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週\"/>
    </mc:Choice>
  </mc:AlternateContent>
  <xr:revisionPtr revIDLastSave="0" documentId="13_ncr:1_{90CF8D21-50EC-43B8-A3E2-1DF83FE72E0D}" xr6:coauthVersionLast="47" xr6:coauthVersionMax="47" xr10:uidLastSave="{00000000-0000-0000-0000-000000000000}"/>
  <bookViews>
    <workbookView xWindow="-120" yWindow="-120" windowWidth="29040" windowHeight="15720" tabRatio="872" firstSheet="1" activeTab="1" xr2:uid="{00000000-000D-0000-FFFF-FFFF00000000}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state="hidden" r:id="rId19"/>
    <sheet name="生產管理報表 7-1 (週)" sheetId="42" state="hidden" r:id="rId20"/>
    <sheet name="生產管理報表 7-1 (週) (前20)" sheetId="58" r:id="rId21"/>
    <sheet name="生產管理報表 8-1(月報廢)" sheetId="48" state="hidden" r:id="rId22"/>
    <sheet name="生產管理報表 8-2(月報廢)" sheetId="49" state="hidden" r:id="rId23"/>
    <sheet name="生產管理報表 8-3(月超用)" sheetId="50" state="hidden" r:id="rId24"/>
    <sheet name="生產管理報表 8-4(月超用)" sheetId="51" state="hidden" r:id="rId25"/>
    <sheet name="生產管理報表 8-1(週報廢)" sheetId="19" r:id="rId26"/>
    <sheet name="生產管理報表 8-2(週報廢)" sheetId="20" r:id="rId27"/>
    <sheet name="生產管理報表 8-3(週超用)" sheetId="52" r:id="rId28"/>
    <sheet name="生產管理報表 8-4(週超用)" sheetId="53" r:id="rId29"/>
    <sheet name="生產管理報表 9" sheetId="21" state="hidden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填寫舉例" sheetId="1" r:id="rId35"/>
    <sheet name="下拉式選單" sheetId="46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'報廢20大－原因別分析'!$U$7:$U$26</definedName>
    <definedName name="_xlnm._FilterDatabase" localSheetId="32" hidden="1">'報廢－原因別分析'!$B$6:$AH$956</definedName>
    <definedName name="_xlnm._FilterDatabase" localSheetId="31" hidden="1">'超用20大－原因別分析'!$U$7:$U$26</definedName>
    <definedName name="_xlnm._FilterDatabase" localSheetId="33" hidden="1">'超用－原因別分析'!$A$6:$AH$1236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20">'生產管理報表 7-1 (週) (前20)'!$A$1:$M$15</definedName>
    <definedName name="_xlnm.Print_Area" localSheetId="18">'生產管理報表 7-1(月)'!$A$1:$M$15</definedName>
    <definedName name="_xlnm.Print_Area" localSheetId="29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9" l="1"/>
  <c r="M10" i="19"/>
  <c r="M11" i="19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R21" i="57"/>
  <c r="S21" i="57" s="1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S17" i="57"/>
  <c r="R17" i="57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R8" i="57"/>
  <c r="S8" i="57" s="1"/>
  <c r="Q8" i="57"/>
  <c r="P8" i="57"/>
  <c r="M8" i="57"/>
  <c r="K8" i="57"/>
  <c r="I8" i="57"/>
  <c r="R7" i="57"/>
  <c r="S7" i="57" s="1"/>
  <c r="Q7" i="57"/>
  <c r="P7" i="57"/>
  <c r="M7" i="57"/>
  <c r="K7" i="57"/>
  <c r="I7" i="57"/>
  <c r="Q26" i="56"/>
  <c r="S26" i="56" s="1"/>
  <c r="P26" i="56"/>
  <c r="M26" i="56"/>
  <c r="K26" i="56"/>
  <c r="I26" i="56"/>
  <c r="Q25" i="56"/>
  <c r="S25" i="56" s="1"/>
  <c r="P25" i="56"/>
  <c r="M25" i="56"/>
  <c r="K25" i="56"/>
  <c r="I25" i="56"/>
  <c r="Q24" i="56"/>
  <c r="S24" i="56" s="1"/>
  <c r="P24" i="56"/>
  <c r="M24" i="56"/>
  <c r="K24" i="56"/>
  <c r="I24" i="56"/>
  <c r="Q23" i="56"/>
  <c r="S23" i="56" s="1"/>
  <c r="P23" i="56"/>
  <c r="M23" i="56"/>
  <c r="K23" i="56"/>
  <c r="I23" i="56"/>
  <c r="Q22" i="56"/>
  <c r="R22" i="56" s="1"/>
  <c r="P22" i="56"/>
  <c r="M22" i="56"/>
  <c r="K22" i="56"/>
  <c r="I22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R19" i="56"/>
  <c r="Q19" i="56"/>
  <c r="S19" i="56" s="1"/>
  <c r="P19" i="56"/>
  <c r="M19" i="56"/>
  <c r="K19" i="56"/>
  <c r="I19" i="56"/>
  <c r="Q18" i="56"/>
  <c r="S18" i="56" s="1"/>
  <c r="P18" i="56"/>
  <c r="M18" i="56"/>
  <c r="K18" i="56"/>
  <c r="I18" i="56"/>
  <c r="Q17" i="56"/>
  <c r="S17" i="56" s="1"/>
  <c r="P17" i="56"/>
  <c r="M17" i="56"/>
  <c r="K17" i="56"/>
  <c r="I17" i="56"/>
  <c r="S16" i="56"/>
  <c r="R16" i="56"/>
  <c r="Q16" i="56"/>
  <c r="P16" i="56"/>
  <c r="M16" i="56"/>
  <c r="K16" i="56"/>
  <c r="I16" i="56"/>
  <c r="Q15" i="56"/>
  <c r="S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S11" i="56" s="1"/>
  <c r="P11" i="56"/>
  <c r="M11" i="56"/>
  <c r="K11" i="56"/>
  <c r="I11" i="56"/>
  <c r="Q10" i="56"/>
  <c r="R10" i="56" s="1"/>
  <c r="P10" i="56"/>
  <c r="M10" i="56"/>
  <c r="K10" i="56"/>
  <c r="I10" i="56"/>
  <c r="Q9" i="56"/>
  <c r="R9" i="56" s="1"/>
  <c r="P9" i="56"/>
  <c r="M9" i="56"/>
  <c r="K9" i="56"/>
  <c r="I9" i="56"/>
  <c r="Q8" i="56"/>
  <c r="R8" i="56" s="1"/>
  <c r="P8" i="56"/>
  <c r="M8" i="56"/>
  <c r="K8" i="56"/>
  <c r="I8" i="56"/>
  <c r="Q7" i="56"/>
  <c r="S7" i="56" s="1"/>
  <c r="P7" i="56"/>
  <c r="M7" i="56"/>
  <c r="K7" i="56"/>
  <c r="I7" i="56"/>
  <c r="S9" i="56" l="1"/>
  <c r="S10" i="56"/>
  <c r="R17" i="56"/>
  <c r="S21" i="56"/>
  <c r="R25" i="56"/>
  <c r="S22" i="56"/>
  <c r="R7" i="56"/>
  <c r="R23" i="56"/>
  <c r="R11" i="56"/>
  <c r="S13" i="56"/>
  <c r="R20" i="56"/>
  <c r="R15" i="56"/>
  <c r="R18" i="56"/>
  <c r="S8" i="56"/>
  <c r="R12" i="56"/>
  <c r="R24" i="56"/>
  <c r="R14" i="56"/>
  <c r="R2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 s="1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H22" i="39" l="1"/>
  <c r="H21" i="39"/>
  <c r="H20" i="39"/>
  <c r="H19" i="39"/>
  <c r="H18" i="39"/>
  <c r="H17" i="39"/>
  <c r="H16" i="39"/>
  <c r="B22" i="39"/>
  <c r="B21" i="39"/>
  <c r="B20" i="39"/>
  <c r="B19" i="39"/>
  <c r="B18" i="39"/>
  <c r="B17" i="39"/>
  <c r="B16" i="39"/>
  <c r="R135" i="40" l="1"/>
  <c r="R136" i="40"/>
  <c r="R137" i="40"/>
  <c r="R138" i="40"/>
  <c r="R139" i="40"/>
  <c r="R140" i="40"/>
  <c r="R141" i="40"/>
  <c r="G397" i="34" l="1"/>
  <c r="G452" i="33"/>
  <c r="B12" i="58" l="1"/>
  <c r="AH8" i="57"/>
  <c r="J15" i="58" s="1"/>
  <c r="AG8" i="57"/>
  <c r="H15" i="58" s="1"/>
  <c r="AF8" i="57"/>
  <c r="F15" i="58" s="1"/>
  <c r="AE8" i="57"/>
  <c r="L10" i="58" s="1"/>
  <c r="AD8" i="57"/>
  <c r="J10" i="58" s="1"/>
  <c r="AC8" i="57"/>
  <c r="H10" i="58" s="1"/>
  <c r="AB8" i="57"/>
  <c r="F10" i="58" s="1"/>
  <c r="AH7" i="57"/>
  <c r="AH9" i="57" s="1"/>
  <c r="K15" i="58" s="1"/>
  <c r="AG7" i="57"/>
  <c r="AG9" i="57" s="1"/>
  <c r="I15" i="58" s="1"/>
  <c r="AF7" i="57"/>
  <c r="AE7" i="57"/>
  <c r="AD7" i="57"/>
  <c r="AC7" i="57"/>
  <c r="AC9" i="57" s="1"/>
  <c r="I10" i="58" s="1"/>
  <c r="AB7" i="57"/>
  <c r="AB9" i="57" s="1"/>
  <c r="G10" i="58" s="1"/>
  <c r="AA7" i="57"/>
  <c r="AH8" i="56"/>
  <c r="J14" i="58" s="1"/>
  <c r="AG8" i="56"/>
  <c r="H14" i="58" s="1"/>
  <c r="AF8" i="56"/>
  <c r="F14" i="58" s="1"/>
  <c r="AE8" i="56"/>
  <c r="L9" i="58" s="1"/>
  <c r="AD8" i="56"/>
  <c r="J9" i="58" s="1"/>
  <c r="AC8" i="56"/>
  <c r="H9" i="58" s="1"/>
  <c r="AB8" i="56"/>
  <c r="F9" i="58" s="1"/>
  <c r="AH7" i="56"/>
  <c r="AG7" i="56"/>
  <c r="AF7" i="56"/>
  <c r="AE7" i="56"/>
  <c r="AD7" i="56"/>
  <c r="AC7" i="56"/>
  <c r="AC9" i="56" s="1"/>
  <c r="I9" i="58" s="1"/>
  <c r="AB7" i="56"/>
  <c r="AB9" i="56" s="1"/>
  <c r="G9" i="58" s="1"/>
  <c r="AA7" i="56"/>
  <c r="AD9" i="57" l="1"/>
  <c r="K10" i="58" s="1"/>
  <c r="AE9" i="57"/>
  <c r="M10" i="58" s="1"/>
  <c r="AF9" i="57"/>
  <c r="G15" i="58" s="1"/>
  <c r="AE9" i="56"/>
  <c r="M9" i="58" s="1"/>
  <c r="AH9" i="56"/>
  <c r="K14" i="58" s="1"/>
  <c r="AF9" i="56"/>
  <c r="G14" i="58" s="1"/>
  <c r="AG9" i="56"/>
  <c r="I14" i="58" s="1"/>
  <c r="AD9" i="56"/>
  <c r="K9" i="58" s="1"/>
  <c r="R134" i="40" l="1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R461" i="55"/>
  <c r="S461" i="55" s="1"/>
  <c r="J461" i="55"/>
  <c r="I461" i="55"/>
  <c r="AW460" i="55"/>
  <c r="AV460" i="55"/>
  <c r="AQ460" i="55"/>
  <c r="AR460" i="55" s="1"/>
  <c r="AL460" i="55"/>
  <c r="AM460" i="55" s="1"/>
  <c r="AG460" i="55"/>
  <c r="AH460" i="55" s="1"/>
  <c r="AB460" i="55"/>
  <c r="AC460" i="55" s="1"/>
  <c r="W460" i="55"/>
  <c r="S460" i="55"/>
  <c r="R460" i="55"/>
  <c r="J460" i="55"/>
  <c r="I460" i="55"/>
  <c r="AV459" i="55"/>
  <c r="AW459" i="55" s="1"/>
  <c r="AQ459" i="55"/>
  <c r="AR459" i="55" s="1"/>
  <c r="AL459" i="55"/>
  <c r="AM459" i="55" s="1"/>
  <c r="AG459" i="55"/>
  <c r="AB459" i="55"/>
  <c r="AC459" i="55" s="1"/>
  <c r="W459" i="55"/>
  <c r="X459" i="55" s="1"/>
  <c r="R459" i="55"/>
  <c r="S459" i="55" s="1"/>
  <c r="J459" i="55"/>
  <c r="I459" i="55"/>
  <c r="AV458" i="55"/>
  <c r="AW458" i="55" s="1"/>
  <c r="AR458" i="55"/>
  <c r="AQ458" i="55"/>
  <c r="AL458" i="55"/>
  <c r="AM458" i="55" s="1"/>
  <c r="AG458" i="55"/>
  <c r="AH458" i="55" s="1"/>
  <c r="AC458" i="55"/>
  <c r="AB458" i="55"/>
  <c r="W458" i="55"/>
  <c r="X458" i="55" s="1"/>
  <c r="R458" i="55"/>
  <c r="J458" i="55"/>
  <c r="I458" i="55"/>
  <c r="AV457" i="55"/>
  <c r="AW457" i="55" s="1"/>
  <c r="AR457" i="55"/>
  <c r="AQ457" i="55"/>
  <c r="AM457" i="55"/>
  <c r="AL457" i="55"/>
  <c r="AG457" i="55"/>
  <c r="AH457" i="55" s="1"/>
  <c r="AB457" i="55"/>
  <c r="AC457" i="55" s="1"/>
  <c r="W457" i="55"/>
  <c r="X457" i="55" s="1"/>
  <c r="R457" i="55"/>
  <c r="S457" i="55" s="1"/>
  <c r="J457" i="55"/>
  <c r="I457" i="55"/>
  <c r="AV456" i="55"/>
  <c r="AW456" i="55" s="1"/>
  <c r="AQ456" i="55"/>
  <c r="AR456" i="55" s="1"/>
  <c r="AL456" i="55"/>
  <c r="AM456" i="55" s="1"/>
  <c r="AG456" i="55"/>
  <c r="AH456" i="55" s="1"/>
  <c r="AB456" i="55"/>
  <c r="AC456" i="55" s="1"/>
  <c r="W456" i="55"/>
  <c r="R456" i="55"/>
  <c r="S456" i="55" s="1"/>
  <c r="J456" i="55"/>
  <c r="I456" i="55"/>
  <c r="AV455" i="55"/>
  <c r="AQ455" i="55"/>
  <c r="AR455" i="55" s="1"/>
  <c r="AL455" i="55"/>
  <c r="AM455" i="55" s="1"/>
  <c r="AG455" i="55"/>
  <c r="AH455" i="55" s="1"/>
  <c r="AB455" i="55"/>
  <c r="AC455" i="55" s="1"/>
  <c r="W455" i="55"/>
  <c r="X455" i="55" s="1"/>
  <c r="R455" i="55"/>
  <c r="S455" i="55" s="1"/>
  <c r="J455" i="55"/>
  <c r="I455" i="55"/>
  <c r="AV454" i="55"/>
  <c r="AW454" i="55" s="1"/>
  <c r="AQ454" i="55"/>
  <c r="AR454" i="55" s="1"/>
  <c r="AL454" i="55"/>
  <c r="AM454" i="55" s="1"/>
  <c r="AH454" i="55"/>
  <c r="AG454" i="55"/>
  <c r="AB454" i="55"/>
  <c r="W454" i="55"/>
  <c r="X454" i="55" s="1"/>
  <c r="R454" i="55"/>
  <c r="S454" i="55" s="1"/>
  <c r="J454" i="55"/>
  <c r="I454" i="55"/>
  <c r="AV453" i="55"/>
  <c r="AW453" i="55" s="1"/>
  <c r="AR453" i="55"/>
  <c r="AQ453" i="55"/>
  <c r="AL453" i="55"/>
  <c r="AM453" i="55" s="1"/>
  <c r="AG453" i="55"/>
  <c r="AH453" i="55" s="1"/>
  <c r="AB453" i="55"/>
  <c r="AC453" i="55" s="1"/>
  <c r="W453" i="55"/>
  <c r="X453" i="55" s="1"/>
  <c r="R453" i="55"/>
  <c r="J453" i="55"/>
  <c r="I453" i="55"/>
  <c r="AV452" i="55"/>
  <c r="AW452" i="55" s="1"/>
  <c r="AQ452" i="55"/>
  <c r="AR452" i="55" s="1"/>
  <c r="AL452" i="55"/>
  <c r="AM452" i="55" s="1"/>
  <c r="AH452" i="55"/>
  <c r="AG452" i="55"/>
  <c r="AB452" i="55"/>
  <c r="AC452" i="55" s="1"/>
  <c r="W452" i="55"/>
  <c r="X452" i="55" s="1"/>
  <c r="R452" i="55"/>
  <c r="S452" i="55" s="1"/>
  <c r="J452" i="55"/>
  <c r="I452" i="55"/>
  <c r="AV451" i="55"/>
  <c r="AW451" i="55" s="1"/>
  <c r="AQ451" i="55"/>
  <c r="AR451" i="55" s="1"/>
  <c r="AM451" i="55"/>
  <c r="AL451" i="55"/>
  <c r="AG451" i="55"/>
  <c r="AH451" i="55" s="1"/>
  <c r="AC451" i="55"/>
  <c r="AB451" i="55"/>
  <c r="W451" i="55"/>
  <c r="X451" i="55" s="1"/>
  <c r="R451" i="55"/>
  <c r="J451" i="55"/>
  <c r="I451" i="55"/>
  <c r="AV450" i="55"/>
  <c r="AW450" i="55" s="1"/>
  <c r="AR450" i="55"/>
  <c r="AQ450" i="55"/>
  <c r="AL450" i="55"/>
  <c r="AM450" i="55" s="1"/>
  <c r="AH450" i="55"/>
  <c r="AG450" i="55"/>
  <c r="AB450" i="55"/>
  <c r="AC450" i="55" s="1"/>
  <c r="W450" i="55"/>
  <c r="X450" i="55" s="1"/>
  <c r="R450" i="55"/>
  <c r="S450" i="55" s="1"/>
  <c r="J450" i="55"/>
  <c r="I450" i="55"/>
  <c r="AV449" i="55"/>
  <c r="AW449" i="55" s="1"/>
  <c r="AQ449" i="55"/>
  <c r="AR449" i="55" s="1"/>
  <c r="AL449" i="55"/>
  <c r="AM449" i="55" s="1"/>
  <c r="AG449" i="55"/>
  <c r="AB449" i="55"/>
  <c r="AC449" i="55" s="1"/>
  <c r="W449" i="55"/>
  <c r="X449" i="55" s="1"/>
  <c r="R449" i="55"/>
  <c r="S449" i="55" s="1"/>
  <c r="J449" i="55"/>
  <c r="I449" i="55"/>
  <c r="AV448" i="55"/>
  <c r="AW448" i="55" s="1"/>
  <c r="AQ448" i="55"/>
  <c r="K448" i="55" s="1"/>
  <c r="M448" i="55" s="1"/>
  <c r="AM448" i="55"/>
  <c r="AL448" i="55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R447" i="55"/>
  <c r="AQ447" i="55"/>
  <c r="AS447" i="55" s="1"/>
  <c r="AM447" i="55"/>
  <c r="AL447" i="55"/>
  <c r="AG447" i="55"/>
  <c r="AH447" i="55" s="1"/>
  <c r="AB447" i="55"/>
  <c r="W447" i="55"/>
  <c r="X447" i="55" s="1"/>
  <c r="R447" i="55"/>
  <c r="J447" i="55"/>
  <c r="I447" i="55"/>
  <c r="G447" i="55"/>
  <c r="H447" i="55" s="1"/>
  <c r="AV441" i="55"/>
  <c r="AW441" i="55" s="1"/>
  <c r="AQ441" i="55"/>
  <c r="AR441" i="55" s="1"/>
  <c r="AM441" i="55"/>
  <c r="AL441" i="55"/>
  <c r="AG441" i="55"/>
  <c r="AH441" i="55" s="1"/>
  <c r="AB441" i="55"/>
  <c r="AC441" i="55" s="1"/>
  <c r="W441" i="55"/>
  <c r="X441" i="55" s="1"/>
  <c r="S441" i="55"/>
  <c r="R441" i="55"/>
  <c r="J441" i="55"/>
  <c r="I441" i="55"/>
  <c r="AV440" i="55"/>
  <c r="AW440" i="55" s="1"/>
  <c r="AR440" i="55"/>
  <c r="AQ440" i="55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R439" i="55"/>
  <c r="AQ439" i="55"/>
  <c r="AL439" i="55"/>
  <c r="AM439" i="55" s="1"/>
  <c r="AG439" i="55"/>
  <c r="AB439" i="55"/>
  <c r="AC439" i="55" s="1"/>
  <c r="W439" i="55"/>
  <c r="X439" i="55" s="1"/>
  <c r="R439" i="55"/>
  <c r="S439" i="55" s="1"/>
  <c r="J439" i="55"/>
  <c r="I439" i="55"/>
  <c r="AV438" i="55"/>
  <c r="AW438" i="55" s="1"/>
  <c r="AQ438" i="55"/>
  <c r="AR438" i="55" s="1"/>
  <c r="AL438" i="55"/>
  <c r="AM438" i="55" s="1"/>
  <c r="AH438" i="55"/>
  <c r="AG438" i="55"/>
  <c r="AB438" i="55"/>
  <c r="AC438" i="55" s="1"/>
  <c r="W438" i="55"/>
  <c r="R438" i="55"/>
  <c r="S438" i="55" s="1"/>
  <c r="J438" i="55"/>
  <c r="I438" i="55"/>
  <c r="AV437" i="55"/>
  <c r="AW437" i="55" s="1"/>
  <c r="AQ437" i="55"/>
  <c r="AR437" i="55" s="1"/>
  <c r="AM437" i="55"/>
  <c r="AL437" i="55"/>
  <c r="AG437" i="55"/>
  <c r="AH437" i="55" s="1"/>
  <c r="AB437" i="55"/>
  <c r="AC437" i="55" s="1"/>
  <c r="W437" i="55"/>
  <c r="X437" i="55" s="1"/>
  <c r="R437" i="55"/>
  <c r="J437" i="55"/>
  <c r="I437" i="55"/>
  <c r="AV436" i="55"/>
  <c r="AW436" i="55" s="1"/>
  <c r="AQ436" i="55"/>
  <c r="AR436" i="55" s="1"/>
  <c r="AL436" i="55"/>
  <c r="AM436" i="55" s="1"/>
  <c r="AG436" i="55"/>
  <c r="AH436" i="55" s="1"/>
  <c r="AC436" i="55"/>
  <c r="AB436" i="55"/>
  <c r="W436" i="55"/>
  <c r="X436" i="55" s="1"/>
  <c r="R436" i="55"/>
  <c r="S436" i="55" s="1"/>
  <c r="J436" i="55"/>
  <c r="I436" i="55"/>
  <c r="AV435" i="55"/>
  <c r="AW435" i="55" s="1"/>
  <c r="AQ435" i="55"/>
  <c r="AL435" i="55"/>
  <c r="AM435" i="55" s="1"/>
  <c r="AH435" i="55"/>
  <c r="AG435" i="55"/>
  <c r="AB435" i="55"/>
  <c r="AC435" i="55" s="1"/>
  <c r="W435" i="55"/>
  <c r="X435" i="55" s="1"/>
  <c r="S435" i="55"/>
  <c r="R435" i="55"/>
  <c r="J435" i="55"/>
  <c r="I435" i="55"/>
  <c r="AV434" i="55"/>
  <c r="AW434" i="55" s="1"/>
  <c r="AQ434" i="55"/>
  <c r="AR434" i="55" s="1"/>
  <c r="AL434" i="55"/>
  <c r="AM434" i="55" s="1"/>
  <c r="AG434" i="55"/>
  <c r="AB434" i="55"/>
  <c r="AC434" i="55" s="1"/>
  <c r="W434" i="55"/>
  <c r="X434" i="55" s="1"/>
  <c r="R434" i="55"/>
  <c r="S434" i="55" s="1"/>
  <c r="J434" i="55"/>
  <c r="I434" i="55"/>
  <c r="AV433" i="55"/>
  <c r="AW433" i="55" s="1"/>
  <c r="AQ433" i="55"/>
  <c r="AR433" i="55" s="1"/>
  <c r="AL433" i="55"/>
  <c r="AM433" i="55" s="1"/>
  <c r="AG433" i="55"/>
  <c r="AH433" i="55" s="1"/>
  <c r="AB433" i="55"/>
  <c r="AC433" i="55" s="1"/>
  <c r="W433" i="55"/>
  <c r="X433" i="55" s="1"/>
  <c r="R433" i="55"/>
  <c r="J433" i="55"/>
  <c r="I433" i="55"/>
  <c r="AW432" i="55"/>
  <c r="AV432" i="55"/>
  <c r="AQ432" i="55"/>
  <c r="AR432" i="55" s="1"/>
  <c r="AL432" i="55"/>
  <c r="AG432" i="55"/>
  <c r="AH432" i="55" s="1"/>
  <c r="AB432" i="55"/>
  <c r="AC432" i="55" s="1"/>
  <c r="W432" i="55"/>
  <c r="X432" i="55" s="1"/>
  <c r="R432" i="55"/>
  <c r="S432" i="55" s="1"/>
  <c r="J432" i="55"/>
  <c r="I432" i="55"/>
  <c r="AV431" i="55"/>
  <c r="AW431" i="55" s="1"/>
  <c r="AQ431" i="55"/>
  <c r="AR431" i="55" s="1"/>
  <c r="AL431" i="55"/>
  <c r="AM431" i="55" s="1"/>
  <c r="AH431" i="55"/>
  <c r="AG431" i="55"/>
  <c r="AB431" i="55"/>
  <c r="AC431" i="55" s="1"/>
  <c r="W431" i="55"/>
  <c r="X431" i="55" s="1"/>
  <c r="R431" i="55"/>
  <c r="S431" i="55" s="1"/>
  <c r="J431" i="55"/>
  <c r="I431" i="55"/>
  <c r="AV430" i="55"/>
  <c r="AW430" i="55" s="1"/>
  <c r="AQ430" i="55"/>
  <c r="AR430" i="55" s="1"/>
  <c r="AL430" i="55"/>
  <c r="AM430" i="55" s="1"/>
  <c r="AG430" i="55"/>
  <c r="AH430" i="55" s="1"/>
  <c r="AB430" i="55"/>
  <c r="AC430" i="55" s="1"/>
  <c r="W430" i="55"/>
  <c r="X430" i="55" s="1"/>
  <c r="R430" i="55"/>
  <c r="J430" i="55"/>
  <c r="I430" i="55"/>
  <c r="AW429" i="55"/>
  <c r="AV429" i="55"/>
  <c r="AQ429" i="55"/>
  <c r="AR429" i="55" s="1"/>
  <c r="AL429" i="55"/>
  <c r="AG429" i="55"/>
  <c r="AH429" i="55" s="1"/>
  <c r="AB429" i="55"/>
  <c r="W429" i="55"/>
  <c r="X429" i="55" s="1"/>
  <c r="R429" i="55"/>
  <c r="S429" i="55" s="1"/>
  <c r="J429" i="55"/>
  <c r="I429" i="55"/>
  <c r="AV428" i="55"/>
  <c r="AW428" i="55" s="1"/>
  <c r="AQ428" i="55"/>
  <c r="AR428" i="55" s="1"/>
  <c r="AL428" i="55"/>
  <c r="AM428" i="55" s="1"/>
  <c r="AG428" i="55"/>
  <c r="AC428" i="55"/>
  <c r="AB428" i="55"/>
  <c r="W428" i="55"/>
  <c r="R428" i="55"/>
  <c r="S428" i="55" s="1"/>
  <c r="J428" i="55"/>
  <c r="I428" i="55"/>
  <c r="AV427" i="55"/>
  <c r="AR427" i="55"/>
  <c r="AQ427" i="55"/>
  <c r="AM427" i="55"/>
  <c r="AL427" i="55"/>
  <c r="AG427" i="55"/>
  <c r="AH427" i="55" s="1"/>
  <c r="AB427" i="55"/>
  <c r="X427" i="55"/>
  <c r="W427" i="55"/>
  <c r="S427" i="55"/>
  <c r="R427" i="55"/>
  <c r="J427" i="55"/>
  <c r="I427" i="55"/>
  <c r="G427" i="55"/>
  <c r="H427" i="55" s="1"/>
  <c r="AV421" i="55"/>
  <c r="AW421" i="55" s="1"/>
  <c r="AQ421" i="55"/>
  <c r="AR421" i="55" s="1"/>
  <c r="AL421" i="55"/>
  <c r="AM421" i="55" s="1"/>
  <c r="AG421" i="55"/>
  <c r="AH421" i="55" s="1"/>
  <c r="AB421" i="55"/>
  <c r="AC421" i="55" s="1"/>
  <c r="X421" i="55"/>
  <c r="W421" i="55"/>
  <c r="R421" i="55"/>
  <c r="J421" i="55"/>
  <c r="I421" i="55"/>
  <c r="AW420" i="55"/>
  <c r="AV420" i="55"/>
  <c r="AQ420" i="55"/>
  <c r="AR420" i="55" s="1"/>
  <c r="AL420" i="55"/>
  <c r="AM420" i="55" s="1"/>
  <c r="AH420" i="55"/>
  <c r="AG420" i="55"/>
  <c r="AB420" i="55"/>
  <c r="W420" i="55"/>
  <c r="X420" i="55" s="1"/>
  <c r="R420" i="55"/>
  <c r="S420" i="55" s="1"/>
  <c r="J420" i="55"/>
  <c r="I420" i="55"/>
  <c r="AV419" i="55"/>
  <c r="AQ419" i="55"/>
  <c r="AL419" i="55"/>
  <c r="AM419" i="55" s="1"/>
  <c r="AG419" i="55"/>
  <c r="AH419" i="55" s="1"/>
  <c r="AB419" i="55"/>
  <c r="AC419" i="55" s="1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G418" i="55"/>
  <c r="AH418" i="55" s="1"/>
  <c r="AC418" i="55"/>
  <c r="AB418" i="55"/>
  <c r="W418" i="55"/>
  <c r="X418" i="55" s="1"/>
  <c r="R418" i="55"/>
  <c r="J418" i="55"/>
  <c r="I418" i="55"/>
  <c r="AV417" i="55"/>
  <c r="AW417" i="55" s="1"/>
  <c r="AR417" i="55"/>
  <c r="AQ417" i="55"/>
  <c r="AL417" i="55"/>
  <c r="AM417" i="55" s="1"/>
  <c r="AG417" i="55"/>
  <c r="AH417" i="55" s="1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B416" i="55"/>
  <c r="AC416" i="55" s="1"/>
  <c r="W416" i="55"/>
  <c r="X416" i="55" s="1"/>
  <c r="R416" i="55"/>
  <c r="S416" i="55" s="1"/>
  <c r="J416" i="55"/>
  <c r="I416" i="55"/>
  <c r="AW415" i="55"/>
  <c r="AV415" i="55"/>
  <c r="AQ415" i="55"/>
  <c r="AR415" i="55" s="1"/>
  <c r="AL415" i="55"/>
  <c r="AM415" i="55" s="1"/>
  <c r="AG415" i="55"/>
  <c r="AH415" i="55" s="1"/>
  <c r="AB415" i="55"/>
  <c r="AC415" i="55" s="1"/>
  <c r="W415" i="55"/>
  <c r="X415" i="55" s="1"/>
  <c r="R415" i="55"/>
  <c r="J415" i="55"/>
  <c r="I415" i="55"/>
  <c r="AW414" i="55"/>
  <c r="AV414" i="55"/>
  <c r="AQ414" i="55"/>
  <c r="AR414" i="55" s="1"/>
  <c r="AL414" i="55"/>
  <c r="AM414" i="55" s="1"/>
  <c r="AH414" i="55"/>
  <c r="AG414" i="55"/>
  <c r="AB414" i="55"/>
  <c r="AC414" i="55" s="1"/>
  <c r="W414" i="55"/>
  <c r="X414" i="55" s="1"/>
  <c r="S414" i="55"/>
  <c r="R414" i="55"/>
  <c r="J414" i="55"/>
  <c r="I414" i="55"/>
  <c r="AV413" i="55"/>
  <c r="AW413" i="55" s="1"/>
  <c r="AR413" i="55"/>
  <c r="AQ413" i="55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Q412" i="55"/>
  <c r="K412" i="55" s="1"/>
  <c r="M412" i="55" s="1"/>
  <c r="AM412" i="55"/>
  <c r="AL412" i="55"/>
  <c r="AG412" i="55"/>
  <c r="AH412" i="55" s="1"/>
  <c r="AB412" i="55"/>
  <c r="AC412" i="55" s="1"/>
  <c r="W412" i="55"/>
  <c r="X412" i="55" s="1"/>
  <c r="R412" i="55"/>
  <c r="S412" i="55" s="1"/>
  <c r="J412" i="55"/>
  <c r="I412" i="55"/>
  <c r="AV411" i="55"/>
  <c r="AW411" i="55" s="1"/>
  <c r="AQ411" i="55"/>
  <c r="AR411" i="55" s="1"/>
  <c r="AL411" i="55"/>
  <c r="AM411" i="55" s="1"/>
  <c r="AG411" i="55"/>
  <c r="AH411" i="55" s="1"/>
  <c r="AB411" i="55"/>
  <c r="W411" i="55"/>
  <c r="X411" i="55" s="1"/>
  <c r="R411" i="55"/>
  <c r="S411" i="55" s="1"/>
  <c r="J411" i="55"/>
  <c r="I411" i="55"/>
  <c r="AV410" i="55"/>
  <c r="AW410" i="55" s="1"/>
  <c r="AR410" i="55"/>
  <c r="AQ410" i="55"/>
  <c r="AL410" i="55"/>
  <c r="AM410" i="55" s="1"/>
  <c r="AG410" i="55"/>
  <c r="AH410" i="55" s="1"/>
  <c r="AB410" i="55"/>
  <c r="AC410" i="55" s="1"/>
  <c r="W410" i="55"/>
  <c r="X410" i="55" s="1"/>
  <c r="R410" i="55"/>
  <c r="J410" i="55"/>
  <c r="I410" i="55"/>
  <c r="AV409" i="55"/>
  <c r="AW409" i="55" s="1"/>
  <c r="AQ409" i="55"/>
  <c r="AL409" i="55"/>
  <c r="AM409" i="55" s="1"/>
  <c r="AG409" i="55"/>
  <c r="AH409" i="55" s="1"/>
  <c r="AB409" i="55"/>
  <c r="AC409" i="55" s="1"/>
  <c r="W409" i="55"/>
  <c r="X409" i="55" s="1"/>
  <c r="R409" i="55"/>
  <c r="S409" i="55" s="1"/>
  <c r="J409" i="55"/>
  <c r="I409" i="55"/>
  <c r="AV408" i="55"/>
  <c r="AW408" i="55" s="1"/>
  <c r="AQ408" i="55"/>
  <c r="AR408" i="55" s="1"/>
  <c r="AL408" i="55"/>
  <c r="AM408" i="55" s="1"/>
  <c r="AG408" i="55"/>
  <c r="AH408" i="55" s="1"/>
  <c r="AB408" i="55"/>
  <c r="W408" i="55"/>
  <c r="R408" i="55"/>
  <c r="S408" i="55" s="1"/>
  <c r="J408" i="55"/>
  <c r="I408" i="55"/>
  <c r="AV407" i="55"/>
  <c r="AW407" i="55" s="1"/>
  <c r="AQ407" i="55"/>
  <c r="AR407" i="55" s="1"/>
  <c r="AL407" i="55"/>
  <c r="AG407" i="55"/>
  <c r="AB407" i="55"/>
  <c r="AC407" i="55" s="1"/>
  <c r="W407" i="55"/>
  <c r="R407" i="55"/>
  <c r="K407" i="55" s="1"/>
  <c r="J407" i="55"/>
  <c r="I407" i="55"/>
  <c r="G407" i="55"/>
  <c r="H407" i="55" s="1"/>
  <c r="AV401" i="55"/>
  <c r="AW401" i="55" s="1"/>
  <c r="AQ401" i="55"/>
  <c r="AR401" i="55" s="1"/>
  <c r="AL401" i="55"/>
  <c r="AG401" i="55"/>
  <c r="AH401" i="55" s="1"/>
  <c r="AB401" i="55"/>
  <c r="AC401" i="55" s="1"/>
  <c r="W401" i="55"/>
  <c r="X401" i="55" s="1"/>
  <c r="R401" i="55"/>
  <c r="S401" i="55" s="1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W400" i="55"/>
  <c r="X400" i="55" s="1"/>
  <c r="R400" i="55"/>
  <c r="J400" i="55"/>
  <c r="I400" i="55"/>
  <c r="AV399" i="55"/>
  <c r="AW399" i="55" s="1"/>
  <c r="AQ399" i="55"/>
  <c r="AR399" i="55" s="1"/>
  <c r="AL399" i="55"/>
  <c r="AM399" i="55" s="1"/>
  <c r="AG399" i="55"/>
  <c r="AH399" i="55" s="1"/>
  <c r="AB399" i="55"/>
  <c r="AC399" i="55" s="1"/>
  <c r="W399" i="55"/>
  <c r="X399" i="55" s="1"/>
  <c r="R399" i="55"/>
  <c r="J399" i="55"/>
  <c r="I399" i="55"/>
  <c r="AV398" i="55"/>
  <c r="AW398" i="55" s="1"/>
  <c r="AQ398" i="55"/>
  <c r="AR398" i="55" s="1"/>
  <c r="AL398" i="55"/>
  <c r="AM398" i="55" s="1"/>
  <c r="AG398" i="55"/>
  <c r="AH398" i="55" s="1"/>
  <c r="AC398" i="55"/>
  <c r="AB398" i="55"/>
  <c r="W398" i="55"/>
  <c r="X398" i="55" s="1"/>
  <c r="R398" i="55"/>
  <c r="S398" i="55" s="1"/>
  <c r="J398" i="55"/>
  <c r="I398" i="55"/>
  <c r="AV397" i="55"/>
  <c r="AW397" i="55" s="1"/>
  <c r="AQ397" i="55"/>
  <c r="AR397" i="55" s="1"/>
  <c r="AL397" i="55"/>
  <c r="AM397" i="55" s="1"/>
  <c r="AG397" i="55"/>
  <c r="AH397" i="55" s="1"/>
  <c r="AC397" i="55"/>
  <c r="AB397" i="55"/>
  <c r="W397" i="55"/>
  <c r="X397" i="55" s="1"/>
  <c r="R397" i="55"/>
  <c r="J397" i="55"/>
  <c r="I397" i="55"/>
  <c r="AW396" i="55"/>
  <c r="AV396" i="55"/>
  <c r="AQ396" i="55"/>
  <c r="AR396" i="55" s="1"/>
  <c r="AL396" i="55"/>
  <c r="AM396" i="55" s="1"/>
  <c r="AG396" i="55"/>
  <c r="AH396" i="55" s="1"/>
  <c r="AB396" i="55"/>
  <c r="AC396" i="55" s="1"/>
  <c r="W396" i="55"/>
  <c r="X396" i="55" s="1"/>
  <c r="S396" i="55"/>
  <c r="R396" i="55"/>
  <c r="J396" i="55"/>
  <c r="I396" i="55"/>
  <c r="AV395" i="55"/>
  <c r="AW395" i="55" s="1"/>
  <c r="AQ395" i="55"/>
  <c r="AR395" i="55" s="1"/>
  <c r="AL395" i="55"/>
  <c r="AM395" i="55" s="1"/>
  <c r="AG395" i="55"/>
  <c r="AH395" i="55" s="1"/>
  <c r="AC395" i="55"/>
  <c r="AB395" i="55"/>
  <c r="W395" i="55"/>
  <c r="X395" i="55" s="1"/>
  <c r="R395" i="55"/>
  <c r="S395" i="55" s="1"/>
  <c r="J395" i="55"/>
  <c r="I395" i="55"/>
  <c r="AV394" i="55"/>
  <c r="AW394" i="55" s="1"/>
  <c r="AQ394" i="55"/>
  <c r="AR394" i="55" s="1"/>
  <c r="AL394" i="55"/>
  <c r="AM394" i="55" s="1"/>
  <c r="AG394" i="55"/>
  <c r="AH394" i="55" s="1"/>
  <c r="AB394" i="55"/>
  <c r="AC394" i="55" s="1"/>
  <c r="W394" i="55"/>
  <c r="X394" i="55" s="1"/>
  <c r="R394" i="55"/>
  <c r="S394" i="55" s="1"/>
  <c r="J394" i="55"/>
  <c r="I394" i="55"/>
  <c r="AV393" i="55"/>
  <c r="AW393" i="55" s="1"/>
  <c r="AQ393" i="55"/>
  <c r="AR393" i="55" s="1"/>
  <c r="AL393" i="55"/>
  <c r="AM393" i="55" s="1"/>
  <c r="AG393" i="55"/>
  <c r="AH393" i="55" s="1"/>
  <c r="AB393" i="55"/>
  <c r="AC393" i="55" s="1"/>
  <c r="W393" i="55"/>
  <c r="X393" i="55" s="1"/>
  <c r="S393" i="55"/>
  <c r="R393" i="55"/>
  <c r="J393" i="55"/>
  <c r="I393" i="55"/>
  <c r="AV392" i="55"/>
  <c r="AW392" i="55" s="1"/>
  <c r="AR392" i="55"/>
  <c r="AQ392" i="55"/>
  <c r="AL392" i="55"/>
  <c r="AM392" i="55" s="1"/>
  <c r="AG392" i="55"/>
  <c r="AH392" i="55" s="1"/>
  <c r="AB392" i="55"/>
  <c r="AC392" i="55" s="1"/>
  <c r="W392" i="55"/>
  <c r="X392" i="55" s="1"/>
  <c r="R392" i="55"/>
  <c r="S392" i="55" s="1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X391" i="55"/>
  <c r="W391" i="55"/>
  <c r="R391" i="55"/>
  <c r="S391" i="55" s="1"/>
  <c r="J391" i="55"/>
  <c r="I391" i="55"/>
  <c r="AW390" i="55"/>
  <c r="AV390" i="55"/>
  <c r="AQ390" i="55"/>
  <c r="AL390" i="55"/>
  <c r="AM390" i="55" s="1"/>
  <c r="AG390" i="55"/>
  <c r="AH390" i="55" s="1"/>
  <c r="AB390" i="55"/>
  <c r="AC390" i="55" s="1"/>
  <c r="W390" i="55"/>
  <c r="R390" i="55"/>
  <c r="S390" i="55" s="1"/>
  <c r="J390" i="55"/>
  <c r="I390" i="55"/>
  <c r="AV389" i="55"/>
  <c r="AW389" i="55" s="1"/>
  <c r="AQ389" i="55"/>
  <c r="AR389" i="55" s="1"/>
  <c r="AL389" i="55"/>
  <c r="AM389" i="55" s="1"/>
  <c r="AG389" i="55"/>
  <c r="AH389" i="55" s="1"/>
  <c r="AB389" i="55"/>
  <c r="AC389" i="55" s="1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H388" i="55"/>
  <c r="AG388" i="55"/>
  <c r="AB388" i="55"/>
  <c r="AC388" i="55" s="1"/>
  <c r="X388" i="55"/>
  <c r="W388" i="55"/>
  <c r="R388" i="55"/>
  <c r="J388" i="55"/>
  <c r="I388" i="55"/>
  <c r="AV387" i="55"/>
  <c r="AQ387" i="55"/>
  <c r="AL387" i="55"/>
  <c r="AG387" i="55"/>
  <c r="AB387" i="55"/>
  <c r="W387" i="55"/>
  <c r="R387" i="55"/>
  <c r="J387" i="55"/>
  <c r="I387" i="55"/>
  <c r="G387" i="55"/>
  <c r="H387" i="55" s="1"/>
  <c r="AV381" i="55"/>
  <c r="AW381" i="55" s="1"/>
  <c r="AR381" i="55"/>
  <c r="AQ381" i="55"/>
  <c r="AL381" i="55"/>
  <c r="AM381" i="55" s="1"/>
  <c r="AH381" i="55"/>
  <c r="AG381" i="55"/>
  <c r="AB381" i="55"/>
  <c r="AC381" i="55" s="1"/>
  <c r="W381" i="55"/>
  <c r="X381" i="55" s="1"/>
  <c r="R381" i="55"/>
  <c r="J381" i="55"/>
  <c r="I381" i="55"/>
  <c r="AV380" i="55"/>
  <c r="AW380" i="55" s="1"/>
  <c r="AQ380" i="55"/>
  <c r="AR380" i="55" s="1"/>
  <c r="AL380" i="55"/>
  <c r="AM380" i="55" s="1"/>
  <c r="AG380" i="55"/>
  <c r="K380" i="55" s="1"/>
  <c r="M380" i="55" s="1"/>
  <c r="AC380" i="55"/>
  <c r="AB380" i="55"/>
  <c r="W380" i="55"/>
  <c r="X380" i="55" s="1"/>
  <c r="R380" i="55"/>
  <c r="S380" i="55" s="1"/>
  <c r="J380" i="55"/>
  <c r="I380" i="55"/>
  <c r="AV379" i="55"/>
  <c r="AW379" i="55" s="1"/>
  <c r="AQ379" i="55"/>
  <c r="AR379" i="55" s="1"/>
  <c r="AM379" i="55"/>
  <c r="AL379" i="55"/>
  <c r="AG379" i="55"/>
  <c r="AH379" i="55" s="1"/>
  <c r="AB379" i="55"/>
  <c r="AC379" i="55" s="1"/>
  <c r="W379" i="55"/>
  <c r="X379" i="55" s="1"/>
  <c r="S379" i="55"/>
  <c r="R379" i="55"/>
  <c r="J379" i="55"/>
  <c r="I379" i="55"/>
  <c r="AW378" i="55"/>
  <c r="AV378" i="55"/>
  <c r="AQ378" i="55"/>
  <c r="AR378" i="55" s="1"/>
  <c r="AL378" i="55"/>
  <c r="AM378" i="55" s="1"/>
  <c r="AG378" i="55"/>
  <c r="AH378" i="55" s="1"/>
  <c r="AB378" i="55"/>
  <c r="AC378" i="55" s="1"/>
  <c r="W378" i="55"/>
  <c r="X378" i="55" s="1"/>
  <c r="R378" i="55"/>
  <c r="S378" i="55" s="1"/>
  <c r="J378" i="55"/>
  <c r="I378" i="55"/>
  <c r="AV377" i="55"/>
  <c r="AW377" i="55" s="1"/>
  <c r="AQ377" i="55"/>
  <c r="AR377" i="55" s="1"/>
  <c r="AL377" i="55"/>
  <c r="AM377" i="55" s="1"/>
  <c r="AH377" i="55"/>
  <c r="AG377" i="55"/>
  <c r="AB377" i="55"/>
  <c r="AC377" i="55" s="1"/>
  <c r="W377" i="55"/>
  <c r="X377" i="55" s="1"/>
  <c r="R377" i="55"/>
  <c r="S377" i="55" s="1"/>
  <c r="J377" i="55"/>
  <c r="I377" i="55"/>
  <c r="AV376" i="55"/>
  <c r="AW376" i="55" s="1"/>
  <c r="AQ376" i="55"/>
  <c r="AR376" i="55" s="1"/>
  <c r="AM376" i="55"/>
  <c r="AL376" i="55"/>
  <c r="AG376" i="55"/>
  <c r="AH376" i="55" s="1"/>
  <c r="AB376" i="55"/>
  <c r="AC376" i="55" s="1"/>
  <c r="W376" i="55"/>
  <c r="X376" i="55" s="1"/>
  <c r="S376" i="55"/>
  <c r="R376" i="55"/>
  <c r="J376" i="55"/>
  <c r="I376" i="55"/>
  <c r="AV375" i="55"/>
  <c r="AW375" i="55" s="1"/>
  <c r="AQ375" i="55"/>
  <c r="AR375" i="55" s="1"/>
  <c r="AL375" i="55"/>
  <c r="AM375" i="55" s="1"/>
  <c r="AG375" i="55"/>
  <c r="AH375" i="55" s="1"/>
  <c r="AC375" i="55"/>
  <c r="AB375" i="55"/>
  <c r="W375" i="55"/>
  <c r="X375" i="55" s="1"/>
  <c r="R375" i="55"/>
  <c r="S375" i="55" s="1"/>
  <c r="J375" i="55"/>
  <c r="I375" i="55"/>
  <c r="AV374" i="55"/>
  <c r="AW374" i="55" s="1"/>
  <c r="AQ374" i="55"/>
  <c r="AR374" i="55" s="1"/>
  <c r="AL374" i="55"/>
  <c r="AM374" i="55" s="1"/>
  <c r="AG374" i="55"/>
  <c r="AH374" i="55" s="1"/>
  <c r="AB374" i="55"/>
  <c r="AC374" i="55" s="1"/>
  <c r="W374" i="55"/>
  <c r="X374" i="55" s="1"/>
  <c r="R374" i="55"/>
  <c r="J374" i="55"/>
  <c r="I374" i="55"/>
  <c r="AV373" i="55"/>
  <c r="AW373" i="55" s="1"/>
  <c r="AQ373" i="55"/>
  <c r="AR373" i="55" s="1"/>
  <c r="AL373" i="55"/>
  <c r="AM373" i="55" s="1"/>
  <c r="AG373" i="55"/>
  <c r="AH373" i="55" s="1"/>
  <c r="AB373" i="55"/>
  <c r="AC373" i="55" s="1"/>
  <c r="X373" i="55"/>
  <c r="W373" i="55"/>
  <c r="R373" i="55"/>
  <c r="J373" i="55"/>
  <c r="I373" i="55"/>
  <c r="AW372" i="55"/>
  <c r="AV372" i="55"/>
  <c r="AQ372" i="55"/>
  <c r="AR372" i="55" s="1"/>
  <c r="AL372" i="55"/>
  <c r="AM372" i="55" s="1"/>
  <c r="AG372" i="55"/>
  <c r="AH372" i="55" s="1"/>
  <c r="AB372" i="55"/>
  <c r="AC372" i="55" s="1"/>
  <c r="W372" i="55"/>
  <c r="X372" i="55" s="1"/>
  <c r="R372" i="55"/>
  <c r="S372" i="55" s="1"/>
  <c r="J372" i="55"/>
  <c r="I372" i="55"/>
  <c r="AV371" i="55"/>
  <c r="AW371" i="55" s="1"/>
  <c r="AQ371" i="55"/>
  <c r="AR371" i="55" s="1"/>
  <c r="AM371" i="55"/>
  <c r="AL371" i="55"/>
  <c r="AG371" i="55"/>
  <c r="AH371" i="55" s="1"/>
  <c r="AB371" i="55"/>
  <c r="AC371" i="55" s="1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W370" i="55"/>
  <c r="X370" i="55" s="1"/>
  <c r="R370" i="55"/>
  <c r="S370" i="55" s="1"/>
  <c r="J370" i="55"/>
  <c r="I370" i="55"/>
  <c r="AV369" i="55"/>
  <c r="AW369" i="55" s="1"/>
  <c r="AQ369" i="55"/>
  <c r="AR369" i="55" s="1"/>
  <c r="AL369" i="55"/>
  <c r="AM369" i="55" s="1"/>
  <c r="AH369" i="55"/>
  <c r="AG369" i="55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B368" i="55"/>
  <c r="AC368" i="55" s="1"/>
  <c r="W368" i="55"/>
  <c r="R368" i="55"/>
  <c r="S368" i="55" s="1"/>
  <c r="J368" i="55"/>
  <c r="I368" i="55"/>
  <c r="AV367" i="55"/>
  <c r="AQ367" i="55"/>
  <c r="AL367" i="55"/>
  <c r="AG367" i="55"/>
  <c r="AB367" i="55"/>
  <c r="W367" i="55"/>
  <c r="X367" i="55" s="1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V357" i="55"/>
  <c r="AW357" i="55" s="1"/>
  <c r="AQ357" i="55"/>
  <c r="AR357" i="55" s="1"/>
  <c r="AL357" i="55"/>
  <c r="AM357" i="55" s="1"/>
  <c r="AG357" i="55"/>
  <c r="AH357" i="55" s="1"/>
  <c r="AB357" i="55"/>
  <c r="AC357" i="55" s="1"/>
  <c r="W357" i="55"/>
  <c r="X357" i="55" s="1"/>
  <c r="R357" i="55"/>
  <c r="S357" i="55" s="1"/>
  <c r="J357" i="55"/>
  <c r="I357" i="55"/>
  <c r="AV356" i="55"/>
  <c r="AW356" i="55" s="1"/>
  <c r="AQ356" i="55"/>
  <c r="AR356" i="55" s="1"/>
  <c r="AL356" i="55"/>
  <c r="AM356" i="55" s="1"/>
  <c r="AG356" i="55"/>
  <c r="AH356" i="55" s="1"/>
  <c r="AB356" i="55"/>
  <c r="AC356" i="55" s="1"/>
  <c r="W356" i="55"/>
  <c r="X356" i="55" s="1"/>
  <c r="R356" i="55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L340" i="55"/>
  <c r="AM340" i="55" s="1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Q339" i="55"/>
  <c r="AR339" i="55" s="1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W338" i="55"/>
  <c r="AV338" i="55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W337" i="55"/>
  <c r="AV337" i="55"/>
  <c r="AQ337" i="55"/>
  <c r="AR337" i="55" s="1"/>
  <c r="AL337" i="55"/>
  <c r="AM337" i="55" s="1"/>
  <c r="AG337" i="55"/>
  <c r="AH337" i="55" s="1"/>
  <c r="AB337" i="55"/>
  <c r="W337" i="55"/>
  <c r="X337" i="55" s="1"/>
  <c r="R337" i="55"/>
  <c r="S337" i="55" s="1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W331" i="55"/>
  <c r="X331" i="55" s="1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AM319" i="55"/>
  <c r="AL319" i="55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L318" i="55"/>
  <c r="AM318" i="55" s="1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W314" i="55"/>
  <c r="X314" i="55" s="1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B313" i="55"/>
  <c r="AC313" i="55" s="1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G312" i="55"/>
  <c r="AH312" i="55" s="1"/>
  <c r="AB312" i="55"/>
  <c r="AC312" i="55" s="1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V301" i="55"/>
  <c r="AW301" i="55" s="1"/>
  <c r="AQ301" i="55"/>
  <c r="AR301" i="55" s="1"/>
  <c r="AL301" i="55"/>
  <c r="AM301" i="55" s="1"/>
  <c r="AG301" i="55"/>
  <c r="AB301" i="55"/>
  <c r="AC301" i="55" s="1"/>
  <c r="W301" i="55"/>
  <c r="X301" i="55" s="1"/>
  <c r="R301" i="55"/>
  <c r="S301" i="55" s="1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R299" i="55"/>
  <c r="AQ299" i="55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W297" i="55"/>
  <c r="AV297" i="55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L293" i="55"/>
  <c r="AM293" i="55" s="1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R290" i="55"/>
  <c r="AQ290" i="55"/>
  <c r="AL290" i="55"/>
  <c r="AM290" i="55" s="1"/>
  <c r="AG290" i="55"/>
  <c r="AH290" i="55" s="1"/>
  <c r="AB290" i="55"/>
  <c r="AC290" i="55" s="1"/>
  <c r="W290" i="55"/>
  <c r="X290" i="55" s="1"/>
  <c r="R290" i="55"/>
  <c r="K290" i="55" s="1"/>
  <c r="M290" i="55" s="1"/>
  <c r="J290" i="55"/>
  <c r="I290" i="55"/>
  <c r="AV289" i="55"/>
  <c r="AW289" i="55" s="1"/>
  <c r="AQ289" i="55"/>
  <c r="AR289" i="55" s="1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R288" i="55"/>
  <c r="AQ288" i="55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K253" i="55" s="1"/>
  <c r="M253" i="55" s="1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AV220" i="55"/>
  <c r="AW220" i="55" s="1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K220" i="55" s="1"/>
  <c r="M220" i="55" s="1"/>
  <c r="J220" i="55"/>
  <c r="I220" i="55"/>
  <c r="C220" i="55"/>
  <c r="C240" i="55" s="1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AW218" i="55"/>
  <c r="AV218" i="55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AV216" i="55"/>
  <c r="AW216" i="55" s="1"/>
  <c r="AQ216" i="55"/>
  <c r="AR216" i="55" s="1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R213" i="55"/>
  <c r="S213" i="55" s="1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AV212" i="55"/>
  <c r="AW212" i="55" s="1"/>
  <c r="AQ212" i="55"/>
  <c r="AR212" i="55" s="1"/>
  <c r="AL212" i="55"/>
  <c r="AM212" i="55" s="1"/>
  <c r="AG212" i="55"/>
  <c r="AB212" i="55"/>
  <c r="AC212" i="55" s="1"/>
  <c r="W212" i="55"/>
  <c r="X212" i="55" s="1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W177" i="55"/>
  <c r="AV177" i="55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Q176" i="55"/>
  <c r="AR176" i="55" s="1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W170" i="55"/>
  <c r="X170" i="55" s="1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R151" i="55"/>
  <c r="S151" i="55" s="1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W147" i="55"/>
  <c r="X147" i="55" s="1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L137" i="55"/>
  <c r="AM137" i="55" s="1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R131" i="55"/>
  <c r="AQ131" i="55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W130" i="55"/>
  <c r="X130" i="55" s="1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G127" i="55"/>
  <c r="H127" i="55" s="1"/>
  <c r="AV121" i="55"/>
  <c r="AW121" i="55" s="1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V120" i="55"/>
  <c r="AW120" i="55" s="1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J116" i="55"/>
  <c r="I116" i="55"/>
  <c r="AV115" i="55"/>
  <c r="AW115" i="55" s="1"/>
  <c r="AQ115" i="55"/>
  <c r="AR115" i="55" s="1"/>
  <c r="AL115" i="55"/>
  <c r="AM115" i="55" s="1"/>
  <c r="AG115" i="55"/>
  <c r="AH115" i="55" s="1"/>
  <c r="AB115" i="55"/>
  <c r="AC115" i="55" s="1"/>
  <c r="W115" i="55"/>
  <c r="X115" i="55" s="1"/>
  <c r="R115" i="55"/>
  <c r="S115" i="55" s="1"/>
  <c r="K115" i="55"/>
  <c r="M115" i="55" s="1"/>
  <c r="J115" i="55"/>
  <c r="I115" i="55"/>
  <c r="AV114" i="55"/>
  <c r="AW114" i="55" s="1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R112" i="55"/>
  <c r="S112" i="55" s="1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Q109" i="55"/>
  <c r="AR109" i="55" s="1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AV101" i="55"/>
  <c r="AW101" i="55" s="1"/>
  <c r="AQ101" i="55"/>
  <c r="AR101" i="55" s="1"/>
  <c r="AL101" i="55"/>
  <c r="AM101" i="55" s="1"/>
  <c r="AG101" i="55"/>
  <c r="AH101" i="55" s="1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R89" i="55"/>
  <c r="AQ89" i="55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W81" i="55"/>
  <c r="X81" i="55" s="1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M72" i="55"/>
  <c r="AL72" i="55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G58" i="55"/>
  <c r="AH58" i="55" s="1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L57" i="55"/>
  <c r="AM57" i="55" s="1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R52" i="55"/>
  <c r="S52" i="55" s="1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H41" i="55"/>
  <c r="AG41" i="55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G32" i="55"/>
  <c r="AH32" i="55" s="1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B8" i="55"/>
  <c r="AC8" i="55" s="1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B7" i="55"/>
  <c r="AC7" i="55" s="1"/>
  <c r="W7" i="55"/>
  <c r="R7" i="55"/>
  <c r="J7" i="55"/>
  <c r="I7" i="55"/>
  <c r="G7" i="55"/>
  <c r="H7" i="55" s="1"/>
  <c r="K357" i="55" l="1"/>
  <c r="M357" i="55" s="1"/>
  <c r="K319" i="55"/>
  <c r="M319" i="55" s="1"/>
  <c r="K429" i="55"/>
  <c r="M429" i="55" s="1"/>
  <c r="AR367" i="55"/>
  <c r="K218" i="55"/>
  <c r="M218" i="55" s="1"/>
  <c r="K372" i="55"/>
  <c r="M372" i="55" s="1"/>
  <c r="K394" i="55"/>
  <c r="M394" i="55" s="1"/>
  <c r="K419" i="55"/>
  <c r="M419" i="55" s="1"/>
  <c r="K375" i="55"/>
  <c r="M375" i="55" s="1"/>
  <c r="K457" i="55"/>
  <c r="M457" i="55" s="1"/>
  <c r="AH387" i="55"/>
  <c r="K396" i="55"/>
  <c r="M396" i="55" s="1"/>
  <c r="K437" i="55"/>
  <c r="M437" i="55" s="1"/>
  <c r="K452" i="55"/>
  <c r="M452" i="55" s="1"/>
  <c r="K77" i="55"/>
  <c r="M77" i="55" s="1"/>
  <c r="K356" i="55"/>
  <c r="M356" i="55" s="1"/>
  <c r="AM387" i="55"/>
  <c r="K409" i="55"/>
  <c r="M409" i="55" s="1"/>
  <c r="AR387" i="55"/>
  <c r="K393" i="55"/>
  <c r="M393" i="55" s="1"/>
  <c r="AX387" i="55"/>
  <c r="AR448" i="55"/>
  <c r="AC367" i="55"/>
  <c r="K401" i="55"/>
  <c r="M401" i="55" s="1"/>
  <c r="AH367" i="55"/>
  <c r="K350" i="55"/>
  <c r="M350" i="55" s="1"/>
  <c r="AM367" i="55"/>
  <c r="AI447" i="55"/>
  <c r="X387" i="55"/>
  <c r="AR412" i="55"/>
  <c r="AW367" i="55"/>
  <c r="K373" i="55"/>
  <c r="M373" i="55" s="1"/>
  <c r="K453" i="55"/>
  <c r="M453" i="55" s="1"/>
  <c r="K116" i="55"/>
  <c r="M116" i="55" s="1"/>
  <c r="AI387" i="55"/>
  <c r="S453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M27" i="55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AW455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M407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AH449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X456" i="55"/>
  <c r="K461" i="55"/>
  <c r="M461" i="55" s="1"/>
  <c r="X461" i="55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S447" i="55"/>
  <c r="K458" i="55"/>
  <c r="M458" i="55" s="1"/>
  <c r="S458" i="55"/>
  <c r="K460" i="55"/>
  <c r="M460" i="55" s="1"/>
  <c r="X460" i="55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S451" i="55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H459" i="55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C454" i="55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AC447" i="55"/>
  <c r="AW447" i="55"/>
  <c r="K449" i="55"/>
  <c r="M449" i="55" s="1"/>
  <c r="L67" i="55" l="1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47" i="55"/>
  <c r="M427" i="55"/>
  <c r="L427" i="55"/>
  <c r="M287" i="55"/>
  <c r="L287" i="55"/>
  <c r="L127" i="55"/>
  <c r="M127" i="55"/>
  <c r="L47" i="55"/>
  <c r="C1" i="55" l="1"/>
  <c r="E30" i="39" s="1"/>
  <c r="B30" i="39"/>
  <c r="C1577" i="45"/>
  <c r="I1577" i="45"/>
  <c r="K1577" i="45"/>
  <c r="M1577" i="45"/>
  <c r="P1577" i="45"/>
  <c r="Q1577" i="45"/>
  <c r="R1577" i="45"/>
  <c r="S1577" i="45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/>
  <c r="I1581" i="45"/>
  <c r="K1581" i="45"/>
  <c r="M1581" i="45"/>
  <c r="P1581" i="45"/>
  <c r="Q1581" i="45"/>
  <c r="R1581" i="45"/>
  <c r="S1581" i="45"/>
  <c r="I1582" i="45"/>
  <c r="K1582" i="45"/>
  <c r="M1582" i="45"/>
  <c r="P1582" i="45"/>
  <c r="Q1582" i="45"/>
  <c r="R1582" i="45"/>
  <c r="S1582" i="45"/>
  <c r="I1583" i="45"/>
  <c r="K1583" i="45"/>
  <c r="M1583" i="45"/>
  <c r="P1583" i="45"/>
  <c r="Q1583" i="45"/>
  <c r="R1583" i="45"/>
  <c r="S1583" i="45"/>
  <c r="I1584" i="45"/>
  <c r="K1584" i="45"/>
  <c r="M1584" i="45"/>
  <c r="P1584" i="45"/>
  <c r="Q1584" i="45"/>
  <c r="R1584" i="45"/>
  <c r="S1584" i="45" s="1"/>
  <c r="I1585" i="45"/>
  <c r="K1585" i="45"/>
  <c r="M1585" i="45"/>
  <c r="P1585" i="45"/>
  <c r="Q1585" i="45"/>
  <c r="R1585" i="45"/>
  <c r="S1585" i="45" s="1"/>
  <c r="I1586" i="45"/>
  <c r="K1586" i="45"/>
  <c r="M1586" i="45"/>
  <c r="P1586" i="45"/>
  <c r="Q1586" i="45"/>
  <c r="R1586" i="45"/>
  <c r="S1586" i="45"/>
  <c r="C1547" i="45"/>
  <c r="I1547" i="45"/>
  <c r="K1547" i="45"/>
  <c r="M1547" i="45"/>
  <c r="P1547" i="45"/>
  <c r="Q1547" i="45"/>
  <c r="R1547" i="45"/>
  <c r="S1547" i="45"/>
  <c r="I1548" i="45"/>
  <c r="K1548" i="45"/>
  <c r="M1548" i="45"/>
  <c r="P1548" i="45"/>
  <c r="Q1548" i="45"/>
  <c r="R1548" i="45"/>
  <c r="S1548" i="45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/>
  <c r="I1551" i="45"/>
  <c r="K1551" i="45"/>
  <c r="M1551" i="45"/>
  <c r="P1551" i="45"/>
  <c r="Q1551" i="45"/>
  <c r="R1551" i="45"/>
  <c r="S1551" i="45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/>
  <c r="I1554" i="45"/>
  <c r="K1554" i="45"/>
  <c r="M1554" i="45"/>
  <c r="P1554" i="45"/>
  <c r="Q1554" i="45"/>
  <c r="R1554" i="45"/>
  <c r="S1554" i="45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 s="1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 s="1"/>
  <c r="I1569" i="45"/>
  <c r="K1569" i="45"/>
  <c r="M1569" i="45"/>
  <c r="P1569" i="45"/>
  <c r="Q1569" i="45"/>
  <c r="R1569" i="45"/>
  <c r="S1569" i="45" s="1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 s="1"/>
  <c r="I1572" i="45"/>
  <c r="K1572" i="45"/>
  <c r="M1572" i="45"/>
  <c r="P1572" i="45"/>
  <c r="Q1572" i="45"/>
  <c r="R1572" i="45"/>
  <c r="S1572" i="45" s="1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 s="1"/>
  <c r="I1575" i="45"/>
  <c r="K1575" i="45"/>
  <c r="M1575" i="45"/>
  <c r="P1575" i="45"/>
  <c r="Q1575" i="45"/>
  <c r="R1575" i="45"/>
  <c r="S1575" i="45" s="1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/>
  <c r="I1518" i="45"/>
  <c r="K1518" i="45"/>
  <c r="M1518" i="45"/>
  <c r="P1518" i="45"/>
  <c r="Q1518" i="45"/>
  <c r="R1518" i="45"/>
  <c r="S1518" i="45" s="1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/>
  <c r="I1521" i="45"/>
  <c r="K1521" i="45"/>
  <c r="M1521" i="45"/>
  <c r="P1521" i="45"/>
  <c r="Q1521" i="45"/>
  <c r="R1521" i="45"/>
  <c r="S1521" i="45" s="1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/>
  <c r="I1524" i="45"/>
  <c r="K1524" i="45"/>
  <c r="M1524" i="45"/>
  <c r="P1524" i="45"/>
  <c r="Q1524" i="45"/>
  <c r="R1524" i="45"/>
  <c r="S1524" i="45" s="1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/>
  <c r="C1527" i="45"/>
  <c r="I1527" i="45"/>
  <c r="K1527" i="45"/>
  <c r="M1527" i="45"/>
  <c r="P1527" i="45"/>
  <c r="Q1527" i="45"/>
  <c r="R1527" i="45"/>
  <c r="S1527" i="45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/>
  <c r="I1530" i="45"/>
  <c r="K1530" i="45"/>
  <c r="M1530" i="45"/>
  <c r="P1530" i="45"/>
  <c r="Q1530" i="45"/>
  <c r="R1530" i="45"/>
  <c r="S1530" i="45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/>
  <c r="I1533" i="45"/>
  <c r="K1533" i="45"/>
  <c r="M1533" i="45"/>
  <c r="P1533" i="45"/>
  <c r="Q1533" i="45"/>
  <c r="R1533" i="45"/>
  <c r="S1533" i="45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/>
  <c r="I1536" i="45"/>
  <c r="K1536" i="45"/>
  <c r="M1536" i="45"/>
  <c r="P1536" i="45"/>
  <c r="Q1536" i="45"/>
  <c r="R1536" i="45"/>
  <c r="S1536" i="45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 s="1"/>
  <c r="I1539" i="45"/>
  <c r="K1539" i="45"/>
  <c r="M1539" i="45"/>
  <c r="P1539" i="45"/>
  <c r="Q1539" i="45"/>
  <c r="R1539" i="45"/>
  <c r="S1539" i="45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 s="1"/>
  <c r="I1542" i="45"/>
  <c r="K1542" i="45"/>
  <c r="M1542" i="45"/>
  <c r="P1542" i="45"/>
  <c r="Q1542" i="45"/>
  <c r="R1542" i="45"/>
  <c r="S1542" i="45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 s="1"/>
  <c r="I1545" i="45"/>
  <c r="K1545" i="45"/>
  <c r="M1545" i="45"/>
  <c r="P1545" i="45"/>
  <c r="Q1545" i="45"/>
  <c r="R1545" i="45"/>
  <c r="S1545" i="45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 s="1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 s="1"/>
  <c r="I1253" i="45"/>
  <c r="K1253" i="45"/>
  <c r="M1253" i="45"/>
  <c r="P1253" i="45"/>
  <c r="Q1253" i="45"/>
  <c r="R1253" i="45"/>
  <c r="S1253" i="45" s="1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 s="1"/>
  <c r="I1285" i="45"/>
  <c r="K1285" i="45"/>
  <c r="M1285" i="45"/>
  <c r="P1285" i="45"/>
  <c r="Q1285" i="45"/>
  <c r="R1285" i="45"/>
  <c r="S1285" i="45" s="1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 s="1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 s="1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 s="1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 s="1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/>
  <c r="I1389" i="45"/>
  <c r="K1389" i="45"/>
  <c r="M1389" i="45"/>
  <c r="P1389" i="45"/>
  <c r="Q1389" i="45"/>
  <c r="R1389" i="45"/>
  <c r="S1389" i="45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 s="1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 s="1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 s="1"/>
  <c r="I1402" i="45"/>
  <c r="K1402" i="45"/>
  <c r="M1402" i="45"/>
  <c r="P1402" i="45"/>
  <c r="Q1402" i="45"/>
  <c r="R1402" i="45"/>
  <c r="S1402" i="45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 s="1"/>
  <c r="I1405" i="45"/>
  <c r="K1405" i="45"/>
  <c r="M1405" i="45"/>
  <c r="P1405" i="45"/>
  <c r="Q1405" i="45"/>
  <c r="R1405" i="45"/>
  <c r="S1405" i="45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/>
  <c r="I1408" i="45"/>
  <c r="K1408" i="45"/>
  <c r="M1408" i="45"/>
  <c r="P1408" i="45"/>
  <c r="Q1408" i="45"/>
  <c r="R1408" i="45"/>
  <c r="S1408" i="45"/>
  <c r="I1409" i="45"/>
  <c r="K1409" i="45"/>
  <c r="M1409" i="45"/>
  <c r="P1409" i="45"/>
  <c r="Q1409" i="45"/>
  <c r="R1409" i="45"/>
  <c r="S1409" i="45" s="1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/>
  <c r="I1412" i="45"/>
  <c r="K1412" i="45"/>
  <c r="M1412" i="45"/>
  <c r="P1412" i="45"/>
  <c r="Q1412" i="45"/>
  <c r="R1412" i="45"/>
  <c r="S1412" i="45" s="1"/>
  <c r="I1413" i="45"/>
  <c r="K1413" i="45"/>
  <c r="M1413" i="45"/>
  <c r="P1413" i="45"/>
  <c r="Q1413" i="45"/>
  <c r="R1413" i="45"/>
  <c r="S1413" i="45" s="1"/>
  <c r="I1414" i="45"/>
  <c r="K1414" i="45"/>
  <c r="M1414" i="45"/>
  <c r="P1414" i="45"/>
  <c r="Q1414" i="45"/>
  <c r="R1414" i="45"/>
  <c r="S1414" i="45"/>
  <c r="I1415" i="45"/>
  <c r="K1415" i="45"/>
  <c r="M1415" i="45"/>
  <c r="P1415" i="45"/>
  <c r="Q1415" i="45"/>
  <c r="R1415" i="45"/>
  <c r="S1415" i="45" s="1"/>
  <c r="I1416" i="45"/>
  <c r="K1416" i="45"/>
  <c r="M1416" i="45"/>
  <c r="P1416" i="45"/>
  <c r="Q1416" i="45"/>
  <c r="R1416" i="45"/>
  <c r="S1416" i="45" s="1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 s="1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 s="1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/>
  <c r="I1432" i="45"/>
  <c r="K1432" i="45"/>
  <c r="M1432" i="45"/>
  <c r="P1432" i="45"/>
  <c r="Q1432" i="45"/>
  <c r="R1432" i="45"/>
  <c r="S1432" i="45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/>
  <c r="I1435" i="45"/>
  <c r="K1435" i="45"/>
  <c r="M1435" i="45"/>
  <c r="P1435" i="45"/>
  <c r="Q1435" i="45"/>
  <c r="R1435" i="45"/>
  <c r="S1435" i="45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/>
  <c r="I1439" i="45"/>
  <c r="K1439" i="45"/>
  <c r="M1439" i="45"/>
  <c r="P1439" i="45"/>
  <c r="Q1439" i="45"/>
  <c r="R1439" i="45"/>
  <c r="S1439" i="45" s="1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/>
  <c r="I1442" i="45"/>
  <c r="K1442" i="45"/>
  <c r="M1442" i="45"/>
  <c r="P1442" i="45"/>
  <c r="Q1442" i="45"/>
  <c r="R1442" i="45"/>
  <c r="S1442" i="45" s="1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/>
  <c r="I1445" i="45"/>
  <c r="K1445" i="45"/>
  <c r="M1445" i="45"/>
  <c r="P1445" i="45"/>
  <c r="Q1445" i="45"/>
  <c r="R1445" i="45"/>
  <c r="S1445" i="45" s="1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 s="1"/>
  <c r="I1448" i="45"/>
  <c r="K1448" i="45"/>
  <c r="M1448" i="45"/>
  <c r="P1448" i="45"/>
  <c r="Q1448" i="45"/>
  <c r="R1448" i="45"/>
  <c r="S1448" i="45" s="1"/>
  <c r="I1449" i="45"/>
  <c r="K1449" i="45"/>
  <c r="M1449" i="45"/>
  <c r="P1449" i="45"/>
  <c r="Q1449" i="45"/>
  <c r="R1449" i="45"/>
  <c r="S1449" i="45" s="1"/>
  <c r="I1450" i="45"/>
  <c r="K1450" i="45"/>
  <c r="M1450" i="45"/>
  <c r="P1450" i="45"/>
  <c r="Q1450" i="45"/>
  <c r="R1450" i="45"/>
  <c r="S1450" i="45"/>
  <c r="I1451" i="45"/>
  <c r="K1451" i="45"/>
  <c r="M1451" i="45"/>
  <c r="P1451" i="45"/>
  <c r="Q1451" i="45"/>
  <c r="R1451" i="45"/>
  <c r="S1451" i="45"/>
  <c r="I1452" i="45"/>
  <c r="K1452" i="45"/>
  <c r="M1452" i="45"/>
  <c r="P1452" i="45"/>
  <c r="Q1452" i="45"/>
  <c r="R1452" i="45"/>
  <c r="S1452" i="45"/>
  <c r="I1453" i="45"/>
  <c r="K1453" i="45"/>
  <c r="M1453" i="45"/>
  <c r="P1453" i="45"/>
  <c r="Q1453" i="45"/>
  <c r="R1453" i="45"/>
  <c r="S1453" i="45"/>
  <c r="I1454" i="45"/>
  <c r="K1454" i="45"/>
  <c r="M1454" i="45"/>
  <c r="P1454" i="45"/>
  <c r="Q1454" i="45"/>
  <c r="R1454" i="45"/>
  <c r="S1454" i="45"/>
  <c r="I1455" i="45"/>
  <c r="K1455" i="45"/>
  <c r="M1455" i="45"/>
  <c r="P1455" i="45"/>
  <c r="Q1455" i="45"/>
  <c r="R1455" i="45"/>
  <c r="S1455" i="45" s="1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 s="1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/>
  <c r="I1469" i="45"/>
  <c r="K1469" i="45"/>
  <c r="M1469" i="45"/>
  <c r="P1469" i="45"/>
  <c r="Q1469" i="45"/>
  <c r="R1469" i="45"/>
  <c r="S1469" i="45" s="1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/>
  <c r="I1475" i="45"/>
  <c r="K1475" i="45"/>
  <c r="M1475" i="45"/>
  <c r="P1475" i="45"/>
  <c r="Q1475" i="45"/>
  <c r="R1475" i="45"/>
  <c r="S1475" i="45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/>
  <c r="I1479" i="45"/>
  <c r="K1479" i="45"/>
  <c r="M1479" i="45"/>
  <c r="P1479" i="45"/>
  <c r="Q1479" i="45"/>
  <c r="R1479" i="45"/>
  <c r="S1479" i="45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/>
  <c r="I1485" i="45"/>
  <c r="K1485" i="45"/>
  <c r="M1485" i="45"/>
  <c r="P1485" i="45"/>
  <c r="Q1485" i="45"/>
  <c r="R1485" i="45"/>
  <c r="S1485" i="45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 s="1"/>
  <c r="I1488" i="45"/>
  <c r="K1488" i="45"/>
  <c r="M1488" i="45"/>
  <c r="P1488" i="45"/>
  <c r="Q1488" i="45"/>
  <c r="R1488" i="45"/>
  <c r="S1488" i="45" s="1"/>
  <c r="I1489" i="45"/>
  <c r="K1489" i="45"/>
  <c r="M1489" i="45"/>
  <c r="P1489" i="45"/>
  <c r="Q1489" i="45"/>
  <c r="R1489" i="45"/>
  <c r="S1489" i="45" s="1"/>
  <c r="I1490" i="45"/>
  <c r="K1490" i="45"/>
  <c r="M1490" i="45"/>
  <c r="P1490" i="45"/>
  <c r="Q1490" i="45"/>
  <c r="R1490" i="45"/>
  <c r="S1490" i="45" s="1"/>
  <c r="I1491" i="45"/>
  <c r="K1491" i="45"/>
  <c r="M1491" i="45"/>
  <c r="P1491" i="45"/>
  <c r="Q1491" i="45"/>
  <c r="R1491" i="45"/>
  <c r="S1491" i="45" s="1"/>
  <c r="I1492" i="45"/>
  <c r="K1492" i="45"/>
  <c r="M1492" i="45"/>
  <c r="P1492" i="45"/>
  <c r="Q1492" i="45"/>
  <c r="R1492" i="45"/>
  <c r="S1492" i="45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 s="1"/>
  <c r="I1495" i="45"/>
  <c r="K1495" i="45"/>
  <c r="M1495" i="45"/>
  <c r="P1495" i="45"/>
  <c r="Q1495" i="45"/>
  <c r="R1495" i="45"/>
  <c r="S1495" i="45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/>
  <c r="I1509" i="45"/>
  <c r="K1509" i="45"/>
  <c r="M1509" i="45"/>
  <c r="P1509" i="45"/>
  <c r="Q1509" i="45"/>
  <c r="R1509" i="45"/>
  <c r="S1509" i="45" s="1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 s="1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H1252" i="45" s="1"/>
  <c r="AG1250" i="45"/>
  <c r="AG1252" i="45" s="1"/>
  <c r="AF1250" i="45"/>
  <c r="AE1250" i="45"/>
  <c r="AD1250" i="45"/>
  <c r="AC1250" i="45"/>
  <c r="AB1250" i="45"/>
  <c r="AA1250" i="45"/>
  <c r="Z1250" i="45"/>
  <c r="AH1248" i="45"/>
  <c r="AG1248" i="45"/>
  <c r="AF1248" i="45"/>
  <c r="AE1248" i="45"/>
  <c r="AD1248" i="45"/>
  <c r="AC1248" i="45"/>
  <c r="AB1248" i="45"/>
  <c r="AA1248" i="45"/>
  <c r="AH1247" i="45"/>
  <c r="AH1249" i="45" s="1"/>
  <c r="AG1247" i="45"/>
  <c r="AG1249" i="45" s="1"/>
  <c r="AF1247" i="45"/>
  <c r="AF1249" i="45" s="1"/>
  <c r="AE1247" i="45"/>
  <c r="AE1249" i="45" s="1"/>
  <c r="AD1247" i="45"/>
  <c r="AD1249" i="45" s="1"/>
  <c r="AC1247" i="45"/>
  <c r="AC1249" i="45" s="1"/>
  <c r="AB1247" i="45"/>
  <c r="AB1249" i="45" s="1"/>
  <c r="AA1247" i="45"/>
  <c r="AA1249" i="45" s="1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G1253" i="44"/>
  <c r="AF1253" i="44"/>
  <c r="AE1253" i="44"/>
  <c r="AD1253" i="44"/>
  <c r="AC1253" i="44"/>
  <c r="AB1253" i="44"/>
  <c r="AB1255" i="44" s="1"/>
  <c r="AA1253" i="44"/>
  <c r="AA1255" i="44" s="1"/>
  <c r="Z1253" i="44"/>
  <c r="C1567" i="44"/>
  <c r="I1567" i="44"/>
  <c r="K1567" i="44"/>
  <c r="M1567" i="44"/>
  <c r="P1567" i="44"/>
  <c r="Q1567" i="44"/>
  <c r="R1567" i="44" s="1"/>
  <c r="I1568" i="44"/>
  <c r="K1568" i="44"/>
  <c r="M1568" i="44"/>
  <c r="P1568" i="44"/>
  <c r="Q1568" i="44"/>
  <c r="R1568" i="44" s="1"/>
  <c r="I1569" i="44"/>
  <c r="K1569" i="44"/>
  <c r="M1569" i="44"/>
  <c r="P1569" i="44"/>
  <c r="Q1569" i="44"/>
  <c r="S1569" i="44" s="1"/>
  <c r="R1569" i="44"/>
  <c r="I1570" i="44"/>
  <c r="K1570" i="44"/>
  <c r="M1570" i="44"/>
  <c r="P1570" i="44"/>
  <c r="Q1570" i="44"/>
  <c r="R1570" i="44" s="1"/>
  <c r="I1571" i="44"/>
  <c r="K1571" i="44"/>
  <c r="M1571" i="44"/>
  <c r="P1571" i="44"/>
  <c r="Q1571" i="44"/>
  <c r="R1571" i="44" s="1"/>
  <c r="I1572" i="44"/>
  <c r="K1572" i="44"/>
  <c r="M1572" i="44"/>
  <c r="P1572" i="44"/>
  <c r="Q1572" i="44"/>
  <c r="S1572" i="44" s="1"/>
  <c r="I1573" i="44"/>
  <c r="K1573" i="44"/>
  <c r="M1573" i="44"/>
  <c r="P1573" i="44"/>
  <c r="Q1573" i="44"/>
  <c r="R1573" i="44"/>
  <c r="S1573" i="44"/>
  <c r="I1574" i="44"/>
  <c r="K1574" i="44"/>
  <c r="M1574" i="44"/>
  <c r="P1574" i="44"/>
  <c r="Q1574" i="44"/>
  <c r="R1574" i="44" s="1"/>
  <c r="S1574" i="44"/>
  <c r="I1575" i="44"/>
  <c r="K1575" i="44"/>
  <c r="M1575" i="44"/>
  <c r="P1575" i="44"/>
  <c r="Q1575" i="44"/>
  <c r="S1575" i="44" s="1"/>
  <c r="R1575" i="44"/>
  <c r="I1576" i="44"/>
  <c r="K1576" i="44"/>
  <c r="M1576" i="44"/>
  <c r="P1576" i="44"/>
  <c r="Q1576" i="44"/>
  <c r="R1576" i="44"/>
  <c r="S1576" i="44"/>
  <c r="C1577" i="44"/>
  <c r="I1577" i="44"/>
  <c r="K1577" i="44"/>
  <c r="M1577" i="44"/>
  <c r="P1577" i="44"/>
  <c r="Q1577" i="44"/>
  <c r="R1577" i="44"/>
  <c r="S1577" i="44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R1579" i="44" s="1"/>
  <c r="S1579" i="44"/>
  <c r="I1580" i="44"/>
  <c r="K1580" i="44"/>
  <c r="M1580" i="44"/>
  <c r="P1580" i="44"/>
  <c r="Q1580" i="44"/>
  <c r="R1580" i="44"/>
  <c r="S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 s="1"/>
  <c r="I1583" i="44"/>
  <c r="K1583" i="44"/>
  <c r="M1583" i="44"/>
  <c r="P1583" i="44"/>
  <c r="Q1583" i="44"/>
  <c r="R1583" i="44" s="1"/>
  <c r="S1583" i="44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R1585" i="44" s="1"/>
  <c r="I1586" i="44"/>
  <c r="K1586" i="44"/>
  <c r="M1586" i="44"/>
  <c r="P1586" i="44"/>
  <c r="Q1586" i="44"/>
  <c r="R1586" i="44" s="1"/>
  <c r="C1547" i="44"/>
  <c r="I1547" i="44"/>
  <c r="K1547" i="44"/>
  <c r="M1547" i="44"/>
  <c r="P1547" i="44"/>
  <c r="Q1547" i="44"/>
  <c r="R1547" i="44"/>
  <c r="S1547" i="44"/>
  <c r="I1548" i="44"/>
  <c r="K1548" i="44"/>
  <c r="M1548" i="44"/>
  <c r="P1548" i="44"/>
  <c r="Q1548" i="44"/>
  <c r="R1548" i="44" s="1"/>
  <c r="S1548" i="44"/>
  <c r="I1549" i="44"/>
  <c r="K1549" i="44"/>
  <c r="M1549" i="44"/>
  <c r="P1549" i="44"/>
  <c r="Q1549" i="44"/>
  <c r="S1549" i="44" s="1"/>
  <c r="R1549" i="44"/>
  <c r="I1550" i="44"/>
  <c r="K1550" i="44"/>
  <c r="M1550" i="44"/>
  <c r="P1550" i="44"/>
  <c r="Q1550" i="44"/>
  <c r="R1550" i="44"/>
  <c r="S1550" i="44"/>
  <c r="I1551" i="44"/>
  <c r="K1551" i="44"/>
  <c r="M1551" i="44"/>
  <c r="P1551" i="44"/>
  <c r="Q1551" i="44"/>
  <c r="R1551" i="44" s="1"/>
  <c r="S1551" i="44"/>
  <c r="I1552" i="44"/>
  <c r="K1552" i="44"/>
  <c r="M1552" i="44"/>
  <c r="P1552" i="44"/>
  <c r="Q1552" i="44"/>
  <c r="S1552" i="44" s="1"/>
  <c r="R1552" i="44"/>
  <c r="I1553" i="44"/>
  <c r="K1553" i="44"/>
  <c r="M1553" i="44"/>
  <c r="P1553" i="44"/>
  <c r="Q1553" i="44"/>
  <c r="R1553" i="44"/>
  <c r="S1553" i="44"/>
  <c r="I1554" i="44"/>
  <c r="K1554" i="44"/>
  <c r="M1554" i="44"/>
  <c r="P1554" i="44"/>
  <c r="Q1554" i="44"/>
  <c r="R1554" i="44" s="1"/>
  <c r="S1554" i="44"/>
  <c r="I1555" i="44"/>
  <c r="K1555" i="44"/>
  <c r="M1555" i="44"/>
  <c r="P1555" i="44"/>
  <c r="Q1555" i="44"/>
  <c r="S1555" i="44" s="1"/>
  <c r="R1555" i="44"/>
  <c r="I1556" i="44"/>
  <c r="K1556" i="44"/>
  <c r="M1556" i="44"/>
  <c r="P1556" i="44"/>
  <c r="Q1556" i="44"/>
  <c r="R1556" i="44"/>
  <c r="S1556" i="44"/>
  <c r="C1557" i="44"/>
  <c r="I1557" i="44"/>
  <c r="K1557" i="44"/>
  <c r="M1557" i="44"/>
  <c r="P1557" i="44"/>
  <c r="Q1557" i="44"/>
  <c r="R1557" i="44"/>
  <c r="S1557" i="44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R1559" i="44"/>
  <c r="S1559" i="44"/>
  <c r="I1560" i="44"/>
  <c r="K1560" i="44"/>
  <c r="M1560" i="44"/>
  <c r="P1560" i="44"/>
  <c r="Q1560" i="44"/>
  <c r="R1560" i="44" s="1"/>
  <c r="S1560" i="44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R1562" i="44" s="1"/>
  <c r="S1562" i="44"/>
  <c r="I1563" i="44"/>
  <c r="K1563" i="44"/>
  <c r="M1563" i="44"/>
  <c r="P1563" i="44"/>
  <c r="Q1563" i="44"/>
  <c r="R1563" i="44" s="1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R1565" i="44"/>
  <c r="S1565" i="44"/>
  <c r="I1566" i="44"/>
  <c r="K1566" i="44"/>
  <c r="M1566" i="44"/>
  <c r="P1566" i="44"/>
  <c r="Q1566" i="44"/>
  <c r="R1566" i="44" s="1"/>
  <c r="C1497" i="44"/>
  <c r="I1497" i="44"/>
  <c r="K1497" i="44"/>
  <c r="M1497" i="44"/>
  <c r="P1497" i="44"/>
  <c r="Q1497" i="44"/>
  <c r="R1497" i="44" s="1"/>
  <c r="S1497" i="44"/>
  <c r="I1498" i="44"/>
  <c r="K1498" i="44"/>
  <c r="M1498" i="44"/>
  <c r="P1498" i="44"/>
  <c r="Q1498" i="44"/>
  <c r="R1498" i="44" s="1"/>
  <c r="S1498" i="44"/>
  <c r="I1499" i="44"/>
  <c r="K1499" i="44"/>
  <c r="M1499" i="44"/>
  <c r="P1499" i="44"/>
  <c r="Q1499" i="44"/>
  <c r="S1499" i="44" s="1"/>
  <c r="I1500" i="44"/>
  <c r="K1500" i="44"/>
  <c r="M1500" i="44"/>
  <c r="P1500" i="44"/>
  <c r="Q1500" i="44"/>
  <c r="R1500" i="44" s="1"/>
  <c r="I1501" i="44"/>
  <c r="K1501" i="44"/>
  <c r="M1501" i="44"/>
  <c r="P1501" i="44"/>
  <c r="Q1501" i="44"/>
  <c r="R1501" i="44" s="1"/>
  <c r="I1502" i="44"/>
  <c r="K1502" i="44"/>
  <c r="M1502" i="44"/>
  <c r="P1502" i="44"/>
  <c r="Q1502" i="44"/>
  <c r="S1502" i="44" s="1"/>
  <c r="I1503" i="44"/>
  <c r="K1503" i="44"/>
  <c r="M1503" i="44"/>
  <c r="P1503" i="44"/>
  <c r="Q1503" i="44"/>
  <c r="R1503" i="44" s="1"/>
  <c r="I1504" i="44"/>
  <c r="K1504" i="44"/>
  <c r="M1504" i="44"/>
  <c r="P1504" i="44"/>
  <c r="Q1504" i="44"/>
  <c r="R1504" i="44" s="1"/>
  <c r="S1504" i="44"/>
  <c r="I1505" i="44"/>
  <c r="K1505" i="44"/>
  <c r="M1505" i="44"/>
  <c r="P1505" i="44"/>
  <c r="Q1505" i="44"/>
  <c r="S1505" i="44" s="1"/>
  <c r="R1505" i="44"/>
  <c r="I1506" i="44"/>
  <c r="K1506" i="44"/>
  <c r="M1506" i="44"/>
  <c r="P1506" i="44"/>
  <c r="Q1506" i="44"/>
  <c r="R1506" i="44" s="1"/>
  <c r="C1507" i="44"/>
  <c r="I1507" i="44"/>
  <c r="K1507" i="44"/>
  <c r="M1507" i="44"/>
  <c r="P1507" i="44"/>
  <c r="Q1507" i="44"/>
  <c r="R1507" i="44"/>
  <c r="S1507" i="44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R1509" i="44" s="1"/>
  <c r="I1510" i="44"/>
  <c r="K1510" i="44"/>
  <c r="M1510" i="44"/>
  <c r="P1510" i="44"/>
  <c r="Q1510" i="44"/>
  <c r="R1510" i="44" s="1"/>
  <c r="S1510" i="44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 s="1"/>
  <c r="I1513" i="44"/>
  <c r="K1513" i="44"/>
  <c r="M1513" i="44"/>
  <c r="P1513" i="44"/>
  <c r="Q1513" i="44"/>
  <c r="R1513" i="44" s="1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R1515" i="44"/>
  <c r="S1515" i="44"/>
  <c r="I1516" i="44"/>
  <c r="K1516" i="44"/>
  <c r="M1516" i="44"/>
  <c r="P1516" i="44"/>
  <c r="Q1516" i="44"/>
  <c r="R1516" i="44"/>
  <c r="S1516" i="44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/>
  <c r="S1518" i="44"/>
  <c r="I1519" i="44"/>
  <c r="K1519" i="44"/>
  <c r="M1519" i="44"/>
  <c r="P1519" i="44"/>
  <c r="Q1519" i="44"/>
  <c r="S1519" i="44" s="1"/>
  <c r="R1519" i="44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R1521" i="44" s="1"/>
  <c r="I1522" i="44"/>
  <c r="K1522" i="44"/>
  <c r="M1522" i="44"/>
  <c r="P1522" i="44"/>
  <c r="Q1522" i="44"/>
  <c r="S1522" i="44" s="1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S1524" i="44" s="1"/>
  <c r="R1524" i="44"/>
  <c r="I1525" i="44"/>
  <c r="K1525" i="44"/>
  <c r="M1525" i="44"/>
  <c r="P1525" i="44"/>
  <c r="Q1525" i="44"/>
  <c r="S1525" i="44" s="1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R1527" i="44"/>
  <c r="S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R1529" i="44"/>
  <c r="S1529" i="44"/>
  <c r="I1530" i="44"/>
  <c r="K1530" i="44"/>
  <c r="M1530" i="44"/>
  <c r="P1530" i="44"/>
  <c r="Q1530" i="44"/>
  <c r="R1530" i="44" s="1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R1532" i="44"/>
  <c r="S1532" i="44"/>
  <c r="I1533" i="44"/>
  <c r="K1533" i="44"/>
  <c r="M1533" i="44"/>
  <c r="P1533" i="44"/>
  <c r="Q1533" i="44"/>
  <c r="S1533" i="44" s="1"/>
  <c r="R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 s="1"/>
  <c r="S1535" i="44"/>
  <c r="I1536" i="44"/>
  <c r="K1536" i="44"/>
  <c r="M1536" i="44"/>
  <c r="P1536" i="44"/>
  <c r="Q1536" i="44"/>
  <c r="R1536" i="44"/>
  <c r="S1536" i="44"/>
  <c r="C1537" i="44"/>
  <c r="I1537" i="44"/>
  <c r="K1537" i="44"/>
  <c r="M1537" i="44"/>
  <c r="P1537" i="44"/>
  <c r="Q1537" i="44"/>
  <c r="R1537" i="44"/>
  <c r="S1537" i="44"/>
  <c r="I1538" i="44"/>
  <c r="K1538" i="44"/>
  <c r="M1538" i="44"/>
  <c r="P1538" i="44"/>
  <c r="Q1538" i="44"/>
  <c r="R1538" i="44"/>
  <c r="S1538" i="44"/>
  <c r="I1539" i="44"/>
  <c r="K1539" i="44"/>
  <c r="M1539" i="44"/>
  <c r="P1539" i="44"/>
  <c r="Q1539" i="44"/>
  <c r="S1539" i="44" s="1"/>
  <c r="I1540" i="44"/>
  <c r="K1540" i="44"/>
  <c r="M1540" i="44"/>
  <c r="P1540" i="44"/>
  <c r="Q1540" i="44"/>
  <c r="R1540" i="44"/>
  <c r="S1540" i="44"/>
  <c r="I1541" i="44"/>
  <c r="K1541" i="44"/>
  <c r="M1541" i="44"/>
  <c r="P1541" i="44"/>
  <c r="Q1541" i="44"/>
  <c r="R1541" i="44"/>
  <c r="S1541" i="44"/>
  <c r="I1542" i="44"/>
  <c r="K1542" i="44"/>
  <c r="M1542" i="44"/>
  <c r="P1542" i="44"/>
  <c r="Q1542" i="44"/>
  <c r="S1542" i="44" s="1"/>
  <c r="I1543" i="44"/>
  <c r="K1543" i="44"/>
  <c r="M1543" i="44"/>
  <c r="P1543" i="44"/>
  <c r="Q1543" i="44"/>
  <c r="R1543" i="44"/>
  <c r="S1543" i="44"/>
  <c r="I1544" i="44"/>
  <c r="K1544" i="44"/>
  <c r="M1544" i="44"/>
  <c r="P1544" i="44"/>
  <c r="Q1544" i="44"/>
  <c r="R1544" i="44"/>
  <c r="S1544" i="44"/>
  <c r="I1545" i="44"/>
  <c r="K1545" i="44"/>
  <c r="M1545" i="44"/>
  <c r="P1545" i="44"/>
  <c r="Q1545" i="44"/>
  <c r="S1545" i="44" s="1"/>
  <c r="I1546" i="44"/>
  <c r="K1546" i="44"/>
  <c r="M1546" i="44"/>
  <c r="P1546" i="44"/>
  <c r="Q1546" i="44"/>
  <c r="R1546" i="44"/>
  <c r="S1546" i="44"/>
  <c r="C1447" i="44"/>
  <c r="I1447" i="44"/>
  <c r="K1447" i="44"/>
  <c r="M1447" i="44"/>
  <c r="P1447" i="44"/>
  <c r="Q1447" i="44"/>
  <c r="R1447" i="44" s="1"/>
  <c r="I1448" i="44"/>
  <c r="K1448" i="44"/>
  <c r="M1448" i="44"/>
  <c r="P1448" i="44"/>
  <c r="Q1448" i="44"/>
  <c r="R1448" i="44"/>
  <c r="S1448" i="44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R1450" i="44"/>
  <c r="S1450" i="44"/>
  <c r="I1451" i="44"/>
  <c r="K1451" i="44"/>
  <c r="M1451" i="44"/>
  <c r="P1451" i="44"/>
  <c r="Q1451" i="44"/>
  <c r="R1451" i="44" s="1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/>
  <c r="S1453" i="44"/>
  <c r="I1454" i="44"/>
  <c r="K1454" i="44"/>
  <c r="M1454" i="44"/>
  <c r="P1454" i="44"/>
  <c r="Q1454" i="44"/>
  <c r="S1454" i="44" s="1"/>
  <c r="R1454" i="44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R1456" i="44" s="1"/>
  <c r="S1456" i="44"/>
  <c r="C1457" i="44"/>
  <c r="I1457" i="44"/>
  <c r="K1457" i="44"/>
  <c r="M1457" i="44"/>
  <c r="P1457" i="44"/>
  <c r="Q1457" i="44"/>
  <c r="S1457" i="44" s="1"/>
  <c r="R1457" i="44"/>
  <c r="I1458" i="44"/>
  <c r="K1458" i="44"/>
  <c r="M1458" i="44"/>
  <c r="P1458" i="44"/>
  <c r="Q1458" i="44"/>
  <c r="S1458" i="44" s="1"/>
  <c r="R1458" i="44"/>
  <c r="I1459" i="44"/>
  <c r="K1459" i="44"/>
  <c r="M1459" i="44"/>
  <c r="P1459" i="44"/>
  <c r="Q1459" i="44"/>
  <c r="R1459" i="44"/>
  <c r="S1459" i="44"/>
  <c r="I1460" i="44"/>
  <c r="K1460" i="44"/>
  <c r="M1460" i="44"/>
  <c r="P1460" i="44"/>
  <c r="Q1460" i="44"/>
  <c r="S1460" i="44" s="1"/>
  <c r="R1460" i="44"/>
  <c r="I1461" i="44"/>
  <c r="K1461" i="44"/>
  <c r="M1461" i="44"/>
  <c r="P1461" i="44"/>
  <c r="Q1461" i="44"/>
  <c r="S1461" i="44" s="1"/>
  <c r="R1461" i="44"/>
  <c r="I1462" i="44"/>
  <c r="K1462" i="44"/>
  <c r="M1462" i="44"/>
  <c r="P1462" i="44"/>
  <c r="Q1462" i="44"/>
  <c r="R1462" i="44"/>
  <c r="S1462" i="44"/>
  <c r="I1463" i="44"/>
  <c r="K1463" i="44"/>
  <c r="M1463" i="44"/>
  <c r="P1463" i="44"/>
  <c r="Q1463" i="44"/>
  <c r="S1463" i="44" s="1"/>
  <c r="R1463" i="44"/>
  <c r="I1464" i="44"/>
  <c r="K1464" i="44"/>
  <c r="M1464" i="44"/>
  <c r="P1464" i="44"/>
  <c r="Q1464" i="44"/>
  <c r="S1464" i="44" s="1"/>
  <c r="R1464" i="44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S1466" i="44" s="1"/>
  <c r="R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R1468" i="44"/>
  <c r="S1468" i="44"/>
  <c r="I1469" i="44"/>
  <c r="K1469" i="44"/>
  <c r="M1469" i="44"/>
  <c r="P1469" i="44"/>
  <c r="Q1469" i="44"/>
  <c r="R1469" i="44" s="1"/>
  <c r="S1469" i="44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S1471" i="44" s="1"/>
  <c r="R1471" i="44"/>
  <c r="I1472" i="44"/>
  <c r="K1472" i="44"/>
  <c r="M1472" i="44"/>
  <c r="P1472" i="44"/>
  <c r="Q1472" i="44"/>
  <c r="R1472" i="44" s="1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R1474" i="44" s="1"/>
  <c r="I1475" i="44"/>
  <c r="K1475" i="44"/>
  <c r="M1475" i="44"/>
  <c r="P1475" i="44"/>
  <c r="Q1475" i="44"/>
  <c r="R1475" i="44" s="1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I1478" i="44"/>
  <c r="K1478" i="44"/>
  <c r="M1478" i="44"/>
  <c r="P1478" i="44"/>
  <c r="Q1478" i="44"/>
  <c r="R1478" i="44"/>
  <c r="S1478" i="44"/>
  <c r="I1479" i="44"/>
  <c r="K1479" i="44"/>
  <c r="M1479" i="44"/>
  <c r="P1479" i="44"/>
  <c r="Q1479" i="44"/>
  <c r="R1479" i="44" s="1"/>
  <c r="I1480" i="44"/>
  <c r="K1480" i="44"/>
  <c r="M1480" i="44"/>
  <c r="P1480" i="44"/>
  <c r="Q1480" i="44"/>
  <c r="S1480" i="44" s="1"/>
  <c r="R1480" i="44"/>
  <c r="I1481" i="44"/>
  <c r="K1481" i="44"/>
  <c r="M1481" i="44"/>
  <c r="P1481" i="44"/>
  <c r="Q1481" i="44"/>
  <c r="R1481" i="44"/>
  <c r="S1481" i="44"/>
  <c r="I1482" i="44"/>
  <c r="K1482" i="44"/>
  <c r="M1482" i="44"/>
  <c r="P1482" i="44"/>
  <c r="Q1482" i="44"/>
  <c r="R1482" i="44" s="1"/>
  <c r="S1482" i="44"/>
  <c r="I1483" i="44"/>
  <c r="K1483" i="44"/>
  <c r="M1483" i="44"/>
  <c r="P1483" i="44"/>
  <c r="Q1483" i="44"/>
  <c r="S1483" i="44" s="1"/>
  <c r="I1484" i="44"/>
  <c r="K1484" i="44"/>
  <c r="M1484" i="44"/>
  <c r="P1484" i="44"/>
  <c r="Q1484" i="44"/>
  <c r="R1484" i="44" s="1"/>
  <c r="S1484" i="44"/>
  <c r="I1485" i="44"/>
  <c r="K1485" i="44"/>
  <c r="M1485" i="44"/>
  <c r="P1485" i="44"/>
  <c r="Q1485" i="44"/>
  <c r="R1485" i="44" s="1"/>
  <c r="S1485" i="44"/>
  <c r="I1486" i="44"/>
  <c r="K1486" i="44"/>
  <c r="M1486" i="44"/>
  <c r="P1486" i="44"/>
  <c r="Q1486" i="44"/>
  <c r="S1486" i="44" s="1"/>
  <c r="C1487" i="44"/>
  <c r="I1487" i="44"/>
  <c r="K1487" i="44"/>
  <c r="M1487" i="44"/>
  <c r="P1487" i="44"/>
  <c r="Q1487" i="44"/>
  <c r="R1487" i="44" s="1"/>
  <c r="S1487" i="44"/>
  <c r="I1488" i="44"/>
  <c r="K1488" i="44"/>
  <c r="M1488" i="44"/>
  <c r="P1488" i="44"/>
  <c r="Q1488" i="44"/>
  <c r="R1488" i="44"/>
  <c r="S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S1490" i="44" s="1"/>
  <c r="R1490" i="44"/>
  <c r="I1491" i="44"/>
  <c r="K1491" i="44"/>
  <c r="M1491" i="44"/>
  <c r="P1491" i="44"/>
  <c r="Q1491" i="44"/>
  <c r="R1491" i="44" s="1"/>
  <c r="S1491" i="44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R1493" i="44" s="1"/>
  <c r="I1494" i="44"/>
  <c r="K1494" i="44"/>
  <c r="M1494" i="44"/>
  <c r="P1494" i="44"/>
  <c r="Q1494" i="44"/>
  <c r="R1494" i="44"/>
  <c r="S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R1496" i="44" s="1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S1362" i="44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R1369" i="44" s="1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R1371" i="44" s="1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 s="1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R1377" i="44" s="1"/>
  <c r="I1378" i="44"/>
  <c r="K1378" i="44"/>
  <c r="M1378" i="44"/>
  <c r="P1378" i="44"/>
  <c r="Q1378" i="44"/>
  <c r="R1378" i="44"/>
  <c r="S1378" i="44"/>
  <c r="I1379" i="44"/>
  <c r="K1379" i="44"/>
  <c r="M1379" i="44"/>
  <c r="P1379" i="44"/>
  <c r="Q1379" i="44"/>
  <c r="R1379" i="44" s="1"/>
  <c r="I1380" i="44"/>
  <c r="K1380" i="44"/>
  <c r="M1380" i="44"/>
  <c r="P1380" i="44"/>
  <c r="Q1380" i="44"/>
  <c r="R1380" i="44" s="1"/>
  <c r="S1380" i="44"/>
  <c r="I1381" i="44"/>
  <c r="K1381" i="44"/>
  <c r="M1381" i="44"/>
  <c r="P1381" i="44"/>
  <c r="Q1381" i="44"/>
  <c r="S1381" i="44" s="1"/>
  <c r="R1381" i="44"/>
  <c r="I1382" i="44"/>
  <c r="K1382" i="44"/>
  <c r="M1382" i="44"/>
  <c r="P1382" i="44"/>
  <c r="Q1382" i="44"/>
  <c r="R1382" i="44" s="1"/>
  <c r="I1383" i="44"/>
  <c r="K1383" i="44"/>
  <c r="M1383" i="44"/>
  <c r="P1383" i="44"/>
  <c r="Q1383" i="44"/>
  <c r="R1383" i="44"/>
  <c r="S1383" i="44"/>
  <c r="I1384" i="44"/>
  <c r="K1384" i="44"/>
  <c r="M1384" i="44"/>
  <c r="P1384" i="44"/>
  <c r="Q1384" i="44"/>
  <c r="R1384" i="44" s="1"/>
  <c r="I1385" i="44"/>
  <c r="K1385" i="44"/>
  <c r="M1385" i="44"/>
  <c r="P1385" i="44"/>
  <c r="Q1385" i="44"/>
  <c r="S1385" i="44" s="1"/>
  <c r="R1385" i="44"/>
  <c r="I1386" i="44"/>
  <c r="K1386" i="44"/>
  <c r="M1386" i="44"/>
  <c r="P1386" i="44"/>
  <c r="Q1386" i="44"/>
  <c r="R1386" i="44" s="1"/>
  <c r="S1386" i="44"/>
  <c r="C1387" i="44"/>
  <c r="I1387" i="44"/>
  <c r="K1387" i="44"/>
  <c r="M1387" i="44"/>
  <c r="P1387" i="44"/>
  <c r="Q1387" i="44"/>
  <c r="R1387" i="44" s="1"/>
  <c r="S1387" i="44"/>
  <c r="I1388" i="44"/>
  <c r="K1388" i="44"/>
  <c r="M1388" i="44"/>
  <c r="P1388" i="44"/>
  <c r="Q1388" i="44"/>
  <c r="R1388" i="44"/>
  <c r="S1388" i="44"/>
  <c r="I1389" i="44"/>
  <c r="K1389" i="44"/>
  <c r="M1389" i="44"/>
  <c r="P1389" i="44"/>
  <c r="Q1389" i="44"/>
  <c r="S1389" i="44" s="1"/>
  <c r="R1389" i="44"/>
  <c r="I1390" i="44"/>
  <c r="K1390" i="44"/>
  <c r="M1390" i="44"/>
  <c r="P1390" i="44"/>
  <c r="Q1390" i="44"/>
  <c r="R1390" i="44" s="1"/>
  <c r="S1390" i="44"/>
  <c r="I1391" i="44"/>
  <c r="K1391" i="44"/>
  <c r="M1391" i="44"/>
  <c r="P1391" i="44"/>
  <c r="Q1391" i="44"/>
  <c r="R1391" i="44"/>
  <c r="S1391" i="44"/>
  <c r="I1392" i="44"/>
  <c r="K1392" i="44"/>
  <c r="M1392" i="44"/>
  <c r="P1392" i="44"/>
  <c r="Q1392" i="44"/>
  <c r="S1392" i="44" s="1"/>
  <c r="R1392" i="44"/>
  <c r="I1393" i="44"/>
  <c r="K1393" i="44"/>
  <c r="M1393" i="44"/>
  <c r="P1393" i="44"/>
  <c r="Q1393" i="44"/>
  <c r="R1393" i="44" s="1"/>
  <c r="S1393" i="44"/>
  <c r="I1394" i="44"/>
  <c r="K1394" i="44"/>
  <c r="M1394" i="44"/>
  <c r="P1394" i="44"/>
  <c r="Q1394" i="44"/>
  <c r="R1394" i="44"/>
  <c r="S1394" i="44"/>
  <c r="I1395" i="44"/>
  <c r="K1395" i="44"/>
  <c r="M1395" i="44"/>
  <c r="P1395" i="44"/>
  <c r="Q1395" i="44"/>
  <c r="S1395" i="44" s="1"/>
  <c r="R1395" i="44"/>
  <c r="I1396" i="44"/>
  <c r="K1396" i="44"/>
  <c r="M1396" i="44"/>
  <c r="P1396" i="44"/>
  <c r="Q1396" i="44"/>
  <c r="R1396" i="44" s="1"/>
  <c r="S1396" i="44"/>
  <c r="C1397" i="44"/>
  <c r="I1397" i="44"/>
  <c r="K1397" i="44"/>
  <c r="M1397" i="44"/>
  <c r="P1397" i="44"/>
  <c r="Q1397" i="44"/>
  <c r="R1397" i="44"/>
  <c r="S1397" i="44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 s="1"/>
  <c r="S1399" i="44"/>
  <c r="I1400" i="44"/>
  <c r="K1400" i="44"/>
  <c r="M1400" i="44"/>
  <c r="P1400" i="44"/>
  <c r="Q1400" i="44"/>
  <c r="R1400" i="44"/>
  <c r="S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R1402" i="44" s="1"/>
  <c r="I1403" i="44"/>
  <c r="K1403" i="44"/>
  <c r="M1403" i="44"/>
  <c r="P1403" i="44"/>
  <c r="Q1403" i="44"/>
  <c r="R1403" i="44" s="1"/>
  <c r="S1403" i="44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 s="1"/>
  <c r="I1406" i="44"/>
  <c r="K1406" i="44"/>
  <c r="M1406" i="44"/>
  <c r="P1406" i="44"/>
  <c r="Q1406" i="44"/>
  <c r="S1406" i="44" s="1"/>
  <c r="R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R1408" i="44" s="1"/>
  <c r="I1409" i="44"/>
  <c r="K1409" i="44"/>
  <c r="M1409" i="44"/>
  <c r="P1409" i="44"/>
  <c r="Q1409" i="44"/>
  <c r="S1409" i="44" s="1"/>
  <c r="R1409" i="44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S1411" i="44" s="1"/>
  <c r="R1411" i="44"/>
  <c r="I1412" i="44"/>
  <c r="K1412" i="44"/>
  <c r="M1412" i="44"/>
  <c r="P1412" i="44"/>
  <c r="Q1412" i="44"/>
  <c r="R1412" i="44" s="1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R1414" i="44"/>
  <c r="S1414" i="44"/>
  <c r="I1415" i="44"/>
  <c r="K1415" i="44"/>
  <c r="M1415" i="44"/>
  <c r="P1415" i="44"/>
  <c r="Q1415" i="44"/>
  <c r="R1415" i="44" s="1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R1417" i="44"/>
  <c r="S1417" i="44"/>
  <c r="I1418" i="44"/>
  <c r="K1418" i="44"/>
  <c r="M1418" i="44"/>
  <c r="P1418" i="44"/>
  <c r="Q1418" i="44"/>
  <c r="R1418" i="44" s="1"/>
  <c r="I1419" i="44"/>
  <c r="K1419" i="44"/>
  <c r="M1419" i="44"/>
  <c r="P1419" i="44"/>
  <c r="Q1419" i="44"/>
  <c r="R1419" i="44" s="1"/>
  <c r="S1419" i="44"/>
  <c r="I1420" i="44"/>
  <c r="K1420" i="44"/>
  <c r="M1420" i="44"/>
  <c r="P1420" i="44"/>
  <c r="Q1420" i="44"/>
  <c r="S1420" i="44" s="1"/>
  <c r="R1420" i="44"/>
  <c r="I1421" i="44"/>
  <c r="K1421" i="44"/>
  <c r="M1421" i="44"/>
  <c r="P1421" i="44"/>
  <c r="Q1421" i="44"/>
  <c r="R1421" i="44" s="1"/>
  <c r="I1422" i="44"/>
  <c r="K1422" i="44"/>
  <c r="M1422" i="44"/>
  <c r="P1422" i="44"/>
  <c r="Q1422" i="44"/>
  <c r="R1422" i="44"/>
  <c r="S1422" i="44"/>
  <c r="I1423" i="44"/>
  <c r="K1423" i="44"/>
  <c r="M1423" i="44"/>
  <c r="P1423" i="44"/>
  <c r="Q1423" i="44"/>
  <c r="R1423" i="44" s="1"/>
  <c r="I1424" i="44"/>
  <c r="K1424" i="44"/>
  <c r="M1424" i="44"/>
  <c r="P1424" i="44"/>
  <c r="Q1424" i="44"/>
  <c r="S1424" i="44" s="1"/>
  <c r="R1424" i="44"/>
  <c r="I1425" i="44"/>
  <c r="K1425" i="44"/>
  <c r="M1425" i="44"/>
  <c r="P1425" i="44"/>
  <c r="Q1425" i="44"/>
  <c r="R1425" i="44" s="1"/>
  <c r="S1425" i="44"/>
  <c r="I1426" i="44"/>
  <c r="K1426" i="44"/>
  <c r="M1426" i="44"/>
  <c r="P1426" i="44"/>
  <c r="Q1426" i="44"/>
  <c r="R1426" i="44" s="1"/>
  <c r="C1427" i="44"/>
  <c r="I1427" i="44"/>
  <c r="K1427" i="44"/>
  <c r="M1427" i="44"/>
  <c r="P1427" i="44"/>
  <c r="Q1427" i="44"/>
  <c r="R1427" i="44"/>
  <c r="S1427" i="44"/>
  <c r="I1428" i="44"/>
  <c r="K1428" i="44"/>
  <c r="M1428" i="44"/>
  <c r="P1428" i="44"/>
  <c r="Q1428" i="44"/>
  <c r="S1428" i="44" s="1"/>
  <c r="R1428" i="44"/>
  <c r="I1429" i="44"/>
  <c r="K1429" i="44"/>
  <c r="M1429" i="44"/>
  <c r="P1429" i="44"/>
  <c r="Q1429" i="44"/>
  <c r="S1429" i="44" s="1"/>
  <c r="R1429" i="44"/>
  <c r="I1430" i="44"/>
  <c r="K1430" i="44"/>
  <c r="M1430" i="44"/>
  <c r="P1430" i="44"/>
  <c r="Q1430" i="44"/>
  <c r="R1430" i="44"/>
  <c r="S1430" i="44"/>
  <c r="I1431" i="44"/>
  <c r="K1431" i="44"/>
  <c r="M1431" i="44"/>
  <c r="P1431" i="44"/>
  <c r="Q1431" i="44"/>
  <c r="S1431" i="44" s="1"/>
  <c r="R1431" i="44"/>
  <c r="I1432" i="44"/>
  <c r="K1432" i="44"/>
  <c r="M1432" i="44"/>
  <c r="P1432" i="44"/>
  <c r="Q1432" i="44"/>
  <c r="S1432" i="44" s="1"/>
  <c r="R1432" i="44"/>
  <c r="I1433" i="44"/>
  <c r="K1433" i="44"/>
  <c r="M1433" i="44"/>
  <c r="P1433" i="44"/>
  <c r="Q1433" i="44"/>
  <c r="R1433" i="44"/>
  <c r="S1433" i="44"/>
  <c r="I1434" i="44"/>
  <c r="K1434" i="44"/>
  <c r="M1434" i="44"/>
  <c r="P1434" i="44"/>
  <c r="Q1434" i="44"/>
  <c r="S1434" i="44" s="1"/>
  <c r="R1434" i="44"/>
  <c r="I1435" i="44"/>
  <c r="K1435" i="44"/>
  <c r="M1435" i="44"/>
  <c r="P1435" i="44"/>
  <c r="Q1435" i="44"/>
  <c r="S1435" i="44" s="1"/>
  <c r="R1435" i="44"/>
  <c r="I1436" i="44"/>
  <c r="K1436" i="44"/>
  <c r="M1436" i="44"/>
  <c r="P1436" i="44"/>
  <c r="Q1436" i="44"/>
  <c r="R1436" i="44"/>
  <c r="S1436" i="44"/>
  <c r="C1437" i="44"/>
  <c r="I1437" i="44"/>
  <c r="K1437" i="44"/>
  <c r="M1437" i="44"/>
  <c r="P1437" i="44"/>
  <c r="Q1437" i="44"/>
  <c r="R1437" i="44" s="1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R1439" i="44"/>
  <c r="S1439" i="44"/>
  <c r="I1440" i="44"/>
  <c r="K1440" i="44"/>
  <c r="M1440" i="44"/>
  <c r="P1440" i="44"/>
  <c r="Q1440" i="44"/>
  <c r="S1440" i="44" s="1"/>
  <c r="R1440" i="44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 s="1"/>
  <c r="S1442" i="44"/>
  <c r="I1443" i="44"/>
  <c r="K1443" i="44"/>
  <c r="M1443" i="44"/>
  <c r="P1443" i="44"/>
  <c r="Q1443" i="44"/>
  <c r="R1443" i="44"/>
  <c r="S1443" i="44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S1445" i="44" s="1"/>
  <c r="R1445" i="44"/>
  <c r="I1446" i="44"/>
  <c r="K1446" i="44"/>
  <c r="M1446" i="44"/>
  <c r="P1446" i="44"/>
  <c r="Q1446" i="44"/>
  <c r="R1446" i="44" s="1"/>
  <c r="S1446" i="44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S1248" i="44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/>
  <c r="S1250" i="44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 s="1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R1268" i="44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S1277" i="44" s="1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R1280" i="44" s="1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S1284" i="44" s="1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R1291" i="44" s="1"/>
  <c r="S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 s="1"/>
  <c r="S1293" i="44"/>
  <c r="I1294" i="44"/>
  <c r="K1294" i="44"/>
  <c r="M1294" i="44"/>
  <c r="P1294" i="44"/>
  <c r="Q1294" i="44"/>
  <c r="R1294" i="44" s="1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S1314" i="44" s="1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S1321" i="44" s="1"/>
  <c r="R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 s="1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S1345" i="44" s="1"/>
  <c r="R1345" i="44"/>
  <c r="I1346" i="44"/>
  <c r="K1346" i="44"/>
  <c r="M1346" i="44"/>
  <c r="P1346" i="44"/>
  <c r="Q1346" i="44"/>
  <c r="R1346" i="44" s="1"/>
  <c r="S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E1249" i="44" s="1"/>
  <c r="AD1247" i="44"/>
  <c r="AD1249" i="44" s="1"/>
  <c r="AC1247" i="44"/>
  <c r="AC1249" i="44" s="1"/>
  <c r="AB1247" i="44"/>
  <c r="AB1249" i="44" s="1"/>
  <c r="AA1247" i="44"/>
  <c r="AA1249" i="44" s="1"/>
  <c r="Z1247" i="44"/>
  <c r="AH1245" i="44"/>
  <c r="AG1245" i="44"/>
  <c r="AF1245" i="44"/>
  <c r="AE1245" i="44"/>
  <c r="AD1245" i="44"/>
  <c r="AC1245" i="44"/>
  <c r="AB1245" i="44"/>
  <c r="AA1245" i="44"/>
  <c r="AH1244" i="44"/>
  <c r="AH1246" i="44" s="1"/>
  <c r="AG1244" i="44"/>
  <c r="AG1246" i="44" s="1"/>
  <c r="AF1244" i="44"/>
  <c r="AF1246" i="44" s="1"/>
  <c r="AE1244" i="44"/>
  <c r="AE1246" i="44" s="1"/>
  <c r="AD1244" i="44"/>
  <c r="AD1246" i="44" s="1"/>
  <c r="AC1244" i="44"/>
  <c r="AC1246" i="44" s="1"/>
  <c r="AB1244" i="44"/>
  <c r="AA1244" i="44"/>
  <c r="AA1246" i="44" s="1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H1243" i="44" s="1"/>
  <c r="AG1241" i="44"/>
  <c r="AG1243" i="44" s="1"/>
  <c r="K14" i="42" s="1"/>
  <c r="AF1241" i="44"/>
  <c r="AF1243" i="44" s="1"/>
  <c r="I14" i="42" s="1"/>
  <c r="AE1241" i="44"/>
  <c r="AE1243" i="44" s="1"/>
  <c r="G14" i="42" s="1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W459" i="35"/>
  <c r="AV459" i="35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W453" i="35"/>
  <c r="AV453" i="35"/>
  <c r="AV452" i="35"/>
  <c r="AW452" i="35" s="1"/>
  <c r="AV451" i="35"/>
  <c r="AW451" i="35" s="1"/>
  <c r="AV450" i="35"/>
  <c r="AW450" i="35" s="1"/>
  <c r="AV449" i="35"/>
  <c r="AW449" i="35" s="1"/>
  <c r="AV448" i="35"/>
  <c r="AW448" i="35" s="1"/>
  <c r="AV447" i="35"/>
  <c r="AQ461" i="35"/>
  <c r="AR461" i="35" s="1"/>
  <c r="AQ460" i="35"/>
  <c r="AR460" i="35" s="1"/>
  <c r="AQ459" i="35"/>
  <c r="AR459" i="35" s="1"/>
  <c r="AQ458" i="35"/>
  <c r="AR458" i="35" s="1"/>
  <c r="AQ457" i="35"/>
  <c r="AR457" i="35" s="1"/>
  <c r="AQ456" i="35"/>
  <c r="AR456" i="35" s="1"/>
  <c r="AQ455" i="35"/>
  <c r="AR455" i="35" s="1"/>
  <c r="AR454" i="35"/>
  <c r="AQ454" i="35"/>
  <c r="AQ453" i="35"/>
  <c r="AR453" i="35" s="1"/>
  <c r="AR452" i="35"/>
  <c r="AQ452" i="35"/>
  <c r="AQ451" i="35"/>
  <c r="AR451" i="35" s="1"/>
  <c r="AQ450" i="35"/>
  <c r="AR450" i="35" s="1"/>
  <c r="AQ449" i="35"/>
  <c r="AR449" i="35" s="1"/>
  <c r="AQ448" i="35"/>
  <c r="AR448" i="35" s="1"/>
  <c r="AQ447" i="35"/>
  <c r="AR447" i="35" s="1"/>
  <c r="AL461" i="35"/>
  <c r="AM461" i="35" s="1"/>
  <c r="AL460" i="35"/>
  <c r="AM460" i="35" s="1"/>
  <c r="AL459" i="35"/>
  <c r="AM459" i="35" s="1"/>
  <c r="AL458" i="35"/>
  <c r="AM458" i="35" s="1"/>
  <c r="AL457" i="35"/>
  <c r="AM457" i="35" s="1"/>
  <c r="AL456" i="35"/>
  <c r="AM456" i="35" s="1"/>
  <c r="AL455" i="35"/>
  <c r="AM455" i="35" s="1"/>
  <c r="AM454" i="35"/>
  <c r="AL454" i="35"/>
  <c r="AM453" i="35"/>
  <c r="AL453" i="35"/>
  <c r="AL452" i="35"/>
  <c r="AM452" i="35" s="1"/>
  <c r="AL451" i="35"/>
  <c r="AM451" i="35" s="1"/>
  <c r="AM450" i="35"/>
  <c r="AL450" i="35"/>
  <c r="AL449" i="35"/>
  <c r="AM449" i="35" s="1"/>
  <c r="AM448" i="35"/>
  <c r="AL448" i="35"/>
  <c r="AL447" i="35"/>
  <c r="AG461" i="35"/>
  <c r="AH461" i="35" s="1"/>
  <c r="AG460" i="35"/>
  <c r="AH460" i="35" s="1"/>
  <c r="AH459" i="35"/>
  <c r="AG459" i="35"/>
  <c r="AG458" i="35"/>
  <c r="AH458" i="35" s="1"/>
  <c r="AG457" i="35"/>
  <c r="AH457" i="35" s="1"/>
  <c r="AG456" i="35"/>
  <c r="AH456" i="35" s="1"/>
  <c r="AG455" i="35"/>
  <c r="AH455" i="35" s="1"/>
  <c r="AG454" i="35"/>
  <c r="AH454" i="35" s="1"/>
  <c r="AH453" i="35"/>
  <c r="AG453" i="35"/>
  <c r="AG452" i="35"/>
  <c r="AH452" i="35" s="1"/>
  <c r="AG451" i="35"/>
  <c r="AH451" i="35" s="1"/>
  <c r="AG450" i="35"/>
  <c r="AG449" i="35"/>
  <c r="AH449" i="35" s="1"/>
  <c r="AH448" i="35"/>
  <c r="AG448" i="35"/>
  <c r="AG447" i="35"/>
  <c r="AH447" i="35" s="1"/>
  <c r="AC461" i="35"/>
  <c r="AB461" i="35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C455" i="35"/>
  <c r="AB455" i="35"/>
  <c r="AB454" i="35"/>
  <c r="AC454" i="35" s="1"/>
  <c r="AB453" i="35"/>
  <c r="AC453" i="35" s="1"/>
  <c r="AB452" i="35"/>
  <c r="AC452" i="35" s="1"/>
  <c r="AB451" i="35"/>
  <c r="AC451" i="35" s="1"/>
  <c r="AB450" i="35"/>
  <c r="AC450" i="35" s="1"/>
  <c r="AC449" i="35"/>
  <c r="AB449" i="35"/>
  <c r="AB448" i="35"/>
  <c r="AC448" i="35" s="1"/>
  <c r="AB447" i="35"/>
  <c r="W461" i="35"/>
  <c r="X461" i="35" s="1"/>
  <c r="W460" i="35"/>
  <c r="X460" i="35" s="1"/>
  <c r="X459" i="35"/>
  <c r="W459" i="35"/>
  <c r="W458" i="35"/>
  <c r="X458" i="35" s="1"/>
  <c r="W457" i="35"/>
  <c r="W456" i="35"/>
  <c r="W455" i="35"/>
  <c r="X455" i="35" s="1"/>
  <c r="W454" i="35"/>
  <c r="X454" i="35" s="1"/>
  <c r="X453" i="35"/>
  <c r="W453" i="35"/>
  <c r="W452" i="35"/>
  <c r="X452" i="35" s="1"/>
  <c r="W451" i="35"/>
  <c r="W450" i="35"/>
  <c r="X450" i="35" s="1"/>
  <c r="W449" i="35"/>
  <c r="X449" i="35" s="1"/>
  <c r="W448" i="35"/>
  <c r="W447" i="35"/>
  <c r="X447" i="35" s="1"/>
  <c r="S450" i="35"/>
  <c r="S452" i="35"/>
  <c r="S453" i="35"/>
  <c r="S455" i="35"/>
  <c r="S456" i="35"/>
  <c r="S457" i="35"/>
  <c r="S458" i="35"/>
  <c r="S459" i="35"/>
  <c r="S460" i="35"/>
  <c r="G447" i="35"/>
  <c r="H447" i="35" s="1"/>
  <c r="I447" i="35"/>
  <c r="J447" i="35"/>
  <c r="R447" i="35"/>
  <c r="S447" i="35" s="1"/>
  <c r="G448" i="35"/>
  <c r="I448" i="35"/>
  <c r="J448" i="35"/>
  <c r="R448" i="35"/>
  <c r="S448" i="35" s="1"/>
  <c r="G449" i="35"/>
  <c r="I449" i="35"/>
  <c r="J449" i="35"/>
  <c r="R449" i="35"/>
  <c r="S449" i="35" s="1"/>
  <c r="K449" i="35"/>
  <c r="M449" i="35" s="1"/>
  <c r="G450" i="35"/>
  <c r="I450" i="35"/>
  <c r="J450" i="35"/>
  <c r="R450" i="35"/>
  <c r="G451" i="35"/>
  <c r="I451" i="35"/>
  <c r="J451" i="35"/>
  <c r="R451" i="35"/>
  <c r="S451" i="35" s="1"/>
  <c r="G452" i="35"/>
  <c r="I452" i="35"/>
  <c r="J452" i="35"/>
  <c r="R452" i="35"/>
  <c r="I453" i="35"/>
  <c r="J453" i="35"/>
  <c r="R453" i="35"/>
  <c r="I454" i="35"/>
  <c r="J454" i="35"/>
  <c r="R454" i="35"/>
  <c r="S454" i="35" s="1"/>
  <c r="I455" i="35"/>
  <c r="J455" i="35"/>
  <c r="R455" i="35"/>
  <c r="I456" i="35"/>
  <c r="J456" i="35"/>
  <c r="R456" i="35"/>
  <c r="I457" i="35"/>
  <c r="J457" i="35"/>
  <c r="R457" i="35"/>
  <c r="I458" i="35"/>
  <c r="J458" i="35"/>
  <c r="R458" i="35"/>
  <c r="I459" i="35"/>
  <c r="J459" i="35"/>
  <c r="R459" i="35"/>
  <c r="I460" i="35"/>
  <c r="J460" i="35"/>
  <c r="R460" i="35"/>
  <c r="I461" i="35"/>
  <c r="J461" i="35"/>
  <c r="R461" i="35"/>
  <c r="S461" i="35" s="1"/>
  <c r="AV441" i="35"/>
  <c r="AW441" i="35" s="1"/>
  <c r="AV440" i="35"/>
  <c r="AW440" i="35" s="1"/>
  <c r="AW439" i="35"/>
  <c r="AV439" i="35"/>
  <c r="AV438" i="35"/>
  <c r="AW438" i="35" s="1"/>
  <c r="AV437" i="35"/>
  <c r="AW437" i="35" s="1"/>
  <c r="AW436" i="35"/>
  <c r="AV436" i="35"/>
  <c r="AV435" i="35"/>
  <c r="AW435" i="35" s="1"/>
  <c r="AV434" i="35"/>
  <c r="AW434" i="35" s="1"/>
  <c r="AW433" i="35"/>
  <c r="AV433" i="35"/>
  <c r="AV432" i="35"/>
  <c r="AW432" i="35" s="1"/>
  <c r="AV431" i="35"/>
  <c r="AW431" i="35" s="1"/>
  <c r="AW430" i="35"/>
  <c r="AV430" i="35"/>
  <c r="AV429" i="35"/>
  <c r="AW429" i="35" s="1"/>
  <c r="AV428" i="35"/>
  <c r="AW428" i="35" s="1"/>
  <c r="AV427" i="35"/>
  <c r="AX427" i="35" s="1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R431" i="35" s="1"/>
  <c r="AQ430" i="35"/>
  <c r="AR430" i="35" s="1"/>
  <c r="AQ429" i="35"/>
  <c r="AR429" i="35" s="1"/>
  <c r="AQ428" i="35"/>
  <c r="AR428" i="35" s="1"/>
  <c r="AQ427" i="35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M431" i="35" s="1"/>
  <c r="AL430" i="35"/>
  <c r="AM430" i="35" s="1"/>
  <c r="AL429" i="35"/>
  <c r="AM429" i="35" s="1"/>
  <c r="AL428" i="35"/>
  <c r="AM428" i="35" s="1"/>
  <c r="AL427" i="35"/>
  <c r="AH441" i="35"/>
  <c r="AG441" i="35"/>
  <c r="AG440" i="35"/>
  <c r="AH440" i="35" s="1"/>
  <c r="AG439" i="35"/>
  <c r="AG438" i="35"/>
  <c r="AH438" i="35" s="1"/>
  <c r="AG437" i="35"/>
  <c r="AH437" i="35" s="1"/>
  <c r="AG436" i="35"/>
  <c r="AH436" i="35" s="1"/>
  <c r="AG435" i="35"/>
  <c r="AH435" i="35" s="1"/>
  <c r="AH434" i="35"/>
  <c r="AG434" i="35"/>
  <c r="AG433" i="35"/>
  <c r="AH433" i="35" s="1"/>
  <c r="AG432" i="35"/>
  <c r="AH432" i="35" s="1"/>
  <c r="AG431" i="35"/>
  <c r="AH431" i="35" s="1"/>
  <c r="AG430" i="35"/>
  <c r="AH430" i="35" s="1"/>
  <c r="AG429" i="35"/>
  <c r="AH429" i="35" s="1"/>
  <c r="AH428" i="35"/>
  <c r="AG428" i="35"/>
  <c r="AG427" i="35"/>
  <c r="AH427" i="35" s="1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C431" i="35" s="1"/>
  <c r="AB430" i="35"/>
  <c r="AC430" i="35" s="1"/>
  <c r="AB429" i="35"/>
  <c r="AC429" i="35" s="1"/>
  <c r="AB428" i="35"/>
  <c r="AC428" i="35" s="1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X431" i="35" s="1"/>
  <c r="W430" i="35"/>
  <c r="X430" i="35" s="1"/>
  <c r="W429" i="35"/>
  <c r="X429" i="35" s="1"/>
  <c r="W428" i="35"/>
  <c r="X428" i="35" s="1"/>
  <c r="W427" i="35"/>
  <c r="X427" i="35" s="1"/>
  <c r="S429" i="35"/>
  <c r="S430" i="35"/>
  <c r="S431" i="35"/>
  <c r="S435" i="35"/>
  <c r="S441" i="35"/>
  <c r="G427" i="35"/>
  <c r="H427" i="35"/>
  <c r="I427" i="35"/>
  <c r="J427" i="35"/>
  <c r="R427" i="35"/>
  <c r="S427" i="35" s="1"/>
  <c r="G428" i="35"/>
  <c r="I428" i="35"/>
  <c r="J428" i="35"/>
  <c r="R428" i="35"/>
  <c r="S428" i="35" s="1"/>
  <c r="G429" i="35"/>
  <c r="I429" i="35"/>
  <c r="J429" i="35"/>
  <c r="R429" i="35"/>
  <c r="K429" i="35" s="1"/>
  <c r="M429" i="35" s="1"/>
  <c r="G430" i="35"/>
  <c r="I430" i="35"/>
  <c r="J430" i="35"/>
  <c r="R430" i="35"/>
  <c r="G431" i="35"/>
  <c r="I431" i="35"/>
  <c r="J431" i="35"/>
  <c r="R431" i="35"/>
  <c r="G432" i="35"/>
  <c r="I432" i="35"/>
  <c r="J432" i="35"/>
  <c r="R432" i="35"/>
  <c r="S432" i="35" s="1"/>
  <c r="I433" i="35"/>
  <c r="J433" i="35"/>
  <c r="R433" i="35"/>
  <c r="S433" i="35" s="1"/>
  <c r="I434" i="35"/>
  <c r="J434" i="35"/>
  <c r="R434" i="35"/>
  <c r="K434" i="35" s="1"/>
  <c r="M434" i="35" s="1"/>
  <c r="I435" i="35"/>
  <c r="J435" i="35"/>
  <c r="R435" i="35"/>
  <c r="I436" i="35"/>
  <c r="J436" i="35"/>
  <c r="R436" i="35"/>
  <c r="S436" i="35" s="1"/>
  <c r="I437" i="35"/>
  <c r="J437" i="35"/>
  <c r="R437" i="35"/>
  <c r="S437" i="35" s="1"/>
  <c r="I438" i="35"/>
  <c r="J438" i="35"/>
  <c r="R438" i="35"/>
  <c r="S438" i="35" s="1"/>
  <c r="I439" i="35"/>
  <c r="J439" i="35"/>
  <c r="R439" i="35"/>
  <c r="S439" i="35" s="1"/>
  <c r="I440" i="35"/>
  <c r="J440" i="35"/>
  <c r="R440" i="35"/>
  <c r="S440" i="35" s="1"/>
  <c r="I441" i="35"/>
  <c r="J441" i="35"/>
  <c r="R441" i="35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W411" i="35" s="1"/>
  <c r="AV410" i="35"/>
  <c r="AW410" i="35" s="1"/>
  <c r="AV409" i="35"/>
  <c r="AW409" i="35" s="1"/>
  <c r="AV408" i="35"/>
  <c r="AW408" i="35" s="1"/>
  <c r="AV407" i="35"/>
  <c r="AR421" i="35"/>
  <c r="AQ421" i="35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R415" i="35"/>
  <c r="AQ415" i="35"/>
  <c r="AQ414" i="35"/>
  <c r="AQ413" i="35"/>
  <c r="AR413" i="35" s="1"/>
  <c r="AQ412" i="35"/>
  <c r="AR412" i="35" s="1"/>
  <c r="AQ411" i="35"/>
  <c r="AR411" i="35" s="1"/>
  <c r="AQ410" i="35"/>
  <c r="AR410" i="35" s="1"/>
  <c r="AQ409" i="35"/>
  <c r="AR409" i="35" s="1"/>
  <c r="AQ408" i="35"/>
  <c r="AR408" i="35" s="1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M411" i="35" s="1"/>
  <c r="AL410" i="35"/>
  <c r="AM410" i="35" s="1"/>
  <c r="AL409" i="35"/>
  <c r="AM409" i="35" s="1"/>
  <c r="AL408" i="35"/>
  <c r="AM408" i="35" s="1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H411" i="35" s="1"/>
  <c r="AG410" i="35"/>
  <c r="AH410" i="35" s="1"/>
  <c r="AG409" i="35"/>
  <c r="AH409" i="35" s="1"/>
  <c r="AG408" i="35"/>
  <c r="AH408" i="35" s="1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C411" i="35" s="1"/>
  <c r="AB410" i="35"/>
  <c r="AC410" i="35" s="1"/>
  <c r="AB409" i="35"/>
  <c r="AC409" i="35" s="1"/>
  <c r="AB408" i="35"/>
  <c r="AC408" i="35" s="1"/>
  <c r="AB407" i="35"/>
  <c r="X421" i="35"/>
  <c r="W421" i="35"/>
  <c r="W420" i="35"/>
  <c r="X420" i="35" s="1"/>
  <c r="W419" i="35"/>
  <c r="X419" i="35" s="1"/>
  <c r="W418" i="35"/>
  <c r="X418" i="35" s="1"/>
  <c r="W417" i="35"/>
  <c r="X417" i="35" s="1"/>
  <c r="W416" i="35"/>
  <c r="X416" i="35" s="1"/>
  <c r="W415" i="35"/>
  <c r="X415" i="35" s="1"/>
  <c r="W414" i="35"/>
  <c r="X414" i="35" s="1"/>
  <c r="W413" i="35"/>
  <c r="X413" i="35" s="1"/>
  <c r="W412" i="35"/>
  <c r="X412" i="35" s="1"/>
  <c r="W411" i="35"/>
  <c r="X411" i="35" s="1"/>
  <c r="W410" i="35"/>
  <c r="X410" i="35" s="1"/>
  <c r="X409" i="35"/>
  <c r="W409" i="35"/>
  <c r="X408" i="35"/>
  <c r="W408" i="35"/>
  <c r="W407" i="35"/>
  <c r="S411" i="35"/>
  <c r="S412" i="35"/>
  <c r="S413" i="35"/>
  <c r="S417" i="35"/>
  <c r="S418" i="35"/>
  <c r="S419" i="35"/>
  <c r="S421" i="35"/>
  <c r="S407" i="35"/>
  <c r="G407" i="35"/>
  <c r="H407" i="35" s="1"/>
  <c r="I407" i="35"/>
  <c r="J407" i="35"/>
  <c r="R407" i="35"/>
  <c r="G408" i="35"/>
  <c r="I408" i="35"/>
  <c r="J408" i="35"/>
  <c r="R408" i="35"/>
  <c r="S408" i="35" s="1"/>
  <c r="G409" i="35"/>
  <c r="I409" i="35"/>
  <c r="J409" i="35"/>
  <c r="R409" i="35"/>
  <c r="S409" i="35" s="1"/>
  <c r="G410" i="35"/>
  <c r="I410" i="35"/>
  <c r="J410" i="35"/>
  <c r="R410" i="35"/>
  <c r="S410" i="35" s="1"/>
  <c r="G411" i="35"/>
  <c r="I411" i="35"/>
  <c r="J411" i="35"/>
  <c r="R411" i="35"/>
  <c r="G412" i="35"/>
  <c r="I412" i="35"/>
  <c r="J412" i="35"/>
  <c r="R412" i="35"/>
  <c r="I413" i="35"/>
  <c r="J413" i="35"/>
  <c r="R413" i="35"/>
  <c r="I414" i="35"/>
  <c r="J414" i="35"/>
  <c r="R414" i="35"/>
  <c r="S414" i="35" s="1"/>
  <c r="I415" i="35"/>
  <c r="J415" i="35"/>
  <c r="R415" i="35"/>
  <c r="S415" i="35" s="1"/>
  <c r="I416" i="35"/>
  <c r="J416" i="35"/>
  <c r="R416" i="35"/>
  <c r="S416" i="35" s="1"/>
  <c r="I417" i="35"/>
  <c r="J417" i="35"/>
  <c r="R417" i="35"/>
  <c r="I418" i="35"/>
  <c r="J418" i="35"/>
  <c r="R418" i="35"/>
  <c r="I419" i="35"/>
  <c r="J419" i="35"/>
  <c r="R419" i="35"/>
  <c r="I420" i="35"/>
  <c r="J420" i="35"/>
  <c r="R420" i="35"/>
  <c r="S420" i="35" s="1"/>
  <c r="I421" i="35"/>
  <c r="J421" i="35"/>
  <c r="R421" i="35"/>
  <c r="AV401" i="35"/>
  <c r="AW401" i="35" s="1"/>
  <c r="AV400" i="35"/>
  <c r="AW400" i="35" s="1"/>
  <c r="AV399" i="35"/>
  <c r="AW399" i="35" s="1"/>
  <c r="AV398" i="35"/>
  <c r="AW398" i="35" s="1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W392" i="35"/>
  <c r="AV392" i="35"/>
  <c r="AV391" i="35"/>
  <c r="AV390" i="35"/>
  <c r="AV389" i="35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Q388" i="35"/>
  <c r="AQ387" i="35"/>
  <c r="AM401" i="35"/>
  <c r="AL401" i="35"/>
  <c r="AL400" i="35"/>
  <c r="AM400" i="35" s="1"/>
  <c r="AL399" i="35"/>
  <c r="AM399" i="35" s="1"/>
  <c r="AL398" i="35"/>
  <c r="AM398" i="35" s="1"/>
  <c r="AL397" i="35"/>
  <c r="AM397" i="35" s="1"/>
  <c r="AL396" i="35"/>
  <c r="AM396" i="35" s="1"/>
  <c r="AL395" i="35"/>
  <c r="AM395" i="35" s="1"/>
  <c r="AL394" i="35"/>
  <c r="AM394" i="35" s="1"/>
  <c r="AL393" i="35"/>
  <c r="AM393" i="35" s="1"/>
  <c r="AL392" i="35"/>
  <c r="AM392" i="35" s="1"/>
  <c r="AL391" i="35"/>
  <c r="AL390" i="35"/>
  <c r="AL389" i="35"/>
  <c r="AL388" i="35"/>
  <c r="AL387" i="35"/>
  <c r="AG401" i="35"/>
  <c r="AH401" i="35" s="1"/>
  <c r="AG400" i="35"/>
  <c r="AH400" i="35" s="1"/>
  <c r="AG399" i="35"/>
  <c r="AH399" i="35" s="1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G393" i="35"/>
  <c r="AH393" i="35" s="1"/>
  <c r="AG392" i="35"/>
  <c r="AH392" i="35" s="1"/>
  <c r="AG391" i="35"/>
  <c r="AG390" i="35"/>
  <c r="AG389" i="35"/>
  <c r="AG388" i="35"/>
  <c r="AG387" i="35"/>
  <c r="AB401" i="35"/>
  <c r="AC401" i="35" s="1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B395" i="35"/>
  <c r="AC395" i="35" s="1"/>
  <c r="AB394" i="35"/>
  <c r="AC394" i="35" s="1"/>
  <c r="AB393" i="35"/>
  <c r="AC393" i="35" s="1"/>
  <c r="AB392" i="35"/>
  <c r="AC392" i="35" s="1"/>
  <c r="AB391" i="35"/>
  <c r="AB390" i="35"/>
  <c r="AC389" i="35"/>
  <c r="AB389" i="35"/>
  <c r="AB388" i="35"/>
  <c r="AB387" i="35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W388" i="35"/>
  <c r="W387" i="35"/>
  <c r="S392" i="35"/>
  <c r="S393" i="35"/>
  <c r="S394" i="35"/>
  <c r="S397" i="35"/>
  <c r="S398" i="35"/>
  <c r="S400" i="35"/>
  <c r="S401" i="35"/>
  <c r="G387" i="35"/>
  <c r="I387" i="35"/>
  <c r="J387" i="35"/>
  <c r="R387" i="35"/>
  <c r="G388" i="35"/>
  <c r="I388" i="35"/>
  <c r="J388" i="35"/>
  <c r="R388" i="35"/>
  <c r="G389" i="35"/>
  <c r="I389" i="35"/>
  <c r="J389" i="35"/>
  <c r="R389" i="35"/>
  <c r="G390" i="35"/>
  <c r="H387" i="35" s="1"/>
  <c r="I390" i="35"/>
  <c r="J390" i="35"/>
  <c r="R390" i="35"/>
  <c r="G391" i="35"/>
  <c r="I391" i="35"/>
  <c r="J391" i="35"/>
  <c r="R391" i="35"/>
  <c r="I392" i="35"/>
  <c r="J392" i="35"/>
  <c r="R392" i="35"/>
  <c r="I393" i="35"/>
  <c r="J393" i="35"/>
  <c r="R393" i="35"/>
  <c r="I394" i="35"/>
  <c r="J394" i="35"/>
  <c r="R394" i="35"/>
  <c r="I395" i="35"/>
  <c r="J395" i="35"/>
  <c r="R395" i="35"/>
  <c r="S395" i="35" s="1"/>
  <c r="I396" i="35"/>
  <c r="J396" i="35"/>
  <c r="R396" i="35"/>
  <c r="S396" i="35" s="1"/>
  <c r="I397" i="35"/>
  <c r="J397" i="35"/>
  <c r="R397" i="35"/>
  <c r="I398" i="35"/>
  <c r="J398" i="35"/>
  <c r="R398" i="35"/>
  <c r="I399" i="35"/>
  <c r="J399" i="35"/>
  <c r="R399" i="35"/>
  <c r="S399" i="35" s="1"/>
  <c r="I400" i="35"/>
  <c r="J400" i="35"/>
  <c r="R400" i="35"/>
  <c r="I401" i="35"/>
  <c r="J401" i="35"/>
  <c r="R401" i="35"/>
  <c r="K401" i="35"/>
  <c r="M401" i="35" s="1"/>
  <c r="AW381" i="35"/>
  <c r="AV381" i="35"/>
  <c r="AV380" i="35"/>
  <c r="AW380" i="35" s="1"/>
  <c r="AV379" i="35"/>
  <c r="AW379" i="35" s="1"/>
  <c r="AW378" i="35"/>
  <c r="AV378" i="35"/>
  <c r="AV377" i="35"/>
  <c r="AW377" i="35" s="1"/>
  <c r="AV376" i="35"/>
  <c r="AW376" i="35" s="1"/>
  <c r="AW375" i="35"/>
  <c r="AV375" i="35"/>
  <c r="AV374" i="35"/>
  <c r="AW374" i="35" s="1"/>
  <c r="AV373" i="35"/>
  <c r="AW373" i="35" s="1"/>
  <c r="AV372" i="35"/>
  <c r="AW372" i="35" s="1"/>
  <c r="AV371" i="35"/>
  <c r="AV370" i="35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M381" i="35"/>
  <c r="AL381" i="35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L375" i="35"/>
  <c r="AM375" i="35" s="1"/>
  <c r="AL374" i="35"/>
  <c r="AM374" i="35" s="1"/>
  <c r="AL373" i="35"/>
  <c r="AM373" i="35" s="1"/>
  <c r="AL372" i="35"/>
  <c r="AM372" i="35" s="1"/>
  <c r="AL371" i="35"/>
  <c r="AL370" i="35"/>
  <c r="AL369" i="35"/>
  <c r="AL368" i="35"/>
  <c r="AL367" i="35"/>
  <c r="AG381" i="35"/>
  <c r="AH381" i="35" s="1"/>
  <c r="AG380" i="35"/>
  <c r="AH380" i="35" s="1"/>
  <c r="AH379" i="35"/>
  <c r="AG379" i="35"/>
  <c r="AG378" i="35"/>
  <c r="AH378" i="35" s="1"/>
  <c r="AG377" i="35"/>
  <c r="AH377" i="35" s="1"/>
  <c r="AG376" i="35"/>
  <c r="AH376" i="35" s="1"/>
  <c r="AG375" i="35"/>
  <c r="AG374" i="35"/>
  <c r="AH374" i="35" s="1"/>
  <c r="AG373" i="35"/>
  <c r="AH373" i="35" s="1"/>
  <c r="AG372" i="35"/>
  <c r="AH372" i="35" s="1"/>
  <c r="AG371" i="35"/>
  <c r="AG370" i="35"/>
  <c r="AG369" i="35"/>
  <c r="AG368" i="35"/>
  <c r="AG367" i="35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W369" i="35"/>
  <c r="W368" i="35"/>
  <c r="W367" i="35"/>
  <c r="S372" i="35"/>
  <c r="S373" i="35"/>
  <c r="S374" i="35"/>
  <c r="S375" i="35"/>
  <c r="S376" i="35"/>
  <c r="S379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I372" i="35"/>
  <c r="J372" i="35"/>
  <c r="R372" i="35"/>
  <c r="I373" i="35"/>
  <c r="J373" i="35"/>
  <c r="R373" i="35"/>
  <c r="I374" i="35"/>
  <c r="J374" i="35"/>
  <c r="R374" i="35"/>
  <c r="I375" i="35"/>
  <c r="J375" i="35"/>
  <c r="R375" i="35"/>
  <c r="I376" i="35"/>
  <c r="J376" i="35"/>
  <c r="R376" i="35"/>
  <c r="I377" i="35"/>
  <c r="J377" i="35"/>
  <c r="R377" i="35"/>
  <c r="S377" i="35" s="1"/>
  <c r="I378" i="35"/>
  <c r="J378" i="35"/>
  <c r="R378" i="35"/>
  <c r="S378" i="35" s="1"/>
  <c r="I379" i="35"/>
  <c r="J379" i="35"/>
  <c r="R379" i="35"/>
  <c r="I380" i="35"/>
  <c r="J380" i="35"/>
  <c r="R380" i="35"/>
  <c r="S380" i="35" s="1"/>
  <c r="I381" i="35"/>
  <c r="J381" i="35"/>
  <c r="R381" i="35"/>
  <c r="AV461" i="34"/>
  <c r="AW461" i="34" s="1"/>
  <c r="AW460" i="34"/>
  <c r="AV460" i="34"/>
  <c r="AW459" i="34"/>
  <c r="AV459" i="34"/>
  <c r="AW458" i="34"/>
  <c r="AV458" i="34"/>
  <c r="AV457" i="34"/>
  <c r="AW457" i="34" s="1"/>
  <c r="AV456" i="34"/>
  <c r="AW456" i="34" s="1"/>
  <c r="AV455" i="34"/>
  <c r="AW455" i="34" s="1"/>
  <c r="AV454" i="34"/>
  <c r="AW454" i="34" s="1"/>
  <c r="AW453" i="34"/>
  <c r="AV453" i="34"/>
  <c r="AV452" i="34"/>
  <c r="AW452" i="34" s="1"/>
  <c r="AV451" i="34"/>
  <c r="AW451" i="34" s="1"/>
  <c r="AV450" i="34"/>
  <c r="AV449" i="34"/>
  <c r="AW449" i="34" s="1"/>
  <c r="AV448" i="34"/>
  <c r="AW448" i="34" s="1"/>
  <c r="AV447" i="34"/>
  <c r="AW447" i="34" s="1"/>
  <c r="AQ461" i="34"/>
  <c r="AR461" i="34" s="1"/>
  <c r="AQ460" i="34"/>
  <c r="AR460" i="34" s="1"/>
  <c r="AQ459" i="34"/>
  <c r="AR459" i="34" s="1"/>
  <c r="AQ458" i="34"/>
  <c r="K458" i="34" s="1"/>
  <c r="M458" i="34" s="1"/>
  <c r="AQ457" i="34"/>
  <c r="AR457" i="34" s="1"/>
  <c r="AQ456" i="34"/>
  <c r="AR456" i="34" s="1"/>
  <c r="AQ455" i="34"/>
  <c r="AR455" i="34" s="1"/>
  <c r="AQ454" i="34"/>
  <c r="AR454" i="34" s="1"/>
  <c r="AQ453" i="34"/>
  <c r="AR453" i="34" s="1"/>
  <c r="AQ452" i="34"/>
  <c r="AR452" i="34" s="1"/>
  <c r="AQ451" i="34"/>
  <c r="AR451" i="34" s="1"/>
  <c r="AQ450" i="34"/>
  <c r="AR450" i="34" s="1"/>
  <c r="AQ449" i="34"/>
  <c r="AR449" i="34" s="1"/>
  <c r="AQ448" i="34"/>
  <c r="AR448" i="34" s="1"/>
  <c r="AQ447" i="34"/>
  <c r="AL461" i="34"/>
  <c r="AM461" i="34" s="1"/>
  <c r="AL460" i="34"/>
  <c r="AM460" i="34" s="1"/>
  <c r="AL459" i="34"/>
  <c r="AM459" i="34" s="1"/>
  <c r="AL458" i="34"/>
  <c r="AM458" i="34" s="1"/>
  <c r="AM457" i="34"/>
  <c r="AL457" i="34"/>
  <c r="AL456" i="34"/>
  <c r="AM456" i="34" s="1"/>
  <c r="AL455" i="34"/>
  <c r="AM455" i="34" s="1"/>
  <c r="AL454" i="34"/>
  <c r="AM454" i="34" s="1"/>
  <c r="AL453" i="34"/>
  <c r="AM453" i="34" s="1"/>
  <c r="AL452" i="34"/>
  <c r="AM452" i="34" s="1"/>
  <c r="AM451" i="34"/>
  <c r="AL451" i="34"/>
  <c r="AL450" i="34"/>
  <c r="AM450" i="34" s="1"/>
  <c r="AL449" i="34"/>
  <c r="AM449" i="34" s="1"/>
  <c r="AL448" i="34"/>
  <c r="AM448" i="34" s="1"/>
  <c r="AL447" i="34"/>
  <c r="AG461" i="34"/>
  <c r="AH461" i="34" s="1"/>
  <c r="AG460" i="34"/>
  <c r="AH460" i="34" s="1"/>
  <c r="AG459" i="34"/>
  <c r="AH459" i="34" s="1"/>
  <c r="AG458" i="34"/>
  <c r="AH458" i="34" s="1"/>
  <c r="AG457" i="34"/>
  <c r="AH457" i="34" s="1"/>
  <c r="AG456" i="34"/>
  <c r="AH456" i="34" s="1"/>
  <c r="AG455" i="34"/>
  <c r="AH455" i="34" s="1"/>
  <c r="AG454" i="34"/>
  <c r="AH454" i="34" s="1"/>
  <c r="AG453" i="34"/>
  <c r="AH453" i="34" s="1"/>
  <c r="AG452" i="34"/>
  <c r="AH452" i="34" s="1"/>
  <c r="AG451" i="34"/>
  <c r="AH451" i="34" s="1"/>
  <c r="AG450" i="34"/>
  <c r="AH450" i="34" s="1"/>
  <c r="AG449" i="34"/>
  <c r="AH449" i="34" s="1"/>
  <c r="AG448" i="34"/>
  <c r="AH448" i="34" s="1"/>
  <c r="AG447" i="34"/>
  <c r="AH447" i="34" s="1"/>
  <c r="AB461" i="34"/>
  <c r="AC461" i="34" s="1"/>
  <c r="AB460" i="34"/>
  <c r="AC460" i="34" s="1"/>
  <c r="AB459" i="34"/>
  <c r="AC459" i="34" s="1"/>
  <c r="AB458" i="34"/>
  <c r="AC458" i="34" s="1"/>
  <c r="AB457" i="34"/>
  <c r="AC457" i="34" s="1"/>
  <c r="AB456" i="34"/>
  <c r="AC456" i="34" s="1"/>
  <c r="AB455" i="34"/>
  <c r="AC455" i="34" s="1"/>
  <c r="AB454" i="34"/>
  <c r="AC454" i="34" s="1"/>
  <c r="AB453" i="34"/>
  <c r="AC453" i="34" s="1"/>
  <c r="AB452" i="34"/>
  <c r="AC452" i="34" s="1"/>
  <c r="AB451" i="34"/>
  <c r="AC451" i="34" s="1"/>
  <c r="AB450" i="34"/>
  <c r="AC450" i="34" s="1"/>
  <c r="AB449" i="34"/>
  <c r="AC449" i="34" s="1"/>
  <c r="AB448" i="34"/>
  <c r="AB447" i="34"/>
  <c r="W461" i="34"/>
  <c r="X461" i="34" s="1"/>
  <c r="X460" i="34"/>
  <c r="W460" i="34"/>
  <c r="W459" i="34"/>
  <c r="X459" i="34" s="1"/>
  <c r="W458" i="34"/>
  <c r="X458" i="34" s="1"/>
  <c r="W457" i="34"/>
  <c r="X457" i="34" s="1"/>
  <c r="W456" i="34"/>
  <c r="X456" i="34" s="1"/>
  <c r="W455" i="34"/>
  <c r="X455" i="34" s="1"/>
  <c r="X454" i="34"/>
  <c r="W454" i="34"/>
  <c r="X453" i="34"/>
  <c r="W453" i="34"/>
  <c r="W452" i="34"/>
  <c r="X452" i="34" s="1"/>
  <c r="W451" i="34"/>
  <c r="X451" i="34" s="1"/>
  <c r="W450" i="34"/>
  <c r="X450" i="34" s="1"/>
  <c r="W449" i="34"/>
  <c r="X449" i="34" s="1"/>
  <c r="X448" i="34"/>
  <c r="W448" i="34"/>
  <c r="X447" i="34"/>
  <c r="W447" i="34"/>
  <c r="S448" i="34"/>
  <c r="S455" i="34"/>
  <c r="S459" i="34"/>
  <c r="S460" i="34"/>
  <c r="S461" i="34"/>
  <c r="S447" i="34"/>
  <c r="G447" i="34"/>
  <c r="H447" i="34"/>
  <c r="I447" i="34"/>
  <c r="J447" i="34"/>
  <c r="R447" i="34"/>
  <c r="G448" i="34"/>
  <c r="I448" i="34"/>
  <c r="J448" i="34"/>
  <c r="R448" i="34"/>
  <c r="G449" i="34"/>
  <c r="I449" i="34"/>
  <c r="J449" i="34"/>
  <c r="R449" i="34"/>
  <c r="S449" i="34" s="1"/>
  <c r="G450" i="34"/>
  <c r="I450" i="34"/>
  <c r="J450" i="34"/>
  <c r="R450" i="34"/>
  <c r="S450" i="34" s="1"/>
  <c r="G451" i="34"/>
  <c r="I451" i="34"/>
  <c r="J451" i="34"/>
  <c r="R451" i="34"/>
  <c r="S451" i="34" s="1"/>
  <c r="G452" i="34"/>
  <c r="I452" i="34"/>
  <c r="J452" i="34"/>
  <c r="R452" i="34"/>
  <c r="S452" i="34" s="1"/>
  <c r="G453" i="34"/>
  <c r="I453" i="34"/>
  <c r="J453" i="34"/>
  <c r="R453" i="34"/>
  <c r="S453" i="34" s="1"/>
  <c r="G454" i="34"/>
  <c r="I454" i="34"/>
  <c r="J454" i="34"/>
  <c r="R454" i="34"/>
  <c r="S454" i="34" s="1"/>
  <c r="G455" i="34"/>
  <c r="I455" i="34"/>
  <c r="J455" i="34"/>
  <c r="R455" i="34"/>
  <c r="G456" i="34"/>
  <c r="I456" i="34"/>
  <c r="J456" i="34"/>
  <c r="R456" i="34"/>
  <c r="S456" i="34" s="1"/>
  <c r="I457" i="34"/>
  <c r="J457" i="34"/>
  <c r="R457" i="34"/>
  <c r="S457" i="34" s="1"/>
  <c r="I458" i="34"/>
  <c r="J458" i="34"/>
  <c r="R458" i="34"/>
  <c r="S458" i="34" s="1"/>
  <c r="I459" i="34"/>
  <c r="J459" i="34"/>
  <c r="R459" i="34"/>
  <c r="I460" i="34"/>
  <c r="J460" i="34"/>
  <c r="R460" i="34"/>
  <c r="I461" i="34"/>
  <c r="J461" i="34"/>
  <c r="R461" i="34"/>
  <c r="AV441" i="34"/>
  <c r="AW441" i="34" s="1"/>
  <c r="AV440" i="34"/>
  <c r="AW440" i="34" s="1"/>
  <c r="AW439" i="34"/>
  <c r="AV439" i="34"/>
  <c r="AV438" i="34"/>
  <c r="AW438" i="34" s="1"/>
  <c r="AV437" i="34"/>
  <c r="AW437" i="34" s="1"/>
  <c r="AV436" i="34"/>
  <c r="AW436" i="34" s="1"/>
  <c r="AV435" i="34"/>
  <c r="AW435" i="34" s="1"/>
  <c r="AV434" i="34"/>
  <c r="AW434" i="34" s="1"/>
  <c r="AW433" i="34"/>
  <c r="AV433" i="34"/>
  <c r="AV432" i="34"/>
  <c r="AW432" i="34" s="1"/>
  <c r="AV431" i="34"/>
  <c r="AW431" i="34" s="1"/>
  <c r="AV430" i="34"/>
  <c r="AW430" i="34" s="1"/>
  <c r="AV429" i="34"/>
  <c r="AW429" i="34" s="1"/>
  <c r="AV428" i="34"/>
  <c r="AW428" i="34" s="1"/>
  <c r="AV427" i="34"/>
  <c r="AQ441" i="34"/>
  <c r="AR441" i="34" s="1"/>
  <c r="AQ440" i="34"/>
  <c r="AR440" i="34" s="1"/>
  <c r="AR439" i="34"/>
  <c r="AQ439" i="34"/>
  <c r="AQ438" i="34"/>
  <c r="AR438" i="34" s="1"/>
  <c r="AQ437" i="34"/>
  <c r="AR437" i="34" s="1"/>
  <c r="AQ436" i="34"/>
  <c r="AR436" i="34" s="1"/>
  <c r="AQ435" i="34"/>
  <c r="AR435" i="34" s="1"/>
  <c r="AQ434" i="34"/>
  <c r="AR433" i="34"/>
  <c r="AQ433" i="34"/>
  <c r="AQ432" i="34"/>
  <c r="AR432" i="34" s="1"/>
  <c r="AQ431" i="34"/>
  <c r="AR431" i="34" s="1"/>
  <c r="AQ430" i="34"/>
  <c r="AR430" i="34" s="1"/>
  <c r="AQ429" i="34"/>
  <c r="AR429" i="34" s="1"/>
  <c r="AQ428" i="34"/>
  <c r="AR428" i="34" s="1"/>
  <c r="AQ427" i="34"/>
  <c r="AR427" i="34" s="1"/>
  <c r="AL441" i="34"/>
  <c r="AM441" i="34" s="1"/>
  <c r="AL440" i="34"/>
  <c r="AM440" i="34" s="1"/>
  <c r="AL439" i="34"/>
  <c r="AM439" i="34" s="1"/>
  <c r="AL438" i="34"/>
  <c r="AM438" i="34" s="1"/>
  <c r="AL437" i="34"/>
  <c r="AM437" i="34" s="1"/>
  <c r="AL436" i="34"/>
  <c r="AM436" i="34" s="1"/>
  <c r="AL435" i="34"/>
  <c r="AM435" i="34" s="1"/>
  <c r="AL434" i="34"/>
  <c r="AM434" i="34" s="1"/>
  <c r="AL433" i="34"/>
  <c r="AM433" i="34" s="1"/>
  <c r="AL432" i="34"/>
  <c r="AM432" i="34" s="1"/>
  <c r="AM431" i="34"/>
  <c r="AL431" i="34"/>
  <c r="AL430" i="34"/>
  <c r="AM430" i="34" s="1"/>
  <c r="AL429" i="34"/>
  <c r="AM429" i="34" s="1"/>
  <c r="AL428" i="34"/>
  <c r="AM428" i="34" s="1"/>
  <c r="AL427" i="34"/>
  <c r="AM427" i="34" s="1"/>
  <c r="AH441" i="34"/>
  <c r="AG441" i="34"/>
  <c r="AG440" i="34"/>
  <c r="AH440" i="34" s="1"/>
  <c r="AG439" i="34"/>
  <c r="AH439" i="34" s="1"/>
  <c r="AG438" i="34"/>
  <c r="AH438" i="34" s="1"/>
  <c r="AG437" i="34"/>
  <c r="AH437" i="34" s="1"/>
  <c r="AG436" i="34"/>
  <c r="AH436" i="34" s="1"/>
  <c r="AH435" i="34"/>
  <c r="AG435" i="34"/>
  <c r="AG434" i="34"/>
  <c r="AH434" i="34" s="1"/>
  <c r="AG433" i="34"/>
  <c r="AH433" i="34" s="1"/>
  <c r="AG432" i="34"/>
  <c r="AH432" i="34" s="1"/>
  <c r="AG431" i="34"/>
  <c r="AH431" i="34" s="1"/>
  <c r="AG430" i="34"/>
  <c r="AH430" i="34" s="1"/>
  <c r="AH429" i="34"/>
  <c r="AG429" i="34"/>
  <c r="AG428" i="34"/>
  <c r="AH428" i="34" s="1"/>
  <c r="AG427" i="34"/>
  <c r="AB441" i="34"/>
  <c r="AC441" i="34" s="1"/>
  <c r="AB440" i="34"/>
  <c r="AC440" i="34" s="1"/>
  <c r="AB439" i="34"/>
  <c r="AC439" i="34" s="1"/>
  <c r="AB438" i="34"/>
  <c r="AC438" i="34" s="1"/>
  <c r="AB437" i="34"/>
  <c r="AC437" i="34" s="1"/>
  <c r="AB436" i="34"/>
  <c r="AC436" i="34" s="1"/>
  <c r="AB435" i="34"/>
  <c r="AC435" i="34" s="1"/>
  <c r="AB434" i="34"/>
  <c r="AC434" i="34" s="1"/>
  <c r="AB433" i="34"/>
  <c r="AC433" i="34" s="1"/>
  <c r="AB432" i="34"/>
  <c r="AC432" i="34" s="1"/>
  <c r="AB431" i="34"/>
  <c r="AC431" i="34" s="1"/>
  <c r="AB430" i="34"/>
  <c r="AC430" i="34" s="1"/>
  <c r="AB429" i="34"/>
  <c r="AC429" i="34" s="1"/>
  <c r="AB428" i="34"/>
  <c r="AC428" i="34" s="1"/>
  <c r="AB427" i="34"/>
  <c r="W441" i="34"/>
  <c r="X441" i="34" s="1"/>
  <c r="W440" i="34"/>
  <c r="X440" i="34" s="1"/>
  <c r="W439" i="34"/>
  <c r="X439" i="34" s="1"/>
  <c r="W438" i="34"/>
  <c r="X438" i="34" s="1"/>
  <c r="W437" i="34"/>
  <c r="X437" i="34" s="1"/>
  <c r="W436" i="34"/>
  <c r="X436" i="34" s="1"/>
  <c r="W435" i="34"/>
  <c r="X435" i="34" s="1"/>
  <c r="W434" i="34"/>
  <c r="X434" i="34" s="1"/>
  <c r="W433" i="34"/>
  <c r="X433" i="34" s="1"/>
  <c r="W432" i="34"/>
  <c r="X432" i="34" s="1"/>
  <c r="W431" i="34"/>
  <c r="X431" i="34" s="1"/>
  <c r="W430" i="34"/>
  <c r="X430" i="34" s="1"/>
  <c r="W429" i="34"/>
  <c r="X429" i="34" s="1"/>
  <c r="W428" i="34"/>
  <c r="X428" i="34" s="1"/>
  <c r="W427" i="34"/>
  <c r="S429" i="34"/>
  <c r="S430" i="34"/>
  <c r="S431" i="34"/>
  <c r="S432" i="34"/>
  <c r="S433" i="34"/>
  <c r="S434" i="34"/>
  <c r="S435" i="34"/>
  <c r="S437" i="34"/>
  <c r="G427" i="34"/>
  <c r="H427" i="34"/>
  <c r="I427" i="34"/>
  <c r="J427" i="34"/>
  <c r="R427" i="34"/>
  <c r="S427" i="34" s="1"/>
  <c r="G428" i="34"/>
  <c r="I428" i="34"/>
  <c r="J428" i="34"/>
  <c r="R428" i="34"/>
  <c r="S428" i="34" s="1"/>
  <c r="G429" i="34"/>
  <c r="I429" i="34"/>
  <c r="J429" i="34"/>
  <c r="R429" i="34"/>
  <c r="G430" i="34"/>
  <c r="I430" i="34"/>
  <c r="J430" i="34"/>
  <c r="R430" i="34"/>
  <c r="G431" i="34"/>
  <c r="I431" i="34"/>
  <c r="J431" i="34"/>
  <c r="R431" i="34"/>
  <c r="G432" i="34"/>
  <c r="I432" i="34"/>
  <c r="J432" i="34"/>
  <c r="R432" i="34"/>
  <c r="G433" i="34"/>
  <c r="I433" i="34"/>
  <c r="J433" i="34"/>
  <c r="R433" i="34"/>
  <c r="G434" i="34"/>
  <c r="I434" i="34"/>
  <c r="J434" i="34"/>
  <c r="R434" i="34"/>
  <c r="G435" i="34"/>
  <c r="I435" i="34"/>
  <c r="J435" i="34"/>
  <c r="R435" i="34"/>
  <c r="G436" i="34"/>
  <c r="I436" i="34"/>
  <c r="J436" i="34"/>
  <c r="R436" i="34"/>
  <c r="S436" i="34" s="1"/>
  <c r="I437" i="34"/>
  <c r="J437" i="34"/>
  <c r="R437" i="34"/>
  <c r="I438" i="34"/>
  <c r="J438" i="34"/>
  <c r="R438" i="34"/>
  <c r="S438" i="34" s="1"/>
  <c r="I439" i="34"/>
  <c r="J439" i="34"/>
  <c r="R439" i="34"/>
  <c r="S439" i="34" s="1"/>
  <c r="I440" i="34"/>
  <c r="J440" i="34"/>
  <c r="R440" i="34"/>
  <c r="S440" i="34" s="1"/>
  <c r="I441" i="34"/>
  <c r="J441" i="34"/>
  <c r="R441" i="34"/>
  <c r="S441" i="34" s="1"/>
  <c r="AV421" i="34"/>
  <c r="AW421" i="34" s="1"/>
  <c r="AW420" i="34"/>
  <c r="AV420" i="34"/>
  <c r="AV419" i="34"/>
  <c r="AW419" i="34" s="1"/>
  <c r="AW418" i="34"/>
  <c r="AV418" i="34"/>
  <c r="AV417" i="34"/>
  <c r="AW417" i="34" s="1"/>
  <c r="AV416" i="34"/>
  <c r="AW416" i="34" s="1"/>
  <c r="AV415" i="34"/>
  <c r="AW415" i="34" s="1"/>
  <c r="AV414" i="34"/>
  <c r="AW414" i="34" s="1"/>
  <c r="AV413" i="34"/>
  <c r="AW413" i="34" s="1"/>
  <c r="AW412" i="34"/>
  <c r="AV412" i="34"/>
  <c r="AV411" i="34"/>
  <c r="AW411" i="34" s="1"/>
  <c r="AV410" i="34"/>
  <c r="AW410" i="34" s="1"/>
  <c r="AV409" i="34"/>
  <c r="AW409" i="34" s="1"/>
  <c r="AW408" i="34"/>
  <c r="AV408" i="34"/>
  <c r="AV407" i="34"/>
  <c r="AQ421" i="34"/>
  <c r="AR421" i="34" s="1"/>
  <c r="AQ420" i="34"/>
  <c r="AR420" i="34" s="1"/>
  <c r="AQ419" i="34"/>
  <c r="AR419" i="34" s="1"/>
  <c r="AQ418" i="34"/>
  <c r="AR418" i="34" s="1"/>
  <c r="AQ417" i="34"/>
  <c r="AR417" i="34" s="1"/>
  <c r="AR416" i="34"/>
  <c r="AQ416" i="34"/>
  <c r="AQ415" i="34"/>
  <c r="AR415" i="34" s="1"/>
  <c r="AQ414" i="34"/>
  <c r="AR414" i="34" s="1"/>
  <c r="AQ413" i="34"/>
  <c r="AR413" i="34" s="1"/>
  <c r="AQ412" i="34"/>
  <c r="AR412" i="34" s="1"/>
  <c r="AQ411" i="34"/>
  <c r="AR411" i="34" s="1"/>
  <c r="AR410" i="34"/>
  <c r="AQ410" i="34"/>
  <c r="AQ409" i="34"/>
  <c r="AR409" i="34" s="1"/>
  <c r="AQ408" i="34"/>
  <c r="AR408" i="34" s="1"/>
  <c r="AQ407" i="34"/>
  <c r="AR407" i="34" s="1"/>
  <c r="AL421" i="34"/>
  <c r="AM421" i="34" s="1"/>
  <c r="AL420" i="34"/>
  <c r="AM420" i="34" s="1"/>
  <c r="AL419" i="34"/>
  <c r="AM419" i="34" s="1"/>
  <c r="AL418" i="34"/>
  <c r="AM418" i="34" s="1"/>
  <c r="AL417" i="34"/>
  <c r="AM417" i="34" s="1"/>
  <c r="AL416" i="34"/>
  <c r="AM416" i="34" s="1"/>
  <c r="AL415" i="34"/>
  <c r="AM415" i="34" s="1"/>
  <c r="AL414" i="34"/>
  <c r="AM414" i="34" s="1"/>
  <c r="AL413" i="34"/>
  <c r="AM413" i="34" s="1"/>
  <c r="AL412" i="34"/>
  <c r="AM412" i="34" s="1"/>
  <c r="AL411" i="34"/>
  <c r="AM411" i="34" s="1"/>
  <c r="AL410" i="34"/>
  <c r="AM410" i="34" s="1"/>
  <c r="AL409" i="34"/>
  <c r="AM409" i="34" s="1"/>
  <c r="AL408" i="34"/>
  <c r="AM408" i="34" s="1"/>
  <c r="AL407" i="34"/>
  <c r="AG421" i="34"/>
  <c r="AH421" i="34" s="1"/>
  <c r="AG420" i="34"/>
  <c r="AH420" i="34" s="1"/>
  <c r="AG419" i="34"/>
  <c r="AH419" i="34" s="1"/>
  <c r="AG418" i="34"/>
  <c r="AH418" i="34" s="1"/>
  <c r="AG417" i="34"/>
  <c r="AH417" i="34" s="1"/>
  <c r="AG416" i="34"/>
  <c r="AH416" i="34" s="1"/>
  <c r="AG415" i="34"/>
  <c r="AH415" i="34" s="1"/>
  <c r="AG414" i="34"/>
  <c r="AH414" i="34" s="1"/>
  <c r="AG413" i="34"/>
  <c r="AH413" i="34" s="1"/>
  <c r="AG412" i="34"/>
  <c r="AH412" i="34" s="1"/>
  <c r="AG411" i="34"/>
  <c r="AH411" i="34" s="1"/>
  <c r="AG410" i="34"/>
  <c r="AH410" i="34" s="1"/>
  <c r="AG409" i="34"/>
  <c r="AH409" i="34" s="1"/>
  <c r="AG408" i="34"/>
  <c r="AH408" i="34" s="1"/>
  <c r="AG407" i="34"/>
  <c r="AB421" i="34"/>
  <c r="AC421" i="34" s="1"/>
  <c r="AB420" i="34"/>
  <c r="AC420" i="34" s="1"/>
  <c r="AC419" i="34"/>
  <c r="AB419" i="34"/>
  <c r="AB418" i="34"/>
  <c r="AC418" i="34" s="1"/>
  <c r="AB417" i="34"/>
  <c r="AC417" i="34" s="1"/>
  <c r="AB416" i="34"/>
  <c r="AC416" i="34" s="1"/>
  <c r="AC415" i="34"/>
  <c r="AB415" i="34"/>
  <c r="AB414" i="34"/>
  <c r="AC414" i="34" s="1"/>
  <c r="AB413" i="34"/>
  <c r="AC413" i="34" s="1"/>
  <c r="AB412" i="34"/>
  <c r="AC412" i="34" s="1"/>
  <c r="AB411" i="34"/>
  <c r="AC411" i="34" s="1"/>
  <c r="AB410" i="34"/>
  <c r="AC410" i="34" s="1"/>
  <c r="AB409" i="34"/>
  <c r="AC409" i="34" s="1"/>
  <c r="AB408" i="34"/>
  <c r="AC408" i="34" s="1"/>
  <c r="AB407" i="34"/>
  <c r="W421" i="34"/>
  <c r="X421" i="34" s="1"/>
  <c r="W420" i="34"/>
  <c r="X420" i="34" s="1"/>
  <c r="W419" i="34"/>
  <c r="X419" i="34" s="1"/>
  <c r="W418" i="34"/>
  <c r="W417" i="34"/>
  <c r="W416" i="34"/>
  <c r="X416" i="34" s="1"/>
  <c r="W415" i="34"/>
  <c r="X415" i="34" s="1"/>
  <c r="W414" i="34"/>
  <c r="X414" i="34" s="1"/>
  <c r="W413" i="34"/>
  <c r="X413" i="34" s="1"/>
  <c r="W412" i="34"/>
  <c r="W411" i="34"/>
  <c r="X411" i="34" s="1"/>
  <c r="W410" i="34"/>
  <c r="X410" i="34" s="1"/>
  <c r="W409" i="34"/>
  <c r="X409" i="34" s="1"/>
  <c r="W408" i="34"/>
  <c r="X408" i="34" s="1"/>
  <c r="W407" i="34"/>
  <c r="S409" i="34"/>
  <c r="S410" i="34"/>
  <c r="S412" i="34"/>
  <c r="S413" i="34"/>
  <c r="S414" i="34"/>
  <c r="S415" i="34"/>
  <c r="S417" i="34"/>
  <c r="G407" i="34"/>
  <c r="H407" i="34"/>
  <c r="I407" i="34"/>
  <c r="J407" i="34"/>
  <c r="R407" i="34"/>
  <c r="S407" i="34" s="1"/>
  <c r="G408" i="34"/>
  <c r="I408" i="34"/>
  <c r="J408" i="34"/>
  <c r="R408" i="34"/>
  <c r="S408" i="34" s="1"/>
  <c r="G409" i="34"/>
  <c r="I409" i="34"/>
  <c r="J409" i="34"/>
  <c r="R409" i="34"/>
  <c r="G410" i="34"/>
  <c r="I410" i="34"/>
  <c r="J410" i="34"/>
  <c r="R410" i="34"/>
  <c r="G411" i="34"/>
  <c r="I411" i="34"/>
  <c r="J411" i="34"/>
  <c r="R411" i="34"/>
  <c r="S411" i="34" s="1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K415" i="34" s="1"/>
  <c r="M415" i="34" s="1"/>
  <c r="G416" i="34"/>
  <c r="I416" i="34"/>
  <c r="J416" i="34"/>
  <c r="R416" i="34"/>
  <c r="S416" i="34" s="1"/>
  <c r="I417" i="34"/>
  <c r="J417" i="34"/>
  <c r="R417" i="34"/>
  <c r="I418" i="34"/>
  <c r="J418" i="34"/>
  <c r="R418" i="34"/>
  <c r="S418" i="34" s="1"/>
  <c r="I419" i="34"/>
  <c r="J419" i="34"/>
  <c r="R419" i="34"/>
  <c r="S419" i="34" s="1"/>
  <c r="I420" i="34"/>
  <c r="J420" i="34"/>
  <c r="R420" i="34"/>
  <c r="S420" i="34" s="1"/>
  <c r="I421" i="34"/>
  <c r="J421" i="34"/>
  <c r="R421" i="34"/>
  <c r="S421" i="34" s="1"/>
  <c r="AV401" i="34"/>
  <c r="AW401" i="34" s="1"/>
  <c r="AV400" i="34"/>
  <c r="AW400" i="34" s="1"/>
  <c r="AW399" i="34"/>
  <c r="AV399" i="34"/>
  <c r="AV398" i="34"/>
  <c r="AW398" i="34" s="1"/>
  <c r="AV397" i="34"/>
  <c r="AV396" i="34"/>
  <c r="AV395" i="34"/>
  <c r="AW395" i="34" s="1"/>
  <c r="AV394" i="34"/>
  <c r="AV393" i="34"/>
  <c r="AV392" i="34"/>
  <c r="AV391" i="34"/>
  <c r="AV390" i="34"/>
  <c r="AV389" i="34"/>
  <c r="AV388" i="34"/>
  <c r="AV387" i="34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Q388" i="34"/>
  <c r="AQ387" i="34"/>
  <c r="AL401" i="34"/>
  <c r="AM401" i="34" s="1"/>
  <c r="AL400" i="34"/>
  <c r="AM400" i="34" s="1"/>
  <c r="AM399" i="34"/>
  <c r="AL399" i="34"/>
  <c r="AL398" i="34"/>
  <c r="AM398" i="34" s="1"/>
  <c r="AL397" i="34"/>
  <c r="AL396" i="34"/>
  <c r="AL395" i="34"/>
  <c r="AL394" i="34"/>
  <c r="AL393" i="34"/>
  <c r="AL392" i="34"/>
  <c r="AL391" i="34"/>
  <c r="AL390" i="34"/>
  <c r="AL389" i="34"/>
  <c r="AL388" i="34"/>
  <c r="AL387" i="34"/>
  <c r="AG401" i="34"/>
  <c r="AH401" i="34" s="1"/>
  <c r="AG400" i="34"/>
  <c r="AH400" i="34" s="1"/>
  <c r="AG399" i="34"/>
  <c r="AH399" i="34" s="1"/>
  <c r="AG398" i="34"/>
  <c r="AH398" i="34" s="1"/>
  <c r="AG397" i="34"/>
  <c r="AG396" i="34"/>
  <c r="AG395" i="34"/>
  <c r="AG394" i="34"/>
  <c r="AG393" i="34"/>
  <c r="AG392" i="34"/>
  <c r="AG391" i="34"/>
  <c r="AG390" i="34"/>
  <c r="AG389" i="34"/>
  <c r="AG388" i="34"/>
  <c r="AG387" i="34"/>
  <c r="AB401" i="34"/>
  <c r="AC401" i="34" s="1"/>
  <c r="AB400" i="34"/>
  <c r="AC400" i="34" s="1"/>
  <c r="AB399" i="34"/>
  <c r="AC399" i="34" s="1"/>
  <c r="AB398" i="34"/>
  <c r="AC398" i="34" s="1"/>
  <c r="AB397" i="34"/>
  <c r="AB396" i="34"/>
  <c r="AB395" i="34"/>
  <c r="AB394" i="34"/>
  <c r="AB393" i="34"/>
  <c r="AB392" i="34"/>
  <c r="AB391" i="34"/>
  <c r="AB390" i="34"/>
  <c r="AB389" i="34"/>
  <c r="AB388" i="34"/>
  <c r="AB387" i="34"/>
  <c r="W401" i="34"/>
  <c r="X401" i="34" s="1"/>
  <c r="W400" i="34"/>
  <c r="X400" i="34" s="1"/>
  <c r="X399" i="34"/>
  <c r="W399" i="34"/>
  <c r="W398" i="34"/>
  <c r="X398" i="34" s="1"/>
  <c r="W397" i="34"/>
  <c r="W396" i="34"/>
  <c r="W395" i="34"/>
  <c r="W394" i="34"/>
  <c r="W393" i="34"/>
  <c r="W392" i="34"/>
  <c r="W391" i="34"/>
  <c r="W390" i="34"/>
  <c r="W389" i="34"/>
  <c r="W388" i="34"/>
  <c r="W387" i="34"/>
  <c r="S399" i="34"/>
  <c r="S401" i="34"/>
  <c r="G387" i="34"/>
  <c r="I387" i="34"/>
  <c r="J387" i="34"/>
  <c r="R387" i="34"/>
  <c r="G388" i="34"/>
  <c r="I388" i="34"/>
  <c r="J388" i="34"/>
  <c r="R388" i="34"/>
  <c r="G389" i="34"/>
  <c r="I389" i="34"/>
  <c r="J389" i="34"/>
  <c r="R389" i="34"/>
  <c r="G390" i="34"/>
  <c r="I390" i="34"/>
  <c r="J390" i="34"/>
  <c r="R390" i="34"/>
  <c r="G391" i="34"/>
  <c r="I391" i="34"/>
  <c r="J391" i="34"/>
  <c r="R391" i="34"/>
  <c r="G392" i="34"/>
  <c r="I392" i="34"/>
  <c r="J392" i="34"/>
  <c r="R392" i="34"/>
  <c r="S392" i="34" s="1"/>
  <c r="G393" i="34"/>
  <c r="I393" i="34"/>
  <c r="J393" i="34"/>
  <c r="R393" i="34"/>
  <c r="G394" i="34"/>
  <c r="I394" i="34"/>
  <c r="J394" i="34"/>
  <c r="R394" i="34"/>
  <c r="G395" i="34"/>
  <c r="I395" i="34"/>
  <c r="J395" i="34"/>
  <c r="R395" i="34"/>
  <c r="G396" i="34"/>
  <c r="I396" i="34"/>
  <c r="J396" i="34"/>
  <c r="R396" i="34"/>
  <c r="I397" i="34"/>
  <c r="J397" i="34"/>
  <c r="R397" i="34"/>
  <c r="I398" i="34"/>
  <c r="J398" i="34"/>
  <c r="R398" i="34"/>
  <c r="S398" i="34" s="1"/>
  <c r="I399" i="34"/>
  <c r="J399" i="34"/>
  <c r="R399" i="34"/>
  <c r="I400" i="34"/>
  <c r="J400" i="34"/>
  <c r="R400" i="34"/>
  <c r="S400" i="34" s="1"/>
  <c r="I401" i="34"/>
  <c r="J401" i="34"/>
  <c r="R401" i="34"/>
  <c r="AV381" i="34"/>
  <c r="AW381" i="34" s="1"/>
  <c r="AW380" i="34"/>
  <c r="AV380" i="34"/>
  <c r="AV379" i="34"/>
  <c r="AW379" i="34" s="1"/>
  <c r="AV378" i="34"/>
  <c r="AW378" i="34" s="1"/>
  <c r="AV377" i="34"/>
  <c r="AW377" i="34" s="1"/>
  <c r="AV376" i="34"/>
  <c r="AV375" i="34"/>
  <c r="AW375" i="34" s="1"/>
  <c r="AV374" i="34"/>
  <c r="AW374" i="34" s="1"/>
  <c r="AV373" i="34"/>
  <c r="AV372" i="34"/>
  <c r="AV371" i="34"/>
  <c r="AV370" i="34"/>
  <c r="AV369" i="34"/>
  <c r="AV368" i="34"/>
  <c r="AV367" i="34"/>
  <c r="AQ381" i="34"/>
  <c r="AR381" i="34" s="1"/>
  <c r="AQ380" i="34"/>
  <c r="AR380" i="34" s="1"/>
  <c r="AQ379" i="34"/>
  <c r="AR379" i="34" s="1"/>
  <c r="AQ378" i="34"/>
  <c r="AR378" i="34" s="1"/>
  <c r="AQ377" i="34"/>
  <c r="AR377" i="34" s="1"/>
  <c r="AQ376" i="34"/>
  <c r="AQ375" i="34"/>
  <c r="AQ374" i="34"/>
  <c r="AQ373" i="34"/>
  <c r="AQ372" i="34"/>
  <c r="AQ371" i="34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M377" i="34"/>
  <c r="AL377" i="34"/>
  <c r="AL376" i="34"/>
  <c r="AL375" i="34"/>
  <c r="AL374" i="34"/>
  <c r="AL373" i="34"/>
  <c r="AL372" i="34"/>
  <c r="AL371" i="34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H376" i="34" s="1"/>
  <c r="AG375" i="34"/>
  <c r="AG374" i="34"/>
  <c r="AG373" i="34"/>
  <c r="AG372" i="34"/>
  <c r="AG371" i="34"/>
  <c r="AG370" i="34"/>
  <c r="AH370" i="34" s="1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B375" i="34"/>
  <c r="AB374" i="34"/>
  <c r="AB373" i="34"/>
  <c r="AB372" i="34"/>
  <c r="AB371" i="34"/>
  <c r="AB370" i="34"/>
  <c r="AB369" i="34"/>
  <c r="AB368" i="34"/>
  <c r="AB367" i="34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X376" i="34" s="1"/>
  <c r="W375" i="34"/>
  <c r="W374" i="34"/>
  <c r="W373" i="34"/>
  <c r="W372" i="34"/>
  <c r="W371" i="34"/>
  <c r="W370" i="34"/>
  <c r="W369" i="34"/>
  <c r="W368" i="34"/>
  <c r="W367" i="34"/>
  <c r="S381" i="34"/>
  <c r="G367" i="34"/>
  <c r="I367" i="34"/>
  <c r="J367" i="34"/>
  <c r="R367" i="34"/>
  <c r="S373" i="34" s="1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S377" i="34" s="1"/>
  <c r="I378" i="34"/>
  <c r="J378" i="34"/>
  <c r="R378" i="34"/>
  <c r="S378" i="34" s="1"/>
  <c r="I379" i="34"/>
  <c r="J379" i="34"/>
  <c r="R379" i="34"/>
  <c r="S379" i="34" s="1"/>
  <c r="I380" i="34"/>
  <c r="J380" i="34"/>
  <c r="R380" i="34"/>
  <c r="S380" i="34" s="1"/>
  <c r="I381" i="34"/>
  <c r="J381" i="34"/>
  <c r="R381" i="34"/>
  <c r="AW521" i="33"/>
  <c r="AV521" i="33"/>
  <c r="AV520" i="33"/>
  <c r="AW520" i="33" s="1"/>
  <c r="AV519" i="33"/>
  <c r="AW519" i="33" s="1"/>
  <c r="AV518" i="33"/>
  <c r="AW518" i="33" s="1"/>
  <c r="AV517" i="33"/>
  <c r="AW517" i="33" s="1"/>
  <c r="AV516" i="33"/>
  <c r="AW516" i="33" s="1"/>
  <c r="AV515" i="33"/>
  <c r="AW515" i="33" s="1"/>
  <c r="AV514" i="33"/>
  <c r="AW514" i="33" s="1"/>
  <c r="AV513" i="33"/>
  <c r="AW513" i="33" s="1"/>
  <c r="AV512" i="33"/>
  <c r="AW512" i="33" s="1"/>
  <c r="AV511" i="33"/>
  <c r="AW511" i="33" s="1"/>
  <c r="AV510" i="33"/>
  <c r="AW510" i="33" s="1"/>
  <c r="AW509" i="33"/>
  <c r="AV509" i="33"/>
  <c r="AV508" i="33"/>
  <c r="AW508" i="33" s="1"/>
  <c r="AV507" i="33"/>
  <c r="AW507" i="33" s="1"/>
  <c r="AV506" i="33"/>
  <c r="AW506" i="33" s="1"/>
  <c r="AV505" i="33"/>
  <c r="AW505" i="33" s="1"/>
  <c r="AW504" i="33"/>
  <c r="AV504" i="33"/>
  <c r="AQ521" i="33"/>
  <c r="AR521" i="33" s="1"/>
  <c r="AQ520" i="33"/>
  <c r="AR520" i="33" s="1"/>
  <c r="AQ519" i="33"/>
  <c r="AR519" i="33" s="1"/>
  <c r="AQ518" i="33"/>
  <c r="AR518" i="33" s="1"/>
  <c r="AQ517" i="33"/>
  <c r="AR517" i="33" s="1"/>
  <c r="AQ516" i="33"/>
  <c r="AR516" i="33" s="1"/>
  <c r="AQ515" i="33"/>
  <c r="AR515" i="33" s="1"/>
  <c r="AQ514" i="33"/>
  <c r="AR514" i="33" s="1"/>
  <c r="AQ513" i="33"/>
  <c r="AR513" i="33" s="1"/>
  <c r="AQ512" i="33"/>
  <c r="AR512" i="33" s="1"/>
  <c r="AQ511" i="33"/>
  <c r="AR511" i="33" s="1"/>
  <c r="AR510" i="33"/>
  <c r="AQ510" i="33"/>
  <c r="AQ509" i="33"/>
  <c r="AR509" i="33" s="1"/>
  <c r="AQ508" i="33"/>
  <c r="AR508" i="33" s="1"/>
  <c r="AQ507" i="33"/>
  <c r="AR507" i="33" s="1"/>
  <c r="AQ506" i="33"/>
  <c r="AR506" i="33" s="1"/>
  <c r="AQ505" i="33"/>
  <c r="AR505" i="33" s="1"/>
  <c r="AQ504" i="33"/>
  <c r="AL521" i="33"/>
  <c r="AM521" i="33" s="1"/>
  <c r="AL520" i="33"/>
  <c r="AM520" i="33" s="1"/>
  <c r="AL519" i="33"/>
  <c r="AM519" i="33" s="1"/>
  <c r="AL518" i="33"/>
  <c r="AM518" i="33" s="1"/>
  <c r="AL517" i="33"/>
  <c r="AM517" i="33" s="1"/>
  <c r="AL516" i="33"/>
  <c r="AM516" i="33" s="1"/>
  <c r="AL515" i="33"/>
  <c r="AM515" i="33" s="1"/>
  <c r="AL514" i="33"/>
  <c r="AM514" i="33" s="1"/>
  <c r="AM513" i="33"/>
  <c r="AL513" i="33"/>
  <c r="AL512" i="33"/>
  <c r="AM512" i="33" s="1"/>
  <c r="AL511" i="33"/>
  <c r="AM511" i="33" s="1"/>
  <c r="AL510" i="33"/>
  <c r="AM510" i="33" s="1"/>
  <c r="AL509" i="33"/>
  <c r="AM509" i="33" s="1"/>
  <c r="AL508" i="33"/>
  <c r="AM508" i="33" s="1"/>
  <c r="AM507" i="33"/>
  <c r="AL507" i="33"/>
  <c r="AL506" i="33"/>
  <c r="AM506" i="33" s="1"/>
  <c r="AL505" i="33"/>
  <c r="AM505" i="33" s="1"/>
  <c r="AM504" i="33"/>
  <c r="AL504" i="33"/>
  <c r="AG521" i="33"/>
  <c r="AH521" i="33" s="1"/>
  <c r="AG520" i="33"/>
  <c r="AH520" i="33" s="1"/>
  <c r="AG519" i="33"/>
  <c r="AH519" i="33" s="1"/>
  <c r="AG518" i="33"/>
  <c r="AH518" i="33" s="1"/>
  <c r="AG517" i="33"/>
  <c r="AH517" i="33" s="1"/>
  <c r="AG516" i="33"/>
  <c r="AH516" i="33" s="1"/>
  <c r="AG515" i="33"/>
  <c r="AH515" i="33" s="1"/>
  <c r="AG514" i="33"/>
  <c r="AH514" i="33" s="1"/>
  <c r="AG513" i="33"/>
  <c r="AH513" i="33" s="1"/>
  <c r="AG512" i="33"/>
  <c r="AH512" i="33" s="1"/>
  <c r="AG511" i="33"/>
  <c r="AH511" i="33" s="1"/>
  <c r="AG510" i="33"/>
  <c r="AH510" i="33" s="1"/>
  <c r="AG509" i="33"/>
  <c r="AH509" i="33" s="1"/>
  <c r="AG508" i="33"/>
  <c r="AH508" i="33" s="1"/>
  <c r="AG507" i="33"/>
  <c r="AH507" i="33" s="1"/>
  <c r="AG506" i="33"/>
  <c r="AH506" i="33" s="1"/>
  <c r="AG505" i="33"/>
  <c r="AH505" i="33" s="1"/>
  <c r="AG504" i="33"/>
  <c r="AH504" i="33" s="1"/>
  <c r="AB521" i="33"/>
  <c r="AC521" i="33" s="1"/>
  <c r="AB520" i="33"/>
  <c r="AC520" i="33" s="1"/>
  <c r="AB519" i="33"/>
  <c r="AC519" i="33" s="1"/>
  <c r="AB518" i="33"/>
  <c r="AC518" i="33" s="1"/>
  <c r="AB517" i="33"/>
  <c r="AC517" i="33" s="1"/>
  <c r="AB516" i="33"/>
  <c r="AC516" i="33" s="1"/>
  <c r="AB515" i="33"/>
  <c r="AC515" i="33" s="1"/>
  <c r="AB514" i="33"/>
  <c r="AC514" i="33" s="1"/>
  <c r="AC513" i="33"/>
  <c r="AB513" i="33"/>
  <c r="AB512" i="33"/>
  <c r="AC512" i="33" s="1"/>
  <c r="AB511" i="33"/>
  <c r="AC511" i="33" s="1"/>
  <c r="AB510" i="33"/>
  <c r="AC510" i="33" s="1"/>
  <c r="AB509" i="33"/>
  <c r="AC509" i="33" s="1"/>
  <c r="AB508" i="33"/>
  <c r="AC508" i="33" s="1"/>
  <c r="AB507" i="33"/>
  <c r="AC507" i="33" s="1"/>
  <c r="AB506" i="33"/>
  <c r="AC506" i="33" s="1"/>
  <c r="AB505" i="33"/>
  <c r="AC505" i="33" s="1"/>
  <c r="AC504" i="33"/>
  <c r="AB504" i="33"/>
  <c r="W521" i="33"/>
  <c r="X521" i="33" s="1"/>
  <c r="W520" i="33"/>
  <c r="X520" i="33" s="1"/>
  <c r="W519" i="33"/>
  <c r="X519" i="33" s="1"/>
  <c r="W518" i="33"/>
  <c r="X518" i="33" s="1"/>
  <c r="W517" i="33"/>
  <c r="X517" i="33" s="1"/>
  <c r="W516" i="33"/>
  <c r="X516" i="33" s="1"/>
  <c r="W515" i="33"/>
  <c r="X515" i="33" s="1"/>
  <c r="W514" i="33"/>
  <c r="X514" i="33" s="1"/>
  <c r="W513" i="33"/>
  <c r="X513" i="33" s="1"/>
  <c r="W512" i="33"/>
  <c r="X512" i="33" s="1"/>
  <c r="W511" i="33"/>
  <c r="X511" i="33" s="1"/>
  <c r="W510" i="33"/>
  <c r="W509" i="33"/>
  <c r="X509" i="33" s="1"/>
  <c r="W508" i="33"/>
  <c r="X508" i="33" s="1"/>
  <c r="W507" i="33"/>
  <c r="X507" i="33" s="1"/>
  <c r="W506" i="33"/>
  <c r="X506" i="33" s="1"/>
  <c r="W505" i="33"/>
  <c r="X505" i="33" s="1"/>
  <c r="X504" i="33"/>
  <c r="W504" i="33"/>
  <c r="S506" i="33"/>
  <c r="S507" i="33"/>
  <c r="S508" i="33"/>
  <c r="S511" i="33"/>
  <c r="S512" i="33"/>
  <c r="S517" i="33"/>
  <c r="G504" i="33"/>
  <c r="H504" i="33" s="1"/>
  <c r="I504" i="33"/>
  <c r="J504" i="33"/>
  <c r="R504" i="33"/>
  <c r="S504" i="33" s="1"/>
  <c r="G505" i="33"/>
  <c r="I505" i="33"/>
  <c r="J505" i="33"/>
  <c r="R505" i="33"/>
  <c r="S505" i="33" s="1"/>
  <c r="G506" i="33"/>
  <c r="I506" i="33"/>
  <c r="J506" i="33"/>
  <c r="R506" i="33"/>
  <c r="G507" i="33"/>
  <c r="I507" i="33"/>
  <c r="J507" i="33"/>
  <c r="R507" i="33"/>
  <c r="G508" i="33"/>
  <c r="I508" i="33"/>
  <c r="J508" i="33"/>
  <c r="R508" i="33"/>
  <c r="G509" i="33"/>
  <c r="I509" i="33"/>
  <c r="J509" i="33"/>
  <c r="R509" i="33"/>
  <c r="S509" i="33" s="1"/>
  <c r="G510" i="33"/>
  <c r="I510" i="33"/>
  <c r="J510" i="33"/>
  <c r="R510" i="33"/>
  <c r="S510" i="33" s="1"/>
  <c r="G511" i="33"/>
  <c r="I511" i="33"/>
  <c r="J511" i="33"/>
  <c r="R511" i="33"/>
  <c r="G512" i="33"/>
  <c r="I512" i="33"/>
  <c r="J512" i="33"/>
  <c r="R512" i="33"/>
  <c r="G513" i="33"/>
  <c r="I513" i="33"/>
  <c r="J513" i="33"/>
  <c r="R513" i="33"/>
  <c r="S513" i="33" s="1"/>
  <c r="G514" i="33"/>
  <c r="I514" i="33"/>
  <c r="J514" i="33"/>
  <c r="R514" i="33"/>
  <c r="G515" i="33"/>
  <c r="I515" i="33"/>
  <c r="J515" i="33"/>
  <c r="R515" i="33"/>
  <c r="S515" i="33" s="1"/>
  <c r="G516" i="33"/>
  <c r="I516" i="33"/>
  <c r="J516" i="33"/>
  <c r="R516" i="33"/>
  <c r="S516" i="33" s="1"/>
  <c r="G517" i="33"/>
  <c r="I517" i="33"/>
  <c r="J517" i="33"/>
  <c r="R517" i="33"/>
  <c r="G518" i="33"/>
  <c r="I518" i="33"/>
  <c r="J518" i="33"/>
  <c r="R518" i="33"/>
  <c r="S518" i="33" s="1"/>
  <c r="G519" i="33"/>
  <c r="I519" i="33"/>
  <c r="J519" i="33"/>
  <c r="R519" i="33"/>
  <c r="S519" i="33" s="1"/>
  <c r="G520" i="33"/>
  <c r="I520" i="33"/>
  <c r="J520" i="33"/>
  <c r="R520" i="33"/>
  <c r="I521" i="33"/>
  <c r="J521" i="33"/>
  <c r="R521" i="33"/>
  <c r="S521" i="33" s="1"/>
  <c r="AV498" i="33"/>
  <c r="AW498" i="33" s="1"/>
  <c r="AV497" i="33"/>
  <c r="AW497" i="33" s="1"/>
  <c r="AV496" i="33"/>
  <c r="AW496" i="33" s="1"/>
  <c r="AV495" i="33"/>
  <c r="AW495" i="33" s="1"/>
  <c r="AV494" i="33"/>
  <c r="AW494" i="33" s="1"/>
  <c r="AV493" i="33"/>
  <c r="AW493" i="33" s="1"/>
  <c r="AV492" i="33"/>
  <c r="AW492" i="33" s="1"/>
  <c r="AV491" i="33"/>
  <c r="AW491" i="33" s="1"/>
  <c r="AV490" i="33"/>
  <c r="AW490" i="33" s="1"/>
  <c r="AV489" i="33"/>
  <c r="AW489" i="33" s="1"/>
  <c r="AV488" i="33"/>
  <c r="AW488" i="33" s="1"/>
  <c r="AV487" i="33"/>
  <c r="AW487" i="33" s="1"/>
  <c r="AV486" i="33"/>
  <c r="AW486" i="33" s="1"/>
  <c r="AV485" i="33"/>
  <c r="AW485" i="33" s="1"/>
  <c r="AW484" i="33"/>
  <c r="AV484" i="33"/>
  <c r="AV483" i="33"/>
  <c r="AW483" i="33" s="1"/>
  <c r="AV482" i="33"/>
  <c r="AW482" i="33" s="1"/>
  <c r="AW481" i="33"/>
  <c r="AV481" i="33"/>
  <c r="AQ498" i="33"/>
  <c r="AR498" i="33" s="1"/>
  <c r="AQ497" i="33"/>
  <c r="AR497" i="33" s="1"/>
  <c r="AQ496" i="33"/>
  <c r="AR496" i="33" s="1"/>
  <c r="AQ495" i="33"/>
  <c r="AR495" i="33" s="1"/>
  <c r="AQ494" i="33"/>
  <c r="AR494" i="33" s="1"/>
  <c r="AQ493" i="33"/>
  <c r="AR493" i="33" s="1"/>
  <c r="AQ492" i="33"/>
  <c r="AR492" i="33" s="1"/>
  <c r="AQ491" i="33"/>
  <c r="AR491" i="33" s="1"/>
  <c r="AQ490" i="33"/>
  <c r="AR490" i="33" s="1"/>
  <c r="AQ489" i="33"/>
  <c r="AR489" i="33" s="1"/>
  <c r="AQ488" i="33"/>
  <c r="AR488" i="33" s="1"/>
  <c r="AQ487" i="33"/>
  <c r="AQ486" i="33"/>
  <c r="AR486" i="33" s="1"/>
  <c r="AQ485" i="33"/>
  <c r="AR485" i="33" s="1"/>
  <c r="AQ484" i="33"/>
  <c r="AR484" i="33" s="1"/>
  <c r="AQ483" i="33"/>
  <c r="AR483" i="33" s="1"/>
  <c r="AQ482" i="33"/>
  <c r="AR482" i="33" s="1"/>
  <c r="AR481" i="33"/>
  <c r="AQ481" i="33"/>
  <c r="AL498" i="33"/>
  <c r="AM498" i="33" s="1"/>
  <c r="AL497" i="33"/>
  <c r="AM497" i="33" s="1"/>
  <c r="AL496" i="33"/>
  <c r="AM496" i="33" s="1"/>
  <c r="AL495" i="33"/>
  <c r="AM495" i="33" s="1"/>
  <c r="AL494" i="33"/>
  <c r="AM494" i="33" s="1"/>
  <c r="AL493" i="33"/>
  <c r="AM493" i="33" s="1"/>
  <c r="AL492" i="33"/>
  <c r="AM492" i="33" s="1"/>
  <c r="AL491" i="33"/>
  <c r="AM491" i="33" s="1"/>
  <c r="AL490" i="33"/>
  <c r="AM490" i="33" s="1"/>
  <c r="AL489" i="33"/>
  <c r="AM489" i="33" s="1"/>
  <c r="AL488" i="33"/>
  <c r="AM488" i="33" s="1"/>
  <c r="AL487" i="33"/>
  <c r="AM487" i="33" s="1"/>
  <c r="AL486" i="33"/>
  <c r="AM486" i="33" s="1"/>
  <c r="AL485" i="33"/>
  <c r="AM485" i="33" s="1"/>
  <c r="AL484" i="33"/>
  <c r="AM484" i="33" s="1"/>
  <c r="AL483" i="33"/>
  <c r="AM483" i="33" s="1"/>
  <c r="AL482" i="33"/>
  <c r="AM482" i="33" s="1"/>
  <c r="AL481" i="33"/>
  <c r="AM481" i="33" s="1"/>
  <c r="AG498" i="33"/>
  <c r="AH498" i="33" s="1"/>
  <c r="AG497" i="33"/>
  <c r="AH497" i="33" s="1"/>
  <c r="AG496" i="33"/>
  <c r="AH496" i="33" s="1"/>
  <c r="AG495" i="33"/>
  <c r="AH495" i="33" s="1"/>
  <c r="AG494" i="33"/>
  <c r="AH494" i="33" s="1"/>
  <c r="AG493" i="33"/>
  <c r="AH493" i="33" s="1"/>
  <c r="AG492" i="33"/>
  <c r="AH492" i="33" s="1"/>
  <c r="AG491" i="33"/>
  <c r="AH491" i="33" s="1"/>
  <c r="AG490" i="33"/>
  <c r="AH490" i="33" s="1"/>
  <c r="AG489" i="33"/>
  <c r="AH489" i="33" s="1"/>
  <c r="AG488" i="33"/>
  <c r="AH488" i="33" s="1"/>
  <c r="AG487" i="33"/>
  <c r="AH487" i="33" s="1"/>
  <c r="AG486" i="33"/>
  <c r="AH486" i="33" s="1"/>
  <c r="AG485" i="33"/>
  <c r="AH485" i="33" s="1"/>
  <c r="AG484" i="33"/>
  <c r="AH484" i="33" s="1"/>
  <c r="AG483" i="33"/>
  <c r="AH483" i="33" s="1"/>
  <c r="AG482" i="33"/>
  <c r="AH482" i="33" s="1"/>
  <c r="AH481" i="33"/>
  <c r="AG481" i="33"/>
  <c r="AB498" i="33"/>
  <c r="AC498" i="33" s="1"/>
  <c r="AB497" i="33"/>
  <c r="AC497" i="33" s="1"/>
  <c r="AB496" i="33"/>
  <c r="AC496" i="33" s="1"/>
  <c r="AB495" i="33"/>
  <c r="AC495" i="33" s="1"/>
  <c r="AB494" i="33"/>
  <c r="AC494" i="33" s="1"/>
  <c r="AB493" i="33"/>
  <c r="AC493" i="33" s="1"/>
  <c r="AB492" i="33"/>
  <c r="AC492" i="33" s="1"/>
  <c r="AB491" i="33"/>
  <c r="AC491" i="33" s="1"/>
  <c r="AB490" i="33"/>
  <c r="AC490" i="33" s="1"/>
  <c r="AB489" i="33"/>
  <c r="AC489" i="33" s="1"/>
  <c r="AB488" i="33"/>
  <c r="AC488" i="33" s="1"/>
  <c r="AB487" i="33"/>
  <c r="AB486" i="33"/>
  <c r="AC486" i="33" s="1"/>
  <c r="AB485" i="33"/>
  <c r="AC485" i="33" s="1"/>
  <c r="AB484" i="33"/>
  <c r="AC484" i="33" s="1"/>
  <c r="AB483" i="33"/>
  <c r="AC483" i="33" s="1"/>
  <c r="AB482" i="33"/>
  <c r="AC482" i="33" s="1"/>
  <c r="AC481" i="33"/>
  <c r="AB481" i="33"/>
  <c r="W498" i="33"/>
  <c r="X498" i="33" s="1"/>
  <c r="W497" i="33"/>
  <c r="X497" i="33" s="1"/>
  <c r="W496" i="33"/>
  <c r="X496" i="33" s="1"/>
  <c r="W495" i="33"/>
  <c r="X495" i="33" s="1"/>
  <c r="W494" i="33"/>
  <c r="X494" i="33" s="1"/>
  <c r="X493" i="33"/>
  <c r="W493" i="33"/>
  <c r="W492" i="33"/>
  <c r="X492" i="33" s="1"/>
  <c r="W491" i="33"/>
  <c r="X491" i="33" s="1"/>
  <c r="W490" i="33"/>
  <c r="X490" i="33" s="1"/>
  <c r="W489" i="33"/>
  <c r="X489" i="33" s="1"/>
  <c r="W488" i="33"/>
  <c r="X488" i="33" s="1"/>
  <c r="X487" i="33"/>
  <c r="W487" i="33"/>
  <c r="W486" i="33"/>
  <c r="X486" i="33" s="1"/>
  <c r="W485" i="33"/>
  <c r="X485" i="33" s="1"/>
  <c r="X484" i="33"/>
  <c r="W484" i="33"/>
  <c r="W483" i="33"/>
  <c r="W482" i="33"/>
  <c r="X482" i="33" s="1"/>
  <c r="W481" i="33"/>
  <c r="X481" i="33" s="1"/>
  <c r="S485" i="33"/>
  <c r="S486" i="33"/>
  <c r="S487" i="33"/>
  <c r="S488" i="33"/>
  <c r="S489" i="33"/>
  <c r="S490" i="33"/>
  <c r="S491" i="33"/>
  <c r="S493" i="33"/>
  <c r="S494" i="33"/>
  <c r="S496" i="33"/>
  <c r="G481" i="33"/>
  <c r="H481" i="33"/>
  <c r="I481" i="33"/>
  <c r="J481" i="33"/>
  <c r="R481" i="33"/>
  <c r="G482" i="33"/>
  <c r="I482" i="33"/>
  <c r="J482" i="33"/>
  <c r="R482" i="33"/>
  <c r="S482" i="33" s="1"/>
  <c r="G483" i="33"/>
  <c r="I483" i="33"/>
  <c r="J483" i="33"/>
  <c r="R483" i="33"/>
  <c r="S483" i="33" s="1"/>
  <c r="G484" i="33"/>
  <c r="I484" i="33"/>
  <c r="J484" i="33"/>
  <c r="R484" i="33"/>
  <c r="G485" i="33"/>
  <c r="I485" i="33"/>
  <c r="J485" i="33"/>
  <c r="R485" i="33"/>
  <c r="G486" i="33"/>
  <c r="I486" i="33"/>
  <c r="J486" i="33"/>
  <c r="R486" i="33"/>
  <c r="K486" i="33" s="1"/>
  <c r="M486" i="33" s="1"/>
  <c r="G487" i="33"/>
  <c r="I487" i="33"/>
  <c r="J487" i="33"/>
  <c r="R487" i="33"/>
  <c r="G488" i="33"/>
  <c r="I488" i="33"/>
  <c r="J488" i="33"/>
  <c r="R488" i="33"/>
  <c r="G489" i="33"/>
  <c r="I489" i="33"/>
  <c r="J489" i="33"/>
  <c r="R489" i="33"/>
  <c r="G490" i="33"/>
  <c r="I490" i="33"/>
  <c r="J490" i="33"/>
  <c r="R490" i="33"/>
  <c r="G491" i="33"/>
  <c r="I491" i="33"/>
  <c r="J491" i="33"/>
  <c r="R491" i="33"/>
  <c r="G492" i="33"/>
  <c r="I492" i="33"/>
  <c r="J492" i="33"/>
  <c r="R492" i="33"/>
  <c r="G493" i="33"/>
  <c r="I493" i="33"/>
  <c r="J493" i="33"/>
  <c r="R493" i="33"/>
  <c r="G494" i="33"/>
  <c r="I494" i="33"/>
  <c r="J494" i="33"/>
  <c r="R494" i="33"/>
  <c r="G495" i="33"/>
  <c r="I495" i="33"/>
  <c r="J495" i="33"/>
  <c r="R495" i="33"/>
  <c r="S495" i="33" s="1"/>
  <c r="G496" i="33"/>
  <c r="I496" i="33"/>
  <c r="J496" i="33"/>
  <c r="R496" i="33"/>
  <c r="G497" i="33"/>
  <c r="I497" i="33"/>
  <c r="J497" i="33"/>
  <c r="R497" i="33"/>
  <c r="S497" i="33" s="1"/>
  <c r="I498" i="33"/>
  <c r="J498" i="33"/>
  <c r="R498" i="33"/>
  <c r="S498" i="33" s="1"/>
  <c r="AV475" i="33"/>
  <c r="AW475" i="33" s="1"/>
  <c r="AV474" i="33"/>
  <c r="AW474" i="33" s="1"/>
  <c r="AV473" i="33"/>
  <c r="AW473" i="33" s="1"/>
  <c r="AV472" i="33"/>
  <c r="AW472" i="33" s="1"/>
  <c r="AV471" i="33"/>
  <c r="AW471" i="33" s="1"/>
  <c r="AV470" i="33"/>
  <c r="AW470" i="33" s="1"/>
  <c r="AV469" i="33"/>
  <c r="AW469" i="33" s="1"/>
  <c r="AV468" i="33"/>
  <c r="AW468" i="33" s="1"/>
  <c r="AV467" i="33"/>
  <c r="AW467" i="33" s="1"/>
  <c r="AV466" i="33"/>
  <c r="AW466" i="33" s="1"/>
  <c r="AV465" i="33"/>
  <c r="AW465" i="33" s="1"/>
  <c r="AV464" i="33"/>
  <c r="AV463" i="33"/>
  <c r="AW463" i="33" s="1"/>
  <c r="AV462" i="33"/>
  <c r="AW462" i="33" s="1"/>
  <c r="AV461" i="33"/>
  <c r="AW461" i="33" s="1"/>
  <c r="AV460" i="33"/>
  <c r="AW460" i="33" s="1"/>
  <c r="AV459" i="33"/>
  <c r="AW459" i="33" s="1"/>
  <c r="AV458" i="33"/>
  <c r="AW458" i="33" s="1"/>
  <c r="AR475" i="33"/>
  <c r="AQ475" i="33"/>
  <c r="AQ474" i="33"/>
  <c r="AR474" i="33" s="1"/>
  <c r="AR473" i="33"/>
  <c r="AQ473" i="33"/>
  <c r="AQ472" i="33"/>
  <c r="AR472" i="33" s="1"/>
  <c r="AQ471" i="33"/>
  <c r="AR471" i="33" s="1"/>
  <c r="AQ470" i="33"/>
  <c r="AR470" i="33" s="1"/>
  <c r="AQ469" i="33"/>
  <c r="AR469" i="33" s="1"/>
  <c r="AQ468" i="33"/>
  <c r="AR468" i="33" s="1"/>
  <c r="AR467" i="33"/>
  <c r="AQ467" i="33"/>
  <c r="AQ466" i="33"/>
  <c r="AR466" i="33" s="1"/>
  <c r="AQ465" i="33"/>
  <c r="AR465" i="33" s="1"/>
  <c r="AQ464" i="33"/>
  <c r="AR464" i="33" s="1"/>
  <c r="AR463" i="33"/>
  <c r="AQ463" i="33"/>
  <c r="AQ462" i="33"/>
  <c r="AR462" i="33" s="1"/>
  <c r="AR461" i="33"/>
  <c r="AQ461" i="33"/>
  <c r="AQ460" i="33"/>
  <c r="AR460" i="33" s="1"/>
  <c r="AQ459" i="33"/>
  <c r="AR459" i="33" s="1"/>
  <c r="AQ458" i="33"/>
  <c r="AL475" i="33"/>
  <c r="AM475" i="33" s="1"/>
  <c r="AL474" i="33"/>
  <c r="AM474" i="33" s="1"/>
  <c r="AL473" i="33"/>
  <c r="AM473" i="33" s="1"/>
  <c r="AL472" i="33"/>
  <c r="AM472" i="33" s="1"/>
  <c r="AL471" i="33"/>
  <c r="AM471" i="33" s="1"/>
  <c r="AL470" i="33"/>
  <c r="AM470" i="33" s="1"/>
  <c r="AL469" i="33"/>
  <c r="AM469" i="33" s="1"/>
  <c r="AL468" i="33"/>
  <c r="AM468" i="33" s="1"/>
  <c r="AL467" i="33"/>
  <c r="AM467" i="33" s="1"/>
  <c r="AL466" i="33"/>
  <c r="AM466" i="33" s="1"/>
  <c r="AL465" i="33"/>
  <c r="AM465" i="33" s="1"/>
  <c r="AL464" i="33"/>
  <c r="AL463" i="33"/>
  <c r="AM463" i="33" s="1"/>
  <c r="AL462" i="33"/>
  <c r="AM462" i="33" s="1"/>
  <c r="AL461" i="33"/>
  <c r="AM461" i="33" s="1"/>
  <c r="AL460" i="33"/>
  <c r="AM460" i="33" s="1"/>
  <c r="AL459" i="33"/>
  <c r="AM459" i="33" s="1"/>
  <c r="AM458" i="33"/>
  <c r="AL458" i="33"/>
  <c r="AG475" i="33"/>
  <c r="AH475" i="33" s="1"/>
  <c r="AG474" i="33"/>
  <c r="AH474" i="33" s="1"/>
  <c r="AG473" i="33"/>
  <c r="AH473" i="33" s="1"/>
  <c r="AG472" i="33"/>
  <c r="AH472" i="33" s="1"/>
  <c r="AG471" i="33"/>
  <c r="AH471" i="33" s="1"/>
  <c r="AG470" i="33"/>
  <c r="AH470" i="33" s="1"/>
  <c r="AG469" i="33"/>
  <c r="AH469" i="33" s="1"/>
  <c r="AG468" i="33"/>
  <c r="AH468" i="33" s="1"/>
  <c r="AG467" i="33"/>
  <c r="AH467" i="33" s="1"/>
  <c r="AG466" i="33"/>
  <c r="AH466" i="33" s="1"/>
  <c r="AG465" i="33"/>
  <c r="AH465" i="33" s="1"/>
  <c r="AG464" i="33"/>
  <c r="AH464" i="33" s="1"/>
  <c r="AG463" i="33"/>
  <c r="AH463" i="33" s="1"/>
  <c r="AG462" i="33"/>
  <c r="AH462" i="33" s="1"/>
  <c r="AH461" i="33"/>
  <c r="AG461" i="33"/>
  <c r="AG460" i="33"/>
  <c r="AH460" i="33" s="1"/>
  <c r="AG459" i="33"/>
  <c r="AH459" i="33" s="1"/>
  <c r="AG458" i="33"/>
  <c r="AH458" i="33" s="1"/>
  <c r="AB475" i="33"/>
  <c r="AC475" i="33" s="1"/>
  <c r="AB474" i="33"/>
  <c r="AC474" i="33" s="1"/>
  <c r="AB473" i="33"/>
  <c r="AC473" i="33" s="1"/>
  <c r="AB472" i="33"/>
  <c r="AC472" i="33" s="1"/>
  <c r="AB471" i="33"/>
  <c r="AC471" i="33" s="1"/>
  <c r="AB470" i="33"/>
  <c r="AC470" i="33" s="1"/>
  <c r="AB469" i="33"/>
  <c r="AC469" i="33" s="1"/>
  <c r="AB468" i="33"/>
  <c r="AC468" i="33" s="1"/>
  <c r="AB467" i="33"/>
  <c r="AC467" i="33" s="1"/>
  <c r="AB466" i="33"/>
  <c r="AC466" i="33" s="1"/>
  <c r="AB465" i="33"/>
  <c r="AC465" i="33" s="1"/>
  <c r="AB464" i="33"/>
  <c r="AC464" i="33" s="1"/>
  <c r="AB463" i="33"/>
  <c r="AC463" i="33" s="1"/>
  <c r="AB462" i="33"/>
  <c r="AC462" i="33" s="1"/>
  <c r="AB461" i="33"/>
  <c r="AC461" i="33" s="1"/>
  <c r="AB460" i="33"/>
  <c r="AC460" i="33" s="1"/>
  <c r="AB459" i="33"/>
  <c r="AC459" i="33" s="1"/>
  <c r="AC458" i="33"/>
  <c r="AB458" i="33"/>
  <c r="W475" i="33"/>
  <c r="X475" i="33" s="1"/>
  <c r="W474" i="33"/>
  <c r="X474" i="33" s="1"/>
  <c r="W473" i="33"/>
  <c r="X473" i="33" s="1"/>
  <c r="W472" i="33"/>
  <c r="X472" i="33" s="1"/>
  <c r="W471" i="33"/>
  <c r="W470" i="33"/>
  <c r="X470" i="33" s="1"/>
  <c r="W469" i="33"/>
  <c r="X469" i="33" s="1"/>
  <c r="W468" i="33"/>
  <c r="X468" i="33" s="1"/>
  <c r="W467" i="33"/>
  <c r="X467" i="33" s="1"/>
  <c r="W466" i="33"/>
  <c r="X466" i="33" s="1"/>
  <c r="W465" i="33"/>
  <c r="W464" i="33"/>
  <c r="W463" i="33"/>
  <c r="X463" i="33" s="1"/>
  <c r="W462" i="33"/>
  <c r="X462" i="33" s="1"/>
  <c r="W461" i="33"/>
  <c r="X461" i="33" s="1"/>
  <c r="W460" i="33"/>
  <c r="X460" i="33" s="1"/>
  <c r="W459" i="33"/>
  <c r="X458" i="33"/>
  <c r="W458" i="33"/>
  <c r="S463" i="33"/>
  <c r="S464" i="33"/>
  <c r="S468" i="33"/>
  <c r="S469" i="33"/>
  <c r="S470" i="33"/>
  <c r="S473" i="33"/>
  <c r="S474" i="33"/>
  <c r="S458" i="33"/>
  <c r="G458" i="33"/>
  <c r="H458" i="33" s="1"/>
  <c r="I458" i="33"/>
  <c r="J458" i="33"/>
  <c r="R458" i="33"/>
  <c r="G459" i="33"/>
  <c r="I459" i="33"/>
  <c r="J459" i="33"/>
  <c r="R459" i="33"/>
  <c r="S459" i="33" s="1"/>
  <c r="G460" i="33"/>
  <c r="I460" i="33"/>
  <c r="J460" i="33"/>
  <c r="R460" i="33"/>
  <c r="S460" i="33" s="1"/>
  <c r="G461" i="33"/>
  <c r="I461" i="33"/>
  <c r="J461" i="33"/>
  <c r="R461" i="33"/>
  <c r="G462" i="33"/>
  <c r="I462" i="33"/>
  <c r="J462" i="33"/>
  <c r="R462" i="33"/>
  <c r="S462" i="33" s="1"/>
  <c r="G463" i="33"/>
  <c r="I463" i="33"/>
  <c r="J463" i="33"/>
  <c r="R463" i="33"/>
  <c r="G464" i="33"/>
  <c r="I464" i="33"/>
  <c r="J464" i="33"/>
  <c r="R464" i="33"/>
  <c r="G465" i="33"/>
  <c r="I465" i="33"/>
  <c r="J465" i="33"/>
  <c r="R465" i="33"/>
  <c r="S465" i="33" s="1"/>
  <c r="G466" i="33"/>
  <c r="I466" i="33"/>
  <c r="J466" i="33"/>
  <c r="R466" i="33"/>
  <c r="S466" i="33" s="1"/>
  <c r="G467" i="33"/>
  <c r="I467" i="33"/>
  <c r="J467" i="33"/>
  <c r="R467" i="33"/>
  <c r="S467" i="33" s="1"/>
  <c r="G468" i="33"/>
  <c r="I468" i="33"/>
  <c r="J468" i="33"/>
  <c r="R468" i="33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S471" i="33" s="1"/>
  <c r="G472" i="33"/>
  <c r="I472" i="33"/>
  <c r="J472" i="33"/>
  <c r="R472" i="33"/>
  <c r="S472" i="33" s="1"/>
  <c r="G473" i="33"/>
  <c r="I473" i="33"/>
  <c r="J473" i="33"/>
  <c r="R473" i="33"/>
  <c r="G474" i="33"/>
  <c r="I474" i="33"/>
  <c r="J474" i="33"/>
  <c r="R474" i="33"/>
  <c r="I475" i="33"/>
  <c r="J475" i="33"/>
  <c r="R475" i="33"/>
  <c r="S475" i="33" s="1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W449" i="33"/>
  <c r="W448" i="33"/>
  <c r="W447" i="33"/>
  <c r="W446" i="33"/>
  <c r="W445" i="33"/>
  <c r="W444" i="33"/>
  <c r="W443" i="33"/>
  <c r="X443" i="33" s="1"/>
  <c r="W442" i="33"/>
  <c r="W441" i="33"/>
  <c r="W440" i="33"/>
  <c r="W439" i="33"/>
  <c r="W438" i="33"/>
  <c r="W437" i="33"/>
  <c r="W436" i="33"/>
  <c r="W435" i="33"/>
  <c r="G435" i="33"/>
  <c r="I435" i="33"/>
  <c r="J435" i="33"/>
  <c r="R435" i="33"/>
  <c r="G436" i="33"/>
  <c r="I436" i="33"/>
  <c r="J436" i="33"/>
  <c r="R436" i="33"/>
  <c r="G437" i="33"/>
  <c r="I437" i="33"/>
  <c r="J437" i="33"/>
  <c r="R437" i="33"/>
  <c r="G438" i="33"/>
  <c r="I438" i="33"/>
  <c r="J438" i="33"/>
  <c r="R438" i="33"/>
  <c r="G439" i="33"/>
  <c r="I439" i="33"/>
  <c r="J439" i="33"/>
  <c r="R439" i="33"/>
  <c r="G440" i="33"/>
  <c r="I440" i="33"/>
  <c r="J440" i="33"/>
  <c r="R440" i="33"/>
  <c r="G441" i="33"/>
  <c r="I441" i="33"/>
  <c r="J441" i="33"/>
  <c r="R441" i="33"/>
  <c r="G442" i="33"/>
  <c r="I442" i="33"/>
  <c r="J442" i="33"/>
  <c r="R442" i="33"/>
  <c r="G443" i="33"/>
  <c r="I443" i="33"/>
  <c r="J443" i="33"/>
  <c r="R443" i="33"/>
  <c r="G444" i="33"/>
  <c r="I444" i="33"/>
  <c r="J444" i="33"/>
  <c r="R444" i="33"/>
  <c r="G445" i="33"/>
  <c r="I445" i="33"/>
  <c r="J445" i="33"/>
  <c r="R445" i="33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G449" i="33"/>
  <c r="I449" i="33"/>
  <c r="J449" i="33"/>
  <c r="R449" i="33"/>
  <c r="G450" i="33"/>
  <c r="I450" i="33"/>
  <c r="J450" i="33"/>
  <c r="R450" i="33"/>
  <c r="G451" i="33"/>
  <c r="I451" i="33"/>
  <c r="J451" i="33"/>
  <c r="R451" i="33"/>
  <c r="I452" i="33"/>
  <c r="J452" i="33"/>
  <c r="R452" i="33"/>
  <c r="AW429" i="33"/>
  <c r="AV429" i="33"/>
  <c r="AV428" i="33"/>
  <c r="AV427" i="33"/>
  <c r="AV426" i="33"/>
  <c r="AV425" i="33"/>
  <c r="AV424" i="33"/>
  <c r="AV423" i="33"/>
  <c r="AV422" i="33"/>
  <c r="AV421" i="33"/>
  <c r="AW421" i="33" s="1"/>
  <c r="AV420" i="33"/>
  <c r="AV419" i="33"/>
  <c r="AV418" i="33"/>
  <c r="AV417" i="33"/>
  <c r="AV416" i="33"/>
  <c r="AV415" i="33"/>
  <c r="AV414" i="33"/>
  <c r="AV413" i="33"/>
  <c r="AV412" i="33"/>
  <c r="AQ429" i="33"/>
  <c r="AR429" i="33" s="1"/>
  <c r="AQ428" i="33"/>
  <c r="AQ427" i="33"/>
  <c r="AQ426" i="33"/>
  <c r="AQ425" i="33"/>
  <c r="AQ424" i="33"/>
  <c r="AQ423" i="33"/>
  <c r="AQ422" i="33"/>
  <c r="AQ421" i="33"/>
  <c r="AQ420" i="33"/>
  <c r="AQ419" i="33"/>
  <c r="AQ418" i="33"/>
  <c r="AQ417" i="33"/>
  <c r="AQ416" i="33"/>
  <c r="AQ415" i="33"/>
  <c r="AQ414" i="33"/>
  <c r="AQ413" i="33"/>
  <c r="AQ412" i="33"/>
  <c r="AM429" i="33"/>
  <c r="AL429" i="33"/>
  <c r="AL428" i="33"/>
  <c r="AL427" i="33"/>
  <c r="AM427" i="33" s="1"/>
  <c r="AL426" i="33"/>
  <c r="AL425" i="33"/>
  <c r="AL424" i="33"/>
  <c r="AL423" i="33"/>
  <c r="AL422" i="33"/>
  <c r="AL421" i="33"/>
  <c r="AL420" i="33"/>
  <c r="AL419" i="33"/>
  <c r="AL418" i="33"/>
  <c r="AL417" i="33"/>
  <c r="AL416" i="33"/>
  <c r="AL415" i="33"/>
  <c r="AL414" i="33"/>
  <c r="AL413" i="33"/>
  <c r="AL412" i="33"/>
  <c r="AH429" i="33"/>
  <c r="AG429" i="33"/>
  <c r="AG428" i="33"/>
  <c r="AG427" i="33"/>
  <c r="AG426" i="33"/>
  <c r="AG425" i="33"/>
  <c r="AG424" i="33"/>
  <c r="AG423" i="33"/>
  <c r="AG422" i="33"/>
  <c r="AG421" i="33"/>
  <c r="AG420" i="33"/>
  <c r="AG419" i="33"/>
  <c r="AG418" i="33"/>
  <c r="AG417" i="33"/>
  <c r="AG416" i="33"/>
  <c r="AG415" i="33"/>
  <c r="AG414" i="33"/>
  <c r="AG413" i="33"/>
  <c r="AG412" i="33"/>
  <c r="AB429" i="33"/>
  <c r="AC429" i="33" s="1"/>
  <c r="AB428" i="33"/>
  <c r="AB427" i="33"/>
  <c r="AB426" i="33"/>
  <c r="AB425" i="33"/>
  <c r="AC425" i="33" s="1"/>
  <c r="AB424" i="33"/>
  <c r="AB423" i="33"/>
  <c r="AB422" i="33"/>
  <c r="AB421" i="33"/>
  <c r="AB420" i="33"/>
  <c r="AB419" i="33"/>
  <c r="AB418" i="33"/>
  <c r="AB417" i="33"/>
  <c r="AB416" i="33"/>
  <c r="AB415" i="33"/>
  <c r="AB414" i="33"/>
  <c r="AB413" i="33"/>
  <c r="AB412" i="33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W415" i="33"/>
  <c r="W414" i="33"/>
  <c r="W413" i="33"/>
  <c r="W412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G420" i="33"/>
  <c r="I420" i="33"/>
  <c r="J420" i="33"/>
  <c r="R420" i="33"/>
  <c r="G421" i="33"/>
  <c r="I421" i="33"/>
  <c r="J421" i="33"/>
  <c r="R421" i="33"/>
  <c r="G422" i="33"/>
  <c r="I422" i="33"/>
  <c r="J422" i="33"/>
  <c r="R422" i="33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S429" i="33" s="1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W448" i="32" s="1"/>
  <c r="AV447" i="32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R448" i="32" s="1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M448" i="32" s="1"/>
  <c r="AL447" i="32"/>
  <c r="AG461" i="32"/>
  <c r="AH461" i="32" s="1"/>
  <c r="AG460" i="32"/>
  <c r="AH460" i="32" s="1"/>
  <c r="AG459" i="32"/>
  <c r="AH459" i="32" s="1"/>
  <c r="AG458" i="32"/>
  <c r="AH458" i="32" s="1"/>
  <c r="AG457" i="32"/>
  <c r="AH457" i="32" s="1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G451" i="32"/>
  <c r="AH451" i="32" s="1"/>
  <c r="AG450" i="32"/>
  <c r="AH450" i="32" s="1"/>
  <c r="AG449" i="32"/>
  <c r="AH449" i="32" s="1"/>
  <c r="AG448" i="32"/>
  <c r="AH448" i="32" s="1"/>
  <c r="AG447" i="32"/>
  <c r="AC461" i="32"/>
  <c r="AB461" i="32"/>
  <c r="AB460" i="32"/>
  <c r="AC460" i="32" s="1"/>
  <c r="AC459" i="32"/>
  <c r="AB459" i="32"/>
  <c r="AB458" i="32"/>
  <c r="AC458" i="32" s="1"/>
  <c r="AB457" i="32"/>
  <c r="AC457" i="32" s="1"/>
  <c r="AB456" i="32"/>
  <c r="AC456" i="32" s="1"/>
  <c r="AB455" i="32"/>
  <c r="AC455" i="32" s="1"/>
  <c r="AB454" i="32"/>
  <c r="AC454" i="32" s="1"/>
  <c r="AB453" i="32"/>
  <c r="AC453" i="32" s="1"/>
  <c r="AB452" i="32"/>
  <c r="AC452" i="32" s="1"/>
  <c r="AB451" i="32"/>
  <c r="AD447" i="32" s="1"/>
  <c r="AC450" i="32"/>
  <c r="AB450" i="32"/>
  <c r="AB449" i="32"/>
  <c r="AC449" i="32" s="1"/>
  <c r="AB448" i="32"/>
  <c r="AC448" i="32" s="1"/>
  <c r="AC447" i="32"/>
  <c r="AB447" i="32"/>
  <c r="X461" i="32"/>
  <c r="W461" i="32"/>
  <c r="W460" i="32"/>
  <c r="X460" i="32" s="1"/>
  <c r="W459" i="32"/>
  <c r="X459" i="32" s="1"/>
  <c r="W458" i="32"/>
  <c r="X458" i="32" s="1"/>
  <c r="W457" i="32"/>
  <c r="X457" i="32" s="1"/>
  <c r="W456" i="32"/>
  <c r="X456" i="32" s="1"/>
  <c r="X455" i="32"/>
  <c r="W455" i="32"/>
  <c r="W454" i="32"/>
  <c r="X454" i="32" s="1"/>
  <c r="W453" i="32"/>
  <c r="X453" i="32" s="1"/>
  <c r="W452" i="32"/>
  <c r="X452" i="32" s="1"/>
  <c r="W451" i="32"/>
  <c r="X451" i="32" s="1"/>
  <c r="W450" i="32"/>
  <c r="X450" i="32" s="1"/>
  <c r="X449" i="32"/>
  <c r="W449" i="32"/>
  <c r="W448" i="32"/>
  <c r="X448" i="32" s="1"/>
  <c r="W447" i="32"/>
  <c r="S448" i="32"/>
  <c r="S453" i="32"/>
  <c r="S454" i="32"/>
  <c r="S455" i="32"/>
  <c r="S459" i="32"/>
  <c r="S460" i="32"/>
  <c r="S461" i="32"/>
  <c r="S447" i="32"/>
  <c r="G447" i="32"/>
  <c r="H447" i="32"/>
  <c r="I447" i="32"/>
  <c r="J447" i="32"/>
  <c r="R447" i="32"/>
  <c r="G448" i="32"/>
  <c r="I448" i="32"/>
  <c r="J448" i="32"/>
  <c r="R448" i="32"/>
  <c r="I449" i="32"/>
  <c r="J449" i="32"/>
  <c r="R449" i="32"/>
  <c r="S449" i="32" s="1"/>
  <c r="I450" i="32"/>
  <c r="J450" i="32"/>
  <c r="R450" i="32"/>
  <c r="S450" i="32" s="1"/>
  <c r="I451" i="32"/>
  <c r="J451" i="32"/>
  <c r="R451" i="32"/>
  <c r="S451" i="32" s="1"/>
  <c r="I452" i="32"/>
  <c r="J452" i="32"/>
  <c r="R452" i="32"/>
  <c r="S452" i="32" s="1"/>
  <c r="I453" i="32"/>
  <c r="J453" i="32"/>
  <c r="R453" i="32"/>
  <c r="I454" i="32"/>
  <c r="J454" i="32"/>
  <c r="R454" i="32"/>
  <c r="I455" i="32"/>
  <c r="J455" i="32"/>
  <c r="R455" i="32"/>
  <c r="I456" i="32"/>
  <c r="J456" i="32"/>
  <c r="R456" i="32"/>
  <c r="S456" i="32" s="1"/>
  <c r="I457" i="32"/>
  <c r="J457" i="32"/>
  <c r="R457" i="32"/>
  <c r="S457" i="32" s="1"/>
  <c r="I458" i="32"/>
  <c r="J458" i="32"/>
  <c r="R458" i="32"/>
  <c r="S458" i="32" s="1"/>
  <c r="I459" i="32"/>
  <c r="J459" i="32"/>
  <c r="R459" i="32"/>
  <c r="I460" i="32"/>
  <c r="J460" i="32"/>
  <c r="R460" i="32"/>
  <c r="I461" i="32"/>
  <c r="J461" i="32"/>
  <c r="R461" i="32"/>
  <c r="AV441" i="32"/>
  <c r="AW441" i="32" s="1"/>
  <c r="AV440" i="32"/>
  <c r="AW440" i="32" s="1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V434" i="32"/>
  <c r="AW434" i="32" s="1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V428" i="32"/>
  <c r="AW428" i="32" s="1"/>
  <c r="AV427" i="32"/>
  <c r="AW427" i="32" s="1"/>
  <c r="AQ441" i="32"/>
  <c r="AR441" i="32" s="1"/>
  <c r="AQ440" i="32"/>
  <c r="AR440" i="32" s="1"/>
  <c r="AQ439" i="32"/>
  <c r="AR439" i="32" s="1"/>
  <c r="AQ438" i="32"/>
  <c r="AR438" i="32" s="1"/>
  <c r="AQ437" i="32"/>
  <c r="AR437" i="32" s="1"/>
  <c r="AQ436" i="32"/>
  <c r="AR436" i="32" s="1"/>
  <c r="AQ435" i="32"/>
  <c r="AR435" i="32" s="1"/>
  <c r="AQ434" i="32"/>
  <c r="AR434" i="32" s="1"/>
  <c r="AR433" i="32"/>
  <c r="AQ433" i="32"/>
  <c r="AQ432" i="32"/>
  <c r="AR432" i="32" s="1"/>
  <c r="AQ431" i="32"/>
  <c r="AR431" i="32" s="1"/>
  <c r="AQ430" i="32"/>
  <c r="AR430" i="32" s="1"/>
  <c r="AR429" i="32"/>
  <c r="AQ429" i="32"/>
  <c r="AQ428" i="32"/>
  <c r="AR428" i="32" s="1"/>
  <c r="AQ427" i="32"/>
  <c r="AL441" i="32"/>
  <c r="AM441" i="32" s="1"/>
  <c r="AL440" i="32"/>
  <c r="AM440" i="32" s="1"/>
  <c r="AL439" i="32"/>
  <c r="AM439" i="32" s="1"/>
  <c r="AL438" i="32"/>
  <c r="AM438" i="32" s="1"/>
  <c r="AL437" i="32"/>
  <c r="AM437" i="32" s="1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M431" i="32"/>
  <c r="AL431" i="32"/>
  <c r="AL430" i="32"/>
  <c r="AM430" i="32" s="1"/>
  <c r="AL429" i="32"/>
  <c r="AM429" i="32" s="1"/>
  <c r="AL428" i="32"/>
  <c r="AM428" i="32" s="1"/>
  <c r="AL427" i="32"/>
  <c r="AG441" i="32"/>
  <c r="AH441" i="32" s="1"/>
  <c r="AG440" i="32"/>
  <c r="AH440" i="32" s="1"/>
  <c r="AG439" i="32"/>
  <c r="AH439" i="32" s="1"/>
  <c r="AG438" i="32"/>
  <c r="AH438" i="32" s="1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G432" i="32"/>
  <c r="AH432" i="32" s="1"/>
  <c r="AG431" i="32"/>
  <c r="AH431" i="32" s="1"/>
  <c r="AG430" i="32"/>
  <c r="AH430" i="32" s="1"/>
  <c r="AG429" i="32"/>
  <c r="AH429" i="32" s="1"/>
  <c r="AG428" i="32"/>
  <c r="AH428" i="32" s="1"/>
  <c r="AG427" i="32"/>
  <c r="AB441" i="32"/>
  <c r="AC441" i="32" s="1"/>
  <c r="AB440" i="32"/>
  <c r="AC440" i="32" s="1"/>
  <c r="AC439" i="32"/>
  <c r="AB439" i="32"/>
  <c r="AB438" i="32"/>
  <c r="AC438" i="32" s="1"/>
  <c r="AC437" i="32"/>
  <c r="AB437" i="32"/>
  <c r="AB436" i="32"/>
  <c r="AC436" i="32" s="1"/>
  <c r="AB435" i="32"/>
  <c r="AC435" i="32" s="1"/>
  <c r="AB434" i="32"/>
  <c r="AC434" i="32" s="1"/>
  <c r="AB433" i="32"/>
  <c r="AC433" i="32" s="1"/>
  <c r="AB432" i="32"/>
  <c r="AC432" i="32" s="1"/>
  <c r="AB431" i="32"/>
  <c r="AC431" i="32" s="1"/>
  <c r="AB430" i="32"/>
  <c r="AC430" i="32" s="1"/>
  <c r="AB429" i="32"/>
  <c r="AC429" i="32" s="1"/>
  <c r="AB428" i="32"/>
  <c r="AC428" i="32" s="1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X436" i="32"/>
  <c r="W436" i="32"/>
  <c r="W435" i="32"/>
  <c r="X435" i="32" s="1"/>
  <c r="W434" i="32"/>
  <c r="X434" i="32" s="1"/>
  <c r="W433" i="32"/>
  <c r="X433" i="32" s="1"/>
  <c r="W432" i="32"/>
  <c r="X432" i="32" s="1"/>
  <c r="W431" i="32"/>
  <c r="X431" i="32" s="1"/>
  <c r="X430" i="32"/>
  <c r="W430" i="32"/>
  <c r="W429" i="32"/>
  <c r="X429" i="32" s="1"/>
  <c r="W428" i="32"/>
  <c r="X428" i="32" s="1"/>
  <c r="W427" i="32"/>
  <c r="Y427" i="32" s="1"/>
  <c r="S428" i="32"/>
  <c r="S429" i="32"/>
  <c r="S431" i="32"/>
  <c r="S432" i="32"/>
  <c r="S433" i="32"/>
  <c r="S436" i="32"/>
  <c r="S437" i="32"/>
  <c r="G427" i="32"/>
  <c r="H427" i="32" s="1"/>
  <c r="I427" i="32"/>
  <c r="J427" i="32"/>
  <c r="R427" i="32"/>
  <c r="S427" i="32" s="1"/>
  <c r="G428" i="32"/>
  <c r="I428" i="32"/>
  <c r="J428" i="32"/>
  <c r="R428" i="32"/>
  <c r="I429" i="32"/>
  <c r="J429" i="32"/>
  <c r="R429" i="32"/>
  <c r="I430" i="32"/>
  <c r="J430" i="32"/>
  <c r="R430" i="32"/>
  <c r="S430" i="32" s="1"/>
  <c r="I431" i="32"/>
  <c r="J431" i="32"/>
  <c r="R431" i="32"/>
  <c r="I432" i="32"/>
  <c r="J432" i="32"/>
  <c r="R432" i="32"/>
  <c r="I433" i="32"/>
  <c r="J433" i="32"/>
  <c r="R433" i="32"/>
  <c r="I434" i="32"/>
  <c r="J434" i="32"/>
  <c r="R434" i="32"/>
  <c r="S434" i="32" s="1"/>
  <c r="I435" i="32"/>
  <c r="J435" i="32"/>
  <c r="R435" i="32"/>
  <c r="S435" i="32" s="1"/>
  <c r="I436" i="32"/>
  <c r="J436" i="32"/>
  <c r="R436" i="32"/>
  <c r="I437" i="32"/>
  <c r="J437" i="32"/>
  <c r="R437" i="32"/>
  <c r="I438" i="32"/>
  <c r="J438" i="32"/>
  <c r="R438" i="32"/>
  <c r="S438" i="32" s="1"/>
  <c r="I439" i="32"/>
  <c r="J439" i="32"/>
  <c r="R439" i="32"/>
  <c r="S439" i="32" s="1"/>
  <c r="I440" i="32"/>
  <c r="J440" i="32"/>
  <c r="R440" i="32"/>
  <c r="S440" i="32" s="1"/>
  <c r="I441" i="32"/>
  <c r="J441" i="32"/>
  <c r="R441" i="32"/>
  <c r="S441" i="32" s="1"/>
  <c r="AV421" i="32"/>
  <c r="AW421" i="32" s="1"/>
  <c r="AV420" i="32"/>
  <c r="AW420" i="32" s="1"/>
  <c r="AW419" i="32"/>
  <c r="AV419" i="32"/>
  <c r="AV418" i="32"/>
  <c r="AW418" i="32" s="1"/>
  <c r="AV417" i="32"/>
  <c r="AW417" i="32" s="1"/>
  <c r="AW416" i="32"/>
  <c r="AV416" i="32"/>
  <c r="AV415" i="32"/>
  <c r="AW415" i="32" s="1"/>
  <c r="AV414" i="32"/>
  <c r="AW414" i="32" s="1"/>
  <c r="AV413" i="32"/>
  <c r="AW413" i="32" s="1"/>
  <c r="AV412" i="32"/>
  <c r="AW412" i="32" s="1"/>
  <c r="AV411" i="32"/>
  <c r="AW411" i="32" s="1"/>
  <c r="AV410" i="32"/>
  <c r="AV409" i="32"/>
  <c r="AW409" i="32" s="1"/>
  <c r="AV408" i="32"/>
  <c r="AW408" i="32" s="1"/>
  <c r="AV407" i="32"/>
  <c r="AW407" i="32" s="1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R408" i="32" s="1"/>
  <c r="AQ407" i="32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M408" i="32" s="1"/>
  <c r="AL407" i="32"/>
  <c r="AM407" i="32" s="1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H408" i="32" s="1"/>
  <c r="AG407" i="32"/>
  <c r="AB421" i="32"/>
  <c r="AC421" i="32" s="1"/>
  <c r="AC420" i="32"/>
  <c r="AB420" i="32"/>
  <c r="AB419" i="32"/>
  <c r="AC419" i="32" s="1"/>
  <c r="AB418" i="32"/>
  <c r="AC418" i="32" s="1"/>
  <c r="AB417" i="32"/>
  <c r="AC417" i="32" s="1"/>
  <c r="AB416" i="32"/>
  <c r="AC416" i="32" s="1"/>
  <c r="AB415" i="32"/>
  <c r="AC415" i="32" s="1"/>
  <c r="AC414" i="32"/>
  <c r="AB414" i="32"/>
  <c r="AB413" i="32"/>
  <c r="AC413" i="32" s="1"/>
  <c r="AB412" i="32"/>
  <c r="AC412" i="32" s="1"/>
  <c r="AB411" i="32"/>
  <c r="AC411" i="32" s="1"/>
  <c r="AB410" i="32"/>
  <c r="AB409" i="32"/>
  <c r="AC409" i="32" s="1"/>
  <c r="AC408" i="32"/>
  <c r="AB408" i="32"/>
  <c r="AB407" i="32"/>
  <c r="AC407" i="32" s="1"/>
  <c r="W421" i="32"/>
  <c r="X421" i="32" s="1"/>
  <c r="W420" i="32"/>
  <c r="X420" i="32" s="1"/>
  <c r="X419" i="32"/>
  <c r="W419" i="32"/>
  <c r="W418" i="32"/>
  <c r="X418" i="32" s="1"/>
  <c r="W417" i="32"/>
  <c r="X417" i="32" s="1"/>
  <c r="W416" i="32"/>
  <c r="X416" i="32" s="1"/>
  <c r="W415" i="32"/>
  <c r="X415" i="32" s="1"/>
  <c r="W414" i="32"/>
  <c r="X414" i="32" s="1"/>
  <c r="X413" i="32"/>
  <c r="W413" i="32"/>
  <c r="W412" i="32"/>
  <c r="X412" i="32" s="1"/>
  <c r="W411" i="32"/>
  <c r="X411" i="32" s="1"/>
  <c r="W410" i="32"/>
  <c r="X410" i="32" s="1"/>
  <c r="W409" i="32"/>
  <c r="X409" i="32" s="1"/>
  <c r="W408" i="32"/>
  <c r="X408" i="32" s="1"/>
  <c r="W407" i="32"/>
  <c r="S408" i="32"/>
  <c r="S409" i="32"/>
  <c r="S412" i="32"/>
  <c r="S421" i="32"/>
  <c r="G407" i="32"/>
  <c r="H407" i="32"/>
  <c r="I407" i="32"/>
  <c r="J407" i="32"/>
  <c r="R407" i="32"/>
  <c r="S407" i="32" s="1"/>
  <c r="G408" i="32"/>
  <c r="I408" i="32"/>
  <c r="J408" i="32"/>
  <c r="R408" i="32"/>
  <c r="K408" i="32"/>
  <c r="M408" i="32" s="1"/>
  <c r="I409" i="32"/>
  <c r="J409" i="32"/>
  <c r="R409" i="32"/>
  <c r="I410" i="32"/>
  <c r="J410" i="32"/>
  <c r="R410" i="32"/>
  <c r="I411" i="32"/>
  <c r="J411" i="32"/>
  <c r="R411" i="32"/>
  <c r="S411" i="32" s="1"/>
  <c r="I412" i="32"/>
  <c r="J412" i="32"/>
  <c r="R412" i="32"/>
  <c r="I413" i="32"/>
  <c r="J413" i="32"/>
  <c r="R413" i="32"/>
  <c r="S413" i="32" s="1"/>
  <c r="I414" i="32"/>
  <c r="J414" i="32"/>
  <c r="R414" i="32"/>
  <c r="S414" i="32" s="1"/>
  <c r="I415" i="32"/>
  <c r="J415" i="32"/>
  <c r="R415" i="32"/>
  <c r="S415" i="32" s="1"/>
  <c r="I416" i="32"/>
  <c r="J416" i="32"/>
  <c r="R416" i="32"/>
  <c r="S416" i="32" s="1"/>
  <c r="I417" i="32"/>
  <c r="J417" i="32"/>
  <c r="R417" i="32"/>
  <c r="S417" i="32" s="1"/>
  <c r="I418" i="32"/>
  <c r="J418" i="32"/>
  <c r="R418" i="32"/>
  <c r="S418" i="32" s="1"/>
  <c r="I419" i="32"/>
  <c r="J419" i="32"/>
  <c r="R419" i="32"/>
  <c r="S419" i="32" s="1"/>
  <c r="I420" i="32"/>
  <c r="J420" i="32"/>
  <c r="R420" i="32"/>
  <c r="S420" i="32" s="1"/>
  <c r="I421" i="32"/>
  <c r="J421" i="32"/>
  <c r="R421" i="32"/>
  <c r="K421" i="32"/>
  <c r="M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V387" i="32"/>
  <c r="AR401" i="32"/>
  <c r="AQ401" i="32"/>
  <c r="AQ400" i="32"/>
  <c r="AR400" i="32" s="1"/>
  <c r="AQ399" i="32"/>
  <c r="AR399" i="32" s="1"/>
  <c r="AQ398" i="32"/>
  <c r="AR398" i="32" s="1"/>
  <c r="AQ397" i="32"/>
  <c r="AR397" i="32" s="1"/>
  <c r="AQ396" i="32"/>
  <c r="AR396" i="32" s="1"/>
  <c r="AQ395" i="32"/>
  <c r="AR395" i="32" s="1"/>
  <c r="AQ394" i="32"/>
  <c r="AR394" i="32" s="1"/>
  <c r="AR393" i="32"/>
  <c r="AQ393" i="32"/>
  <c r="AQ392" i="32"/>
  <c r="AR392" i="32" s="1"/>
  <c r="AQ391" i="32"/>
  <c r="AR391" i="32" s="1"/>
  <c r="AQ390" i="32"/>
  <c r="AR390" i="32" s="1"/>
  <c r="AR389" i="32"/>
  <c r="AQ389" i="32"/>
  <c r="AQ388" i="32"/>
  <c r="AQ387" i="32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L387" i="32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B387" i="32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W387" i="32"/>
  <c r="S389" i="32"/>
  <c r="S390" i="32"/>
  <c r="S393" i="32"/>
  <c r="S396" i="32"/>
  <c r="S400" i="32"/>
  <c r="S401" i="32"/>
  <c r="S387" i="32"/>
  <c r="G387" i="32"/>
  <c r="H387" i="32"/>
  <c r="I387" i="32"/>
  <c r="J387" i="32"/>
  <c r="R387" i="32"/>
  <c r="G388" i="32"/>
  <c r="I388" i="32"/>
  <c r="J388" i="32"/>
  <c r="R388" i="32"/>
  <c r="I389" i="32"/>
  <c r="J389" i="32"/>
  <c r="R389" i="32"/>
  <c r="I390" i="32"/>
  <c r="J390" i="32"/>
  <c r="R390" i="32"/>
  <c r="I391" i="32"/>
  <c r="J391" i="32"/>
  <c r="R391" i="32"/>
  <c r="S391" i="32" s="1"/>
  <c r="I392" i="32"/>
  <c r="J392" i="32"/>
  <c r="R392" i="32"/>
  <c r="S392" i="32" s="1"/>
  <c r="I393" i="32"/>
  <c r="J393" i="32"/>
  <c r="R393" i="32"/>
  <c r="I394" i="32"/>
  <c r="J394" i="32"/>
  <c r="R394" i="32"/>
  <c r="S394" i="32" s="1"/>
  <c r="I395" i="32"/>
  <c r="J395" i="32"/>
  <c r="R395" i="32"/>
  <c r="S395" i="32" s="1"/>
  <c r="I396" i="32"/>
  <c r="J396" i="32"/>
  <c r="R396" i="32"/>
  <c r="I397" i="32"/>
  <c r="J397" i="32"/>
  <c r="R397" i="32"/>
  <c r="S397" i="32" s="1"/>
  <c r="I398" i="32"/>
  <c r="J398" i="32"/>
  <c r="R398" i="32"/>
  <c r="S398" i="32" s="1"/>
  <c r="I399" i="32"/>
  <c r="J399" i="32"/>
  <c r="R399" i="32"/>
  <c r="S399" i="32" s="1"/>
  <c r="I400" i="32"/>
  <c r="J400" i="32"/>
  <c r="R400" i="32"/>
  <c r="I401" i="32"/>
  <c r="J401" i="32"/>
  <c r="R401" i="32"/>
  <c r="AV381" i="32"/>
  <c r="AW381" i="32" s="1"/>
  <c r="AW380" i="32"/>
  <c r="AV380" i="32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W374" i="32"/>
  <c r="AV374" i="32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V368" i="32"/>
  <c r="AV367" i="32"/>
  <c r="AQ381" i="32"/>
  <c r="AR381" i="32" s="1"/>
  <c r="AR380" i="32"/>
  <c r="AQ380" i="32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Q374" i="32"/>
  <c r="AR374" i="32" s="1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L376" i="32"/>
  <c r="AM376" i="32" s="1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L370" i="32"/>
  <c r="AM370" i="32" s="1"/>
  <c r="AL369" i="32"/>
  <c r="AM369" i="32" s="1"/>
  <c r="AL368" i="32"/>
  <c r="AL367" i="32"/>
  <c r="AG381" i="32"/>
  <c r="AH381" i="32" s="1"/>
  <c r="AG380" i="32"/>
  <c r="AH380" i="32" s="1"/>
  <c r="AG379" i="32"/>
  <c r="AH379" i="32" s="1"/>
  <c r="AG378" i="32"/>
  <c r="AH378" i="32" s="1"/>
  <c r="AG377" i="32"/>
  <c r="AH377" i="32" s="1"/>
  <c r="AG376" i="32"/>
  <c r="AH376" i="32" s="1"/>
  <c r="AG375" i="32"/>
  <c r="AH375" i="32" s="1"/>
  <c r="AG374" i="32"/>
  <c r="AG373" i="32"/>
  <c r="AH373" i="32" s="1"/>
  <c r="AG372" i="32"/>
  <c r="AH372" i="32" s="1"/>
  <c r="AG371" i="32"/>
  <c r="AH371" i="32" s="1"/>
  <c r="AG370" i="32"/>
  <c r="AH370" i="32" s="1"/>
  <c r="AG369" i="32"/>
  <c r="AH369" i="32" s="1"/>
  <c r="AG368" i="32"/>
  <c r="AG367" i="32"/>
  <c r="AB381" i="32"/>
  <c r="AC381" i="32" s="1"/>
  <c r="AC380" i="32"/>
  <c r="AB380" i="32"/>
  <c r="AB379" i="32"/>
  <c r="AC379" i="32" s="1"/>
  <c r="AB378" i="32"/>
  <c r="AC378" i="32" s="1"/>
  <c r="AB377" i="32"/>
  <c r="AC377" i="32" s="1"/>
  <c r="AB376" i="32"/>
  <c r="AC376" i="32" s="1"/>
  <c r="AB375" i="32"/>
  <c r="AC375" i="32" s="1"/>
  <c r="AC374" i="32"/>
  <c r="AB374" i="32"/>
  <c r="AC373" i="32"/>
  <c r="AB373" i="32"/>
  <c r="AB372" i="32"/>
  <c r="AC372" i="32" s="1"/>
  <c r="AB371" i="32"/>
  <c r="AC371" i="32" s="1"/>
  <c r="AB370" i="32"/>
  <c r="AC370" i="32" s="1"/>
  <c r="AB369" i="32"/>
  <c r="AC369" i="32" s="1"/>
  <c r="AB368" i="32"/>
  <c r="AB367" i="32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W367" i="32"/>
  <c r="S373" i="32"/>
  <c r="S374" i="32"/>
  <c r="S375" i="32"/>
  <c r="S376" i="32"/>
  <c r="S378" i="32"/>
  <c r="S381" i="32"/>
  <c r="G367" i="32"/>
  <c r="I367" i="32"/>
  <c r="J367" i="32"/>
  <c r="R367" i="32"/>
  <c r="G368" i="32"/>
  <c r="I368" i="32"/>
  <c r="J368" i="32"/>
  <c r="R368" i="32"/>
  <c r="I369" i="32"/>
  <c r="J369" i="32"/>
  <c r="R369" i="32"/>
  <c r="S369" i="32" s="1"/>
  <c r="I370" i="32"/>
  <c r="J370" i="32"/>
  <c r="R370" i="32"/>
  <c r="S370" i="32" s="1"/>
  <c r="I371" i="32"/>
  <c r="J371" i="32"/>
  <c r="R371" i="32"/>
  <c r="S371" i="32" s="1"/>
  <c r="I372" i="32"/>
  <c r="J372" i="32"/>
  <c r="R372" i="32"/>
  <c r="S372" i="32" s="1"/>
  <c r="I373" i="32"/>
  <c r="J373" i="32"/>
  <c r="R373" i="32"/>
  <c r="I374" i="32"/>
  <c r="J374" i="32"/>
  <c r="R374" i="32"/>
  <c r="I375" i="32"/>
  <c r="J375" i="32"/>
  <c r="R375" i="32"/>
  <c r="I376" i="32"/>
  <c r="J376" i="32"/>
  <c r="R376" i="32"/>
  <c r="I377" i="32"/>
  <c r="J377" i="32"/>
  <c r="R377" i="32"/>
  <c r="S377" i="32" s="1"/>
  <c r="I378" i="32"/>
  <c r="J378" i="32"/>
  <c r="R378" i="32"/>
  <c r="I379" i="32"/>
  <c r="J379" i="32"/>
  <c r="R379" i="32"/>
  <c r="S379" i="32" s="1"/>
  <c r="I380" i="32"/>
  <c r="J380" i="32"/>
  <c r="R380" i="32"/>
  <c r="S380" i="32" s="1"/>
  <c r="I381" i="32"/>
  <c r="J381" i="32"/>
  <c r="R381" i="32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W448" i="54" s="1"/>
  <c r="AV447" i="54"/>
  <c r="AW447" i="54" s="1"/>
  <c r="AQ461" i="54"/>
  <c r="AR461" i="54" s="1"/>
  <c r="AQ460" i="54"/>
  <c r="AR460" i="54" s="1"/>
  <c r="AQ459" i="54"/>
  <c r="AR459" i="54" s="1"/>
  <c r="AQ458" i="54"/>
  <c r="AR458" i="54" s="1"/>
  <c r="AR457" i="54"/>
  <c r="AQ457" i="54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Q451" i="54"/>
  <c r="AR451" i="54" s="1"/>
  <c r="AQ450" i="54"/>
  <c r="AR450" i="54" s="1"/>
  <c r="AQ449" i="54"/>
  <c r="AR449" i="54" s="1"/>
  <c r="AQ448" i="54"/>
  <c r="AR448" i="54" s="1"/>
  <c r="AQ447" i="54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M448" i="54" s="1"/>
  <c r="AL447" i="54"/>
  <c r="AG461" i="54"/>
  <c r="AH461" i="54" s="1"/>
  <c r="AG460" i="54"/>
  <c r="AH460" i="54" s="1"/>
  <c r="AG459" i="54"/>
  <c r="AH459" i="54" s="1"/>
  <c r="AG458" i="54"/>
  <c r="AH458" i="54" s="1"/>
  <c r="AG457" i="54"/>
  <c r="AH457" i="54" s="1"/>
  <c r="AG456" i="54"/>
  <c r="AH456" i="54" s="1"/>
  <c r="AG455" i="54"/>
  <c r="AG454" i="54"/>
  <c r="AH454" i="54" s="1"/>
  <c r="AG453" i="54"/>
  <c r="AH453" i="54" s="1"/>
  <c r="AG452" i="54"/>
  <c r="AH452" i="54" s="1"/>
  <c r="AG451" i="54"/>
  <c r="AH451" i="54" s="1"/>
  <c r="AG450" i="54"/>
  <c r="AH450" i="54" s="1"/>
  <c r="AH449" i="54"/>
  <c r="AG449" i="54"/>
  <c r="AG448" i="54"/>
  <c r="AH448" i="54" s="1"/>
  <c r="AG447" i="54"/>
  <c r="AH447" i="54" s="1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C448" i="54" s="1"/>
  <c r="AB447" i="54"/>
  <c r="AC447" i="54" s="1"/>
  <c r="W461" i="54"/>
  <c r="X461" i="54" s="1"/>
  <c r="W460" i="54"/>
  <c r="W459" i="54"/>
  <c r="X459" i="54" s="1"/>
  <c r="W458" i="54"/>
  <c r="X458" i="54" s="1"/>
  <c r="W457" i="54"/>
  <c r="W456" i="54"/>
  <c r="X456" i="54" s="1"/>
  <c r="X455" i="54"/>
  <c r="W455" i="54"/>
  <c r="W454" i="54"/>
  <c r="X454" i="54" s="1"/>
  <c r="W453" i="54"/>
  <c r="X453" i="54" s="1"/>
  <c r="W452" i="54"/>
  <c r="X452" i="54" s="1"/>
  <c r="W451" i="54"/>
  <c r="X451" i="54" s="1"/>
  <c r="W450" i="54"/>
  <c r="X450" i="54" s="1"/>
  <c r="X449" i="54"/>
  <c r="W449" i="54"/>
  <c r="W448" i="54"/>
  <c r="X448" i="54" s="1"/>
  <c r="W447" i="54"/>
  <c r="S451" i="54"/>
  <c r="S453" i="54"/>
  <c r="S454" i="54"/>
  <c r="S455" i="54"/>
  <c r="S456" i="54"/>
  <c r="S457" i="54"/>
  <c r="S459" i="54"/>
  <c r="S460" i="54"/>
  <c r="S461" i="54"/>
  <c r="G447" i="54"/>
  <c r="H447" i="54" s="1"/>
  <c r="I447" i="54"/>
  <c r="J447" i="54"/>
  <c r="R447" i="54"/>
  <c r="S447" i="54" s="1"/>
  <c r="I448" i="54"/>
  <c r="J448" i="54"/>
  <c r="R448" i="54"/>
  <c r="S448" i="54" s="1"/>
  <c r="I449" i="54"/>
  <c r="J449" i="54"/>
  <c r="R449" i="54"/>
  <c r="S449" i="54" s="1"/>
  <c r="I450" i="54"/>
  <c r="J450" i="54"/>
  <c r="R450" i="54"/>
  <c r="S450" i="54" s="1"/>
  <c r="I451" i="54"/>
  <c r="J451" i="54"/>
  <c r="R451" i="54"/>
  <c r="I452" i="54"/>
  <c r="J452" i="54"/>
  <c r="R452" i="54"/>
  <c r="S452" i="54" s="1"/>
  <c r="I453" i="54"/>
  <c r="J453" i="54"/>
  <c r="R453" i="54"/>
  <c r="I454" i="54"/>
  <c r="J454" i="54"/>
  <c r="R454" i="54"/>
  <c r="I455" i="54"/>
  <c r="J455" i="54"/>
  <c r="R455" i="54"/>
  <c r="I456" i="54"/>
  <c r="J456" i="54"/>
  <c r="R456" i="54"/>
  <c r="I457" i="54"/>
  <c r="J457" i="54"/>
  <c r="R457" i="54"/>
  <c r="I458" i="54"/>
  <c r="J458" i="54"/>
  <c r="R458" i="54"/>
  <c r="S458" i="54" s="1"/>
  <c r="I459" i="54"/>
  <c r="J459" i="54"/>
  <c r="R459" i="54"/>
  <c r="I460" i="54"/>
  <c r="J460" i="54"/>
  <c r="R460" i="54"/>
  <c r="I461" i="54"/>
  <c r="J461" i="54"/>
  <c r="R461" i="54"/>
  <c r="AW441" i="54"/>
  <c r="AV441" i="54"/>
  <c r="AV440" i="54"/>
  <c r="AW440" i="54" s="1"/>
  <c r="AV439" i="54"/>
  <c r="AW439" i="54" s="1"/>
  <c r="AV438" i="54"/>
  <c r="AW438" i="54" s="1"/>
  <c r="AV437" i="54"/>
  <c r="AW437" i="54" s="1"/>
  <c r="AV436" i="54"/>
  <c r="AW436" i="54" s="1"/>
  <c r="AV435" i="54"/>
  <c r="AV434" i="54"/>
  <c r="AW434" i="54" s="1"/>
  <c r="AW433" i="54"/>
  <c r="AV433" i="54"/>
  <c r="AV432" i="54"/>
  <c r="AW432" i="54" s="1"/>
  <c r="AV431" i="54"/>
  <c r="AW431" i="54" s="1"/>
  <c r="AV430" i="54"/>
  <c r="AW430" i="54" s="1"/>
  <c r="AW429" i="54"/>
  <c r="AV429" i="54"/>
  <c r="AV428" i="54"/>
  <c r="AW428" i="54" s="1"/>
  <c r="AV427" i="54"/>
  <c r="AW427" i="54" s="1"/>
  <c r="AQ441" i="54"/>
  <c r="AR441" i="54" s="1"/>
  <c r="AQ440" i="54"/>
  <c r="AR440" i="54" s="1"/>
  <c r="AR439" i="54"/>
  <c r="AQ439" i="54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R433" i="54"/>
  <c r="AQ433" i="54"/>
  <c r="AQ432" i="54"/>
  <c r="AR432" i="54" s="1"/>
  <c r="AQ431" i="54"/>
  <c r="AR431" i="54" s="1"/>
  <c r="AQ430" i="54"/>
  <c r="AS427" i="54" s="1"/>
  <c r="AQ429" i="54"/>
  <c r="AR429" i="54" s="1"/>
  <c r="AQ428" i="54"/>
  <c r="AR428" i="54" s="1"/>
  <c r="AQ427" i="54"/>
  <c r="AR427" i="54" s="1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M428" i="54" s="1"/>
  <c r="AL427" i="54"/>
  <c r="AM427" i="54" s="1"/>
  <c r="AG441" i="54"/>
  <c r="AH441" i="54" s="1"/>
  <c r="AG440" i="54"/>
  <c r="AH440" i="54" s="1"/>
  <c r="AH439" i="54"/>
  <c r="AG439" i="54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G433" i="54"/>
  <c r="AH433" i="54" s="1"/>
  <c r="AG432" i="54"/>
  <c r="AH432" i="54" s="1"/>
  <c r="AG431" i="54"/>
  <c r="AH431" i="54" s="1"/>
  <c r="AG430" i="54"/>
  <c r="AH430" i="54" s="1"/>
  <c r="AG429" i="54"/>
  <c r="AH429" i="54" s="1"/>
  <c r="AG428" i="54"/>
  <c r="AH428" i="54" s="1"/>
  <c r="AG427" i="54"/>
  <c r="AC441" i="54"/>
  <c r="AB441" i="54"/>
  <c r="AB440" i="54"/>
  <c r="AC440" i="54" s="1"/>
  <c r="AB439" i="54"/>
  <c r="AC439" i="54" s="1"/>
  <c r="AB438" i="54"/>
  <c r="AC438" i="54" s="1"/>
  <c r="AB437" i="54"/>
  <c r="AC437" i="54" s="1"/>
  <c r="AB436" i="54"/>
  <c r="AC436" i="54" s="1"/>
  <c r="AB435" i="54"/>
  <c r="AC435" i="54" s="1"/>
  <c r="AB434" i="54"/>
  <c r="AC434" i="54" s="1"/>
  <c r="AC433" i="54"/>
  <c r="AB433" i="54"/>
  <c r="AB432" i="54"/>
  <c r="AC432" i="54" s="1"/>
  <c r="AB431" i="54"/>
  <c r="AB430" i="54"/>
  <c r="AC430" i="54" s="1"/>
  <c r="AC429" i="54"/>
  <c r="AB429" i="54"/>
  <c r="AB428" i="54"/>
  <c r="AC428" i="54" s="1"/>
  <c r="AB427" i="54"/>
  <c r="AC427" i="54" s="1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X428" i="54" s="1"/>
  <c r="W427" i="54"/>
  <c r="X427" i="54" s="1"/>
  <c r="S428" i="54"/>
  <c r="S430" i="54"/>
  <c r="S431" i="54"/>
  <c r="S432" i="54"/>
  <c r="S433" i="54"/>
  <c r="S437" i="54"/>
  <c r="S438" i="54"/>
  <c r="G427" i="54"/>
  <c r="H427" i="54"/>
  <c r="I427" i="54"/>
  <c r="J427" i="54"/>
  <c r="R427" i="54"/>
  <c r="S427" i="54" s="1"/>
  <c r="I428" i="54"/>
  <c r="J428" i="54"/>
  <c r="R428" i="54"/>
  <c r="I429" i="54"/>
  <c r="J429" i="54"/>
  <c r="R429" i="54"/>
  <c r="S429" i="54" s="1"/>
  <c r="I430" i="54"/>
  <c r="J430" i="54"/>
  <c r="R430" i="54"/>
  <c r="I431" i="54"/>
  <c r="J431" i="54"/>
  <c r="R431" i="54"/>
  <c r="I432" i="54"/>
  <c r="J432" i="54"/>
  <c r="R432" i="54"/>
  <c r="I433" i="54"/>
  <c r="J433" i="54"/>
  <c r="R433" i="54"/>
  <c r="I434" i="54"/>
  <c r="J434" i="54"/>
  <c r="R434" i="54"/>
  <c r="S434" i="54" s="1"/>
  <c r="I435" i="54"/>
  <c r="J435" i="54"/>
  <c r="R435" i="54"/>
  <c r="S435" i="54" s="1"/>
  <c r="I436" i="54"/>
  <c r="J436" i="54"/>
  <c r="R436" i="54"/>
  <c r="S436" i="54" s="1"/>
  <c r="I437" i="54"/>
  <c r="J437" i="54"/>
  <c r="R437" i="54"/>
  <c r="I438" i="54"/>
  <c r="J438" i="54"/>
  <c r="R438" i="54"/>
  <c r="I439" i="54"/>
  <c r="J439" i="54"/>
  <c r="R439" i="54"/>
  <c r="S439" i="54" s="1"/>
  <c r="I440" i="54"/>
  <c r="J440" i="54"/>
  <c r="R440" i="54"/>
  <c r="S440" i="54" s="1"/>
  <c r="I441" i="54"/>
  <c r="J441" i="54"/>
  <c r="R441" i="54"/>
  <c r="S441" i="54" s="1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V407" i="54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M416" i="54"/>
  <c r="AL416" i="54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M410" i="54"/>
  <c r="AL410" i="54"/>
  <c r="AL409" i="54"/>
  <c r="AM409" i="54" s="1"/>
  <c r="AL408" i="54"/>
  <c r="AM408" i="54" s="1"/>
  <c r="AL407" i="54"/>
  <c r="AM407" i="54" s="1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H407" i="54" s="1"/>
  <c r="AB421" i="54"/>
  <c r="AC421" i="54" s="1"/>
  <c r="AB420" i="54"/>
  <c r="AC420" i="54" s="1"/>
  <c r="AB419" i="54"/>
  <c r="AC419" i="54" s="1"/>
  <c r="AB418" i="54"/>
  <c r="AC418" i="54" s="1"/>
  <c r="AC417" i="54"/>
  <c r="AB417" i="54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C411" i="54"/>
  <c r="AB411" i="54"/>
  <c r="AB410" i="54"/>
  <c r="AC410" i="54" s="1"/>
  <c r="AB409" i="54"/>
  <c r="AC409" i="54" s="1"/>
  <c r="AB408" i="54"/>
  <c r="AC408" i="54" s="1"/>
  <c r="AB407" i="54"/>
  <c r="W421" i="54"/>
  <c r="X421" i="54" s="1"/>
  <c r="W420" i="54"/>
  <c r="X420" i="54" s="1"/>
  <c r="W419" i="54"/>
  <c r="X419" i="54" s="1"/>
  <c r="W418" i="54"/>
  <c r="X418" i="54" s="1"/>
  <c r="W417" i="54"/>
  <c r="X417" i="54" s="1"/>
  <c r="W416" i="54"/>
  <c r="W415" i="54"/>
  <c r="X415" i="54" s="1"/>
  <c r="W414" i="54"/>
  <c r="X414" i="54" s="1"/>
  <c r="W413" i="54"/>
  <c r="X413" i="54" s="1"/>
  <c r="W412" i="54"/>
  <c r="X412" i="54" s="1"/>
  <c r="W411" i="54"/>
  <c r="W410" i="54"/>
  <c r="X410" i="54" s="1"/>
  <c r="W409" i="54"/>
  <c r="X409" i="54" s="1"/>
  <c r="W408" i="54"/>
  <c r="X408" i="54" s="1"/>
  <c r="W407" i="54"/>
  <c r="X407" i="54" s="1"/>
  <c r="S409" i="54"/>
  <c r="S410" i="54"/>
  <c r="S411" i="54"/>
  <c r="S412" i="54"/>
  <c r="S414" i="54"/>
  <c r="S415" i="54"/>
  <c r="S418" i="54"/>
  <c r="S419" i="54"/>
  <c r="G407" i="54"/>
  <c r="H407" i="54"/>
  <c r="I407" i="54"/>
  <c r="J407" i="54"/>
  <c r="R407" i="54"/>
  <c r="S407" i="54" s="1"/>
  <c r="I408" i="54"/>
  <c r="J408" i="54"/>
  <c r="R408" i="54"/>
  <c r="S408" i="54" s="1"/>
  <c r="I409" i="54"/>
  <c r="J409" i="54"/>
  <c r="R409" i="54"/>
  <c r="I410" i="54"/>
  <c r="J410" i="54"/>
  <c r="R410" i="54"/>
  <c r="I411" i="54"/>
  <c r="J411" i="54"/>
  <c r="R411" i="54"/>
  <c r="I412" i="54"/>
  <c r="J412" i="54"/>
  <c r="R412" i="54"/>
  <c r="I413" i="54"/>
  <c r="J413" i="54"/>
  <c r="R413" i="54"/>
  <c r="S413" i="54" s="1"/>
  <c r="I414" i="54"/>
  <c r="J414" i="54"/>
  <c r="R414" i="54"/>
  <c r="I415" i="54"/>
  <c r="J415" i="54"/>
  <c r="R415" i="54"/>
  <c r="I416" i="54"/>
  <c r="J416" i="54"/>
  <c r="R416" i="54"/>
  <c r="S416" i="54" s="1"/>
  <c r="I417" i="54"/>
  <c r="J417" i="54"/>
  <c r="R417" i="54"/>
  <c r="S417" i="54" s="1"/>
  <c r="I418" i="54"/>
  <c r="J418" i="54"/>
  <c r="R418" i="54"/>
  <c r="I419" i="54"/>
  <c r="J419" i="54"/>
  <c r="R419" i="54"/>
  <c r="I420" i="54"/>
  <c r="J420" i="54"/>
  <c r="R420" i="54"/>
  <c r="I421" i="54"/>
  <c r="J421" i="54"/>
  <c r="R421" i="54"/>
  <c r="S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G401" i="54"/>
  <c r="AH401" i="54" s="1"/>
  <c r="AG400" i="54"/>
  <c r="AH400" i="54" s="1"/>
  <c r="AH399" i="54"/>
  <c r="AG399" i="54"/>
  <c r="AG398" i="54"/>
  <c r="AH398" i="54" s="1"/>
  <c r="AG397" i="54"/>
  <c r="AH397" i="54" s="1"/>
  <c r="AG396" i="54"/>
  <c r="AH396" i="54" s="1"/>
  <c r="AG395" i="54"/>
  <c r="AH395" i="54" s="1"/>
  <c r="AG394" i="54"/>
  <c r="AH394" i="54" s="1"/>
  <c r="AH393" i="54"/>
  <c r="AG393" i="54"/>
  <c r="AG392" i="54"/>
  <c r="AH392" i="54" s="1"/>
  <c r="AG391" i="54"/>
  <c r="AH390" i="54"/>
  <c r="AG390" i="54"/>
  <c r="AG389" i="54"/>
  <c r="AH389" i="54" s="1"/>
  <c r="AG388" i="54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S388" i="54"/>
  <c r="S390" i="54"/>
  <c r="S391" i="54"/>
  <c r="S392" i="54"/>
  <c r="S393" i="54"/>
  <c r="S394" i="54"/>
  <c r="S395" i="54"/>
  <c r="S396" i="54"/>
  <c r="S399" i="54"/>
  <c r="S400" i="54"/>
  <c r="G387" i="54"/>
  <c r="H387" i="54" s="1"/>
  <c r="I387" i="54"/>
  <c r="J387" i="54"/>
  <c r="R387" i="54"/>
  <c r="S387" i="54" s="1"/>
  <c r="I388" i="54"/>
  <c r="J388" i="54"/>
  <c r="R388" i="54"/>
  <c r="I389" i="54"/>
  <c r="J389" i="54"/>
  <c r="R389" i="54"/>
  <c r="S389" i="54" s="1"/>
  <c r="I390" i="54"/>
  <c r="J390" i="54"/>
  <c r="R390" i="54"/>
  <c r="I391" i="54"/>
  <c r="J391" i="54"/>
  <c r="R391" i="54"/>
  <c r="I392" i="54"/>
  <c r="J392" i="54"/>
  <c r="R392" i="54"/>
  <c r="I393" i="54"/>
  <c r="J393" i="54"/>
  <c r="R393" i="54"/>
  <c r="I394" i="54"/>
  <c r="J394" i="54"/>
  <c r="R394" i="54"/>
  <c r="I395" i="54"/>
  <c r="J395" i="54"/>
  <c r="R395" i="54"/>
  <c r="I396" i="54"/>
  <c r="J396" i="54"/>
  <c r="R396" i="54"/>
  <c r="I397" i="54"/>
  <c r="J397" i="54"/>
  <c r="R397" i="54"/>
  <c r="S397" i="54" s="1"/>
  <c r="I398" i="54"/>
  <c r="J398" i="54"/>
  <c r="R398" i="54"/>
  <c r="S398" i="54" s="1"/>
  <c r="I399" i="54"/>
  <c r="J399" i="54"/>
  <c r="R399" i="54"/>
  <c r="I400" i="54"/>
  <c r="J400" i="54"/>
  <c r="R400" i="54"/>
  <c r="I401" i="54"/>
  <c r="J401" i="54"/>
  <c r="R401" i="54"/>
  <c r="S401" i="54" s="1"/>
  <c r="AV381" i="54"/>
  <c r="AW381" i="54" s="1"/>
  <c r="AV380" i="54"/>
  <c r="AW380" i="54" s="1"/>
  <c r="AV379" i="54"/>
  <c r="AW379" i="54" s="1"/>
  <c r="AV378" i="54"/>
  <c r="AW378" i="54" s="1"/>
  <c r="AV377" i="54"/>
  <c r="AW377" i="54" s="1"/>
  <c r="AV376" i="54"/>
  <c r="AW376" i="54" s="1"/>
  <c r="AW375" i="54"/>
  <c r="AV375" i="54"/>
  <c r="AV374" i="54"/>
  <c r="AW374" i="54" s="1"/>
  <c r="AV373" i="54"/>
  <c r="AW373" i="54" s="1"/>
  <c r="AV372" i="54"/>
  <c r="AW372" i="54" s="1"/>
  <c r="AW371" i="54"/>
  <c r="AV371" i="54"/>
  <c r="AV370" i="54"/>
  <c r="AW370" i="54" s="1"/>
  <c r="AV369" i="54"/>
  <c r="AW369" i="54" s="1"/>
  <c r="AV368" i="54"/>
  <c r="AW368" i="54" s="1"/>
  <c r="AV367" i="54"/>
  <c r="AX367" i="54" s="1"/>
  <c r="AQ381" i="54"/>
  <c r="AR381" i="54" s="1"/>
  <c r="AQ380" i="54"/>
  <c r="AR380" i="54" s="1"/>
  <c r="AQ379" i="54"/>
  <c r="AR379" i="54" s="1"/>
  <c r="AQ378" i="54"/>
  <c r="AR378" i="54" s="1"/>
  <c r="AQ377" i="54"/>
  <c r="AR377" i="54" s="1"/>
  <c r="AQ376" i="54"/>
  <c r="AR376" i="54" s="1"/>
  <c r="AR375" i="54"/>
  <c r="AQ375" i="54"/>
  <c r="AQ374" i="54"/>
  <c r="AR374" i="54" s="1"/>
  <c r="AQ373" i="54"/>
  <c r="AR373" i="54" s="1"/>
  <c r="AQ372" i="54"/>
  <c r="AR372" i="54" s="1"/>
  <c r="AQ371" i="54"/>
  <c r="AR371" i="54" s="1"/>
  <c r="AQ370" i="54"/>
  <c r="AR370" i="54" s="1"/>
  <c r="AQ369" i="54"/>
  <c r="AR369" i="54" s="1"/>
  <c r="AQ368" i="54"/>
  <c r="AR368" i="54" s="1"/>
  <c r="AQ367" i="54"/>
  <c r="AL381" i="54"/>
  <c r="AM381" i="54" s="1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M375" i="54"/>
  <c r="AL375" i="54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L369" i="54"/>
  <c r="AM369" i="54" s="1"/>
  <c r="AL368" i="54"/>
  <c r="AM368" i="54" s="1"/>
  <c r="AL367" i="54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X367" i="54" s="1"/>
  <c r="S368" i="54"/>
  <c r="S369" i="54"/>
  <c r="S370" i="54"/>
  <c r="S371" i="54"/>
  <c r="S375" i="54"/>
  <c r="S376" i="54"/>
  <c r="S378" i="54"/>
  <c r="G367" i="54"/>
  <c r="H367" i="54"/>
  <c r="I367" i="54"/>
  <c r="J367" i="54"/>
  <c r="R367" i="54"/>
  <c r="S367" i="54" s="1"/>
  <c r="I368" i="54"/>
  <c r="J368" i="54"/>
  <c r="R368" i="54"/>
  <c r="I369" i="54"/>
  <c r="J369" i="54"/>
  <c r="R369" i="54"/>
  <c r="I370" i="54"/>
  <c r="J370" i="54"/>
  <c r="R370" i="54"/>
  <c r="I371" i="54"/>
  <c r="J371" i="54"/>
  <c r="R371" i="54"/>
  <c r="I372" i="54"/>
  <c r="J372" i="54"/>
  <c r="R372" i="54"/>
  <c r="S372" i="54" s="1"/>
  <c r="I373" i="54"/>
  <c r="J373" i="54"/>
  <c r="R373" i="54"/>
  <c r="S373" i="54" s="1"/>
  <c r="I374" i="54"/>
  <c r="J374" i="54"/>
  <c r="R374" i="54"/>
  <c r="S374" i="54" s="1"/>
  <c r="I375" i="54"/>
  <c r="J375" i="54"/>
  <c r="R375" i="54"/>
  <c r="K375" i="54" s="1"/>
  <c r="M375" i="54" s="1"/>
  <c r="I376" i="54"/>
  <c r="J376" i="54"/>
  <c r="R376" i="54"/>
  <c r="I377" i="54"/>
  <c r="J377" i="54"/>
  <c r="R377" i="54"/>
  <c r="S377" i="54" s="1"/>
  <c r="I378" i="54"/>
  <c r="J378" i="54"/>
  <c r="R378" i="54"/>
  <c r="I379" i="54"/>
  <c r="J379" i="54"/>
  <c r="R379" i="54"/>
  <c r="S379" i="54" s="1"/>
  <c r="I380" i="54"/>
  <c r="J380" i="54"/>
  <c r="R380" i="54"/>
  <c r="S380" i="54" s="1"/>
  <c r="I381" i="54"/>
  <c r="J381" i="54"/>
  <c r="R381" i="54"/>
  <c r="S381" i="54" s="1"/>
  <c r="AV461" i="47"/>
  <c r="AW461" i="47" s="1"/>
  <c r="AW460" i="47"/>
  <c r="AV460" i="47"/>
  <c r="AV459" i="47"/>
  <c r="AW459" i="47" s="1"/>
  <c r="AV458" i="47"/>
  <c r="AW458" i="47" s="1"/>
  <c r="AV457" i="47"/>
  <c r="AW457" i="47" s="1"/>
  <c r="AW456" i="47"/>
  <c r="AV456" i="47"/>
  <c r="AV455" i="47"/>
  <c r="AW455" i="47" s="1"/>
  <c r="AV454" i="47"/>
  <c r="AW454" i="47" s="1"/>
  <c r="AV453" i="47"/>
  <c r="AW453" i="47" s="1"/>
  <c r="AV452" i="47"/>
  <c r="AW452" i="47" s="1"/>
  <c r="AV451" i="47"/>
  <c r="AW451" i="47" s="1"/>
  <c r="AW450" i="47"/>
  <c r="AV450" i="47"/>
  <c r="AV449" i="47"/>
  <c r="AW449" i="47" s="1"/>
  <c r="AW448" i="47"/>
  <c r="AV448" i="47"/>
  <c r="AV447" i="47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G458" i="47"/>
  <c r="AH458" i="47" s="1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G452" i="47"/>
  <c r="AH452" i="47" s="1"/>
  <c r="AG451" i="47"/>
  <c r="AH451" i="47" s="1"/>
  <c r="AG450" i="47"/>
  <c r="AH450" i="47" s="1"/>
  <c r="AG449" i="47"/>
  <c r="AH449" i="47" s="1"/>
  <c r="AG448" i="47"/>
  <c r="AH448" i="47" s="1"/>
  <c r="AG447" i="47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X460" i="47"/>
  <c r="W460" i="47"/>
  <c r="W459" i="47"/>
  <c r="X459" i="47" s="1"/>
  <c r="W458" i="47"/>
  <c r="X458" i="47" s="1"/>
  <c r="W457" i="47"/>
  <c r="X457" i="47" s="1"/>
  <c r="W456" i="47"/>
  <c r="X456" i="47" s="1"/>
  <c r="W455" i="47"/>
  <c r="X455" i="47" s="1"/>
  <c r="W454" i="47"/>
  <c r="X454" i="47" s="1"/>
  <c r="W453" i="47"/>
  <c r="X453" i="47" s="1"/>
  <c r="W452" i="47"/>
  <c r="X452" i="47" s="1"/>
  <c r="W451" i="47"/>
  <c r="X451" i="47" s="1"/>
  <c r="W450" i="47"/>
  <c r="X450" i="47" s="1"/>
  <c r="W449" i="47"/>
  <c r="X449" i="47" s="1"/>
  <c r="W448" i="47"/>
  <c r="X448" i="47" s="1"/>
  <c r="W447" i="47"/>
  <c r="S449" i="47"/>
  <c r="S450" i="47"/>
  <c r="S456" i="47"/>
  <c r="S460" i="47"/>
  <c r="S447" i="47"/>
  <c r="G447" i="47"/>
  <c r="H447" i="47"/>
  <c r="I447" i="47"/>
  <c r="J447" i="47"/>
  <c r="R447" i="47"/>
  <c r="I448" i="47"/>
  <c r="J448" i="47"/>
  <c r="R448" i="47"/>
  <c r="S448" i="47" s="1"/>
  <c r="I449" i="47"/>
  <c r="J449" i="47"/>
  <c r="R449" i="47"/>
  <c r="I450" i="47"/>
  <c r="J450" i="47"/>
  <c r="R450" i="47"/>
  <c r="I451" i="47"/>
  <c r="J451" i="47"/>
  <c r="R451" i="47"/>
  <c r="S451" i="47" s="1"/>
  <c r="I452" i="47"/>
  <c r="J452" i="47"/>
  <c r="R452" i="47"/>
  <c r="S452" i="47" s="1"/>
  <c r="I453" i="47"/>
  <c r="J453" i="47"/>
  <c r="R453" i="47"/>
  <c r="S453" i="47" s="1"/>
  <c r="I454" i="47"/>
  <c r="J454" i="47"/>
  <c r="R454" i="47"/>
  <c r="S454" i="47" s="1"/>
  <c r="I455" i="47"/>
  <c r="J455" i="47"/>
  <c r="R455" i="47"/>
  <c r="I456" i="47"/>
  <c r="J456" i="47"/>
  <c r="R456" i="47"/>
  <c r="I457" i="47"/>
  <c r="J457" i="47"/>
  <c r="R457" i="47"/>
  <c r="S457" i="47" s="1"/>
  <c r="I458" i="47"/>
  <c r="J458" i="47"/>
  <c r="R458" i="47"/>
  <c r="S458" i="47" s="1"/>
  <c r="I459" i="47"/>
  <c r="J459" i="47"/>
  <c r="R459" i="47"/>
  <c r="S459" i="47" s="1"/>
  <c r="I460" i="47"/>
  <c r="J460" i="47"/>
  <c r="R460" i="47"/>
  <c r="I461" i="47"/>
  <c r="J461" i="47"/>
  <c r="R461" i="47"/>
  <c r="S461" i="47" s="1"/>
  <c r="AV441" i="47"/>
  <c r="AW441" i="47" s="1"/>
  <c r="AV440" i="47"/>
  <c r="AW440" i="47" s="1"/>
  <c r="AV439" i="47"/>
  <c r="AW439" i="47" s="1"/>
  <c r="AV438" i="47"/>
  <c r="AW438" i="47" s="1"/>
  <c r="AV437" i="47"/>
  <c r="AW437" i="47" s="1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W431" i="47"/>
  <c r="AV431" i="47"/>
  <c r="AV430" i="47"/>
  <c r="AW430" i="47" s="1"/>
  <c r="AV429" i="47"/>
  <c r="AW429" i="47" s="1"/>
  <c r="AV428" i="47"/>
  <c r="AW428" i="47" s="1"/>
  <c r="AV427" i="47"/>
  <c r="AQ441" i="47"/>
  <c r="AR441" i="47" s="1"/>
  <c r="AQ440" i="47"/>
  <c r="AR440" i="47" s="1"/>
  <c r="AR439" i="47"/>
  <c r="AQ439" i="47"/>
  <c r="AQ438" i="47"/>
  <c r="AR438" i="47" s="1"/>
  <c r="AQ437" i="47"/>
  <c r="AR437" i="47" s="1"/>
  <c r="AQ436" i="47"/>
  <c r="AR436" i="47" s="1"/>
  <c r="AR435" i="47"/>
  <c r="AQ435" i="47"/>
  <c r="AQ434" i="47"/>
  <c r="AR434" i="47" s="1"/>
  <c r="AQ433" i="47"/>
  <c r="AR433" i="47" s="1"/>
  <c r="AQ432" i="47"/>
  <c r="AR432" i="47" s="1"/>
  <c r="AQ431" i="47"/>
  <c r="AR431" i="47" s="1"/>
  <c r="AQ430" i="47"/>
  <c r="AQ429" i="47"/>
  <c r="AR429" i="47" s="1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L437" i="47"/>
  <c r="AM437" i="47" s="1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L431" i="47"/>
  <c r="AM431" i="47" s="1"/>
  <c r="AL430" i="47"/>
  <c r="AM430" i="47" s="1"/>
  <c r="AL429" i="47"/>
  <c r="AM429" i="47" s="1"/>
  <c r="AL428" i="47"/>
  <c r="AM428" i="47" s="1"/>
  <c r="AL427" i="47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B441" i="47"/>
  <c r="AB440" i="47"/>
  <c r="AC440" i="47" s="1"/>
  <c r="AB439" i="47"/>
  <c r="AC439" i="47" s="1"/>
  <c r="AB438" i="47"/>
  <c r="AC438" i="47" s="1"/>
  <c r="AC437" i="47"/>
  <c r="AB437" i="47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C431" i="47"/>
  <c r="AB431" i="47"/>
  <c r="AB430" i="47"/>
  <c r="AC430" i="47" s="1"/>
  <c r="AB429" i="47"/>
  <c r="AC429" i="47" s="1"/>
  <c r="AB428" i="47"/>
  <c r="AC428" i="47" s="1"/>
  <c r="AB427" i="47"/>
  <c r="W441" i="47"/>
  <c r="X441" i="47" s="1"/>
  <c r="W440" i="47"/>
  <c r="X440" i="47" s="1"/>
  <c r="W439" i="47"/>
  <c r="X439" i="47" s="1"/>
  <c r="W438" i="47"/>
  <c r="X438" i="47" s="1"/>
  <c r="W437" i="47"/>
  <c r="X437" i="47" s="1"/>
  <c r="W436" i="47"/>
  <c r="X436" i="47" s="1"/>
  <c r="X435" i="47"/>
  <c r="W435" i="47"/>
  <c r="W434" i="47"/>
  <c r="X434" i="47" s="1"/>
  <c r="W433" i="47"/>
  <c r="X433" i="47" s="1"/>
  <c r="W432" i="47"/>
  <c r="X432" i="47" s="1"/>
  <c r="W431" i="47"/>
  <c r="X431" i="47" s="1"/>
  <c r="W430" i="47"/>
  <c r="X430" i="47" s="1"/>
  <c r="X429" i="47"/>
  <c r="W429" i="47"/>
  <c r="W428" i="47"/>
  <c r="X428" i="47" s="1"/>
  <c r="W427" i="47"/>
  <c r="S428" i="47"/>
  <c r="S433" i="47"/>
  <c r="S434" i="47"/>
  <c r="S435" i="47"/>
  <c r="S438" i="47"/>
  <c r="S439" i="47"/>
  <c r="S441" i="47"/>
  <c r="S427" i="47"/>
  <c r="G427" i="47"/>
  <c r="H427" i="47" s="1"/>
  <c r="I427" i="47"/>
  <c r="J427" i="47"/>
  <c r="R427" i="47"/>
  <c r="I428" i="47"/>
  <c r="J428" i="47"/>
  <c r="R428" i="47"/>
  <c r="I429" i="47"/>
  <c r="J429" i="47"/>
  <c r="R429" i="47"/>
  <c r="S429" i="47" s="1"/>
  <c r="I430" i="47"/>
  <c r="J430" i="47"/>
  <c r="R430" i="47"/>
  <c r="S430" i="47" s="1"/>
  <c r="I431" i="47"/>
  <c r="J431" i="47"/>
  <c r="R431" i="47"/>
  <c r="S431" i="47" s="1"/>
  <c r="I432" i="47"/>
  <c r="J432" i="47"/>
  <c r="R432" i="47"/>
  <c r="S432" i="47" s="1"/>
  <c r="I433" i="47"/>
  <c r="J433" i="47"/>
  <c r="R433" i="47"/>
  <c r="I434" i="47"/>
  <c r="J434" i="47"/>
  <c r="R434" i="47"/>
  <c r="I435" i="47"/>
  <c r="J435" i="47"/>
  <c r="R435" i="47"/>
  <c r="I436" i="47"/>
  <c r="J436" i="47"/>
  <c r="R436" i="47"/>
  <c r="S436" i="47" s="1"/>
  <c r="I437" i="47"/>
  <c r="J437" i="47"/>
  <c r="R437" i="47"/>
  <c r="S437" i="47" s="1"/>
  <c r="I438" i="47"/>
  <c r="J438" i="47"/>
  <c r="R438" i="47"/>
  <c r="I439" i="47"/>
  <c r="J439" i="47"/>
  <c r="R439" i="47"/>
  <c r="I440" i="47"/>
  <c r="J440" i="47"/>
  <c r="R440" i="47"/>
  <c r="S440" i="47" s="1"/>
  <c r="I441" i="47"/>
  <c r="J441" i="47"/>
  <c r="R441" i="47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B421" i="47"/>
  <c r="AC421" i="47" s="1"/>
  <c r="AB420" i="47"/>
  <c r="AC420" i="47" s="1"/>
  <c r="AC419" i="47"/>
  <c r="AB419" i="47"/>
  <c r="AB418" i="47"/>
  <c r="AC418" i="47" s="1"/>
  <c r="AB417" i="47"/>
  <c r="AC417" i="47" s="1"/>
  <c r="AC416" i="47"/>
  <c r="AB416" i="47"/>
  <c r="AB415" i="47"/>
  <c r="AC415" i="47" s="1"/>
  <c r="AB414" i="47"/>
  <c r="AC414" i="47" s="1"/>
  <c r="AB413" i="47"/>
  <c r="AC413" i="47" s="1"/>
  <c r="AB412" i="47"/>
  <c r="AC412" i="47" s="1"/>
  <c r="AB411" i="47"/>
  <c r="AB410" i="47"/>
  <c r="AC410" i="47" s="1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S409" i="47"/>
  <c r="S414" i="47"/>
  <c r="S415" i="47"/>
  <c r="S416" i="47"/>
  <c r="S420" i="47"/>
  <c r="S421" i="47"/>
  <c r="S407" i="47"/>
  <c r="G407" i="47"/>
  <c r="H407" i="47"/>
  <c r="I407" i="47"/>
  <c r="J407" i="47"/>
  <c r="R407" i="47"/>
  <c r="I408" i="47"/>
  <c r="J408" i="47"/>
  <c r="R408" i="47"/>
  <c r="S408" i="47" s="1"/>
  <c r="I409" i="47"/>
  <c r="J409" i="47"/>
  <c r="R409" i="47"/>
  <c r="I410" i="47"/>
  <c r="J410" i="47"/>
  <c r="R410" i="47"/>
  <c r="S410" i="47" s="1"/>
  <c r="I411" i="47"/>
  <c r="J411" i="47"/>
  <c r="R411" i="47"/>
  <c r="S411" i="47" s="1"/>
  <c r="I412" i="47"/>
  <c r="J412" i="47"/>
  <c r="R412" i="47"/>
  <c r="S412" i="47" s="1"/>
  <c r="I413" i="47"/>
  <c r="J413" i="47"/>
  <c r="R413" i="47"/>
  <c r="S413" i="47" s="1"/>
  <c r="I414" i="47"/>
  <c r="J414" i="47"/>
  <c r="R414" i="47"/>
  <c r="I415" i="47"/>
  <c r="J415" i="47"/>
  <c r="R415" i="47"/>
  <c r="I416" i="47"/>
  <c r="J416" i="47"/>
  <c r="R416" i="47"/>
  <c r="I417" i="47"/>
  <c r="J417" i="47"/>
  <c r="R417" i="47"/>
  <c r="S417" i="47" s="1"/>
  <c r="I418" i="47"/>
  <c r="J418" i="47"/>
  <c r="R418" i="47"/>
  <c r="S418" i="47" s="1"/>
  <c r="I419" i="47"/>
  <c r="J419" i="47"/>
  <c r="R419" i="47"/>
  <c r="S419" i="47" s="1"/>
  <c r="I420" i="47"/>
  <c r="J420" i="47"/>
  <c r="R420" i="47"/>
  <c r="I421" i="47"/>
  <c r="J421" i="47"/>
  <c r="R421" i="47"/>
  <c r="AW401" i="47"/>
  <c r="AV401" i="47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V395" i="47"/>
  <c r="AW395" i="47" s="1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W389" i="47"/>
  <c r="AV389" i="47"/>
  <c r="AV388" i="47"/>
  <c r="AW388" i="47" s="1"/>
  <c r="AV387" i="47"/>
  <c r="AX387" i="47" s="1"/>
  <c r="AR401" i="47"/>
  <c r="AQ401" i="47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Q395" i="47"/>
  <c r="AR395" i="47" s="1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R389" i="47"/>
  <c r="AQ389" i="47"/>
  <c r="AQ388" i="47"/>
  <c r="AR388" i="47" s="1"/>
  <c r="AQ387" i="47"/>
  <c r="AL401" i="47"/>
  <c r="AM401" i="47" s="1"/>
  <c r="AM400" i="47"/>
  <c r="AL400" i="47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M394" i="47"/>
  <c r="AL394" i="47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L388" i="47"/>
  <c r="AM388" i="47" s="1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G396" i="47"/>
  <c r="AH396" i="47" s="1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H390" i="47"/>
  <c r="AG390" i="47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S391" i="47"/>
  <c r="S392" i="47"/>
  <c r="S393" i="47"/>
  <c r="S394" i="47"/>
  <c r="S396" i="47"/>
  <c r="S397" i="47"/>
  <c r="S399" i="47"/>
  <c r="S400" i="47"/>
  <c r="S387" i="47"/>
  <c r="G387" i="47"/>
  <c r="H387" i="47"/>
  <c r="I387" i="47"/>
  <c r="J387" i="47"/>
  <c r="R387" i="47"/>
  <c r="I388" i="47"/>
  <c r="J388" i="47"/>
  <c r="R388" i="47"/>
  <c r="S388" i="47" s="1"/>
  <c r="I389" i="47"/>
  <c r="J389" i="47"/>
  <c r="R389" i="47"/>
  <c r="S389" i="47" s="1"/>
  <c r="I390" i="47"/>
  <c r="J390" i="47"/>
  <c r="R390" i="47"/>
  <c r="S390" i="47" s="1"/>
  <c r="I391" i="47"/>
  <c r="J391" i="47"/>
  <c r="R391" i="47"/>
  <c r="I392" i="47"/>
  <c r="J392" i="47"/>
  <c r="R392" i="47"/>
  <c r="I393" i="47"/>
  <c r="J393" i="47"/>
  <c r="R393" i="47"/>
  <c r="I394" i="47"/>
  <c r="J394" i="47"/>
  <c r="R394" i="47"/>
  <c r="I395" i="47"/>
  <c r="J395" i="47"/>
  <c r="R395" i="47"/>
  <c r="I396" i="47"/>
  <c r="J396" i="47"/>
  <c r="R396" i="47"/>
  <c r="I397" i="47"/>
  <c r="J397" i="47"/>
  <c r="R397" i="47"/>
  <c r="I398" i="47"/>
  <c r="J398" i="47"/>
  <c r="R398" i="47"/>
  <c r="S398" i="47" s="1"/>
  <c r="I399" i="47"/>
  <c r="J399" i="47"/>
  <c r="R399" i="47"/>
  <c r="I400" i="47"/>
  <c r="J400" i="47"/>
  <c r="R400" i="47"/>
  <c r="I401" i="47"/>
  <c r="J401" i="47"/>
  <c r="R401" i="47"/>
  <c r="AV381" i="47"/>
  <c r="AW381" i="47" s="1"/>
  <c r="AV380" i="47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R381" i="47"/>
  <c r="AQ381" i="47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Q375" i="47"/>
  <c r="AR375" i="47" s="1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R369" i="47"/>
  <c r="AQ369" i="47"/>
  <c r="AQ368" i="47"/>
  <c r="AR368" i="47" s="1"/>
  <c r="AQ367" i="47"/>
  <c r="AM381" i="47"/>
  <c r="AL381" i="47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L375" i="47"/>
  <c r="AM375" i="47" s="1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L369" i="47"/>
  <c r="AM369" i="47" s="1"/>
  <c r="AL368" i="47"/>
  <c r="AM368" i="47" s="1"/>
  <c r="AL367" i="47"/>
  <c r="AG381" i="47"/>
  <c r="AH381" i="47" s="1"/>
  <c r="AG380" i="47"/>
  <c r="AH380" i="47" s="1"/>
  <c r="AH379" i="47"/>
  <c r="AG379" i="47"/>
  <c r="AG378" i="47"/>
  <c r="AH378" i="47" s="1"/>
  <c r="AG377" i="47"/>
  <c r="AH377" i="47" s="1"/>
  <c r="AG376" i="47"/>
  <c r="AH376" i="47" s="1"/>
  <c r="AG375" i="47"/>
  <c r="AH375" i="47" s="1"/>
  <c r="AG374" i="47"/>
  <c r="AH374" i="47" s="1"/>
  <c r="AH373" i="47"/>
  <c r="AG373" i="47"/>
  <c r="AG372" i="47"/>
  <c r="AH372" i="47" s="1"/>
  <c r="AG371" i="47"/>
  <c r="AH371" i="47" s="1"/>
  <c r="AH370" i="47"/>
  <c r="AG370" i="47"/>
  <c r="AG369" i="47"/>
  <c r="AH369" i="47" s="1"/>
  <c r="AG368" i="47"/>
  <c r="AG367" i="47"/>
  <c r="AB381" i="47"/>
  <c r="AC381" i="47" s="1"/>
  <c r="AB380" i="47"/>
  <c r="AC380" i="47" s="1"/>
  <c r="AC379" i="47"/>
  <c r="AB379" i="47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C373" i="47"/>
  <c r="AB373" i="47"/>
  <c r="AB372" i="47"/>
  <c r="AC372" i="47" s="1"/>
  <c r="AB371" i="47"/>
  <c r="AC371" i="47" s="1"/>
  <c r="AB370" i="47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W369" i="47"/>
  <c r="X369" i="47" s="1"/>
  <c r="W368" i="47"/>
  <c r="X368" i="47" s="1"/>
  <c r="X367" i="47"/>
  <c r="W367" i="47"/>
  <c r="S368" i="47"/>
  <c r="S369" i="47"/>
  <c r="S370" i="47"/>
  <c r="S371" i="47"/>
  <c r="S372" i="47"/>
  <c r="S373" i="47"/>
  <c r="S378" i="47"/>
  <c r="G367" i="47"/>
  <c r="H367" i="47"/>
  <c r="I367" i="47"/>
  <c r="J367" i="47"/>
  <c r="R367" i="47"/>
  <c r="S367" i="47" s="1"/>
  <c r="I368" i="47"/>
  <c r="J368" i="47"/>
  <c r="R368" i="47"/>
  <c r="I369" i="47"/>
  <c r="J369" i="47"/>
  <c r="R369" i="47"/>
  <c r="I370" i="47"/>
  <c r="J370" i="47"/>
  <c r="R370" i="47"/>
  <c r="I371" i="47"/>
  <c r="J371" i="47"/>
  <c r="R371" i="47"/>
  <c r="I372" i="47"/>
  <c r="J372" i="47"/>
  <c r="R372" i="47"/>
  <c r="I373" i="47"/>
  <c r="J373" i="47"/>
  <c r="R373" i="47"/>
  <c r="I374" i="47"/>
  <c r="J374" i="47"/>
  <c r="R374" i="47"/>
  <c r="S374" i="47" s="1"/>
  <c r="I375" i="47"/>
  <c r="J375" i="47"/>
  <c r="R375" i="47"/>
  <c r="I376" i="47"/>
  <c r="J376" i="47"/>
  <c r="R376" i="47"/>
  <c r="S376" i="47" s="1"/>
  <c r="I377" i="47"/>
  <c r="J377" i="47"/>
  <c r="R377" i="47"/>
  <c r="S377" i="47" s="1"/>
  <c r="I378" i="47"/>
  <c r="J378" i="47"/>
  <c r="R378" i="47"/>
  <c r="I379" i="47"/>
  <c r="J379" i="47"/>
  <c r="R379" i="47"/>
  <c r="S379" i="47" s="1"/>
  <c r="I380" i="47"/>
  <c r="J380" i="47"/>
  <c r="R380" i="47"/>
  <c r="S380" i="47" s="1"/>
  <c r="I381" i="47"/>
  <c r="J381" i="47"/>
  <c r="R381" i="47"/>
  <c r="S381" i="47" s="1"/>
  <c r="AV465" i="8"/>
  <c r="AW465" i="8" s="1"/>
  <c r="AV464" i="8"/>
  <c r="AW464" i="8" s="1"/>
  <c r="AV463" i="8"/>
  <c r="AW463" i="8" s="1"/>
  <c r="AV462" i="8"/>
  <c r="AW462" i="8" s="1"/>
  <c r="AV461" i="8"/>
  <c r="AW461" i="8" s="1"/>
  <c r="AV460" i="8"/>
  <c r="AW460" i="8" s="1"/>
  <c r="AV459" i="8"/>
  <c r="AW459" i="8" s="1"/>
  <c r="AV458" i="8"/>
  <c r="AW458" i="8" s="1"/>
  <c r="AV457" i="8"/>
  <c r="AW457" i="8" s="1"/>
  <c r="AV456" i="8"/>
  <c r="AW456" i="8" s="1"/>
  <c r="AV455" i="8"/>
  <c r="AW455" i="8" s="1"/>
  <c r="AV454" i="8"/>
  <c r="AV453" i="8"/>
  <c r="AW453" i="8" s="1"/>
  <c r="AV452" i="8"/>
  <c r="AW452" i="8" s="1"/>
  <c r="AV451" i="8"/>
  <c r="AW451" i="8" s="1"/>
  <c r="AQ465" i="8"/>
  <c r="AR465" i="8" s="1"/>
  <c r="AQ464" i="8"/>
  <c r="AR464" i="8" s="1"/>
  <c r="AQ463" i="8"/>
  <c r="AR463" i="8" s="1"/>
  <c r="AQ462" i="8"/>
  <c r="AR462" i="8" s="1"/>
  <c r="AQ461" i="8"/>
  <c r="AR461" i="8" s="1"/>
  <c r="AQ460" i="8"/>
  <c r="AR460" i="8" s="1"/>
  <c r="AR459" i="8"/>
  <c r="AQ459" i="8"/>
  <c r="AQ458" i="8"/>
  <c r="AR458" i="8" s="1"/>
  <c r="AQ457" i="8"/>
  <c r="AR457" i="8" s="1"/>
  <c r="AQ456" i="8"/>
  <c r="AR456" i="8" s="1"/>
  <c r="AQ455" i="8"/>
  <c r="AR455" i="8" s="1"/>
  <c r="AQ454" i="8"/>
  <c r="AR454" i="8" s="1"/>
  <c r="AQ453" i="8"/>
  <c r="AR453" i="8" s="1"/>
  <c r="AQ452" i="8"/>
  <c r="AR452" i="8" s="1"/>
  <c r="AQ451" i="8"/>
  <c r="AR451" i="8" s="1"/>
  <c r="AL465" i="8"/>
  <c r="AM465" i="8" s="1"/>
  <c r="AL464" i="8"/>
  <c r="AM464" i="8" s="1"/>
  <c r="AL463" i="8"/>
  <c r="AM463" i="8" s="1"/>
  <c r="AL462" i="8"/>
  <c r="AM462" i="8" s="1"/>
  <c r="AL461" i="8"/>
  <c r="AM461" i="8" s="1"/>
  <c r="AL460" i="8"/>
  <c r="AM460" i="8" s="1"/>
  <c r="AL459" i="8"/>
  <c r="AM459" i="8" s="1"/>
  <c r="AL458" i="8"/>
  <c r="AM458" i="8" s="1"/>
  <c r="AL457" i="8"/>
  <c r="AM457" i="8" s="1"/>
  <c r="AL456" i="8"/>
  <c r="AM456" i="8" s="1"/>
  <c r="AL455" i="8"/>
  <c r="AM455" i="8" s="1"/>
  <c r="AL454" i="8"/>
  <c r="AM454" i="8" s="1"/>
  <c r="AL453" i="8"/>
  <c r="AM453" i="8" s="1"/>
  <c r="AL452" i="8"/>
  <c r="AM452" i="8" s="1"/>
  <c r="AL451" i="8"/>
  <c r="AH465" i="8"/>
  <c r="AG465" i="8"/>
  <c r="AG464" i="8"/>
  <c r="AH464" i="8" s="1"/>
  <c r="AG463" i="8"/>
  <c r="AH463" i="8" s="1"/>
  <c r="AG462" i="8"/>
  <c r="AH462" i="8" s="1"/>
  <c r="AG461" i="8"/>
  <c r="AH461" i="8" s="1"/>
  <c r="AG460" i="8"/>
  <c r="AH460" i="8" s="1"/>
  <c r="AG459" i="8"/>
  <c r="AH459" i="8" s="1"/>
  <c r="AG458" i="8"/>
  <c r="AH458" i="8" s="1"/>
  <c r="AG457" i="8"/>
  <c r="AH457" i="8" s="1"/>
  <c r="AG456" i="8"/>
  <c r="AH456" i="8" s="1"/>
  <c r="AG455" i="8"/>
  <c r="AH455" i="8" s="1"/>
  <c r="AG454" i="8"/>
  <c r="AH454" i="8" s="1"/>
  <c r="AH453" i="8"/>
  <c r="AG453" i="8"/>
  <c r="AG452" i="8"/>
  <c r="AH452" i="8" s="1"/>
  <c r="AG451" i="8"/>
  <c r="AB465" i="8"/>
  <c r="AC465" i="8" s="1"/>
  <c r="AB464" i="8"/>
  <c r="AC464" i="8" s="1"/>
  <c r="AB463" i="8"/>
  <c r="AB462" i="8"/>
  <c r="AC462" i="8" s="1"/>
  <c r="AB461" i="8"/>
  <c r="AC461" i="8" s="1"/>
  <c r="AB460" i="8"/>
  <c r="AC460" i="8" s="1"/>
  <c r="AB459" i="8"/>
  <c r="AC459" i="8" s="1"/>
  <c r="AB458" i="8"/>
  <c r="AC458" i="8" s="1"/>
  <c r="AB457" i="8"/>
  <c r="AC457" i="8" s="1"/>
  <c r="AB456" i="8"/>
  <c r="AC456" i="8" s="1"/>
  <c r="AB455" i="8"/>
  <c r="AC455" i="8" s="1"/>
  <c r="AB454" i="8"/>
  <c r="AC454" i="8" s="1"/>
  <c r="AB453" i="8"/>
  <c r="AC453" i="8" s="1"/>
  <c r="AB452" i="8"/>
  <c r="AC452" i="8" s="1"/>
  <c r="AB451" i="8"/>
  <c r="W465" i="8"/>
  <c r="X465" i="8" s="1"/>
  <c r="W464" i="8"/>
  <c r="X464" i="8" s="1"/>
  <c r="W463" i="8"/>
  <c r="X463" i="8" s="1"/>
  <c r="W462" i="8"/>
  <c r="X462" i="8" s="1"/>
  <c r="W461" i="8"/>
  <c r="X461" i="8" s="1"/>
  <c r="X460" i="8"/>
  <c r="W460" i="8"/>
  <c r="W459" i="8"/>
  <c r="X459" i="8" s="1"/>
  <c r="W458" i="8"/>
  <c r="X458" i="8" s="1"/>
  <c r="W457" i="8"/>
  <c r="X457" i="8" s="1"/>
  <c r="W456" i="8"/>
  <c r="X456" i="8" s="1"/>
  <c r="W455" i="8"/>
  <c r="X455" i="8" s="1"/>
  <c r="X454" i="8"/>
  <c r="W454" i="8"/>
  <c r="W453" i="8"/>
  <c r="X453" i="8" s="1"/>
  <c r="W452" i="8"/>
  <c r="X452" i="8" s="1"/>
  <c r="W451" i="8"/>
  <c r="S452" i="8"/>
  <c r="S454" i="8"/>
  <c r="S459" i="8"/>
  <c r="G451" i="8"/>
  <c r="H451" i="8" s="1"/>
  <c r="I451" i="8"/>
  <c r="J451" i="8"/>
  <c r="R451" i="8"/>
  <c r="S451" i="8" s="1"/>
  <c r="G452" i="8"/>
  <c r="I452" i="8"/>
  <c r="J452" i="8"/>
  <c r="R452" i="8"/>
  <c r="G453" i="8"/>
  <c r="I453" i="8"/>
  <c r="J453" i="8"/>
  <c r="R453" i="8"/>
  <c r="S453" i="8" s="1"/>
  <c r="G454" i="8"/>
  <c r="I454" i="8"/>
  <c r="J454" i="8"/>
  <c r="R454" i="8"/>
  <c r="G455" i="8"/>
  <c r="I455" i="8"/>
  <c r="J455" i="8"/>
  <c r="R455" i="8"/>
  <c r="S455" i="8" s="1"/>
  <c r="G456" i="8"/>
  <c r="I456" i="8"/>
  <c r="J456" i="8"/>
  <c r="R456" i="8"/>
  <c r="S456" i="8" s="1"/>
  <c r="G457" i="8"/>
  <c r="I457" i="8"/>
  <c r="J457" i="8"/>
  <c r="R457" i="8"/>
  <c r="S457" i="8" s="1"/>
  <c r="G458" i="8"/>
  <c r="I458" i="8"/>
  <c r="J458" i="8"/>
  <c r="R458" i="8"/>
  <c r="S458" i="8" s="1"/>
  <c r="G459" i="8"/>
  <c r="I459" i="8"/>
  <c r="J459" i="8"/>
  <c r="R459" i="8"/>
  <c r="G460" i="8"/>
  <c r="I460" i="8"/>
  <c r="J460" i="8"/>
  <c r="R460" i="8"/>
  <c r="S460" i="8" s="1"/>
  <c r="G461" i="8"/>
  <c r="I461" i="8"/>
  <c r="J461" i="8"/>
  <c r="R461" i="8"/>
  <c r="S461" i="8" s="1"/>
  <c r="G462" i="8"/>
  <c r="I462" i="8"/>
  <c r="J462" i="8"/>
  <c r="R462" i="8"/>
  <c r="S462" i="8" s="1"/>
  <c r="G463" i="8"/>
  <c r="I463" i="8"/>
  <c r="J463" i="8"/>
  <c r="R463" i="8"/>
  <c r="S463" i="8" s="1"/>
  <c r="G464" i="8"/>
  <c r="I464" i="8"/>
  <c r="J464" i="8"/>
  <c r="R464" i="8"/>
  <c r="S464" i="8" s="1"/>
  <c r="G465" i="8"/>
  <c r="I465" i="8"/>
  <c r="J465" i="8"/>
  <c r="R465" i="8"/>
  <c r="AV445" i="8"/>
  <c r="AW445" i="8" s="1"/>
  <c r="AV444" i="8"/>
  <c r="AW444" i="8" s="1"/>
  <c r="AV443" i="8"/>
  <c r="AW443" i="8" s="1"/>
  <c r="AV442" i="8"/>
  <c r="AW442" i="8" s="1"/>
  <c r="AV441" i="8"/>
  <c r="AW441" i="8" s="1"/>
  <c r="AV440" i="8"/>
  <c r="AW440" i="8" s="1"/>
  <c r="AV439" i="8"/>
  <c r="AW439" i="8" s="1"/>
  <c r="AW438" i="8"/>
  <c r="AV438" i="8"/>
  <c r="AV437" i="8"/>
  <c r="AW437" i="8" s="1"/>
  <c r="AV436" i="8"/>
  <c r="AW436" i="8" s="1"/>
  <c r="AV435" i="8"/>
  <c r="AW435" i="8" s="1"/>
  <c r="AV434" i="8"/>
  <c r="AW434" i="8" s="1"/>
  <c r="AV433" i="8"/>
  <c r="AW433" i="8" s="1"/>
  <c r="AV432" i="8"/>
  <c r="AW432" i="8" s="1"/>
  <c r="AV431" i="8"/>
  <c r="AW431" i="8" s="1"/>
  <c r="AQ445" i="8"/>
  <c r="AR445" i="8" s="1"/>
  <c r="AQ444" i="8"/>
  <c r="AR444" i="8" s="1"/>
  <c r="AQ443" i="8"/>
  <c r="AR443" i="8" s="1"/>
  <c r="AQ442" i="8"/>
  <c r="AR442" i="8" s="1"/>
  <c r="AQ441" i="8"/>
  <c r="AR441" i="8" s="1"/>
  <c r="AQ440" i="8"/>
  <c r="AR440" i="8" s="1"/>
  <c r="AQ439" i="8"/>
  <c r="AR439" i="8" s="1"/>
  <c r="AQ438" i="8"/>
  <c r="AR438" i="8" s="1"/>
  <c r="AR437" i="8"/>
  <c r="AQ437" i="8"/>
  <c r="AQ436" i="8"/>
  <c r="AR436" i="8" s="1"/>
  <c r="AQ435" i="8"/>
  <c r="AR435" i="8" s="1"/>
  <c r="AQ434" i="8"/>
  <c r="AR434" i="8" s="1"/>
  <c r="AQ433" i="8"/>
  <c r="AR433" i="8" s="1"/>
  <c r="AQ432" i="8"/>
  <c r="AR432" i="8" s="1"/>
  <c r="AQ431" i="8"/>
  <c r="AR431" i="8" s="1"/>
  <c r="AL445" i="8"/>
  <c r="AM445" i="8" s="1"/>
  <c r="AL444" i="8"/>
  <c r="AM444" i="8" s="1"/>
  <c r="AL443" i="8"/>
  <c r="AM443" i="8" s="1"/>
  <c r="AL442" i="8"/>
  <c r="AM442" i="8" s="1"/>
  <c r="AL441" i="8"/>
  <c r="AM441" i="8" s="1"/>
  <c r="AL440" i="8"/>
  <c r="AM440" i="8" s="1"/>
  <c r="AL439" i="8"/>
  <c r="AM439" i="8" s="1"/>
  <c r="AL438" i="8"/>
  <c r="AM438" i="8" s="1"/>
  <c r="AL437" i="8"/>
  <c r="AM437" i="8" s="1"/>
  <c r="AL436" i="8"/>
  <c r="AM436" i="8" s="1"/>
  <c r="AL435" i="8"/>
  <c r="AM435" i="8" s="1"/>
  <c r="AL434" i="8"/>
  <c r="AM434" i="8" s="1"/>
  <c r="AL433" i="8"/>
  <c r="AM433" i="8" s="1"/>
  <c r="AL432" i="8"/>
  <c r="AM432" i="8" s="1"/>
  <c r="AL431" i="8"/>
  <c r="AG445" i="8"/>
  <c r="AH445" i="8" s="1"/>
  <c r="AG444" i="8"/>
  <c r="AH444" i="8" s="1"/>
  <c r="AG443" i="8"/>
  <c r="AH443" i="8" s="1"/>
  <c r="AG442" i="8"/>
  <c r="AH442" i="8" s="1"/>
  <c r="AG441" i="8"/>
  <c r="AH441" i="8" s="1"/>
  <c r="AG440" i="8"/>
  <c r="AH440" i="8" s="1"/>
  <c r="AG439" i="8"/>
  <c r="AH439" i="8" s="1"/>
  <c r="AG438" i="8"/>
  <c r="AH438" i="8" s="1"/>
  <c r="AG437" i="8"/>
  <c r="AH437" i="8" s="1"/>
  <c r="AG436" i="8"/>
  <c r="AH436" i="8" s="1"/>
  <c r="AG435" i="8"/>
  <c r="AH435" i="8" s="1"/>
  <c r="AG434" i="8"/>
  <c r="AH434" i="8" s="1"/>
  <c r="AG433" i="8"/>
  <c r="AH433" i="8" s="1"/>
  <c r="AG432" i="8"/>
  <c r="AH432" i="8" s="1"/>
  <c r="AG431" i="8"/>
  <c r="AB445" i="8"/>
  <c r="AC445" i="8" s="1"/>
  <c r="AC444" i="8"/>
  <c r="AB444" i="8"/>
  <c r="AB443" i="8"/>
  <c r="AC443" i="8" s="1"/>
  <c r="AB442" i="8"/>
  <c r="AC442" i="8" s="1"/>
  <c r="AB441" i="8"/>
  <c r="AC441" i="8" s="1"/>
  <c r="AB440" i="8"/>
  <c r="AC440" i="8" s="1"/>
  <c r="AB439" i="8"/>
  <c r="AC439" i="8" s="1"/>
  <c r="AC438" i="8"/>
  <c r="AB438" i="8"/>
  <c r="AB437" i="8"/>
  <c r="AC437" i="8" s="1"/>
  <c r="AB436" i="8"/>
  <c r="AC436" i="8" s="1"/>
  <c r="AB435" i="8"/>
  <c r="AC435" i="8" s="1"/>
  <c r="AB434" i="8"/>
  <c r="AC434" i="8" s="1"/>
  <c r="AB433" i="8"/>
  <c r="AC433" i="8" s="1"/>
  <c r="AB432" i="8"/>
  <c r="AC432" i="8" s="1"/>
  <c r="AB431" i="8"/>
  <c r="W445" i="8"/>
  <c r="X445" i="8" s="1"/>
  <c r="W444" i="8"/>
  <c r="X444" i="8" s="1"/>
  <c r="W443" i="8"/>
  <c r="X443" i="8" s="1"/>
  <c r="W442" i="8"/>
  <c r="X442" i="8" s="1"/>
  <c r="W441" i="8"/>
  <c r="X441" i="8" s="1"/>
  <c r="W440" i="8"/>
  <c r="X440" i="8" s="1"/>
  <c r="W439" i="8"/>
  <c r="X439" i="8" s="1"/>
  <c r="W438" i="8"/>
  <c r="X438" i="8" s="1"/>
  <c r="W437" i="8"/>
  <c r="X437" i="8" s="1"/>
  <c r="W436" i="8"/>
  <c r="X436" i="8" s="1"/>
  <c r="W435" i="8"/>
  <c r="X435" i="8" s="1"/>
  <c r="W434" i="8"/>
  <c r="X434" i="8" s="1"/>
  <c r="W433" i="8"/>
  <c r="X433" i="8" s="1"/>
  <c r="W432" i="8"/>
  <c r="X432" i="8" s="1"/>
  <c r="W431" i="8"/>
  <c r="S432" i="8"/>
  <c r="S435" i="8"/>
  <c r="S439" i="8"/>
  <c r="S440" i="8"/>
  <c r="S444" i="8"/>
  <c r="S445" i="8"/>
  <c r="G431" i="8"/>
  <c r="H431" i="8" s="1"/>
  <c r="I431" i="8"/>
  <c r="J431" i="8"/>
  <c r="R431" i="8"/>
  <c r="S431" i="8" s="1"/>
  <c r="G432" i="8"/>
  <c r="I432" i="8"/>
  <c r="J432" i="8"/>
  <c r="R432" i="8"/>
  <c r="G433" i="8"/>
  <c r="I433" i="8"/>
  <c r="J433" i="8"/>
  <c r="R433" i="8"/>
  <c r="K433" i="8" s="1"/>
  <c r="M433" i="8" s="1"/>
  <c r="G434" i="8"/>
  <c r="I434" i="8"/>
  <c r="J434" i="8"/>
  <c r="R434" i="8"/>
  <c r="S434" i="8" s="1"/>
  <c r="G435" i="8"/>
  <c r="I435" i="8"/>
  <c r="J435" i="8"/>
  <c r="R435" i="8"/>
  <c r="G436" i="8"/>
  <c r="I436" i="8"/>
  <c r="J436" i="8"/>
  <c r="R436" i="8"/>
  <c r="S436" i="8" s="1"/>
  <c r="G437" i="8"/>
  <c r="I437" i="8"/>
  <c r="J437" i="8"/>
  <c r="R437" i="8"/>
  <c r="S437" i="8" s="1"/>
  <c r="G438" i="8"/>
  <c r="I438" i="8"/>
  <c r="J438" i="8"/>
  <c r="R438" i="8"/>
  <c r="S438" i="8" s="1"/>
  <c r="G439" i="8"/>
  <c r="I439" i="8"/>
  <c r="J439" i="8"/>
  <c r="R439" i="8"/>
  <c r="G440" i="8"/>
  <c r="I440" i="8"/>
  <c r="J440" i="8"/>
  <c r="R440" i="8"/>
  <c r="G441" i="8"/>
  <c r="I441" i="8"/>
  <c r="J441" i="8"/>
  <c r="R441" i="8"/>
  <c r="S441" i="8" s="1"/>
  <c r="G442" i="8"/>
  <c r="I442" i="8"/>
  <c r="J442" i="8"/>
  <c r="R442" i="8"/>
  <c r="S442" i="8" s="1"/>
  <c r="G443" i="8"/>
  <c r="I443" i="8"/>
  <c r="J443" i="8"/>
  <c r="R443" i="8"/>
  <c r="S443" i="8" s="1"/>
  <c r="G444" i="8"/>
  <c r="I444" i="8"/>
  <c r="J444" i="8"/>
  <c r="R444" i="8"/>
  <c r="G445" i="8"/>
  <c r="I445" i="8"/>
  <c r="J445" i="8"/>
  <c r="R445" i="8"/>
  <c r="AV425" i="8"/>
  <c r="AW425" i="8" s="1"/>
  <c r="AV424" i="8"/>
  <c r="AW424" i="8" s="1"/>
  <c r="AV423" i="8"/>
  <c r="AW423" i="8" s="1"/>
  <c r="AV422" i="8"/>
  <c r="AW422" i="8" s="1"/>
  <c r="AV421" i="8"/>
  <c r="AW421" i="8" s="1"/>
  <c r="AV420" i="8"/>
  <c r="AW420" i="8" s="1"/>
  <c r="AV419" i="8"/>
  <c r="AW419" i="8" s="1"/>
  <c r="AV418" i="8"/>
  <c r="AV417" i="8"/>
  <c r="AW417" i="8" s="1"/>
  <c r="AV416" i="8"/>
  <c r="AW416" i="8" s="1"/>
  <c r="AV415" i="8"/>
  <c r="AW415" i="8" s="1"/>
  <c r="AV414" i="8"/>
  <c r="AW414" i="8" s="1"/>
  <c r="AV413" i="8"/>
  <c r="AW413" i="8" s="1"/>
  <c r="AV412" i="8"/>
  <c r="AW412" i="8" s="1"/>
  <c r="AV411" i="8"/>
  <c r="AQ425" i="8"/>
  <c r="AR425" i="8" s="1"/>
  <c r="AQ424" i="8"/>
  <c r="AR424" i="8" s="1"/>
  <c r="AQ423" i="8"/>
  <c r="AR423" i="8" s="1"/>
  <c r="AQ422" i="8"/>
  <c r="AR422" i="8" s="1"/>
  <c r="AQ421" i="8"/>
  <c r="AR421" i="8" s="1"/>
  <c r="AQ420" i="8"/>
  <c r="AR420" i="8" s="1"/>
  <c r="AQ419" i="8"/>
  <c r="AR419" i="8" s="1"/>
  <c r="AQ418" i="8"/>
  <c r="AR418" i="8" s="1"/>
  <c r="AQ417" i="8"/>
  <c r="AR417" i="8" s="1"/>
  <c r="AQ416" i="8"/>
  <c r="AR416" i="8" s="1"/>
  <c r="AQ415" i="8"/>
  <c r="AR415" i="8" s="1"/>
  <c r="AQ414" i="8"/>
  <c r="AR414" i="8" s="1"/>
  <c r="AQ413" i="8"/>
  <c r="AR413" i="8" s="1"/>
  <c r="AQ412" i="8"/>
  <c r="AR412" i="8" s="1"/>
  <c r="AQ411" i="8"/>
  <c r="AS411" i="8" s="1"/>
  <c r="AL425" i="8"/>
  <c r="AM425" i="8" s="1"/>
  <c r="AL424" i="8"/>
  <c r="AM424" i="8" s="1"/>
  <c r="AL423" i="8"/>
  <c r="AM423" i="8" s="1"/>
  <c r="AL422" i="8"/>
  <c r="AM422" i="8" s="1"/>
  <c r="AL421" i="8"/>
  <c r="AM421" i="8" s="1"/>
  <c r="AL420" i="8"/>
  <c r="AM420" i="8" s="1"/>
  <c r="AL419" i="8"/>
  <c r="AM419" i="8" s="1"/>
  <c r="AL418" i="8"/>
  <c r="AM418" i="8" s="1"/>
  <c r="AL417" i="8"/>
  <c r="AM417" i="8" s="1"/>
  <c r="AL416" i="8"/>
  <c r="AM416" i="8" s="1"/>
  <c r="AL415" i="8"/>
  <c r="AM415" i="8" s="1"/>
  <c r="AL414" i="8"/>
  <c r="AM414" i="8" s="1"/>
  <c r="AL413" i="8"/>
  <c r="AM413" i="8" s="1"/>
  <c r="AL412" i="8"/>
  <c r="AM412" i="8" s="1"/>
  <c r="AL411" i="8"/>
  <c r="AG425" i="8"/>
  <c r="AH425" i="8" s="1"/>
  <c r="AG424" i="8"/>
  <c r="AH424" i="8" s="1"/>
  <c r="AG423" i="8"/>
  <c r="AH423" i="8" s="1"/>
  <c r="AG422" i="8"/>
  <c r="AH422" i="8" s="1"/>
  <c r="AG421" i="8"/>
  <c r="AH421" i="8" s="1"/>
  <c r="AG420" i="8"/>
  <c r="AH420" i="8" s="1"/>
  <c r="AG419" i="8"/>
  <c r="AH419" i="8" s="1"/>
  <c r="AG418" i="8"/>
  <c r="AH418" i="8" s="1"/>
  <c r="AG417" i="8"/>
  <c r="AH417" i="8" s="1"/>
  <c r="AG416" i="8"/>
  <c r="AH416" i="8" s="1"/>
  <c r="AG415" i="8"/>
  <c r="AH415" i="8" s="1"/>
  <c r="AG414" i="8"/>
  <c r="AH414" i="8" s="1"/>
  <c r="AG413" i="8"/>
  <c r="AH413" i="8" s="1"/>
  <c r="AG412" i="8"/>
  <c r="AH412" i="8" s="1"/>
  <c r="AG411" i="8"/>
  <c r="AH411" i="8" s="1"/>
  <c r="AB425" i="8"/>
  <c r="AC425" i="8" s="1"/>
  <c r="AB424" i="8"/>
  <c r="AC424" i="8" s="1"/>
  <c r="AB423" i="8"/>
  <c r="AC423" i="8" s="1"/>
  <c r="AB422" i="8"/>
  <c r="AC422" i="8" s="1"/>
  <c r="AB421" i="8"/>
  <c r="AC421" i="8" s="1"/>
  <c r="AB420" i="8"/>
  <c r="AC420" i="8" s="1"/>
  <c r="AB419" i="8"/>
  <c r="AC419" i="8" s="1"/>
  <c r="AB418" i="8"/>
  <c r="AC418" i="8" s="1"/>
  <c r="AB417" i="8"/>
  <c r="AC417" i="8" s="1"/>
  <c r="AB416" i="8"/>
  <c r="AC416" i="8" s="1"/>
  <c r="AB415" i="8"/>
  <c r="AC415" i="8" s="1"/>
  <c r="AB414" i="8"/>
  <c r="AC414" i="8" s="1"/>
  <c r="AB413" i="8"/>
  <c r="AC413" i="8" s="1"/>
  <c r="AB412" i="8"/>
  <c r="AC412" i="8" s="1"/>
  <c r="AB411" i="8"/>
  <c r="W425" i="8"/>
  <c r="X425" i="8" s="1"/>
  <c r="W424" i="8"/>
  <c r="X424" i="8" s="1"/>
  <c r="W423" i="8"/>
  <c r="X423" i="8" s="1"/>
  <c r="W422" i="8"/>
  <c r="X422" i="8" s="1"/>
  <c r="W421" i="8"/>
  <c r="W420" i="8"/>
  <c r="X420" i="8" s="1"/>
  <c r="W419" i="8"/>
  <c r="X419" i="8" s="1"/>
  <c r="X418" i="8"/>
  <c r="W418" i="8"/>
  <c r="W417" i="8"/>
  <c r="X417" i="8" s="1"/>
  <c r="W416" i="8"/>
  <c r="X416" i="8" s="1"/>
  <c r="W415" i="8"/>
  <c r="X415" i="8" s="1"/>
  <c r="W414" i="8"/>
  <c r="X414" i="8" s="1"/>
  <c r="W413" i="8"/>
  <c r="X413" i="8" s="1"/>
  <c r="X412" i="8"/>
  <c r="W412" i="8"/>
  <c r="W411" i="8"/>
  <c r="S412" i="8"/>
  <c r="S413" i="8"/>
  <c r="S414" i="8"/>
  <c r="S416" i="8"/>
  <c r="S419" i="8"/>
  <c r="S420" i="8"/>
  <c r="S421" i="8"/>
  <c r="S422" i="8"/>
  <c r="S424" i="8"/>
  <c r="S425" i="8"/>
  <c r="S411" i="8"/>
  <c r="G411" i="8"/>
  <c r="H411" i="8" s="1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S415" i="8" s="1"/>
  <c r="G416" i="8"/>
  <c r="I416" i="8"/>
  <c r="J416" i="8"/>
  <c r="R416" i="8"/>
  <c r="G417" i="8"/>
  <c r="I417" i="8"/>
  <c r="J417" i="8"/>
  <c r="R417" i="8"/>
  <c r="S417" i="8" s="1"/>
  <c r="G418" i="8"/>
  <c r="I418" i="8"/>
  <c r="J418" i="8"/>
  <c r="R418" i="8"/>
  <c r="S418" i="8" s="1"/>
  <c r="G419" i="8"/>
  <c r="I419" i="8"/>
  <c r="J419" i="8"/>
  <c r="R419" i="8"/>
  <c r="G420" i="8"/>
  <c r="I420" i="8"/>
  <c r="J420" i="8"/>
  <c r="R420" i="8"/>
  <c r="G421" i="8"/>
  <c r="I421" i="8"/>
  <c r="J421" i="8"/>
  <c r="R421" i="8"/>
  <c r="G422" i="8"/>
  <c r="I422" i="8"/>
  <c r="J422" i="8"/>
  <c r="R422" i="8"/>
  <c r="G423" i="8"/>
  <c r="I423" i="8"/>
  <c r="J423" i="8"/>
  <c r="R423" i="8"/>
  <c r="S423" i="8" s="1"/>
  <c r="G424" i="8"/>
  <c r="I424" i="8"/>
  <c r="J424" i="8"/>
  <c r="R424" i="8"/>
  <c r="K424" i="8"/>
  <c r="M424" i="8" s="1"/>
  <c r="G425" i="8"/>
  <c r="I425" i="8"/>
  <c r="J425" i="8"/>
  <c r="R425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C380" i="8" s="1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H385" i="8" s="1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R377" i="8" s="1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X405" i="8"/>
  <c r="W405" i="8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S401" i="8" s="1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S402" i="8" s="1"/>
  <c r="G403" i="8"/>
  <c r="I403" i="8"/>
  <c r="J403" i="8"/>
  <c r="R403" i="8"/>
  <c r="G404" i="8"/>
  <c r="I404" i="8"/>
  <c r="J404" i="8"/>
  <c r="R404" i="8"/>
  <c r="G405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AW372" i="8" s="1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M133" i="38"/>
  <c r="F133" i="38" s="1"/>
  <c r="I131" i="3" s="1"/>
  <c r="M134" i="38"/>
  <c r="M135" i="38"/>
  <c r="F135" i="38" s="1"/>
  <c r="I133" i="3" s="1"/>
  <c r="M136" i="38"/>
  <c r="F136" i="38" s="1"/>
  <c r="I134" i="3" s="1"/>
  <c r="M137" i="38"/>
  <c r="M138" i="38"/>
  <c r="F138" i="38" s="1"/>
  <c r="I136" i="3" s="1"/>
  <c r="M139" i="38"/>
  <c r="F139" i="38" s="1"/>
  <c r="I137" i="3" s="1"/>
  <c r="M140" i="38"/>
  <c r="F140" i="38" s="1"/>
  <c r="I138" i="3" s="1"/>
  <c r="M141" i="38"/>
  <c r="F141" i="38" s="1"/>
  <c r="I139" i="3" s="1"/>
  <c r="M142" i="38"/>
  <c r="F142" i="38" s="1"/>
  <c r="I140" i="3" s="1"/>
  <c r="M143" i="38"/>
  <c r="M144" i="38"/>
  <c r="F144" i="38" s="1"/>
  <c r="I142" i="3" s="1"/>
  <c r="M145" i="38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F151" i="38" s="1"/>
  <c r="M152" i="38"/>
  <c r="F152" i="38" s="1"/>
  <c r="I150" i="3" s="1"/>
  <c r="M153" i="38"/>
  <c r="M154" i="38"/>
  <c r="F154" i="38" s="1"/>
  <c r="M155" i="38"/>
  <c r="F155" i="38" s="1"/>
  <c r="I153" i="3" s="1"/>
  <c r="M156" i="38"/>
  <c r="F156" i="38" s="1"/>
  <c r="M157" i="38"/>
  <c r="F157" i="38" s="1"/>
  <c r="I155" i="3" s="1"/>
  <c r="M158" i="38"/>
  <c r="M159" i="38"/>
  <c r="M160" i="38"/>
  <c r="F160" i="38" s="1"/>
  <c r="I158" i="3" s="1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2" i="38"/>
  <c r="I130" i="3" s="1"/>
  <c r="F143" i="38"/>
  <c r="I141" i="3" s="1"/>
  <c r="F145" i="38"/>
  <c r="I143" i="3" s="1"/>
  <c r="F147" i="38"/>
  <c r="I145" i="3" s="1"/>
  <c r="F153" i="38"/>
  <c r="I151" i="3" s="1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M136" i="7"/>
  <c r="F136" i="7" s="1"/>
  <c r="L136" i="7" s="1"/>
  <c r="M137" i="7"/>
  <c r="M138" i="7"/>
  <c r="F138" i="7" s="1"/>
  <c r="M139" i="7"/>
  <c r="F139" i="7" s="1"/>
  <c r="P139" i="7" s="1"/>
  <c r="M140" i="7"/>
  <c r="F140" i="7" s="1"/>
  <c r="X140" i="7" s="1"/>
  <c r="M141" i="7"/>
  <c r="F141" i="7" s="1"/>
  <c r="P141" i="7" s="1"/>
  <c r="M142" i="7"/>
  <c r="F142" i="7" s="1"/>
  <c r="X142" i="7" s="1"/>
  <c r="M143" i="7"/>
  <c r="F143" i="7" s="1"/>
  <c r="T143" i="7" s="1"/>
  <c r="M144" i="7"/>
  <c r="M145" i="7"/>
  <c r="M146" i="7"/>
  <c r="F146" i="7" s="1"/>
  <c r="N146" i="7"/>
  <c r="Z146" i="7"/>
  <c r="J147" i="7"/>
  <c r="M147" i="7"/>
  <c r="F147" i="7" s="1"/>
  <c r="AB147" i="7" s="1"/>
  <c r="M148" i="7"/>
  <c r="F148" i="7" s="1"/>
  <c r="M149" i="7"/>
  <c r="F149" i="7" s="1"/>
  <c r="N149" i="7" s="1"/>
  <c r="M150" i="7"/>
  <c r="P150" i="7"/>
  <c r="T150" i="7"/>
  <c r="M151" i="7"/>
  <c r="F151" i="7" s="1"/>
  <c r="M152" i="7"/>
  <c r="X152" i="7"/>
  <c r="Z152" i="7"/>
  <c r="M153" i="7"/>
  <c r="M154" i="7"/>
  <c r="M155" i="7"/>
  <c r="F155" i="7" s="1"/>
  <c r="M156" i="7"/>
  <c r="M157" i="7"/>
  <c r="F157" i="7" s="1"/>
  <c r="AB157" i="7" s="1"/>
  <c r="M158" i="7"/>
  <c r="AB158" i="7"/>
  <c r="M159" i="7"/>
  <c r="F159" i="7" s="1"/>
  <c r="P159" i="7" s="1"/>
  <c r="M160" i="7"/>
  <c r="F160" i="7" s="1"/>
  <c r="J160" i="7" s="1"/>
  <c r="P160" i="7"/>
  <c r="R160" i="7"/>
  <c r="M161" i="7"/>
  <c r="F161" i="7" s="1"/>
  <c r="J161" i="7" s="1"/>
  <c r="M162" i="7"/>
  <c r="F162" i="7" s="1"/>
  <c r="P162" i="7" s="1"/>
  <c r="N162" i="7"/>
  <c r="R162" i="7"/>
  <c r="M163" i="7"/>
  <c r="F163" i="7" s="1"/>
  <c r="V163" i="7" s="1"/>
  <c r="M164" i="7"/>
  <c r="P164" i="7"/>
  <c r="T164" i="7"/>
  <c r="V164" i="7"/>
  <c r="X164" i="7"/>
  <c r="M130" i="7"/>
  <c r="F150" i="7"/>
  <c r="F130" i="7"/>
  <c r="F128" i="3" s="1"/>
  <c r="F132" i="7"/>
  <c r="J132" i="7" s="1"/>
  <c r="F144" i="7"/>
  <c r="F152" i="7"/>
  <c r="F153" i="7"/>
  <c r="F154" i="7"/>
  <c r="X154" i="7" s="1"/>
  <c r="F156" i="7"/>
  <c r="J156" i="7" s="1"/>
  <c r="F158" i="7"/>
  <c r="J158" i="7" s="1"/>
  <c r="F164" i="7"/>
  <c r="R164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K11" i="39" s="1"/>
  <c r="V149" i="40"/>
  <c r="V156" i="40"/>
  <c r="V128" i="40"/>
  <c r="V135" i="40"/>
  <c r="I11" i="39" s="1"/>
  <c r="V142" i="40"/>
  <c r="S149" i="40"/>
  <c r="S156" i="40"/>
  <c r="S128" i="40"/>
  <c r="S135" i="40"/>
  <c r="I10" i="39" s="1"/>
  <c r="S142" i="40"/>
  <c r="Q127" i="40"/>
  <c r="K9" i="39" s="1"/>
  <c r="P149" i="40"/>
  <c r="P156" i="40"/>
  <c r="P128" i="40"/>
  <c r="P135" i="40"/>
  <c r="I9" i="39" s="1"/>
  <c r="P142" i="40"/>
  <c r="N127" i="40"/>
  <c r="K8" i="39" s="1"/>
  <c r="M149" i="40"/>
  <c r="M156" i="40"/>
  <c r="M128" i="40"/>
  <c r="M135" i="40"/>
  <c r="I8" i="39" s="1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J142" i="40" s="1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H127" i="40"/>
  <c r="K6" i="39" s="1"/>
  <c r="G128" i="40"/>
  <c r="G135" i="40"/>
  <c r="I6" i="39" s="1"/>
  <c r="G142" i="40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E10" i="39" s="1"/>
  <c r="S149" i="3"/>
  <c r="S156" i="3"/>
  <c r="S128" i="3"/>
  <c r="S135" i="3"/>
  <c r="B10" i="39" s="1"/>
  <c r="S142" i="3"/>
  <c r="N127" i="3"/>
  <c r="E8" i="39" s="1"/>
  <c r="M149" i="3"/>
  <c r="M156" i="3"/>
  <c r="M128" i="3"/>
  <c r="M135" i="3"/>
  <c r="B8" i="39" s="1"/>
  <c r="M142" i="3"/>
  <c r="I152" i="3"/>
  <c r="I154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X155" i="7" l="1"/>
  <c r="V155" i="7"/>
  <c r="AX371" i="8"/>
  <c r="AW378" i="8"/>
  <c r="AW373" i="8"/>
  <c r="S403" i="8"/>
  <c r="S398" i="8"/>
  <c r="S391" i="8"/>
  <c r="AR385" i="8"/>
  <c r="AS367" i="32"/>
  <c r="F150" i="3"/>
  <c r="P152" i="7"/>
  <c r="R152" i="7"/>
  <c r="T152" i="7"/>
  <c r="V152" i="7"/>
  <c r="K380" i="47"/>
  <c r="M380" i="47" s="1"/>
  <c r="K395" i="47"/>
  <c r="M395" i="47" s="1"/>
  <c r="AN407" i="47"/>
  <c r="AN458" i="33"/>
  <c r="AW393" i="34"/>
  <c r="N144" i="7"/>
  <c r="J144" i="7"/>
  <c r="V144" i="7"/>
  <c r="X144" i="7"/>
  <c r="Z144" i="7"/>
  <c r="AB144" i="7"/>
  <c r="N152" i="7"/>
  <c r="AM393" i="8"/>
  <c r="AH378" i="8"/>
  <c r="S372" i="8"/>
  <c r="AD367" i="47"/>
  <c r="AD387" i="32"/>
  <c r="K514" i="33"/>
  <c r="M514" i="33" s="1"/>
  <c r="S514" i="33"/>
  <c r="F137" i="38"/>
  <c r="H15" i="39"/>
  <c r="AM375" i="8"/>
  <c r="AC384" i="8"/>
  <c r="AI451" i="8"/>
  <c r="AS367" i="54"/>
  <c r="AH388" i="54"/>
  <c r="AH387" i="54"/>
  <c r="S367" i="32"/>
  <c r="F145" i="3"/>
  <c r="O145" i="3" s="1"/>
  <c r="F137" i="7"/>
  <c r="J137" i="7" s="1"/>
  <c r="B15" i="39"/>
  <c r="AD411" i="8"/>
  <c r="K465" i="8"/>
  <c r="M465" i="8" s="1"/>
  <c r="S465" i="8"/>
  <c r="K421" i="54"/>
  <c r="M421" i="54" s="1"/>
  <c r="AW369" i="34"/>
  <c r="AB135" i="7"/>
  <c r="AD431" i="8"/>
  <c r="K381" i="47"/>
  <c r="M381" i="47" s="1"/>
  <c r="AH455" i="54"/>
  <c r="K455" i="54"/>
  <c r="M455" i="54" s="1"/>
  <c r="S376" i="34"/>
  <c r="S388" i="34"/>
  <c r="S389" i="35"/>
  <c r="S401" i="47"/>
  <c r="K401" i="47"/>
  <c r="M401" i="47" s="1"/>
  <c r="S372" i="34"/>
  <c r="L150" i="7"/>
  <c r="R150" i="7"/>
  <c r="J149" i="7"/>
  <c r="P135" i="7"/>
  <c r="AN367" i="54"/>
  <c r="AD387" i="54"/>
  <c r="AI387" i="54"/>
  <c r="K414" i="54"/>
  <c r="M414" i="54" s="1"/>
  <c r="J156" i="40"/>
  <c r="N135" i="7"/>
  <c r="AD451" i="8"/>
  <c r="AH417" i="33"/>
  <c r="AH416" i="33"/>
  <c r="H435" i="33"/>
  <c r="K484" i="33"/>
  <c r="M484" i="33" s="1"/>
  <c r="S484" i="33"/>
  <c r="X370" i="34"/>
  <c r="AM381" i="8"/>
  <c r="S380" i="8"/>
  <c r="K438" i="8"/>
  <c r="M438" i="8" s="1"/>
  <c r="S433" i="8"/>
  <c r="AN427" i="47"/>
  <c r="K420" i="54"/>
  <c r="M420" i="54" s="1"/>
  <c r="S420" i="54"/>
  <c r="S375" i="34"/>
  <c r="S387" i="34"/>
  <c r="AH375" i="35"/>
  <c r="K375" i="35"/>
  <c r="M375" i="35" s="1"/>
  <c r="R153" i="7"/>
  <c r="V153" i="7"/>
  <c r="AW380" i="8"/>
  <c r="Y431" i="8"/>
  <c r="Y451" i="8"/>
  <c r="AS504" i="33"/>
  <c r="S397" i="34"/>
  <c r="AC383" i="8"/>
  <c r="AS458" i="33"/>
  <c r="S395" i="8"/>
  <c r="L146" i="7"/>
  <c r="AB146" i="7"/>
  <c r="AR380" i="8"/>
  <c r="AC374" i="8"/>
  <c r="S384" i="8"/>
  <c r="K418" i="8"/>
  <c r="M418" i="8" s="1"/>
  <c r="AC441" i="47"/>
  <c r="K441" i="47"/>
  <c r="M441" i="47" s="1"/>
  <c r="AS447" i="47"/>
  <c r="K409" i="34"/>
  <c r="M409" i="34" s="1"/>
  <c r="S400" i="8"/>
  <c r="AS367" i="47"/>
  <c r="N164" i="7"/>
  <c r="AB153" i="7"/>
  <c r="AW384" i="8"/>
  <c r="AW379" i="8"/>
  <c r="AW374" i="8"/>
  <c r="S404" i="8"/>
  <c r="S399" i="8"/>
  <c r="X393" i="8"/>
  <c r="AR391" i="8"/>
  <c r="X380" i="8"/>
  <c r="S395" i="47"/>
  <c r="AW367" i="32"/>
  <c r="AH379" i="8"/>
  <c r="AW435" i="54"/>
  <c r="K435" i="54"/>
  <c r="M435" i="54" s="1"/>
  <c r="AW375" i="8"/>
  <c r="Z153" i="7"/>
  <c r="T144" i="7"/>
  <c r="AH402" i="8"/>
  <c r="AH372" i="8"/>
  <c r="AW368" i="32"/>
  <c r="AH424" i="33"/>
  <c r="AC393" i="8"/>
  <c r="V162" i="7"/>
  <c r="X153" i="7"/>
  <c r="AC399" i="8"/>
  <c r="AR383" i="8"/>
  <c r="AH373" i="8"/>
  <c r="AC377" i="8"/>
  <c r="K421" i="47"/>
  <c r="M421" i="47" s="1"/>
  <c r="K455" i="47"/>
  <c r="M455" i="47" s="1"/>
  <c r="K492" i="33"/>
  <c r="M492" i="33" s="1"/>
  <c r="S492" i="33"/>
  <c r="AW389" i="34"/>
  <c r="S381" i="35"/>
  <c r="K381" i="35"/>
  <c r="M381" i="35" s="1"/>
  <c r="AW385" i="8"/>
  <c r="T162" i="7"/>
  <c r="L144" i="7"/>
  <c r="AC378" i="8"/>
  <c r="K414" i="47"/>
  <c r="M414" i="47" s="1"/>
  <c r="AD407" i="54"/>
  <c r="S442" i="33"/>
  <c r="S1272" i="44"/>
  <c r="R1272" i="44"/>
  <c r="AI447" i="32"/>
  <c r="AH421" i="33"/>
  <c r="T458" i="33"/>
  <c r="AS481" i="33"/>
  <c r="K520" i="33"/>
  <c r="M520" i="33" s="1"/>
  <c r="K515" i="33"/>
  <c r="M515" i="33" s="1"/>
  <c r="X371" i="34"/>
  <c r="AC376" i="34"/>
  <c r="X394" i="34"/>
  <c r="AR389" i="34"/>
  <c r="K434" i="34"/>
  <c r="M434" i="34" s="1"/>
  <c r="AD387" i="35"/>
  <c r="AH389" i="35"/>
  <c r="AX407" i="35"/>
  <c r="AI427" i="54"/>
  <c r="AS447" i="54"/>
  <c r="K400" i="32"/>
  <c r="M400" i="32" s="1"/>
  <c r="AS387" i="32"/>
  <c r="Y407" i="32"/>
  <c r="AI427" i="32"/>
  <c r="S419" i="33"/>
  <c r="AH422" i="33"/>
  <c r="AM423" i="33"/>
  <c r="S448" i="33"/>
  <c r="S443" i="33"/>
  <c r="S438" i="33"/>
  <c r="AD407" i="34"/>
  <c r="AD427" i="34"/>
  <c r="AC388" i="35"/>
  <c r="AI387" i="35"/>
  <c r="S1437" i="44"/>
  <c r="S1371" i="44"/>
  <c r="S1451" i="44"/>
  <c r="S1530" i="44"/>
  <c r="K375" i="47"/>
  <c r="M375" i="47" s="1"/>
  <c r="AS407" i="47"/>
  <c r="AX427" i="47"/>
  <c r="Y447" i="47"/>
  <c r="AX447" i="47"/>
  <c r="X388" i="32"/>
  <c r="AR388" i="32"/>
  <c r="AW388" i="32"/>
  <c r="AD407" i="32"/>
  <c r="AD427" i="32"/>
  <c r="AW427" i="33"/>
  <c r="X440" i="33"/>
  <c r="Y458" i="33"/>
  <c r="AD481" i="33"/>
  <c r="AR371" i="34"/>
  <c r="AM387" i="34"/>
  <c r="AI407" i="34"/>
  <c r="AH391" i="35"/>
  <c r="AS407" i="35"/>
  <c r="S1479" i="44"/>
  <c r="R1545" i="44"/>
  <c r="R1542" i="44"/>
  <c r="R1539" i="44"/>
  <c r="R1572" i="44"/>
  <c r="AR373" i="34"/>
  <c r="AM389" i="34"/>
  <c r="AX447" i="34"/>
  <c r="AN387" i="34"/>
  <c r="K455" i="34"/>
  <c r="M455" i="34" s="1"/>
  <c r="AS447" i="34"/>
  <c r="X387" i="35"/>
  <c r="AC391" i="35"/>
  <c r="K409" i="35"/>
  <c r="M409" i="35" s="1"/>
  <c r="S1260" i="44"/>
  <c r="S1374" i="44"/>
  <c r="S1472" i="44"/>
  <c r="S1501" i="44"/>
  <c r="X399" i="8"/>
  <c r="AC403" i="8"/>
  <c r="AR397" i="8"/>
  <c r="AH377" i="8"/>
  <c r="AC381" i="8"/>
  <c r="AN411" i="8"/>
  <c r="AS427" i="47"/>
  <c r="AD427" i="54"/>
  <c r="AN447" i="54"/>
  <c r="AM367" i="32"/>
  <c r="AN387" i="32"/>
  <c r="AX407" i="32"/>
  <c r="AH427" i="33"/>
  <c r="AM428" i="33"/>
  <c r="S452" i="33"/>
  <c r="AM371" i="34"/>
  <c r="Y407" i="34"/>
  <c r="Y427" i="34"/>
  <c r="X388" i="35"/>
  <c r="K421" i="35"/>
  <c r="M421" i="35" s="1"/>
  <c r="AM388" i="32"/>
  <c r="AW410" i="32"/>
  <c r="AX447" i="32"/>
  <c r="AH428" i="33"/>
  <c r="AW412" i="33"/>
  <c r="AX458" i="33"/>
  <c r="S391" i="34"/>
  <c r="X370" i="35"/>
  <c r="S388" i="35"/>
  <c r="X389" i="35"/>
  <c r="AN407" i="35"/>
  <c r="AN447" i="35"/>
  <c r="S1296" i="44"/>
  <c r="S1256" i="44"/>
  <c r="S1377" i="44"/>
  <c r="S1475" i="44"/>
  <c r="S1447" i="44"/>
  <c r="S1513" i="44"/>
  <c r="S1568" i="44"/>
  <c r="K373" i="47"/>
  <c r="M373" i="47" s="1"/>
  <c r="AD387" i="47"/>
  <c r="Y387" i="54"/>
  <c r="AX387" i="54"/>
  <c r="AX407" i="54"/>
  <c r="K449" i="54"/>
  <c r="M449" i="54" s="1"/>
  <c r="AD367" i="32"/>
  <c r="AS407" i="32"/>
  <c r="AC428" i="33"/>
  <c r="K469" i="33"/>
  <c r="M469" i="33" s="1"/>
  <c r="K481" i="33"/>
  <c r="M481" i="33" s="1"/>
  <c r="AH389" i="34"/>
  <c r="AM393" i="34"/>
  <c r="AN447" i="34"/>
  <c r="AW370" i="35"/>
  <c r="K400" i="35"/>
  <c r="M400" i="35" s="1"/>
  <c r="S1342" i="44"/>
  <c r="S1571" i="44"/>
  <c r="AE1255" i="44"/>
  <c r="AC368" i="32"/>
  <c r="AI367" i="32"/>
  <c r="S422" i="33"/>
  <c r="AR412" i="33"/>
  <c r="S451" i="33"/>
  <c r="S441" i="33"/>
  <c r="S447" i="33"/>
  <c r="K508" i="33"/>
  <c r="M508" i="33" s="1"/>
  <c r="AX427" i="34"/>
  <c r="AS427" i="35"/>
  <c r="AD447" i="35"/>
  <c r="AX447" i="35"/>
  <c r="AF1255" i="44"/>
  <c r="AH391" i="8"/>
  <c r="Y367" i="47"/>
  <c r="AI427" i="47"/>
  <c r="K461" i="54"/>
  <c r="M461" i="54" s="1"/>
  <c r="AH368" i="32"/>
  <c r="T407" i="32"/>
  <c r="K449" i="32"/>
  <c r="M449" i="32" s="1"/>
  <c r="AH415" i="33"/>
  <c r="AM412" i="33"/>
  <c r="AW415" i="33"/>
  <c r="AS367" i="35"/>
  <c r="K414" i="35"/>
  <c r="M414" i="35" s="1"/>
  <c r="K452" i="35"/>
  <c r="M452" i="35" s="1"/>
  <c r="AG1255" i="44"/>
  <c r="AW381" i="8"/>
  <c r="AW376" i="8"/>
  <c r="AW371" i="8"/>
  <c r="S396" i="8"/>
  <c r="AX451" i="8"/>
  <c r="K435" i="47"/>
  <c r="M435" i="47" s="1"/>
  <c r="K455" i="32"/>
  <c r="M455" i="32" s="1"/>
  <c r="X449" i="33"/>
  <c r="AR504" i="33"/>
  <c r="AC370" i="34"/>
  <c r="AH371" i="34"/>
  <c r="AM376" i="34"/>
  <c r="S390" i="34"/>
  <c r="S387" i="35"/>
  <c r="AW389" i="35"/>
  <c r="AI447" i="35"/>
  <c r="R1274" i="44"/>
  <c r="R1522" i="44"/>
  <c r="S1500" i="44"/>
  <c r="S1586" i="44"/>
  <c r="AH1255" i="44"/>
  <c r="N160" i="7"/>
  <c r="AR403" i="8"/>
  <c r="K459" i="8"/>
  <c r="M459" i="8" s="1"/>
  <c r="AI407" i="47"/>
  <c r="AH388" i="32"/>
  <c r="AS447" i="32"/>
  <c r="AC412" i="33"/>
  <c r="AW417" i="33"/>
  <c r="X450" i="33"/>
  <c r="K463" i="33"/>
  <c r="M463" i="33" s="1"/>
  <c r="S461" i="33"/>
  <c r="S520" i="33"/>
  <c r="K401" i="34"/>
  <c r="M401" i="34" s="1"/>
  <c r="AI407" i="35"/>
  <c r="S1421" i="44"/>
  <c r="S1412" i="44"/>
  <c r="S1382" i="44"/>
  <c r="S1493" i="44"/>
  <c r="S1503" i="44"/>
  <c r="AR374" i="8"/>
  <c r="AM379" i="8"/>
  <c r="AH384" i="8"/>
  <c r="S378" i="8"/>
  <c r="K445" i="8"/>
  <c r="M445" i="8" s="1"/>
  <c r="AD427" i="47"/>
  <c r="AS387" i="54"/>
  <c r="AS407" i="54"/>
  <c r="Y447" i="54"/>
  <c r="Y367" i="32"/>
  <c r="T447" i="32"/>
  <c r="S421" i="33"/>
  <c r="AC413" i="33"/>
  <c r="AM415" i="33"/>
  <c r="S450" i="33"/>
  <c r="S445" i="33"/>
  <c r="S440" i="33"/>
  <c r="S481" i="33"/>
  <c r="AH394" i="34"/>
  <c r="K421" i="34"/>
  <c r="M421" i="34" s="1"/>
  <c r="AX407" i="34"/>
  <c r="R1314" i="44"/>
  <c r="S1418" i="44"/>
  <c r="S1415" i="44"/>
  <c r="S1379" i="44"/>
  <c r="S1369" i="44"/>
  <c r="S1496" i="44"/>
  <c r="S1474" i="44"/>
  <c r="R1525" i="44"/>
  <c r="S1509" i="44"/>
  <c r="S1506" i="44"/>
  <c r="S1567" i="44"/>
  <c r="J149" i="40"/>
  <c r="H391" i="8"/>
  <c r="AN451" i="8"/>
  <c r="AX367" i="47"/>
  <c r="S455" i="47"/>
  <c r="AI367" i="54"/>
  <c r="K439" i="54"/>
  <c r="M439" i="54" s="1"/>
  <c r="X368" i="32"/>
  <c r="X412" i="33"/>
  <c r="AH423" i="33"/>
  <c r="AI458" i="33"/>
  <c r="K381" i="34"/>
  <c r="M381" i="34" s="1"/>
  <c r="H387" i="34"/>
  <c r="AC392" i="34"/>
  <c r="AH395" i="34"/>
  <c r="T427" i="34"/>
  <c r="S371" i="35"/>
  <c r="AH367" i="35"/>
  <c r="AM368" i="35"/>
  <c r="AR387" i="35"/>
  <c r="Y407" i="35"/>
  <c r="AN427" i="35"/>
  <c r="R1284" i="44"/>
  <c r="R1277" i="44"/>
  <c r="S1512" i="44"/>
  <c r="S1570" i="44"/>
  <c r="Y427" i="47"/>
  <c r="AI447" i="47"/>
  <c r="H367" i="32"/>
  <c r="K415" i="32"/>
  <c r="M415" i="32" s="1"/>
  <c r="T427" i="32"/>
  <c r="AS427" i="32"/>
  <c r="AM417" i="33"/>
  <c r="Y504" i="33"/>
  <c r="AW368" i="34"/>
  <c r="S394" i="34"/>
  <c r="S389" i="34"/>
  <c r="K441" i="34"/>
  <c r="M441" i="34" s="1"/>
  <c r="AN427" i="34"/>
  <c r="AM369" i="35"/>
  <c r="S391" i="35"/>
  <c r="AM387" i="35"/>
  <c r="AR388" i="35"/>
  <c r="R1477" i="44"/>
  <c r="AI427" i="34"/>
  <c r="AH369" i="35"/>
  <c r="AM388" i="35"/>
  <c r="AR389" i="35"/>
  <c r="S434" i="35"/>
  <c r="Y447" i="35"/>
  <c r="AW393" i="8"/>
  <c r="AR378" i="8"/>
  <c r="AC372" i="8"/>
  <c r="K439" i="8"/>
  <c r="M439" i="8" s="1"/>
  <c r="AN431" i="8"/>
  <c r="AX407" i="47"/>
  <c r="K374" i="32"/>
  <c r="M374" i="32" s="1"/>
  <c r="AC388" i="32"/>
  <c r="Y447" i="32"/>
  <c r="AN447" i="32"/>
  <c r="S444" i="33"/>
  <c r="S439" i="33"/>
  <c r="X435" i="33"/>
  <c r="AC395" i="34"/>
  <c r="AX387" i="34"/>
  <c r="AM389" i="35"/>
  <c r="AD407" i="35"/>
  <c r="S1280" i="44"/>
  <c r="S1426" i="44"/>
  <c r="S1402" i="44"/>
  <c r="R1483" i="44"/>
  <c r="S1521" i="44"/>
  <c r="S1563" i="44"/>
  <c r="S1582" i="44"/>
  <c r="AA1252" i="45"/>
  <c r="AR379" i="8"/>
  <c r="Y411" i="8"/>
  <c r="AX411" i="8"/>
  <c r="S375" i="47"/>
  <c r="AN367" i="47"/>
  <c r="AS387" i="47"/>
  <c r="Y407" i="47"/>
  <c r="AD407" i="47"/>
  <c r="AN387" i="54"/>
  <c r="S388" i="32"/>
  <c r="S410" i="32"/>
  <c r="AI407" i="32"/>
  <c r="AN427" i="32"/>
  <c r="X416" i="33"/>
  <c r="AC418" i="33"/>
  <c r="AR421" i="33"/>
  <c r="AW423" i="33"/>
  <c r="AR387" i="34"/>
  <c r="AD447" i="34"/>
  <c r="AH387" i="35"/>
  <c r="AM390" i="35"/>
  <c r="K440" i="35"/>
  <c r="M440" i="35" s="1"/>
  <c r="S1294" i="44"/>
  <c r="S1423" i="44"/>
  <c r="S1408" i="44"/>
  <c r="S1405" i="44"/>
  <c r="S1384" i="44"/>
  <c r="R1486" i="44"/>
  <c r="R1499" i="44"/>
  <c r="S1566" i="44"/>
  <c r="S1585" i="44"/>
  <c r="AB1252" i="45"/>
  <c r="AI367" i="47"/>
  <c r="AC367" i="54"/>
  <c r="AC419" i="33"/>
  <c r="AM421" i="33"/>
  <c r="X437" i="33"/>
  <c r="AC375" i="34"/>
  <c r="S393" i="34"/>
  <c r="X393" i="34"/>
  <c r="AW392" i="34"/>
  <c r="AN407" i="34"/>
  <c r="AD367" i="35"/>
  <c r="S390" i="35"/>
  <c r="AN387" i="35"/>
  <c r="T427" i="35"/>
  <c r="T447" i="35"/>
  <c r="S1254" i="44"/>
  <c r="R1502" i="44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G1259" i="45" s="1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W447" i="35"/>
  <c r="AS447" i="35"/>
  <c r="AM447" i="35"/>
  <c r="K461" i="35"/>
  <c r="M461" i="35" s="1"/>
  <c r="K447" i="35"/>
  <c r="M447" i="35" s="1"/>
  <c r="K448" i="35"/>
  <c r="M448" i="35" s="1"/>
  <c r="AH450" i="35"/>
  <c r="AC447" i="35"/>
  <c r="K456" i="35"/>
  <c r="M456" i="35" s="1"/>
  <c r="K457" i="35"/>
  <c r="M457" i="35" s="1"/>
  <c r="K454" i="35"/>
  <c r="M454" i="35" s="1"/>
  <c r="K453" i="35"/>
  <c r="M453" i="35" s="1"/>
  <c r="X456" i="35"/>
  <c r="X457" i="35"/>
  <c r="K451" i="35"/>
  <c r="M451" i="35" s="1"/>
  <c r="K460" i="35"/>
  <c r="M460" i="35" s="1"/>
  <c r="X448" i="35"/>
  <c r="K459" i="35"/>
  <c r="M459" i="35" s="1"/>
  <c r="K458" i="35"/>
  <c r="M458" i="35" s="1"/>
  <c r="X451" i="35"/>
  <c r="K455" i="35"/>
  <c r="M455" i="35" s="1"/>
  <c r="K450" i="35"/>
  <c r="M450" i="35" s="1"/>
  <c r="AW427" i="35"/>
  <c r="AR427" i="35"/>
  <c r="K441" i="35"/>
  <c r="M441" i="35" s="1"/>
  <c r="K439" i="35"/>
  <c r="M439" i="35" s="1"/>
  <c r="AM427" i="35"/>
  <c r="K427" i="35"/>
  <c r="M427" i="35" s="1"/>
  <c r="AI427" i="35"/>
  <c r="AH439" i="35"/>
  <c r="AC427" i="35"/>
  <c r="AD427" i="35"/>
  <c r="K428" i="35"/>
  <c r="M428" i="35" s="1"/>
  <c r="Y427" i="35"/>
  <c r="K433" i="35"/>
  <c r="M433" i="35" s="1"/>
  <c r="K432" i="35"/>
  <c r="M432" i="35" s="1"/>
  <c r="K431" i="35"/>
  <c r="M431" i="35" s="1"/>
  <c r="K438" i="35"/>
  <c r="M438" i="35" s="1"/>
  <c r="K436" i="35"/>
  <c r="M436" i="35" s="1"/>
  <c r="K430" i="35"/>
  <c r="M430" i="35" s="1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M408" i="35" s="1"/>
  <c r="K407" i="35"/>
  <c r="M407" i="35" s="1"/>
  <c r="AC407" i="35"/>
  <c r="K419" i="35"/>
  <c r="M419" i="35" s="1"/>
  <c r="K416" i="35"/>
  <c r="M416" i="35" s="1"/>
  <c r="X407" i="35"/>
  <c r="K413" i="35"/>
  <c r="M413" i="35" s="1"/>
  <c r="K411" i="35"/>
  <c r="M411" i="35" s="1"/>
  <c r="K410" i="35"/>
  <c r="M410" i="35" s="1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AW450" i="34"/>
  <c r="K449" i="34"/>
  <c r="M449" i="34" s="1"/>
  <c r="AR458" i="34"/>
  <c r="K460" i="34"/>
  <c r="M460" i="34" s="1"/>
  <c r="AR447" i="34"/>
  <c r="K454" i="34"/>
  <c r="M454" i="34" s="1"/>
  <c r="K448" i="34"/>
  <c r="M448" i="34" s="1"/>
  <c r="AM447" i="34"/>
  <c r="K459" i="34"/>
  <c r="M459" i="34" s="1"/>
  <c r="K461" i="34"/>
  <c r="M461" i="34" s="1"/>
  <c r="AI447" i="34"/>
  <c r="K447" i="34"/>
  <c r="M447" i="34" s="1"/>
  <c r="AC448" i="34"/>
  <c r="AC447" i="34"/>
  <c r="K453" i="34"/>
  <c r="M453" i="34" s="1"/>
  <c r="K452" i="34"/>
  <c r="M452" i="34" s="1"/>
  <c r="K451" i="34"/>
  <c r="M451" i="34" s="1"/>
  <c r="K450" i="34"/>
  <c r="M450" i="34" s="1"/>
  <c r="K457" i="34"/>
  <c r="M457" i="34" s="1"/>
  <c r="K456" i="34"/>
  <c r="M456" i="34" s="1"/>
  <c r="Y447" i="34"/>
  <c r="T447" i="34"/>
  <c r="AW427" i="34"/>
  <c r="AS427" i="34"/>
  <c r="AR434" i="34"/>
  <c r="K429" i="34"/>
  <c r="M429" i="34" s="1"/>
  <c r="K427" i="34"/>
  <c r="M427" i="34" s="1"/>
  <c r="K428" i="34"/>
  <c r="M428" i="34" s="1"/>
  <c r="AH427" i="34"/>
  <c r="AC427" i="34"/>
  <c r="K436" i="34"/>
  <c r="M436" i="34" s="1"/>
  <c r="K430" i="34"/>
  <c r="M430" i="34" s="1"/>
  <c r="K432" i="34"/>
  <c r="M432" i="34" s="1"/>
  <c r="X427" i="34"/>
  <c r="K431" i="34"/>
  <c r="M431" i="34" s="1"/>
  <c r="K437" i="34"/>
  <c r="M437" i="34" s="1"/>
  <c r="K440" i="34"/>
  <c r="M440" i="34" s="1"/>
  <c r="K439" i="34"/>
  <c r="M439" i="34" s="1"/>
  <c r="K433" i="34"/>
  <c r="M433" i="34" s="1"/>
  <c r="K435" i="34"/>
  <c r="M435" i="34" s="1"/>
  <c r="K438" i="34"/>
  <c r="M438" i="34" s="1"/>
  <c r="AW407" i="34"/>
  <c r="K414" i="34"/>
  <c r="M414" i="34" s="1"/>
  <c r="K419" i="34"/>
  <c r="M419" i="34" s="1"/>
  <c r="AS407" i="34"/>
  <c r="AM407" i="34"/>
  <c r="K408" i="34"/>
  <c r="M408" i="34" s="1"/>
  <c r="K417" i="34"/>
  <c r="M417" i="34" s="1"/>
  <c r="K418" i="34"/>
  <c r="M418" i="34" s="1"/>
  <c r="AH407" i="34"/>
  <c r="K413" i="34"/>
  <c r="M413" i="34" s="1"/>
  <c r="K420" i="34"/>
  <c r="M420" i="34" s="1"/>
  <c r="AC407" i="34"/>
  <c r="K412" i="34"/>
  <c r="M412" i="34" s="1"/>
  <c r="X412" i="34"/>
  <c r="X418" i="34"/>
  <c r="X407" i="34"/>
  <c r="X417" i="34"/>
  <c r="K410" i="34"/>
  <c r="M410" i="34" s="1"/>
  <c r="K416" i="34"/>
  <c r="M416" i="34" s="1"/>
  <c r="K407" i="34"/>
  <c r="M407" i="34" s="1"/>
  <c r="K411" i="34"/>
  <c r="M411" i="34" s="1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M504" i="33" s="1"/>
  <c r="K507" i="33"/>
  <c r="M507" i="33" s="1"/>
  <c r="AN504" i="33"/>
  <c r="K509" i="33"/>
  <c r="M509" i="33" s="1"/>
  <c r="AI504" i="33"/>
  <c r="AD504" i="33"/>
  <c r="K506" i="33"/>
  <c r="M506" i="33" s="1"/>
  <c r="K513" i="33"/>
  <c r="M513" i="33" s="1"/>
  <c r="K512" i="33"/>
  <c r="M512" i="33" s="1"/>
  <c r="K505" i="33"/>
  <c r="M505" i="33" s="1"/>
  <c r="X510" i="33"/>
  <c r="K519" i="33"/>
  <c r="M519" i="33" s="1"/>
  <c r="K511" i="33"/>
  <c r="M511" i="33" s="1"/>
  <c r="K518" i="33"/>
  <c r="M518" i="33" s="1"/>
  <c r="K516" i="33"/>
  <c r="M516" i="33" s="1"/>
  <c r="K517" i="33"/>
  <c r="M517" i="33" s="1"/>
  <c r="K510" i="33"/>
  <c r="M510" i="33" s="1"/>
  <c r="K521" i="33"/>
  <c r="M521" i="33" s="1"/>
  <c r="T504" i="33"/>
  <c r="AX481" i="33"/>
  <c r="AR487" i="33"/>
  <c r="K490" i="33"/>
  <c r="M490" i="33" s="1"/>
  <c r="AN481" i="33"/>
  <c r="AI481" i="33"/>
  <c r="K493" i="33"/>
  <c r="M493" i="33" s="1"/>
  <c r="K485" i="33"/>
  <c r="M485" i="33" s="1"/>
  <c r="K483" i="33"/>
  <c r="M483" i="33" s="1"/>
  <c r="AC487" i="33"/>
  <c r="K497" i="33"/>
  <c r="M497" i="33" s="1"/>
  <c r="K488" i="33"/>
  <c r="M488" i="33" s="1"/>
  <c r="K491" i="33"/>
  <c r="M491" i="33" s="1"/>
  <c r="K482" i="33"/>
  <c r="M482" i="33" s="1"/>
  <c r="K495" i="33"/>
  <c r="M495" i="33" s="1"/>
  <c r="Y481" i="33"/>
  <c r="K494" i="33"/>
  <c r="M494" i="33" s="1"/>
  <c r="K489" i="33"/>
  <c r="M489" i="33" s="1"/>
  <c r="X483" i="33"/>
  <c r="K496" i="33"/>
  <c r="M496" i="33" s="1"/>
  <c r="K487" i="33"/>
  <c r="M487" i="33" s="1"/>
  <c r="T481" i="33"/>
  <c r="K498" i="33"/>
  <c r="M498" i="33" s="1"/>
  <c r="AW464" i="33"/>
  <c r="AR458" i="33"/>
  <c r="AM464" i="33"/>
  <c r="K458" i="33"/>
  <c r="M458" i="33" s="1"/>
  <c r="K465" i="33"/>
  <c r="M465" i="33" s="1"/>
  <c r="K474" i="33"/>
  <c r="M474" i="33" s="1"/>
  <c r="K475" i="33"/>
  <c r="M475" i="33" s="1"/>
  <c r="K468" i="33"/>
  <c r="M468" i="33" s="1"/>
  <c r="AD458" i="33"/>
  <c r="K471" i="33"/>
  <c r="M471" i="33" s="1"/>
  <c r="K459" i="33"/>
  <c r="M459" i="33" s="1"/>
  <c r="X464" i="33"/>
  <c r="K470" i="33"/>
  <c r="M470" i="33" s="1"/>
  <c r="K464" i="33"/>
  <c r="M464" i="33" s="1"/>
  <c r="X465" i="33"/>
  <c r="X459" i="33"/>
  <c r="K473" i="33"/>
  <c r="M473" i="33" s="1"/>
  <c r="K467" i="33"/>
  <c r="M467" i="33" s="1"/>
  <c r="X471" i="33"/>
  <c r="K460" i="33"/>
  <c r="M460" i="33" s="1"/>
  <c r="K472" i="33"/>
  <c r="M472" i="33" s="1"/>
  <c r="K466" i="33"/>
  <c r="M466" i="33" s="1"/>
  <c r="K461" i="33"/>
  <c r="M461" i="33" s="1"/>
  <c r="K462" i="33"/>
  <c r="M462" i="33" s="1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AW447" i="32"/>
  <c r="AR447" i="32"/>
  <c r="AM447" i="32"/>
  <c r="K461" i="32"/>
  <c r="M461" i="32" s="1"/>
  <c r="K460" i="32"/>
  <c r="M460" i="32" s="1"/>
  <c r="AH447" i="32"/>
  <c r="K456" i="32"/>
  <c r="M456" i="32" s="1"/>
  <c r="K447" i="32"/>
  <c r="M447" i="32" s="1"/>
  <c r="AC451" i="32"/>
  <c r="K454" i="32"/>
  <c r="M454" i="32" s="1"/>
  <c r="K450" i="32"/>
  <c r="M450" i="32" s="1"/>
  <c r="K458" i="32"/>
  <c r="M458" i="32" s="1"/>
  <c r="X447" i="32"/>
  <c r="K452" i="32"/>
  <c r="M452" i="32" s="1"/>
  <c r="K451" i="32"/>
  <c r="M451" i="32" s="1"/>
  <c r="K457" i="32"/>
  <c r="M457" i="32" s="1"/>
  <c r="K453" i="32"/>
  <c r="M453" i="32" s="1"/>
  <c r="K448" i="32"/>
  <c r="M448" i="32" s="1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M427" i="32" s="1"/>
  <c r="K436" i="32"/>
  <c r="M436" i="32" s="1"/>
  <c r="K432" i="32"/>
  <c r="M432" i="32" s="1"/>
  <c r="AC427" i="32"/>
  <c r="K440" i="32"/>
  <c r="M440" i="32" s="1"/>
  <c r="K435" i="32"/>
  <c r="M435" i="32" s="1"/>
  <c r="K428" i="32"/>
  <c r="M428" i="32" s="1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M407" i="32" s="1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R447" i="54"/>
  <c r="AM447" i="54"/>
  <c r="AI447" i="54"/>
  <c r="K451" i="54"/>
  <c r="M451" i="54" s="1"/>
  <c r="K459" i="54"/>
  <c r="M459" i="54" s="1"/>
  <c r="K448" i="54"/>
  <c r="M448" i="54" s="1"/>
  <c r="K460" i="54"/>
  <c r="M460" i="54" s="1"/>
  <c r="K447" i="54"/>
  <c r="M447" i="54" s="1"/>
  <c r="AD447" i="54"/>
  <c r="K457" i="54"/>
  <c r="M457" i="54" s="1"/>
  <c r="X447" i="54"/>
  <c r="X460" i="54"/>
  <c r="X457" i="54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M427" i="54" s="1"/>
  <c r="K428" i="54"/>
  <c r="M428" i="54" s="1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W40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07" i="54"/>
  <c r="M407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4" i="8"/>
  <c r="AS451" i="8"/>
  <c r="K463" i="8"/>
  <c r="M463" i="8" s="1"/>
  <c r="AM451" i="8"/>
  <c r="AH451" i="8"/>
  <c r="K460" i="8"/>
  <c r="M460" i="8" s="1"/>
  <c r="AC463" i="8"/>
  <c r="K451" i="8"/>
  <c r="M451" i="8" s="1"/>
  <c r="AC451" i="8"/>
  <c r="K458" i="8"/>
  <c r="M458" i="8" s="1"/>
  <c r="K453" i="8"/>
  <c r="M453" i="8" s="1"/>
  <c r="K452" i="8"/>
  <c r="M452" i="8" s="1"/>
  <c r="X451" i="8"/>
  <c r="K455" i="8"/>
  <c r="M455" i="8" s="1"/>
  <c r="K461" i="8"/>
  <c r="M461" i="8" s="1"/>
  <c r="K457" i="8"/>
  <c r="M457" i="8" s="1"/>
  <c r="K462" i="8"/>
  <c r="M462" i="8" s="1"/>
  <c r="K456" i="8"/>
  <c r="M456" i="8" s="1"/>
  <c r="K464" i="8"/>
  <c r="M464" i="8" s="1"/>
  <c r="K454" i="8"/>
  <c r="M454" i="8" s="1"/>
  <c r="T451" i="8"/>
  <c r="AX431" i="8"/>
  <c r="AS431" i="8"/>
  <c r="K431" i="8"/>
  <c r="M431" i="8" s="1"/>
  <c r="K437" i="8"/>
  <c r="M437" i="8" s="1"/>
  <c r="AM431" i="8"/>
  <c r="K444" i="8"/>
  <c r="M444" i="8" s="1"/>
  <c r="K432" i="8"/>
  <c r="M432" i="8" s="1"/>
  <c r="AH431" i="8"/>
  <c r="AI431" i="8"/>
  <c r="AC431" i="8"/>
  <c r="K436" i="8"/>
  <c r="M436" i="8" s="1"/>
  <c r="K435" i="8"/>
  <c r="M435" i="8" s="1"/>
  <c r="K441" i="8"/>
  <c r="M441" i="8" s="1"/>
  <c r="K440" i="8"/>
  <c r="M440" i="8" s="1"/>
  <c r="K434" i="8"/>
  <c r="M434" i="8" s="1"/>
  <c r="K442" i="8"/>
  <c r="M442" i="8" s="1"/>
  <c r="X431" i="8"/>
  <c r="K443" i="8"/>
  <c r="M443" i="8" s="1"/>
  <c r="T431" i="8"/>
  <c r="K423" i="8"/>
  <c r="M423" i="8" s="1"/>
  <c r="AW411" i="8"/>
  <c r="AW418" i="8"/>
  <c r="AR411" i="8"/>
  <c r="AM411" i="8"/>
  <c r="K417" i="8"/>
  <c r="M417" i="8" s="1"/>
  <c r="AI411" i="8"/>
  <c r="K411" i="8"/>
  <c r="M411" i="8" s="1"/>
  <c r="AC411" i="8"/>
  <c r="K421" i="8"/>
  <c r="M421" i="8" s="1"/>
  <c r="X421" i="8"/>
  <c r="K422" i="8"/>
  <c r="M422" i="8" s="1"/>
  <c r="K416" i="8"/>
  <c r="M416" i="8" s="1"/>
  <c r="K415" i="8"/>
  <c r="M415" i="8" s="1"/>
  <c r="X411" i="8"/>
  <c r="K420" i="8"/>
  <c r="M420" i="8" s="1"/>
  <c r="K414" i="8"/>
  <c r="M414" i="8" s="1"/>
  <c r="K425" i="8"/>
  <c r="M425" i="8" s="1"/>
  <c r="K419" i="8"/>
  <c r="M419" i="8" s="1"/>
  <c r="K413" i="8"/>
  <c r="M413" i="8" s="1"/>
  <c r="T411" i="8"/>
  <c r="K412" i="8"/>
  <c r="M412" i="8" s="1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M396" i="8" s="1"/>
  <c r="K402" i="8"/>
  <c r="K398" i="8"/>
  <c r="M398" i="8" s="1"/>
  <c r="K394" i="8"/>
  <c r="M394" i="8" s="1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B7" i="39" s="1"/>
  <c r="G137" i="38"/>
  <c r="I149" i="3"/>
  <c r="J149" i="3" s="1"/>
  <c r="G151" i="38"/>
  <c r="F158" i="38"/>
  <c r="F146" i="38"/>
  <c r="I144" i="3" s="1"/>
  <c r="J142" i="3" s="1"/>
  <c r="F134" i="38"/>
  <c r="I132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L157" i="7"/>
  <c r="Z151" i="7"/>
  <c r="AB151" i="7"/>
  <c r="L151" i="7"/>
  <c r="J151" i="7"/>
  <c r="J157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L159" i="7"/>
  <c r="J159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51" i="7"/>
  <c r="P147" i="7"/>
  <c r="T142" i="7"/>
  <c r="N139" i="7"/>
  <c r="X131" i="7"/>
  <c r="F138" i="3"/>
  <c r="O138" i="3" s="1"/>
  <c r="AB140" i="7"/>
  <c r="J140" i="7"/>
  <c r="L140" i="7"/>
  <c r="R163" i="7"/>
  <c r="R161" i="7"/>
  <c r="AB159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P157" i="7"/>
  <c r="R157" i="7"/>
  <c r="T157" i="7"/>
  <c r="V157" i="7"/>
  <c r="N157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T160" i="7"/>
  <c r="V160" i="7"/>
  <c r="AB160" i="7"/>
  <c r="X160" i="7"/>
  <c r="Z160" i="7"/>
  <c r="P153" i="7"/>
  <c r="AB131" i="7"/>
  <c r="L160" i="7"/>
  <c r="T161" i="7"/>
  <c r="V154" i="7"/>
  <c r="F153" i="3"/>
  <c r="F162" i="3"/>
  <c r="O162" i="3" s="1"/>
  <c r="AB164" i="7"/>
  <c r="J164" i="7"/>
  <c r="L164" i="7"/>
  <c r="Z164" i="7"/>
  <c r="P163" i="7"/>
  <c r="P161" i="7"/>
  <c r="Z157" i="7"/>
  <c r="AB155" i="7"/>
  <c r="R154" i="7"/>
  <c r="F145" i="7"/>
  <c r="F143" i="3" s="1"/>
  <c r="Z143" i="7"/>
  <c r="T140" i="7"/>
  <c r="L137" i="7"/>
  <c r="L135" i="7"/>
  <c r="N131" i="7"/>
  <c r="R159" i="7"/>
  <c r="T159" i="7"/>
  <c r="V159" i="7"/>
  <c r="X159" i="7"/>
  <c r="Z159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N159" i="7"/>
  <c r="X157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O153" i="3"/>
  <c r="U153" i="3"/>
  <c r="F149" i="3"/>
  <c r="U149" i="3" s="1"/>
  <c r="G151" i="7"/>
  <c r="F137" i="3"/>
  <c r="O137" i="3" s="1"/>
  <c r="F156" i="3"/>
  <c r="O156" i="3" s="1"/>
  <c r="G158" i="7"/>
  <c r="F161" i="3"/>
  <c r="U161" i="3" s="1"/>
  <c r="F158" i="3"/>
  <c r="U158" i="3" s="1"/>
  <c r="F135" i="3"/>
  <c r="U135" i="3" s="1"/>
  <c r="G137" i="7"/>
  <c r="F159" i="3"/>
  <c r="O159" i="3" s="1"/>
  <c r="F148" i="3"/>
  <c r="O148" i="3" s="1"/>
  <c r="F155" i="3"/>
  <c r="O155" i="3" s="1"/>
  <c r="F132" i="3"/>
  <c r="O132" i="3" s="1"/>
  <c r="F147" i="3"/>
  <c r="U147" i="3" s="1"/>
  <c r="F157" i="3"/>
  <c r="O15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F142" i="3"/>
  <c r="F141" i="3"/>
  <c r="F130" i="3"/>
  <c r="F129" i="3"/>
  <c r="U139" i="3"/>
  <c r="O150" i="3"/>
  <c r="U150" i="3"/>
  <c r="O149" i="3"/>
  <c r="O160" i="3"/>
  <c r="U160" i="3"/>
  <c r="O128" i="3"/>
  <c r="U128" i="3"/>
  <c r="U145" i="3"/>
  <c r="M392" i="8" l="1"/>
  <c r="M402" i="8"/>
  <c r="M400" i="8"/>
  <c r="M395" i="8"/>
  <c r="M387" i="54"/>
  <c r="AA1259" i="45"/>
  <c r="M399" i="8"/>
  <c r="M397" i="8"/>
  <c r="M401" i="8"/>
  <c r="M404" i="8"/>
  <c r="M393" i="8"/>
  <c r="M388" i="32"/>
  <c r="J128" i="3"/>
  <c r="M403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L387" i="35"/>
  <c r="M367" i="35"/>
  <c r="M371" i="35"/>
  <c r="M370" i="35"/>
  <c r="M372" i="35"/>
  <c r="M368" i="35"/>
  <c r="M369" i="35"/>
  <c r="L367" i="35"/>
  <c r="L447" i="34"/>
  <c r="L427" i="34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L387" i="32"/>
  <c r="M368" i="32"/>
  <c r="M367" i="32"/>
  <c r="L367" i="32"/>
  <c r="L447" i="54"/>
  <c r="L427" i="54"/>
  <c r="L407" i="54"/>
  <c r="L387" i="54"/>
  <c r="M367" i="54"/>
  <c r="L367" i="54"/>
  <c r="L447" i="47"/>
  <c r="L427" i="47"/>
  <c r="L407" i="47"/>
  <c r="L387" i="47"/>
  <c r="B35" i="39" s="1"/>
  <c r="L367" i="47"/>
  <c r="L451" i="8"/>
  <c r="L431" i="8"/>
  <c r="L411" i="8"/>
  <c r="L391" i="8"/>
  <c r="L371" i="8"/>
  <c r="M371" i="8"/>
  <c r="I156" i="3"/>
  <c r="G158" i="38"/>
  <c r="G144" i="38"/>
  <c r="O143" i="3"/>
  <c r="U143" i="3"/>
  <c r="U157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O158" i="3"/>
  <c r="U142" i="3"/>
  <c r="O142" i="3"/>
  <c r="O161" i="3"/>
  <c r="U155" i="3"/>
  <c r="U148" i="3"/>
  <c r="U132" i="3"/>
  <c r="U130" i="3"/>
  <c r="O130" i="3"/>
  <c r="U134" i="3"/>
  <c r="G142" i="3"/>
  <c r="P142" i="3" s="1"/>
  <c r="O129" i="3"/>
  <c r="U129" i="3"/>
  <c r="G156" i="3"/>
  <c r="V156" i="3" s="1"/>
  <c r="F131" i="3"/>
  <c r="U141" i="3"/>
  <c r="O141" i="3"/>
  <c r="U144" i="3"/>
  <c r="G149" i="3"/>
  <c r="P149" i="3" s="1"/>
  <c r="U156" i="3"/>
  <c r="V149" i="3"/>
  <c r="P156" i="3" l="1"/>
  <c r="C1" i="34"/>
  <c r="B33" i="39"/>
  <c r="C1" i="32"/>
  <c r="B31" i="39"/>
  <c r="P135" i="3"/>
  <c r="B9" i="39" s="1"/>
  <c r="B5" i="58"/>
  <c r="B6" i="39"/>
  <c r="C1" i="8"/>
  <c r="B28" i="39"/>
  <c r="C1" i="47"/>
  <c r="C1" i="35"/>
  <c r="B34" i="39"/>
  <c r="C1" i="33"/>
  <c r="B32" i="39"/>
  <c r="C1" i="54"/>
  <c r="B29" i="39"/>
  <c r="V135" i="3"/>
  <c r="B11" i="39" s="1"/>
  <c r="J156" i="3"/>
  <c r="O131" i="3"/>
  <c r="U131" i="3"/>
  <c r="V142" i="3"/>
  <c r="G128" i="3"/>
  <c r="B5" i="42" s="1"/>
  <c r="D30" i="13"/>
  <c r="C10" i="58" l="1"/>
  <c r="C9" i="58"/>
  <c r="V128" i="3"/>
  <c r="P128" i="3"/>
  <c r="B22" i="13"/>
  <c r="B21" i="13"/>
  <c r="B20" i="13"/>
  <c r="B19" i="13"/>
  <c r="B18" i="13"/>
  <c r="B16" i="13"/>
  <c r="H22" i="13"/>
  <c r="H21" i="13"/>
  <c r="H20" i="13"/>
  <c r="H19" i="13"/>
  <c r="H18" i="13"/>
  <c r="H16" i="13"/>
  <c r="I127" i="40" l="1"/>
  <c r="K127" i="40" s="1"/>
  <c r="K7" i="39" s="1"/>
  <c r="R127" i="40"/>
  <c r="T127" i="40" s="1"/>
  <c r="K10" i="39" s="1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 s="1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 s="1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 s="1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 s="1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D966" i="45" s="1"/>
  <c r="AC964" i="45"/>
  <c r="AC966" i="45" s="1"/>
  <c r="AB964" i="45"/>
  <c r="AA964" i="45"/>
  <c r="AA966" i="45" s="1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C961" i="45"/>
  <c r="AB961" i="45"/>
  <c r="AA961" i="45"/>
  <c r="AA963" i="45" s="1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/>
  <c r="S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 s="1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S1051" i="44" s="1"/>
  <c r="R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R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 s="1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S1130" i="44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G970" i="44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H966" i="44" s="1"/>
  <c r="AG964" i="44"/>
  <c r="AG966" i="44" s="1"/>
  <c r="AF964" i="44"/>
  <c r="AF966" i="44" s="1"/>
  <c r="AE964" i="44"/>
  <c r="AE966" i="44" s="1"/>
  <c r="AD964" i="44"/>
  <c r="AC964" i="44"/>
  <c r="AB964" i="44"/>
  <c r="AB966" i="44" s="1"/>
  <c r="AA964" i="44"/>
  <c r="AA966" i="44" s="1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D963" i="45" l="1"/>
  <c r="S1099" i="44"/>
  <c r="AG972" i="44"/>
  <c r="S1025" i="44"/>
  <c r="S1010" i="44"/>
  <c r="R1182" i="44"/>
  <c r="AH972" i="44"/>
  <c r="S1044" i="44"/>
  <c r="S976" i="44"/>
  <c r="R1017" i="44"/>
  <c r="R983" i="44"/>
  <c r="R1081" i="44"/>
  <c r="R1001" i="44"/>
  <c r="AA969" i="44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L10" i="41" s="1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F15" i="41" s="1"/>
  <c r="AB977" i="45"/>
  <c r="AB978" i="45"/>
  <c r="H10" i="41" s="1"/>
  <c r="AF978" i="45"/>
  <c r="H15" i="41" s="1"/>
  <c r="AC977" i="45"/>
  <c r="AC979" i="45" s="1"/>
  <c r="AD977" i="45"/>
  <c r="AH978" i="45"/>
  <c r="L15" i="41" s="1"/>
  <c r="AA977" i="45"/>
  <c r="AH977" i="45"/>
  <c r="AE977" i="45"/>
  <c r="AG978" i="45"/>
  <c r="J15" i="41" s="1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F14" i="41" s="1"/>
  <c r="Z977" i="44"/>
  <c r="AC978" i="44"/>
  <c r="J9" i="41" s="1"/>
  <c r="AE977" i="44"/>
  <c r="AE979" i="44" s="1"/>
  <c r="G14" i="41" s="1"/>
  <c r="AF978" i="44"/>
  <c r="H14" i="41" s="1"/>
  <c r="AG978" i="44"/>
  <c r="J14" i="41" s="1"/>
  <c r="AD977" i="44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L9" i="41" s="1"/>
  <c r="AB977" i="44"/>
  <c r="AF977" i="44"/>
  <c r="AH977" i="44"/>
  <c r="AH979" i="44" l="1"/>
  <c r="AA979" i="44"/>
  <c r="AF979" i="44"/>
  <c r="I14" i="41" s="1"/>
  <c r="AG979" i="44"/>
  <c r="K14" i="41" s="1"/>
  <c r="AB979" i="44"/>
  <c r="AD979" i="44"/>
  <c r="M9" i="41" s="1"/>
  <c r="AF979" i="45"/>
  <c r="I15" i="41" s="1"/>
  <c r="AG979" i="45"/>
  <c r="K15" i="41" s="1"/>
  <c r="AB979" i="45"/>
  <c r="AE979" i="45"/>
  <c r="G15" i="41" s="1"/>
  <c r="AH979" i="45"/>
  <c r="AA979" i="45"/>
  <c r="AD979" i="45"/>
  <c r="M10" i="41" s="1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G359" i="35"/>
  <c r="AH359" i="35" s="1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S356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S353" i="35" s="1"/>
  <c r="I354" i="35"/>
  <c r="J354" i="35"/>
  <c r="R354" i="35"/>
  <c r="S354" i="35" s="1"/>
  <c r="I355" i="35"/>
  <c r="J355" i="35"/>
  <c r="R355" i="35"/>
  <c r="S355" i="35" s="1"/>
  <c r="I356" i="35"/>
  <c r="J356" i="35"/>
  <c r="R356" i="35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L316" i="35"/>
  <c r="AM316" i="35" s="1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S319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B293" i="35"/>
  <c r="AC293" i="35" s="1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K294" i="35" s="1"/>
  <c r="M294" i="35" s="1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S383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I383" i="33"/>
  <c r="J383" i="33"/>
  <c r="R383" i="33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S360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I360" i="33"/>
  <c r="J360" i="33"/>
  <c r="R360" i="33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M327" i="33" s="1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G361" i="32"/>
  <c r="AH361" i="32" s="1"/>
  <c r="AG360" i="32"/>
  <c r="AH360" i="32" s="1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C355" i="32"/>
  <c r="AB355" i="32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W347" i="32"/>
  <c r="G347" i="32"/>
  <c r="I347" i="32"/>
  <c r="J347" i="32"/>
  <c r="R347" i="32"/>
  <c r="G348" i="32"/>
  <c r="I348" i="32"/>
  <c r="J348" i="32"/>
  <c r="R348" i="32"/>
  <c r="I349" i="32"/>
  <c r="J349" i="32"/>
  <c r="R349" i="32"/>
  <c r="S349" i="32" s="1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S353" i="32" s="1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S361" i="32" s="1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Q339" i="32"/>
  <c r="AR339" i="32" s="1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AL332" i="32"/>
  <c r="AM332" i="32" s="1"/>
  <c r="AL331" i="32"/>
  <c r="AM331" i="32" s="1"/>
  <c r="AL330" i="32"/>
  <c r="AM330" i="32" s="1"/>
  <c r="AL329" i="32"/>
  <c r="AM329" i="32" s="1"/>
  <c r="AL328" i="32"/>
  <c r="AL327" i="32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B327" i="32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S330" i="32"/>
  <c r="G327" i="32"/>
  <c r="I327" i="32"/>
  <c r="J327" i="32"/>
  <c r="R327" i="32"/>
  <c r="S327" i="32" s="1"/>
  <c r="G328" i="32"/>
  <c r="I328" i="32"/>
  <c r="J328" i="32"/>
  <c r="R328" i="32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S334" i="32" s="1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S339" i="32" s="1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G307" i="32"/>
  <c r="H307" i="32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S310" i="32" s="1"/>
  <c r="I311" i="32"/>
  <c r="J311" i="32"/>
  <c r="R311" i="32"/>
  <c r="S311" i="32" s="1"/>
  <c r="I312" i="32"/>
  <c r="J312" i="32"/>
  <c r="R312" i="32"/>
  <c r="S312" i="32" s="1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S318" i="32" s="1"/>
  <c r="I319" i="32"/>
  <c r="J319" i="32"/>
  <c r="R319" i="32"/>
  <c r="S319" i="32" s="1"/>
  <c r="I320" i="32"/>
  <c r="J320" i="32"/>
  <c r="R320" i="32"/>
  <c r="S320" i="32" s="1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V295" i="32"/>
  <c r="AW295" i="32" s="1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G295" i="32"/>
  <c r="AH295" i="32" s="1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H289" i="32"/>
  <c r="AG289" i="32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L335" i="54"/>
  <c r="AM335" i="54" s="1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G341" i="54"/>
  <c r="AH341" i="54" s="1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H329" i="54"/>
  <c r="AG329" i="54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Q315" i="54"/>
  <c r="AR315" i="54" s="1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G315" i="54"/>
  <c r="AH315" i="54" s="1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L301" i="54"/>
  <c r="AM301" i="54" s="1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L293" i="54"/>
  <c r="AM293" i="54" s="1"/>
  <c r="AL292" i="54"/>
  <c r="AM292" i="54" s="1"/>
  <c r="AL291" i="54"/>
  <c r="AM291" i="54" s="1"/>
  <c r="AL290" i="54"/>
  <c r="AM290" i="54" s="1"/>
  <c r="AM289" i="54"/>
  <c r="AL289" i="54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X288" i="54"/>
  <c r="W288" i="54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Q335" i="47"/>
  <c r="AR335" i="47" s="1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Q329" i="47"/>
  <c r="AR329" i="47" s="1"/>
  <c r="AQ328" i="47"/>
  <c r="AR328" i="47" s="1"/>
  <c r="AQ327" i="47"/>
  <c r="AR327" i="47" s="1"/>
  <c r="AL341" i="47"/>
  <c r="AM341" i="47" s="1"/>
  <c r="AM340" i="47"/>
  <c r="AL340" i="47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B328" i="47"/>
  <c r="AC328" i="47" s="1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W313" i="47"/>
  <c r="X313" i="47" s="1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S319" i="47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S351" i="54" s="1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S329" i="47" s="1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I320" i="47"/>
  <c r="J320" i="47"/>
  <c r="R320" i="47"/>
  <c r="I321" i="47"/>
  <c r="J321" i="47"/>
  <c r="R321" i="47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X328" i="54" l="1"/>
  <c r="S356" i="33"/>
  <c r="S350" i="34"/>
  <c r="AM347" i="32"/>
  <c r="AM349" i="34"/>
  <c r="K321" i="47"/>
  <c r="M321" i="47" s="1"/>
  <c r="AM355" i="8"/>
  <c r="X287" i="32"/>
  <c r="AR356" i="33"/>
  <c r="H327" i="32"/>
  <c r="H307" i="34"/>
  <c r="AM317" i="8"/>
  <c r="X307" i="54"/>
  <c r="AC328" i="32"/>
  <c r="AH327" i="34"/>
  <c r="K315" i="54"/>
  <c r="M315" i="54" s="1"/>
  <c r="K301" i="32"/>
  <c r="M301" i="32" s="1"/>
  <c r="S352" i="8"/>
  <c r="K315" i="35"/>
  <c r="M315" i="35" s="1"/>
  <c r="AR329" i="35"/>
  <c r="AW351" i="35"/>
  <c r="AC311" i="8"/>
  <c r="S359" i="33"/>
  <c r="S382" i="33"/>
  <c r="S405" i="33"/>
  <c r="S353" i="34"/>
  <c r="S342" i="8"/>
  <c r="AW292" i="8"/>
  <c r="S361" i="8"/>
  <c r="AR344" i="33"/>
  <c r="AR367" i="33"/>
  <c r="H327" i="34"/>
  <c r="K289" i="47"/>
  <c r="M289" i="47" s="1"/>
  <c r="S353" i="33"/>
  <c r="S399" i="33"/>
  <c r="AR328" i="32"/>
  <c r="S316" i="34"/>
  <c r="X348" i="32"/>
  <c r="AH367" i="33"/>
  <c r="S328" i="32"/>
  <c r="S393" i="33"/>
  <c r="K360" i="47"/>
  <c r="M360" i="47" s="1"/>
  <c r="AW320" i="8"/>
  <c r="AM347" i="54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E29" i="39" l="1"/>
  <c r="B28" i="13"/>
  <c r="D28" i="13" s="1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R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R961" i="44" l="1"/>
  <c r="R963" i="44"/>
  <c r="S965" i="44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F129" i="38" s="1"/>
  <c r="H129" i="38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M101" i="7"/>
  <c r="F101" i="7" s="1"/>
  <c r="J101" i="7" s="1"/>
  <c r="V101" i="7"/>
  <c r="X101" i="7"/>
  <c r="Z101" i="7"/>
  <c r="AB101" i="7"/>
  <c r="M102" i="7"/>
  <c r="M103" i="7"/>
  <c r="F103" i="7" s="1"/>
  <c r="X103" i="7" s="1"/>
  <c r="R103" i="7"/>
  <c r="T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I11" i="13" s="1"/>
  <c r="V100" i="40"/>
  <c r="V107" i="40"/>
  <c r="V114" i="40"/>
  <c r="V121" i="40"/>
  <c r="T97" i="40"/>
  <c r="I10" i="13" s="1"/>
  <c r="S100" i="40"/>
  <c r="S107" i="40"/>
  <c r="S114" i="40"/>
  <c r="S121" i="40"/>
  <c r="Q97" i="40"/>
  <c r="I9" i="13" s="1"/>
  <c r="Q66" i="40"/>
  <c r="P100" i="40"/>
  <c r="P107" i="40"/>
  <c r="P114" i="40"/>
  <c r="P121" i="40"/>
  <c r="N97" i="40"/>
  <c r="I8" i="13" s="1"/>
  <c r="M100" i="40"/>
  <c r="M107" i="40"/>
  <c r="M114" i="40"/>
  <c r="M121" i="40"/>
  <c r="J128" i="40"/>
  <c r="J135" i="40"/>
  <c r="I7" i="39" s="1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I6" i="13" s="1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I127" i="3"/>
  <c r="K127" i="3" s="1"/>
  <c r="E7" i="39" s="1"/>
  <c r="E127" i="3"/>
  <c r="F99" i="3"/>
  <c r="O99" i="3" s="1"/>
  <c r="F122" i="3"/>
  <c r="U122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V103" i="7" l="1"/>
  <c r="T101" i="7"/>
  <c r="R101" i="7"/>
  <c r="P101" i="7"/>
  <c r="L101" i="7"/>
  <c r="B15" i="13"/>
  <c r="F129" i="7"/>
  <c r="H129" i="7" s="1"/>
  <c r="B8" i="13"/>
  <c r="B10" i="13"/>
  <c r="F99" i="38"/>
  <c r="I97" i="3" s="1"/>
  <c r="H15" i="13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R115" i="7" s="1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O110" i="3"/>
  <c r="K97" i="40"/>
  <c r="I7" i="13" s="1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14" i="3"/>
  <c r="N128" i="7"/>
  <c r="N125" i="7"/>
  <c r="N122" i="7"/>
  <c r="Z120" i="7"/>
  <c r="L120" i="7"/>
  <c r="V118" i="7"/>
  <c r="F114" i="7"/>
  <c r="N111" i="7"/>
  <c r="Z109" i="7"/>
  <c r="L109" i="7"/>
  <c r="N99" i="7"/>
  <c r="F99" i="7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N129" i="7" l="1"/>
  <c r="O125" i="3"/>
  <c r="U107" i="3"/>
  <c r="R129" i="7"/>
  <c r="O120" i="3"/>
  <c r="P129" i="7"/>
  <c r="V129" i="7"/>
  <c r="AB129" i="7"/>
  <c r="X129" i="7"/>
  <c r="L129" i="7"/>
  <c r="T129" i="7"/>
  <c r="Z129" i="7"/>
  <c r="J129" i="7"/>
  <c r="F127" i="3"/>
  <c r="H127" i="3" s="1"/>
  <c r="U123" i="3"/>
  <c r="O123" i="3"/>
  <c r="J121" i="3"/>
  <c r="G123" i="38"/>
  <c r="U119" i="3"/>
  <c r="G114" i="3"/>
  <c r="P114" i="3" s="1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B7" i="13" s="1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R92" i="40"/>
  <c r="R91" i="40"/>
  <c r="R90" i="40"/>
  <c r="R89" i="40"/>
  <c r="R88" i="40"/>
  <c r="R87" i="40"/>
  <c r="R86" i="40"/>
  <c r="E6" i="39" l="1"/>
  <c r="Q127" i="3"/>
  <c r="E9" i="39" s="1"/>
  <c r="W127" i="3"/>
  <c r="E11" i="39" s="1"/>
  <c r="V114" i="3"/>
  <c r="B5" i="41"/>
  <c r="O127" i="3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B6" i="13" l="1"/>
  <c r="V121" i="3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B11" i="13" l="1"/>
  <c r="B9" i="13"/>
  <c r="R85" i="40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G270" i="54"/>
  <c r="AH270" i="54" s="1"/>
  <c r="AB270" i="54"/>
  <c r="AC270" i="54" s="1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L255" i="54"/>
  <c r="AM255" i="54" s="1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B239" i="54"/>
  <c r="AC239" i="54" s="1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AV214" i="54"/>
  <c r="AW214" i="54" s="1"/>
  <c r="AQ214" i="54"/>
  <c r="AR214" i="54" s="1"/>
  <c r="AL214" i="54"/>
  <c r="AM214" i="54" s="1"/>
  <c r="AG214" i="54"/>
  <c r="AH214" i="54" s="1"/>
  <c r="AB214" i="54"/>
  <c r="AC214" i="54" s="1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V194" i="54"/>
  <c r="AW194" i="54" s="1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R190" i="54"/>
  <c r="S190" i="54" s="1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R188" i="54"/>
  <c r="S188" i="54" s="1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R187" i="54"/>
  <c r="S187" i="54" s="1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Q173" i="54"/>
  <c r="AR173" i="54" s="1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Q141" i="54"/>
  <c r="AR141" i="54" s="1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W89" i="54"/>
  <c r="X89" i="54" s="1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V79" i="54"/>
  <c r="AW79" i="54" s="1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V78" i="54"/>
  <c r="AW78" i="54" s="1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W71" i="54"/>
  <c r="X71" i="54" s="1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R53" i="54"/>
  <c r="S53" i="54" s="1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R41" i="54"/>
  <c r="S41" i="54" s="1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B20" i="54"/>
  <c r="AC20" i="54" s="1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Q11" i="54"/>
  <c r="AR11" i="54" s="1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08" i="35" l="1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217" i="35"/>
  <c r="C237" i="35" s="1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218" i="35"/>
  <c r="C238" i="35" s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231" i="34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211" i="34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262" i="33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261" i="33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260" i="33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237" i="33"/>
  <c r="C238" i="33"/>
  <c r="C239" i="33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237" i="32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236" i="32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216" i="32"/>
  <c r="C217" i="32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268" i="8"/>
  <c r="C288" i="8" s="1"/>
  <c r="C312" i="8" s="1"/>
  <c r="C332" i="8" s="1"/>
  <c r="C352" i="8" s="1"/>
  <c r="C372" i="8" s="1"/>
  <c r="C392" i="8" s="1"/>
  <c r="C412" i="8" s="1"/>
  <c r="C432" i="8" s="1"/>
  <c r="C452" i="8" s="1"/>
  <c r="C269" i="8"/>
  <c r="C289" i="8" s="1"/>
  <c r="C313" i="8" s="1"/>
  <c r="C333" i="8" s="1"/>
  <c r="C353" i="8" s="1"/>
  <c r="C373" i="8" s="1"/>
  <c r="C393" i="8" s="1"/>
  <c r="C413" i="8" s="1"/>
  <c r="C433" i="8" s="1"/>
  <c r="C453" i="8" s="1"/>
  <c r="C270" i="8"/>
  <c r="C290" i="8" s="1"/>
  <c r="C314" i="8" s="1"/>
  <c r="C334" i="8" s="1"/>
  <c r="C354" i="8" s="1"/>
  <c r="C374" i="8" s="1"/>
  <c r="C394" i="8" s="1"/>
  <c r="C414" i="8" s="1"/>
  <c r="C434" i="8" s="1"/>
  <c r="C454" i="8" s="1"/>
  <c r="C271" i="8"/>
  <c r="C291" i="8" s="1"/>
  <c r="C315" i="8" s="1"/>
  <c r="C335" i="8" s="1"/>
  <c r="C355" i="8" s="1"/>
  <c r="C375" i="8" s="1"/>
  <c r="C395" i="8" s="1"/>
  <c r="C415" i="8" s="1"/>
  <c r="C435" i="8" s="1"/>
  <c r="C45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423" i="8" s="1"/>
  <c r="C443" i="8" s="1"/>
  <c r="C463" i="8" s="1"/>
  <c r="C280" i="8"/>
  <c r="C344" i="8" s="1"/>
  <c r="C364" i="8" s="1"/>
  <c r="C384" i="8" s="1"/>
  <c r="C404" i="8" s="1"/>
  <c r="C424" i="8" s="1"/>
  <c r="C444" i="8" s="1"/>
  <c r="C464" i="8" s="1"/>
  <c r="C281" i="8"/>
  <c r="C345" i="8" s="1"/>
  <c r="C365" i="8" s="1"/>
  <c r="C385" i="8" s="1"/>
  <c r="C405" i="8" s="1"/>
  <c r="C425" i="8" s="1"/>
  <c r="C445" i="8" s="1"/>
  <c r="C465" i="8" s="1"/>
  <c r="C267" i="8"/>
  <c r="C287" i="8" s="1"/>
  <c r="C311" i="8" s="1"/>
  <c r="C331" i="8" s="1"/>
  <c r="C351" i="8" s="1"/>
  <c r="C371" i="8" s="1"/>
  <c r="C391" i="8" s="1"/>
  <c r="C411" i="8" s="1"/>
  <c r="C431" i="8" s="1"/>
  <c r="C451" i="8" s="1"/>
  <c r="C297" i="8" l="1"/>
  <c r="C321" i="8" s="1"/>
  <c r="C341" i="8" s="1"/>
  <c r="C361" i="8" s="1"/>
  <c r="C381" i="8" s="1"/>
  <c r="C401" i="8" s="1"/>
  <c r="C421" i="8" s="1"/>
  <c r="C441" i="8" s="1"/>
  <c r="C461" i="8" s="1"/>
  <c r="C296" i="8"/>
  <c r="C320" i="8" s="1"/>
  <c r="C340" i="8" s="1"/>
  <c r="C360" i="8" s="1"/>
  <c r="C380" i="8" s="1"/>
  <c r="C400" i="8" s="1"/>
  <c r="C420" i="8" s="1"/>
  <c r="C440" i="8" s="1"/>
  <c r="C460" i="8" s="1"/>
  <c r="C294" i="8"/>
  <c r="C318" i="8" s="1"/>
  <c r="C338" i="8" s="1"/>
  <c r="C358" i="8" s="1"/>
  <c r="C378" i="8" s="1"/>
  <c r="C398" i="8" s="1"/>
  <c r="C418" i="8" s="1"/>
  <c r="C438" i="8" s="1"/>
  <c r="C458" i="8" s="1"/>
  <c r="C293" i="8"/>
  <c r="C317" i="8" s="1"/>
  <c r="C337" i="8" s="1"/>
  <c r="C357" i="8" s="1"/>
  <c r="C377" i="8" s="1"/>
  <c r="C397" i="8" s="1"/>
  <c r="C417" i="8" s="1"/>
  <c r="C437" i="8" s="1"/>
  <c r="C457" i="8" s="1"/>
  <c r="C292" i="8"/>
  <c r="C316" i="8" s="1"/>
  <c r="C336" i="8" s="1"/>
  <c r="C356" i="8" s="1"/>
  <c r="C376" i="8" s="1"/>
  <c r="C396" i="8" s="1"/>
  <c r="C416" i="8" s="1"/>
  <c r="C436" i="8" s="1"/>
  <c r="C456" i="8" s="1"/>
  <c r="C295" i="8"/>
  <c r="C319" i="8" s="1"/>
  <c r="C339" i="8" s="1"/>
  <c r="C359" i="8" s="1"/>
  <c r="C379" i="8" s="1"/>
  <c r="C399" i="8" s="1"/>
  <c r="C419" i="8" s="1"/>
  <c r="C439" i="8" s="1"/>
  <c r="C459" i="8" s="1"/>
  <c r="C298" i="8"/>
  <c r="K737" i="44"/>
  <c r="K738" i="44"/>
  <c r="K739" i="44"/>
  <c r="K740" i="44"/>
  <c r="K741" i="44"/>
  <c r="K742" i="44"/>
  <c r="K743" i="44"/>
  <c r="K744" i="44"/>
  <c r="K745" i="44"/>
  <c r="K746" i="44"/>
  <c r="C322" i="8" l="1"/>
  <c r="C342" i="8" s="1"/>
  <c r="C362" i="8" s="1"/>
  <c r="C382" i="8" s="1"/>
  <c r="C402" i="8" s="1"/>
  <c r="C422" i="8" s="1"/>
  <c r="C442" i="8" s="1"/>
  <c r="C46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Z627" i="45" l="1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 s="1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 s="1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 s="1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79" i="44" l="1"/>
  <c r="R921" i="44"/>
  <c r="R800" i="44"/>
  <c r="S749" i="44"/>
  <c r="S846" i="44"/>
  <c r="R712" i="44"/>
  <c r="S677" i="44"/>
  <c r="S689" i="44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B277" i="35"/>
  <c r="AC277" i="35" s="1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S277" i="35" s="1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W254" i="35"/>
  <c r="AV254" i="35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G255" i="35"/>
  <c r="AH255" i="35" s="1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S253" i="35" s="1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S260" i="35" s="1"/>
  <c r="I261" i="35"/>
  <c r="J261" i="35"/>
  <c r="R261" i="35"/>
  <c r="S261" i="35" s="1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W235" i="35"/>
  <c r="X235" i="35" s="1"/>
  <c r="W234" i="35"/>
  <c r="X234" i="35" s="1"/>
  <c r="W233" i="35"/>
  <c r="X233" i="35" s="1"/>
  <c r="W232" i="35"/>
  <c r="W231" i="35"/>
  <c r="W230" i="35"/>
  <c r="W229" i="35"/>
  <c r="W228" i="35"/>
  <c r="W227" i="35"/>
  <c r="S239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I240" i="35"/>
  <c r="J240" i="35"/>
  <c r="R240" i="35"/>
  <c r="S240" i="35" s="1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V217" i="35"/>
  <c r="AW217" i="35" s="1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B215" i="35"/>
  <c r="AC215" i="35" s="1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I207" i="35"/>
  <c r="J207" i="35"/>
  <c r="R207" i="35"/>
  <c r="G208" i="35"/>
  <c r="H207" i="35" s="1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S281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S239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V219" i="34"/>
  <c r="AW219" i="34" s="1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B219" i="34"/>
  <c r="AC219" i="34" s="1"/>
  <c r="AB218" i="34"/>
  <c r="AC218" i="34" s="1"/>
  <c r="AB217" i="34"/>
  <c r="AC217" i="34" s="1"/>
  <c r="AB216" i="34"/>
  <c r="AC216" i="34" s="1"/>
  <c r="AB215" i="34"/>
  <c r="AB214" i="34"/>
  <c r="AB213" i="34"/>
  <c r="AC213" i="34" s="1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S291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G288" i="33"/>
  <c r="R288" i="33"/>
  <c r="G289" i="33"/>
  <c r="R289" i="33"/>
  <c r="G290" i="33"/>
  <c r="R290" i="33"/>
  <c r="I291" i="33"/>
  <c r="J291" i="33"/>
  <c r="R291" i="33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S277" i="32" s="1"/>
  <c r="I278" i="32"/>
  <c r="J278" i="32"/>
  <c r="R278" i="32"/>
  <c r="S278" i="32" s="1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C261" i="32"/>
  <c r="AB261" i="32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C254" i="32"/>
  <c r="AB254" i="32"/>
  <c r="AB253" i="32"/>
  <c r="AC253" i="32" s="1"/>
  <c r="AB252" i="32"/>
  <c r="AC252" i="32" s="1"/>
  <c r="AB251" i="32"/>
  <c r="AC251" i="32" s="1"/>
  <c r="AB250" i="32"/>
  <c r="AC250" i="32" s="1"/>
  <c r="AB249" i="32"/>
  <c r="AC249" i="32" s="1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4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S260" i="32" s="1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35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10" i="32"/>
  <c r="S217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S209" i="32" s="1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R253" i="47"/>
  <c r="AQ253" i="47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 s="1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S210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08" i="34" l="1"/>
  <c r="S287" i="33"/>
  <c r="AW211" i="35"/>
  <c r="S275" i="34"/>
  <c r="AH228" i="32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F88" i="38" s="1"/>
  <c r="I86" i="3" s="1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F77" i="7" s="1"/>
  <c r="F75" i="3" s="1"/>
  <c r="M78" i="7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8" i="7"/>
  <c r="F76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O93" i="3" s="1"/>
  <c r="V97" i="7"/>
  <c r="N87" i="7"/>
  <c r="F96" i="3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93" i="3" l="1"/>
  <c r="G79" i="3"/>
  <c r="G86" i="3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29" i="52"/>
  <c r="M28" i="52"/>
  <c r="M27" i="52"/>
  <c r="M26" i="52"/>
  <c r="M25" i="52"/>
  <c r="M21" i="52"/>
  <c r="M20" i="52"/>
  <c r="M19" i="52"/>
  <c r="M22" i="52" s="1"/>
  <c r="K22" i="52" s="1"/>
  <c r="M18" i="52"/>
  <c r="M17" i="52"/>
  <c r="M13" i="52"/>
  <c r="M12" i="52"/>
  <c r="M11" i="52"/>
  <c r="M10" i="52"/>
  <c r="M9" i="52"/>
  <c r="M37" i="51"/>
  <c r="M36" i="51"/>
  <c r="M35" i="51"/>
  <c r="M34" i="51"/>
  <c r="M33" i="5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M30" i="52" l="1"/>
  <c r="K30" i="52" s="1"/>
  <c r="M38" i="51"/>
  <c r="K38" i="51" s="1"/>
  <c r="M38" i="53"/>
  <c r="K38" i="53" s="1"/>
  <c r="M14" i="52"/>
  <c r="K14" i="52" s="1"/>
  <c r="M14" i="49"/>
  <c r="K14" i="49" s="1"/>
  <c r="P86" i="3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C214" i="33" l="1"/>
  <c r="AR208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W193" i="35"/>
  <c r="X193" i="35" s="1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L174" i="35"/>
  <c r="AM174" i="35" s="1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W137" i="35"/>
  <c r="X137" i="35" s="1"/>
  <c r="R137" i="35"/>
  <c r="S137" i="35" s="1"/>
  <c r="J137" i="35"/>
  <c r="I137" i="35"/>
  <c r="AV136" i="35"/>
  <c r="AW136" i="35" s="1"/>
  <c r="AQ136" i="35"/>
  <c r="AR136" i="35" s="1"/>
  <c r="AL136" i="35"/>
  <c r="AM136" i="35" s="1"/>
  <c r="AG136" i="35"/>
  <c r="AH136" i="35" s="1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S200" i="34"/>
  <c r="R200" i="34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V161" i="34"/>
  <c r="AW161" i="34" s="1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L196" i="32"/>
  <c r="AM196" i="32" s="1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7" i="32"/>
  <c r="G187" i="32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S178" i="32" s="1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W157" i="32"/>
  <c r="X157" i="32" s="1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S154" i="32" s="1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36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M198" i="33" l="1"/>
  <c r="AM153" i="34"/>
  <c r="AR164" i="33"/>
  <c r="K161" i="34"/>
  <c r="M161" i="34" s="1"/>
  <c r="S191" i="34"/>
  <c r="X148" i="34"/>
  <c r="AH149" i="33"/>
  <c r="H187" i="32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 s="1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424" i="44" l="1"/>
  <c r="R439" i="44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S116" i="35"/>
  <c r="S120" i="35"/>
  <c r="R121" i="35"/>
  <c r="K121" i="35" s="1"/>
  <c r="M121" i="35" s="1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S117" i="35" s="1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R121" i="34"/>
  <c r="K121" i="34" s="1"/>
  <c r="M121" i="34" s="1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6" i="32"/>
  <c r="S120" i="32"/>
  <c r="R121" i="32"/>
  <c r="J121" i="32"/>
  <c r="I121" i="32"/>
  <c r="R120" i="32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6" i="8" s="1"/>
  <c r="U426" i="8" s="1"/>
  <c r="Z426" i="8" s="1"/>
  <c r="AE426" i="8" s="1"/>
  <c r="AJ426" i="8" s="1"/>
  <c r="AO426" i="8" s="1"/>
  <c r="AT426" i="8" s="1"/>
  <c r="P446" i="8" s="1"/>
  <c r="U446" i="8" s="1"/>
  <c r="Z446" i="8" s="1"/>
  <c r="AE446" i="8" s="1"/>
  <c r="AJ446" i="8" s="1"/>
  <c r="AO446" i="8" s="1"/>
  <c r="AT446" i="8" s="1"/>
  <c r="AV121" i="8"/>
  <c r="AW121" i="8" s="1"/>
  <c r="AQ121" i="8"/>
  <c r="AR121" i="8" s="1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S121" i="34" l="1"/>
  <c r="S121" i="35"/>
  <c r="X110" i="35"/>
  <c r="K119" i="34"/>
  <c r="M119" i="34" s="1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F52" i="38" s="1"/>
  <c r="I50" i="3" s="1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F62" i="7" s="1"/>
  <c r="F60" i="3" s="1"/>
  <c r="M63" i="7"/>
  <c r="F63" i="7" s="1"/>
  <c r="F61" i="3" s="1"/>
  <c r="M64" i="7"/>
  <c r="F64" i="7" s="1"/>
  <c r="F62" i="3" s="1"/>
  <c r="M65" i="7"/>
  <c r="F65" i="7" s="1"/>
  <c r="F63" i="3" s="1"/>
  <c r="M66" i="7"/>
  <c r="M67" i="7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U44" i="3" s="1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G46" i="7"/>
  <c r="G53" i="7"/>
  <c r="O44" i="3" l="1"/>
  <c r="F65" i="3"/>
  <c r="U57" i="3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 s="1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AH110" i="33" s="1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8" i="32"/>
  <c r="R101" i="32"/>
  <c r="S101" i="32" s="1"/>
  <c r="R100" i="32"/>
  <c r="S100" i="32" s="1"/>
  <c r="R99" i="32"/>
  <c r="S99" i="32" s="1"/>
  <c r="R98" i="32"/>
  <c r="R97" i="32"/>
  <c r="S97" i="32" s="1"/>
  <c r="R96" i="32"/>
  <c r="S96" i="32" s="1"/>
  <c r="R95" i="32"/>
  <c r="R94" i="32"/>
  <c r="S94" i="32" s="1"/>
  <c r="R93" i="32"/>
  <c r="S93" i="32" s="1"/>
  <c r="R92" i="32"/>
  <c r="S92" i="32" s="1"/>
  <c r="R91" i="32"/>
  <c r="S91" i="32" s="1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0" i="33" l="1"/>
  <c r="K110" i="33"/>
  <c r="K95" i="32"/>
  <c r="M95" i="32" s="1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R81" i="35"/>
  <c r="S81" i="35" s="1"/>
  <c r="R80" i="35"/>
  <c r="S80" i="35" s="1"/>
  <c r="R79" i="35"/>
  <c r="S79" i="35" s="1"/>
  <c r="R78" i="35"/>
  <c r="S78" i="35" s="1"/>
  <c r="R77" i="35"/>
  <c r="S77" i="35" s="1"/>
  <c r="R76" i="35"/>
  <c r="S76" i="35" s="1"/>
  <c r="R75" i="35"/>
  <c r="S75" i="35" s="1"/>
  <c r="R74" i="35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Q71" i="34"/>
  <c r="AR71" i="34" s="1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K74" i="35" l="1"/>
  <c r="M74" i="35" s="1"/>
  <c r="H72" i="33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57" i="32"/>
  <c r="R61" i="32"/>
  <c r="S61" i="32" s="1"/>
  <c r="R60" i="32"/>
  <c r="R59" i="32"/>
  <c r="S59" i="32" s="1"/>
  <c r="R58" i="32"/>
  <c r="R57" i="32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7" i="34" l="1"/>
  <c r="K50" i="32"/>
  <c r="M50" i="32" s="1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X131" i="38" l="1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 s="1"/>
  <c r="AC284" i="33" l="1"/>
  <c r="AC278" i="33"/>
  <c r="AC289" i="33"/>
  <c r="AC279" i="33"/>
  <c r="AC288" i="33"/>
  <c r="AC285" i="33"/>
  <c r="K285" i="33"/>
  <c r="AC290" i="33"/>
  <c r="AC281" i="33"/>
  <c r="K284" i="33"/>
  <c r="M282" i="33" s="1"/>
  <c r="AC275" i="33"/>
  <c r="B29" i="13"/>
  <c r="D29" i="13" s="1"/>
  <c r="D29" i="39"/>
  <c r="M286" i="33"/>
  <c r="M279" i="33"/>
  <c r="AC287" i="33"/>
  <c r="AC286" i="33"/>
  <c r="AD274" i="33"/>
  <c r="AC282" i="33"/>
  <c r="AC274" i="33"/>
  <c r="AC280" i="33"/>
  <c r="AC276" i="33"/>
  <c r="AC277" i="33"/>
  <c r="AC283" i="33"/>
  <c r="M285" i="33" l="1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32" i="13" l="1"/>
  <c r="D32" i="13" s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2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<sst xmlns="http://schemas.openxmlformats.org/spreadsheetml/2006/main" count="31133" uniqueCount="938">
  <si>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</si>
  <si>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</si>
  <si>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</si>
  <si>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</si>
  <si>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</si>
  <si>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</si>
  <si>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</si>
  <si>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</si>
  <si>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</si>
  <si>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</si>
  <si>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</si>
  <si>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</si>
  <si>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</si>
  <si>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</si>
  <si>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</si>
  <si>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</si>
  <si>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</si>
  <si>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</si>
  <si>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</si>
  <si>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</si>
  <si>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</si>
  <si>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月別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</si>
  <si>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</si>
  <si>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</si>
  <si>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</si>
  <si>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</si>
  <si>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</si>
  <si>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</si>
  <si>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</si>
  <si>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</si>
  <si>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</si>
  <si>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</si>
  <si>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</si>
  <si>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</si>
  <si>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</si>
  <si>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</si>
  <si>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</si>
  <si>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</si>
  <si>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</si>
  <si>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</si>
  <si>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</si>
  <si>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</si>
  <si>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</si>
  <si>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</si>
  <si>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</si>
  <si>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</si>
  <si>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</si>
  <si>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</si>
  <si>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</si>
  <si>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</si>
  <si>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</si>
  <si>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</si>
  <si>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</si>
  <si>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</si>
  <si>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</si>
  <si>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</si>
  <si>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</si>
  <si>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</si>
  <si>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</si>
  <si>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</si>
  <si>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</si>
  <si>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</si>
  <si>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</si>
  <si>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</si>
  <si>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</si>
  <si>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</si>
  <si>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</si>
  <si>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</si>
  <si>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</si>
  <si>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</si>
  <si>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</si>
  <si>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</si>
  <si>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</si>
  <si>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</si>
  <si>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</si>
  <si>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</si>
  <si>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</si>
  <si>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</si>
  <si>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</si>
  <si>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</si>
  <si>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</si>
  <si>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</si>
  <si>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</si>
  <si>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</si>
  <si>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</si>
  <si>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</si>
  <si>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</si>
  <si>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</si>
  <si>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</si>
  <si>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</si>
  <si>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</si>
  <si>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</si>
  <si>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</si>
  <si>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</si>
  <si>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</si>
  <si>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</si>
  <si>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</si>
  <si>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</si>
  <si>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</si>
  <si>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</si>
  <si>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</si>
  <si>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</si>
  <si>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</si>
  <si>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</si>
  <si>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</si>
  <si>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</si>
  <si>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</si>
  <si>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</si>
  <si>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</si>
  <si>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</si>
  <si>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</si>
  <si>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</si>
  <si>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</si>
  <si>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</si>
  <si>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</si>
  <si>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</si>
  <si>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</si>
  <si>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</si>
  <si>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</si>
  <si>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</si>
  <si>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</si>
  <si>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八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</si>
  <si>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</si>
  <si>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</si>
  <si>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</si>
  <si>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</si>
  <si>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</si>
  <si>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</si>
  <si>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</si>
  <si>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</si>
  <si>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</si>
  <si>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</si>
  <si>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</si>
  <si>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</si>
  <si>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一配</t>
    <phoneticPr fontId="13" type="noConversion"/>
  </si>
  <si>
    <t>二配</t>
    <phoneticPr fontId="13" type="noConversion"/>
  </si>
  <si>
    <t>營業額</t>
    <phoneticPr fontId="13" type="noConversion"/>
  </si>
  <si>
    <t>主食</t>
  </si>
  <si>
    <t>主食</t>
    <phoneticPr fontId="13" type="noConversion"/>
  </si>
  <si>
    <t>熱食義麵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</si>
  <si>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</si>
  <si>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</si>
  <si>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</si>
  <si>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</si>
  <si>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</si>
  <si>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</si>
  <si>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（４）訂單數量構成比</t>
    <phoneticPr fontId="10"/>
  </si>
  <si>
    <t>商品名稱</t>
    <phoneticPr fontId="13" type="noConversion"/>
  </si>
  <si>
    <t>產線配置圖</t>
    <phoneticPr fontId="13" type="noConversion"/>
  </si>
  <si>
    <t>計畫</t>
    <phoneticPr fontId="13" type="noConversion"/>
  </si>
  <si>
    <t>人數</t>
    <phoneticPr fontId="13" type="noConversion"/>
  </si>
  <si>
    <t>產能／時</t>
    <phoneticPr fontId="13" type="noConversion"/>
  </si>
  <si>
    <t>實際</t>
    <phoneticPr fontId="13" type="noConversion"/>
  </si>
  <si>
    <t>生產實績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</si>
  <si>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</si>
  <si>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</si>
  <si>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</si>
  <si>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日期</t>
    <phoneticPr fontId="13" type="noConversion"/>
  </si>
  <si>
    <t>日報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</si>
  <si>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</si>
  <si>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</si>
  <si>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</si>
  <si>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</si>
  <si>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</si>
  <si>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</si>
  <si>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</si>
  <si>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</si>
  <si>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產線配置圖－每週更新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</si>
  <si>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</si>
  <si>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</si>
  <si>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</si>
  <si>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</si>
  <si>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</si>
  <si>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</si>
  <si>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</si>
  <si>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</si>
  <si>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</si>
  <si>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</si>
  <si>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</si>
  <si>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</si>
  <si>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</si>
  <si>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</si>
  <si>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</si>
  <si>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</si>
  <si>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</si>
  <si>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</si>
  <si>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</si>
  <si>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</si>
  <si>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</si>
  <si>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</si>
  <si>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</si>
  <si>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</si>
  <si>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品群</t>
    <phoneticPr fontId="10"/>
  </si>
  <si>
    <t>抓樣不穩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</si>
  <si>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</si>
  <si>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</si>
  <si>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</si>
  <si>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類型</t>
    <phoneticPr fontId="13" type="noConversion"/>
  </si>
  <si>
    <t>製程不穩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</si>
  <si>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</si>
  <si>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</si>
  <si>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</si>
  <si>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</si>
  <si>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</si>
  <si>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</si>
  <si>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t>半成品-報廢(%)</t>
    <phoneticPr fontId="10"/>
  </si>
  <si>
    <t>半成品-超用(%)</t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</si>
  <si>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</si>
  <si>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▼1</t>
    <phoneticPr fontId="10"/>
  </si>
  <si>
    <t>▼3</t>
    <phoneticPr fontId="10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</si>
  <si>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</si>
  <si>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</si>
  <si>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</si>
  <si>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▼2</t>
    <phoneticPr fontId="10"/>
  </si>
  <si>
    <t>▼4</t>
    <phoneticPr fontId="10"/>
  </si>
  <si>
    <t>▼5</t>
    <phoneticPr fontId="10"/>
  </si>
  <si>
    <t>▼1</t>
    <phoneticPr fontId="10"/>
  </si>
  <si>
    <t>▼4</t>
    <phoneticPr fontId="10"/>
  </si>
  <si>
    <t>（８）報廢原因別前幾名品項</t>
    <phoneticPr fontId="13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</si>
  <si>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</si>
  <si>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</si>
  <si>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</si>
  <si>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</si>
  <si>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</si>
  <si>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主食(091,092,093,094,095)</t>
    <phoneticPr fontId="13" type="noConversion"/>
  </si>
  <si>
    <t>實績</t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</si>
  <si>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</si>
  <si>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</si>
  <si>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  <phoneticPr fontId="13" type="noConversion"/>
  </si>
  <si>
    <t>五</t>
    <phoneticPr fontId="13" type="noConversion"/>
  </si>
  <si>
    <t>展開量高於１０5％</t>
    <phoneticPr fontId="13" type="noConversion"/>
  </si>
  <si>
    <t>展開量高於１０5％</t>
    <phoneticPr fontId="10"/>
  </si>
  <si>
    <t>展開量高於１０5％</t>
    <phoneticPr fontId="10"/>
  </si>
  <si>
    <t>展開量高於１０５％</t>
    <phoneticPr fontId="10"/>
  </si>
  <si>
    <t>三明治</t>
  </si>
  <si>
    <t>調理麵包</t>
  </si>
  <si>
    <t>沙拉</t>
  </si>
  <si>
    <t>沙拉</t>
    <phoneticPr fontId="13" type="noConversion"/>
  </si>
  <si>
    <t>沙拉(141)</t>
    <phoneticPr fontId="13" type="noConversion"/>
  </si>
  <si>
    <t>三明治(106)</t>
    <phoneticPr fontId="13" type="noConversion"/>
  </si>
  <si>
    <t>三明治　１０６</t>
    <phoneticPr fontId="13" type="noConversion"/>
  </si>
  <si>
    <t>調理麵包　１０７</t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</si>
  <si>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</si>
  <si>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t>沙拉　１４１</t>
    <phoneticPr fontId="13" type="noConversion"/>
  </si>
  <si>
    <t>三明治</t>
    <phoneticPr fontId="13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</si>
  <si>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3" type="noConversion"/>
  </si>
  <si>
    <t>（3）業績構成比</t>
    <phoneticPr fontId="13" type="noConversion"/>
  </si>
  <si>
    <t>日期</t>
    <phoneticPr fontId="13" type="noConversion"/>
  </si>
  <si>
    <t>訂單量</t>
    <phoneticPr fontId="13" type="noConversion"/>
  </si>
  <si>
    <t>主食</t>
    <phoneticPr fontId="13" type="noConversion"/>
  </si>
  <si>
    <t>微波小吃</t>
    <phoneticPr fontId="13" type="noConversion"/>
  </si>
  <si>
    <t>日</t>
    <phoneticPr fontId="13" type="noConversion"/>
  </si>
  <si>
    <t>週累積</t>
    <phoneticPr fontId="13" type="noConversion"/>
  </si>
  <si>
    <t>月累積</t>
    <phoneticPr fontId="13" type="noConversion"/>
  </si>
  <si>
    <t>一配</t>
    <phoneticPr fontId="13" type="noConversion"/>
  </si>
  <si>
    <t>二配</t>
    <phoneticPr fontId="13" type="noConversion"/>
  </si>
  <si>
    <t>合計</t>
    <phoneticPr fontId="13" type="noConversion"/>
  </si>
  <si>
    <t>訂單數</t>
    <phoneticPr fontId="13" type="noConversion"/>
  </si>
  <si>
    <t>比例(%)</t>
    <phoneticPr fontId="13" type="noConversion"/>
  </si>
  <si>
    <t>八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</si>
  <si>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</si>
  <si>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</si>
  <si>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</si>
  <si>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</si>
  <si>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</si>
  <si>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</si>
  <si>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日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</si>
  <si>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</si>
  <si>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</si>
  <si>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</si>
  <si>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三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</si>
  <si>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</si>
  <si>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</si>
  <si>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</si>
  <si>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六</t>
    <phoneticPr fontId="13" type="noConversion"/>
  </si>
  <si>
    <t>（4）訂單數量構成比</t>
    <phoneticPr fontId="13" type="noConversion"/>
  </si>
  <si>
    <t>品類訂單量</t>
    <phoneticPr fontId="13" type="noConversion"/>
  </si>
  <si>
    <t>品類業績</t>
    <phoneticPr fontId="13" type="noConversion"/>
  </si>
  <si>
    <t>三明治</t>
    <phoneticPr fontId="13" type="noConversion"/>
  </si>
  <si>
    <t>沙拉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</si>
  <si>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</si>
  <si>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3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</si>
  <si>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</si>
  <si>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3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</si>
  <si>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</si>
  <si>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</si>
  <si>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0"/>
  </si>
  <si>
    <t>主食</t>
    <phoneticPr fontId="13" type="noConversion"/>
  </si>
  <si>
    <t>主食</t>
    <phoneticPr fontId="13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</si>
  <si>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</si>
  <si>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3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</si>
  <si>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</si>
  <si>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3" type="noConversion"/>
  </si>
  <si>
    <t>微波小吃</t>
    <phoneticPr fontId="13" type="noConversion"/>
  </si>
  <si>
    <t>三明治</t>
    <phoneticPr fontId="13" type="noConversion"/>
  </si>
  <si>
    <t>三明治</t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</si>
  <si>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3" type="noConversion"/>
  </si>
  <si>
    <t>沙拉</t>
    <phoneticPr fontId="13" type="noConversion"/>
  </si>
  <si>
    <t>沙拉</t>
    <phoneticPr fontId="13" type="noConversion"/>
  </si>
  <si>
    <t>月別</t>
    <phoneticPr fontId="10"/>
  </si>
  <si>
    <t>週別</t>
    <phoneticPr fontId="13" type="noConversion"/>
  </si>
  <si>
    <t>（２）ＫＰＩ達成進度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</si>
  <si>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</si>
  <si>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</si>
  <si>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日期</t>
    <phoneticPr fontId="13" type="noConversion"/>
  </si>
  <si>
    <t xml:space="preserve">半成品報廢(%) </t>
    <phoneticPr fontId="13" type="noConversion"/>
  </si>
  <si>
    <t>日</t>
    <phoneticPr fontId="13" type="noConversion"/>
  </si>
  <si>
    <t>週平均</t>
    <phoneticPr fontId="13" type="noConversion"/>
  </si>
  <si>
    <t>月平均</t>
    <phoneticPr fontId="13" type="noConversion"/>
  </si>
  <si>
    <t>月平均</t>
    <phoneticPr fontId="13" type="noConversion"/>
  </si>
  <si>
    <t>週平均</t>
    <phoneticPr fontId="13" type="noConversion"/>
  </si>
  <si>
    <t>日</t>
    <phoneticPr fontId="13" type="noConversion"/>
  </si>
  <si>
    <t>八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</si>
  <si>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</si>
  <si>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</si>
  <si>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</si>
  <si>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</si>
  <si>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</si>
  <si>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</si>
  <si>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</si>
  <si>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四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</si>
  <si>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</si>
  <si>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</si>
  <si>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</si>
  <si>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五</t>
    <phoneticPr fontId="13" type="noConversion"/>
  </si>
  <si>
    <t>月平均人時性</t>
    <phoneticPr fontId="13" type="noConversion"/>
  </si>
  <si>
    <t>前週比</t>
    <phoneticPr fontId="13" type="noConversion"/>
  </si>
  <si>
    <t>前週比</t>
    <phoneticPr fontId="13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</si>
  <si>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</si>
  <si>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</si>
  <si>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</si>
  <si>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</si>
  <si>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</si>
  <si>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t>展開量高於１０5％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</si>
  <si>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</si>
  <si>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</si>
  <si>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</si>
  <si>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</si>
  <si>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</si>
  <si>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</si>
  <si>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</si>
  <si>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</si>
  <si>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</si>
  <si>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</si>
  <si>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</si>
  <si>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業績金額</t>
    <phoneticPr fontId="13" type="noConversion"/>
  </si>
  <si>
    <t>項目</t>
    <phoneticPr fontId="13" type="noConversion"/>
  </si>
  <si>
    <t>展開量高於１０5％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</si>
  <si>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</si>
  <si>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</si>
  <si>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</si>
  <si>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</si>
  <si>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比例</t>
    <phoneticPr fontId="10"/>
  </si>
  <si>
    <t>報廢</t>
    <phoneticPr fontId="10"/>
  </si>
  <si>
    <t>超用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</si>
  <si>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</si>
  <si>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</si>
  <si>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</si>
  <si>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</si>
  <si>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</si>
  <si>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</si>
  <si>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</si>
  <si>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</si>
  <si>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</si>
  <si>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</si>
  <si>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日期</t>
    <phoneticPr fontId="13" type="noConversion"/>
  </si>
  <si>
    <t>分析原因</t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</si>
  <si>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</si>
  <si>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</si>
  <si>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</si>
  <si>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</si>
  <si>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</si>
  <si>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</si>
  <si>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補單占比</t>
    <phoneticPr fontId="13" type="noConversion"/>
  </si>
  <si>
    <t>總件數</t>
    <phoneticPr fontId="13" type="noConversion"/>
  </si>
  <si>
    <t>展開量105%</t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</si>
  <si>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</si>
  <si>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t>研發設定</t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</si>
  <si>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</si>
  <si>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t>五</t>
    <phoneticPr fontId="13" type="noConversion"/>
  </si>
  <si>
    <t>六</t>
    <phoneticPr fontId="13" type="noConversion"/>
  </si>
  <si>
    <t>月合計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</si>
  <si>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</si>
  <si>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</si>
  <si>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</si>
  <si>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</si>
  <si>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占比</t>
    <phoneticPr fontId="13" type="noConversion"/>
  </si>
  <si>
    <t>金額</t>
    <phoneticPr fontId="13" type="noConversion"/>
  </si>
  <si>
    <t>四</t>
    <phoneticPr fontId="13" type="noConversion"/>
  </si>
  <si>
    <t>日期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</si>
  <si>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</si>
  <si>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</si>
  <si>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</si>
  <si>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補單占比</t>
    <phoneticPr fontId="13" type="noConversion"/>
  </si>
  <si>
    <t>總件數</t>
    <phoneticPr fontId="13" type="noConversion"/>
  </si>
  <si>
    <t>展開量105%</t>
    <phoneticPr fontId="13" type="noConversion"/>
  </si>
  <si>
    <t>製程不穩</t>
    <phoneticPr fontId="13" type="noConversion"/>
  </si>
  <si>
    <t>原物料規格</t>
    <phoneticPr fontId="13" type="noConversion"/>
  </si>
  <si>
    <t>研發設定</t>
    <phoneticPr fontId="13" type="noConversion"/>
  </si>
  <si>
    <t>其他原因</t>
    <phoneticPr fontId="13" type="noConversion"/>
  </si>
  <si>
    <t>五</t>
    <phoneticPr fontId="13" type="noConversion"/>
  </si>
  <si>
    <t>w1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</si>
  <si>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</si>
  <si>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</si>
  <si>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</si>
  <si>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五</t>
    <phoneticPr fontId="13" type="noConversion"/>
  </si>
  <si>
    <t>占比</t>
    <phoneticPr fontId="13" type="noConversion"/>
  </si>
  <si>
    <t>金額</t>
    <phoneticPr fontId="13" type="noConversion"/>
  </si>
  <si>
    <t>四</t>
    <phoneticPr fontId="13" type="noConversion"/>
  </si>
  <si>
    <t>金額</t>
    <phoneticPr fontId="13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</si>
  <si>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</si>
  <si>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</si>
  <si>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</si>
  <si>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</si>
  <si>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</si>
  <si>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</si>
  <si>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</si>
  <si>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</si>
  <si>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</si>
  <si>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</si>
  <si>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</si>
  <si>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</si>
  <si>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</si>
  <si>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</si>
  <si>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</si>
  <si>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</si>
  <si>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</si>
  <si>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</si>
  <si>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</si>
  <si>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</si>
  <si>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</si>
  <si>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</si>
  <si>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</si>
  <si>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</si>
  <si>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</si>
  <si>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</si>
  <si>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</si>
  <si>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</si>
  <si>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</si>
  <si>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</si>
  <si>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</si>
  <si>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</si>
  <si>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</si>
  <si>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</si>
  <si>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</si>
  <si>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</si>
  <si>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</si>
  <si>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</si>
  <si>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</si>
  <si>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</si>
  <si>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</si>
  <si>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</si>
  <si>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</si>
  <si>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</si>
  <si>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</si>
  <si>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</si>
  <si>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</si>
  <si>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</si>
  <si>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</si>
  <si>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</si>
  <si>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</si>
  <si>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</si>
  <si>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</si>
  <si>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</si>
  <si>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</si>
  <si>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</si>
  <si>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</si>
  <si>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</si>
  <si>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</si>
  <si>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</si>
  <si>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</si>
  <si>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</si>
  <si>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</si>
  <si>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</si>
  <si>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</si>
  <si>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</si>
  <si>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</si>
  <si>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</si>
  <si>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</si>
  <si>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</si>
  <si>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</si>
  <si>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</si>
  <si>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</si>
  <si>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</si>
  <si>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</si>
  <si>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</si>
  <si>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</si>
  <si>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</si>
  <si>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</si>
  <si>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</si>
  <si>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</si>
  <si>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</si>
  <si>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</si>
  <si>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</si>
  <si>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</si>
  <si>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</si>
  <si>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</si>
  <si>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3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</si>
  <si>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</si>
  <si>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</si>
  <si>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</si>
  <si>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</si>
  <si>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</si>
  <si>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</si>
  <si>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</si>
  <si>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</si>
  <si>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</si>
  <si>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</si>
  <si>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</si>
  <si>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</si>
  <si>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</si>
  <si>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</si>
  <si>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</si>
  <si>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</si>
  <si>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</si>
  <si>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</si>
  <si>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</si>
  <si>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</si>
  <si>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</si>
  <si>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</si>
  <si>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</si>
  <si>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</si>
  <si>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</si>
  <si>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</si>
  <si>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</si>
  <si>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</si>
  <si>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</si>
  <si>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</si>
  <si>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</si>
  <si>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</si>
  <si>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</si>
  <si>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</si>
  <si>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</si>
  <si>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3" type="noConversion"/>
  </si>
  <si>
    <t>其他原因</t>
  </si>
  <si>
    <t>其他原因</t>
    <phoneticPr fontId="13" type="noConversion"/>
  </si>
  <si>
    <t>其他因素</t>
    <phoneticPr fontId="13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</si>
  <si>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</si>
  <si>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</si>
  <si>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</si>
  <si>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</si>
  <si>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</si>
  <si>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</si>
  <si>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</si>
  <si>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</si>
  <si>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</si>
  <si>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</si>
  <si>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</si>
  <si>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</si>
  <si>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</si>
  <si>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</si>
  <si>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</si>
  <si>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</si>
  <si>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</si>
  <si>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</si>
  <si>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</si>
  <si>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</si>
  <si>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</si>
  <si>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</si>
  <si>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</si>
  <si>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</si>
  <si>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</si>
  <si>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</si>
  <si>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</si>
  <si>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3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</si>
  <si>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</si>
  <si>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</si>
  <si>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當週</t>
    <phoneticPr fontId="10"/>
  </si>
  <si>
    <t>前週</t>
    <phoneticPr fontId="13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</si>
  <si>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</si>
  <si>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t>教育訓練-實施率(%)</t>
    <phoneticPr fontId="10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</si>
  <si>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</si>
  <si>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</si>
  <si>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</si>
  <si>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</si>
  <si>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</si>
  <si>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</si>
  <si>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</si>
  <si>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</si>
  <si>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</si>
  <si>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</si>
  <si>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</si>
  <si>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</si>
  <si>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3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</si>
  <si>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</si>
  <si>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</si>
  <si>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超用金額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</si>
  <si>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</si>
  <si>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</si>
  <si>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</si>
  <si>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</si>
  <si>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3" type="noConversion"/>
  </si>
  <si>
    <t>電解消毒美生菜(三明治用)</t>
    <phoneticPr fontId="13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</si>
  <si>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</si>
  <si>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</si>
  <si>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</si>
  <si>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3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</si>
  <si>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3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</si>
  <si>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</si>
  <si>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</si>
  <si>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 xml:space="preserve">人時性(個/月均) </t>
    <phoneticPr fontId="10"/>
  </si>
  <si>
    <t xml:space="preserve">人時達成率(%/月均) 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</si>
  <si>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</si>
  <si>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t>教育訓練-實施率(%)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</si>
  <si>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</si>
  <si>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</si>
  <si>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</si>
  <si>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</si>
  <si>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</si>
  <si>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</si>
  <si>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</si>
  <si>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</si>
  <si>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</si>
  <si>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</si>
  <si>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</si>
  <si>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</si>
  <si>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</si>
  <si>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</si>
  <si>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</si>
  <si>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</si>
  <si>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</si>
  <si>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</si>
  <si>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</si>
  <si>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</si>
  <si>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</si>
  <si>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</si>
  <si>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</si>
  <si>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</si>
  <si>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</si>
  <si>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</si>
  <si>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</si>
  <si>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</si>
  <si>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</si>
  <si>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</si>
  <si>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</si>
  <si>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</si>
  <si>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</si>
  <si>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</si>
  <si>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</si>
  <si>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</si>
  <si>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</si>
  <si>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</si>
  <si>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</si>
  <si>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</si>
  <si>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</si>
  <si>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</si>
  <si>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</si>
  <si>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</si>
  <si>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</si>
  <si>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3" type="noConversion"/>
  </si>
  <si>
    <t>便當</t>
    <phoneticPr fontId="13" type="noConversion"/>
  </si>
  <si>
    <t>便當</t>
    <phoneticPr fontId="13" type="noConversion"/>
  </si>
  <si>
    <t>便當</t>
    <phoneticPr fontId="13" type="noConversion"/>
  </si>
  <si>
    <t>便當</t>
    <phoneticPr fontId="1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</si>
  <si>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</si>
  <si>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便當</t>
    <phoneticPr fontId="13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</si>
  <si>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</si>
  <si>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</si>
  <si>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</si>
  <si>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</si>
  <si>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</si>
  <si>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</si>
  <si>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</si>
  <si>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</si>
  <si>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</si>
  <si>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</si>
  <si>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</si>
  <si>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3" type="noConversion"/>
  </si>
  <si>
    <t>九</t>
    <phoneticPr fontId="13" type="noConversion"/>
  </si>
  <si>
    <t>主要原因&amp;對策</t>
    <phoneticPr fontId="10"/>
  </si>
  <si>
    <t>主要原因&amp;對策</t>
    <phoneticPr fontId="10"/>
  </si>
  <si>
    <t>鳳梨腰果炒飯</t>
  </si>
  <si>
    <t>陽光地瓜總匯三明治</t>
  </si>
  <si>
    <t>韓式泡菜豆腐握沙拉</t>
  </si>
  <si>
    <t>8月合計</t>
    <phoneticPr fontId="13" type="noConversion"/>
  </si>
  <si>
    <t>9月合計</t>
    <phoneticPr fontId="13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</si>
  <si>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</si>
  <si>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</si>
  <si>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</si>
  <si>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</si>
  <si>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</si>
  <si>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</si>
  <si>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3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</si>
  <si>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</si>
  <si>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</si>
  <si>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</si>
  <si>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</si>
  <si>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</si>
  <si>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</si>
  <si>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</si>
  <si>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</si>
  <si>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10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</si>
  <si>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</si>
  <si>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</si>
  <si>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</si>
  <si>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</si>
  <si>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</si>
  <si>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</si>
  <si>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</si>
  <si>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</si>
  <si>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</si>
  <si>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</si>
  <si>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</si>
  <si>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</si>
  <si>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</si>
  <si>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</si>
  <si>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</si>
  <si>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</si>
  <si>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</si>
  <si>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</si>
  <si>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</si>
  <si>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</si>
  <si>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</si>
  <si>
    <t>原物料規格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</si>
  <si>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</si>
  <si>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</si>
  <si>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類型</t>
    <phoneticPr fontId="13" type="noConversion"/>
  </si>
  <si>
    <t>排名</t>
    <phoneticPr fontId="10"/>
  </si>
  <si>
    <t>排名</t>
    <phoneticPr fontId="10"/>
  </si>
  <si>
    <t>單價</t>
    <phoneticPr fontId="10"/>
  </si>
  <si>
    <t>單價</t>
    <phoneticPr fontId="10"/>
  </si>
  <si>
    <t>報廢率</t>
    <phoneticPr fontId="10"/>
  </si>
  <si>
    <t>數量</t>
    <phoneticPr fontId="10"/>
  </si>
  <si>
    <t>主要原因&amp;對策</t>
    <phoneticPr fontId="10"/>
  </si>
  <si>
    <t>前幾名合計比例</t>
    <phoneticPr fontId="10"/>
  </si>
  <si>
    <t>前幾名合計比例</t>
    <phoneticPr fontId="10"/>
  </si>
  <si>
    <t>前幾名合計金額</t>
    <phoneticPr fontId="10"/>
  </si>
  <si>
    <t>前幾名合計金額</t>
    <phoneticPr fontId="10"/>
  </si>
  <si>
    <t>類型</t>
    <phoneticPr fontId="13" type="noConversion"/>
  </si>
  <si>
    <t>排名</t>
    <phoneticPr fontId="10"/>
  </si>
  <si>
    <t>報廢率</t>
    <phoneticPr fontId="10"/>
  </si>
  <si>
    <t>前幾名合計金額</t>
    <phoneticPr fontId="10"/>
  </si>
  <si>
    <t>類型</t>
    <phoneticPr fontId="13" type="noConversion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</si>
  <si>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</si>
  <si>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</si>
  <si>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</si>
  <si>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</si>
  <si>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主要原因&amp;對策</t>
    <phoneticPr fontId="10"/>
  </si>
  <si>
    <t>前幾名合計比例</t>
    <phoneticPr fontId="10"/>
  </si>
  <si>
    <t>前幾名合計金額</t>
    <phoneticPr fontId="10"/>
  </si>
  <si>
    <t>類型</t>
    <phoneticPr fontId="13" type="noConversion"/>
  </si>
  <si>
    <t>排名</t>
    <phoneticPr fontId="10"/>
  </si>
  <si>
    <t>半成品名</t>
    <phoneticPr fontId="10"/>
  </si>
  <si>
    <t>其他因素</t>
    <phoneticPr fontId="13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</si>
  <si>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</si>
  <si>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</si>
  <si>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研發設定</t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</si>
  <si>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</si>
  <si>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前幾名合計比例</t>
    <phoneticPr fontId="10"/>
  </si>
  <si>
    <t>半成品名</t>
    <phoneticPr fontId="10"/>
  </si>
  <si>
    <t>報廢率</t>
    <phoneticPr fontId="10"/>
  </si>
  <si>
    <t>數量</t>
    <phoneticPr fontId="10"/>
  </si>
  <si>
    <t>主要原因&amp;對策</t>
    <phoneticPr fontId="10"/>
  </si>
  <si>
    <t>類型</t>
    <phoneticPr fontId="13" type="noConversion"/>
  </si>
  <si>
    <t>單價</t>
    <phoneticPr fontId="10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</si>
  <si>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3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</si>
  <si>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0"/>
  </si>
  <si>
    <t>製程不穩</t>
    <phoneticPr fontId="10"/>
  </si>
  <si>
    <t>其他原因</t>
    <phoneticPr fontId="10"/>
  </si>
  <si>
    <t>前幾名合計比例</t>
    <phoneticPr fontId="10"/>
  </si>
  <si>
    <t>前幾名合計金額</t>
    <phoneticPr fontId="10"/>
  </si>
  <si>
    <t>單價</t>
    <phoneticPr fontId="10"/>
  </si>
  <si>
    <t>報廢率</t>
    <phoneticPr fontId="10"/>
  </si>
  <si>
    <t>排名</t>
    <phoneticPr fontId="10"/>
  </si>
  <si>
    <t>數量</t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</si>
  <si>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</si>
  <si>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展開量高於１０5％</t>
    <phoneticPr fontId="10"/>
  </si>
  <si>
    <t>原物料規格</t>
    <phoneticPr fontId="10"/>
  </si>
  <si>
    <t>類型</t>
    <phoneticPr fontId="13" type="noConversion"/>
  </si>
  <si>
    <t>單價</t>
    <phoneticPr fontId="10"/>
  </si>
  <si>
    <t>單價</t>
    <phoneticPr fontId="10"/>
  </si>
  <si>
    <t>報廢率</t>
    <phoneticPr fontId="10"/>
  </si>
  <si>
    <t>數量</t>
    <phoneticPr fontId="10"/>
  </si>
  <si>
    <t>前幾名合計金額</t>
    <phoneticPr fontId="10"/>
  </si>
  <si>
    <t>排名</t>
    <phoneticPr fontId="10"/>
  </si>
  <si>
    <t>報廢率</t>
    <phoneticPr fontId="10"/>
  </si>
  <si>
    <t>數量</t>
    <phoneticPr fontId="10"/>
  </si>
  <si>
    <t>類型</t>
    <phoneticPr fontId="13" type="noConversion"/>
  </si>
  <si>
    <t>半成品名</t>
    <phoneticPr fontId="10"/>
  </si>
  <si>
    <t>主要原因&amp;對策</t>
    <phoneticPr fontId="10"/>
  </si>
  <si>
    <t>其他因素</t>
    <phoneticPr fontId="13" type="noConversion"/>
  </si>
  <si>
    <t>前幾名合計比例</t>
    <phoneticPr fontId="10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</si>
  <si>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</si>
  <si>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</si>
  <si>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</si>
  <si>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t>取樣不穩</t>
    <phoneticPr fontId="13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</si>
  <si>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</si>
  <si>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3" type="noConversion"/>
  </si>
  <si>
    <t>10月合計</t>
    <phoneticPr fontId="13" type="noConversion"/>
  </si>
  <si>
    <t>番茄大小顆差異大</t>
  </si>
  <si>
    <t>丼飯-滑蛋(112年)</t>
  </si>
  <si>
    <t>w5</t>
    <phoneticPr fontId="13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</si>
  <si>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</si>
  <si>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</si>
  <si>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</si>
  <si>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</si>
  <si>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</si>
  <si>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</si>
  <si>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</si>
  <si>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</si>
  <si>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</si>
  <si>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</si>
  <si>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</si>
  <si>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</si>
  <si>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</si>
  <si>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</si>
  <si>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</si>
  <si>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</si>
  <si>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</si>
  <si>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</si>
  <si>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</si>
  <si>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</si>
  <si>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</si>
  <si>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</si>
  <si>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</si>
  <si>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</si>
  <si>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3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</si>
  <si>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</si>
  <si>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</si>
  <si>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</si>
  <si>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</si>
  <si>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</si>
  <si>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</si>
  <si>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</si>
  <si>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</si>
  <si>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</si>
  <si>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物料規格大小差異過大</t>
  </si>
  <si>
    <t>前週比</t>
    <phoneticPr fontId="13" type="noConversion"/>
  </si>
  <si>
    <t>二配金咖哩濃厚辛口咖哩飯</t>
  </si>
  <si>
    <t>二配厚香料咖哩雞排飯</t>
  </si>
  <si>
    <t>11月合計</t>
    <phoneticPr fontId="13" type="noConversion"/>
  </si>
  <si>
    <t>煮焦糖紅蘿蔔丁</t>
  </si>
  <si>
    <t>雞蛋沙拉C1</t>
  </si>
  <si>
    <t>辛口咖哩豬肉(114年)</t>
  </si>
  <si>
    <t>蒸果香甘口咖哩腿丁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</si>
  <si>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</si>
  <si>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</si>
  <si>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</si>
  <si>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</si>
  <si>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</si>
  <si>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</si>
  <si>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</si>
  <si>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</si>
  <si>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</si>
  <si>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</si>
  <si>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</si>
  <si>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</si>
  <si>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</si>
  <si>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</si>
  <si>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主要原因&amp;對策</t>
    <phoneticPr fontId="10"/>
  </si>
  <si>
    <t>主要原因&amp;對策</t>
    <phoneticPr fontId="10"/>
  </si>
  <si>
    <t>馬鈴薯狀態異常，相同時間調理產出偏碎狀</t>
  </si>
  <si>
    <t>原物料特性，原果大小差異大</t>
  </si>
  <si>
    <t>切達海鮮雙饗三明治</t>
  </si>
  <si>
    <t>檸檬紅茶三明治</t>
  </si>
  <si>
    <t>煮蟹味馬泥(114.11)</t>
  </si>
  <si>
    <t>拌鮪魚沙拉(114.11)</t>
  </si>
  <si>
    <t>特級檸檬餡</t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</si>
  <si>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3" type="noConversion"/>
  </si>
  <si>
    <t>人員冰杓定量手法不穩</t>
    <phoneticPr fontId="13" type="noConversion"/>
  </si>
  <si>
    <t>人員抓樣手感不穩</t>
    <phoneticPr fontId="13" type="noConversion"/>
  </si>
  <si>
    <t>菜梗太硬導致捲的時候破損</t>
    <phoneticPr fontId="13" type="noConversion"/>
  </si>
  <si>
    <t>原物料特性，梗葉比例重量差異大</t>
    <phoneticPr fontId="13" type="noConversion"/>
  </si>
  <si>
    <t>原物料廠商無過篩，大小差異大</t>
    <phoneticPr fontId="13" type="noConversion"/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</si>
  <si>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3" type="noConversion"/>
  </si>
  <si>
    <t>研發設定</t>
    <phoneticPr fontId="13" type="noConversion"/>
  </si>
  <si>
    <t>十二</t>
    <phoneticPr fontId="13" type="noConversion"/>
  </si>
  <si>
    <t>w5</t>
    <phoneticPr fontId="13" type="noConversion"/>
  </si>
  <si>
    <t>12月合計</t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</si>
  <si>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</si>
  <si>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季節調理麵</t>
    <phoneticPr fontId="13" type="noConversion"/>
  </si>
  <si>
    <t>柚子雞白湯拉麵</t>
  </si>
  <si>
    <t>炒調味筍干</t>
  </si>
  <si>
    <t>馬鈴薯物料異常，相同時間調理產出偏碎狀組裝需求塊狀</t>
  </si>
  <si>
    <t>切-原萃醃漬嫩雞胸CL</t>
  </si>
  <si>
    <t>12/2-12/8 總合計↑</t>
    <phoneticPr fontId="13" type="noConversion"/>
  </si>
  <si>
    <t>原物料畸形過小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</si>
  <si>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</si>
  <si>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</si>
  <si>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分析原因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</si>
  <si>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</si>
  <si>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</si>
  <si>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</si>
  <si>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</si>
  <si>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</si>
  <si>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</si>
  <si>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t>展開量高於需求量</t>
  </si>
  <si>
    <t>週前二十</t>
    <phoneticPr fontId="13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</si>
  <si>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3" type="noConversion"/>
  </si>
  <si>
    <t>組合端</t>
    <phoneticPr fontId="13" type="noConversion"/>
  </si>
  <si>
    <t>占比</t>
    <phoneticPr fontId="13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</si>
  <si>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</si>
  <si>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</si>
  <si>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原因說明</t>
    <phoneticPr fontId="13" type="noConversion"/>
  </si>
  <si>
    <t>後續對策</t>
    <phoneticPr fontId="13" type="noConversion"/>
  </si>
  <si>
    <t>次數</t>
    <phoneticPr fontId="13" type="noConversion"/>
  </si>
  <si>
    <t>超用金額</t>
    <phoneticPr fontId="13" type="noConversion"/>
  </si>
  <si>
    <t>總件數</t>
    <phoneticPr fontId="13" type="noConversion"/>
  </si>
  <si>
    <t>週前二十</t>
    <phoneticPr fontId="13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</si>
  <si>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3" type="noConversion"/>
  </si>
  <si>
    <t>組合端</t>
    <phoneticPr fontId="13" type="noConversion"/>
  </si>
  <si>
    <t>生產管理報表</t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</si>
  <si>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</si>
  <si>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報廢</t>
    <phoneticPr fontId="13" type="noConversion"/>
  </si>
  <si>
    <t>超用</t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</si>
  <si>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</si>
  <si>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</si>
  <si>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金額</t>
    <phoneticPr fontId="13" type="noConversion"/>
  </si>
  <si>
    <t>百分比</t>
    <phoneticPr fontId="13" type="noConversion"/>
  </si>
  <si>
    <t>覆盆莓榛果可可三明治</t>
  </si>
  <si>
    <t>滿滿起司燻腸洋芋堡</t>
  </si>
  <si>
    <t>W2</t>
    <phoneticPr fontId="13" type="noConversion"/>
  </si>
  <si>
    <t>12/9-12/15 總合計↑</t>
    <phoneticPr fontId="13" type="noConversion"/>
  </si>
  <si>
    <t>混拌可可醬</t>
  </si>
  <si>
    <t>冰杓定量挖取，半成品較黏持續線上抽測穩定度</t>
  </si>
  <si>
    <t>起司紅醬</t>
  </si>
  <si>
    <t>擠袋組裝，擠出精準度持續校正</t>
  </si>
  <si>
    <t>抓樣使用，持續上抽測確認人員使用準確度</t>
  </si>
  <si>
    <t>柚香雞白湯凍</t>
  </si>
  <si>
    <t>機台出料使用，湯凍較凝結出料較不穩定，持續線上抽測穩定度</t>
  </si>
  <si>
    <t>(V)炒切片小白菜</t>
  </si>
  <si>
    <t>原果大小差異大</t>
  </si>
  <si>
    <t>巧克力風味晶片</t>
  </si>
  <si>
    <t>真空爆掉與其他醬體混到汙染</t>
  </si>
  <si>
    <t>使用人數差異導致單品人時性較高</t>
  </si>
  <si>
    <t>生產差異不大</t>
  </si>
  <si>
    <t>半成品合併(雙手作業)，放絞肉人員合併</t>
  </si>
  <si>
    <t>1202-1208</t>
    <phoneticPr fontId="13" type="noConversion"/>
  </si>
  <si>
    <t>規格無法調整，廠內建立報廢率上限控管基準值(≦2%)，超過基準值啟動異常改善</t>
  </si>
  <si>
    <t>持續於線上確認抓樣精準度</t>
  </si>
  <si>
    <t>秤重物料，持續校正秤重精準度更貼近於設定重</t>
  </si>
  <si>
    <t>冰杓定量手法不穩</t>
  </si>
  <si>
    <t>持續於線上確認冰杓用量準確度</t>
  </si>
  <si>
    <t>廠內建立報廢率上限控管基準值(≦2%)，超過基準值啟動異常改善</t>
  </si>
  <si>
    <t>再確認重量轉換問題是否可修正(組裝使用為個數)</t>
  </si>
  <si>
    <t>需進行改版重新確認</t>
  </si>
  <si>
    <t>持續攪拌減少油量滲出</t>
  </si>
  <si>
    <t>比照香辣醬設定，持續攪拌減少油量滲出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</si>
</sst>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</numFmts>
  <fonts count="8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69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7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</cellStyleXfs>
  <cellXfs count="672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8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8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4" fontId="28" fillId="0" borderId="22" xfId="0" applyNumberFormat="1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52" fillId="0" borderId="0" xfId="0" applyFont="1"/>
    <xf numFmtId="0" fontId="54" fillId="0" borderId="0" xfId="0" applyFont="1"/>
    <xf numFmtId="10" fontId="48" fillId="0" borderId="0" xfId="0" applyNumberFormat="1" applyFont="1" applyAlignment="1">
      <alignment shrinkToFit="1"/>
    </xf>
    <xf numFmtId="0" fontId="49" fillId="0" borderId="0" xfId="0" applyFont="1"/>
    <xf numFmtId="0" fontId="55" fillId="0" borderId="22" xfId="0" applyFont="1" applyBorder="1" applyAlignment="1">
      <alignment horizontal="center" vertical="center" shrinkToFit="1"/>
    </xf>
    <xf numFmtId="0" fontId="48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10" fontId="28" fillId="0" borderId="22" xfId="0" applyNumberFormat="1" applyFont="1" applyBorder="1" applyAlignment="1">
      <alignment horizontal="right" shrinkToFit="1"/>
    </xf>
    <xf numFmtId="0" fontId="48" fillId="0" borderId="22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48" fillId="0" borderId="22" xfId="0" applyFont="1" applyBorder="1" applyAlignment="1">
      <alignment horizontal="right" shrinkToFit="1"/>
    </xf>
    <xf numFmtId="0" fontId="48" fillId="2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5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5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49" fillId="0" borderId="0" xfId="11" applyFont="1" applyAlignment="1">
      <alignment shrinkToFit="1"/>
    </xf>
    <xf numFmtId="184" fontId="65" fillId="0" borderId="0" xfId="11" applyNumberFormat="1" applyFont="1" applyAlignment="1">
      <alignment shrinkToFit="1"/>
    </xf>
    <xf numFmtId="0" fontId="48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8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22" xfId="11" applyFont="1" applyBorder="1"/>
    <xf numFmtId="1" fontId="31" fillId="0" borderId="22" xfId="11" applyNumberFormat="1" applyFont="1" applyBorder="1"/>
    <xf numFmtId="185" fontId="31" fillId="0" borderId="22" xfId="13" applyNumberFormat="1" applyFont="1" applyFill="1" applyBorder="1" applyAlignment="1"/>
    <xf numFmtId="0" fontId="31" fillId="0" borderId="0" xfId="11" applyFont="1" applyAlignment="1">
      <alignment horizontal="center"/>
    </xf>
    <xf numFmtId="9" fontId="68" fillId="0" borderId="0" xfId="13" applyFont="1" applyFill="1" applyAlignment="1"/>
    <xf numFmtId="0" fontId="31" fillId="0" borderId="0" xfId="11" applyFont="1" applyAlignment="1">
      <alignment horizontal="center" vertical="center"/>
    </xf>
    <xf numFmtId="0" fontId="37" fillId="0" borderId="22" xfId="11" applyFont="1" applyBorder="1"/>
    <xf numFmtId="185" fontId="37" fillId="0" borderId="22" xfId="13" applyNumberFormat="1" applyFont="1" applyFill="1" applyBorder="1" applyAlignment="1"/>
    <xf numFmtId="185" fontId="37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0" fontId="64" fillId="0" borderId="22" xfId="0" applyFont="1" applyBorder="1" applyAlignment="1">
      <alignment horizontal="center" vertical="center" shrinkToFit="1"/>
    </xf>
    <xf numFmtId="0" fontId="69" fillId="0" borderId="0" xfId="0" applyFont="1" applyAlignment="1">
      <alignment shrinkToFit="1"/>
    </xf>
    <xf numFmtId="0" fontId="18" fillId="0" borderId="0" xfId="11" applyFont="1" applyAlignment="1">
      <alignment horizontal="left" vertical="center"/>
    </xf>
    <xf numFmtId="0" fontId="26" fillId="0" borderId="0" xfId="11" applyFont="1"/>
    <xf numFmtId="0" fontId="26" fillId="0" borderId="0" xfId="11" applyFont="1" applyAlignment="1">
      <alignment horizontal="center"/>
    </xf>
    <xf numFmtId="10" fontId="27" fillId="0" borderId="22" xfId="11" applyNumberFormat="1" applyFont="1" applyBorder="1" applyAlignment="1">
      <alignment horizontal="center" vertical="center"/>
    </xf>
    <xf numFmtId="179" fontId="26" fillId="0" borderId="0" xfId="11" applyNumberFormat="1" applyFont="1" applyAlignment="1">
      <alignment horizontal="center"/>
    </xf>
    <xf numFmtId="177" fontId="26" fillId="0" borderId="0" xfId="11" applyNumberFormat="1" applyFont="1"/>
    <xf numFmtId="177" fontId="26" fillId="0" borderId="22" xfId="11" applyNumberFormat="1" applyFont="1" applyBorder="1"/>
    <xf numFmtId="10" fontId="26" fillId="0" borderId="22" xfId="11" applyNumberFormat="1" applyFont="1" applyBorder="1"/>
    <xf numFmtId="0" fontId="26" fillId="0" borderId="0" xfId="11" applyFont="1" applyAlignment="1">
      <alignment vertical="center"/>
    </xf>
    <xf numFmtId="10" fontId="26" fillId="0" borderId="0" xfId="11" applyNumberFormat="1" applyFont="1"/>
    <xf numFmtId="177" fontId="26" fillId="0" borderId="0" xfId="11" applyNumberFormat="1" applyFont="1" applyAlignment="1">
      <alignment horizontal="center"/>
    </xf>
    <xf numFmtId="0" fontId="64" fillId="5" borderId="22" xfId="0" applyFont="1" applyFill="1" applyBorder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64" fillId="5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70" fillId="2" borderId="22" xfId="0" applyFont="1" applyFill="1" applyBorder="1" applyAlignment="1">
      <alignment horizontal="center" vertical="center" shrinkToFit="1"/>
    </xf>
    <xf numFmtId="0" fontId="70" fillId="0" borderId="22" xfId="0" applyFont="1" applyBorder="1" applyAlignment="1">
      <alignment shrinkToFit="1"/>
    </xf>
    <xf numFmtId="0" fontId="64" fillId="0" borderId="22" xfId="0" applyFont="1" applyBorder="1" applyAlignment="1">
      <alignment shrinkToFit="1"/>
    </xf>
    <xf numFmtId="0" fontId="70" fillId="0" borderId="22" xfId="0" applyFont="1" applyBorder="1" applyAlignment="1">
      <alignment horizontal="right" shrinkToFit="1"/>
    </xf>
    <xf numFmtId="0" fontId="70" fillId="2" borderId="22" xfId="0" applyFont="1" applyFill="1" applyBorder="1" applyAlignment="1">
      <alignment horizontal="center" shrinkToFit="1"/>
    </xf>
    <xf numFmtId="0" fontId="64" fillId="0" borderId="23" xfId="0" applyFont="1" applyBorder="1" applyAlignment="1">
      <alignment horizontal="center" shrinkToFit="1"/>
    </xf>
    <xf numFmtId="0" fontId="64" fillId="2" borderId="22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horizontal="center" shrinkToFit="1"/>
    </xf>
    <xf numFmtId="0" fontId="64" fillId="5" borderId="23" xfId="0" applyFont="1" applyFill="1" applyBorder="1" applyAlignment="1">
      <alignment horizontal="center" shrinkToFit="1"/>
    </xf>
    <xf numFmtId="0" fontId="28" fillId="0" borderId="22" xfId="11" applyFont="1" applyBorder="1" applyAlignment="1">
      <alignment horizontal="center" vertical="center" shrinkToFit="1"/>
    </xf>
    <xf numFmtId="0" fontId="31" fillId="0" borderId="22" xfId="11" applyFont="1" applyBorder="1" applyAlignment="1">
      <alignment horizontal="center"/>
    </xf>
    <xf numFmtId="0" fontId="14" fillId="0" borderId="0" xfId="11" applyFont="1" applyAlignment="1">
      <alignment vertical="center"/>
    </xf>
    <xf numFmtId="180" fontId="14" fillId="0" borderId="0" xfId="11" applyNumberFormat="1" applyFont="1"/>
    <xf numFmtId="10" fontId="14" fillId="0" borderId="0" xfId="11" applyNumberFormat="1" applyFont="1"/>
    <xf numFmtId="0" fontId="14" fillId="0" borderId="0" xfId="11" applyFont="1"/>
    <xf numFmtId="0" fontId="14" fillId="0" borderId="0" xfId="11" applyFont="1" applyAlignment="1">
      <alignment horizontal="center"/>
    </xf>
    <xf numFmtId="176" fontId="27" fillId="0" borderId="0" xfId="11" applyNumberFormat="1" applyFont="1" applyAlignment="1">
      <alignment horizontal="center" vertical="center"/>
    </xf>
    <xf numFmtId="180" fontId="17" fillId="0" borderId="0" xfId="11" applyNumberFormat="1" applyFont="1" applyAlignment="1">
      <alignment horizontal="center" vertical="center"/>
    </xf>
    <xf numFmtId="176" fontId="17" fillId="0" borderId="0" xfId="11" applyNumberFormat="1" applyFont="1" applyAlignment="1">
      <alignment horizontal="center" vertical="center"/>
    </xf>
    <xf numFmtId="180" fontId="26" fillId="0" borderId="0" xfId="11" applyNumberFormat="1" applyFont="1"/>
    <xf numFmtId="185" fontId="26" fillId="0" borderId="0" xfId="11" applyNumberFormat="1" applyFont="1"/>
    <xf numFmtId="0" fontId="72" fillId="0" borderId="0" xfId="0" applyFont="1" applyAlignment="1">
      <alignment vertical="center"/>
    </xf>
    <xf numFmtId="183" fontId="0" fillId="0" borderId="0" xfId="0" applyNumberFormat="1" applyAlignment="1">
      <alignment horizontal="center" vertical="center"/>
    </xf>
    <xf numFmtId="0" fontId="31" fillId="5" borderId="23" xfId="11" applyFont="1" applyFill="1" applyBorder="1" applyAlignment="1">
      <alignment horizontal="center" vertical="center"/>
    </xf>
    <xf numFmtId="1" fontId="31" fillId="0" borderId="40" xfId="11" applyNumberFormat="1" applyFont="1" applyBorder="1"/>
    <xf numFmtId="0" fontId="31" fillId="0" borderId="40" xfId="11" applyFont="1" applyBorder="1"/>
    <xf numFmtId="1" fontId="68" fillId="0" borderId="40" xfId="11" applyNumberFormat="1" applyFont="1" applyBorder="1"/>
    <xf numFmtId="1" fontId="24" fillId="0" borderId="22" xfId="0" applyNumberFormat="1" applyFont="1" applyBorder="1" applyAlignment="1">
      <alignment horizontal="center" vertical="center"/>
    </xf>
    <xf numFmtId="0" fontId="14" fillId="9" borderId="0" xfId="11" applyFont="1" applyFill="1" applyAlignment="1">
      <alignment vertical="center"/>
    </xf>
    <xf numFmtId="0" fontId="26" fillId="9" borderId="0" xfId="11" applyFont="1" applyFill="1" applyAlignment="1">
      <alignment horizontal="center"/>
    </xf>
    <xf numFmtId="186" fontId="26" fillId="0" borderId="0" xfId="11" applyNumberFormat="1" applyFont="1"/>
    <xf numFmtId="187" fontId="26" fillId="0" borderId="0" xfId="0" applyNumberFormat="1" applyFont="1"/>
    <xf numFmtId="188" fontId="26" fillId="0" borderId="0" xfId="0" applyNumberFormat="1" applyFont="1"/>
    <xf numFmtId="187" fontId="26" fillId="0" borderId="22" xfId="0" applyNumberFormat="1" applyFont="1" applyBorder="1"/>
    <xf numFmtId="10" fontId="28" fillId="3" borderId="18" xfId="15" applyNumberFormat="1" applyFont="1" applyFill="1" applyBorder="1" applyAlignment="1">
      <alignment shrinkToFit="1"/>
    </xf>
    <xf numFmtId="183" fontId="64" fillId="0" borderId="22" xfId="0" applyNumberFormat="1" applyFont="1" applyBorder="1" applyAlignment="1">
      <alignment shrinkToFit="1"/>
    </xf>
    <xf numFmtId="1" fontId="64" fillId="0" borderId="22" xfId="0" applyNumberFormat="1" applyFont="1" applyBorder="1" applyAlignment="1">
      <alignment shrinkToFit="1"/>
    </xf>
    <xf numFmtId="183" fontId="28" fillId="0" borderId="22" xfId="0" applyNumberFormat="1" applyFont="1" applyBorder="1" applyAlignment="1">
      <alignment shrinkToFit="1"/>
    </xf>
    <xf numFmtId="183" fontId="48" fillId="2" borderId="22" xfId="0" applyNumberFormat="1" applyFont="1" applyFill="1" applyBorder="1" applyAlignment="1">
      <alignment horizontal="center" shrinkToFit="1"/>
    </xf>
    <xf numFmtId="1" fontId="28" fillId="0" borderId="22" xfId="0" applyNumberFormat="1" applyFont="1" applyBorder="1" applyAlignment="1">
      <alignment shrinkToFit="1"/>
    </xf>
    <xf numFmtId="1" fontId="48" fillId="2" borderId="22" xfId="0" applyNumberFormat="1" applyFont="1" applyFill="1" applyBorder="1" applyAlignment="1">
      <alignment horizontal="center" shrinkToFit="1"/>
    </xf>
    <xf numFmtId="1" fontId="28" fillId="3" borderId="18" xfId="0" applyNumberFormat="1" applyFont="1" applyFill="1" applyBorder="1" applyAlignment="1">
      <alignment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3" fontId="68" fillId="0" borderId="6" xfId="11" applyNumberFormat="1" applyFont="1" applyBorder="1" applyAlignment="1">
      <alignment shrinkToFit="1"/>
    </xf>
    <xf numFmtId="3" fontId="68" fillId="0" borderId="1" xfId="11" applyNumberFormat="1" applyFont="1" applyBorder="1" applyAlignment="1">
      <alignment shrinkToFit="1"/>
    </xf>
    <xf numFmtId="189" fontId="26" fillId="0" borderId="0" xfId="0" applyNumberFormat="1" applyFont="1"/>
    <xf numFmtId="0" fontId="55" fillId="9" borderId="22" xfId="0" applyFont="1" applyFill="1" applyBorder="1" applyAlignment="1">
      <alignment horizontal="center" vertical="center" shrinkToFit="1"/>
    </xf>
    <xf numFmtId="177" fontId="27" fillId="0" borderId="22" xfId="11" applyNumberFormat="1" applyFont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 wrapText="1"/>
    </xf>
    <xf numFmtId="0" fontId="37" fillId="5" borderId="23" xfId="5" applyFont="1" applyFill="1" applyBorder="1" applyAlignment="1">
      <alignment horizontal="center" vertical="center"/>
    </xf>
    <xf numFmtId="183" fontId="26" fillId="0" borderId="22" xfId="0" applyNumberFormat="1" applyFont="1" applyBorder="1" applyAlignment="1">
      <alignment shrinkToFit="1"/>
    </xf>
    <xf numFmtId="185" fontId="28" fillId="0" borderId="22" xfId="15" applyNumberFormat="1" applyFont="1" applyFill="1" applyBorder="1" applyAlignment="1">
      <alignment shrinkToFit="1"/>
    </xf>
    <xf numFmtId="185" fontId="48" fillId="0" borderId="0" xfId="0" applyNumberFormat="1" applyFont="1" applyAlignment="1">
      <alignment shrinkToFit="1"/>
    </xf>
    <xf numFmtId="191" fontId="28" fillId="0" borderId="22" xfId="0" applyNumberFormat="1" applyFont="1" applyBorder="1" applyAlignment="1">
      <alignment shrinkToFit="1"/>
    </xf>
    <xf numFmtId="190" fontId="28" fillId="0" borderId="22" xfId="0" applyNumberFormat="1" applyFont="1" applyBorder="1" applyAlignment="1">
      <alignment shrinkToFit="1"/>
    </xf>
    <xf numFmtId="190" fontId="26" fillId="0" borderId="22" xfId="0" applyNumberFormat="1" applyFont="1" applyBorder="1" applyAlignment="1">
      <alignment shrinkToFit="1"/>
    </xf>
    <xf numFmtId="184" fontId="28" fillId="0" borderId="22" xfId="0" applyNumberFormat="1" applyFont="1" applyBorder="1" applyAlignment="1">
      <alignment shrinkToFit="1"/>
    </xf>
    <xf numFmtId="190" fontId="28" fillId="0" borderId="22" xfId="0" applyNumberFormat="1" applyFont="1" applyBorder="1" applyAlignment="1">
      <alignment horizontal="right" shrinkToFit="1"/>
    </xf>
    <xf numFmtId="185" fontId="26" fillId="0" borderId="0" xfId="0" applyNumberFormat="1" applyFont="1"/>
    <xf numFmtId="189" fontId="26" fillId="0" borderId="0" xfId="11" applyNumberFormat="1" applyFont="1"/>
    <xf numFmtId="189" fontId="26" fillId="0" borderId="22" xfId="11" applyNumberFormat="1" applyFont="1" applyBorder="1"/>
    <xf numFmtId="192" fontId="37" fillId="0" borderId="22" xfId="11" applyNumberFormat="1" applyFont="1" applyBorder="1"/>
    <xf numFmtId="192" fontId="31" fillId="0" borderId="22" xfId="11" applyNumberFormat="1" applyFont="1" applyBorder="1"/>
    <xf numFmtId="192" fontId="31" fillId="0" borderId="40" xfId="11" applyNumberFormat="1" applyFont="1" applyBorder="1"/>
    <xf numFmtId="192" fontId="68" fillId="0" borderId="40" xfId="11" applyNumberFormat="1" applyFont="1" applyBorder="1"/>
    <xf numFmtId="192" fontId="68" fillId="0" borderId="0" xfId="13" applyNumberFormat="1" applyFont="1" applyFill="1" applyAlignment="1"/>
    <xf numFmtId="0" fontId="24" fillId="0" borderId="0" xfId="11"/>
    <xf numFmtId="0" fontId="7" fillId="0" borderId="0" xfId="5"/>
    <xf numFmtId="1" fontId="28" fillId="3" borderId="1" xfId="0" applyNumberFormat="1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59" fillId="0" borderId="3" xfId="11" applyFont="1" applyBorder="1" applyAlignment="1">
      <alignment shrinkToFit="1"/>
    </xf>
    <xf numFmtId="0" fontId="14" fillId="0" borderId="0" xfId="11" applyFont="1" applyAlignment="1">
      <alignment shrinkToFit="1"/>
    </xf>
    <xf numFmtId="0" fontId="0" fillId="10" borderId="22" xfId="0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183" fontId="0" fillId="10" borderId="22" xfId="0" applyNumberFormat="1" applyFill="1" applyBorder="1" applyAlignment="1">
      <alignment horizontal="center" vertical="center"/>
    </xf>
    <xf numFmtId="10" fontId="28" fillId="0" borderId="1" xfId="15" applyNumberFormat="1" applyFont="1" applyBorder="1" applyAlignment="1">
      <alignment shrinkToFit="1"/>
    </xf>
    <xf numFmtId="0" fontId="76" fillId="0" borderId="3" xfId="11" applyFont="1" applyBorder="1" applyAlignment="1">
      <alignment shrinkToFit="1"/>
    </xf>
    <xf numFmtId="0" fontId="76" fillId="0" borderId="3" xfId="0" applyFont="1" applyBorder="1" applyAlignment="1">
      <alignment shrinkToFit="1"/>
    </xf>
    <xf numFmtId="185" fontId="65" fillId="0" borderId="0" xfId="0" applyNumberFormat="1" applyFont="1" applyAlignment="1">
      <alignment shrinkToFit="1"/>
    </xf>
    <xf numFmtId="10" fontId="28" fillId="0" borderId="1" xfId="13" applyNumberFormat="1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0" fillId="11" borderId="22" xfId="0" applyFill="1" applyBorder="1" applyAlignment="1">
      <alignment horizontal="center" vertical="center"/>
    </xf>
    <xf numFmtId="1" fontId="0" fillId="11" borderId="22" xfId="0" applyNumberFormat="1" applyFill="1" applyBorder="1" applyAlignment="1">
      <alignment horizontal="center" vertical="center"/>
    </xf>
    <xf numFmtId="183" fontId="0" fillId="11" borderId="22" xfId="0" applyNumberFormat="1" applyFill="1" applyBorder="1" applyAlignment="1">
      <alignment horizontal="center" vertical="center"/>
    </xf>
    <xf numFmtId="0" fontId="22" fillId="0" borderId="4" xfId="0" applyFont="1" applyBorder="1" applyAlignment="1">
      <alignment shrinkToFit="1"/>
    </xf>
    <xf numFmtId="0" fontId="22" fillId="5" borderId="23" xfId="0" applyFont="1" applyFill="1" applyBorder="1" applyAlignment="1">
      <alignment horizontal="center" shrinkToFit="1"/>
    </xf>
    <xf numFmtId="0" fontId="65" fillId="0" borderId="0" xfId="0" applyFont="1" applyAlignment="1">
      <alignment shrinkToFit="1"/>
    </xf>
    <xf numFmtId="0" fontId="0" fillId="12" borderId="22" xfId="0" applyFill="1" applyBorder="1" applyAlignment="1">
      <alignment horizontal="center" vertical="center"/>
    </xf>
    <xf numFmtId="1" fontId="0" fillId="12" borderId="22" xfId="0" applyNumberFormat="1" applyFill="1" applyBorder="1" applyAlignment="1">
      <alignment horizontal="center" vertical="center"/>
    </xf>
    <xf numFmtId="183" fontId="0" fillId="12" borderId="22" xfId="0" applyNumberFormat="1" applyFill="1" applyBorder="1" applyAlignment="1">
      <alignment horizontal="center" vertical="center"/>
    </xf>
    <xf numFmtId="0" fontId="28" fillId="2" borderId="3" xfId="11" applyFont="1" applyFill="1" applyBorder="1" applyAlignment="1">
      <alignment horizontal="center" vertical="center" shrinkToFit="1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1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3" xfId="11" applyFont="1" applyBorder="1" applyAlignment="1">
      <alignment vertical="center" shrinkToFit="1"/>
    </xf>
    <xf numFmtId="0" fontId="28" fillId="0" borderId="1" xfId="11" applyFont="1" applyBorder="1" applyAlignment="1">
      <alignment shrinkToFit="1"/>
    </xf>
    <xf numFmtId="10" fontId="28" fillId="0" borderId="1" xfId="11" applyNumberFormat="1" applyFont="1" applyBorder="1" applyAlignment="1">
      <alignment shrinkToFit="1"/>
    </xf>
    <xf numFmtId="1" fontId="28" fillId="3" borderId="1" xfId="11" applyNumberFormat="1" applyFont="1" applyFill="1" applyBorder="1" applyAlignment="1">
      <alignment shrinkToFit="1"/>
    </xf>
    <xf numFmtId="0" fontId="22" fillId="0" borderId="4" xfId="11" applyFont="1" applyBorder="1" applyAlignment="1">
      <alignment shrinkToFit="1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shrinkToFit="1"/>
    </xf>
    <xf numFmtId="10" fontId="28" fillId="0" borderId="5" xfId="11" applyNumberFormat="1" applyFont="1" applyBorder="1" applyAlignment="1">
      <alignment shrinkToFit="1"/>
    </xf>
    <xf numFmtId="0" fontId="28" fillId="2" borderId="16" xfId="11" applyFont="1" applyFill="1" applyBorder="1" applyAlignment="1">
      <alignment horizontal="center" shrinkToFit="1"/>
    </xf>
    <xf numFmtId="10" fontId="28" fillId="3" borderId="18" xfId="13" applyNumberFormat="1" applyFont="1" applyFill="1" applyBorder="1" applyAlignment="1">
      <alignment shrinkToFit="1"/>
    </xf>
    <xf numFmtId="1" fontId="28" fillId="3" borderId="18" xfId="11" applyNumberFormat="1" applyFont="1" applyFill="1" applyBorder="1" applyAlignment="1">
      <alignment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0" borderId="4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59" fillId="0" borderId="8" xfId="11" applyFont="1" applyBorder="1" applyAlignment="1">
      <alignment shrinkToFit="1"/>
    </xf>
    <xf numFmtId="0" fontId="11" fillId="0" borderId="4" xfId="11" applyFont="1" applyBorder="1" applyAlignment="1">
      <alignment shrinkToFit="1"/>
    </xf>
    <xf numFmtId="0" fontId="11" fillId="0" borderId="0" xfId="5" applyFont="1"/>
    <xf numFmtId="0" fontId="39" fillId="0" borderId="22" xfId="11" applyFont="1" applyBorder="1"/>
    <xf numFmtId="0" fontId="0" fillId="13" borderId="22" xfId="0" applyFill="1" applyBorder="1" applyAlignment="1">
      <alignment horizontal="center" vertical="center"/>
    </xf>
    <xf numFmtId="183" fontId="0" fillId="13" borderId="22" xfId="0" applyNumberFormat="1" applyFill="1" applyBorder="1" applyAlignment="1">
      <alignment horizontal="center" vertical="center"/>
    </xf>
    <xf numFmtId="0" fontId="22" fillId="0" borderId="23" xfId="0" applyFont="1" applyBorder="1" applyAlignment="1">
      <alignment horizontal="center" shrinkToFit="1"/>
    </xf>
    <xf numFmtId="0" fontId="0" fillId="14" borderId="22" xfId="0" applyFill="1" applyBorder="1" applyAlignment="1">
      <alignment horizontal="center" vertical="center"/>
    </xf>
    <xf numFmtId="9" fontId="37" fillId="0" borderId="40" xfId="15" applyFont="1" applyFill="1" applyBorder="1" applyAlignment="1"/>
    <xf numFmtId="9" fontId="28" fillId="0" borderId="22" xfId="11" applyNumberFormat="1" applyFont="1" applyBorder="1" applyAlignment="1">
      <alignment shrinkToFit="1"/>
    </xf>
    <xf numFmtId="0" fontId="0" fillId="15" borderId="0" xfId="0" applyFill="1" applyAlignment="1">
      <alignment vertical="center"/>
    </xf>
    <xf numFmtId="0" fontId="0" fillId="16" borderId="0" xfId="0" applyFill="1" applyAlignment="1">
      <alignment vertical="center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0" fillId="19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1" fillId="0" borderId="4" xfId="0" applyFont="1" applyBorder="1" applyAlignment="1">
      <alignment shrinkToFit="1"/>
    </xf>
    <xf numFmtId="0" fontId="22" fillId="0" borderId="4" xfId="11" applyFont="1" applyBorder="1" applyAlignment="1">
      <alignment vertical="center" wrapText="1" shrinkToFit="1"/>
    </xf>
    <xf numFmtId="0" fontId="22" fillId="0" borderId="3" xfId="11" applyFont="1" applyBorder="1" applyAlignment="1">
      <alignment vertical="center" wrapText="1" shrinkToFit="1"/>
    </xf>
    <xf numFmtId="0" fontId="26" fillId="4" borderId="0" xfId="11" applyFont="1" applyFill="1" applyAlignment="1">
      <alignment vertical="center" shrinkToFit="1"/>
    </xf>
    <xf numFmtId="0" fontId="22" fillId="0" borderId="4" xfId="11" applyFont="1" applyBorder="1" applyAlignment="1">
      <alignment vertical="center" shrinkToFit="1"/>
    </xf>
    <xf numFmtId="0" fontId="59" fillId="0" borderId="3" xfId="11" applyFont="1" applyBorder="1" applyAlignment="1">
      <alignment vertical="center" shrinkToFit="1"/>
    </xf>
    <xf numFmtId="0" fontId="76" fillId="0" borderId="3" xfId="11" applyFont="1" applyBorder="1" applyAlignment="1">
      <alignment vertical="center" shrinkToFit="1"/>
    </xf>
    <xf numFmtId="0" fontId="11" fillId="0" borderId="4" xfId="11" applyFont="1" applyBorder="1" applyAlignment="1">
      <alignment vertical="center" shrinkToFit="1"/>
    </xf>
    <xf numFmtId="0" fontId="28" fillId="0" borderId="4" xfId="11" applyFont="1" applyBorder="1" applyAlignment="1">
      <alignment vertical="center" shrinkToFit="1"/>
    </xf>
    <xf numFmtId="0" fontId="28" fillId="0" borderId="9" xfId="11" applyFont="1" applyBorder="1" applyAlignment="1">
      <alignment vertical="center" shrinkToFit="1"/>
    </xf>
    <xf numFmtId="0" fontId="59" fillId="0" borderId="8" xfId="11" applyFont="1" applyBorder="1" applyAlignment="1">
      <alignment vertical="center" shrinkToFit="1"/>
    </xf>
    <xf numFmtId="0" fontId="37" fillId="5" borderId="22" xfId="1694" applyFont="1" applyFill="1" applyBorder="1" applyAlignment="1">
      <alignment horizontal="center" vertical="center" wrapText="1"/>
    </xf>
    <xf numFmtId="0" fontId="37" fillId="5" borderId="22" xfId="1694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left" vertical="center"/>
    </xf>
    <xf numFmtId="194" fontId="37" fillId="0" borderId="22" xfId="11" applyNumberFormat="1" applyFont="1" applyBorder="1" applyAlignment="1">
      <alignment horizontal="center" vertical="center"/>
    </xf>
    <xf numFmtId="195" fontId="37" fillId="0" borderId="22" xfId="11" applyNumberFormat="1" applyFont="1" applyBorder="1" applyAlignment="1">
      <alignment horizontal="center" vertical="center"/>
    </xf>
    <xf numFmtId="185" fontId="37" fillId="9" borderId="22" xfId="13" applyNumberFormat="1" applyFont="1" applyFill="1" applyBorder="1" applyAlignment="1">
      <alignment horizontal="center" vertical="center"/>
    </xf>
    <xf numFmtId="194" fontId="37" fillId="0" borderId="22" xfId="1695" applyNumberFormat="1" applyFont="1" applyBorder="1" applyAlignment="1">
      <alignment horizontal="center" vertical="center"/>
    </xf>
    <xf numFmtId="195" fontId="37" fillId="9" borderId="22" xfId="11" applyNumberFormat="1" applyFont="1" applyFill="1" applyBorder="1" applyAlignment="1">
      <alignment horizontal="center" vertical="center"/>
    </xf>
    <xf numFmtId="194" fontId="37" fillId="9" borderId="22" xfId="11" applyNumberFormat="1" applyFont="1" applyFill="1" applyBorder="1" applyAlignment="1">
      <alignment horizontal="center" vertical="center"/>
    </xf>
    <xf numFmtId="0" fontId="84" fillId="0" borderId="22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82" fillId="0" borderId="22" xfId="11" applyFont="1" applyBorder="1" applyAlignment="1">
      <alignment horizontal="left" vertical="center"/>
    </xf>
    <xf numFmtId="0" fontId="73" fillId="0" borderId="0" xfId="11" applyFont="1" applyAlignment="1">
      <alignment horizontal="center" vertical="center"/>
    </xf>
    <xf numFmtId="1" fontId="31" fillId="0" borderId="41" xfId="11" applyNumberFormat="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1" fontId="68" fillId="0" borderId="42" xfId="11" applyNumberFormat="1" applyFont="1" applyBorder="1" applyAlignment="1">
      <alignment horizontal="center" vertical="center"/>
    </xf>
    <xf numFmtId="1" fontId="68" fillId="0" borderId="40" xfId="11" applyNumberFormat="1" applyFont="1" applyBorder="1" applyAlignment="1">
      <alignment horizontal="center" vertical="center"/>
    </xf>
    <xf numFmtId="9" fontId="31" fillId="0" borderId="42" xfId="13" applyFont="1" applyBorder="1" applyAlignment="1">
      <alignment horizontal="center"/>
    </xf>
    <xf numFmtId="9" fontId="31" fillId="0" borderId="40" xfId="13" applyFont="1" applyBorder="1" applyAlignment="1">
      <alignment horizontal="center"/>
    </xf>
    <xf numFmtId="0" fontId="31" fillId="0" borderId="0" xfId="11" applyFont="1" applyAlignment="1">
      <alignment horizontal="left" vertical="center"/>
    </xf>
    <xf numFmtId="0" fontId="73" fillId="0" borderId="0" xfId="11" applyFont="1" applyAlignment="1">
      <alignment horizontal="left" vertical="center"/>
    </xf>
    <xf numFmtId="0" fontId="85" fillId="0" borderId="0" xfId="11" applyFont="1" applyAlignment="1">
      <alignment horizontal="center" vertical="center"/>
    </xf>
    <xf numFmtId="0" fontId="84" fillId="0" borderId="0" xfId="11" applyFont="1" applyAlignment="1">
      <alignment horizontal="center" vertical="center"/>
    </xf>
    <xf numFmtId="196" fontId="37" fillId="9" borderId="22" xfId="13" applyNumberFormat="1" applyFont="1" applyFill="1" applyBorder="1" applyAlignment="1">
      <alignment horizontal="center" vertical="center"/>
    </xf>
    <xf numFmtId="1" fontId="31" fillId="0" borderId="40" xfId="11" applyNumberFormat="1" applyFont="1" applyBorder="1" applyAlignment="1">
      <alignment horizontal="center" vertical="center"/>
    </xf>
    <xf numFmtId="184" fontId="48" fillId="0" borderId="0" xfId="11" applyNumberFormat="1" applyFont="1" applyAlignment="1">
      <alignment shrinkToFit="1"/>
    </xf>
    <xf numFmtId="0" fontId="65" fillId="0" borderId="6" xfId="11" applyFont="1" applyBorder="1" applyAlignment="1">
      <alignment horizontal="center" shrinkToFit="1"/>
    </xf>
    <xf numFmtId="186" fontId="37" fillId="0" borderId="6" xfId="11" applyNumberFormat="1" applyFont="1" applyBorder="1" applyAlignment="1">
      <alignment shrinkToFit="1"/>
    </xf>
    <xf numFmtId="0" fontId="65" fillId="0" borderId="1" xfId="11" applyFont="1" applyBorder="1" applyAlignment="1">
      <alignment horizontal="center" shrinkToFit="1"/>
    </xf>
    <xf numFmtId="0" fontId="69" fillId="0" borderId="0" xfId="11" applyFont="1" applyAlignment="1">
      <alignment shrinkToFit="1"/>
    </xf>
    <xf numFmtId="1" fontId="73" fillId="0" borderId="22" xfId="11" applyNumberFormat="1" applyFont="1" applyBorder="1" applyAlignment="1">
      <alignment horizontal="center" vertical="center"/>
    </xf>
    <xf numFmtId="0" fontId="73" fillId="0" borderId="22" xfId="11" applyFont="1" applyBorder="1" applyAlignment="1">
      <alignment horizontal="center" vertical="center"/>
    </xf>
    <xf numFmtId="0" fontId="45" fillId="0" borderId="0" xfId="0" applyFont="1" applyAlignment="1">
      <alignment horizontal="center" vertical="center" shrinkToFit="1"/>
    </xf>
    <xf numFmtId="0" fontId="55" fillId="9" borderId="22" xfId="0" applyFont="1" applyFill="1" applyBorder="1" applyAlignment="1">
      <alignment horizontal="center" vertical="center" shrinkToFit="1"/>
    </xf>
    <xf numFmtId="185" fontId="26" fillId="0" borderId="0" xfId="0" applyNumberFormat="1" applyFont="1" applyAlignment="1">
      <alignment horizontal="center"/>
    </xf>
    <xf numFmtId="188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5" fontId="48" fillId="0" borderId="0" xfId="0" applyNumberFormat="1" applyFont="1" applyAlignment="1">
      <alignment horizontal="center"/>
    </xf>
    <xf numFmtId="0" fontId="69" fillId="0" borderId="0" xfId="0" applyFont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93" fontId="26" fillId="0" borderId="0" xfId="0" applyNumberFormat="1" applyFont="1" applyAlignment="1">
      <alignment horizontal="center"/>
    </xf>
    <xf numFmtId="185" fontId="26" fillId="0" borderId="0" xfId="11" applyNumberFormat="1" applyFont="1" applyAlignment="1">
      <alignment horizontal="center"/>
    </xf>
    <xf numFmtId="186" fontId="26" fillId="0" borderId="0" xfId="11" applyNumberFormat="1" applyFont="1" applyAlignment="1">
      <alignment horizontal="center"/>
    </xf>
    <xf numFmtId="0" fontId="26" fillId="0" borderId="0" xfId="11" applyFont="1" applyAlignment="1">
      <alignment horizontal="center" vertical="center"/>
    </xf>
    <xf numFmtId="180" fontId="26" fillId="0" borderId="0" xfId="11" applyNumberFormat="1" applyFont="1" applyAlignment="1">
      <alignment horizontal="center"/>
    </xf>
    <xf numFmtId="0" fontId="69" fillId="0" borderId="0" xfId="11" applyFont="1" applyAlignment="1">
      <alignment horizontal="center" vertical="center"/>
    </xf>
    <xf numFmtId="10" fontId="26" fillId="0" borderId="0" xfId="11" applyNumberFormat="1" applyFont="1" applyAlignment="1">
      <alignment horizontal="center"/>
    </xf>
    <xf numFmtId="0" fontId="19" fillId="0" borderId="0" xfId="11" applyFont="1" applyAlignment="1">
      <alignment horizontal="center" vertical="center"/>
    </xf>
    <xf numFmtId="0" fontId="25" fillId="0" borderId="0" xfId="11" applyFont="1" applyAlignment="1">
      <alignment horizontal="center" vertical="center"/>
    </xf>
    <xf numFmtId="0" fontId="29" fillId="7" borderId="0" xfId="11" applyFont="1" applyFill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28" fillId="0" borderId="0" xfId="11" applyFont="1" applyAlignment="1">
      <alignment horizontal="center" vertical="center" shrinkToFit="1"/>
    </xf>
    <xf numFmtId="181" fontId="15" fillId="0" borderId="0" xfId="11" applyNumberFormat="1" applyFont="1" applyAlignment="1">
      <alignment horizontal="center" vertical="center"/>
    </xf>
    <xf numFmtId="10" fontId="15" fillId="0" borderId="0" xfId="11" applyNumberFormat="1" applyFont="1" applyAlignment="1">
      <alignment horizontal="center" vertical="center"/>
    </xf>
    <xf numFmtId="10" fontId="15" fillId="5" borderId="0" xfId="11" applyNumberFormat="1" applyFont="1" applyFill="1" applyAlignment="1">
      <alignment horizontal="center" vertical="center"/>
    </xf>
    <xf numFmtId="179" fontId="26" fillId="0" borderId="0" xfId="11" applyNumberFormat="1" applyFont="1" applyAlignment="1">
      <alignment horizontal="center" vertical="center"/>
    </xf>
    <xf numFmtId="187" fontId="26" fillId="0" borderId="0" xfId="0" applyNumberFormat="1" applyFont="1" applyAlignment="1">
      <alignment horizontal="center" vertical="center"/>
    </xf>
    <xf numFmtId="187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9" fillId="7" borderId="34" xfId="0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6" fillId="0" borderId="0" xfId="11" applyNumberFormat="1" applyFont="1" applyAlignment="1">
      <alignment horizontal="center"/>
    </xf>
    <xf numFmtId="0" fontId="29" fillId="7" borderId="34" xfId="11" applyFont="1" applyFill="1" applyBorder="1" applyAlignment="1">
      <alignment horizontal="center" vertical="center" wrapText="1"/>
    </xf>
    <xf numFmtId="0" fontId="31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177" fontId="28" fillId="0" borderId="22" xfId="11" applyNumberFormat="1" applyFont="1" applyBorder="1" applyAlignment="1">
      <alignment horizontal="center" vertical="center" shrinkToFit="1"/>
    </xf>
    <xf numFmtId="177" fontId="32" fillId="0" borderId="22" xfId="11" applyNumberFormat="1" applyFont="1" applyBorder="1" applyAlignment="1">
      <alignment horizontal="center" vertical="center"/>
    </xf>
    <xf numFmtId="177" fontId="27" fillId="0" borderId="22" xfId="11" applyNumberFormat="1" applyFont="1" applyBorder="1" applyAlignment="1">
      <alignment horizontal="center" vertical="center"/>
    </xf>
    <xf numFmtId="177" fontId="75" fillId="0" borderId="22" xfId="11" applyNumberFormat="1" applyFont="1" applyBorder="1" applyAlignment="1">
      <alignment horizontal="center" vertical="center"/>
    </xf>
    <xf numFmtId="177" fontId="23" fillId="0" borderId="22" xfId="11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9" borderId="23" xfId="0" applyNumberFormat="1" applyFill="1" applyBorder="1" applyAlignment="1">
      <alignment horizontal="center" vertical="center"/>
    </xf>
    <xf numFmtId="183" fontId="0" fillId="9" borderId="29" xfId="0" applyNumberFormat="1" applyFill="1" applyBorder="1" applyAlignment="1">
      <alignment horizontal="center" vertical="center"/>
    </xf>
    <xf numFmtId="183" fontId="0" fillId="9" borderId="30" xfId="0" applyNumberForma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34" fillId="9" borderId="23" xfId="0" applyFont="1" applyFill="1" applyBorder="1" applyAlignment="1">
      <alignment horizontal="center" vertical="center"/>
    </xf>
    <xf numFmtId="0" fontId="34" fillId="9" borderId="29" xfId="0" applyFont="1" applyFill="1" applyBorder="1" applyAlignment="1">
      <alignment horizontal="center" vertical="center"/>
    </xf>
    <xf numFmtId="0" fontId="34" fillId="9" borderId="30" xfId="0" applyFont="1" applyFill="1" applyBorder="1" applyAlignment="1">
      <alignment horizontal="center" vertical="center"/>
    </xf>
    <xf numFmtId="0" fontId="34" fillId="9" borderId="31" xfId="0" applyFont="1" applyFill="1" applyBorder="1" applyAlignment="1">
      <alignment horizontal="center" vertical="center"/>
    </xf>
    <xf numFmtId="0" fontId="34" fillId="9" borderId="33" xfId="0" applyFont="1" applyFill="1" applyBorder="1" applyAlignment="1">
      <alignment horizontal="center" vertical="center"/>
    </xf>
    <xf numFmtId="0" fontId="34" fillId="9" borderId="35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64" fillId="0" borderId="27" xfId="0" applyFont="1" applyBorder="1" applyAlignment="1">
      <alignment shrinkToFit="1"/>
    </xf>
    <xf numFmtId="0" fontId="64" fillId="0" borderId="28" xfId="0" applyFont="1" applyBorder="1" applyAlignment="1">
      <alignment shrinkToFit="1"/>
    </xf>
    <xf numFmtId="0" fontId="64" fillId="0" borderId="25" xfId="0" applyFont="1" applyBorder="1" applyAlignment="1">
      <alignment shrinkToFit="1"/>
    </xf>
    <xf numFmtId="0" fontId="22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14" fillId="0" borderId="22" xfId="0" applyFont="1" applyBorder="1" applyAlignment="1">
      <alignment horizontal="center" vertical="center" shrinkToFit="1"/>
    </xf>
    <xf numFmtId="0" fontId="70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horizontal="center" vertical="center" shrinkToFit="1"/>
    </xf>
    <xf numFmtId="0" fontId="70" fillId="0" borderId="22" xfId="0" applyFont="1" applyBorder="1" applyAlignment="1">
      <alignment shrinkToFit="1"/>
    </xf>
    <xf numFmtId="0" fontId="57" fillId="0" borderId="0" xfId="0" applyFont="1" applyAlignment="1">
      <alignment horizontal="left" vertical="center" shrinkToFit="1"/>
    </xf>
    <xf numFmtId="0" fontId="64" fillId="0" borderId="22" xfId="0" applyFont="1" applyBorder="1" applyAlignment="1">
      <alignment shrinkToFit="1"/>
    </xf>
    <xf numFmtId="0" fontId="70" fillId="2" borderId="22" xfId="0" applyFont="1" applyFill="1" applyBorder="1" applyAlignment="1">
      <alignment horizontal="center" shrinkToFit="1"/>
    </xf>
    <xf numFmtId="0" fontId="71" fillId="0" borderId="22" xfId="0" applyFont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59" fillId="0" borderId="22" xfId="0" applyFont="1" applyBorder="1" applyAlignment="1">
      <alignment shrinkToFit="1"/>
    </xf>
    <xf numFmtId="0" fontId="48" fillId="0" borderId="22" xfId="0" applyFont="1" applyBorder="1" applyAlignment="1">
      <alignment shrinkToFit="1"/>
    </xf>
    <xf numFmtId="0" fontId="48" fillId="2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58" fillId="0" borderId="0" xfId="0" applyFont="1" applyAlignment="1">
      <alignment horizontal="left" vertical="center" shrinkToFit="1"/>
    </xf>
    <xf numFmtId="0" fontId="59" fillId="0" borderId="22" xfId="0" applyFont="1" applyBorder="1" applyAlignment="1">
      <alignment horizontal="center" vertical="center" shrinkToFit="1"/>
    </xf>
    <xf numFmtId="0" fontId="22" fillId="0" borderId="27" xfId="0" applyFont="1" applyBorder="1" applyAlignment="1">
      <alignment shrinkToFit="1"/>
    </xf>
    <xf numFmtId="0" fontId="22" fillId="0" borderId="25" xfId="0" applyFont="1" applyBorder="1" applyAlignment="1">
      <alignment shrinkToFit="1"/>
    </xf>
    <xf numFmtId="0" fontId="48" fillId="0" borderId="27" xfId="0" applyFont="1" applyBorder="1" applyAlignment="1">
      <alignment shrinkToFit="1"/>
    </xf>
    <xf numFmtId="0" fontId="48" fillId="0" borderId="28" xfId="0" applyFont="1" applyBorder="1" applyAlignment="1">
      <alignment shrinkToFit="1"/>
    </xf>
    <xf numFmtId="0" fontId="48" fillId="0" borderId="25" xfId="0" applyFont="1" applyBorder="1" applyAlignment="1">
      <alignment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48" fillId="2" borderId="27" xfId="0" applyFont="1" applyFill="1" applyBorder="1" applyAlignment="1">
      <alignment horizontal="center" shrinkToFit="1"/>
    </xf>
    <xf numFmtId="0" fontId="48" fillId="2" borderId="25" xfId="0" applyFont="1" applyFill="1" applyBorder="1" applyAlignment="1">
      <alignment horizontal="center" shrinkToFit="1"/>
    </xf>
    <xf numFmtId="0" fontId="48" fillId="2" borderId="28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48" fillId="2" borderId="29" xfId="0" applyFont="1" applyFill="1" applyBorder="1" applyAlignment="1">
      <alignment horizontal="center" vertical="center" shrinkToFit="1"/>
    </xf>
    <xf numFmtId="0" fontId="48" fillId="2" borderId="30" xfId="0" applyFont="1" applyFill="1" applyBorder="1" applyAlignment="1">
      <alignment horizontal="center" vertical="center" shrinkToFit="1"/>
    </xf>
    <xf numFmtId="0" fontId="28" fillId="0" borderId="28" xfId="0" applyFont="1" applyBorder="1" applyAlignment="1">
      <alignment shrinkToFit="1"/>
    </xf>
    <xf numFmtId="0" fontId="48" fillId="2" borderId="27" xfId="0" applyFont="1" applyFill="1" applyBorder="1" applyAlignment="1">
      <alignment horizontal="center" vertical="center" shrinkToFit="1"/>
    </xf>
    <xf numFmtId="0" fontId="48" fillId="2" borderId="25" xfId="0" applyFont="1" applyFill="1" applyBorder="1" applyAlignment="1">
      <alignment horizontal="center" vertical="center" shrinkToFit="1"/>
    </xf>
    <xf numFmtId="0" fontId="48" fillId="2" borderId="28" xfId="0" applyFont="1" applyFill="1" applyBorder="1" applyAlignment="1">
      <alignment horizontal="center" vertical="center" shrinkToFit="1"/>
    </xf>
    <xf numFmtId="0" fontId="48" fillId="2" borderId="23" xfId="0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57" fillId="0" borderId="0" xfId="11" applyFont="1" applyAlignment="1">
      <alignment horizontal="left" vertical="center" shrinkToFit="1"/>
    </xf>
    <xf numFmtId="0" fontId="49" fillId="0" borderId="22" xfId="11" applyFont="1" applyBorder="1" applyAlignment="1">
      <alignment horizontal="center" vertical="center"/>
    </xf>
    <xf numFmtId="0" fontId="28" fillId="0" borderId="37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81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62" fillId="0" borderId="27" xfId="11" applyFont="1" applyBorder="1" applyAlignment="1">
      <alignment horizontal="center" vertical="center" shrinkToFit="1"/>
    </xf>
    <xf numFmtId="0" fontId="62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/>
    </xf>
    <xf numFmtId="0" fontId="58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49" fillId="0" borderId="22" xfId="11" applyFont="1" applyBorder="1" applyAlignment="1">
      <alignment horizontal="center" vertical="center" shrinkToFit="1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3" xfId="11" applyFont="1" applyFill="1" applyBorder="1" applyAlignment="1">
      <alignment horizontal="center" vertical="center" shrinkToFit="1"/>
    </xf>
    <xf numFmtId="0" fontId="48" fillId="2" borderId="4" xfId="11" applyFont="1" applyFill="1" applyBorder="1" applyAlignment="1">
      <alignment horizontal="center" vertical="center" shrinkToFit="1"/>
    </xf>
    <xf numFmtId="0" fontId="48" fillId="2" borderId="3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28" fillId="0" borderId="4" xfId="11" applyFont="1" applyBorder="1" applyAlignment="1">
      <alignment shrinkToFit="1"/>
    </xf>
    <xf numFmtId="0" fontId="28" fillId="0" borderId="2" xfId="11" applyFont="1" applyBorder="1" applyAlignment="1">
      <alignment shrinkToFit="1"/>
    </xf>
    <xf numFmtId="0" fontId="28" fillId="0" borderId="3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28" fillId="0" borderId="10" xfId="11" applyFont="1" applyBorder="1" applyAlignment="1">
      <alignment shrinkToFit="1"/>
    </xf>
    <xf numFmtId="0" fontId="28" fillId="0" borderId="8" xfId="11" applyFont="1" applyBorder="1" applyAlignment="1">
      <alignment shrinkToFit="1"/>
    </xf>
    <xf numFmtId="0" fontId="28" fillId="2" borderId="38" xfId="11" applyFont="1" applyFill="1" applyBorder="1" applyAlignment="1">
      <alignment horizontal="center" shrinkToFit="1"/>
    </xf>
    <xf numFmtId="0" fontId="28" fillId="2" borderId="2" xfId="11" applyFont="1" applyFill="1" applyBorder="1" applyAlignment="1">
      <alignment horizontal="center" shrinkToFit="1"/>
    </xf>
    <xf numFmtId="0" fontId="28" fillId="2" borderId="3" xfId="11" applyFont="1" applyFill="1" applyBorder="1" applyAlignment="1">
      <alignment horizontal="center" shrinkToFit="1"/>
    </xf>
    <xf numFmtId="0" fontId="28" fillId="2" borderId="0" xfId="11" applyFont="1" applyFill="1" applyAlignment="1">
      <alignment horizontal="center" vertical="center" shrinkToFit="1"/>
    </xf>
    <xf numFmtId="0" fontId="28" fillId="2" borderId="39" xfId="11" applyFont="1" applyFill="1" applyBorder="1" applyAlignment="1">
      <alignment horizontal="center" vertical="center" shrinkToFit="1"/>
    </xf>
    <xf numFmtId="0" fontId="49" fillId="9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 wrapText="1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8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8" fillId="2" borderId="4" xfId="0" applyFont="1" applyFill="1" applyBorder="1" applyAlignment="1">
      <alignment horizontal="center" vertical="center" shrinkToFit="1"/>
    </xf>
    <xf numFmtId="0" fontId="48" fillId="2" borderId="3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39" xfId="0" applyFont="1" applyFill="1" applyBorder="1" applyAlignment="1">
      <alignment horizontal="center" vertical="center" shrinkToFit="1"/>
    </xf>
    <xf numFmtId="0" fontId="58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49" fillId="9" borderId="27" xfId="11" applyFont="1" applyFill="1" applyBorder="1" applyAlignment="1">
      <alignment horizontal="center" vertical="center" shrinkToFit="1"/>
    </xf>
    <xf numFmtId="0" fontId="49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48" fillId="2" borderId="4" xfId="11" applyFont="1" applyFill="1" applyBorder="1" applyAlignment="1">
      <alignment vertical="center" shrinkToFit="1"/>
    </xf>
    <xf numFmtId="0" fontId="48" fillId="2" borderId="3" xfId="11" applyFont="1" applyFill="1" applyBorder="1" applyAlignment="1">
      <alignment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65" fillId="0" borderId="23" xfId="11" applyFont="1" applyBorder="1" applyAlignment="1">
      <alignment horizontal="center" vertical="center" wrapText="1" shrinkToFit="1"/>
    </xf>
    <xf numFmtId="0" fontId="65" fillId="0" borderId="29" xfId="11" applyFont="1" applyBorder="1" applyAlignment="1">
      <alignment horizontal="center" vertical="center" wrapText="1" shrinkToFit="1"/>
    </xf>
    <xf numFmtId="0" fontId="65" fillId="0" borderId="30" xfId="11" applyFont="1" applyBorder="1" applyAlignment="1">
      <alignment horizontal="center" vertical="center" wrapText="1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28" fillId="2" borderId="33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5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83" fillId="0" borderId="31" xfId="11" applyFont="1" applyBorder="1" applyAlignment="1">
      <alignment horizontal="center" vertical="center"/>
    </xf>
    <xf numFmtId="0" fontId="83" fillId="0" borderId="32" xfId="11" applyFont="1" applyBorder="1" applyAlignment="1">
      <alignment horizontal="center" vertical="center"/>
    </xf>
    <xf numFmtId="0" fontId="83" fillId="0" borderId="33" xfId="11" applyFont="1" applyBorder="1" applyAlignment="1">
      <alignment horizontal="center" vertical="center"/>
    </xf>
    <xf numFmtId="0" fontId="83" fillId="0" borderId="34" xfId="11" applyFont="1" applyBorder="1" applyAlignment="1">
      <alignment horizontal="center" vertical="center"/>
    </xf>
    <xf numFmtId="0" fontId="83" fillId="0" borderId="35" xfId="11" applyFont="1" applyBorder="1" applyAlignment="1">
      <alignment horizontal="center" vertical="center"/>
    </xf>
    <xf numFmtId="0" fontId="83" fillId="0" borderId="36" xfId="11" applyFont="1" applyBorder="1" applyAlignment="1">
      <alignment horizontal="center" vertical="center"/>
    </xf>
    <xf numFmtId="0" fontId="31" fillId="0" borderId="0" xfId="11" applyFont="1" applyAlignment="1">
      <alignment horizontal="center" vertical="center"/>
    </xf>
    <xf numFmtId="0" fontId="37" fillId="5" borderId="22" xfId="5" applyFont="1" applyFill="1" applyBorder="1" applyAlignment="1">
      <alignment horizontal="center" vertical="center"/>
    </xf>
    <xf numFmtId="0" fontId="37" fillId="5" borderId="22" xfId="1694" applyFont="1" applyFill="1" applyBorder="1" applyAlignment="1">
      <alignment horizontal="center" vertical="center"/>
    </xf>
    <xf numFmtId="0" fontId="37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/>
    </xf>
    <xf numFmtId="0" fontId="41" fillId="0" borderId="26" xfId="11" applyFont="1" applyBorder="1" applyAlignment="1">
      <alignment horizontal="center" vertical="center"/>
    </xf>
    <xf numFmtId="0" fontId="33" fillId="0" borderId="26" xfId="11" applyFont="1" applyBorder="1" applyAlignment="1">
      <alignment horizontal="center" vertical="center"/>
    </xf>
    <xf numFmtId="0" fontId="73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7" fillId="5" borderId="31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82" fillId="5" borderId="23" xfId="5" applyFont="1" applyFill="1" applyBorder="1" applyAlignment="1">
      <alignment horizontal="center" vertical="center"/>
    </xf>
    <xf numFmtId="0" fontId="82" fillId="5" borderId="29" xfId="5" applyFont="1" applyFill="1" applyBorder="1" applyAlignment="1">
      <alignment horizontal="center" vertical="center"/>
    </xf>
    <xf numFmtId="0" fontId="82" fillId="5" borderId="30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82" fillId="5" borderId="22" xfId="1694" applyFont="1" applyFill="1" applyBorder="1" applyAlignment="1">
      <alignment horizontal="center" vertical="center" wrapText="1"/>
    </xf>
    <xf numFmtId="0" fontId="39" fillId="5" borderId="27" xfId="1694" applyFont="1" applyFill="1" applyBorder="1" applyAlignment="1">
      <alignment horizontal="center"/>
    </xf>
    <xf numFmtId="0" fontId="39" fillId="5" borderId="28" xfId="1694" applyFont="1" applyFill="1" applyBorder="1" applyAlignment="1">
      <alignment horizontal="center"/>
    </xf>
    <xf numFmtId="0" fontId="39" fillId="5" borderId="25" xfId="1694" applyFont="1" applyFill="1" applyBorder="1" applyAlignment="1">
      <alignment horizontal="center"/>
    </xf>
    <xf numFmtId="0" fontId="67" fillId="5" borderId="23" xfId="5" applyFont="1" applyFill="1" applyBorder="1" applyAlignment="1">
      <alignment horizontal="center" vertical="center"/>
    </xf>
    <xf numFmtId="0" fontId="67" fillId="5" borderId="29" xfId="5" applyFont="1" applyFill="1" applyBorder="1" applyAlignment="1">
      <alignment horizontal="center" vertical="center"/>
    </xf>
    <xf numFmtId="0" fontId="67" fillId="5" borderId="30" xfId="5" applyFont="1" applyFill="1" applyBorder="1" applyAlignment="1">
      <alignment horizontal="center" vertical="center"/>
    </xf>
    <xf numFmtId="179" fontId="31" fillId="0" borderId="23" xfId="11" applyNumberFormat="1" applyFont="1" applyBorder="1" applyAlignment="1">
      <alignment horizontal="center" vertical="center"/>
    </xf>
    <xf numFmtId="179" fontId="31" fillId="0" borderId="29" xfId="11" applyNumberFormat="1" applyFont="1" applyBorder="1" applyAlignment="1">
      <alignment horizontal="center" vertical="center"/>
    </xf>
    <xf numFmtId="179" fontId="31" fillId="0" borderId="30" xfId="11" applyNumberFormat="1" applyFont="1" applyBorder="1" applyAlignment="1">
      <alignment horizontal="center" vertical="center"/>
    </xf>
    <xf numFmtId="179" fontId="31" fillId="0" borderId="22" xfId="11" applyNumberFormat="1" applyFont="1" applyBorder="1" applyAlignment="1">
      <alignment horizontal="center" vertical="center"/>
    </xf>
    <xf numFmtId="179" fontId="31" fillId="0" borderId="27" xfId="11" applyNumberFormat="1" applyFont="1" applyBorder="1" applyAlignment="1">
      <alignment horizontal="center" vertical="center"/>
    </xf>
    <xf numFmtId="0" fontId="31" fillId="0" borderId="27" xfId="11" applyFont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 wrapText="1"/>
    </xf>
    <xf numFmtId="0" fontId="39" fillId="5" borderId="22" xfId="14" applyFont="1" applyFill="1" applyBorder="1" applyAlignment="1">
      <alignment horizontal="center"/>
    </xf>
    <xf numFmtId="0" fontId="31" fillId="5" borderId="31" xfId="11" applyFont="1" applyFill="1" applyBorder="1" applyAlignment="1">
      <alignment horizontal="center" vertical="center"/>
    </xf>
    <xf numFmtId="0" fontId="73" fillId="0" borderId="22" xfId="11" applyFont="1" applyBorder="1" applyAlignment="1">
      <alignment horizontal="center" vertical="center"/>
    </xf>
    <xf numFmtId="0" fontId="39" fillId="5" borderId="27" xfId="14" applyFont="1" applyFill="1" applyBorder="1" applyAlignment="1">
      <alignment horizontal="center"/>
    </xf>
    <xf numFmtId="0" fontId="39" fillId="5" borderId="28" xfId="14" applyFont="1" applyFill="1" applyBorder="1" applyAlignment="1">
      <alignment horizontal="center"/>
    </xf>
    <xf numFmtId="0" fontId="39" fillId="5" borderId="25" xfId="14" applyFont="1" applyFill="1" applyBorder="1" applyAlignment="1">
      <alignment horizont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</cellXfs>
  <cellStyles count="1696">
    <cellStyle name="一般" xfId="0" builtinId="0"/>
    <cellStyle name="一般 2" xfId="1" xr:uid="{00000000-0005-0000-0000-000001000000}"/>
    <cellStyle name="一般 2 2" xfId="16" xr:uid="{00000000-0005-0000-0000-000002000000}"/>
    <cellStyle name="一般 2 2 2" xfId="9" xr:uid="{00000000-0005-0000-0000-000003000000}"/>
    <cellStyle name="一般 2 2 3" xfId="855" xr:uid="{00000000-0005-0000-0000-000004000000}"/>
    <cellStyle name="一般 2 2 30 2 2 30" xfId="27" xr:uid="{00000000-0005-0000-0000-000005000000}"/>
    <cellStyle name="一般 2 2 30 2 2 30 2" xfId="4" xr:uid="{00000000-0005-0000-0000-000006000000}"/>
    <cellStyle name="一般 2 2 30 2 2 30 2 10" xfId="70" xr:uid="{00000000-0005-0000-0000-000007000000}"/>
    <cellStyle name="一般 2 2 30 2 2 30 2 10 2" xfId="900" xr:uid="{00000000-0005-0000-0000-000008000000}"/>
    <cellStyle name="一般 2 2 30 2 2 30 2 11" xfId="74" xr:uid="{00000000-0005-0000-0000-000009000000}"/>
    <cellStyle name="一般 2 2 30 2 2 30 2 11 2" xfId="904" xr:uid="{00000000-0005-0000-0000-00000A000000}"/>
    <cellStyle name="一般 2 2 30 2 2 30 2 12" xfId="78" xr:uid="{00000000-0005-0000-0000-00000B000000}"/>
    <cellStyle name="一般 2 2 30 2 2 30 2 12 2" xfId="908" xr:uid="{00000000-0005-0000-0000-00000C000000}"/>
    <cellStyle name="一般 2 2 30 2 2 30 2 13" xfId="82" xr:uid="{00000000-0005-0000-0000-00000D000000}"/>
    <cellStyle name="一般 2 2 30 2 2 30 2 13 2" xfId="912" xr:uid="{00000000-0005-0000-0000-00000E000000}"/>
    <cellStyle name="一般 2 2 30 2 2 30 2 14" xfId="86" xr:uid="{00000000-0005-0000-0000-00000F000000}"/>
    <cellStyle name="一般 2 2 30 2 2 30 2 14 2" xfId="916" xr:uid="{00000000-0005-0000-0000-000010000000}"/>
    <cellStyle name="一般 2 2 30 2 2 30 2 15" xfId="90" xr:uid="{00000000-0005-0000-0000-000011000000}"/>
    <cellStyle name="一般 2 2 30 2 2 30 2 15 2" xfId="920" xr:uid="{00000000-0005-0000-0000-000012000000}"/>
    <cellStyle name="一般 2 2 30 2 2 30 2 16" xfId="94" xr:uid="{00000000-0005-0000-0000-000013000000}"/>
    <cellStyle name="一般 2 2 30 2 2 30 2 16 2" xfId="924" xr:uid="{00000000-0005-0000-0000-000014000000}"/>
    <cellStyle name="一般 2 2 30 2 2 30 2 17" xfId="98" xr:uid="{00000000-0005-0000-0000-000015000000}"/>
    <cellStyle name="一般 2 2 30 2 2 30 2 17 2" xfId="928" xr:uid="{00000000-0005-0000-0000-000016000000}"/>
    <cellStyle name="一般 2 2 30 2 2 30 2 18" xfId="102" xr:uid="{00000000-0005-0000-0000-000017000000}"/>
    <cellStyle name="一般 2 2 30 2 2 30 2 18 2" xfId="932" xr:uid="{00000000-0005-0000-0000-000018000000}"/>
    <cellStyle name="一般 2 2 30 2 2 30 2 19" xfId="106" xr:uid="{00000000-0005-0000-0000-000019000000}"/>
    <cellStyle name="一般 2 2 30 2 2 30 2 19 2" xfId="936" xr:uid="{00000000-0005-0000-0000-00001A000000}"/>
    <cellStyle name="一般 2 2 30 2 2 30 2 2" xfId="12" xr:uid="{00000000-0005-0000-0000-00001B000000}"/>
    <cellStyle name="一般 2 2 30 2 2 30 2 2 2" xfId="14" xr:uid="{00000000-0005-0000-0000-00001C000000}"/>
    <cellStyle name="一般 2 2 30 2 2 30 2 2 2 2" xfId="22" xr:uid="{00000000-0005-0000-0000-00001D000000}"/>
    <cellStyle name="一般 2 2 30 2 2 30 2 2 2 2 2" xfId="1694" xr:uid="{00000000-0005-0000-0000-00001E000000}"/>
    <cellStyle name="一般 2 2 30 2 2 30 2 2 2 3" xfId="868" xr:uid="{00000000-0005-0000-0000-00001F000000}"/>
    <cellStyle name="一般 2 2 30 2 2 30 2 2 3" xfId="21" xr:uid="{00000000-0005-0000-0000-000020000000}"/>
    <cellStyle name="一般 2 2 30 2 2 30 2 2 4" xfId="38" xr:uid="{00000000-0005-0000-0000-000021000000}"/>
    <cellStyle name="一般 2 2 30 2 2 30 2 20" xfId="110" xr:uid="{00000000-0005-0000-0000-000022000000}"/>
    <cellStyle name="一般 2 2 30 2 2 30 2 20 2" xfId="940" xr:uid="{00000000-0005-0000-0000-000023000000}"/>
    <cellStyle name="一般 2 2 30 2 2 30 2 21" xfId="114" xr:uid="{00000000-0005-0000-0000-000024000000}"/>
    <cellStyle name="一般 2 2 30 2 2 30 2 21 2" xfId="944" xr:uid="{00000000-0005-0000-0000-000025000000}"/>
    <cellStyle name="一般 2 2 30 2 2 30 2 22" xfId="118" xr:uid="{00000000-0005-0000-0000-000026000000}"/>
    <cellStyle name="一般 2 2 30 2 2 30 2 22 2" xfId="948" xr:uid="{00000000-0005-0000-0000-000027000000}"/>
    <cellStyle name="一般 2 2 30 2 2 30 2 23" xfId="122" xr:uid="{00000000-0005-0000-0000-000028000000}"/>
    <cellStyle name="一般 2 2 30 2 2 30 2 23 2" xfId="952" xr:uid="{00000000-0005-0000-0000-000029000000}"/>
    <cellStyle name="一般 2 2 30 2 2 30 2 24" xfId="126" xr:uid="{00000000-0005-0000-0000-00002A000000}"/>
    <cellStyle name="一般 2 2 30 2 2 30 2 24 2" xfId="956" xr:uid="{00000000-0005-0000-0000-00002B000000}"/>
    <cellStyle name="一般 2 2 30 2 2 30 2 25" xfId="130" xr:uid="{00000000-0005-0000-0000-00002C000000}"/>
    <cellStyle name="一般 2 2 30 2 2 30 2 25 2" xfId="960" xr:uid="{00000000-0005-0000-0000-00002D000000}"/>
    <cellStyle name="一般 2 2 30 2 2 30 2 26" xfId="134" xr:uid="{00000000-0005-0000-0000-00002E000000}"/>
    <cellStyle name="一般 2 2 30 2 2 30 2 26 2" xfId="964" xr:uid="{00000000-0005-0000-0000-00002F000000}"/>
    <cellStyle name="一般 2 2 30 2 2 30 2 27" xfId="138" xr:uid="{00000000-0005-0000-0000-000030000000}"/>
    <cellStyle name="一般 2 2 30 2 2 30 2 27 2" xfId="968" xr:uid="{00000000-0005-0000-0000-000031000000}"/>
    <cellStyle name="一般 2 2 30 2 2 30 2 28" xfId="142" xr:uid="{00000000-0005-0000-0000-000032000000}"/>
    <cellStyle name="一般 2 2 30 2 2 30 2 28 2" xfId="972" xr:uid="{00000000-0005-0000-0000-000033000000}"/>
    <cellStyle name="一般 2 2 30 2 2 30 2 29" xfId="146" xr:uid="{00000000-0005-0000-0000-000034000000}"/>
    <cellStyle name="一般 2 2 30 2 2 30 2 29 2" xfId="976" xr:uid="{00000000-0005-0000-0000-000035000000}"/>
    <cellStyle name="一般 2 2 30 2 2 30 2 3" xfId="18" xr:uid="{00000000-0005-0000-0000-000036000000}"/>
    <cellStyle name="一般 2 2 30 2 2 30 2 3 2" xfId="872" xr:uid="{00000000-0005-0000-0000-000037000000}"/>
    <cellStyle name="一般 2 2 30 2 2 30 2 3 3" xfId="42" xr:uid="{00000000-0005-0000-0000-000038000000}"/>
    <cellStyle name="一般 2 2 30 2 2 30 2 30" xfId="150" xr:uid="{00000000-0005-0000-0000-000039000000}"/>
    <cellStyle name="一般 2 2 30 2 2 30 2 30 2" xfId="980" xr:uid="{00000000-0005-0000-0000-00003A000000}"/>
    <cellStyle name="一般 2 2 30 2 2 30 2 31" xfId="154" xr:uid="{00000000-0005-0000-0000-00003B000000}"/>
    <cellStyle name="一般 2 2 30 2 2 30 2 31 2" xfId="984" xr:uid="{00000000-0005-0000-0000-00003C000000}"/>
    <cellStyle name="一般 2 2 30 2 2 30 2 32" xfId="158" xr:uid="{00000000-0005-0000-0000-00003D000000}"/>
    <cellStyle name="一般 2 2 30 2 2 30 2 32 2" xfId="988" xr:uid="{00000000-0005-0000-0000-00003E000000}"/>
    <cellStyle name="一般 2 2 30 2 2 30 2 33" xfId="162" xr:uid="{00000000-0005-0000-0000-00003F000000}"/>
    <cellStyle name="一般 2 2 30 2 2 30 2 33 2" xfId="992" xr:uid="{00000000-0005-0000-0000-000040000000}"/>
    <cellStyle name="一般 2 2 30 2 2 30 2 34" xfId="166" xr:uid="{00000000-0005-0000-0000-000041000000}"/>
    <cellStyle name="一般 2 2 30 2 2 30 2 34 2" xfId="996" xr:uid="{00000000-0005-0000-0000-000042000000}"/>
    <cellStyle name="一般 2 2 30 2 2 30 2 35" xfId="170" xr:uid="{00000000-0005-0000-0000-000043000000}"/>
    <cellStyle name="一般 2 2 30 2 2 30 2 35 2" xfId="1000" xr:uid="{00000000-0005-0000-0000-000044000000}"/>
    <cellStyle name="一般 2 2 30 2 2 30 2 36" xfId="174" xr:uid="{00000000-0005-0000-0000-000045000000}"/>
    <cellStyle name="一般 2 2 30 2 2 30 2 36 2" xfId="1004" xr:uid="{00000000-0005-0000-0000-000046000000}"/>
    <cellStyle name="一般 2 2 30 2 2 30 2 37" xfId="178" xr:uid="{00000000-0005-0000-0000-000047000000}"/>
    <cellStyle name="一般 2 2 30 2 2 30 2 37 2" xfId="1008" xr:uid="{00000000-0005-0000-0000-000048000000}"/>
    <cellStyle name="一般 2 2 30 2 2 30 2 38" xfId="182" xr:uid="{00000000-0005-0000-0000-000049000000}"/>
    <cellStyle name="一般 2 2 30 2 2 30 2 38 2" xfId="1012" xr:uid="{00000000-0005-0000-0000-00004A000000}"/>
    <cellStyle name="一般 2 2 30 2 2 30 2 39" xfId="186" xr:uid="{00000000-0005-0000-0000-00004B000000}"/>
    <cellStyle name="一般 2 2 30 2 2 30 2 39 2" xfId="1016" xr:uid="{00000000-0005-0000-0000-00004C000000}"/>
    <cellStyle name="一般 2 2 30 2 2 30 2 4" xfId="46" xr:uid="{00000000-0005-0000-0000-00004D000000}"/>
    <cellStyle name="一般 2 2 30 2 2 30 2 4 2" xfId="876" xr:uid="{00000000-0005-0000-0000-00004E000000}"/>
    <cellStyle name="一般 2 2 30 2 2 30 2 40" xfId="190" xr:uid="{00000000-0005-0000-0000-00004F000000}"/>
    <cellStyle name="一般 2 2 30 2 2 30 2 40 2" xfId="1020" xr:uid="{00000000-0005-0000-0000-000050000000}"/>
    <cellStyle name="一般 2 2 30 2 2 30 2 41" xfId="194" xr:uid="{00000000-0005-0000-0000-000051000000}"/>
    <cellStyle name="一般 2 2 30 2 2 30 2 41 2" xfId="1024" xr:uid="{00000000-0005-0000-0000-000052000000}"/>
    <cellStyle name="一般 2 2 30 2 2 30 2 42" xfId="198" xr:uid="{00000000-0005-0000-0000-000053000000}"/>
    <cellStyle name="一般 2 2 30 2 2 30 2 42 2" xfId="1028" xr:uid="{00000000-0005-0000-0000-000054000000}"/>
    <cellStyle name="一般 2 2 30 2 2 30 2 43" xfId="202" xr:uid="{00000000-0005-0000-0000-000055000000}"/>
    <cellStyle name="一般 2 2 30 2 2 30 2 43 2" xfId="1032" xr:uid="{00000000-0005-0000-0000-000056000000}"/>
    <cellStyle name="一般 2 2 30 2 2 30 2 44" xfId="206" xr:uid="{00000000-0005-0000-0000-000057000000}"/>
    <cellStyle name="一般 2 2 30 2 2 30 2 44 2" xfId="1036" xr:uid="{00000000-0005-0000-0000-000058000000}"/>
    <cellStyle name="一般 2 2 30 2 2 30 2 45" xfId="210" xr:uid="{00000000-0005-0000-0000-000059000000}"/>
    <cellStyle name="一般 2 2 30 2 2 30 2 45 2" xfId="1040" xr:uid="{00000000-0005-0000-0000-00005A000000}"/>
    <cellStyle name="一般 2 2 30 2 2 30 2 46" xfId="214" xr:uid="{00000000-0005-0000-0000-00005B000000}"/>
    <cellStyle name="一般 2 2 30 2 2 30 2 46 2" xfId="1044" xr:uid="{00000000-0005-0000-0000-00005C000000}"/>
    <cellStyle name="一般 2 2 30 2 2 30 2 47" xfId="218" xr:uid="{00000000-0005-0000-0000-00005D000000}"/>
    <cellStyle name="一般 2 2 30 2 2 30 2 47 2" xfId="1048" xr:uid="{00000000-0005-0000-0000-00005E000000}"/>
    <cellStyle name="一般 2 2 30 2 2 30 2 48" xfId="222" xr:uid="{00000000-0005-0000-0000-00005F000000}"/>
    <cellStyle name="一般 2 2 30 2 2 30 2 48 2" xfId="1052" xr:uid="{00000000-0005-0000-0000-000060000000}"/>
    <cellStyle name="一般 2 2 30 2 2 30 2 49" xfId="226" xr:uid="{00000000-0005-0000-0000-000061000000}"/>
    <cellStyle name="一般 2 2 30 2 2 30 2 49 2" xfId="1056" xr:uid="{00000000-0005-0000-0000-000062000000}"/>
    <cellStyle name="一般 2 2 30 2 2 30 2 5" xfId="50" xr:uid="{00000000-0005-0000-0000-000063000000}"/>
    <cellStyle name="一般 2 2 30 2 2 30 2 5 2" xfId="880" xr:uid="{00000000-0005-0000-0000-000064000000}"/>
    <cellStyle name="一般 2 2 30 2 2 30 2 50" xfId="230" xr:uid="{00000000-0005-0000-0000-000065000000}"/>
    <cellStyle name="一般 2 2 30 2 2 30 2 50 2" xfId="1060" xr:uid="{00000000-0005-0000-0000-000066000000}"/>
    <cellStyle name="一般 2 2 30 2 2 30 2 51" xfId="234" xr:uid="{00000000-0005-0000-0000-000067000000}"/>
    <cellStyle name="一般 2 2 30 2 2 30 2 51 2" xfId="1064" xr:uid="{00000000-0005-0000-0000-000068000000}"/>
    <cellStyle name="一般 2 2 30 2 2 30 2 52" xfId="238" xr:uid="{00000000-0005-0000-0000-000069000000}"/>
    <cellStyle name="一般 2 2 30 2 2 30 2 52 2" xfId="1068" xr:uid="{00000000-0005-0000-0000-00006A000000}"/>
    <cellStyle name="一般 2 2 30 2 2 30 2 53" xfId="242" xr:uid="{00000000-0005-0000-0000-00006B000000}"/>
    <cellStyle name="一般 2 2 30 2 2 30 2 53 2" xfId="1072" xr:uid="{00000000-0005-0000-0000-00006C000000}"/>
    <cellStyle name="一般 2 2 30 2 2 30 2 54" xfId="246" xr:uid="{00000000-0005-0000-0000-00006D000000}"/>
    <cellStyle name="一般 2 2 30 2 2 30 2 54 2" xfId="1076" xr:uid="{00000000-0005-0000-0000-00006E000000}"/>
    <cellStyle name="一般 2 2 30 2 2 30 2 55" xfId="250" xr:uid="{00000000-0005-0000-0000-00006F000000}"/>
    <cellStyle name="一般 2 2 30 2 2 30 2 55 2" xfId="1080" xr:uid="{00000000-0005-0000-0000-000070000000}"/>
    <cellStyle name="一般 2 2 30 2 2 30 2 56" xfId="254" xr:uid="{00000000-0005-0000-0000-000071000000}"/>
    <cellStyle name="一般 2 2 30 2 2 30 2 56 2" xfId="1084" xr:uid="{00000000-0005-0000-0000-000072000000}"/>
    <cellStyle name="一般 2 2 30 2 2 30 2 57" xfId="258" xr:uid="{00000000-0005-0000-0000-000073000000}"/>
    <cellStyle name="一般 2 2 30 2 2 30 2 57 2" xfId="1088" xr:uid="{00000000-0005-0000-0000-000074000000}"/>
    <cellStyle name="一般 2 2 30 2 2 30 2 58" xfId="262" xr:uid="{00000000-0005-0000-0000-000075000000}"/>
    <cellStyle name="一般 2 2 30 2 2 30 2 58 2" xfId="1092" xr:uid="{00000000-0005-0000-0000-000076000000}"/>
    <cellStyle name="一般 2 2 30 2 2 30 2 59" xfId="266" xr:uid="{00000000-0005-0000-0000-000077000000}"/>
    <cellStyle name="一般 2 2 30 2 2 30 2 59 2" xfId="1096" xr:uid="{00000000-0005-0000-0000-000078000000}"/>
    <cellStyle name="一般 2 2 30 2 2 30 2 6" xfId="54" xr:uid="{00000000-0005-0000-0000-000079000000}"/>
    <cellStyle name="一般 2 2 30 2 2 30 2 6 2" xfId="884" xr:uid="{00000000-0005-0000-0000-00007A000000}"/>
    <cellStyle name="一般 2 2 30 2 2 30 2 60" xfId="270" xr:uid="{00000000-0005-0000-0000-00007B000000}"/>
    <cellStyle name="一般 2 2 30 2 2 30 2 60 2" xfId="1100" xr:uid="{00000000-0005-0000-0000-00007C000000}"/>
    <cellStyle name="一般 2 2 30 2 2 30 2 61" xfId="274" xr:uid="{00000000-0005-0000-0000-00007D000000}"/>
    <cellStyle name="一般 2 2 30 2 2 30 2 61 2" xfId="1104" xr:uid="{00000000-0005-0000-0000-00007E000000}"/>
    <cellStyle name="一般 2 2 30 2 2 30 2 62" xfId="275" xr:uid="{00000000-0005-0000-0000-00007F000000}"/>
    <cellStyle name="一般 2 2 30 2 2 30 2 62 10" xfId="314" xr:uid="{00000000-0005-0000-0000-000080000000}"/>
    <cellStyle name="一般 2 2 30 2 2 30 2 62 10 2" xfId="1144" xr:uid="{00000000-0005-0000-0000-000081000000}"/>
    <cellStyle name="一般 2 2 30 2 2 30 2 62 11" xfId="318" xr:uid="{00000000-0005-0000-0000-000082000000}"/>
    <cellStyle name="一般 2 2 30 2 2 30 2 62 11 2" xfId="1148" xr:uid="{00000000-0005-0000-0000-000083000000}"/>
    <cellStyle name="一般 2 2 30 2 2 30 2 62 12" xfId="322" xr:uid="{00000000-0005-0000-0000-000084000000}"/>
    <cellStyle name="一般 2 2 30 2 2 30 2 62 12 2" xfId="1152" xr:uid="{00000000-0005-0000-0000-000085000000}"/>
    <cellStyle name="一般 2 2 30 2 2 30 2 62 13" xfId="326" xr:uid="{00000000-0005-0000-0000-000086000000}"/>
    <cellStyle name="一般 2 2 30 2 2 30 2 62 13 2" xfId="1156" xr:uid="{00000000-0005-0000-0000-000087000000}"/>
    <cellStyle name="一般 2 2 30 2 2 30 2 62 14" xfId="330" xr:uid="{00000000-0005-0000-0000-000088000000}"/>
    <cellStyle name="一般 2 2 30 2 2 30 2 62 14 2" xfId="1160" xr:uid="{00000000-0005-0000-0000-000089000000}"/>
    <cellStyle name="一般 2 2 30 2 2 30 2 62 15" xfId="334" xr:uid="{00000000-0005-0000-0000-00008A000000}"/>
    <cellStyle name="一般 2 2 30 2 2 30 2 62 15 2" xfId="1164" xr:uid="{00000000-0005-0000-0000-00008B000000}"/>
    <cellStyle name="一般 2 2 30 2 2 30 2 62 16" xfId="338" xr:uid="{00000000-0005-0000-0000-00008C000000}"/>
    <cellStyle name="一般 2 2 30 2 2 30 2 62 16 2" xfId="1168" xr:uid="{00000000-0005-0000-0000-00008D000000}"/>
    <cellStyle name="一般 2 2 30 2 2 30 2 62 17" xfId="342" xr:uid="{00000000-0005-0000-0000-00008E000000}"/>
    <cellStyle name="一般 2 2 30 2 2 30 2 62 17 2" xfId="1172" xr:uid="{00000000-0005-0000-0000-00008F000000}"/>
    <cellStyle name="一般 2 2 30 2 2 30 2 62 18" xfId="346" xr:uid="{00000000-0005-0000-0000-000090000000}"/>
    <cellStyle name="一般 2 2 30 2 2 30 2 62 18 2" xfId="1176" xr:uid="{00000000-0005-0000-0000-000091000000}"/>
    <cellStyle name="一般 2 2 30 2 2 30 2 62 19" xfId="350" xr:uid="{00000000-0005-0000-0000-000092000000}"/>
    <cellStyle name="一般 2 2 30 2 2 30 2 62 19 2" xfId="1180" xr:uid="{00000000-0005-0000-0000-000093000000}"/>
    <cellStyle name="一般 2 2 30 2 2 30 2 62 2" xfId="282" xr:uid="{00000000-0005-0000-0000-000094000000}"/>
    <cellStyle name="一般 2 2 30 2 2 30 2 62 2 10" xfId="391" xr:uid="{00000000-0005-0000-0000-000095000000}"/>
    <cellStyle name="一般 2 2 30 2 2 30 2 62 2 10 2" xfId="1220" xr:uid="{00000000-0005-0000-0000-000096000000}"/>
    <cellStyle name="一般 2 2 30 2 2 30 2 62 2 11" xfId="395" xr:uid="{00000000-0005-0000-0000-000097000000}"/>
    <cellStyle name="一般 2 2 30 2 2 30 2 62 2 11 2" xfId="1224" xr:uid="{00000000-0005-0000-0000-000098000000}"/>
    <cellStyle name="一般 2 2 30 2 2 30 2 62 2 12" xfId="399" xr:uid="{00000000-0005-0000-0000-000099000000}"/>
    <cellStyle name="一般 2 2 30 2 2 30 2 62 2 12 2" xfId="1228" xr:uid="{00000000-0005-0000-0000-00009A000000}"/>
    <cellStyle name="一般 2 2 30 2 2 30 2 62 2 13" xfId="403" xr:uid="{00000000-0005-0000-0000-00009B000000}"/>
    <cellStyle name="一般 2 2 30 2 2 30 2 62 2 13 2" xfId="1232" xr:uid="{00000000-0005-0000-0000-00009C000000}"/>
    <cellStyle name="一般 2 2 30 2 2 30 2 62 2 14" xfId="407" xr:uid="{00000000-0005-0000-0000-00009D000000}"/>
    <cellStyle name="一般 2 2 30 2 2 30 2 62 2 14 2" xfId="1236" xr:uid="{00000000-0005-0000-0000-00009E000000}"/>
    <cellStyle name="一般 2 2 30 2 2 30 2 62 2 15" xfId="411" xr:uid="{00000000-0005-0000-0000-00009F000000}"/>
    <cellStyle name="一般 2 2 30 2 2 30 2 62 2 15 2" xfId="1240" xr:uid="{00000000-0005-0000-0000-0000A0000000}"/>
    <cellStyle name="一般 2 2 30 2 2 30 2 62 2 16" xfId="415" xr:uid="{00000000-0005-0000-0000-0000A1000000}"/>
    <cellStyle name="一般 2 2 30 2 2 30 2 62 2 16 2" xfId="1244" xr:uid="{00000000-0005-0000-0000-0000A2000000}"/>
    <cellStyle name="一般 2 2 30 2 2 30 2 62 2 17" xfId="419" xr:uid="{00000000-0005-0000-0000-0000A3000000}"/>
    <cellStyle name="一般 2 2 30 2 2 30 2 62 2 17 2" xfId="1248" xr:uid="{00000000-0005-0000-0000-0000A4000000}"/>
    <cellStyle name="一般 2 2 30 2 2 30 2 62 2 18" xfId="423" xr:uid="{00000000-0005-0000-0000-0000A5000000}"/>
    <cellStyle name="一般 2 2 30 2 2 30 2 62 2 18 2" xfId="1252" xr:uid="{00000000-0005-0000-0000-0000A6000000}"/>
    <cellStyle name="一般 2 2 30 2 2 30 2 62 2 19" xfId="427" xr:uid="{00000000-0005-0000-0000-0000A7000000}"/>
    <cellStyle name="一般 2 2 30 2 2 30 2 62 2 19 2" xfId="1256" xr:uid="{00000000-0005-0000-0000-0000A8000000}"/>
    <cellStyle name="一般 2 2 30 2 2 30 2 62 2 2" xfId="358" xr:uid="{00000000-0005-0000-0000-0000A9000000}"/>
    <cellStyle name="一般 2 2 30 2 2 30 2 62 2 2 2" xfId="1188" xr:uid="{00000000-0005-0000-0000-0000AA000000}"/>
    <cellStyle name="一般 2 2 30 2 2 30 2 62 2 20" xfId="431" xr:uid="{00000000-0005-0000-0000-0000AB000000}"/>
    <cellStyle name="一般 2 2 30 2 2 30 2 62 2 20 2" xfId="1260" xr:uid="{00000000-0005-0000-0000-0000AC000000}"/>
    <cellStyle name="一般 2 2 30 2 2 30 2 62 2 21" xfId="435" xr:uid="{00000000-0005-0000-0000-0000AD000000}"/>
    <cellStyle name="一般 2 2 30 2 2 30 2 62 2 21 2" xfId="1264" xr:uid="{00000000-0005-0000-0000-0000AE000000}"/>
    <cellStyle name="一般 2 2 30 2 2 30 2 62 2 22" xfId="439" xr:uid="{00000000-0005-0000-0000-0000AF000000}"/>
    <cellStyle name="一般 2 2 30 2 2 30 2 62 2 22 2" xfId="443" xr:uid="{00000000-0005-0000-0000-0000B0000000}"/>
    <cellStyle name="一般 2 2 30 2 2 30 2 62 2 22 2 2" xfId="1272" xr:uid="{00000000-0005-0000-0000-0000B1000000}"/>
    <cellStyle name="一般 2 2 30 2 2 30 2 62 2 22 3" xfId="447" xr:uid="{00000000-0005-0000-0000-0000B2000000}"/>
    <cellStyle name="一般 2 2 30 2 2 30 2 62 2 22 3 2" xfId="1276" xr:uid="{00000000-0005-0000-0000-0000B3000000}"/>
    <cellStyle name="一般 2 2 30 2 2 30 2 62 2 22 4" xfId="451" xr:uid="{00000000-0005-0000-0000-0000B4000000}"/>
    <cellStyle name="一般 2 2 30 2 2 30 2 62 2 22 4 2" xfId="1280" xr:uid="{00000000-0005-0000-0000-0000B5000000}"/>
    <cellStyle name="一般 2 2 30 2 2 30 2 62 2 22 5" xfId="452" xr:uid="{00000000-0005-0000-0000-0000B6000000}"/>
    <cellStyle name="一般 2 2 30 2 2 30 2 62 2 22 5 2" xfId="1281" xr:uid="{00000000-0005-0000-0000-0000B7000000}"/>
    <cellStyle name="一般 2 2 30 2 2 30 2 62 2 22 6" xfId="1268" xr:uid="{00000000-0005-0000-0000-0000B8000000}"/>
    <cellStyle name="一般 2 2 30 2 2 30 2 62 2 23" xfId="459" xr:uid="{00000000-0005-0000-0000-0000B9000000}"/>
    <cellStyle name="一般 2 2 30 2 2 30 2 62 2 23 2" xfId="1288" xr:uid="{00000000-0005-0000-0000-0000BA000000}"/>
    <cellStyle name="一般 2 2 30 2 2 30 2 62 2 24" xfId="463" xr:uid="{00000000-0005-0000-0000-0000BB000000}"/>
    <cellStyle name="一般 2 2 30 2 2 30 2 62 2 24 2" xfId="1292" xr:uid="{00000000-0005-0000-0000-0000BC000000}"/>
    <cellStyle name="一般 2 2 30 2 2 30 2 62 2 25" xfId="467" xr:uid="{00000000-0005-0000-0000-0000BD000000}"/>
    <cellStyle name="一般 2 2 30 2 2 30 2 62 2 25 2" xfId="1296" xr:uid="{00000000-0005-0000-0000-0000BE000000}"/>
    <cellStyle name="一般 2 2 30 2 2 30 2 62 2 26" xfId="471" xr:uid="{00000000-0005-0000-0000-0000BF000000}"/>
    <cellStyle name="一般 2 2 30 2 2 30 2 62 2 26 2" xfId="1300" xr:uid="{00000000-0005-0000-0000-0000C0000000}"/>
    <cellStyle name="一般 2 2 30 2 2 30 2 62 2 27" xfId="475" xr:uid="{00000000-0005-0000-0000-0000C1000000}"/>
    <cellStyle name="一般 2 2 30 2 2 30 2 62 2 27 2" xfId="1304" xr:uid="{00000000-0005-0000-0000-0000C2000000}"/>
    <cellStyle name="一般 2 2 30 2 2 30 2 62 2 28" xfId="476" xr:uid="{00000000-0005-0000-0000-0000C3000000}"/>
    <cellStyle name="一般 2 2 30 2 2 30 2 62 2 28 2" xfId="483" xr:uid="{00000000-0005-0000-0000-0000C4000000}"/>
    <cellStyle name="一般 2 2 30 2 2 30 2 62 2 28 2 2" xfId="1312" xr:uid="{00000000-0005-0000-0000-0000C5000000}"/>
    <cellStyle name="一般 2 2 30 2 2 30 2 62 2 28 3" xfId="487" xr:uid="{00000000-0005-0000-0000-0000C6000000}"/>
    <cellStyle name="一般 2 2 30 2 2 30 2 62 2 28 3 2" xfId="1316" xr:uid="{00000000-0005-0000-0000-0000C7000000}"/>
    <cellStyle name="一般 2 2 30 2 2 30 2 62 2 28 4" xfId="491" xr:uid="{00000000-0005-0000-0000-0000C8000000}"/>
    <cellStyle name="一般 2 2 30 2 2 30 2 62 2 28 4 2" xfId="1320" xr:uid="{00000000-0005-0000-0000-0000C9000000}"/>
    <cellStyle name="一般 2 2 30 2 2 30 2 62 2 28 5" xfId="1305" xr:uid="{00000000-0005-0000-0000-0000CA000000}"/>
    <cellStyle name="一般 2 2 30 2 2 30 2 62 2 29" xfId="495" xr:uid="{00000000-0005-0000-0000-0000CB000000}"/>
    <cellStyle name="一般 2 2 30 2 2 30 2 62 2 29 2" xfId="1324" xr:uid="{00000000-0005-0000-0000-0000CC000000}"/>
    <cellStyle name="一般 2 2 30 2 2 30 2 62 2 3" xfId="362" xr:uid="{00000000-0005-0000-0000-0000CD000000}"/>
    <cellStyle name="一般 2 2 30 2 2 30 2 62 2 3 2" xfId="1192" xr:uid="{00000000-0005-0000-0000-0000CE000000}"/>
    <cellStyle name="一般 2 2 30 2 2 30 2 62 2 30" xfId="499" xr:uid="{00000000-0005-0000-0000-0000CF000000}"/>
    <cellStyle name="一般 2 2 30 2 2 30 2 62 2 30 2" xfId="1328" xr:uid="{00000000-0005-0000-0000-0000D0000000}"/>
    <cellStyle name="一般 2 2 30 2 2 30 2 62 2 31" xfId="503" xr:uid="{00000000-0005-0000-0000-0000D1000000}"/>
    <cellStyle name="一般 2 2 30 2 2 30 2 62 2 31 2" xfId="1332" xr:uid="{00000000-0005-0000-0000-0000D2000000}"/>
    <cellStyle name="一般 2 2 30 2 2 30 2 62 2 32" xfId="507" xr:uid="{00000000-0005-0000-0000-0000D3000000}"/>
    <cellStyle name="一般 2 2 30 2 2 30 2 62 2 32 2" xfId="1336" xr:uid="{00000000-0005-0000-0000-0000D4000000}"/>
    <cellStyle name="一般 2 2 30 2 2 30 2 62 2 33" xfId="511" xr:uid="{00000000-0005-0000-0000-0000D5000000}"/>
    <cellStyle name="一般 2 2 30 2 2 30 2 62 2 33 2" xfId="1340" xr:uid="{00000000-0005-0000-0000-0000D6000000}"/>
    <cellStyle name="一般 2 2 30 2 2 30 2 62 2 34" xfId="512" xr:uid="{00000000-0005-0000-0000-0000D7000000}"/>
    <cellStyle name="一般 2 2 30 2 2 30 2 62 2 34 2" xfId="1341" xr:uid="{00000000-0005-0000-0000-0000D8000000}"/>
    <cellStyle name="一般 2 2 30 2 2 30 2 62 2 35" xfId="519" xr:uid="{00000000-0005-0000-0000-0000D9000000}"/>
    <cellStyle name="一般 2 2 30 2 2 30 2 62 2 35 2" xfId="1348" xr:uid="{00000000-0005-0000-0000-0000DA000000}"/>
    <cellStyle name="一般 2 2 30 2 2 30 2 62 2 36" xfId="523" xr:uid="{00000000-0005-0000-0000-0000DB000000}"/>
    <cellStyle name="一般 2 2 30 2 2 30 2 62 2 36 2" xfId="1352" xr:uid="{00000000-0005-0000-0000-0000DC000000}"/>
    <cellStyle name="一般 2 2 30 2 2 30 2 62 2 37" xfId="527" xr:uid="{00000000-0005-0000-0000-0000DD000000}"/>
    <cellStyle name="一般 2 2 30 2 2 30 2 62 2 37 2" xfId="1356" xr:uid="{00000000-0005-0000-0000-0000DE000000}"/>
    <cellStyle name="一般 2 2 30 2 2 30 2 62 2 38" xfId="528" xr:uid="{00000000-0005-0000-0000-0000DF000000}"/>
    <cellStyle name="一般 2 2 30 2 2 30 2 62 2 38 2" xfId="1357" xr:uid="{00000000-0005-0000-0000-0000E0000000}"/>
    <cellStyle name="一般 2 2 30 2 2 30 2 62 2 39" xfId="535" xr:uid="{00000000-0005-0000-0000-0000E1000000}"/>
    <cellStyle name="一般 2 2 30 2 2 30 2 62 2 39 2" xfId="1364" xr:uid="{00000000-0005-0000-0000-0000E2000000}"/>
    <cellStyle name="一般 2 2 30 2 2 30 2 62 2 4" xfId="366" xr:uid="{00000000-0005-0000-0000-0000E3000000}"/>
    <cellStyle name="一般 2 2 30 2 2 30 2 62 2 4 2" xfId="1196" xr:uid="{00000000-0005-0000-0000-0000E4000000}"/>
    <cellStyle name="一般 2 2 30 2 2 30 2 62 2 40" xfId="539" xr:uid="{00000000-0005-0000-0000-0000E5000000}"/>
    <cellStyle name="一般 2 2 30 2 2 30 2 62 2 40 2" xfId="1368" xr:uid="{00000000-0005-0000-0000-0000E6000000}"/>
    <cellStyle name="一般 2 2 30 2 2 30 2 62 2 41" xfId="543" xr:uid="{00000000-0005-0000-0000-0000E7000000}"/>
    <cellStyle name="一般 2 2 30 2 2 30 2 62 2 41 2" xfId="1372" xr:uid="{00000000-0005-0000-0000-0000E8000000}"/>
    <cellStyle name="一般 2 2 30 2 2 30 2 62 2 42" xfId="547" xr:uid="{00000000-0005-0000-0000-0000E9000000}"/>
    <cellStyle name="一般 2 2 30 2 2 30 2 62 2 42 2" xfId="1376" xr:uid="{00000000-0005-0000-0000-0000EA000000}"/>
    <cellStyle name="一般 2 2 30 2 2 30 2 62 2 43" xfId="551" xr:uid="{00000000-0005-0000-0000-0000EB000000}"/>
    <cellStyle name="一般 2 2 30 2 2 30 2 62 2 43 2" xfId="1380" xr:uid="{00000000-0005-0000-0000-0000EC000000}"/>
    <cellStyle name="一般 2 2 30 2 2 30 2 62 2 44" xfId="555" xr:uid="{00000000-0005-0000-0000-0000ED000000}"/>
    <cellStyle name="一般 2 2 30 2 2 30 2 62 2 44 2" xfId="1384" xr:uid="{00000000-0005-0000-0000-0000EE000000}"/>
    <cellStyle name="一般 2 2 30 2 2 30 2 62 2 45" xfId="559" xr:uid="{00000000-0005-0000-0000-0000EF000000}"/>
    <cellStyle name="一般 2 2 30 2 2 30 2 62 2 45 2" xfId="1388" xr:uid="{00000000-0005-0000-0000-0000F0000000}"/>
    <cellStyle name="一般 2 2 30 2 2 30 2 62 2 46" xfId="563" xr:uid="{00000000-0005-0000-0000-0000F1000000}"/>
    <cellStyle name="一般 2 2 30 2 2 30 2 62 2 46 2" xfId="1392" xr:uid="{00000000-0005-0000-0000-0000F2000000}"/>
    <cellStyle name="一般 2 2 30 2 2 30 2 62 2 47" xfId="567" xr:uid="{00000000-0005-0000-0000-0000F3000000}"/>
    <cellStyle name="一般 2 2 30 2 2 30 2 62 2 47 2" xfId="1396" xr:uid="{00000000-0005-0000-0000-0000F4000000}"/>
    <cellStyle name="一般 2 2 30 2 2 30 2 62 2 48" xfId="571" xr:uid="{00000000-0005-0000-0000-0000F5000000}"/>
    <cellStyle name="一般 2 2 30 2 2 30 2 62 2 48 2" xfId="1400" xr:uid="{00000000-0005-0000-0000-0000F6000000}"/>
    <cellStyle name="一般 2 2 30 2 2 30 2 62 2 49" xfId="575" xr:uid="{00000000-0005-0000-0000-0000F7000000}"/>
    <cellStyle name="一般 2 2 30 2 2 30 2 62 2 49 2" xfId="1404" xr:uid="{00000000-0005-0000-0000-0000F8000000}"/>
    <cellStyle name="一般 2 2 30 2 2 30 2 62 2 5" xfId="370" xr:uid="{00000000-0005-0000-0000-0000F9000000}"/>
    <cellStyle name="一般 2 2 30 2 2 30 2 62 2 5 2" xfId="1200" xr:uid="{00000000-0005-0000-0000-0000FA000000}"/>
    <cellStyle name="一般 2 2 30 2 2 30 2 62 2 50" xfId="579" xr:uid="{00000000-0005-0000-0000-0000FB000000}"/>
    <cellStyle name="一般 2 2 30 2 2 30 2 62 2 50 2" xfId="1408" xr:uid="{00000000-0005-0000-0000-0000FC000000}"/>
    <cellStyle name="一般 2 2 30 2 2 30 2 62 2 51" xfId="583" xr:uid="{00000000-0005-0000-0000-0000FD000000}"/>
    <cellStyle name="一般 2 2 30 2 2 30 2 62 2 51 2" xfId="1412" xr:uid="{00000000-0005-0000-0000-0000FE000000}"/>
    <cellStyle name="一般 2 2 30 2 2 30 2 62 2 52" xfId="587" xr:uid="{00000000-0005-0000-0000-0000FF000000}"/>
    <cellStyle name="一般 2 2 30 2 2 30 2 62 2 52 2" xfId="1416" xr:uid="{00000000-0005-0000-0000-000000010000}"/>
    <cellStyle name="一般 2 2 30 2 2 30 2 62 2 53" xfId="591" xr:uid="{00000000-0005-0000-0000-000001010000}"/>
    <cellStyle name="一般 2 2 30 2 2 30 2 62 2 53 2" xfId="1420" xr:uid="{00000000-0005-0000-0000-000002010000}"/>
    <cellStyle name="一般 2 2 30 2 2 30 2 62 2 54" xfId="595" xr:uid="{00000000-0005-0000-0000-000003010000}"/>
    <cellStyle name="一般 2 2 30 2 2 30 2 62 2 54 2" xfId="1424" xr:uid="{00000000-0005-0000-0000-000004010000}"/>
    <cellStyle name="一般 2 2 30 2 2 30 2 62 2 55" xfId="599" xr:uid="{00000000-0005-0000-0000-000005010000}"/>
    <cellStyle name="一般 2 2 30 2 2 30 2 62 2 55 2" xfId="1428" xr:uid="{00000000-0005-0000-0000-000006010000}"/>
    <cellStyle name="一般 2 2 30 2 2 30 2 62 2 56" xfId="600" xr:uid="{00000000-0005-0000-0000-000007010000}"/>
    <cellStyle name="一般 2 2 30 2 2 30 2 62 2 56 10" xfId="651" xr:uid="{00000000-0005-0000-0000-000008010000}"/>
    <cellStyle name="一般 2 2 30 2 2 30 2 62 2 56 10 2" xfId="1480" xr:uid="{00000000-0005-0000-0000-000009010000}"/>
    <cellStyle name="一般 2 2 30 2 2 30 2 62 2 56 11" xfId="655" xr:uid="{00000000-0005-0000-0000-00000A010000}"/>
    <cellStyle name="一般 2 2 30 2 2 30 2 62 2 56 11 2" xfId="1484" xr:uid="{00000000-0005-0000-0000-00000B010000}"/>
    <cellStyle name="一般 2 2 30 2 2 30 2 62 2 56 12" xfId="659" xr:uid="{00000000-0005-0000-0000-00000C010000}"/>
    <cellStyle name="一般 2 2 30 2 2 30 2 62 2 56 12 2" xfId="1488" xr:uid="{00000000-0005-0000-0000-00000D010000}"/>
    <cellStyle name="一般 2 2 30 2 2 30 2 62 2 56 13" xfId="663" xr:uid="{00000000-0005-0000-0000-00000E010000}"/>
    <cellStyle name="一般 2 2 30 2 2 30 2 62 2 56 13 2" xfId="1492" xr:uid="{00000000-0005-0000-0000-00000F010000}"/>
    <cellStyle name="一般 2 2 30 2 2 30 2 62 2 56 14" xfId="667" xr:uid="{00000000-0005-0000-0000-000010010000}"/>
    <cellStyle name="一般 2 2 30 2 2 30 2 62 2 56 14 2" xfId="1496" xr:uid="{00000000-0005-0000-0000-000011010000}"/>
    <cellStyle name="一般 2 2 30 2 2 30 2 62 2 56 15" xfId="671" xr:uid="{00000000-0005-0000-0000-000012010000}"/>
    <cellStyle name="一般 2 2 30 2 2 30 2 62 2 56 15 2" xfId="1500" xr:uid="{00000000-0005-0000-0000-000013010000}"/>
    <cellStyle name="一般 2 2 30 2 2 30 2 62 2 56 16" xfId="675" xr:uid="{00000000-0005-0000-0000-000014010000}"/>
    <cellStyle name="一般 2 2 30 2 2 30 2 62 2 56 16 2" xfId="1504" xr:uid="{00000000-0005-0000-0000-000015010000}"/>
    <cellStyle name="一般 2 2 30 2 2 30 2 62 2 56 17" xfId="679" xr:uid="{00000000-0005-0000-0000-000016010000}"/>
    <cellStyle name="一般 2 2 30 2 2 30 2 62 2 56 17 2" xfId="1508" xr:uid="{00000000-0005-0000-0000-000017010000}"/>
    <cellStyle name="一般 2 2 30 2 2 30 2 62 2 56 18" xfId="683" xr:uid="{00000000-0005-0000-0000-000018010000}"/>
    <cellStyle name="一般 2 2 30 2 2 30 2 62 2 56 18 2" xfId="1512" xr:uid="{00000000-0005-0000-0000-000019010000}"/>
    <cellStyle name="一般 2 2 30 2 2 30 2 62 2 56 19" xfId="687" xr:uid="{00000000-0005-0000-0000-00001A010000}"/>
    <cellStyle name="一般 2 2 30 2 2 30 2 62 2 56 19 2" xfId="1516" xr:uid="{00000000-0005-0000-0000-00001B010000}"/>
    <cellStyle name="一般 2 2 30 2 2 30 2 62 2 56 2" xfId="619" xr:uid="{00000000-0005-0000-0000-00001C010000}"/>
    <cellStyle name="一般 2 2 30 2 2 30 2 62 2 56 2 2" xfId="1448" xr:uid="{00000000-0005-0000-0000-00001D010000}"/>
    <cellStyle name="一般 2 2 30 2 2 30 2 62 2 56 20" xfId="691" xr:uid="{00000000-0005-0000-0000-00001E010000}"/>
    <cellStyle name="一般 2 2 30 2 2 30 2 62 2 56 20 2" xfId="1520" xr:uid="{00000000-0005-0000-0000-00001F010000}"/>
    <cellStyle name="一般 2 2 30 2 2 30 2 62 2 56 21" xfId="695" xr:uid="{00000000-0005-0000-0000-000020010000}"/>
    <cellStyle name="一般 2 2 30 2 2 30 2 62 2 56 21 2" xfId="1524" xr:uid="{00000000-0005-0000-0000-000021010000}"/>
    <cellStyle name="一般 2 2 30 2 2 30 2 62 2 56 22" xfId="699" xr:uid="{00000000-0005-0000-0000-000022010000}"/>
    <cellStyle name="一般 2 2 30 2 2 30 2 62 2 56 22 2" xfId="1528" xr:uid="{00000000-0005-0000-0000-000023010000}"/>
    <cellStyle name="一般 2 2 30 2 2 30 2 62 2 56 23" xfId="703" xr:uid="{00000000-0005-0000-0000-000024010000}"/>
    <cellStyle name="一般 2 2 30 2 2 30 2 62 2 56 23 2" xfId="1532" xr:uid="{00000000-0005-0000-0000-000025010000}"/>
    <cellStyle name="一般 2 2 30 2 2 30 2 62 2 56 24" xfId="707" xr:uid="{00000000-0005-0000-0000-000026010000}"/>
    <cellStyle name="一般 2 2 30 2 2 30 2 62 2 56 24 2" xfId="1536" xr:uid="{00000000-0005-0000-0000-000027010000}"/>
    <cellStyle name="一般 2 2 30 2 2 30 2 62 2 56 25" xfId="711" xr:uid="{00000000-0005-0000-0000-000028010000}"/>
    <cellStyle name="一般 2 2 30 2 2 30 2 62 2 56 25 2" xfId="1540" xr:uid="{00000000-0005-0000-0000-000029010000}"/>
    <cellStyle name="一般 2 2 30 2 2 30 2 62 2 56 26" xfId="715" xr:uid="{00000000-0005-0000-0000-00002A010000}"/>
    <cellStyle name="一般 2 2 30 2 2 30 2 62 2 56 26 2" xfId="1544" xr:uid="{00000000-0005-0000-0000-00002B010000}"/>
    <cellStyle name="一般 2 2 30 2 2 30 2 62 2 56 27" xfId="719" xr:uid="{00000000-0005-0000-0000-00002C010000}"/>
    <cellStyle name="一般 2 2 30 2 2 30 2 62 2 56 27 2" xfId="1548" xr:uid="{00000000-0005-0000-0000-00002D010000}"/>
    <cellStyle name="一般 2 2 30 2 2 30 2 62 2 56 28" xfId="723" xr:uid="{00000000-0005-0000-0000-00002E010000}"/>
    <cellStyle name="一般 2 2 30 2 2 30 2 62 2 56 28 2" xfId="1552" xr:uid="{00000000-0005-0000-0000-00002F010000}"/>
    <cellStyle name="一般 2 2 30 2 2 30 2 62 2 56 29" xfId="728" xr:uid="{00000000-0005-0000-0000-000030010000}"/>
    <cellStyle name="一般 2 2 30 2 2 30 2 62 2 56 29 2" xfId="1557" xr:uid="{00000000-0005-0000-0000-000031010000}"/>
    <cellStyle name="一般 2 2 30 2 2 30 2 62 2 56 3" xfId="623" xr:uid="{00000000-0005-0000-0000-000032010000}"/>
    <cellStyle name="一般 2 2 30 2 2 30 2 62 2 56 3 2" xfId="1452" xr:uid="{00000000-0005-0000-0000-000033010000}"/>
    <cellStyle name="一般 2 2 30 2 2 30 2 62 2 56 30" xfId="732" xr:uid="{00000000-0005-0000-0000-000034010000}"/>
    <cellStyle name="一般 2 2 30 2 2 30 2 62 2 56 30 2" xfId="1561" xr:uid="{00000000-0005-0000-0000-000035010000}"/>
    <cellStyle name="一般 2 2 30 2 2 30 2 62 2 56 31" xfId="736" xr:uid="{00000000-0005-0000-0000-000036010000}"/>
    <cellStyle name="一般 2 2 30 2 2 30 2 62 2 56 31 2" xfId="1565" xr:uid="{00000000-0005-0000-0000-000037010000}"/>
    <cellStyle name="一般 2 2 30 2 2 30 2 62 2 56 32" xfId="740" xr:uid="{00000000-0005-0000-0000-000038010000}"/>
    <cellStyle name="一般 2 2 30 2 2 30 2 62 2 56 32 2" xfId="1569" xr:uid="{00000000-0005-0000-0000-000039010000}"/>
    <cellStyle name="一般 2 2 30 2 2 30 2 62 2 56 33" xfId="744" xr:uid="{00000000-0005-0000-0000-00003A010000}"/>
    <cellStyle name="一般 2 2 30 2 2 30 2 62 2 56 33 2" xfId="1573" xr:uid="{00000000-0005-0000-0000-00003B010000}"/>
    <cellStyle name="一般 2 2 30 2 2 30 2 62 2 56 34" xfId="748" xr:uid="{00000000-0005-0000-0000-00003C010000}"/>
    <cellStyle name="一般 2 2 30 2 2 30 2 62 2 56 34 2" xfId="1577" xr:uid="{00000000-0005-0000-0000-00003D010000}"/>
    <cellStyle name="一般 2 2 30 2 2 30 2 62 2 56 35" xfId="752" xr:uid="{00000000-0005-0000-0000-00003E010000}"/>
    <cellStyle name="一般 2 2 30 2 2 30 2 62 2 56 35 2" xfId="1581" xr:uid="{00000000-0005-0000-0000-00003F010000}"/>
    <cellStyle name="一般 2 2 30 2 2 30 2 62 2 56 36" xfId="756" xr:uid="{00000000-0005-0000-0000-000040010000}"/>
    <cellStyle name="一般 2 2 30 2 2 30 2 62 2 56 36 2" xfId="1585" xr:uid="{00000000-0005-0000-0000-000041010000}"/>
    <cellStyle name="一般 2 2 30 2 2 30 2 62 2 56 37" xfId="757" xr:uid="{00000000-0005-0000-0000-000042010000}"/>
    <cellStyle name="一般 2 2 30 2 2 30 2 62 2 56 37 2" xfId="1586" xr:uid="{00000000-0005-0000-0000-000043010000}"/>
    <cellStyle name="一般 2 2 30 2 2 30 2 62 2 56 38" xfId="764" xr:uid="{00000000-0005-0000-0000-000044010000}"/>
    <cellStyle name="一般 2 2 30 2 2 30 2 62 2 56 38 2" xfId="1593" xr:uid="{00000000-0005-0000-0000-000045010000}"/>
    <cellStyle name="一般 2 2 30 2 2 30 2 62 2 56 39" xfId="765" xr:uid="{00000000-0005-0000-0000-000046010000}"/>
    <cellStyle name="一般 2 2 30 2 2 30 2 62 2 56 39 2" xfId="1594" xr:uid="{00000000-0005-0000-0000-000047010000}"/>
    <cellStyle name="一般 2 2 30 2 2 30 2 62 2 56 4" xfId="627" xr:uid="{00000000-0005-0000-0000-000048010000}"/>
    <cellStyle name="一般 2 2 30 2 2 30 2 62 2 56 4 2" xfId="1456" xr:uid="{00000000-0005-0000-0000-000049010000}"/>
    <cellStyle name="一般 2 2 30 2 2 30 2 62 2 56 40" xfId="769" xr:uid="{00000000-0005-0000-0000-00004A010000}"/>
    <cellStyle name="一般 2 2 30 2 2 30 2 62 2 56 40 2" xfId="1598" xr:uid="{00000000-0005-0000-0000-00004B010000}"/>
    <cellStyle name="一般 2 2 30 2 2 30 2 62 2 56 41" xfId="773" xr:uid="{00000000-0005-0000-0000-00004C010000}"/>
    <cellStyle name="一般 2 2 30 2 2 30 2 62 2 56 41 2" xfId="1602" xr:uid="{00000000-0005-0000-0000-00004D010000}"/>
    <cellStyle name="一般 2 2 30 2 2 30 2 62 2 56 42" xfId="777" xr:uid="{00000000-0005-0000-0000-00004E010000}"/>
    <cellStyle name="一般 2 2 30 2 2 30 2 62 2 56 42 2" xfId="1606" xr:uid="{00000000-0005-0000-0000-00004F010000}"/>
    <cellStyle name="一般 2 2 30 2 2 30 2 62 2 56 43" xfId="784" xr:uid="{00000000-0005-0000-0000-000050010000}"/>
    <cellStyle name="一般 2 2 30 2 2 30 2 62 2 56 43 2" xfId="1613" xr:uid="{00000000-0005-0000-0000-000051010000}"/>
    <cellStyle name="一般 2 2 30 2 2 30 2 62 2 56 44" xfId="788" xr:uid="{00000000-0005-0000-0000-000052010000}"/>
    <cellStyle name="一般 2 2 30 2 2 30 2 62 2 56 44 2" xfId="1617" xr:uid="{00000000-0005-0000-0000-000053010000}"/>
    <cellStyle name="一般 2 2 30 2 2 30 2 62 2 56 45" xfId="792" xr:uid="{00000000-0005-0000-0000-000054010000}"/>
    <cellStyle name="一般 2 2 30 2 2 30 2 62 2 56 45 2" xfId="1621" xr:uid="{00000000-0005-0000-0000-000055010000}"/>
    <cellStyle name="一般 2 2 30 2 2 30 2 62 2 56 46" xfId="796" xr:uid="{00000000-0005-0000-0000-000056010000}"/>
    <cellStyle name="一般 2 2 30 2 2 30 2 62 2 56 46 2" xfId="1625" xr:uid="{00000000-0005-0000-0000-000057010000}"/>
    <cellStyle name="一般 2 2 30 2 2 30 2 62 2 56 47" xfId="800" xr:uid="{00000000-0005-0000-0000-000058010000}"/>
    <cellStyle name="一般 2 2 30 2 2 30 2 62 2 56 47 2" xfId="1629" xr:uid="{00000000-0005-0000-0000-000059010000}"/>
    <cellStyle name="一般 2 2 30 2 2 30 2 62 2 56 48" xfId="804" xr:uid="{00000000-0005-0000-0000-00005A010000}"/>
    <cellStyle name="一般 2 2 30 2 2 30 2 62 2 56 48 2" xfId="1633" xr:uid="{00000000-0005-0000-0000-00005B010000}"/>
    <cellStyle name="一般 2 2 30 2 2 30 2 62 2 56 49" xfId="808" xr:uid="{00000000-0005-0000-0000-00005C010000}"/>
    <cellStyle name="一般 2 2 30 2 2 30 2 62 2 56 49 2" xfId="1637" xr:uid="{00000000-0005-0000-0000-00005D010000}"/>
    <cellStyle name="一般 2 2 30 2 2 30 2 62 2 56 5" xfId="631" xr:uid="{00000000-0005-0000-0000-00005E010000}"/>
    <cellStyle name="一般 2 2 30 2 2 30 2 62 2 56 5 2" xfId="1460" xr:uid="{00000000-0005-0000-0000-00005F010000}"/>
    <cellStyle name="一般 2 2 30 2 2 30 2 62 2 56 50" xfId="812" xr:uid="{00000000-0005-0000-0000-000060010000}"/>
    <cellStyle name="一般 2 2 30 2 2 30 2 62 2 56 50 2" xfId="1641" xr:uid="{00000000-0005-0000-0000-000061010000}"/>
    <cellStyle name="一般 2 2 30 2 2 30 2 62 2 56 51" xfId="816" xr:uid="{00000000-0005-0000-0000-000062010000}"/>
    <cellStyle name="一般 2 2 30 2 2 30 2 62 2 56 51 2" xfId="1645" xr:uid="{00000000-0005-0000-0000-000063010000}"/>
    <cellStyle name="一般 2 2 30 2 2 30 2 62 2 56 52" xfId="820" xr:uid="{00000000-0005-0000-0000-000064010000}"/>
    <cellStyle name="一般 2 2 30 2 2 30 2 62 2 56 52 2" xfId="1649" xr:uid="{00000000-0005-0000-0000-000065010000}"/>
    <cellStyle name="一般 2 2 30 2 2 30 2 62 2 56 53" xfId="824" xr:uid="{00000000-0005-0000-0000-000066010000}"/>
    <cellStyle name="一般 2 2 30 2 2 30 2 62 2 56 53 2" xfId="1653" xr:uid="{00000000-0005-0000-0000-000067010000}"/>
    <cellStyle name="一般 2 2 30 2 2 30 2 62 2 56 54" xfId="828" xr:uid="{00000000-0005-0000-0000-000068010000}"/>
    <cellStyle name="一般 2 2 30 2 2 30 2 62 2 56 54 2" xfId="1657" xr:uid="{00000000-0005-0000-0000-000069010000}"/>
    <cellStyle name="一般 2 2 30 2 2 30 2 62 2 56 55" xfId="832" xr:uid="{00000000-0005-0000-0000-00006A010000}"/>
    <cellStyle name="一般 2 2 30 2 2 30 2 62 2 56 55 2" xfId="1661" xr:uid="{00000000-0005-0000-0000-00006B010000}"/>
    <cellStyle name="一般 2 2 30 2 2 30 2 62 2 56 56" xfId="836" xr:uid="{00000000-0005-0000-0000-00006C010000}"/>
    <cellStyle name="一般 2 2 30 2 2 30 2 62 2 56 57" xfId="840" xr:uid="{00000000-0005-0000-0000-00006D010000}"/>
    <cellStyle name="一般 2 2 30 2 2 30 2 62 2 56 58" xfId="844" xr:uid="{00000000-0005-0000-0000-00006E010000}"/>
    <cellStyle name="一般 2 2 30 2 2 30 2 62 2 56 59" xfId="848" xr:uid="{00000000-0005-0000-0000-00006F010000}"/>
    <cellStyle name="一般 2 2 30 2 2 30 2 62 2 56 6" xfId="635" xr:uid="{00000000-0005-0000-0000-000070010000}"/>
    <cellStyle name="一般 2 2 30 2 2 30 2 62 2 56 6 2" xfId="1464" xr:uid="{00000000-0005-0000-0000-000071010000}"/>
    <cellStyle name="一般 2 2 30 2 2 30 2 62 2 56 60" xfId="852" xr:uid="{00000000-0005-0000-0000-000072010000}"/>
    <cellStyle name="一般 2 2 30 2 2 30 2 62 2 56 61" xfId="1429" xr:uid="{00000000-0005-0000-0000-000073010000}"/>
    <cellStyle name="一般 2 2 30 2 2 30 2 62 2 56 62" xfId="1665" xr:uid="{00000000-0005-0000-0000-000074010000}"/>
    <cellStyle name="一般 2 2 30 2 2 30 2 62 2 56 63" xfId="1669" xr:uid="{00000000-0005-0000-0000-000075010000}"/>
    <cellStyle name="一般 2 2 30 2 2 30 2 62 2 56 64" xfId="1673" xr:uid="{00000000-0005-0000-0000-000076010000}"/>
    <cellStyle name="一般 2 2 30 2 2 30 2 62 2 56 65" xfId="1677" xr:uid="{00000000-0005-0000-0000-000077010000}"/>
    <cellStyle name="一般 2 2 30 2 2 30 2 62 2 56 66" xfId="1681" xr:uid="{00000000-0005-0000-0000-000078010000}"/>
    <cellStyle name="一般 2 2 30 2 2 30 2 62 2 56 67" xfId="1685" xr:uid="{00000000-0005-0000-0000-000079010000}"/>
    <cellStyle name="一般 2 2 30 2 2 30 2 62 2 56 68" xfId="1689" xr:uid="{00000000-0005-0000-0000-00007A010000}"/>
    <cellStyle name="一般 2 2 30 2 2 30 2 62 2 56 69" xfId="1693" xr:uid="{00000000-0005-0000-0000-00007B010000}"/>
    <cellStyle name="一般 2 2 30 2 2 30 2 62 2 56 7" xfId="639" xr:uid="{00000000-0005-0000-0000-00007C010000}"/>
    <cellStyle name="一般 2 2 30 2 2 30 2 62 2 56 7 2" xfId="1468" xr:uid="{00000000-0005-0000-0000-00007D010000}"/>
    <cellStyle name="一般 2 2 30 2 2 30 2 62 2 56 8" xfId="643" xr:uid="{00000000-0005-0000-0000-00007E010000}"/>
    <cellStyle name="一般 2 2 30 2 2 30 2 62 2 56 8 2" xfId="1472" xr:uid="{00000000-0005-0000-0000-00007F010000}"/>
    <cellStyle name="一般 2 2 30 2 2 30 2 62 2 56 9" xfId="647" xr:uid="{00000000-0005-0000-0000-000080010000}"/>
    <cellStyle name="一般 2 2 30 2 2 30 2 62 2 56 9 2" xfId="1476" xr:uid="{00000000-0005-0000-0000-000081010000}"/>
    <cellStyle name="一般 2 2 30 2 2 30 2 62 2 57" xfId="607" xr:uid="{00000000-0005-0000-0000-000082010000}"/>
    <cellStyle name="一般 2 2 30 2 2 30 2 62 2 57 2" xfId="1436" xr:uid="{00000000-0005-0000-0000-000083010000}"/>
    <cellStyle name="一般 2 2 30 2 2 30 2 62 2 58" xfId="611" xr:uid="{00000000-0005-0000-0000-000084010000}"/>
    <cellStyle name="一般 2 2 30 2 2 30 2 62 2 58 2" xfId="1440" xr:uid="{00000000-0005-0000-0000-000085010000}"/>
    <cellStyle name="一般 2 2 30 2 2 30 2 62 2 59" xfId="615" xr:uid="{00000000-0005-0000-0000-000086010000}"/>
    <cellStyle name="一般 2 2 30 2 2 30 2 62 2 59 2" xfId="1444" xr:uid="{00000000-0005-0000-0000-000087010000}"/>
    <cellStyle name="一般 2 2 30 2 2 30 2 62 2 6" xfId="374" xr:uid="{00000000-0005-0000-0000-000088010000}"/>
    <cellStyle name="一般 2 2 30 2 2 30 2 62 2 6 2" xfId="1204" xr:uid="{00000000-0005-0000-0000-000089010000}"/>
    <cellStyle name="一般 2 2 30 2 2 30 2 62 2 60" xfId="1112" xr:uid="{00000000-0005-0000-0000-00008A010000}"/>
    <cellStyle name="一般 2 2 30 2 2 30 2 62 2 7" xfId="378" xr:uid="{00000000-0005-0000-0000-00008B010000}"/>
    <cellStyle name="一般 2 2 30 2 2 30 2 62 2 7 2" xfId="1208" xr:uid="{00000000-0005-0000-0000-00008C010000}"/>
    <cellStyle name="一般 2 2 30 2 2 30 2 62 2 8" xfId="382" xr:uid="{00000000-0005-0000-0000-00008D010000}"/>
    <cellStyle name="一般 2 2 30 2 2 30 2 62 2 8 2" xfId="1212" xr:uid="{00000000-0005-0000-0000-00008E010000}"/>
    <cellStyle name="一般 2 2 30 2 2 30 2 62 2 9" xfId="386" xr:uid="{00000000-0005-0000-0000-00008F010000}"/>
    <cellStyle name="一般 2 2 30 2 2 30 2 62 2 9 2" xfId="1216" xr:uid="{00000000-0005-0000-0000-000090010000}"/>
    <cellStyle name="一般 2 2 30 2 2 30 2 62 20" xfId="354" xr:uid="{00000000-0005-0000-0000-000091010000}"/>
    <cellStyle name="一般 2 2 30 2 2 30 2 62 20 2" xfId="1184" xr:uid="{00000000-0005-0000-0000-000092010000}"/>
    <cellStyle name="一般 2 2 30 2 2 30 2 62 21" xfId="1105" xr:uid="{00000000-0005-0000-0000-000093010000}"/>
    <cellStyle name="一般 2 2 30 2 2 30 2 62 3" xfId="286" xr:uid="{00000000-0005-0000-0000-000094010000}"/>
    <cellStyle name="一般 2 2 30 2 2 30 2 62 3 2" xfId="1116" xr:uid="{00000000-0005-0000-0000-000095010000}"/>
    <cellStyle name="一般 2 2 30 2 2 30 2 62 4" xfId="290" xr:uid="{00000000-0005-0000-0000-000096010000}"/>
    <cellStyle name="一般 2 2 30 2 2 30 2 62 4 2" xfId="1120" xr:uid="{00000000-0005-0000-0000-000097010000}"/>
    <cellStyle name="一般 2 2 30 2 2 30 2 62 5" xfId="294" xr:uid="{00000000-0005-0000-0000-000098010000}"/>
    <cellStyle name="一般 2 2 30 2 2 30 2 62 5 2" xfId="1124" xr:uid="{00000000-0005-0000-0000-000099010000}"/>
    <cellStyle name="一般 2 2 30 2 2 30 2 62 6" xfId="298" xr:uid="{00000000-0005-0000-0000-00009A010000}"/>
    <cellStyle name="一般 2 2 30 2 2 30 2 62 6 2" xfId="1128" xr:uid="{00000000-0005-0000-0000-00009B010000}"/>
    <cellStyle name="一般 2 2 30 2 2 30 2 62 7" xfId="302" xr:uid="{00000000-0005-0000-0000-00009C010000}"/>
    <cellStyle name="一般 2 2 30 2 2 30 2 62 7 2" xfId="1132" xr:uid="{00000000-0005-0000-0000-00009D010000}"/>
    <cellStyle name="一般 2 2 30 2 2 30 2 62 8" xfId="306" xr:uid="{00000000-0005-0000-0000-00009E010000}"/>
    <cellStyle name="一般 2 2 30 2 2 30 2 62 8 2" xfId="1136" xr:uid="{00000000-0005-0000-0000-00009F010000}"/>
    <cellStyle name="一般 2 2 30 2 2 30 2 62 9" xfId="310" xr:uid="{00000000-0005-0000-0000-0000A0010000}"/>
    <cellStyle name="一般 2 2 30 2 2 30 2 62 9 2" xfId="1140" xr:uid="{00000000-0005-0000-0000-0000A1010000}"/>
    <cellStyle name="一般 2 2 30 2 2 30 2 63" xfId="858" xr:uid="{00000000-0005-0000-0000-0000A2010000}"/>
    <cellStyle name="一般 2 2 30 2 2 30 2 64" xfId="28" xr:uid="{00000000-0005-0000-0000-0000A3010000}"/>
    <cellStyle name="一般 2 2 30 2 2 30 2 7" xfId="58" xr:uid="{00000000-0005-0000-0000-0000A4010000}"/>
    <cellStyle name="一般 2 2 30 2 2 30 2 7 2" xfId="888" xr:uid="{00000000-0005-0000-0000-0000A5010000}"/>
    <cellStyle name="一般 2 2 30 2 2 30 2 8" xfId="66" xr:uid="{00000000-0005-0000-0000-0000A6010000}"/>
    <cellStyle name="一般 2 2 30 2 2 30 2 8 2" xfId="896" xr:uid="{00000000-0005-0000-0000-0000A7010000}"/>
    <cellStyle name="一般 2 2 30 2 2 30 2 9" xfId="62" xr:uid="{00000000-0005-0000-0000-0000A8010000}"/>
    <cellStyle name="一般 2 2 30 2 2 30 2 9 2" xfId="892" xr:uid="{00000000-0005-0000-0000-0000A9010000}"/>
    <cellStyle name="一般 2 2 30 2 2 30 3" xfId="31" xr:uid="{00000000-0005-0000-0000-0000AA010000}"/>
    <cellStyle name="一般 2 2 30 2 2 30 3 2" xfId="861" xr:uid="{00000000-0005-0000-0000-0000AB010000}"/>
    <cellStyle name="一般 2 2 30 2 2 30 4" xfId="857" xr:uid="{00000000-0005-0000-0000-0000AC010000}"/>
    <cellStyle name="一般 2 2 30 2 2 30 4 10" xfId="32" xr:uid="{00000000-0005-0000-0000-0000AD010000}"/>
    <cellStyle name="一般 2 2 30 2 2 30 4 10 2" xfId="862" xr:uid="{00000000-0005-0000-0000-0000AE010000}"/>
    <cellStyle name="一般 2 2 30 2 3 2" xfId="6" xr:uid="{00000000-0005-0000-0000-0000AF010000}"/>
    <cellStyle name="一般 2 2 30 2 3 2 2" xfId="19" xr:uid="{00000000-0005-0000-0000-0000B0010000}"/>
    <cellStyle name="一般 2 2 30 2 3 2 2 2" xfId="859" xr:uid="{00000000-0005-0000-0000-0000B1010000}"/>
    <cellStyle name="一般 2 2 30 2 3 2 3" xfId="29" xr:uid="{00000000-0005-0000-0000-0000B2010000}"/>
    <cellStyle name="一般 2 2 30 3 30" xfId="7" xr:uid="{00000000-0005-0000-0000-0000B3010000}"/>
    <cellStyle name="一般 2 2 30 3 30 2" xfId="20" xr:uid="{00000000-0005-0000-0000-0000B4010000}"/>
    <cellStyle name="一般 2 2 30 3 30 2 10" xfId="67" xr:uid="{00000000-0005-0000-0000-0000B5010000}"/>
    <cellStyle name="一般 2 2 30 3 30 2 10 2" xfId="897" xr:uid="{00000000-0005-0000-0000-0000B6010000}"/>
    <cellStyle name="一般 2 2 30 3 30 2 11" xfId="71" xr:uid="{00000000-0005-0000-0000-0000B7010000}"/>
    <cellStyle name="一般 2 2 30 3 30 2 11 2" xfId="901" xr:uid="{00000000-0005-0000-0000-0000B8010000}"/>
    <cellStyle name="一般 2 2 30 3 30 2 12" xfId="75" xr:uid="{00000000-0005-0000-0000-0000B9010000}"/>
    <cellStyle name="一般 2 2 30 3 30 2 12 2" xfId="905" xr:uid="{00000000-0005-0000-0000-0000BA010000}"/>
    <cellStyle name="一般 2 2 30 3 30 2 13" xfId="79" xr:uid="{00000000-0005-0000-0000-0000BB010000}"/>
    <cellStyle name="一般 2 2 30 3 30 2 13 2" xfId="909" xr:uid="{00000000-0005-0000-0000-0000BC010000}"/>
    <cellStyle name="一般 2 2 30 3 30 2 14" xfId="83" xr:uid="{00000000-0005-0000-0000-0000BD010000}"/>
    <cellStyle name="一般 2 2 30 3 30 2 14 2" xfId="913" xr:uid="{00000000-0005-0000-0000-0000BE010000}"/>
    <cellStyle name="一般 2 2 30 3 30 2 15" xfId="87" xr:uid="{00000000-0005-0000-0000-0000BF010000}"/>
    <cellStyle name="一般 2 2 30 3 30 2 15 2" xfId="917" xr:uid="{00000000-0005-0000-0000-0000C0010000}"/>
    <cellStyle name="一般 2 2 30 3 30 2 16" xfId="91" xr:uid="{00000000-0005-0000-0000-0000C1010000}"/>
    <cellStyle name="一般 2 2 30 3 30 2 16 2" xfId="921" xr:uid="{00000000-0005-0000-0000-0000C2010000}"/>
    <cellStyle name="一般 2 2 30 3 30 2 17" xfId="95" xr:uid="{00000000-0005-0000-0000-0000C3010000}"/>
    <cellStyle name="一般 2 2 30 3 30 2 17 2" xfId="925" xr:uid="{00000000-0005-0000-0000-0000C4010000}"/>
    <cellStyle name="一般 2 2 30 3 30 2 18" xfId="99" xr:uid="{00000000-0005-0000-0000-0000C5010000}"/>
    <cellStyle name="一般 2 2 30 3 30 2 18 2" xfId="929" xr:uid="{00000000-0005-0000-0000-0000C6010000}"/>
    <cellStyle name="一般 2 2 30 3 30 2 19" xfId="103" xr:uid="{00000000-0005-0000-0000-0000C7010000}"/>
    <cellStyle name="一般 2 2 30 3 30 2 19 2" xfId="933" xr:uid="{00000000-0005-0000-0000-0000C8010000}"/>
    <cellStyle name="一般 2 2 30 3 30 2 2" xfId="35" xr:uid="{00000000-0005-0000-0000-0000C9010000}"/>
    <cellStyle name="一般 2 2 30 3 30 2 2 2" xfId="865" xr:uid="{00000000-0005-0000-0000-0000CA010000}"/>
    <cellStyle name="一般 2 2 30 3 30 2 20" xfId="107" xr:uid="{00000000-0005-0000-0000-0000CB010000}"/>
    <cellStyle name="一般 2 2 30 3 30 2 20 2" xfId="937" xr:uid="{00000000-0005-0000-0000-0000CC010000}"/>
    <cellStyle name="一般 2 2 30 3 30 2 21" xfId="111" xr:uid="{00000000-0005-0000-0000-0000CD010000}"/>
    <cellStyle name="一般 2 2 30 3 30 2 21 2" xfId="941" xr:uid="{00000000-0005-0000-0000-0000CE010000}"/>
    <cellStyle name="一般 2 2 30 3 30 2 22" xfId="115" xr:uid="{00000000-0005-0000-0000-0000CF010000}"/>
    <cellStyle name="一般 2 2 30 3 30 2 22 2" xfId="945" xr:uid="{00000000-0005-0000-0000-0000D0010000}"/>
    <cellStyle name="一般 2 2 30 3 30 2 23" xfId="119" xr:uid="{00000000-0005-0000-0000-0000D1010000}"/>
    <cellStyle name="一般 2 2 30 3 30 2 23 2" xfId="949" xr:uid="{00000000-0005-0000-0000-0000D2010000}"/>
    <cellStyle name="一般 2 2 30 3 30 2 24" xfId="123" xr:uid="{00000000-0005-0000-0000-0000D3010000}"/>
    <cellStyle name="一般 2 2 30 3 30 2 24 2" xfId="953" xr:uid="{00000000-0005-0000-0000-0000D4010000}"/>
    <cellStyle name="一般 2 2 30 3 30 2 25" xfId="127" xr:uid="{00000000-0005-0000-0000-0000D5010000}"/>
    <cellStyle name="一般 2 2 30 3 30 2 25 2" xfId="957" xr:uid="{00000000-0005-0000-0000-0000D6010000}"/>
    <cellStyle name="一般 2 2 30 3 30 2 26" xfId="131" xr:uid="{00000000-0005-0000-0000-0000D7010000}"/>
    <cellStyle name="一般 2 2 30 3 30 2 26 2" xfId="961" xr:uid="{00000000-0005-0000-0000-0000D8010000}"/>
    <cellStyle name="一般 2 2 30 3 30 2 27" xfId="135" xr:uid="{00000000-0005-0000-0000-0000D9010000}"/>
    <cellStyle name="一般 2 2 30 3 30 2 27 2" xfId="965" xr:uid="{00000000-0005-0000-0000-0000DA010000}"/>
    <cellStyle name="一般 2 2 30 3 30 2 28" xfId="139" xr:uid="{00000000-0005-0000-0000-0000DB010000}"/>
    <cellStyle name="一般 2 2 30 3 30 2 28 2" xfId="969" xr:uid="{00000000-0005-0000-0000-0000DC010000}"/>
    <cellStyle name="一般 2 2 30 3 30 2 29" xfId="143" xr:uid="{00000000-0005-0000-0000-0000DD010000}"/>
    <cellStyle name="一般 2 2 30 3 30 2 29 2" xfId="973" xr:uid="{00000000-0005-0000-0000-0000DE010000}"/>
    <cellStyle name="一般 2 2 30 3 30 2 3" xfId="39" xr:uid="{00000000-0005-0000-0000-0000DF010000}"/>
    <cellStyle name="一般 2 2 30 3 30 2 3 2" xfId="869" xr:uid="{00000000-0005-0000-0000-0000E0010000}"/>
    <cellStyle name="一般 2 2 30 3 30 2 30" xfId="147" xr:uid="{00000000-0005-0000-0000-0000E1010000}"/>
    <cellStyle name="一般 2 2 30 3 30 2 30 2" xfId="977" xr:uid="{00000000-0005-0000-0000-0000E2010000}"/>
    <cellStyle name="一般 2 2 30 3 30 2 31" xfId="151" xr:uid="{00000000-0005-0000-0000-0000E3010000}"/>
    <cellStyle name="一般 2 2 30 3 30 2 31 2" xfId="981" xr:uid="{00000000-0005-0000-0000-0000E4010000}"/>
    <cellStyle name="一般 2 2 30 3 30 2 32" xfId="155" xr:uid="{00000000-0005-0000-0000-0000E5010000}"/>
    <cellStyle name="一般 2 2 30 3 30 2 32 2" xfId="985" xr:uid="{00000000-0005-0000-0000-0000E6010000}"/>
    <cellStyle name="一般 2 2 30 3 30 2 33" xfId="159" xr:uid="{00000000-0005-0000-0000-0000E7010000}"/>
    <cellStyle name="一般 2 2 30 3 30 2 33 2" xfId="989" xr:uid="{00000000-0005-0000-0000-0000E8010000}"/>
    <cellStyle name="一般 2 2 30 3 30 2 34" xfId="163" xr:uid="{00000000-0005-0000-0000-0000E9010000}"/>
    <cellStyle name="一般 2 2 30 3 30 2 34 2" xfId="993" xr:uid="{00000000-0005-0000-0000-0000EA010000}"/>
    <cellStyle name="一般 2 2 30 3 30 2 35" xfId="167" xr:uid="{00000000-0005-0000-0000-0000EB010000}"/>
    <cellStyle name="一般 2 2 30 3 30 2 35 2" xfId="997" xr:uid="{00000000-0005-0000-0000-0000EC010000}"/>
    <cellStyle name="一般 2 2 30 3 30 2 36" xfId="171" xr:uid="{00000000-0005-0000-0000-0000ED010000}"/>
    <cellStyle name="一般 2 2 30 3 30 2 36 2" xfId="1001" xr:uid="{00000000-0005-0000-0000-0000EE010000}"/>
    <cellStyle name="一般 2 2 30 3 30 2 37" xfId="175" xr:uid="{00000000-0005-0000-0000-0000EF010000}"/>
    <cellStyle name="一般 2 2 30 3 30 2 37 2" xfId="1005" xr:uid="{00000000-0005-0000-0000-0000F0010000}"/>
    <cellStyle name="一般 2 2 30 3 30 2 38" xfId="179" xr:uid="{00000000-0005-0000-0000-0000F1010000}"/>
    <cellStyle name="一般 2 2 30 3 30 2 38 2" xfId="1009" xr:uid="{00000000-0005-0000-0000-0000F2010000}"/>
    <cellStyle name="一般 2 2 30 3 30 2 39" xfId="183" xr:uid="{00000000-0005-0000-0000-0000F3010000}"/>
    <cellStyle name="一般 2 2 30 3 30 2 39 2" xfId="1013" xr:uid="{00000000-0005-0000-0000-0000F4010000}"/>
    <cellStyle name="一般 2 2 30 3 30 2 4" xfId="43" xr:uid="{00000000-0005-0000-0000-0000F5010000}"/>
    <cellStyle name="一般 2 2 30 3 30 2 4 2" xfId="873" xr:uid="{00000000-0005-0000-0000-0000F6010000}"/>
    <cellStyle name="一般 2 2 30 3 30 2 40" xfId="187" xr:uid="{00000000-0005-0000-0000-0000F7010000}"/>
    <cellStyle name="一般 2 2 30 3 30 2 40 2" xfId="1017" xr:uid="{00000000-0005-0000-0000-0000F8010000}"/>
    <cellStyle name="一般 2 2 30 3 30 2 41" xfId="191" xr:uid="{00000000-0005-0000-0000-0000F9010000}"/>
    <cellStyle name="一般 2 2 30 3 30 2 41 2" xfId="1021" xr:uid="{00000000-0005-0000-0000-0000FA010000}"/>
    <cellStyle name="一般 2 2 30 3 30 2 42" xfId="195" xr:uid="{00000000-0005-0000-0000-0000FB010000}"/>
    <cellStyle name="一般 2 2 30 3 30 2 42 2" xfId="1025" xr:uid="{00000000-0005-0000-0000-0000FC010000}"/>
    <cellStyle name="一般 2 2 30 3 30 2 43" xfId="199" xr:uid="{00000000-0005-0000-0000-0000FD010000}"/>
    <cellStyle name="一般 2 2 30 3 30 2 43 2" xfId="1029" xr:uid="{00000000-0005-0000-0000-0000FE010000}"/>
    <cellStyle name="一般 2 2 30 3 30 2 44" xfId="203" xr:uid="{00000000-0005-0000-0000-0000FF010000}"/>
    <cellStyle name="一般 2 2 30 3 30 2 44 2" xfId="1033" xr:uid="{00000000-0005-0000-0000-000000020000}"/>
    <cellStyle name="一般 2 2 30 3 30 2 45" xfId="207" xr:uid="{00000000-0005-0000-0000-000001020000}"/>
    <cellStyle name="一般 2 2 30 3 30 2 45 2" xfId="1037" xr:uid="{00000000-0005-0000-0000-000002020000}"/>
    <cellStyle name="一般 2 2 30 3 30 2 46" xfId="211" xr:uid="{00000000-0005-0000-0000-000003020000}"/>
    <cellStyle name="一般 2 2 30 3 30 2 46 2" xfId="1041" xr:uid="{00000000-0005-0000-0000-000004020000}"/>
    <cellStyle name="一般 2 2 30 3 30 2 47" xfId="215" xr:uid="{00000000-0005-0000-0000-000005020000}"/>
    <cellStyle name="一般 2 2 30 3 30 2 47 2" xfId="1045" xr:uid="{00000000-0005-0000-0000-000006020000}"/>
    <cellStyle name="一般 2 2 30 3 30 2 48" xfId="219" xr:uid="{00000000-0005-0000-0000-000007020000}"/>
    <cellStyle name="一般 2 2 30 3 30 2 48 2" xfId="1049" xr:uid="{00000000-0005-0000-0000-000008020000}"/>
    <cellStyle name="一般 2 2 30 3 30 2 49" xfId="223" xr:uid="{00000000-0005-0000-0000-000009020000}"/>
    <cellStyle name="一般 2 2 30 3 30 2 49 2" xfId="1053" xr:uid="{00000000-0005-0000-0000-00000A020000}"/>
    <cellStyle name="一般 2 2 30 3 30 2 5" xfId="47" xr:uid="{00000000-0005-0000-0000-00000B020000}"/>
    <cellStyle name="一般 2 2 30 3 30 2 5 2" xfId="877" xr:uid="{00000000-0005-0000-0000-00000C020000}"/>
    <cellStyle name="一般 2 2 30 3 30 2 50" xfId="227" xr:uid="{00000000-0005-0000-0000-00000D020000}"/>
    <cellStyle name="一般 2 2 30 3 30 2 50 2" xfId="1057" xr:uid="{00000000-0005-0000-0000-00000E020000}"/>
    <cellStyle name="一般 2 2 30 3 30 2 51" xfId="231" xr:uid="{00000000-0005-0000-0000-00000F020000}"/>
    <cellStyle name="一般 2 2 30 3 30 2 51 2" xfId="1061" xr:uid="{00000000-0005-0000-0000-000010020000}"/>
    <cellStyle name="一般 2 2 30 3 30 2 52" xfId="235" xr:uid="{00000000-0005-0000-0000-000011020000}"/>
    <cellStyle name="一般 2 2 30 3 30 2 52 2" xfId="1065" xr:uid="{00000000-0005-0000-0000-000012020000}"/>
    <cellStyle name="一般 2 2 30 3 30 2 53" xfId="239" xr:uid="{00000000-0005-0000-0000-000013020000}"/>
    <cellStyle name="一般 2 2 30 3 30 2 53 2" xfId="1069" xr:uid="{00000000-0005-0000-0000-000014020000}"/>
    <cellStyle name="一般 2 2 30 3 30 2 54" xfId="243" xr:uid="{00000000-0005-0000-0000-000015020000}"/>
    <cellStyle name="一般 2 2 30 3 30 2 54 2" xfId="1073" xr:uid="{00000000-0005-0000-0000-000016020000}"/>
    <cellStyle name="一般 2 2 30 3 30 2 55" xfId="247" xr:uid="{00000000-0005-0000-0000-000017020000}"/>
    <cellStyle name="一般 2 2 30 3 30 2 55 2" xfId="1077" xr:uid="{00000000-0005-0000-0000-000018020000}"/>
    <cellStyle name="一般 2 2 30 3 30 2 56" xfId="251" xr:uid="{00000000-0005-0000-0000-000019020000}"/>
    <cellStyle name="一般 2 2 30 3 30 2 56 2" xfId="1081" xr:uid="{00000000-0005-0000-0000-00001A020000}"/>
    <cellStyle name="一般 2 2 30 3 30 2 57" xfId="255" xr:uid="{00000000-0005-0000-0000-00001B020000}"/>
    <cellStyle name="一般 2 2 30 3 30 2 57 2" xfId="1085" xr:uid="{00000000-0005-0000-0000-00001C020000}"/>
    <cellStyle name="一般 2 2 30 3 30 2 58" xfId="259" xr:uid="{00000000-0005-0000-0000-00001D020000}"/>
    <cellStyle name="一般 2 2 30 3 30 2 58 2" xfId="1089" xr:uid="{00000000-0005-0000-0000-00001E020000}"/>
    <cellStyle name="一般 2 2 30 3 30 2 59" xfId="263" xr:uid="{00000000-0005-0000-0000-00001F020000}"/>
    <cellStyle name="一般 2 2 30 3 30 2 59 2" xfId="1093" xr:uid="{00000000-0005-0000-0000-000020020000}"/>
    <cellStyle name="一般 2 2 30 3 30 2 6" xfId="51" xr:uid="{00000000-0005-0000-0000-000021020000}"/>
    <cellStyle name="一般 2 2 30 3 30 2 6 2" xfId="881" xr:uid="{00000000-0005-0000-0000-000022020000}"/>
    <cellStyle name="一般 2 2 30 3 30 2 60" xfId="267" xr:uid="{00000000-0005-0000-0000-000023020000}"/>
    <cellStyle name="一般 2 2 30 3 30 2 60 2" xfId="1097" xr:uid="{00000000-0005-0000-0000-000024020000}"/>
    <cellStyle name="一般 2 2 30 3 30 2 61" xfId="271" xr:uid="{00000000-0005-0000-0000-000025020000}"/>
    <cellStyle name="一般 2 2 30 3 30 2 61 2" xfId="1101" xr:uid="{00000000-0005-0000-0000-000026020000}"/>
    <cellStyle name="一般 2 2 30 3 30 2 62" xfId="277" xr:uid="{00000000-0005-0000-0000-000027020000}"/>
    <cellStyle name="一般 2 2 30 3 30 2 62 10" xfId="311" xr:uid="{00000000-0005-0000-0000-000028020000}"/>
    <cellStyle name="一般 2 2 30 3 30 2 62 10 2" xfId="1141" xr:uid="{00000000-0005-0000-0000-000029020000}"/>
    <cellStyle name="一般 2 2 30 3 30 2 62 11" xfId="315" xr:uid="{00000000-0005-0000-0000-00002A020000}"/>
    <cellStyle name="一般 2 2 30 3 30 2 62 11 2" xfId="1145" xr:uid="{00000000-0005-0000-0000-00002B020000}"/>
    <cellStyle name="一般 2 2 30 3 30 2 62 12" xfId="319" xr:uid="{00000000-0005-0000-0000-00002C020000}"/>
    <cellStyle name="一般 2 2 30 3 30 2 62 12 2" xfId="1149" xr:uid="{00000000-0005-0000-0000-00002D020000}"/>
    <cellStyle name="一般 2 2 30 3 30 2 62 13" xfId="323" xr:uid="{00000000-0005-0000-0000-00002E020000}"/>
    <cellStyle name="一般 2 2 30 3 30 2 62 13 2" xfId="1153" xr:uid="{00000000-0005-0000-0000-00002F020000}"/>
    <cellStyle name="一般 2 2 30 3 30 2 62 14" xfId="327" xr:uid="{00000000-0005-0000-0000-000030020000}"/>
    <cellStyle name="一般 2 2 30 3 30 2 62 14 2" xfId="1157" xr:uid="{00000000-0005-0000-0000-000031020000}"/>
    <cellStyle name="一般 2 2 30 3 30 2 62 15" xfId="331" xr:uid="{00000000-0005-0000-0000-000032020000}"/>
    <cellStyle name="一般 2 2 30 3 30 2 62 15 2" xfId="1161" xr:uid="{00000000-0005-0000-0000-000033020000}"/>
    <cellStyle name="一般 2 2 30 3 30 2 62 16" xfId="335" xr:uid="{00000000-0005-0000-0000-000034020000}"/>
    <cellStyle name="一般 2 2 30 3 30 2 62 16 2" xfId="1165" xr:uid="{00000000-0005-0000-0000-000035020000}"/>
    <cellStyle name="一般 2 2 30 3 30 2 62 17" xfId="339" xr:uid="{00000000-0005-0000-0000-000036020000}"/>
    <cellStyle name="一般 2 2 30 3 30 2 62 17 2" xfId="1169" xr:uid="{00000000-0005-0000-0000-000037020000}"/>
    <cellStyle name="一般 2 2 30 3 30 2 62 18" xfId="343" xr:uid="{00000000-0005-0000-0000-000038020000}"/>
    <cellStyle name="一般 2 2 30 3 30 2 62 18 2" xfId="1173" xr:uid="{00000000-0005-0000-0000-000039020000}"/>
    <cellStyle name="一般 2 2 30 3 30 2 62 19" xfId="347" xr:uid="{00000000-0005-0000-0000-00003A020000}"/>
    <cellStyle name="一般 2 2 30 3 30 2 62 19 2" xfId="1177" xr:uid="{00000000-0005-0000-0000-00003B020000}"/>
    <cellStyle name="一般 2 2 30 3 30 2 62 2" xfId="279" xr:uid="{00000000-0005-0000-0000-00003C020000}"/>
    <cellStyle name="一般 2 2 30 3 30 2 62 2 10" xfId="388" xr:uid="{00000000-0005-0000-0000-00003D020000}"/>
    <cellStyle name="一般 2 2 30 3 30 2 62 2 10 2" xfId="1217" xr:uid="{00000000-0005-0000-0000-00003E020000}"/>
    <cellStyle name="一般 2 2 30 3 30 2 62 2 11" xfId="392" xr:uid="{00000000-0005-0000-0000-00003F020000}"/>
    <cellStyle name="一般 2 2 30 3 30 2 62 2 11 2" xfId="1221" xr:uid="{00000000-0005-0000-0000-000040020000}"/>
    <cellStyle name="一般 2 2 30 3 30 2 62 2 12" xfId="396" xr:uid="{00000000-0005-0000-0000-000041020000}"/>
    <cellStyle name="一般 2 2 30 3 30 2 62 2 12 2" xfId="1225" xr:uid="{00000000-0005-0000-0000-000042020000}"/>
    <cellStyle name="一般 2 2 30 3 30 2 62 2 13" xfId="400" xr:uid="{00000000-0005-0000-0000-000043020000}"/>
    <cellStyle name="一般 2 2 30 3 30 2 62 2 13 2" xfId="1229" xr:uid="{00000000-0005-0000-0000-000044020000}"/>
    <cellStyle name="一般 2 2 30 3 30 2 62 2 14" xfId="404" xr:uid="{00000000-0005-0000-0000-000045020000}"/>
    <cellStyle name="一般 2 2 30 3 30 2 62 2 14 2" xfId="1233" xr:uid="{00000000-0005-0000-0000-000046020000}"/>
    <cellStyle name="一般 2 2 30 3 30 2 62 2 15" xfId="408" xr:uid="{00000000-0005-0000-0000-000047020000}"/>
    <cellStyle name="一般 2 2 30 3 30 2 62 2 15 2" xfId="1237" xr:uid="{00000000-0005-0000-0000-000048020000}"/>
    <cellStyle name="一般 2 2 30 3 30 2 62 2 16" xfId="412" xr:uid="{00000000-0005-0000-0000-000049020000}"/>
    <cellStyle name="一般 2 2 30 3 30 2 62 2 16 2" xfId="1241" xr:uid="{00000000-0005-0000-0000-00004A020000}"/>
    <cellStyle name="一般 2 2 30 3 30 2 62 2 17" xfId="416" xr:uid="{00000000-0005-0000-0000-00004B020000}"/>
    <cellStyle name="一般 2 2 30 3 30 2 62 2 17 2" xfId="1245" xr:uid="{00000000-0005-0000-0000-00004C020000}"/>
    <cellStyle name="一般 2 2 30 3 30 2 62 2 18" xfId="420" xr:uid="{00000000-0005-0000-0000-00004D020000}"/>
    <cellStyle name="一般 2 2 30 3 30 2 62 2 18 2" xfId="1249" xr:uid="{00000000-0005-0000-0000-00004E020000}"/>
    <cellStyle name="一般 2 2 30 3 30 2 62 2 19" xfId="424" xr:uid="{00000000-0005-0000-0000-00004F020000}"/>
    <cellStyle name="一般 2 2 30 3 30 2 62 2 19 2" xfId="1253" xr:uid="{00000000-0005-0000-0000-000050020000}"/>
    <cellStyle name="一般 2 2 30 3 30 2 62 2 2" xfId="355" xr:uid="{00000000-0005-0000-0000-000051020000}"/>
    <cellStyle name="一般 2 2 30 3 30 2 62 2 2 2" xfId="1185" xr:uid="{00000000-0005-0000-0000-000052020000}"/>
    <cellStyle name="一般 2 2 30 3 30 2 62 2 20" xfId="428" xr:uid="{00000000-0005-0000-0000-000053020000}"/>
    <cellStyle name="一般 2 2 30 3 30 2 62 2 20 2" xfId="1257" xr:uid="{00000000-0005-0000-0000-000054020000}"/>
    <cellStyle name="一般 2 2 30 3 30 2 62 2 21" xfId="432" xr:uid="{00000000-0005-0000-0000-000055020000}"/>
    <cellStyle name="一般 2 2 30 3 30 2 62 2 21 2" xfId="1261" xr:uid="{00000000-0005-0000-0000-000056020000}"/>
    <cellStyle name="一般 2 2 30 3 30 2 62 2 22" xfId="436" xr:uid="{00000000-0005-0000-0000-000057020000}"/>
    <cellStyle name="一般 2 2 30 3 30 2 62 2 22 2" xfId="440" xr:uid="{00000000-0005-0000-0000-000058020000}"/>
    <cellStyle name="一般 2 2 30 3 30 2 62 2 22 2 2" xfId="1269" xr:uid="{00000000-0005-0000-0000-000059020000}"/>
    <cellStyle name="一般 2 2 30 3 30 2 62 2 22 3" xfId="444" xr:uid="{00000000-0005-0000-0000-00005A020000}"/>
    <cellStyle name="一般 2 2 30 3 30 2 62 2 22 3 2" xfId="1273" xr:uid="{00000000-0005-0000-0000-00005B020000}"/>
    <cellStyle name="一般 2 2 30 3 30 2 62 2 22 4" xfId="448" xr:uid="{00000000-0005-0000-0000-00005C020000}"/>
    <cellStyle name="一般 2 2 30 3 30 2 62 2 22 4 2" xfId="1277" xr:uid="{00000000-0005-0000-0000-00005D020000}"/>
    <cellStyle name="一般 2 2 30 3 30 2 62 2 22 5" xfId="454" xr:uid="{00000000-0005-0000-0000-00005E020000}"/>
    <cellStyle name="一般 2 2 30 3 30 2 62 2 22 5 2" xfId="1283" xr:uid="{00000000-0005-0000-0000-00005F020000}"/>
    <cellStyle name="一般 2 2 30 3 30 2 62 2 22 6" xfId="1265" xr:uid="{00000000-0005-0000-0000-000060020000}"/>
    <cellStyle name="一般 2 2 30 3 30 2 62 2 23" xfId="456" xr:uid="{00000000-0005-0000-0000-000061020000}"/>
    <cellStyle name="一般 2 2 30 3 30 2 62 2 23 2" xfId="1285" xr:uid="{00000000-0005-0000-0000-000062020000}"/>
    <cellStyle name="一般 2 2 30 3 30 2 62 2 24" xfId="460" xr:uid="{00000000-0005-0000-0000-000063020000}"/>
    <cellStyle name="一般 2 2 30 3 30 2 62 2 24 2" xfId="1289" xr:uid="{00000000-0005-0000-0000-000064020000}"/>
    <cellStyle name="一般 2 2 30 3 30 2 62 2 25" xfId="464" xr:uid="{00000000-0005-0000-0000-000065020000}"/>
    <cellStyle name="一般 2 2 30 3 30 2 62 2 25 2" xfId="1293" xr:uid="{00000000-0005-0000-0000-000066020000}"/>
    <cellStyle name="一般 2 2 30 3 30 2 62 2 26" xfId="468" xr:uid="{00000000-0005-0000-0000-000067020000}"/>
    <cellStyle name="一般 2 2 30 3 30 2 62 2 26 2" xfId="1297" xr:uid="{00000000-0005-0000-0000-000068020000}"/>
    <cellStyle name="一般 2 2 30 3 30 2 62 2 27" xfId="472" xr:uid="{00000000-0005-0000-0000-000069020000}"/>
    <cellStyle name="一般 2 2 30 3 30 2 62 2 27 2" xfId="1301" xr:uid="{00000000-0005-0000-0000-00006A020000}"/>
    <cellStyle name="一般 2 2 30 3 30 2 62 2 28" xfId="478" xr:uid="{00000000-0005-0000-0000-00006B020000}"/>
    <cellStyle name="一般 2 2 30 3 30 2 62 2 28 2" xfId="480" xr:uid="{00000000-0005-0000-0000-00006C020000}"/>
    <cellStyle name="一般 2 2 30 3 30 2 62 2 28 2 2" xfId="1309" xr:uid="{00000000-0005-0000-0000-00006D020000}"/>
    <cellStyle name="一般 2 2 30 3 30 2 62 2 28 3" xfId="484" xr:uid="{00000000-0005-0000-0000-00006E020000}"/>
    <cellStyle name="一般 2 2 30 3 30 2 62 2 28 3 2" xfId="1313" xr:uid="{00000000-0005-0000-0000-00006F020000}"/>
    <cellStyle name="一般 2 2 30 3 30 2 62 2 28 4" xfId="488" xr:uid="{00000000-0005-0000-0000-000070020000}"/>
    <cellStyle name="一般 2 2 30 3 30 2 62 2 28 4 2" xfId="1317" xr:uid="{00000000-0005-0000-0000-000071020000}"/>
    <cellStyle name="一般 2 2 30 3 30 2 62 2 28 5" xfId="1307" xr:uid="{00000000-0005-0000-0000-000072020000}"/>
    <cellStyle name="一般 2 2 30 3 30 2 62 2 29" xfId="492" xr:uid="{00000000-0005-0000-0000-000073020000}"/>
    <cellStyle name="一般 2 2 30 3 30 2 62 2 29 2" xfId="1321" xr:uid="{00000000-0005-0000-0000-000074020000}"/>
    <cellStyle name="一般 2 2 30 3 30 2 62 2 3" xfId="359" xr:uid="{00000000-0005-0000-0000-000075020000}"/>
    <cellStyle name="一般 2 2 30 3 30 2 62 2 3 2" xfId="1189" xr:uid="{00000000-0005-0000-0000-000076020000}"/>
    <cellStyle name="一般 2 2 30 3 30 2 62 2 30" xfId="496" xr:uid="{00000000-0005-0000-0000-000077020000}"/>
    <cellStyle name="一般 2 2 30 3 30 2 62 2 30 2" xfId="1325" xr:uid="{00000000-0005-0000-0000-000078020000}"/>
    <cellStyle name="一般 2 2 30 3 30 2 62 2 31" xfId="500" xr:uid="{00000000-0005-0000-0000-000079020000}"/>
    <cellStyle name="一般 2 2 30 3 30 2 62 2 31 2" xfId="1329" xr:uid="{00000000-0005-0000-0000-00007A020000}"/>
    <cellStyle name="一般 2 2 30 3 30 2 62 2 32" xfId="504" xr:uid="{00000000-0005-0000-0000-00007B020000}"/>
    <cellStyle name="一般 2 2 30 3 30 2 62 2 32 2" xfId="1333" xr:uid="{00000000-0005-0000-0000-00007C020000}"/>
    <cellStyle name="一般 2 2 30 3 30 2 62 2 33" xfId="508" xr:uid="{00000000-0005-0000-0000-00007D020000}"/>
    <cellStyle name="一般 2 2 30 3 30 2 62 2 33 2" xfId="1337" xr:uid="{00000000-0005-0000-0000-00007E020000}"/>
    <cellStyle name="一般 2 2 30 3 30 2 62 2 34" xfId="514" xr:uid="{00000000-0005-0000-0000-00007F020000}"/>
    <cellStyle name="一般 2 2 30 3 30 2 62 2 34 2" xfId="1343" xr:uid="{00000000-0005-0000-0000-000080020000}"/>
    <cellStyle name="一般 2 2 30 3 30 2 62 2 35" xfId="516" xr:uid="{00000000-0005-0000-0000-000081020000}"/>
    <cellStyle name="一般 2 2 30 3 30 2 62 2 35 2" xfId="1345" xr:uid="{00000000-0005-0000-0000-000082020000}"/>
    <cellStyle name="一般 2 2 30 3 30 2 62 2 36" xfId="520" xr:uid="{00000000-0005-0000-0000-000083020000}"/>
    <cellStyle name="一般 2 2 30 3 30 2 62 2 36 2" xfId="1349" xr:uid="{00000000-0005-0000-0000-000084020000}"/>
    <cellStyle name="一般 2 2 30 3 30 2 62 2 37" xfId="524" xr:uid="{00000000-0005-0000-0000-000085020000}"/>
    <cellStyle name="一般 2 2 30 3 30 2 62 2 37 2" xfId="1353" xr:uid="{00000000-0005-0000-0000-000086020000}"/>
    <cellStyle name="一般 2 2 30 3 30 2 62 2 38" xfId="530" xr:uid="{00000000-0005-0000-0000-000087020000}"/>
    <cellStyle name="一般 2 2 30 3 30 2 62 2 38 2" xfId="1359" xr:uid="{00000000-0005-0000-0000-000088020000}"/>
    <cellStyle name="一般 2 2 30 3 30 2 62 2 39" xfId="532" xr:uid="{00000000-0005-0000-0000-000089020000}"/>
    <cellStyle name="一般 2 2 30 3 30 2 62 2 39 2" xfId="1361" xr:uid="{00000000-0005-0000-0000-00008A020000}"/>
    <cellStyle name="一般 2 2 30 3 30 2 62 2 4" xfId="363" xr:uid="{00000000-0005-0000-0000-00008B020000}"/>
    <cellStyle name="一般 2 2 30 3 30 2 62 2 4 2" xfId="1193" xr:uid="{00000000-0005-0000-0000-00008C020000}"/>
    <cellStyle name="一般 2 2 30 3 30 2 62 2 40" xfId="536" xr:uid="{00000000-0005-0000-0000-00008D020000}"/>
    <cellStyle name="一般 2 2 30 3 30 2 62 2 40 2" xfId="1365" xr:uid="{00000000-0005-0000-0000-00008E020000}"/>
    <cellStyle name="一般 2 2 30 3 30 2 62 2 41" xfId="540" xr:uid="{00000000-0005-0000-0000-00008F020000}"/>
    <cellStyle name="一般 2 2 30 3 30 2 62 2 41 2" xfId="1369" xr:uid="{00000000-0005-0000-0000-000090020000}"/>
    <cellStyle name="一般 2 2 30 3 30 2 62 2 42" xfId="544" xr:uid="{00000000-0005-0000-0000-000091020000}"/>
    <cellStyle name="一般 2 2 30 3 30 2 62 2 42 2" xfId="1373" xr:uid="{00000000-0005-0000-0000-000092020000}"/>
    <cellStyle name="一般 2 2 30 3 30 2 62 2 43" xfId="548" xr:uid="{00000000-0005-0000-0000-000093020000}"/>
    <cellStyle name="一般 2 2 30 3 30 2 62 2 43 2" xfId="1377" xr:uid="{00000000-0005-0000-0000-000094020000}"/>
    <cellStyle name="一般 2 2 30 3 30 2 62 2 44" xfId="552" xr:uid="{00000000-0005-0000-0000-000095020000}"/>
    <cellStyle name="一般 2 2 30 3 30 2 62 2 44 2" xfId="1381" xr:uid="{00000000-0005-0000-0000-000096020000}"/>
    <cellStyle name="一般 2 2 30 3 30 2 62 2 45" xfId="556" xr:uid="{00000000-0005-0000-0000-000097020000}"/>
    <cellStyle name="一般 2 2 30 3 30 2 62 2 45 2" xfId="1385" xr:uid="{00000000-0005-0000-0000-000098020000}"/>
    <cellStyle name="一般 2 2 30 3 30 2 62 2 46" xfId="560" xr:uid="{00000000-0005-0000-0000-000099020000}"/>
    <cellStyle name="一般 2 2 30 3 30 2 62 2 46 2" xfId="1389" xr:uid="{00000000-0005-0000-0000-00009A020000}"/>
    <cellStyle name="一般 2 2 30 3 30 2 62 2 47" xfId="564" xr:uid="{00000000-0005-0000-0000-00009B020000}"/>
    <cellStyle name="一般 2 2 30 3 30 2 62 2 47 2" xfId="1393" xr:uid="{00000000-0005-0000-0000-00009C020000}"/>
    <cellStyle name="一般 2 2 30 3 30 2 62 2 48" xfId="568" xr:uid="{00000000-0005-0000-0000-00009D020000}"/>
    <cellStyle name="一般 2 2 30 3 30 2 62 2 48 2" xfId="1397" xr:uid="{00000000-0005-0000-0000-00009E020000}"/>
    <cellStyle name="一般 2 2 30 3 30 2 62 2 49" xfId="572" xr:uid="{00000000-0005-0000-0000-00009F020000}"/>
    <cellStyle name="一般 2 2 30 3 30 2 62 2 49 2" xfId="1401" xr:uid="{00000000-0005-0000-0000-0000A0020000}"/>
    <cellStyle name="一般 2 2 30 3 30 2 62 2 5" xfId="367" xr:uid="{00000000-0005-0000-0000-0000A1020000}"/>
    <cellStyle name="一般 2 2 30 3 30 2 62 2 5 2" xfId="1197" xr:uid="{00000000-0005-0000-0000-0000A2020000}"/>
    <cellStyle name="一般 2 2 30 3 30 2 62 2 50" xfId="576" xr:uid="{00000000-0005-0000-0000-0000A3020000}"/>
    <cellStyle name="一般 2 2 30 3 30 2 62 2 50 2" xfId="1405" xr:uid="{00000000-0005-0000-0000-0000A4020000}"/>
    <cellStyle name="一般 2 2 30 3 30 2 62 2 51" xfId="580" xr:uid="{00000000-0005-0000-0000-0000A5020000}"/>
    <cellStyle name="一般 2 2 30 3 30 2 62 2 51 2" xfId="1409" xr:uid="{00000000-0005-0000-0000-0000A6020000}"/>
    <cellStyle name="一般 2 2 30 3 30 2 62 2 52" xfId="584" xr:uid="{00000000-0005-0000-0000-0000A7020000}"/>
    <cellStyle name="一般 2 2 30 3 30 2 62 2 52 2" xfId="1413" xr:uid="{00000000-0005-0000-0000-0000A8020000}"/>
    <cellStyle name="一般 2 2 30 3 30 2 62 2 53" xfId="588" xr:uid="{00000000-0005-0000-0000-0000A9020000}"/>
    <cellStyle name="一般 2 2 30 3 30 2 62 2 53 2" xfId="1417" xr:uid="{00000000-0005-0000-0000-0000AA020000}"/>
    <cellStyle name="一般 2 2 30 3 30 2 62 2 54" xfId="592" xr:uid="{00000000-0005-0000-0000-0000AB020000}"/>
    <cellStyle name="一般 2 2 30 3 30 2 62 2 54 2" xfId="1421" xr:uid="{00000000-0005-0000-0000-0000AC020000}"/>
    <cellStyle name="一般 2 2 30 3 30 2 62 2 55" xfId="596" xr:uid="{00000000-0005-0000-0000-0000AD020000}"/>
    <cellStyle name="一般 2 2 30 3 30 2 62 2 55 2" xfId="1425" xr:uid="{00000000-0005-0000-0000-0000AE020000}"/>
    <cellStyle name="一般 2 2 30 3 30 2 62 2 56" xfId="602" xr:uid="{00000000-0005-0000-0000-0000AF020000}"/>
    <cellStyle name="一般 2 2 30 3 30 2 62 2 56 10" xfId="648" xr:uid="{00000000-0005-0000-0000-0000B0020000}"/>
    <cellStyle name="一般 2 2 30 3 30 2 62 2 56 10 2" xfId="1477" xr:uid="{00000000-0005-0000-0000-0000B1020000}"/>
    <cellStyle name="一般 2 2 30 3 30 2 62 2 56 11" xfId="652" xr:uid="{00000000-0005-0000-0000-0000B2020000}"/>
    <cellStyle name="一般 2 2 30 3 30 2 62 2 56 11 2" xfId="1481" xr:uid="{00000000-0005-0000-0000-0000B3020000}"/>
    <cellStyle name="一般 2 2 30 3 30 2 62 2 56 12" xfId="656" xr:uid="{00000000-0005-0000-0000-0000B4020000}"/>
    <cellStyle name="一般 2 2 30 3 30 2 62 2 56 12 2" xfId="1485" xr:uid="{00000000-0005-0000-0000-0000B5020000}"/>
    <cellStyle name="一般 2 2 30 3 30 2 62 2 56 13" xfId="660" xr:uid="{00000000-0005-0000-0000-0000B6020000}"/>
    <cellStyle name="一般 2 2 30 3 30 2 62 2 56 13 2" xfId="1489" xr:uid="{00000000-0005-0000-0000-0000B7020000}"/>
    <cellStyle name="一般 2 2 30 3 30 2 62 2 56 14" xfId="664" xr:uid="{00000000-0005-0000-0000-0000B8020000}"/>
    <cellStyle name="一般 2 2 30 3 30 2 62 2 56 14 2" xfId="1493" xr:uid="{00000000-0005-0000-0000-0000B9020000}"/>
    <cellStyle name="一般 2 2 30 3 30 2 62 2 56 15" xfId="668" xr:uid="{00000000-0005-0000-0000-0000BA020000}"/>
    <cellStyle name="一般 2 2 30 3 30 2 62 2 56 15 2" xfId="1497" xr:uid="{00000000-0005-0000-0000-0000BB020000}"/>
    <cellStyle name="一般 2 2 30 3 30 2 62 2 56 16" xfId="672" xr:uid="{00000000-0005-0000-0000-0000BC020000}"/>
    <cellStyle name="一般 2 2 30 3 30 2 62 2 56 16 2" xfId="1501" xr:uid="{00000000-0005-0000-0000-0000BD020000}"/>
    <cellStyle name="一般 2 2 30 3 30 2 62 2 56 17" xfId="676" xr:uid="{00000000-0005-0000-0000-0000BE020000}"/>
    <cellStyle name="一般 2 2 30 3 30 2 62 2 56 17 2" xfId="1505" xr:uid="{00000000-0005-0000-0000-0000BF020000}"/>
    <cellStyle name="一般 2 2 30 3 30 2 62 2 56 18" xfId="680" xr:uid="{00000000-0005-0000-0000-0000C0020000}"/>
    <cellStyle name="一般 2 2 30 3 30 2 62 2 56 18 2" xfId="1509" xr:uid="{00000000-0005-0000-0000-0000C1020000}"/>
    <cellStyle name="一般 2 2 30 3 30 2 62 2 56 19" xfId="684" xr:uid="{00000000-0005-0000-0000-0000C2020000}"/>
    <cellStyle name="一般 2 2 30 3 30 2 62 2 56 19 2" xfId="1513" xr:uid="{00000000-0005-0000-0000-0000C3020000}"/>
    <cellStyle name="一般 2 2 30 3 30 2 62 2 56 2" xfId="616" xr:uid="{00000000-0005-0000-0000-0000C4020000}"/>
    <cellStyle name="一般 2 2 30 3 30 2 62 2 56 2 2" xfId="1445" xr:uid="{00000000-0005-0000-0000-0000C5020000}"/>
    <cellStyle name="一般 2 2 30 3 30 2 62 2 56 20" xfId="688" xr:uid="{00000000-0005-0000-0000-0000C6020000}"/>
    <cellStyle name="一般 2 2 30 3 30 2 62 2 56 20 2" xfId="1517" xr:uid="{00000000-0005-0000-0000-0000C7020000}"/>
    <cellStyle name="一般 2 2 30 3 30 2 62 2 56 21" xfId="692" xr:uid="{00000000-0005-0000-0000-0000C8020000}"/>
    <cellStyle name="一般 2 2 30 3 30 2 62 2 56 21 2" xfId="1521" xr:uid="{00000000-0005-0000-0000-0000C9020000}"/>
    <cellStyle name="一般 2 2 30 3 30 2 62 2 56 22" xfId="696" xr:uid="{00000000-0005-0000-0000-0000CA020000}"/>
    <cellStyle name="一般 2 2 30 3 30 2 62 2 56 22 2" xfId="1525" xr:uid="{00000000-0005-0000-0000-0000CB020000}"/>
    <cellStyle name="一般 2 2 30 3 30 2 62 2 56 23" xfId="700" xr:uid="{00000000-0005-0000-0000-0000CC020000}"/>
    <cellStyle name="一般 2 2 30 3 30 2 62 2 56 23 2" xfId="1529" xr:uid="{00000000-0005-0000-0000-0000CD020000}"/>
    <cellStyle name="一般 2 2 30 3 30 2 62 2 56 24" xfId="704" xr:uid="{00000000-0005-0000-0000-0000CE020000}"/>
    <cellStyle name="一般 2 2 30 3 30 2 62 2 56 24 2" xfId="1533" xr:uid="{00000000-0005-0000-0000-0000CF020000}"/>
    <cellStyle name="一般 2 2 30 3 30 2 62 2 56 25" xfId="708" xr:uid="{00000000-0005-0000-0000-0000D0020000}"/>
    <cellStyle name="一般 2 2 30 3 30 2 62 2 56 25 2" xfId="1537" xr:uid="{00000000-0005-0000-0000-0000D1020000}"/>
    <cellStyle name="一般 2 2 30 3 30 2 62 2 56 26" xfId="712" xr:uid="{00000000-0005-0000-0000-0000D2020000}"/>
    <cellStyle name="一般 2 2 30 3 30 2 62 2 56 26 2" xfId="1541" xr:uid="{00000000-0005-0000-0000-0000D3020000}"/>
    <cellStyle name="一般 2 2 30 3 30 2 62 2 56 27" xfId="716" xr:uid="{00000000-0005-0000-0000-0000D4020000}"/>
    <cellStyle name="一般 2 2 30 3 30 2 62 2 56 27 2" xfId="1545" xr:uid="{00000000-0005-0000-0000-0000D5020000}"/>
    <cellStyle name="一般 2 2 30 3 30 2 62 2 56 28" xfId="720" xr:uid="{00000000-0005-0000-0000-0000D6020000}"/>
    <cellStyle name="一般 2 2 30 3 30 2 62 2 56 28 2" xfId="1549" xr:uid="{00000000-0005-0000-0000-0000D7020000}"/>
    <cellStyle name="一般 2 2 30 3 30 2 62 2 56 29" xfId="725" xr:uid="{00000000-0005-0000-0000-0000D8020000}"/>
    <cellStyle name="一般 2 2 30 3 30 2 62 2 56 29 2" xfId="1554" xr:uid="{00000000-0005-0000-0000-0000D9020000}"/>
    <cellStyle name="一般 2 2 30 3 30 2 62 2 56 3" xfId="620" xr:uid="{00000000-0005-0000-0000-0000DA020000}"/>
    <cellStyle name="一般 2 2 30 3 30 2 62 2 56 3 2" xfId="1449" xr:uid="{00000000-0005-0000-0000-0000DB020000}"/>
    <cellStyle name="一般 2 2 30 3 30 2 62 2 56 30" xfId="729" xr:uid="{00000000-0005-0000-0000-0000DC020000}"/>
    <cellStyle name="一般 2 2 30 3 30 2 62 2 56 30 2" xfId="1558" xr:uid="{00000000-0005-0000-0000-0000DD020000}"/>
    <cellStyle name="一般 2 2 30 3 30 2 62 2 56 31" xfId="733" xr:uid="{00000000-0005-0000-0000-0000DE020000}"/>
    <cellStyle name="一般 2 2 30 3 30 2 62 2 56 31 2" xfId="1562" xr:uid="{00000000-0005-0000-0000-0000DF020000}"/>
    <cellStyle name="一般 2 2 30 3 30 2 62 2 56 32" xfId="737" xr:uid="{00000000-0005-0000-0000-0000E0020000}"/>
    <cellStyle name="一般 2 2 30 3 30 2 62 2 56 32 2" xfId="1566" xr:uid="{00000000-0005-0000-0000-0000E1020000}"/>
    <cellStyle name="一般 2 2 30 3 30 2 62 2 56 33" xfId="741" xr:uid="{00000000-0005-0000-0000-0000E2020000}"/>
    <cellStyle name="一般 2 2 30 3 30 2 62 2 56 33 2" xfId="1570" xr:uid="{00000000-0005-0000-0000-0000E3020000}"/>
    <cellStyle name="一般 2 2 30 3 30 2 62 2 56 34" xfId="745" xr:uid="{00000000-0005-0000-0000-0000E4020000}"/>
    <cellStyle name="一般 2 2 30 3 30 2 62 2 56 34 2" xfId="1574" xr:uid="{00000000-0005-0000-0000-0000E5020000}"/>
    <cellStyle name="一般 2 2 30 3 30 2 62 2 56 35" xfId="749" xr:uid="{00000000-0005-0000-0000-0000E6020000}"/>
    <cellStyle name="一般 2 2 30 3 30 2 62 2 56 35 2" xfId="1578" xr:uid="{00000000-0005-0000-0000-0000E7020000}"/>
    <cellStyle name="一般 2 2 30 3 30 2 62 2 56 36" xfId="753" xr:uid="{00000000-0005-0000-0000-0000E8020000}"/>
    <cellStyle name="一般 2 2 30 3 30 2 62 2 56 36 2" xfId="1582" xr:uid="{00000000-0005-0000-0000-0000E9020000}"/>
    <cellStyle name="一般 2 2 30 3 30 2 62 2 56 37" xfId="759" xr:uid="{00000000-0005-0000-0000-0000EA020000}"/>
    <cellStyle name="一般 2 2 30 3 30 2 62 2 56 37 2" xfId="1588" xr:uid="{00000000-0005-0000-0000-0000EB020000}"/>
    <cellStyle name="一般 2 2 30 3 30 2 62 2 56 38" xfId="761" xr:uid="{00000000-0005-0000-0000-0000EC020000}"/>
    <cellStyle name="一般 2 2 30 3 30 2 62 2 56 38 2" xfId="1590" xr:uid="{00000000-0005-0000-0000-0000ED020000}"/>
    <cellStyle name="一般 2 2 30 3 30 2 62 2 56 39" xfId="767" xr:uid="{00000000-0005-0000-0000-0000EE020000}"/>
    <cellStyle name="一般 2 2 30 3 30 2 62 2 56 39 2" xfId="1596" xr:uid="{00000000-0005-0000-0000-0000EF020000}"/>
    <cellStyle name="一般 2 2 30 3 30 2 62 2 56 4" xfId="624" xr:uid="{00000000-0005-0000-0000-0000F0020000}"/>
    <cellStyle name="一般 2 2 30 3 30 2 62 2 56 4 2" xfId="1453" xr:uid="{00000000-0005-0000-0000-0000F1020000}"/>
    <cellStyle name="一般 2 2 30 3 30 2 62 2 56 40" xfId="771" xr:uid="{00000000-0005-0000-0000-0000F2020000}"/>
    <cellStyle name="一般 2 2 30 3 30 2 62 2 56 40 2" xfId="1600" xr:uid="{00000000-0005-0000-0000-0000F3020000}"/>
    <cellStyle name="一般 2 2 30 3 30 2 62 2 56 41" xfId="775" xr:uid="{00000000-0005-0000-0000-0000F4020000}"/>
    <cellStyle name="一般 2 2 30 3 30 2 62 2 56 41 2" xfId="1604" xr:uid="{00000000-0005-0000-0000-0000F5020000}"/>
    <cellStyle name="一般 2 2 30 3 30 2 62 2 56 42" xfId="779" xr:uid="{00000000-0005-0000-0000-0000F6020000}"/>
    <cellStyle name="一般 2 2 30 3 30 2 62 2 56 42 2" xfId="1608" xr:uid="{00000000-0005-0000-0000-0000F7020000}"/>
    <cellStyle name="一般 2 2 30 3 30 2 62 2 56 43" xfId="781" xr:uid="{00000000-0005-0000-0000-0000F8020000}"/>
    <cellStyle name="一般 2 2 30 3 30 2 62 2 56 43 2" xfId="1610" xr:uid="{00000000-0005-0000-0000-0000F9020000}"/>
    <cellStyle name="一般 2 2 30 3 30 2 62 2 56 44" xfId="785" xr:uid="{00000000-0005-0000-0000-0000FA020000}"/>
    <cellStyle name="一般 2 2 30 3 30 2 62 2 56 44 2" xfId="1614" xr:uid="{00000000-0005-0000-0000-0000FB020000}"/>
    <cellStyle name="一般 2 2 30 3 30 2 62 2 56 45" xfId="789" xr:uid="{00000000-0005-0000-0000-0000FC020000}"/>
    <cellStyle name="一般 2 2 30 3 30 2 62 2 56 45 2" xfId="1618" xr:uid="{00000000-0005-0000-0000-0000FD020000}"/>
    <cellStyle name="一般 2 2 30 3 30 2 62 2 56 46" xfId="793" xr:uid="{00000000-0005-0000-0000-0000FE020000}"/>
    <cellStyle name="一般 2 2 30 3 30 2 62 2 56 46 2" xfId="1622" xr:uid="{00000000-0005-0000-0000-0000FF020000}"/>
    <cellStyle name="一般 2 2 30 3 30 2 62 2 56 47" xfId="797" xr:uid="{00000000-0005-0000-0000-000000030000}"/>
    <cellStyle name="一般 2 2 30 3 30 2 62 2 56 47 2" xfId="1626" xr:uid="{00000000-0005-0000-0000-000001030000}"/>
    <cellStyle name="一般 2 2 30 3 30 2 62 2 56 48" xfId="801" xr:uid="{00000000-0005-0000-0000-000002030000}"/>
    <cellStyle name="一般 2 2 30 3 30 2 62 2 56 48 2" xfId="1630" xr:uid="{00000000-0005-0000-0000-000003030000}"/>
    <cellStyle name="一般 2 2 30 3 30 2 62 2 56 49" xfId="805" xr:uid="{00000000-0005-0000-0000-000004030000}"/>
    <cellStyle name="一般 2 2 30 3 30 2 62 2 56 49 2" xfId="1634" xr:uid="{00000000-0005-0000-0000-000005030000}"/>
    <cellStyle name="一般 2 2 30 3 30 2 62 2 56 5" xfId="628" xr:uid="{00000000-0005-0000-0000-000006030000}"/>
    <cellStyle name="一般 2 2 30 3 30 2 62 2 56 5 2" xfId="1457" xr:uid="{00000000-0005-0000-0000-000007030000}"/>
    <cellStyle name="一般 2 2 30 3 30 2 62 2 56 50" xfId="809" xr:uid="{00000000-0005-0000-0000-000008030000}"/>
    <cellStyle name="一般 2 2 30 3 30 2 62 2 56 50 2" xfId="1638" xr:uid="{00000000-0005-0000-0000-000009030000}"/>
    <cellStyle name="一般 2 2 30 3 30 2 62 2 56 51" xfId="813" xr:uid="{00000000-0005-0000-0000-00000A030000}"/>
    <cellStyle name="一般 2 2 30 3 30 2 62 2 56 51 2" xfId="1642" xr:uid="{00000000-0005-0000-0000-00000B030000}"/>
    <cellStyle name="一般 2 2 30 3 30 2 62 2 56 52" xfId="817" xr:uid="{00000000-0005-0000-0000-00000C030000}"/>
    <cellStyle name="一般 2 2 30 3 30 2 62 2 56 52 2" xfId="1646" xr:uid="{00000000-0005-0000-0000-00000D030000}"/>
    <cellStyle name="一般 2 2 30 3 30 2 62 2 56 53" xfId="821" xr:uid="{00000000-0005-0000-0000-00000E030000}"/>
    <cellStyle name="一般 2 2 30 3 30 2 62 2 56 53 2" xfId="1650" xr:uid="{00000000-0005-0000-0000-00000F030000}"/>
    <cellStyle name="一般 2 2 30 3 30 2 62 2 56 54" xfId="825" xr:uid="{00000000-0005-0000-0000-000010030000}"/>
    <cellStyle name="一般 2 2 30 3 30 2 62 2 56 54 2" xfId="1654" xr:uid="{00000000-0005-0000-0000-000011030000}"/>
    <cellStyle name="一般 2 2 30 3 30 2 62 2 56 55" xfId="829" xr:uid="{00000000-0005-0000-0000-000012030000}"/>
    <cellStyle name="一般 2 2 30 3 30 2 62 2 56 55 2" xfId="1658" xr:uid="{00000000-0005-0000-0000-000013030000}"/>
    <cellStyle name="一般 2 2 30 3 30 2 62 2 56 56" xfId="833" xr:uid="{00000000-0005-0000-0000-000014030000}"/>
    <cellStyle name="一般 2 2 30 3 30 2 62 2 56 57" xfId="837" xr:uid="{00000000-0005-0000-0000-000015030000}"/>
    <cellStyle name="一般 2 2 30 3 30 2 62 2 56 58" xfId="841" xr:uid="{00000000-0005-0000-0000-000016030000}"/>
    <cellStyle name="一般 2 2 30 3 30 2 62 2 56 59" xfId="845" xr:uid="{00000000-0005-0000-0000-000017030000}"/>
    <cellStyle name="一般 2 2 30 3 30 2 62 2 56 6" xfId="632" xr:uid="{00000000-0005-0000-0000-000018030000}"/>
    <cellStyle name="一般 2 2 30 3 30 2 62 2 56 6 2" xfId="1461" xr:uid="{00000000-0005-0000-0000-000019030000}"/>
    <cellStyle name="一般 2 2 30 3 30 2 62 2 56 60" xfId="849" xr:uid="{00000000-0005-0000-0000-00001A030000}"/>
    <cellStyle name="一般 2 2 30 3 30 2 62 2 56 61" xfId="1431" xr:uid="{00000000-0005-0000-0000-00001B030000}"/>
    <cellStyle name="一般 2 2 30 3 30 2 62 2 56 62" xfId="1662" xr:uid="{00000000-0005-0000-0000-00001C030000}"/>
    <cellStyle name="一般 2 2 30 3 30 2 62 2 56 63" xfId="1666" xr:uid="{00000000-0005-0000-0000-00001D030000}"/>
    <cellStyle name="一般 2 2 30 3 30 2 62 2 56 64" xfId="1670" xr:uid="{00000000-0005-0000-0000-00001E030000}"/>
    <cellStyle name="一般 2 2 30 3 30 2 62 2 56 65" xfId="1674" xr:uid="{00000000-0005-0000-0000-00001F030000}"/>
    <cellStyle name="一般 2 2 30 3 30 2 62 2 56 66" xfId="1678" xr:uid="{00000000-0005-0000-0000-000020030000}"/>
    <cellStyle name="一般 2 2 30 3 30 2 62 2 56 67" xfId="1682" xr:uid="{00000000-0005-0000-0000-000021030000}"/>
    <cellStyle name="一般 2 2 30 3 30 2 62 2 56 68" xfId="1686" xr:uid="{00000000-0005-0000-0000-000022030000}"/>
    <cellStyle name="一般 2 2 30 3 30 2 62 2 56 69" xfId="1690" xr:uid="{00000000-0005-0000-0000-000023030000}"/>
    <cellStyle name="一般 2 2 30 3 30 2 62 2 56 7" xfId="636" xr:uid="{00000000-0005-0000-0000-000024030000}"/>
    <cellStyle name="一般 2 2 30 3 30 2 62 2 56 7 2" xfId="1465" xr:uid="{00000000-0005-0000-0000-000025030000}"/>
    <cellStyle name="一般 2 2 30 3 30 2 62 2 56 8" xfId="640" xr:uid="{00000000-0005-0000-0000-000026030000}"/>
    <cellStyle name="一般 2 2 30 3 30 2 62 2 56 8 2" xfId="1469" xr:uid="{00000000-0005-0000-0000-000027030000}"/>
    <cellStyle name="一般 2 2 30 3 30 2 62 2 56 9" xfId="644" xr:uid="{00000000-0005-0000-0000-000028030000}"/>
    <cellStyle name="一般 2 2 30 3 30 2 62 2 56 9 2" xfId="1473" xr:uid="{00000000-0005-0000-0000-000029030000}"/>
    <cellStyle name="一般 2 2 30 3 30 2 62 2 57" xfId="604" xr:uid="{00000000-0005-0000-0000-00002A030000}"/>
    <cellStyle name="一般 2 2 30 3 30 2 62 2 57 2" xfId="1433" xr:uid="{00000000-0005-0000-0000-00002B030000}"/>
    <cellStyle name="一般 2 2 30 3 30 2 62 2 58" xfId="608" xr:uid="{00000000-0005-0000-0000-00002C030000}"/>
    <cellStyle name="一般 2 2 30 3 30 2 62 2 58 2" xfId="1437" xr:uid="{00000000-0005-0000-0000-00002D030000}"/>
    <cellStyle name="一般 2 2 30 3 30 2 62 2 59" xfId="612" xr:uid="{00000000-0005-0000-0000-00002E030000}"/>
    <cellStyle name="一般 2 2 30 3 30 2 62 2 59 2" xfId="1441" xr:uid="{00000000-0005-0000-0000-00002F030000}"/>
    <cellStyle name="一般 2 2 30 3 30 2 62 2 6" xfId="371" xr:uid="{00000000-0005-0000-0000-000030030000}"/>
    <cellStyle name="一般 2 2 30 3 30 2 62 2 6 2" xfId="1201" xr:uid="{00000000-0005-0000-0000-000031030000}"/>
    <cellStyle name="一般 2 2 30 3 30 2 62 2 60" xfId="1109" xr:uid="{00000000-0005-0000-0000-000032030000}"/>
    <cellStyle name="一般 2 2 30 3 30 2 62 2 7" xfId="375" xr:uid="{00000000-0005-0000-0000-000033030000}"/>
    <cellStyle name="一般 2 2 30 3 30 2 62 2 7 2" xfId="1205" xr:uid="{00000000-0005-0000-0000-000034030000}"/>
    <cellStyle name="一般 2 2 30 3 30 2 62 2 8" xfId="379" xr:uid="{00000000-0005-0000-0000-000035030000}"/>
    <cellStyle name="一般 2 2 30 3 30 2 62 2 8 2" xfId="1209" xr:uid="{00000000-0005-0000-0000-000036030000}"/>
    <cellStyle name="一般 2 2 30 3 30 2 62 2 9" xfId="383" xr:uid="{00000000-0005-0000-0000-000037030000}"/>
    <cellStyle name="一般 2 2 30 3 30 2 62 2 9 2" xfId="1213" xr:uid="{00000000-0005-0000-0000-000038030000}"/>
    <cellStyle name="一般 2 2 30 3 30 2 62 20" xfId="351" xr:uid="{00000000-0005-0000-0000-000039030000}"/>
    <cellStyle name="一般 2 2 30 3 30 2 62 20 2" xfId="1181" xr:uid="{00000000-0005-0000-0000-00003A030000}"/>
    <cellStyle name="一般 2 2 30 3 30 2 62 21" xfId="1107" xr:uid="{00000000-0005-0000-0000-00003B030000}"/>
    <cellStyle name="一般 2 2 30 3 30 2 62 3" xfId="283" xr:uid="{00000000-0005-0000-0000-00003C030000}"/>
    <cellStyle name="一般 2 2 30 3 30 2 62 3 2" xfId="1113" xr:uid="{00000000-0005-0000-0000-00003D030000}"/>
    <cellStyle name="一般 2 2 30 3 30 2 62 4" xfId="287" xr:uid="{00000000-0005-0000-0000-00003E030000}"/>
    <cellStyle name="一般 2 2 30 3 30 2 62 4 2" xfId="1117" xr:uid="{00000000-0005-0000-0000-00003F030000}"/>
    <cellStyle name="一般 2 2 30 3 30 2 62 5" xfId="291" xr:uid="{00000000-0005-0000-0000-000040030000}"/>
    <cellStyle name="一般 2 2 30 3 30 2 62 5 2" xfId="1121" xr:uid="{00000000-0005-0000-0000-000041030000}"/>
    <cellStyle name="一般 2 2 30 3 30 2 62 6" xfId="295" xr:uid="{00000000-0005-0000-0000-000042030000}"/>
    <cellStyle name="一般 2 2 30 3 30 2 62 6 2" xfId="1125" xr:uid="{00000000-0005-0000-0000-000043030000}"/>
    <cellStyle name="一般 2 2 30 3 30 2 62 7" xfId="299" xr:uid="{00000000-0005-0000-0000-000044030000}"/>
    <cellStyle name="一般 2 2 30 3 30 2 62 7 2" xfId="1129" xr:uid="{00000000-0005-0000-0000-000045030000}"/>
    <cellStyle name="一般 2 2 30 3 30 2 62 8" xfId="303" xr:uid="{00000000-0005-0000-0000-000046030000}"/>
    <cellStyle name="一般 2 2 30 3 30 2 62 8 2" xfId="1133" xr:uid="{00000000-0005-0000-0000-000047030000}"/>
    <cellStyle name="一般 2 2 30 3 30 2 62 9" xfId="307" xr:uid="{00000000-0005-0000-0000-000048030000}"/>
    <cellStyle name="一般 2 2 30 3 30 2 62 9 2" xfId="1137" xr:uid="{00000000-0005-0000-0000-000049030000}"/>
    <cellStyle name="一般 2 2 30 3 30 2 63" xfId="860" xr:uid="{00000000-0005-0000-0000-00004A030000}"/>
    <cellStyle name="一般 2 2 30 3 30 2 64" xfId="30" xr:uid="{00000000-0005-0000-0000-00004B030000}"/>
    <cellStyle name="一般 2 2 30 3 30 2 7" xfId="55" xr:uid="{00000000-0005-0000-0000-00004C030000}"/>
    <cellStyle name="一般 2 2 30 3 30 2 7 2" xfId="885" xr:uid="{00000000-0005-0000-0000-00004D030000}"/>
    <cellStyle name="一般 2 2 30 3 30 2 8" xfId="63" xr:uid="{00000000-0005-0000-0000-00004E030000}"/>
    <cellStyle name="一般 2 2 30 3 30 2 8 2" xfId="893" xr:uid="{00000000-0005-0000-0000-00004F030000}"/>
    <cellStyle name="一般 2 2 30 3 30 2 9" xfId="59" xr:uid="{00000000-0005-0000-0000-000050030000}"/>
    <cellStyle name="一般 2 2 30 3 30 2 9 2" xfId="889" xr:uid="{00000000-0005-0000-0000-000051030000}"/>
    <cellStyle name="一般 2 2 30 3 30 3" xfId="856" xr:uid="{00000000-0005-0000-0000-000052030000}"/>
    <cellStyle name="一般 2 2 30 3 30 4" xfId="26" xr:uid="{00000000-0005-0000-0000-000053030000}"/>
    <cellStyle name="一般 2 2 30 3 30 4 29" xfId="33" xr:uid="{00000000-0005-0000-0000-000054030000}"/>
    <cellStyle name="一般 2 2 30 3 30 4 29 10" xfId="68" xr:uid="{00000000-0005-0000-0000-000055030000}"/>
    <cellStyle name="一般 2 2 30 3 30 4 29 10 2" xfId="898" xr:uid="{00000000-0005-0000-0000-000056030000}"/>
    <cellStyle name="一般 2 2 30 3 30 4 29 11" xfId="72" xr:uid="{00000000-0005-0000-0000-000057030000}"/>
    <cellStyle name="一般 2 2 30 3 30 4 29 11 2" xfId="902" xr:uid="{00000000-0005-0000-0000-000058030000}"/>
    <cellStyle name="一般 2 2 30 3 30 4 29 12" xfId="76" xr:uid="{00000000-0005-0000-0000-000059030000}"/>
    <cellStyle name="一般 2 2 30 3 30 4 29 12 2" xfId="906" xr:uid="{00000000-0005-0000-0000-00005A030000}"/>
    <cellStyle name="一般 2 2 30 3 30 4 29 13" xfId="80" xr:uid="{00000000-0005-0000-0000-00005B030000}"/>
    <cellStyle name="一般 2 2 30 3 30 4 29 13 2" xfId="910" xr:uid="{00000000-0005-0000-0000-00005C030000}"/>
    <cellStyle name="一般 2 2 30 3 30 4 29 14" xfId="84" xr:uid="{00000000-0005-0000-0000-00005D030000}"/>
    <cellStyle name="一般 2 2 30 3 30 4 29 14 2" xfId="914" xr:uid="{00000000-0005-0000-0000-00005E030000}"/>
    <cellStyle name="一般 2 2 30 3 30 4 29 15" xfId="88" xr:uid="{00000000-0005-0000-0000-00005F030000}"/>
    <cellStyle name="一般 2 2 30 3 30 4 29 15 2" xfId="918" xr:uid="{00000000-0005-0000-0000-000060030000}"/>
    <cellStyle name="一般 2 2 30 3 30 4 29 16" xfId="92" xr:uid="{00000000-0005-0000-0000-000061030000}"/>
    <cellStyle name="一般 2 2 30 3 30 4 29 16 2" xfId="922" xr:uid="{00000000-0005-0000-0000-000062030000}"/>
    <cellStyle name="一般 2 2 30 3 30 4 29 17" xfId="96" xr:uid="{00000000-0005-0000-0000-000063030000}"/>
    <cellStyle name="一般 2 2 30 3 30 4 29 17 2" xfId="926" xr:uid="{00000000-0005-0000-0000-000064030000}"/>
    <cellStyle name="一般 2 2 30 3 30 4 29 18" xfId="100" xr:uid="{00000000-0005-0000-0000-000065030000}"/>
    <cellStyle name="一般 2 2 30 3 30 4 29 18 2" xfId="930" xr:uid="{00000000-0005-0000-0000-000066030000}"/>
    <cellStyle name="一般 2 2 30 3 30 4 29 19" xfId="104" xr:uid="{00000000-0005-0000-0000-000067030000}"/>
    <cellStyle name="一般 2 2 30 3 30 4 29 19 2" xfId="934" xr:uid="{00000000-0005-0000-0000-000068030000}"/>
    <cellStyle name="一般 2 2 30 3 30 4 29 2" xfId="36" xr:uid="{00000000-0005-0000-0000-000069030000}"/>
    <cellStyle name="一般 2 2 30 3 30 4 29 2 2" xfId="866" xr:uid="{00000000-0005-0000-0000-00006A030000}"/>
    <cellStyle name="一般 2 2 30 3 30 4 29 20" xfId="108" xr:uid="{00000000-0005-0000-0000-00006B030000}"/>
    <cellStyle name="一般 2 2 30 3 30 4 29 20 2" xfId="938" xr:uid="{00000000-0005-0000-0000-00006C030000}"/>
    <cellStyle name="一般 2 2 30 3 30 4 29 21" xfId="112" xr:uid="{00000000-0005-0000-0000-00006D030000}"/>
    <cellStyle name="一般 2 2 30 3 30 4 29 21 2" xfId="942" xr:uid="{00000000-0005-0000-0000-00006E030000}"/>
    <cellStyle name="一般 2 2 30 3 30 4 29 22" xfId="116" xr:uid="{00000000-0005-0000-0000-00006F030000}"/>
    <cellStyle name="一般 2 2 30 3 30 4 29 22 2" xfId="946" xr:uid="{00000000-0005-0000-0000-000070030000}"/>
    <cellStyle name="一般 2 2 30 3 30 4 29 23" xfId="120" xr:uid="{00000000-0005-0000-0000-000071030000}"/>
    <cellStyle name="一般 2 2 30 3 30 4 29 23 2" xfId="950" xr:uid="{00000000-0005-0000-0000-000072030000}"/>
    <cellStyle name="一般 2 2 30 3 30 4 29 24" xfId="124" xr:uid="{00000000-0005-0000-0000-000073030000}"/>
    <cellStyle name="一般 2 2 30 3 30 4 29 24 2" xfId="954" xr:uid="{00000000-0005-0000-0000-000074030000}"/>
    <cellStyle name="一般 2 2 30 3 30 4 29 25" xfId="128" xr:uid="{00000000-0005-0000-0000-000075030000}"/>
    <cellStyle name="一般 2 2 30 3 30 4 29 25 2" xfId="958" xr:uid="{00000000-0005-0000-0000-000076030000}"/>
    <cellStyle name="一般 2 2 30 3 30 4 29 26" xfId="132" xr:uid="{00000000-0005-0000-0000-000077030000}"/>
    <cellStyle name="一般 2 2 30 3 30 4 29 26 2" xfId="962" xr:uid="{00000000-0005-0000-0000-000078030000}"/>
    <cellStyle name="一般 2 2 30 3 30 4 29 27" xfId="136" xr:uid="{00000000-0005-0000-0000-000079030000}"/>
    <cellStyle name="一般 2 2 30 3 30 4 29 27 2" xfId="966" xr:uid="{00000000-0005-0000-0000-00007A030000}"/>
    <cellStyle name="一般 2 2 30 3 30 4 29 28" xfId="140" xr:uid="{00000000-0005-0000-0000-00007B030000}"/>
    <cellStyle name="一般 2 2 30 3 30 4 29 28 2" xfId="970" xr:uid="{00000000-0005-0000-0000-00007C030000}"/>
    <cellStyle name="一般 2 2 30 3 30 4 29 29" xfId="144" xr:uid="{00000000-0005-0000-0000-00007D030000}"/>
    <cellStyle name="一般 2 2 30 3 30 4 29 29 2" xfId="974" xr:uid="{00000000-0005-0000-0000-00007E030000}"/>
    <cellStyle name="一般 2 2 30 3 30 4 29 3" xfId="40" xr:uid="{00000000-0005-0000-0000-00007F030000}"/>
    <cellStyle name="一般 2 2 30 3 30 4 29 3 2" xfId="870" xr:uid="{00000000-0005-0000-0000-000080030000}"/>
    <cellStyle name="一般 2 2 30 3 30 4 29 30" xfId="148" xr:uid="{00000000-0005-0000-0000-000081030000}"/>
    <cellStyle name="一般 2 2 30 3 30 4 29 30 2" xfId="978" xr:uid="{00000000-0005-0000-0000-000082030000}"/>
    <cellStyle name="一般 2 2 30 3 30 4 29 31" xfId="152" xr:uid="{00000000-0005-0000-0000-000083030000}"/>
    <cellStyle name="一般 2 2 30 3 30 4 29 31 2" xfId="982" xr:uid="{00000000-0005-0000-0000-000084030000}"/>
    <cellStyle name="一般 2 2 30 3 30 4 29 32" xfId="156" xr:uid="{00000000-0005-0000-0000-000085030000}"/>
    <cellStyle name="一般 2 2 30 3 30 4 29 32 2" xfId="986" xr:uid="{00000000-0005-0000-0000-000086030000}"/>
    <cellStyle name="一般 2 2 30 3 30 4 29 33" xfId="160" xr:uid="{00000000-0005-0000-0000-000087030000}"/>
    <cellStyle name="一般 2 2 30 3 30 4 29 33 2" xfId="990" xr:uid="{00000000-0005-0000-0000-000088030000}"/>
    <cellStyle name="一般 2 2 30 3 30 4 29 34" xfId="164" xr:uid="{00000000-0005-0000-0000-000089030000}"/>
    <cellStyle name="一般 2 2 30 3 30 4 29 34 2" xfId="994" xr:uid="{00000000-0005-0000-0000-00008A030000}"/>
    <cellStyle name="一般 2 2 30 3 30 4 29 35" xfId="168" xr:uid="{00000000-0005-0000-0000-00008B030000}"/>
    <cellStyle name="一般 2 2 30 3 30 4 29 35 2" xfId="998" xr:uid="{00000000-0005-0000-0000-00008C030000}"/>
    <cellStyle name="一般 2 2 30 3 30 4 29 36" xfId="172" xr:uid="{00000000-0005-0000-0000-00008D030000}"/>
    <cellStyle name="一般 2 2 30 3 30 4 29 36 2" xfId="1002" xr:uid="{00000000-0005-0000-0000-00008E030000}"/>
    <cellStyle name="一般 2 2 30 3 30 4 29 37" xfId="176" xr:uid="{00000000-0005-0000-0000-00008F030000}"/>
    <cellStyle name="一般 2 2 30 3 30 4 29 37 2" xfId="1006" xr:uid="{00000000-0005-0000-0000-000090030000}"/>
    <cellStyle name="一般 2 2 30 3 30 4 29 38" xfId="180" xr:uid="{00000000-0005-0000-0000-000091030000}"/>
    <cellStyle name="一般 2 2 30 3 30 4 29 38 2" xfId="1010" xr:uid="{00000000-0005-0000-0000-000092030000}"/>
    <cellStyle name="一般 2 2 30 3 30 4 29 39" xfId="184" xr:uid="{00000000-0005-0000-0000-000093030000}"/>
    <cellStyle name="一般 2 2 30 3 30 4 29 39 2" xfId="1014" xr:uid="{00000000-0005-0000-0000-000094030000}"/>
    <cellStyle name="一般 2 2 30 3 30 4 29 4" xfId="44" xr:uid="{00000000-0005-0000-0000-000095030000}"/>
    <cellStyle name="一般 2 2 30 3 30 4 29 4 2" xfId="874" xr:uid="{00000000-0005-0000-0000-000096030000}"/>
    <cellStyle name="一般 2 2 30 3 30 4 29 40" xfId="188" xr:uid="{00000000-0005-0000-0000-000097030000}"/>
    <cellStyle name="一般 2 2 30 3 30 4 29 40 2" xfId="1018" xr:uid="{00000000-0005-0000-0000-000098030000}"/>
    <cellStyle name="一般 2 2 30 3 30 4 29 41" xfId="192" xr:uid="{00000000-0005-0000-0000-000099030000}"/>
    <cellStyle name="一般 2 2 30 3 30 4 29 41 2" xfId="1022" xr:uid="{00000000-0005-0000-0000-00009A030000}"/>
    <cellStyle name="一般 2 2 30 3 30 4 29 42" xfId="196" xr:uid="{00000000-0005-0000-0000-00009B030000}"/>
    <cellStyle name="一般 2 2 30 3 30 4 29 42 2" xfId="1026" xr:uid="{00000000-0005-0000-0000-00009C030000}"/>
    <cellStyle name="一般 2 2 30 3 30 4 29 43" xfId="200" xr:uid="{00000000-0005-0000-0000-00009D030000}"/>
    <cellStyle name="一般 2 2 30 3 30 4 29 43 2" xfId="1030" xr:uid="{00000000-0005-0000-0000-00009E030000}"/>
    <cellStyle name="一般 2 2 30 3 30 4 29 44" xfId="204" xr:uid="{00000000-0005-0000-0000-00009F030000}"/>
    <cellStyle name="一般 2 2 30 3 30 4 29 44 2" xfId="1034" xr:uid="{00000000-0005-0000-0000-0000A0030000}"/>
    <cellStyle name="一般 2 2 30 3 30 4 29 45" xfId="208" xr:uid="{00000000-0005-0000-0000-0000A1030000}"/>
    <cellStyle name="一般 2 2 30 3 30 4 29 45 2" xfId="1038" xr:uid="{00000000-0005-0000-0000-0000A2030000}"/>
    <cellStyle name="一般 2 2 30 3 30 4 29 46" xfId="212" xr:uid="{00000000-0005-0000-0000-0000A3030000}"/>
    <cellStyle name="一般 2 2 30 3 30 4 29 46 2" xfId="1042" xr:uid="{00000000-0005-0000-0000-0000A4030000}"/>
    <cellStyle name="一般 2 2 30 3 30 4 29 47" xfId="216" xr:uid="{00000000-0005-0000-0000-0000A5030000}"/>
    <cellStyle name="一般 2 2 30 3 30 4 29 47 2" xfId="1046" xr:uid="{00000000-0005-0000-0000-0000A6030000}"/>
    <cellStyle name="一般 2 2 30 3 30 4 29 48" xfId="220" xr:uid="{00000000-0005-0000-0000-0000A7030000}"/>
    <cellStyle name="一般 2 2 30 3 30 4 29 48 2" xfId="1050" xr:uid="{00000000-0005-0000-0000-0000A8030000}"/>
    <cellStyle name="一般 2 2 30 3 30 4 29 49" xfId="224" xr:uid="{00000000-0005-0000-0000-0000A9030000}"/>
    <cellStyle name="一般 2 2 30 3 30 4 29 49 2" xfId="1054" xr:uid="{00000000-0005-0000-0000-0000AA030000}"/>
    <cellStyle name="一般 2 2 30 3 30 4 29 5" xfId="48" xr:uid="{00000000-0005-0000-0000-0000AB030000}"/>
    <cellStyle name="一般 2 2 30 3 30 4 29 5 2" xfId="878" xr:uid="{00000000-0005-0000-0000-0000AC030000}"/>
    <cellStyle name="一般 2 2 30 3 30 4 29 50" xfId="228" xr:uid="{00000000-0005-0000-0000-0000AD030000}"/>
    <cellStyle name="一般 2 2 30 3 30 4 29 50 2" xfId="1058" xr:uid="{00000000-0005-0000-0000-0000AE030000}"/>
    <cellStyle name="一般 2 2 30 3 30 4 29 51" xfId="232" xr:uid="{00000000-0005-0000-0000-0000AF030000}"/>
    <cellStyle name="一般 2 2 30 3 30 4 29 51 2" xfId="1062" xr:uid="{00000000-0005-0000-0000-0000B0030000}"/>
    <cellStyle name="一般 2 2 30 3 30 4 29 52" xfId="236" xr:uid="{00000000-0005-0000-0000-0000B1030000}"/>
    <cellStyle name="一般 2 2 30 3 30 4 29 52 2" xfId="1066" xr:uid="{00000000-0005-0000-0000-0000B2030000}"/>
    <cellStyle name="一般 2 2 30 3 30 4 29 53" xfId="240" xr:uid="{00000000-0005-0000-0000-0000B3030000}"/>
    <cellStyle name="一般 2 2 30 3 30 4 29 53 2" xfId="1070" xr:uid="{00000000-0005-0000-0000-0000B4030000}"/>
    <cellStyle name="一般 2 2 30 3 30 4 29 54" xfId="244" xr:uid="{00000000-0005-0000-0000-0000B5030000}"/>
    <cellStyle name="一般 2 2 30 3 30 4 29 54 2" xfId="1074" xr:uid="{00000000-0005-0000-0000-0000B6030000}"/>
    <cellStyle name="一般 2 2 30 3 30 4 29 55" xfId="248" xr:uid="{00000000-0005-0000-0000-0000B7030000}"/>
    <cellStyle name="一般 2 2 30 3 30 4 29 55 2" xfId="1078" xr:uid="{00000000-0005-0000-0000-0000B8030000}"/>
    <cellStyle name="一般 2 2 30 3 30 4 29 56" xfId="252" xr:uid="{00000000-0005-0000-0000-0000B9030000}"/>
    <cellStyle name="一般 2 2 30 3 30 4 29 56 2" xfId="1082" xr:uid="{00000000-0005-0000-0000-0000BA030000}"/>
    <cellStyle name="一般 2 2 30 3 30 4 29 57" xfId="256" xr:uid="{00000000-0005-0000-0000-0000BB030000}"/>
    <cellStyle name="一般 2 2 30 3 30 4 29 57 2" xfId="1086" xr:uid="{00000000-0005-0000-0000-0000BC030000}"/>
    <cellStyle name="一般 2 2 30 3 30 4 29 58" xfId="260" xr:uid="{00000000-0005-0000-0000-0000BD030000}"/>
    <cellStyle name="一般 2 2 30 3 30 4 29 58 2" xfId="1090" xr:uid="{00000000-0005-0000-0000-0000BE030000}"/>
    <cellStyle name="一般 2 2 30 3 30 4 29 59" xfId="264" xr:uid="{00000000-0005-0000-0000-0000BF030000}"/>
    <cellStyle name="一般 2 2 30 3 30 4 29 59 2" xfId="1094" xr:uid="{00000000-0005-0000-0000-0000C0030000}"/>
    <cellStyle name="一般 2 2 30 3 30 4 29 6" xfId="52" xr:uid="{00000000-0005-0000-0000-0000C1030000}"/>
    <cellStyle name="一般 2 2 30 3 30 4 29 6 2" xfId="882" xr:uid="{00000000-0005-0000-0000-0000C2030000}"/>
    <cellStyle name="一般 2 2 30 3 30 4 29 60" xfId="268" xr:uid="{00000000-0005-0000-0000-0000C3030000}"/>
    <cellStyle name="一般 2 2 30 3 30 4 29 60 2" xfId="1098" xr:uid="{00000000-0005-0000-0000-0000C4030000}"/>
    <cellStyle name="一般 2 2 30 3 30 4 29 61" xfId="272" xr:uid="{00000000-0005-0000-0000-0000C5030000}"/>
    <cellStyle name="一般 2 2 30 3 30 4 29 61 2" xfId="1102" xr:uid="{00000000-0005-0000-0000-0000C6030000}"/>
    <cellStyle name="一般 2 2 30 3 30 4 29 62" xfId="278" xr:uid="{00000000-0005-0000-0000-0000C7030000}"/>
    <cellStyle name="一般 2 2 30 3 30 4 29 62 10" xfId="312" xr:uid="{00000000-0005-0000-0000-0000C8030000}"/>
    <cellStyle name="一般 2 2 30 3 30 4 29 62 10 2" xfId="1142" xr:uid="{00000000-0005-0000-0000-0000C9030000}"/>
    <cellStyle name="一般 2 2 30 3 30 4 29 62 11" xfId="316" xr:uid="{00000000-0005-0000-0000-0000CA030000}"/>
    <cellStyle name="一般 2 2 30 3 30 4 29 62 11 2" xfId="1146" xr:uid="{00000000-0005-0000-0000-0000CB030000}"/>
    <cellStyle name="一般 2 2 30 3 30 4 29 62 12" xfId="320" xr:uid="{00000000-0005-0000-0000-0000CC030000}"/>
    <cellStyle name="一般 2 2 30 3 30 4 29 62 12 2" xfId="1150" xr:uid="{00000000-0005-0000-0000-0000CD030000}"/>
    <cellStyle name="一般 2 2 30 3 30 4 29 62 13" xfId="324" xr:uid="{00000000-0005-0000-0000-0000CE030000}"/>
    <cellStyle name="一般 2 2 30 3 30 4 29 62 13 2" xfId="1154" xr:uid="{00000000-0005-0000-0000-0000CF030000}"/>
    <cellStyle name="一般 2 2 30 3 30 4 29 62 14" xfId="328" xr:uid="{00000000-0005-0000-0000-0000D0030000}"/>
    <cellStyle name="一般 2 2 30 3 30 4 29 62 14 2" xfId="1158" xr:uid="{00000000-0005-0000-0000-0000D1030000}"/>
    <cellStyle name="一般 2 2 30 3 30 4 29 62 15" xfId="332" xr:uid="{00000000-0005-0000-0000-0000D2030000}"/>
    <cellStyle name="一般 2 2 30 3 30 4 29 62 15 2" xfId="1162" xr:uid="{00000000-0005-0000-0000-0000D3030000}"/>
    <cellStyle name="一般 2 2 30 3 30 4 29 62 16" xfId="336" xr:uid="{00000000-0005-0000-0000-0000D4030000}"/>
    <cellStyle name="一般 2 2 30 3 30 4 29 62 16 2" xfId="1166" xr:uid="{00000000-0005-0000-0000-0000D5030000}"/>
    <cellStyle name="一般 2 2 30 3 30 4 29 62 17" xfId="340" xr:uid="{00000000-0005-0000-0000-0000D6030000}"/>
    <cellStyle name="一般 2 2 30 3 30 4 29 62 17 2" xfId="1170" xr:uid="{00000000-0005-0000-0000-0000D7030000}"/>
    <cellStyle name="一般 2 2 30 3 30 4 29 62 18" xfId="344" xr:uid="{00000000-0005-0000-0000-0000D8030000}"/>
    <cellStyle name="一般 2 2 30 3 30 4 29 62 18 2" xfId="1174" xr:uid="{00000000-0005-0000-0000-0000D9030000}"/>
    <cellStyle name="一般 2 2 30 3 30 4 29 62 19" xfId="348" xr:uid="{00000000-0005-0000-0000-0000DA030000}"/>
    <cellStyle name="一般 2 2 30 3 30 4 29 62 19 2" xfId="1178" xr:uid="{00000000-0005-0000-0000-0000DB030000}"/>
    <cellStyle name="一般 2 2 30 3 30 4 29 62 2" xfId="280" xr:uid="{00000000-0005-0000-0000-0000DC030000}"/>
    <cellStyle name="一般 2 2 30 3 30 4 29 62 2 10" xfId="389" xr:uid="{00000000-0005-0000-0000-0000DD030000}"/>
    <cellStyle name="一般 2 2 30 3 30 4 29 62 2 10 2" xfId="1218" xr:uid="{00000000-0005-0000-0000-0000DE030000}"/>
    <cellStyle name="一般 2 2 30 3 30 4 29 62 2 11" xfId="393" xr:uid="{00000000-0005-0000-0000-0000DF030000}"/>
    <cellStyle name="一般 2 2 30 3 30 4 29 62 2 11 2" xfId="1222" xr:uid="{00000000-0005-0000-0000-0000E0030000}"/>
    <cellStyle name="一般 2 2 30 3 30 4 29 62 2 12" xfId="397" xr:uid="{00000000-0005-0000-0000-0000E1030000}"/>
    <cellStyle name="一般 2 2 30 3 30 4 29 62 2 12 2" xfId="1226" xr:uid="{00000000-0005-0000-0000-0000E2030000}"/>
    <cellStyle name="一般 2 2 30 3 30 4 29 62 2 13" xfId="401" xr:uid="{00000000-0005-0000-0000-0000E3030000}"/>
    <cellStyle name="一般 2 2 30 3 30 4 29 62 2 13 2" xfId="1230" xr:uid="{00000000-0005-0000-0000-0000E4030000}"/>
    <cellStyle name="一般 2 2 30 3 30 4 29 62 2 14" xfId="405" xr:uid="{00000000-0005-0000-0000-0000E5030000}"/>
    <cellStyle name="一般 2 2 30 3 30 4 29 62 2 14 2" xfId="1234" xr:uid="{00000000-0005-0000-0000-0000E6030000}"/>
    <cellStyle name="一般 2 2 30 3 30 4 29 62 2 15" xfId="409" xr:uid="{00000000-0005-0000-0000-0000E7030000}"/>
    <cellStyle name="一般 2 2 30 3 30 4 29 62 2 15 2" xfId="1238" xr:uid="{00000000-0005-0000-0000-0000E8030000}"/>
    <cellStyle name="一般 2 2 30 3 30 4 29 62 2 16" xfId="413" xr:uid="{00000000-0005-0000-0000-0000E9030000}"/>
    <cellStyle name="一般 2 2 30 3 30 4 29 62 2 16 2" xfId="1242" xr:uid="{00000000-0005-0000-0000-0000EA030000}"/>
    <cellStyle name="一般 2 2 30 3 30 4 29 62 2 17" xfId="417" xr:uid="{00000000-0005-0000-0000-0000EB030000}"/>
    <cellStyle name="一般 2 2 30 3 30 4 29 62 2 17 2" xfId="1246" xr:uid="{00000000-0005-0000-0000-0000EC030000}"/>
    <cellStyle name="一般 2 2 30 3 30 4 29 62 2 18" xfId="421" xr:uid="{00000000-0005-0000-0000-0000ED030000}"/>
    <cellStyle name="一般 2 2 30 3 30 4 29 62 2 18 2" xfId="1250" xr:uid="{00000000-0005-0000-0000-0000EE030000}"/>
    <cellStyle name="一般 2 2 30 3 30 4 29 62 2 19" xfId="425" xr:uid="{00000000-0005-0000-0000-0000EF030000}"/>
    <cellStyle name="一般 2 2 30 3 30 4 29 62 2 19 2" xfId="1254" xr:uid="{00000000-0005-0000-0000-0000F0030000}"/>
    <cellStyle name="一般 2 2 30 3 30 4 29 62 2 2" xfId="356" xr:uid="{00000000-0005-0000-0000-0000F1030000}"/>
    <cellStyle name="一般 2 2 30 3 30 4 29 62 2 2 2" xfId="1186" xr:uid="{00000000-0005-0000-0000-0000F2030000}"/>
    <cellStyle name="一般 2 2 30 3 30 4 29 62 2 20" xfId="429" xr:uid="{00000000-0005-0000-0000-0000F3030000}"/>
    <cellStyle name="一般 2 2 30 3 30 4 29 62 2 20 2" xfId="1258" xr:uid="{00000000-0005-0000-0000-0000F4030000}"/>
    <cellStyle name="一般 2 2 30 3 30 4 29 62 2 21" xfId="433" xr:uid="{00000000-0005-0000-0000-0000F5030000}"/>
    <cellStyle name="一般 2 2 30 3 30 4 29 62 2 21 2" xfId="1262" xr:uid="{00000000-0005-0000-0000-0000F6030000}"/>
    <cellStyle name="一般 2 2 30 3 30 4 29 62 2 22" xfId="437" xr:uid="{00000000-0005-0000-0000-0000F7030000}"/>
    <cellStyle name="一般 2 2 30 3 30 4 29 62 2 22 2" xfId="441" xr:uid="{00000000-0005-0000-0000-0000F8030000}"/>
    <cellStyle name="一般 2 2 30 3 30 4 29 62 2 22 2 2" xfId="1270" xr:uid="{00000000-0005-0000-0000-0000F9030000}"/>
    <cellStyle name="一般 2 2 30 3 30 4 29 62 2 22 3" xfId="445" xr:uid="{00000000-0005-0000-0000-0000FA030000}"/>
    <cellStyle name="一般 2 2 30 3 30 4 29 62 2 22 3 2" xfId="1274" xr:uid="{00000000-0005-0000-0000-0000FB030000}"/>
    <cellStyle name="一般 2 2 30 3 30 4 29 62 2 22 4" xfId="449" xr:uid="{00000000-0005-0000-0000-0000FC030000}"/>
    <cellStyle name="一般 2 2 30 3 30 4 29 62 2 22 4 2" xfId="1278" xr:uid="{00000000-0005-0000-0000-0000FD030000}"/>
    <cellStyle name="一般 2 2 30 3 30 4 29 62 2 22 5" xfId="455" xr:uid="{00000000-0005-0000-0000-0000FE030000}"/>
    <cellStyle name="一般 2 2 30 3 30 4 29 62 2 22 5 2" xfId="1284" xr:uid="{00000000-0005-0000-0000-0000FF030000}"/>
    <cellStyle name="一般 2 2 30 3 30 4 29 62 2 22 6" xfId="1266" xr:uid="{00000000-0005-0000-0000-000000040000}"/>
    <cellStyle name="一般 2 2 30 3 30 4 29 62 2 23" xfId="457" xr:uid="{00000000-0005-0000-0000-000001040000}"/>
    <cellStyle name="一般 2 2 30 3 30 4 29 62 2 23 2" xfId="1286" xr:uid="{00000000-0005-0000-0000-000002040000}"/>
    <cellStyle name="一般 2 2 30 3 30 4 29 62 2 24" xfId="461" xr:uid="{00000000-0005-0000-0000-000003040000}"/>
    <cellStyle name="一般 2 2 30 3 30 4 29 62 2 24 2" xfId="1290" xr:uid="{00000000-0005-0000-0000-000004040000}"/>
    <cellStyle name="一般 2 2 30 3 30 4 29 62 2 25" xfId="465" xr:uid="{00000000-0005-0000-0000-000005040000}"/>
    <cellStyle name="一般 2 2 30 3 30 4 29 62 2 25 2" xfId="1294" xr:uid="{00000000-0005-0000-0000-000006040000}"/>
    <cellStyle name="一般 2 2 30 3 30 4 29 62 2 26" xfId="469" xr:uid="{00000000-0005-0000-0000-000007040000}"/>
    <cellStyle name="一般 2 2 30 3 30 4 29 62 2 26 2" xfId="1298" xr:uid="{00000000-0005-0000-0000-000008040000}"/>
    <cellStyle name="一般 2 2 30 3 30 4 29 62 2 27" xfId="473" xr:uid="{00000000-0005-0000-0000-000009040000}"/>
    <cellStyle name="一般 2 2 30 3 30 4 29 62 2 27 2" xfId="1302" xr:uid="{00000000-0005-0000-0000-00000A040000}"/>
    <cellStyle name="一般 2 2 30 3 30 4 29 62 2 28" xfId="479" xr:uid="{00000000-0005-0000-0000-00000B040000}"/>
    <cellStyle name="一般 2 2 30 3 30 4 29 62 2 28 2" xfId="481" xr:uid="{00000000-0005-0000-0000-00000C040000}"/>
    <cellStyle name="一般 2 2 30 3 30 4 29 62 2 28 2 2" xfId="1310" xr:uid="{00000000-0005-0000-0000-00000D040000}"/>
    <cellStyle name="一般 2 2 30 3 30 4 29 62 2 28 3" xfId="485" xr:uid="{00000000-0005-0000-0000-00000E040000}"/>
    <cellStyle name="一般 2 2 30 3 30 4 29 62 2 28 3 2" xfId="1314" xr:uid="{00000000-0005-0000-0000-00000F040000}"/>
    <cellStyle name="一般 2 2 30 3 30 4 29 62 2 28 4" xfId="489" xr:uid="{00000000-0005-0000-0000-000010040000}"/>
    <cellStyle name="一般 2 2 30 3 30 4 29 62 2 28 4 2" xfId="1318" xr:uid="{00000000-0005-0000-0000-000011040000}"/>
    <cellStyle name="一般 2 2 30 3 30 4 29 62 2 28 5" xfId="1308" xr:uid="{00000000-0005-0000-0000-000012040000}"/>
    <cellStyle name="一般 2 2 30 3 30 4 29 62 2 29" xfId="493" xr:uid="{00000000-0005-0000-0000-000013040000}"/>
    <cellStyle name="一般 2 2 30 3 30 4 29 62 2 29 2" xfId="1322" xr:uid="{00000000-0005-0000-0000-000014040000}"/>
    <cellStyle name="一般 2 2 30 3 30 4 29 62 2 3" xfId="360" xr:uid="{00000000-0005-0000-0000-000015040000}"/>
    <cellStyle name="一般 2 2 30 3 30 4 29 62 2 3 2" xfId="1190" xr:uid="{00000000-0005-0000-0000-000016040000}"/>
    <cellStyle name="一般 2 2 30 3 30 4 29 62 2 30" xfId="497" xr:uid="{00000000-0005-0000-0000-000017040000}"/>
    <cellStyle name="一般 2 2 30 3 30 4 29 62 2 30 2" xfId="1326" xr:uid="{00000000-0005-0000-0000-000018040000}"/>
    <cellStyle name="一般 2 2 30 3 30 4 29 62 2 31" xfId="501" xr:uid="{00000000-0005-0000-0000-000019040000}"/>
    <cellStyle name="一般 2 2 30 3 30 4 29 62 2 31 2" xfId="1330" xr:uid="{00000000-0005-0000-0000-00001A040000}"/>
    <cellStyle name="一般 2 2 30 3 30 4 29 62 2 32" xfId="505" xr:uid="{00000000-0005-0000-0000-00001B040000}"/>
    <cellStyle name="一般 2 2 30 3 30 4 29 62 2 32 2" xfId="1334" xr:uid="{00000000-0005-0000-0000-00001C040000}"/>
    <cellStyle name="一般 2 2 30 3 30 4 29 62 2 33" xfId="509" xr:uid="{00000000-0005-0000-0000-00001D040000}"/>
    <cellStyle name="一般 2 2 30 3 30 4 29 62 2 33 2" xfId="1338" xr:uid="{00000000-0005-0000-0000-00001E040000}"/>
    <cellStyle name="一般 2 2 30 3 30 4 29 62 2 34" xfId="515" xr:uid="{00000000-0005-0000-0000-00001F040000}"/>
    <cellStyle name="一般 2 2 30 3 30 4 29 62 2 34 2" xfId="1344" xr:uid="{00000000-0005-0000-0000-000020040000}"/>
    <cellStyle name="一般 2 2 30 3 30 4 29 62 2 35" xfId="517" xr:uid="{00000000-0005-0000-0000-000021040000}"/>
    <cellStyle name="一般 2 2 30 3 30 4 29 62 2 35 2" xfId="1346" xr:uid="{00000000-0005-0000-0000-000022040000}"/>
    <cellStyle name="一般 2 2 30 3 30 4 29 62 2 36" xfId="521" xr:uid="{00000000-0005-0000-0000-000023040000}"/>
    <cellStyle name="一般 2 2 30 3 30 4 29 62 2 36 2" xfId="1350" xr:uid="{00000000-0005-0000-0000-000024040000}"/>
    <cellStyle name="一般 2 2 30 3 30 4 29 62 2 37" xfId="525" xr:uid="{00000000-0005-0000-0000-000025040000}"/>
    <cellStyle name="一般 2 2 30 3 30 4 29 62 2 37 2" xfId="1354" xr:uid="{00000000-0005-0000-0000-000026040000}"/>
    <cellStyle name="一般 2 2 30 3 30 4 29 62 2 38" xfId="531" xr:uid="{00000000-0005-0000-0000-000027040000}"/>
    <cellStyle name="一般 2 2 30 3 30 4 29 62 2 38 2" xfId="1360" xr:uid="{00000000-0005-0000-0000-000028040000}"/>
    <cellStyle name="一般 2 2 30 3 30 4 29 62 2 39" xfId="533" xr:uid="{00000000-0005-0000-0000-000029040000}"/>
    <cellStyle name="一般 2 2 30 3 30 4 29 62 2 39 2" xfId="1362" xr:uid="{00000000-0005-0000-0000-00002A040000}"/>
    <cellStyle name="一般 2 2 30 3 30 4 29 62 2 4" xfId="364" xr:uid="{00000000-0005-0000-0000-00002B040000}"/>
    <cellStyle name="一般 2 2 30 3 30 4 29 62 2 4 2" xfId="1194" xr:uid="{00000000-0005-0000-0000-00002C040000}"/>
    <cellStyle name="一般 2 2 30 3 30 4 29 62 2 40" xfId="537" xr:uid="{00000000-0005-0000-0000-00002D040000}"/>
    <cellStyle name="一般 2 2 30 3 30 4 29 62 2 40 2" xfId="1366" xr:uid="{00000000-0005-0000-0000-00002E040000}"/>
    <cellStyle name="一般 2 2 30 3 30 4 29 62 2 41" xfId="541" xr:uid="{00000000-0005-0000-0000-00002F040000}"/>
    <cellStyle name="一般 2 2 30 3 30 4 29 62 2 41 2" xfId="1370" xr:uid="{00000000-0005-0000-0000-000030040000}"/>
    <cellStyle name="一般 2 2 30 3 30 4 29 62 2 42" xfId="545" xr:uid="{00000000-0005-0000-0000-000031040000}"/>
    <cellStyle name="一般 2 2 30 3 30 4 29 62 2 42 2" xfId="1374" xr:uid="{00000000-0005-0000-0000-000032040000}"/>
    <cellStyle name="一般 2 2 30 3 30 4 29 62 2 43" xfId="549" xr:uid="{00000000-0005-0000-0000-000033040000}"/>
    <cellStyle name="一般 2 2 30 3 30 4 29 62 2 43 2" xfId="1378" xr:uid="{00000000-0005-0000-0000-000034040000}"/>
    <cellStyle name="一般 2 2 30 3 30 4 29 62 2 44" xfId="553" xr:uid="{00000000-0005-0000-0000-000035040000}"/>
    <cellStyle name="一般 2 2 30 3 30 4 29 62 2 44 2" xfId="1382" xr:uid="{00000000-0005-0000-0000-000036040000}"/>
    <cellStyle name="一般 2 2 30 3 30 4 29 62 2 45" xfId="557" xr:uid="{00000000-0005-0000-0000-000037040000}"/>
    <cellStyle name="一般 2 2 30 3 30 4 29 62 2 45 2" xfId="1386" xr:uid="{00000000-0005-0000-0000-000038040000}"/>
    <cellStyle name="一般 2 2 30 3 30 4 29 62 2 46" xfId="561" xr:uid="{00000000-0005-0000-0000-000039040000}"/>
    <cellStyle name="一般 2 2 30 3 30 4 29 62 2 46 2" xfId="1390" xr:uid="{00000000-0005-0000-0000-00003A040000}"/>
    <cellStyle name="一般 2 2 30 3 30 4 29 62 2 47" xfId="565" xr:uid="{00000000-0005-0000-0000-00003B040000}"/>
    <cellStyle name="一般 2 2 30 3 30 4 29 62 2 47 2" xfId="1394" xr:uid="{00000000-0005-0000-0000-00003C040000}"/>
    <cellStyle name="一般 2 2 30 3 30 4 29 62 2 48" xfId="569" xr:uid="{00000000-0005-0000-0000-00003D040000}"/>
    <cellStyle name="一般 2 2 30 3 30 4 29 62 2 48 2" xfId="1398" xr:uid="{00000000-0005-0000-0000-00003E040000}"/>
    <cellStyle name="一般 2 2 30 3 30 4 29 62 2 49" xfId="573" xr:uid="{00000000-0005-0000-0000-00003F040000}"/>
    <cellStyle name="一般 2 2 30 3 30 4 29 62 2 49 2" xfId="1402" xr:uid="{00000000-0005-0000-0000-000040040000}"/>
    <cellStyle name="一般 2 2 30 3 30 4 29 62 2 5" xfId="368" xr:uid="{00000000-0005-0000-0000-000041040000}"/>
    <cellStyle name="一般 2 2 30 3 30 4 29 62 2 5 2" xfId="1198" xr:uid="{00000000-0005-0000-0000-000042040000}"/>
    <cellStyle name="一般 2 2 30 3 30 4 29 62 2 50" xfId="577" xr:uid="{00000000-0005-0000-0000-000043040000}"/>
    <cellStyle name="一般 2 2 30 3 30 4 29 62 2 50 2" xfId="1406" xr:uid="{00000000-0005-0000-0000-000044040000}"/>
    <cellStyle name="一般 2 2 30 3 30 4 29 62 2 51" xfId="581" xr:uid="{00000000-0005-0000-0000-000045040000}"/>
    <cellStyle name="一般 2 2 30 3 30 4 29 62 2 51 2" xfId="1410" xr:uid="{00000000-0005-0000-0000-000046040000}"/>
    <cellStyle name="一般 2 2 30 3 30 4 29 62 2 52" xfId="585" xr:uid="{00000000-0005-0000-0000-000047040000}"/>
    <cellStyle name="一般 2 2 30 3 30 4 29 62 2 52 2" xfId="1414" xr:uid="{00000000-0005-0000-0000-000048040000}"/>
    <cellStyle name="一般 2 2 30 3 30 4 29 62 2 53" xfId="589" xr:uid="{00000000-0005-0000-0000-000049040000}"/>
    <cellStyle name="一般 2 2 30 3 30 4 29 62 2 53 2" xfId="1418" xr:uid="{00000000-0005-0000-0000-00004A040000}"/>
    <cellStyle name="一般 2 2 30 3 30 4 29 62 2 54" xfId="593" xr:uid="{00000000-0005-0000-0000-00004B040000}"/>
    <cellStyle name="一般 2 2 30 3 30 4 29 62 2 54 2" xfId="1422" xr:uid="{00000000-0005-0000-0000-00004C040000}"/>
    <cellStyle name="一般 2 2 30 3 30 4 29 62 2 55" xfId="597" xr:uid="{00000000-0005-0000-0000-00004D040000}"/>
    <cellStyle name="一般 2 2 30 3 30 4 29 62 2 55 2" xfId="1426" xr:uid="{00000000-0005-0000-0000-00004E040000}"/>
    <cellStyle name="一般 2 2 30 3 30 4 29 62 2 56" xfId="603" xr:uid="{00000000-0005-0000-0000-00004F040000}"/>
    <cellStyle name="一般 2 2 30 3 30 4 29 62 2 56 10" xfId="649" xr:uid="{00000000-0005-0000-0000-000050040000}"/>
    <cellStyle name="一般 2 2 30 3 30 4 29 62 2 56 10 2" xfId="1478" xr:uid="{00000000-0005-0000-0000-000051040000}"/>
    <cellStyle name="一般 2 2 30 3 30 4 29 62 2 56 11" xfId="653" xr:uid="{00000000-0005-0000-0000-000052040000}"/>
    <cellStyle name="一般 2 2 30 3 30 4 29 62 2 56 11 2" xfId="1482" xr:uid="{00000000-0005-0000-0000-000053040000}"/>
    <cellStyle name="一般 2 2 30 3 30 4 29 62 2 56 12" xfId="657" xr:uid="{00000000-0005-0000-0000-000054040000}"/>
    <cellStyle name="一般 2 2 30 3 30 4 29 62 2 56 12 2" xfId="1486" xr:uid="{00000000-0005-0000-0000-000055040000}"/>
    <cellStyle name="一般 2 2 30 3 30 4 29 62 2 56 13" xfId="661" xr:uid="{00000000-0005-0000-0000-000056040000}"/>
    <cellStyle name="一般 2 2 30 3 30 4 29 62 2 56 13 2" xfId="1490" xr:uid="{00000000-0005-0000-0000-000057040000}"/>
    <cellStyle name="一般 2 2 30 3 30 4 29 62 2 56 14" xfId="665" xr:uid="{00000000-0005-0000-0000-000058040000}"/>
    <cellStyle name="一般 2 2 30 3 30 4 29 62 2 56 14 2" xfId="1494" xr:uid="{00000000-0005-0000-0000-000059040000}"/>
    <cellStyle name="一般 2 2 30 3 30 4 29 62 2 56 15" xfId="669" xr:uid="{00000000-0005-0000-0000-00005A040000}"/>
    <cellStyle name="一般 2 2 30 3 30 4 29 62 2 56 15 2" xfId="1498" xr:uid="{00000000-0005-0000-0000-00005B040000}"/>
    <cellStyle name="一般 2 2 30 3 30 4 29 62 2 56 16" xfId="673" xr:uid="{00000000-0005-0000-0000-00005C040000}"/>
    <cellStyle name="一般 2 2 30 3 30 4 29 62 2 56 16 2" xfId="1502" xr:uid="{00000000-0005-0000-0000-00005D040000}"/>
    <cellStyle name="一般 2 2 30 3 30 4 29 62 2 56 17" xfId="677" xr:uid="{00000000-0005-0000-0000-00005E040000}"/>
    <cellStyle name="一般 2 2 30 3 30 4 29 62 2 56 17 2" xfId="1506" xr:uid="{00000000-0005-0000-0000-00005F040000}"/>
    <cellStyle name="一般 2 2 30 3 30 4 29 62 2 56 18" xfId="681" xr:uid="{00000000-0005-0000-0000-000060040000}"/>
    <cellStyle name="一般 2 2 30 3 30 4 29 62 2 56 18 2" xfId="1510" xr:uid="{00000000-0005-0000-0000-000061040000}"/>
    <cellStyle name="一般 2 2 30 3 30 4 29 62 2 56 19" xfId="685" xr:uid="{00000000-0005-0000-0000-000062040000}"/>
    <cellStyle name="一般 2 2 30 3 30 4 29 62 2 56 19 2" xfId="1514" xr:uid="{00000000-0005-0000-0000-000063040000}"/>
    <cellStyle name="一般 2 2 30 3 30 4 29 62 2 56 2" xfId="617" xr:uid="{00000000-0005-0000-0000-000064040000}"/>
    <cellStyle name="一般 2 2 30 3 30 4 29 62 2 56 2 2" xfId="1446" xr:uid="{00000000-0005-0000-0000-000065040000}"/>
    <cellStyle name="一般 2 2 30 3 30 4 29 62 2 56 20" xfId="689" xr:uid="{00000000-0005-0000-0000-000066040000}"/>
    <cellStyle name="一般 2 2 30 3 30 4 29 62 2 56 20 2" xfId="1518" xr:uid="{00000000-0005-0000-0000-000067040000}"/>
    <cellStyle name="一般 2 2 30 3 30 4 29 62 2 56 21" xfId="693" xr:uid="{00000000-0005-0000-0000-000068040000}"/>
    <cellStyle name="一般 2 2 30 3 30 4 29 62 2 56 21 2" xfId="1522" xr:uid="{00000000-0005-0000-0000-000069040000}"/>
    <cellStyle name="一般 2 2 30 3 30 4 29 62 2 56 22" xfId="697" xr:uid="{00000000-0005-0000-0000-00006A040000}"/>
    <cellStyle name="一般 2 2 30 3 30 4 29 62 2 56 22 2" xfId="1526" xr:uid="{00000000-0005-0000-0000-00006B040000}"/>
    <cellStyle name="一般 2 2 30 3 30 4 29 62 2 56 23" xfId="701" xr:uid="{00000000-0005-0000-0000-00006C040000}"/>
    <cellStyle name="一般 2 2 30 3 30 4 29 62 2 56 23 2" xfId="1530" xr:uid="{00000000-0005-0000-0000-00006D040000}"/>
    <cellStyle name="一般 2 2 30 3 30 4 29 62 2 56 24" xfId="705" xr:uid="{00000000-0005-0000-0000-00006E040000}"/>
    <cellStyle name="一般 2 2 30 3 30 4 29 62 2 56 24 2" xfId="1534" xr:uid="{00000000-0005-0000-0000-00006F040000}"/>
    <cellStyle name="一般 2 2 30 3 30 4 29 62 2 56 25" xfId="709" xr:uid="{00000000-0005-0000-0000-000070040000}"/>
    <cellStyle name="一般 2 2 30 3 30 4 29 62 2 56 25 2" xfId="1538" xr:uid="{00000000-0005-0000-0000-000071040000}"/>
    <cellStyle name="一般 2 2 30 3 30 4 29 62 2 56 26" xfId="713" xr:uid="{00000000-0005-0000-0000-000072040000}"/>
    <cellStyle name="一般 2 2 30 3 30 4 29 62 2 56 26 2" xfId="1542" xr:uid="{00000000-0005-0000-0000-000073040000}"/>
    <cellStyle name="一般 2 2 30 3 30 4 29 62 2 56 27" xfId="717" xr:uid="{00000000-0005-0000-0000-000074040000}"/>
    <cellStyle name="一般 2 2 30 3 30 4 29 62 2 56 27 2" xfId="1546" xr:uid="{00000000-0005-0000-0000-000075040000}"/>
    <cellStyle name="一般 2 2 30 3 30 4 29 62 2 56 28" xfId="721" xr:uid="{00000000-0005-0000-0000-000076040000}"/>
    <cellStyle name="一般 2 2 30 3 30 4 29 62 2 56 28 2" xfId="1550" xr:uid="{00000000-0005-0000-0000-000077040000}"/>
    <cellStyle name="一般 2 2 30 3 30 4 29 62 2 56 29" xfId="726" xr:uid="{00000000-0005-0000-0000-000078040000}"/>
    <cellStyle name="一般 2 2 30 3 30 4 29 62 2 56 29 2" xfId="1555" xr:uid="{00000000-0005-0000-0000-000079040000}"/>
    <cellStyle name="一般 2 2 30 3 30 4 29 62 2 56 3" xfId="621" xr:uid="{00000000-0005-0000-0000-00007A040000}"/>
    <cellStyle name="一般 2 2 30 3 30 4 29 62 2 56 3 2" xfId="1450" xr:uid="{00000000-0005-0000-0000-00007B040000}"/>
    <cellStyle name="一般 2 2 30 3 30 4 29 62 2 56 30" xfId="730" xr:uid="{00000000-0005-0000-0000-00007C040000}"/>
    <cellStyle name="一般 2 2 30 3 30 4 29 62 2 56 30 2" xfId="1559" xr:uid="{00000000-0005-0000-0000-00007D040000}"/>
    <cellStyle name="一般 2 2 30 3 30 4 29 62 2 56 31" xfId="734" xr:uid="{00000000-0005-0000-0000-00007E040000}"/>
    <cellStyle name="一般 2 2 30 3 30 4 29 62 2 56 31 2" xfId="1563" xr:uid="{00000000-0005-0000-0000-00007F040000}"/>
    <cellStyle name="一般 2 2 30 3 30 4 29 62 2 56 32" xfId="738" xr:uid="{00000000-0005-0000-0000-000080040000}"/>
    <cellStyle name="一般 2 2 30 3 30 4 29 62 2 56 32 2" xfId="1567" xr:uid="{00000000-0005-0000-0000-000081040000}"/>
    <cellStyle name="一般 2 2 30 3 30 4 29 62 2 56 33" xfId="742" xr:uid="{00000000-0005-0000-0000-000082040000}"/>
    <cellStyle name="一般 2 2 30 3 30 4 29 62 2 56 33 2" xfId="1571" xr:uid="{00000000-0005-0000-0000-000083040000}"/>
    <cellStyle name="一般 2 2 30 3 30 4 29 62 2 56 34" xfId="746" xr:uid="{00000000-0005-0000-0000-000084040000}"/>
    <cellStyle name="一般 2 2 30 3 30 4 29 62 2 56 34 2" xfId="1575" xr:uid="{00000000-0005-0000-0000-000085040000}"/>
    <cellStyle name="一般 2 2 30 3 30 4 29 62 2 56 35" xfId="750" xr:uid="{00000000-0005-0000-0000-000086040000}"/>
    <cellStyle name="一般 2 2 30 3 30 4 29 62 2 56 35 2" xfId="1579" xr:uid="{00000000-0005-0000-0000-000087040000}"/>
    <cellStyle name="一般 2 2 30 3 30 4 29 62 2 56 36" xfId="754" xr:uid="{00000000-0005-0000-0000-000088040000}"/>
    <cellStyle name="一般 2 2 30 3 30 4 29 62 2 56 36 2" xfId="1583" xr:uid="{00000000-0005-0000-0000-000089040000}"/>
    <cellStyle name="一般 2 2 30 3 30 4 29 62 2 56 37" xfId="760" xr:uid="{00000000-0005-0000-0000-00008A040000}"/>
    <cellStyle name="一般 2 2 30 3 30 4 29 62 2 56 37 2" xfId="1589" xr:uid="{00000000-0005-0000-0000-00008B040000}"/>
    <cellStyle name="一般 2 2 30 3 30 4 29 62 2 56 38" xfId="762" xr:uid="{00000000-0005-0000-0000-00008C040000}"/>
    <cellStyle name="一般 2 2 30 3 30 4 29 62 2 56 38 2" xfId="1591" xr:uid="{00000000-0005-0000-0000-00008D040000}"/>
    <cellStyle name="一般 2 2 30 3 30 4 29 62 2 56 39" xfId="768" xr:uid="{00000000-0005-0000-0000-00008E040000}"/>
    <cellStyle name="一般 2 2 30 3 30 4 29 62 2 56 39 2" xfId="1597" xr:uid="{00000000-0005-0000-0000-00008F040000}"/>
    <cellStyle name="一般 2 2 30 3 30 4 29 62 2 56 4" xfId="625" xr:uid="{00000000-0005-0000-0000-000090040000}"/>
    <cellStyle name="一般 2 2 30 3 30 4 29 62 2 56 4 2" xfId="1454" xr:uid="{00000000-0005-0000-0000-000091040000}"/>
    <cellStyle name="一般 2 2 30 3 30 4 29 62 2 56 40" xfId="772" xr:uid="{00000000-0005-0000-0000-000092040000}"/>
    <cellStyle name="一般 2 2 30 3 30 4 29 62 2 56 40 2" xfId="1601" xr:uid="{00000000-0005-0000-0000-000093040000}"/>
    <cellStyle name="一般 2 2 30 3 30 4 29 62 2 56 41" xfId="776" xr:uid="{00000000-0005-0000-0000-000094040000}"/>
    <cellStyle name="一般 2 2 30 3 30 4 29 62 2 56 41 2" xfId="1605" xr:uid="{00000000-0005-0000-0000-000095040000}"/>
    <cellStyle name="一般 2 2 30 3 30 4 29 62 2 56 42" xfId="780" xr:uid="{00000000-0005-0000-0000-000096040000}"/>
    <cellStyle name="一般 2 2 30 3 30 4 29 62 2 56 42 2" xfId="1609" xr:uid="{00000000-0005-0000-0000-000097040000}"/>
    <cellStyle name="一般 2 2 30 3 30 4 29 62 2 56 43" xfId="782" xr:uid="{00000000-0005-0000-0000-000098040000}"/>
    <cellStyle name="一般 2 2 30 3 30 4 29 62 2 56 43 2" xfId="1611" xr:uid="{00000000-0005-0000-0000-000099040000}"/>
    <cellStyle name="一般 2 2 30 3 30 4 29 62 2 56 44" xfId="786" xr:uid="{00000000-0005-0000-0000-00009A040000}"/>
    <cellStyle name="一般 2 2 30 3 30 4 29 62 2 56 44 2" xfId="1615" xr:uid="{00000000-0005-0000-0000-00009B040000}"/>
    <cellStyle name="一般 2 2 30 3 30 4 29 62 2 56 45" xfId="790" xr:uid="{00000000-0005-0000-0000-00009C040000}"/>
    <cellStyle name="一般 2 2 30 3 30 4 29 62 2 56 45 2" xfId="1619" xr:uid="{00000000-0005-0000-0000-00009D040000}"/>
    <cellStyle name="一般 2 2 30 3 30 4 29 62 2 56 46" xfId="794" xr:uid="{00000000-0005-0000-0000-00009E040000}"/>
    <cellStyle name="一般 2 2 30 3 30 4 29 62 2 56 46 2" xfId="1623" xr:uid="{00000000-0005-0000-0000-00009F040000}"/>
    <cellStyle name="一般 2 2 30 3 30 4 29 62 2 56 47" xfId="798" xr:uid="{00000000-0005-0000-0000-0000A0040000}"/>
    <cellStyle name="一般 2 2 30 3 30 4 29 62 2 56 47 2" xfId="1627" xr:uid="{00000000-0005-0000-0000-0000A1040000}"/>
    <cellStyle name="一般 2 2 30 3 30 4 29 62 2 56 48" xfId="802" xr:uid="{00000000-0005-0000-0000-0000A2040000}"/>
    <cellStyle name="一般 2 2 30 3 30 4 29 62 2 56 48 2" xfId="1631" xr:uid="{00000000-0005-0000-0000-0000A3040000}"/>
    <cellStyle name="一般 2 2 30 3 30 4 29 62 2 56 49" xfId="806" xr:uid="{00000000-0005-0000-0000-0000A4040000}"/>
    <cellStyle name="一般 2 2 30 3 30 4 29 62 2 56 49 2" xfId="1635" xr:uid="{00000000-0005-0000-0000-0000A5040000}"/>
    <cellStyle name="一般 2 2 30 3 30 4 29 62 2 56 5" xfId="629" xr:uid="{00000000-0005-0000-0000-0000A6040000}"/>
    <cellStyle name="一般 2 2 30 3 30 4 29 62 2 56 5 2" xfId="1458" xr:uid="{00000000-0005-0000-0000-0000A7040000}"/>
    <cellStyle name="一般 2 2 30 3 30 4 29 62 2 56 50" xfId="810" xr:uid="{00000000-0005-0000-0000-0000A8040000}"/>
    <cellStyle name="一般 2 2 30 3 30 4 29 62 2 56 50 2" xfId="1639" xr:uid="{00000000-0005-0000-0000-0000A9040000}"/>
    <cellStyle name="一般 2 2 30 3 30 4 29 62 2 56 51" xfId="814" xr:uid="{00000000-0005-0000-0000-0000AA040000}"/>
    <cellStyle name="一般 2 2 30 3 30 4 29 62 2 56 51 2" xfId="1643" xr:uid="{00000000-0005-0000-0000-0000AB040000}"/>
    <cellStyle name="一般 2 2 30 3 30 4 29 62 2 56 52" xfId="818" xr:uid="{00000000-0005-0000-0000-0000AC040000}"/>
    <cellStyle name="一般 2 2 30 3 30 4 29 62 2 56 52 2" xfId="1647" xr:uid="{00000000-0005-0000-0000-0000AD040000}"/>
    <cellStyle name="一般 2 2 30 3 30 4 29 62 2 56 53" xfId="822" xr:uid="{00000000-0005-0000-0000-0000AE040000}"/>
    <cellStyle name="一般 2 2 30 3 30 4 29 62 2 56 53 2" xfId="1651" xr:uid="{00000000-0005-0000-0000-0000AF040000}"/>
    <cellStyle name="一般 2 2 30 3 30 4 29 62 2 56 54" xfId="826" xr:uid="{00000000-0005-0000-0000-0000B0040000}"/>
    <cellStyle name="一般 2 2 30 3 30 4 29 62 2 56 54 2" xfId="1655" xr:uid="{00000000-0005-0000-0000-0000B1040000}"/>
    <cellStyle name="一般 2 2 30 3 30 4 29 62 2 56 55" xfId="830" xr:uid="{00000000-0005-0000-0000-0000B2040000}"/>
    <cellStyle name="一般 2 2 30 3 30 4 29 62 2 56 55 2" xfId="1659" xr:uid="{00000000-0005-0000-0000-0000B3040000}"/>
    <cellStyle name="一般 2 2 30 3 30 4 29 62 2 56 56" xfId="834" xr:uid="{00000000-0005-0000-0000-0000B4040000}"/>
    <cellStyle name="一般 2 2 30 3 30 4 29 62 2 56 57" xfId="838" xr:uid="{00000000-0005-0000-0000-0000B5040000}"/>
    <cellStyle name="一般 2 2 30 3 30 4 29 62 2 56 58" xfId="842" xr:uid="{00000000-0005-0000-0000-0000B6040000}"/>
    <cellStyle name="一般 2 2 30 3 30 4 29 62 2 56 59" xfId="846" xr:uid="{00000000-0005-0000-0000-0000B7040000}"/>
    <cellStyle name="一般 2 2 30 3 30 4 29 62 2 56 6" xfId="633" xr:uid="{00000000-0005-0000-0000-0000B8040000}"/>
    <cellStyle name="一般 2 2 30 3 30 4 29 62 2 56 6 2" xfId="1462" xr:uid="{00000000-0005-0000-0000-0000B9040000}"/>
    <cellStyle name="一般 2 2 30 3 30 4 29 62 2 56 60" xfId="850" xr:uid="{00000000-0005-0000-0000-0000BA040000}"/>
    <cellStyle name="一般 2 2 30 3 30 4 29 62 2 56 61" xfId="1432" xr:uid="{00000000-0005-0000-0000-0000BB040000}"/>
    <cellStyle name="一般 2 2 30 3 30 4 29 62 2 56 62" xfId="1663" xr:uid="{00000000-0005-0000-0000-0000BC040000}"/>
    <cellStyle name="一般 2 2 30 3 30 4 29 62 2 56 63" xfId="1667" xr:uid="{00000000-0005-0000-0000-0000BD040000}"/>
    <cellStyle name="一般 2 2 30 3 30 4 29 62 2 56 64" xfId="1671" xr:uid="{00000000-0005-0000-0000-0000BE040000}"/>
    <cellStyle name="一般 2 2 30 3 30 4 29 62 2 56 65" xfId="1675" xr:uid="{00000000-0005-0000-0000-0000BF040000}"/>
    <cellStyle name="一般 2 2 30 3 30 4 29 62 2 56 66" xfId="1679" xr:uid="{00000000-0005-0000-0000-0000C0040000}"/>
    <cellStyle name="一般 2 2 30 3 30 4 29 62 2 56 67" xfId="1683" xr:uid="{00000000-0005-0000-0000-0000C1040000}"/>
    <cellStyle name="一般 2 2 30 3 30 4 29 62 2 56 68" xfId="1687" xr:uid="{00000000-0005-0000-0000-0000C2040000}"/>
    <cellStyle name="一般 2 2 30 3 30 4 29 62 2 56 69" xfId="1691" xr:uid="{00000000-0005-0000-0000-0000C3040000}"/>
    <cellStyle name="一般 2 2 30 3 30 4 29 62 2 56 7" xfId="637" xr:uid="{00000000-0005-0000-0000-0000C4040000}"/>
    <cellStyle name="一般 2 2 30 3 30 4 29 62 2 56 7 2" xfId="1466" xr:uid="{00000000-0005-0000-0000-0000C5040000}"/>
    <cellStyle name="一般 2 2 30 3 30 4 29 62 2 56 8" xfId="641" xr:uid="{00000000-0005-0000-0000-0000C6040000}"/>
    <cellStyle name="一般 2 2 30 3 30 4 29 62 2 56 8 2" xfId="1470" xr:uid="{00000000-0005-0000-0000-0000C7040000}"/>
    <cellStyle name="一般 2 2 30 3 30 4 29 62 2 56 9" xfId="645" xr:uid="{00000000-0005-0000-0000-0000C8040000}"/>
    <cellStyle name="一般 2 2 30 3 30 4 29 62 2 56 9 2" xfId="1474" xr:uid="{00000000-0005-0000-0000-0000C9040000}"/>
    <cellStyle name="一般 2 2 30 3 30 4 29 62 2 57" xfId="605" xr:uid="{00000000-0005-0000-0000-0000CA040000}"/>
    <cellStyle name="一般 2 2 30 3 30 4 29 62 2 57 2" xfId="1434" xr:uid="{00000000-0005-0000-0000-0000CB040000}"/>
    <cellStyle name="一般 2 2 30 3 30 4 29 62 2 58" xfId="609" xr:uid="{00000000-0005-0000-0000-0000CC040000}"/>
    <cellStyle name="一般 2 2 30 3 30 4 29 62 2 58 2" xfId="1438" xr:uid="{00000000-0005-0000-0000-0000CD040000}"/>
    <cellStyle name="一般 2 2 30 3 30 4 29 62 2 59" xfId="613" xr:uid="{00000000-0005-0000-0000-0000CE040000}"/>
    <cellStyle name="一般 2 2 30 3 30 4 29 62 2 59 2" xfId="1442" xr:uid="{00000000-0005-0000-0000-0000CF040000}"/>
    <cellStyle name="一般 2 2 30 3 30 4 29 62 2 6" xfId="372" xr:uid="{00000000-0005-0000-0000-0000D0040000}"/>
    <cellStyle name="一般 2 2 30 3 30 4 29 62 2 6 2" xfId="1202" xr:uid="{00000000-0005-0000-0000-0000D1040000}"/>
    <cellStyle name="一般 2 2 30 3 30 4 29 62 2 60" xfId="1110" xr:uid="{00000000-0005-0000-0000-0000D2040000}"/>
    <cellStyle name="一般 2 2 30 3 30 4 29 62 2 7" xfId="376" xr:uid="{00000000-0005-0000-0000-0000D3040000}"/>
    <cellStyle name="一般 2 2 30 3 30 4 29 62 2 7 2" xfId="1206" xr:uid="{00000000-0005-0000-0000-0000D4040000}"/>
    <cellStyle name="一般 2 2 30 3 30 4 29 62 2 8" xfId="380" xr:uid="{00000000-0005-0000-0000-0000D5040000}"/>
    <cellStyle name="一般 2 2 30 3 30 4 29 62 2 8 2" xfId="1210" xr:uid="{00000000-0005-0000-0000-0000D6040000}"/>
    <cellStyle name="一般 2 2 30 3 30 4 29 62 2 9" xfId="384" xr:uid="{00000000-0005-0000-0000-0000D7040000}"/>
    <cellStyle name="一般 2 2 30 3 30 4 29 62 2 9 2" xfId="1214" xr:uid="{00000000-0005-0000-0000-0000D8040000}"/>
    <cellStyle name="一般 2 2 30 3 30 4 29 62 20" xfId="352" xr:uid="{00000000-0005-0000-0000-0000D9040000}"/>
    <cellStyle name="一般 2 2 30 3 30 4 29 62 20 2" xfId="1182" xr:uid="{00000000-0005-0000-0000-0000DA040000}"/>
    <cellStyle name="一般 2 2 30 3 30 4 29 62 21" xfId="1108" xr:uid="{00000000-0005-0000-0000-0000DB040000}"/>
    <cellStyle name="一般 2 2 30 3 30 4 29 62 3" xfId="284" xr:uid="{00000000-0005-0000-0000-0000DC040000}"/>
    <cellStyle name="一般 2 2 30 3 30 4 29 62 3 2" xfId="1114" xr:uid="{00000000-0005-0000-0000-0000DD040000}"/>
    <cellStyle name="一般 2 2 30 3 30 4 29 62 4" xfId="288" xr:uid="{00000000-0005-0000-0000-0000DE040000}"/>
    <cellStyle name="一般 2 2 30 3 30 4 29 62 4 2" xfId="1118" xr:uid="{00000000-0005-0000-0000-0000DF040000}"/>
    <cellStyle name="一般 2 2 30 3 30 4 29 62 5" xfId="292" xr:uid="{00000000-0005-0000-0000-0000E0040000}"/>
    <cellStyle name="一般 2 2 30 3 30 4 29 62 5 2" xfId="1122" xr:uid="{00000000-0005-0000-0000-0000E1040000}"/>
    <cellStyle name="一般 2 2 30 3 30 4 29 62 6" xfId="296" xr:uid="{00000000-0005-0000-0000-0000E2040000}"/>
    <cellStyle name="一般 2 2 30 3 30 4 29 62 6 2" xfId="1126" xr:uid="{00000000-0005-0000-0000-0000E3040000}"/>
    <cellStyle name="一般 2 2 30 3 30 4 29 62 7" xfId="300" xr:uid="{00000000-0005-0000-0000-0000E4040000}"/>
    <cellStyle name="一般 2 2 30 3 30 4 29 62 7 2" xfId="1130" xr:uid="{00000000-0005-0000-0000-0000E5040000}"/>
    <cellStyle name="一般 2 2 30 3 30 4 29 62 8" xfId="304" xr:uid="{00000000-0005-0000-0000-0000E6040000}"/>
    <cellStyle name="一般 2 2 30 3 30 4 29 62 8 2" xfId="1134" xr:uid="{00000000-0005-0000-0000-0000E7040000}"/>
    <cellStyle name="一般 2 2 30 3 30 4 29 62 9" xfId="308" xr:uid="{00000000-0005-0000-0000-0000E8040000}"/>
    <cellStyle name="一般 2 2 30 3 30 4 29 62 9 2" xfId="1138" xr:uid="{00000000-0005-0000-0000-0000E9040000}"/>
    <cellStyle name="一般 2 2 30 3 30 4 29 63" xfId="863" xr:uid="{00000000-0005-0000-0000-0000EA040000}"/>
    <cellStyle name="一般 2 2 30 3 30 4 29 7" xfId="56" xr:uid="{00000000-0005-0000-0000-0000EB040000}"/>
    <cellStyle name="一般 2 2 30 3 30 4 29 7 2" xfId="886" xr:uid="{00000000-0005-0000-0000-0000EC040000}"/>
    <cellStyle name="一般 2 2 30 3 30 4 29 8" xfId="64" xr:uid="{00000000-0005-0000-0000-0000ED040000}"/>
    <cellStyle name="一般 2 2 30 3 30 4 29 8 2" xfId="894" xr:uid="{00000000-0005-0000-0000-0000EE040000}"/>
    <cellStyle name="一般 2 2 30 3 30 4 29 9" xfId="60" xr:uid="{00000000-0005-0000-0000-0000EF040000}"/>
    <cellStyle name="一般 2 2 30 3 30 4 29 9 2" xfId="890" xr:uid="{00000000-0005-0000-0000-0000F0040000}"/>
    <cellStyle name="一般 2 2 30 3 30 4 9 21" xfId="34" xr:uid="{00000000-0005-0000-0000-0000F1040000}"/>
    <cellStyle name="一般 2 2 30 3 30 4 9 21 10" xfId="69" xr:uid="{00000000-0005-0000-0000-0000F2040000}"/>
    <cellStyle name="一般 2 2 30 3 30 4 9 21 10 2" xfId="899" xr:uid="{00000000-0005-0000-0000-0000F3040000}"/>
    <cellStyle name="一般 2 2 30 3 30 4 9 21 11" xfId="73" xr:uid="{00000000-0005-0000-0000-0000F4040000}"/>
    <cellStyle name="一般 2 2 30 3 30 4 9 21 11 2" xfId="903" xr:uid="{00000000-0005-0000-0000-0000F5040000}"/>
    <cellStyle name="一般 2 2 30 3 30 4 9 21 12" xfId="77" xr:uid="{00000000-0005-0000-0000-0000F6040000}"/>
    <cellStyle name="一般 2 2 30 3 30 4 9 21 12 2" xfId="907" xr:uid="{00000000-0005-0000-0000-0000F7040000}"/>
    <cellStyle name="一般 2 2 30 3 30 4 9 21 13" xfId="81" xr:uid="{00000000-0005-0000-0000-0000F8040000}"/>
    <cellStyle name="一般 2 2 30 3 30 4 9 21 13 2" xfId="911" xr:uid="{00000000-0005-0000-0000-0000F9040000}"/>
    <cellStyle name="一般 2 2 30 3 30 4 9 21 14" xfId="85" xr:uid="{00000000-0005-0000-0000-0000FA040000}"/>
    <cellStyle name="一般 2 2 30 3 30 4 9 21 14 2" xfId="915" xr:uid="{00000000-0005-0000-0000-0000FB040000}"/>
    <cellStyle name="一般 2 2 30 3 30 4 9 21 15" xfId="89" xr:uid="{00000000-0005-0000-0000-0000FC040000}"/>
    <cellStyle name="一般 2 2 30 3 30 4 9 21 15 2" xfId="919" xr:uid="{00000000-0005-0000-0000-0000FD040000}"/>
    <cellStyle name="一般 2 2 30 3 30 4 9 21 16" xfId="93" xr:uid="{00000000-0005-0000-0000-0000FE040000}"/>
    <cellStyle name="一般 2 2 30 3 30 4 9 21 16 2" xfId="923" xr:uid="{00000000-0005-0000-0000-0000FF040000}"/>
    <cellStyle name="一般 2 2 30 3 30 4 9 21 17" xfId="97" xr:uid="{00000000-0005-0000-0000-000000050000}"/>
    <cellStyle name="一般 2 2 30 3 30 4 9 21 17 2" xfId="927" xr:uid="{00000000-0005-0000-0000-000001050000}"/>
    <cellStyle name="一般 2 2 30 3 30 4 9 21 18" xfId="101" xr:uid="{00000000-0005-0000-0000-000002050000}"/>
    <cellStyle name="一般 2 2 30 3 30 4 9 21 18 2" xfId="931" xr:uid="{00000000-0005-0000-0000-000003050000}"/>
    <cellStyle name="一般 2 2 30 3 30 4 9 21 19" xfId="105" xr:uid="{00000000-0005-0000-0000-000004050000}"/>
    <cellStyle name="一般 2 2 30 3 30 4 9 21 19 2" xfId="935" xr:uid="{00000000-0005-0000-0000-000005050000}"/>
    <cellStyle name="一般 2 2 30 3 30 4 9 21 2" xfId="37" xr:uid="{00000000-0005-0000-0000-000006050000}"/>
    <cellStyle name="一般 2 2 30 3 30 4 9 21 2 2" xfId="867" xr:uid="{00000000-0005-0000-0000-000007050000}"/>
    <cellStyle name="一般 2 2 30 3 30 4 9 21 20" xfId="109" xr:uid="{00000000-0005-0000-0000-000008050000}"/>
    <cellStyle name="一般 2 2 30 3 30 4 9 21 20 2" xfId="939" xr:uid="{00000000-0005-0000-0000-000009050000}"/>
    <cellStyle name="一般 2 2 30 3 30 4 9 21 21" xfId="113" xr:uid="{00000000-0005-0000-0000-00000A050000}"/>
    <cellStyle name="一般 2 2 30 3 30 4 9 21 21 2" xfId="943" xr:uid="{00000000-0005-0000-0000-00000B050000}"/>
    <cellStyle name="一般 2 2 30 3 30 4 9 21 22" xfId="117" xr:uid="{00000000-0005-0000-0000-00000C050000}"/>
    <cellStyle name="一般 2 2 30 3 30 4 9 21 22 2" xfId="947" xr:uid="{00000000-0005-0000-0000-00000D050000}"/>
    <cellStyle name="一般 2 2 30 3 30 4 9 21 23" xfId="121" xr:uid="{00000000-0005-0000-0000-00000E050000}"/>
    <cellStyle name="一般 2 2 30 3 30 4 9 21 23 2" xfId="951" xr:uid="{00000000-0005-0000-0000-00000F050000}"/>
    <cellStyle name="一般 2 2 30 3 30 4 9 21 24" xfId="125" xr:uid="{00000000-0005-0000-0000-000010050000}"/>
    <cellStyle name="一般 2 2 30 3 30 4 9 21 24 2" xfId="955" xr:uid="{00000000-0005-0000-0000-000011050000}"/>
    <cellStyle name="一般 2 2 30 3 30 4 9 21 25" xfId="129" xr:uid="{00000000-0005-0000-0000-000012050000}"/>
    <cellStyle name="一般 2 2 30 3 30 4 9 21 25 2" xfId="959" xr:uid="{00000000-0005-0000-0000-000013050000}"/>
    <cellStyle name="一般 2 2 30 3 30 4 9 21 26" xfId="133" xr:uid="{00000000-0005-0000-0000-000014050000}"/>
    <cellStyle name="一般 2 2 30 3 30 4 9 21 26 2" xfId="963" xr:uid="{00000000-0005-0000-0000-000015050000}"/>
    <cellStyle name="一般 2 2 30 3 30 4 9 21 27" xfId="137" xr:uid="{00000000-0005-0000-0000-000016050000}"/>
    <cellStyle name="一般 2 2 30 3 30 4 9 21 27 2" xfId="967" xr:uid="{00000000-0005-0000-0000-000017050000}"/>
    <cellStyle name="一般 2 2 30 3 30 4 9 21 28" xfId="141" xr:uid="{00000000-0005-0000-0000-000018050000}"/>
    <cellStyle name="一般 2 2 30 3 30 4 9 21 28 2" xfId="971" xr:uid="{00000000-0005-0000-0000-000019050000}"/>
    <cellStyle name="一般 2 2 30 3 30 4 9 21 29" xfId="145" xr:uid="{00000000-0005-0000-0000-00001A050000}"/>
    <cellStyle name="一般 2 2 30 3 30 4 9 21 29 2" xfId="975" xr:uid="{00000000-0005-0000-0000-00001B050000}"/>
    <cellStyle name="一般 2 2 30 3 30 4 9 21 3" xfId="41" xr:uid="{00000000-0005-0000-0000-00001C050000}"/>
    <cellStyle name="一般 2 2 30 3 30 4 9 21 3 2" xfId="871" xr:uid="{00000000-0005-0000-0000-00001D050000}"/>
    <cellStyle name="一般 2 2 30 3 30 4 9 21 30" xfId="149" xr:uid="{00000000-0005-0000-0000-00001E050000}"/>
    <cellStyle name="一般 2 2 30 3 30 4 9 21 30 2" xfId="979" xr:uid="{00000000-0005-0000-0000-00001F050000}"/>
    <cellStyle name="一般 2 2 30 3 30 4 9 21 31" xfId="153" xr:uid="{00000000-0005-0000-0000-000020050000}"/>
    <cellStyle name="一般 2 2 30 3 30 4 9 21 31 2" xfId="983" xr:uid="{00000000-0005-0000-0000-000021050000}"/>
    <cellStyle name="一般 2 2 30 3 30 4 9 21 32" xfId="157" xr:uid="{00000000-0005-0000-0000-000022050000}"/>
    <cellStyle name="一般 2 2 30 3 30 4 9 21 32 2" xfId="987" xr:uid="{00000000-0005-0000-0000-000023050000}"/>
    <cellStyle name="一般 2 2 30 3 30 4 9 21 33" xfId="161" xr:uid="{00000000-0005-0000-0000-000024050000}"/>
    <cellStyle name="一般 2 2 30 3 30 4 9 21 33 2" xfId="991" xr:uid="{00000000-0005-0000-0000-000025050000}"/>
    <cellStyle name="一般 2 2 30 3 30 4 9 21 34" xfId="165" xr:uid="{00000000-0005-0000-0000-000026050000}"/>
    <cellStyle name="一般 2 2 30 3 30 4 9 21 34 2" xfId="995" xr:uid="{00000000-0005-0000-0000-000027050000}"/>
    <cellStyle name="一般 2 2 30 3 30 4 9 21 35" xfId="169" xr:uid="{00000000-0005-0000-0000-000028050000}"/>
    <cellStyle name="一般 2 2 30 3 30 4 9 21 35 2" xfId="999" xr:uid="{00000000-0005-0000-0000-000029050000}"/>
    <cellStyle name="一般 2 2 30 3 30 4 9 21 36" xfId="173" xr:uid="{00000000-0005-0000-0000-00002A050000}"/>
    <cellStyle name="一般 2 2 30 3 30 4 9 21 36 2" xfId="1003" xr:uid="{00000000-0005-0000-0000-00002B050000}"/>
    <cellStyle name="一般 2 2 30 3 30 4 9 21 37" xfId="177" xr:uid="{00000000-0005-0000-0000-00002C050000}"/>
    <cellStyle name="一般 2 2 30 3 30 4 9 21 37 2" xfId="1007" xr:uid="{00000000-0005-0000-0000-00002D050000}"/>
    <cellStyle name="一般 2 2 30 3 30 4 9 21 38" xfId="181" xr:uid="{00000000-0005-0000-0000-00002E050000}"/>
    <cellStyle name="一般 2 2 30 3 30 4 9 21 38 2" xfId="1011" xr:uid="{00000000-0005-0000-0000-00002F050000}"/>
    <cellStyle name="一般 2 2 30 3 30 4 9 21 39" xfId="185" xr:uid="{00000000-0005-0000-0000-000030050000}"/>
    <cellStyle name="一般 2 2 30 3 30 4 9 21 39 2" xfId="1015" xr:uid="{00000000-0005-0000-0000-000031050000}"/>
    <cellStyle name="一般 2 2 30 3 30 4 9 21 4" xfId="45" xr:uid="{00000000-0005-0000-0000-000032050000}"/>
    <cellStyle name="一般 2 2 30 3 30 4 9 21 4 2" xfId="875" xr:uid="{00000000-0005-0000-0000-000033050000}"/>
    <cellStyle name="一般 2 2 30 3 30 4 9 21 40" xfId="189" xr:uid="{00000000-0005-0000-0000-000034050000}"/>
    <cellStyle name="一般 2 2 30 3 30 4 9 21 40 2" xfId="1019" xr:uid="{00000000-0005-0000-0000-000035050000}"/>
    <cellStyle name="一般 2 2 30 3 30 4 9 21 41" xfId="193" xr:uid="{00000000-0005-0000-0000-000036050000}"/>
    <cellStyle name="一般 2 2 30 3 30 4 9 21 41 2" xfId="1023" xr:uid="{00000000-0005-0000-0000-000037050000}"/>
    <cellStyle name="一般 2 2 30 3 30 4 9 21 42" xfId="197" xr:uid="{00000000-0005-0000-0000-000038050000}"/>
    <cellStyle name="一般 2 2 30 3 30 4 9 21 42 2" xfId="1027" xr:uid="{00000000-0005-0000-0000-000039050000}"/>
    <cellStyle name="一般 2 2 30 3 30 4 9 21 43" xfId="201" xr:uid="{00000000-0005-0000-0000-00003A050000}"/>
    <cellStyle name="一般 2 2 30 3 30 4 9 21 43 2" xfId="1031" xr:uid="{00000000-0005-0000-0000-00003B050000}"/>
    <cellStyle name="一般 2 2 30 3 30 4 9 21 44" xfId="205" xr:uid="{00000000-0005-0000-0000-00003C050000}"/>
    <cellStyle name="一般 2 2 30 3 30 4 9 21 44 2" xfId="1035" xr:uid="{00000000-0005-0000-0000-00003D050000}"/>
    <cellStyle name="一般 2 2 30 3 30 4 9 21 45" xfId="209" xr:uid="{00000000-0005-0000-0000-00003E050000}"/>
    <cellStyle name="一般 2 2 30 3 30 4 9 21 45 2" xfId="1039" xr:uid="{00000000-0005-0000-0000-00003F050000}"/>
    <cellStyle name="一般 2 2 30 3 30 4 9 21 46" xfId="213" xr:uid="{00000000-0005-0000-0000-000040050000}"/>
    <cellStyle name="一般 2 2 30 3 30 4 9 21 46 2" xfId="1043" xr:uid="{00000000-0005-0000-0000-000041050000}"/>
    <cellStyle name="一般 2 2 30 3 30 4 9 21 47" xfId="217" xr:uid="{00000000-0005-0000-0000-000042050000}"/>
    <cellStyle name="一般 2 2 30 3 30 4 9 21 47 2" xfId="1047" xr:uid="{00000000-0005-0000-0000-000043050000}"/>
    <cellStyle name="一般 2 2 30 3 30 4 9 21 48" xfId="221" xr:uid="{00000000-0005-0000-0000-000044050000}"/>
    <cellStyle name="一般 2 2 30 3 30 4 9 21 48 2" xfId="1051" xr:uid="{00000000-0005-0000-0000-000045050000}"/>
    <cellStyle name="一般 2 2 30 3 30 4 9 21 49" xfId="225" xr:uid="{00000000-0005-0000-0000-000046050000}"/>
    <cellStyle name="一般 2 2 30 3 30 4 9 21 49 2" xfId="1055" xr:uid="{00000000-0005-0000-0000-000047050000}"/>
    <cellStyle name="一般 2 2 30 3 30 4 9 21 5" xfId="49" xr:uid="{00000000-0005-0000-0000-000048050000}"/>
    <cellStyle name="一般 2 2 30 3 30 4 9 21 5 2" xfId="879" xr:uid="{00000000-0005-0000-0000-000049050000}"/>
    <cellStyle name="一般 2 2 30 3 30 4 9 21 50" xfId="229" xr:uid="{00000000-0005-0000-0000-00004A050000}"/>
    <cellStyle name="一般 2 2 30 3 30 4 9 21 50 2" xfId="1059" xr:uid="{00000000-0005-0000-0000-00004B050000}"/>
    <cellStyle name="一般 2 2 30 3 30 4 9 21 51" xfId="233" xr:uid="{00000000-0005-0000-0000-00004C050000}"/>
    <cellStyle name="一般 2 2 30 3 30 4 9 21 51 2" xfId="1063" xr:uid="{00000000-0005-0000-0000-00004D050000}"/>
    <cellStyle name="一般 2 2 30 3 30 4 9 21 52" xfId="237" xr:uid="{00000000-0005-0000-0000-00004E050000}"/>
    <cellStyle name="一般 2 2 30 3 30 4 9 21 52 2" xfId="1067" xr:uid="{00000000-0005-0000-0000-00004F050000}"/>
    <cellStyle name="一般 2 2 30 3 30 4 9 21 53" xfId="241" xr:uid="{00000000-0005-0000-0000-000050050000}"/>
    <cellStyle name="一般 2 2 30 3 30 4 9 21 53 2" xfId="1071" xr:uid="{00000000-0005-0000-0000-000051050000}"/>
    <cellStyle name="一般 2 2 30 3 30 4 9 21 54" xfId="245" xr:uid="{00000000-0005-0000-0000-000052050000}"/>
    <cellStyle name="一般 2 2 30 3 30 4 9 21 54 2" xfId="1075" xr:uid="{00000000-0005-0000-0000-000053050000}"/>
    <cellStyle name="一般 2 2 30 3 30 4 9 21 55" xfId="249" xr:uid="{00000000-0005-0000-0000-000054050000}"/>
    <cellStyle name="一般 2 2 30 3 30 4 9 21 55 2" xfId="1079" xr:uid="{00000000-0005-0000-0000-000055050000}"/>
    <cellStyle name="一般 2 2 30 3 30 4 9 21 56" xfId="253" xr:uid="{00000000-0005-0000-0000-000056050000}"/>
    <cellStyle name="一般 2 2 30 3 30 4 9 21 56 2" xfId="1083" xr:uid="{00000000-0005-0000-0000-000057050000}"/>
    <cellStyle name="一般 2 2 30 3 30 4 9 21 57" xfId="257" xr:uid="{00000000-0005-0000-0000-000058050000}"/>
    <cellStyle name="一般 2 2 30 3 30 4 9 21 57 2" xfId="1087" xr:uid="{00000000-0005-0000-0000-000059050000}"/>
    <cellStyle name="一般 2 2 30 3 30 4 9 21 58" xfId="261" xr:uid="{00000000-0005-0000-0000-00005A050000}"/>
    <cellStyle name="一般 2 2 30 3 30 4 9 21 58 2" xfId="1091" xr:uid="{00000000-0005-0000-0000-00005B050000}"/>
    <cellStyle name="一般 2 2 30 3 30 4 9 21 59" xfId="265" xr:uid="{00000000-0005-0000-0000-00005C050000}"/>
    <cellStyle name="一般 2 2 30 3 30 4 9 21 59 2" xfId="1095" xr:uid="{00000000-0005-0000-0000-00005D050000}"/>
    <cellStyle name="一般 2 2 30 3 30 4 9 21 6" xfId="53" xr:uid="{00000000-0005-0000-0000-00005E050000}"/>
    <cellStyle name="一般 2 2 30 3 30 4 9 21 6 2" xfId="883" xr:uid="{00000000-0005-0000-0000-00005F050000}"/>
    <cellStyle name="一般 2 2 30 3 30 4 9 21 60" xfId="269" xr:uid="{00000000-0005-0000-0000-000060050000}"/>
    <cellStyle name="一般 2 2 30 3 30 4 9 21 60 2" xfId="1099" xr:uid="{00000000-0005-0000-0000-000061050000}"/>
    <cellStyle name="一般 2 2 30 3 30 4 9 21 61" xfId="273" xr:uid="{00000000-0005-0000-0000-000062050000}"/>
    <cellStyle name="一般 2 2 30 3 30 4 9 21 61 2" xfId="1103" xr:uid="{00000000-0005-0000-0000-000063050000}"/>
    <cellStyle name="一般 2 2 30 3 30 4 9 21 62" xfId="276" xr:uid="{00000000-0005-0000-0000-000064050000}"/>
    <cellStyle name="一般 2 2 30 3 30 4 9 21 62 10" xfId="313" xr:uid="{00000000-0005-0000-0000-000065050000}"/>
    <cellStyle name="一般 2 2 30 3 30 4 9 21 62 10 2" xfId="1143" xr:uid="{00000000-0005-0000-0000-000066050000}"/>
    <cellStyle name="一般 2 2 30 3 30 4 9 21 62 11" xfId="317" xr:uid="{00000000-0005-0000-0000-000067050000}"/>
    <cellStyle name="一般 2 2 30 3 30 4 9 21 62 11 2" xfId="1147" xr:uid="{00000000-0005-0000-0000-000068050000}"/>
    <cellStyle name="一般 2 2 30 3 30 4 9 21 62 12" xfId="321" xr:uid="{00000000-0005-0000-0000-000069050000}"/>
    <cellStyle name="一般 2 2 30 3 30 4 9 21 62 12 2" xfId="1151" xr:uid="{00000000-0005-0000-0000-00006A050000}"/>
    <cellStyle name="一般 2 2 30 3 30 4 9 21 62 13" xfId="325" xr:uid="{00000000-0005-0000-0000-00006B050000}"/>
    <cellStyle name="一般 2 2 30 3 30 4 9 21 62 13 2" xfId="1155" xr:uid="{00000000-0005-0000-0000-00006C050000}"/>
    <cellStyle name="一般 2 2 30 3 30 4 9 21 62 14" xfId="329" xr:uid="{00000000-0005-0000-0000-00006D050000}"/>
    <cellStyle name="一般 2 2 30 3 30 4 9 21 62 14 2" xfId="1159" xr:uid="{00000000-0005-0000-0000-00006E050000}"/>
    <cellStyle name="一般 2 2 30 3 30 4 9 21 62 15" xfId="333" xr:uid="{00000000-0005-0000-0000-00006F050000}"/>
    <cellStyle name="一般 2 2 30 3 30 4 9 21 62 15 2" xfId="1163" xr:uid="{00000000-0005-0000-0000-000070050000}"/>
    <cellStyle name="一般 2 2 30 3 30 4 9 21 62 16" xfId="337" xr:uid="{00000000-0005-0000-0000-000071050000}"/>
    <cellStyle name="一般 2 2 30 3 30 4 9 21 62 16 2" xfId="1167" xr:uid="{00000000-0005-0000-0000-000072050000}"/>
    <cellStyle name="一般 2 2 30 3 30 4 9 21 62 17" xfId="341" xr:uid="{00000000-0005-0000-0000-000073050000}"/>
    <cellStyle name="一般 2 2 30 3 30 4 9 21 62 17 2" xfId="1171" xr:uid="{00000000-0005-0000-0000-000074050000}"/>
    <cellStyle name="一般 2 2 30 3 30 4 9 21 62 18" xfId="345" xr:uid="{00000000-0005-0000-0000-000075050000}"/>
    <cellStyle name="一般 2 2 30 3 30 4 9 21 62 18 2" xfId="1175" xr:uid="{00000000-0005-0000-0000-000076050000}"/>
    <cellStyle name="一般 2 2 30 3 30 4 9 21 62 19" xfId="349" xr:uid="{00000000-0005-0000-0000-000077050000}"/>
    <cellStyle name="一般 2 2 30 3 30 4 9 21 62 19 2" xfId="1179" xr:uid="{00000000-0005-0000-0000-000078050000}"/>
    <cellStyle name="一般 2 2 30 3 30 4 9 21 62 2" xfId="281" xr:uid="{00000000-0005-0000-0000-000079050000}"/>
    <cellStyle name="一般 2 2 30 3 30 4 9 21 62 2 10" xfId="390" xr:uid="{00000000-0005-0000-0000-00007A050000}"/>
    <cellStyle name="一般 2 2 30 3 30 4 9 21 62 2 10 2" xfId="1219" xr:uid="{00000000-0005-0000-0000-00007B050000}"/>
    <cellStyle name="一般 2 2 30 3 30 4 9 21 62 2 11" xfId="394" xr:uid="{00000000-0005-0000-0000-00007C050000}"/>
    <cellStyle name="一般 2 2 30 3 30 4 9 21 62 2 11 2" xfId="1223" xr:uid="{00000000-0005-0000-0000-00007D050000}"/>
    <cellStyle name="一般 2 2 30 3 30 4 9 21 62 2 12" xfId="398" xr:uid="{00000000-0005-0000-0000-00007E050000}"/>
    <cellStyle name="一般 2 2 30 3 30 4 9 21 62 2 12 2" xfId="1227" xr:uid="{00000000-0005-0000-0000-00007F050000}"/>
    <cellStyle name="一般 2 2 30 3 30 4 9 21 62 2 13" xfId="402" xr:uid="{00000000-0005-0000-0000-000080050000}"/>
    <cellStyle name="一般 2 2 30 3 30 4 9 21 62 2 13 2" xfId="1231" xr:uid="{00000000-0005-0000-0000-000081050000}"/>
    <cellStyle name="一般 2 2 30 3 30 4 9 21 62 2 14" xfId="406" xr:uid="{00000000-0005-0000-0000-000082050000}"/>
    <cellStyle name="一般 2 2 30 3 30 4 9 21 62 2 14 2" xfId="1235" xr:uid="{00000000-0005-0000-0000-000083050000}"/>
    <cellStyle name="一般 2 2 30 3 30 4 9 21 62 2 15" xfId="410" xr:uid="{00000000-0005-0000-0000-000084050000}"/>
    <cellStyle name="一般 2 2 30 3 30 4 9 21 62 2 15 2" xfId="1239" xr:uid="{00000000-0005-0000-0000-000085050000}"/>
    <cellStyle name="一般 2 2 30 3 30 4 9 21 62 2 16" xfId="414" xr:uid="{00000000-0005-0000-0000-000086050000}"/>
    <cellStyle name="一般 2 2 30 3 30 4 9 21 62 2 16 2" xfId="1243" xr:uid="{00000000-0005-0000-0000-000087050000}"/>
    <cellStyle name="一般 2 2 30 3 30 4 9 21 62 2 17" xfId="418" xr:uid="{00000000-0005-0000-0000-000088050000}"/>
    <cellStyle name="一般 2 2 30 3 30 4 9 21 62 2 17 2" xfId="1247" xr:uid="{00000000-0005-0000-0000-000089050000}"/>
    <cellStyle name="一般 2 2 30 3 30 4 9 21 62 2 18" xfId="422" xr:uid="{00000000-0005-0000-0000-00008A050000}"/>
    <cellStyle name="一般 2 2 30 3 30 4 9 21 62 2 18 2" xfId="1251" xr:uid="{00000000-0005-0000-0000-00008B050000}"/>
    <cellStyle name="一般 2 2 30 3 30 4 9 21 62 2 19" xfId="426" xr:uid="{00000000-0005-0000-0000-00008C050000}"/>
    <cellStyle name="一般 2 2 30 3 30 4 9 21 62 2 19 2" xfId="1255" xr:uid="{00000000-0005-0000-0000-00008D050000}"/>
    <cellStyle name="一般 2 2 30 3 30 4 9 21 62 2 2" xfId="357" xr:uid="{00000000-0005-0000-0000-00008E050000}"/>
    <cellStyle name="一般 2 2 30 3 30 4 9 21 62 2 2 2" xfId="1187" xr:uid="{00000000-0005-0000-0000-00008F050000}"/>
    <cellStyle name="一般 2 2 30 3 30 4 9 21 62 2 20" xfId="430" xr:uid="{00000000-0005-0000-0000-000090050000}"/>
    <cellStyle name="一般 2 2 30 3 30 4 9 21 62 2 20 2" xfId="1259" xr:uid="{00000000-0005-0000-0000-000091050000}"/>
    <cellStyle name="一般 2 2 30 3 30 4 9 21 62 2 21" xfId="434" xr:uid="{00000000-0005-0000-0000-000092050000}"/>
    <cellStyle name="一般 2 2 30 3 30 4 9 21 62 2 21 2" xfId="1263" xr:uid="{00000000-0005-0000-0000-000093050000}"/>
    <cellStyle name="一般 2 2 30 3 30 4 9 21 62 2 22" xfId="438" xr:uid="{00000000-0005-0000-0000-000094050000}"/>
    <cellStyle name="一般 2 2 30 3 30 4 9 21 62 2 22 2" xfId="442" xr:uid="{00000000-0005-0000-0000-000095050000}"/>
    <cellStyle name="一般 2 2 30 3 30 4 9 21 62 2 22 2 2" xfId="1271" xr:uid="{00000000-0005-0000-0000-000096050000}"/>
    <cellStyle name="一般 2 2 30 3 30 4 9 21 62 2 22 3" xfId="446" xr:uid="{00000000-0005-0000-0000-000097050000}"/>
    <cellStyle name="一般 2 2 30 3 30 4 9 21 62 2 22 3 2" xfId="1275" xr:uid="{00000000-0005-0000-0000-000098050000}"/>
    <cellStyle name="一般 2 2 30 3 30 4 9 21 62 2 22 4" xfId="450" xr:uid="{00000000-0005-0000-0000-000099050000}"/>
    <cellStyle name="一般 2 2 30 3 30 4 9 21 62 2 22 4 2" xfId="1279" xr:uid="{00000000-0005-0000-0000-00009A050000}"/>
    <cellStyle name="一般 2 2 30 3 30 4 9 21 62 2 22 5" xfId="453" xr:uid="{00000000-0005-0000-0000-00009B050000}"/>
    <cellStyle name="一般 2 2 30 3 30 4 9 21 62 2 22 5 2" xfId="1282" xr:uid="{00000000-0005-0000-0000-00009C050000}"/>
    <cellStyle name="一般 2 2 30 3 30 4 9 21 62 2 22 6" xfId="1267" xr:uid="{00000000-0005-0000-0000-00009D050000}"/>
    <cellStyle name="一般 2 2 30 3 30 4 9 21 62 2 23" xfId="458" xr:uid="{00000000-0005-0000-0000-00009E050000}"/>
    <cellStyle name="一般 2 2 30 3 30 4 9 21 62 2 23 2" xfId="1287" xr:uid="{00000000-0005-0000-0000-00009F050000}"/>
    <cellStyle name="一般 2 2 30 3 30 4 9 21 62 2 24" xfId="462" xr:uid="{00000000-0005-0000-0000-0000A0050000}"/>
    <cellStyle name="一般 2 2 30 3 30 4 9 21 62 2 24 2" xfId="1291" xr:uid="{00000000-0005-0000-0000-0000A1050000}"/>
    <cellStyle name="一般 2 2 30 3 30 4 9 21 62 2 25" xfId="466" xr:uid="{00000000-0005-0000-0000-0000A2050000}"/>
    <cellStyle name="一般 2 2 30 3 30 4 9 21 62 2 25 2" xfId="1295" xr:uid="{00000000-0005-0000-0000-0000A3050000}"/>
    <cellStyle name="一般 2 2 30 3 30 4 9 21 62 2 26" xfId="470" xr:uid="{00000000-0005-0000-0000-0000A4050000}"/>
    <cellStyle name="一般 2 2 30 3 30 4 9 21 62 2 26 2" xfId="1299" xr:uid="{00000000-0005-0000-0000-0000A5050000}"/>
    <cellStyle name="一般 2 2 30 3 30 4 9 21 62 2 27" xfId="474" xr:uid="{00000000-0005-0000-0000-0000A6050000}"/>
    <cellStyle name="一般 2 2 30 3 30 4 9 21 62 2 27 2" xfId="1303" xr:uid="{00000000-0005-0000-0000-0000A7050000}"/>
    <cellStyle name="一般 2 2 30 3 30 4 9 21 62 2 28" xfId="477" xr:uid="{00000000-0005-0000-0000-0000A8050000}"/>
    <cellStyle name="一般 2 2 30 3 30 4 9 21 62 2 28 2" xfId="482" xr:uid="{00000000-0005-0000-0000-0000A9050000}"/>
    <cellStyle name="一般 2 2 30 3 30 4 9 21 62 2 28 2 2" xfId="1311" xr:uid="{00000000-0005-0000-0000-0000AA050000}"/>
    <cellStyle name="一般 2 2 30 3 30 4 9 21 62 2 28 3" xfId="486" xr:uid="{00000000-0005-0000-0000-0000AB050000}"/>
    <cellStyle name="一般 2 2 30 3 30 4 9 21 62 2 28 3 2" xfId="1315" xr:uid="{00000000-0005-0000-0000-0000AC050000}"/>
    <cellStyle name="一般 2 2 30 3 30 4 9 21 62 2 28 4" xfId="490" xr:uid="{00000000-0005-0000-0000-0000AD050000}"/>
    <cellStyle name="一般 2 2 30 3 30 4 9 21 62 2 28 4 2" xfId="1319" xr:uid="{00000000-0005-0000-0000-0000AE050000}"/>
    <cellStyle name="一般 2 2 30 3 30 4 9 21 62 2 28 5" xfId="1306" xr:uid="{00000000-0005-0000-0000-0000AF050000}"/>
    <cellStyle name="一般 2 2 30 3 30 4 9 21 62 2 29" xfId="494" xr:uid="{00000000-0005-0000-0000-0000B0050000}"/>
    <cellStyle name="一般 2 2 30 3 30 4 9 21 62 2 29 2" xfId="1323" xr:uid="{00000000-0005-0000-0000-0000B1050000}"/>
    <cellStyle name="一般 2 2 30 3 30 4 9 21 62 2 3" xfId="361" xr:uid="{00000000-0005-0000-0000-0000B2050000}"/>
    <cellStyle name="一般 2 2 30 3 30 4 9 21 62 2 3 2" xfId="1191" xr:uid="{00000000-0005-0000-0000-0000B3050000}"/>
    <cellStyle name="一般 2 2 30 3 30 4 9 21 62 2 30" xfId="498" xr:uid="{00000000-0005-0000-0000-0000B4050000}"/>
    <cellStyle name="一般 2 2 30 3 30 4 9 21 62 2 30 2" xfId="1327" xr:uid="{00000000-0005-0000-0000-0000B5050000}"/>
    <cellStyle name="一般 2 2 30 3 30 4 9 21 62 2 31" xfId="502" xr:uid="{00000000-0005-0000-0000-0000B6050000}"/>
    <cellStyle name="一般 2 2 30 3 30 4 9 21 62 2 31 2" xfId="1331" xr:uid="{00000000-0005-0000-0000-0000B7050000}"/>
    <cellStyle name="一般 2 2 30 3 30 4 9 21 62 2 32" xfId="506" xr:uid="{00000000-0005-0000-0000-0000B8050000}"/>
    <cellStyle name="一般 2 2 30 3 30 4 9 21 62 2 32 2" xfId="1335" xr:uid="{00000000-0005-0000-0000-0000B9050000}"/>
    <cellStyle name="一般 2 2 30 3 30 4 9 21 62 2 33" xfId="510" xr:uid="{00000000-0005-0000-0000-0000BA050000}"/>
    <cellStyle name="一般 2 2 30 3 30 4 9 21 62 2 33 2" xfId="1339" xr:uid="{00000000-0005-0000-0000-0000BB050000}"/>
    <cellStyle name="一般 2 2 30 3 30 4 9 21 62 2 34" xfId="513" xr:uid="{00000000-0005-0000-0000-0000BC050000}"/>
    <cellStyle name="一般 2 2 30 3 30 4 9 21 62 2 34 2" xfId="1342" xr:uid="{00000000-0005-0000-0000-0000BD050000}"/>
    <cellStyle name="一般 2 2 30 3 30 4 9 21 62 2 35" xfId="518" xr:uid="{00000000-0005-0000-0000-0000BE050000}"/>
    <cellStyle name="一般 2 2 30 3 30 4 9 21 62 2 35 2" xfId="1347" xr:uid="{00000000-0005-0000-0000-0000BF050000}"/>
    <cellStyle name="一般 2 2 30 3 30 4 9 21 62 2 36" xfId="522" xr:uid="{00000000-0005-0000-0000-0000C0050000}"/>
    <cellStyle name="一般 2 2 30 3 30 4 9 21 62 2 36 2" xfId="1351" xr:uid="{00000000-0005-0000-0000-0000C1050000}"/>
    <cellStyle name="一般 2 2 30 3 30 4 9 21 62 2 37" xfId="526" xr:uid="{00000000-0005-0000-0000-0000C2050000}"/>
    <cellStyle name="一般 2 2 30 3 30 4 9 21 62 2 37 2" xfId="1355" xr:uid="{00000000-0005-0000-0000-0000C3050000}"/>
    <cellStyle name="一般 2 2 30 3 30 4 9 21 62 2 38" xfId="529" xr:uid="{00000000-0005-0000-0000-0000C4050000}"/>
    <cellStyle name="一般 2 2 30 3 30 4 9 21 62 2 38 2" xfId="1358" xr:uid="{00000000-0005-0000-0000-0000C5050000}"/>
    <cellStyle name="一般 2 2 30 3 30 4 9 21 62 2 39" xfId="534" xr:uid="{00000000-0005-0000-0000-0000C6050000}"/>
    <cellStyle name="一般 2 2 30 3 30 4 9 21 62 2 39 2" xfId="1363" xr:uid="{00000000-0005-0000-0000-0000C7050000}"/>
    <cellStyle name="一般 2 2 30 3 30 4 9 21 62 2 4" xfId="365" xr:uid="{00000000-0005-0000-0000-0000C8050000}"/>
    <cellStyle name="一般 2 2 30 3 30 4 9 21 62 2 4 2" xfId="1195" xr:uid="{00000000-0005-0000-0000-0000C9050000}"/>
    <cellStyle name="一般 2 2 30 3 30 4 9 21 62 2 40" xfId="538" xr:uid="{00000000-0005-0000-0000-0000CA050000}"/>
    <cellStyle name="一般 2 2 30 3 30 4 9 21 62 2 40 2" xfId="1367" xr:uid="{00000000-0005-0000-0000-0000CB050000}"/>
    <cellStyle name="一般 2 2 30 3 30 4 9 21 62 2 41" xfId="542" xr:uid="{00000000-0005-0000-0000-0000CC050000}"/>
    <cellStyle name="一般 2 2 30 3 30 4 9 21 62 2 41 2" xfId="1371" xr:uid="{00000000-0005-0000-0000-0000CD050000}"/>
    <cellStyle name="一般 2 2 30 3 30 4 9 21 62 2 42" xfId="546" xr:uid="{00000000-0005-0000-0000-0000CE050000}"/>
    <cellStyle name="一般 2 2 30 3 30 4 9 21 62 2 42 2" xfId="1375" xr:uid="{00000000-0005-0000-0000-0000CF050000}"/>
    <cellStyle name="一般 2 2 30 3 30 4 9 21 62 2 43" xfId="550" xr:uid="{00000000-0005-0000-0000-0000D0050000}"/>
    <cellStyle name="一般 2 2 30 3 30 4 9 21 62 2 43 2" xfId="1379" xr:uid="{00000000-0005-0000-0000-0000D1050000}"/>
    <cellStyle name="一般 2 2 30 3 30 4 9 21 62 2 44" xfId="554" xr:uid="{00000000-0005-0000-0000-0000D2050000}"/>
    <cellStyle name="一般 2 2 30 3 30 4 9 21 62 2 44 2" xfId="1383" xr:uid="{00000000-0005-0000-0000-0000D3050000}"/>
    <cellStyle name="一般 2 2 30 3 30 4 9 21 62 2 45" xfId="558" xr:uid="{00000000-0005-0000-0000-0000D4050000}"/>
    <cellStyle name="一般 2 2 30 3 30 4 9 21 62 2 45 2" xfId="1387" xr:uid="{00000000-0005-0000-0000-0000D5050000}"/>
    <cellStyle name="一般 2 2 30 3 30 4 9 21 62 2 46" xfId="562" xr:uid="{00000000-0005-0000-0000-0000D6050000}"/>
    <cellStyle name="一般 2 2 30 3 30 4 9 21 62 2 46 2" xfId="1391" xr:uid="{00000000-0005-0000-0000-0000D7050000}"/>
    <cellStyle name="一般 2 2 30 3 30 4 9 21 62 2 47" xfId="566" xr:uid="{00000000-0005-0000-0000-0000D8050000}"/>
    <cellStyle name="一般 2 2 30 3 30 4 9 21 62 2 47 2" xfId="1395" xr:uid="{00000000-0005-0000-0000-0000D9050000}"/>
    <cellStyle name="一般 2 2 30 3 30 4 9 21 62 2 48" xfId="570" xr:uid="{00000000-0005-0000-0000-0000DA050000}"/>
    <cellStyle name="一般 2 2 30 3 30 4 9 21 62 2 48 2" xfId="1399" xr:uid="{00000000-0005-0000-0000-0000DB050000}"/>
    <cellStyle name="一般 2 2 30 3 30 4 9 21 62 2 49" xfId="574" xr:uid="{00000000-0005-0000-0000-0000DC050000}"/>
    <cellStyle name="一般 2 2 30 3 30 4 9 21 62 2 49 2" xfId="1403" xr:uid="{00000000-0005-0000-0000-0000DD050000}"/>
    <cellStyle name="一般 2 2 30 3 30 4 9 21 62 2 5" xfId="369" xr:uid="{00000000-0005-0000-0000-0000DE050000}"/>
    <cellStyle name="一般 2 2 30 3 30 4 9 21 62 2 5 2" xfId="1199" xr:uid="{00000000-0005-0000-0000-0000DF050000}"/>
    <cellStyle name="一般 2 2 30 3 30 4 9 21 62 2 50" xfId="578" xr:uid="{00000000-0005-0000-0000-0000E0050000}"/>
    <cellStyle name="一般 2 2 30 3 30 4 9 21 62 2 50 2" xfId="1407" xr:uid="{00000000-0005-0000-0000-0000E1050000}"/>
    <cellStyle name="一般 2 2 30 3 30 4 9 21 62 2 51" xfId="582" xr:uid="{00000000-0005-0000-0000-0000E2050000}"/>
    <cellStyle name="一般 2 2 30 3 30 4 9 21 62 2 51 2" xfId="1411" xr:uid="{00000000-0005-0000-0000-0000E3050000}"/>
    <cellStyle name="一般 2 2 30 3 30 4 9 21 62 2 52" xfId="586" xr:uid="{00000000-0005-0000-0000-0000E4050000}"/>
    <cellStyle name="一般 2 2 30 3 30 4 9 21 62 2 52 2" xfId="1415" xr:uid="{00000000-0005-0000-0000-0000E5050000}"/>
    <cellStyle name="一般 2 2 30 3 30 4 9 21 62 2 53" xfId="590" xr:uid="{00000000-0005-0000-0000-0000E6050000}"/>
    <cellStyle name="一般 2 2 30 3 30 4 9 21 62 2 53 2" xfId="1419" xr:uid="{00000000-0005-0000-0000-0000E7050000}"/>
    <cellStyle name="一般 2 2 30 3 30 4 9 21 62 2 54" xfId="594" xr:uid="{00000000-0005-0000-0000-0000E8050000}"/>
    <cellStyle name="一般 2 2 30 3 30 4 9 21 62 2 54 2" xfId="1423" xr:uid="{00000000-0005-0000-0000-0000E9050000}"/>
    <cellStyle name="一般 2 2 30 3 30 4 9 21 62 2 55" xfId="598" xr:uid="{00000000-0005-0000-0000-0000EA050000}"/>
    <cellStyle name="一般 2 2 30 3 30 4 9 21 62 2 55 2" xfId="1427" xr:uid="{00000000-0005-0000-0000-0000EB050000}"/>
    <cellStyle name="一般 2 2 30 3 30 4 9 21 62 2 56" xfId="601" xr:uid="{00000000-0005-0000-0000-0000EC050000}"/>
    <cellStyle name="一般 2 2 30 3 30 4 9 21 62 2 56 10" xfId="650" xr:uid="{00000000-0005-0000-0000-0000ED050000}"/>
    <cellStyle name="一般 2 2 30 3 30 4 9 21 62 2 56 10 2" xfId="1479" xr:uid="{00000000-0005-0000-0000-0000EE050000}"/>
    <cellStyle name="一般 2 2 30 3 30 4 9 21 62 2 56 11" xfId="654" xr:uid="{00000000-0005-0000-0000-0000EF050000}"/>
    <cellStyle name="一般 2 2 30 3 30 4 9 21 62 2 56 11 2" xfId="1483" xr:uid="{00000000-0005-0000-0000-0000F0050000}"/>
    <cellStyle name="一般 2 2 30 3 30 4 9 21 62 2 56 12" xfId="658" xr:uid="{00000000-0005-0000-0000-0000F1050000}"/>
    <cellStyle name="一般 2 2 30 3 30 4 9 21 62 2 56 12 2" xfId="1487" xr:uid="{00000000-0005-0000-0000-0000F2050000}"/>
    <cellStyle name="一般 2 2 30 3 30 4 9 21 62 2 56 13" xfId="662" xr:uid="{00000000-0005-0000-0000-0000F3050000}"/>
    <cellStyle name="一般 2 2 30 3 30 4 9 21 62 2 56 13 2" xfId="1491" xr:uid="{00000000-0005-0000-0000-0000F4050000}"/>
    <cellStyle name="一般 2 2 30 3 30 4 9 21 62 2 56 14" xfId="666" xr:uid="{00000000-0005-0000-0000-0000F5050000}"/>
    <cellStyle name="一般 2 2 30 3 30 4 9 21 62 2 56 14 2" xfId="1495" xr:uid="{00000000-0005-0000-0000-0000F6050000}"/>
    <cellStyle name="一般 2 2 30 3 30 4 9 21 62 2 56 15" xfId="670" xr:uid="{00000000-0005-0000-0000-0000F7050000}"/>
    <cellStyle name="一般 2 2 30 3 30 4 9 21 62 2 56 15 2" xfId="1499" xr:uid="{00000000-0005-0000-0000-0000F8050000}"/>
    <cellStyle name="一般 2 2 30 3 30 4 9 21 62 2 56 16" xfId="674" xr:uid="{00000000-0005-0000-0000-0000F9050000}"/>
    <cellStyle name="一般 2 2 30 3 30 4 9 21 62 2 56 16 2" xfId="1503" xr:uid="{00000000-0005-0000-0000-0000FA050000}"/>
    <cellStyle name="一般 2 2 30 3 30 4 9 21 62 2 56 17" xfId="678" xr:uid="{00000000-0005-0000-0000-0000FB050000}"/>
    <cellStyle name="一般 2 2 30 3 30 4 9 21 62 2 56 17 2" xfId="1507" xr:uid="{00000000-0005-0000-0000-0000FC050000}"/>
    <cellStyle name="一般 2 2 30 3 30 4 9 21 62 2 56 18" xfId="682" xr:uid="{00000000-0005-0000-0000-0000FD050000}"/>
    <cellStyle name="一般 2 2 30 3 30 4 9 21 62 2 56 18 2" xfId="1511" xr:uid="{00000000-0005-0000-0000-0000FE050000}"/>
    <cellStyle name="一般 2 2 30 3 30 4 9 21 62 2 56 19" xfId="686" xr:uid="{00000000-0005-0000-0000-0000FF050000}"/>
    <cellStyle name="一般 2 2 30 3 30 4 9 21 62 2 56 19 2" xfId="1515" xr:uid="{00000000-0005-0000-0000-000000060000}"/>
    <cellStyle name="一般 2 2 30 3 30 4 9 21 62 2 56 2" xfId="618" xr:uid="{00000000-0005-0000-0000-000001060000}"/>
    <cellStyle name="一般 2 2 30 3 30 4 9 21 62 2 56 2 2" xfId="1447" xr:uid="{00000000-0005-0000-0000-000002060000}"/>
    <cellStyle name="一般 2 2 30 3 30 4 9 21 62 2 56 20" xfId="690" xr:uid="{00000000-0005-0000-0000-000003060000}"/>
    <cellStyle name="一般 2 2 30 3 30 4 9 21 62 2 56 20 2" xfId="1519" xr:uid="{00000000-0005-0000-0000-000004060000}"/>
    <cellStyle name="一般 2 2 30 3 30 4 9 21 62 2 56 21" xfId="694" xr:uid="{00000000-0005-0000-0000-000005060000}"/>
    <cellStyle name="一般 2 2 30 3 30 4 9 21 62 2 56 21 2" xfId="1523" xr:uid="{00000000-0005-0000-0000-000006060000}"/>
    <cellStyle name="一般 2 2 30 3 30 4 9 21 62 2 56 22" xfId="698" xr:uid="{00000000-0005-0000-0000-000007060000}"/>
    <cellStyle name="一般 2 2 30 3 30 4 9 21 62 2 56 22 2" xfId="1527" xr:uid="{00000000-0005-0000-0000-000008060000}"/>
    <cellStyle name="一般 2 2 30 3 30 4 9 21 62 2 56 23" xfId="702" xr:uid="{00000000-0005-0000-0000-000009060000}"/>
    <cellStyle name="一般 2 2 30 3 30 4 9 21 62 2 56 23 2" xfId="1531" xr:uid="{00000000-0005-0000-0000-00000A060000}"/>
    <cellStyle name="一般 2 2 30 3 30 4 9 21 62 2 56 24" xfId="706" xr:uid="{00000000-0005-0000-0000-00000B060000}"/>
    <cellStyle name="一般 2 2 30 3 30 4 9 21 62 2 56 24 2" xfId="1535" xr:uid="{00000000-0005-0000-0000-00000C060000}"/>
    <cellStyle name="一般 2 2 30 3 30 4 9 21 62 2 56 25" xfId="710" xr:uid="{00000000-0005-0000-0000-00000D060000}"/>
    <cellStyle name="一般 2 2 30 3 30 4 9 21 62 2 56 25 2" xfId="1539" xr:uid="{00000000-0005-0000-0000-00000E060000}"/>
    <cellStyle name="一般 2 2 30 3 30 4 9 21 62 2 56 26" xfId="714" xr:uid="{00000000-0005-0000-0000-00000F060000}"/>
    <cellStyle name="一般 2 2 30 3 30 4 9 21 62 2 56 26 2" xfId="1543" xr:uid="{00000000-0005-0000-0000-000010060000}"/>
    <cellStyle name="一般 2 2 30 3 30 4 9 21 62 2 56 27" xfId="718" xr:uid="{00000000-0005-0000-0000-000011060000}"/>
    <cellStyle name="一般 2 2 30 3 30 4 9 21 62 2 56 27 2" xfId="1547" xr:uid="{00000000-0005-0000-0000-000012060000}"/>
    <cellStyle name="一般 2 2 30 3 30 4 9 21 62 2 56 28" xfId="722" xr:uid="{00000000-0005-0000-0000-000013060000}"/>
    <cellStyle name="一般 2 2 30 3 30 4 9 21 62 2 56 28 2" xfId="1551" xr:uid="{00000000-0005-0000-0000-000014060000}"/>
    <cellStyle name="一般 2 2 30 3 30 4 9 21 62 2 56 29" xfId="727" xr:uid="{00000000-0005-0000-0000-000015060000}"/>
    <cellStyle name="一般 2 2 30 3 30 4 9 21 62 2 56 29 2" xfId="1556" xr:uid="{00000000-0005-0000-0000-000016060000}"/>
    <cellStyle name="一般 2 2 30 3 30 4 9 21 62 2 56 3" xfId="622" xr:uid="{00000000-0005-0000-0000-000017060000}"/>
    <cellStyle name="一般 2 2 30 3 30 4 9 21 62 2 56 3 2" xfId="1451" xr:uid="{00000000-0005-0000-0000-000018060000}"/>
    <cellStyle name="一般 2 2 30 3 30 4 9 21 62 2 56 30" xfId="731" xr:uid="{00000000-0005-0000-0000-000019060000}"/>
    <cellStyle name="一般 2 2 30 3 30 4 9 21 62 2 56 30 2" xfId="1560" xr:uid="{00000000-0005-0000-0000-00001A060000}"/>
    <cellStyle name="一般 2 2 30 3 30 4 9 21 62 2 56 31" xfId="735" xr:uid="{00000000-0005-0000-0000-00001B060000}"/>
    <cellStyle name="一般 2 2 30 3 30 4 9 21 62 2 56 31 2" xfId="1564" xr:uid="{00000000-0005-0000-0000-00001C060000}"/>
    <cellStyle name="一般 2 2 30 3 30 4 9 21 62 2 56 32" xfId="739" xr:uid="{00000000-0005-0000-0000-00001D060000}"/>
    <cellStyle name="一般 2 2 30 3 30 4 9 21 62 2 56 32 2" xfId="1568" xr:uid="{00000000-0005-0000-0000-00001E060000}"/>
    <cellStyle name="一般 2 2 30 3 30 4 9 21 62 2 56 33" xfId="743" xr:uid="{00000000-0005-0000-0000-00001F060000}"/>
    <cellStyle name="一般 2 2 30 3 30 4 9 21 62 2 56 33 2" xfId="1572" xr:uid="{00000000-0005-0000-0000-000020060000}"/>
    <cellStyle name="一般 2 2 30 3 30 4 9 21 62 2 56 34" xfId="747" xr:uid="{00000000-0005-0000-0000-000021060000}"/>
    <cellStyle name="一般 2 2 30 3 30 4 9 21 62 2 56 34 2" xfId="1576" xr:uid="{00000000-0005-0000-0000-000022060000}"/>
    <cellStyle name="一般 2 2 30 3 30 4 9 21 62 2 56 35" xfId="751" xr:uid="{00000000-0005-0000-0000-000023060000}"/>
    <cellStyle name="一般 2 2 30 3 30 4 9 21 62 2 56 35 2" xfId="1580" xr:uid="{00000000-0005-0000-0000-000024060000}"/>
    <cellStyle name="一般 2 2 30 3 30 4 9 21 62 2 56 36" xfId="755" xr:uid="{00000000-0005-0000-0000-000025060000}"/>
    <cellStyle name="一般 2 2 30 3 30 4 9 21 62 2 56 36 2" xfId="1584" xr:uid="{00000000-0005-0000-0000-000026060000}"/>
    <cellStyle name="一般 2 2 30 3 30 4 9 21 62 2 56 37" xfId="758" xr:uid="{00000000-0005-0000-0000-000027060000}"/>
    <cellStyle name="一般 2 2 30 3 30 4 9 21 62 2 56 37 2" xfId="1587" xr:uid="{00000000-0005-0000-0000-000028060000}"/>
    <cellStyle name="一般 2 2 30 3 30 4 9 21 62 2 56 38" xfId="763" xr:uid="{00000000-0005-0000-0000-000029060000}"/>
    <cellStyle name="一般 2 2 30 3 30 4 9 21 62 2 56 38 2" xfId="1592" xr:uid="{00000000-0005-0000-0000-00002A060000}"/>
    <cellStyle name="一般 2 2 30 3 30 4 9 21 62 2 56 39" xfId="766" xr:uid="{00000000-0005-0000-0000-00002B060000}"/>
    <cellStyle name="一般 2 2 30 3 30 4 9 21 62 2 56 39 2" xfId="1595" xr:uid="{00000000-0005-0000-0000-00002C060000}"/>
    <cellStyle name="一般 2 2 30 3 30 4 9 21 62 2 56 4" xfId="626" xr:uid="{00000000-0005-0000-0000-00002D060000}"/>
    <cellStyle name="一般 2 2 30 3 30 4 9 21 62 2 56 4 2" xfId="1455" xr:uid="{00000000-0005-0000-0000-00002E060000}"/>
    <cellStyle name="一般 2 2 30 3 30 4 9 21 62 2 56 40" xfId="770" xr:uid="{00000000-0005-0000-0000-00002F060000}"/>
    <cellStyle name="一般 2 2 30 3 30 4 9 21 62 2 56 40 2" xfId="1599" xr:uid="{00000000-0005-0000-0000-000030060000}"/>
    <cellStyle name="一般 2 2 30 3 30 4 9 21 62 2 56 41" xfId="774" xr:uid="{00000000-0005-0000-0000-000031060000}"/>
    <cellStyle name="一般 2 2 30 3 30 4 9 21 62 2 56 41 2" xfId="1603" xr:uid="{00000000-0005-0000-0000-000032060000}"/>
    <cellStyle name="一般 2 2 30 3 30 4 9 21 62 2 56 42" xfId="778" xr:uid="{00000000-0005-0000-0000-000033060000}"/>
    <cellStyle name="一般 2 2 30 3 30 4 9 21 62 2 56 42 2" xfId="1607" xr:uid="{00000000-0005-0000-0000-000034060000}"/>
    <cellStyle name="一般 2 2 30 3 30 4 9 21 62 2 56 43" xfId="783" xr:uid="{00000000-0005-0000-0000-000035060000}"/>
    <cellStyle name="一般 2 2 30 3 30 4 9 21 62 2 56 43 2" xfId="1612" xr:uid="{00000000-0005-0000-0000-000036060000}"/>
    <cellStyle name="一般 2 2 30 3 30 4 9 21 62 2 56 44" xfId="787" xr:uid="{00000000-0005-0000-0000-000037060000}"/>
    <cellStyle name="一般 2 2 30 3 30 4 9 21 62 2 56 44 2" xfId="1616" xr:uid="{00000000-0005-0000-0000-000038060000}"/>
    <cellStyle name="一般 2 2 30 3 30 4 9 21 62 2 56 45" xfId="791" xr:uid="{00000000-0005-0000-0000-000039060000}"/>
    <cellStyle name="一般 2 2 30 3 30 4 9 21 62 2 56 45 2" xfId="1620" xr:uid="{00000000-0005-0000-0000-00003A060000}"/>
    <cellStyle name="一般 2 2 30 3 30 4 9 21 62 2 56 46" xfId="795" xr:uid="{00000000-0005-0000-0000-00003B060000}"/>
    <cellStyle name="一般 2 2 30 3 30 4 9 21 62 2 56 46 2" xfId="1624" xr:uid="{00000000-0005-0000-0000-00003C060000}"/>
    <cellStyle name="一般 2 2 30 3 30 4 9 21 62 2 56 47" xfId="799" xr:uid="{00000000-0005-0000-0000-00003D060000}"/>
    <cellStyle name="一般 2 2 30 3 30 4 9 21 62 2 56 47 2" xfId="1628" xr:uid="{00000000-0005-0000-0000-00003E060000}"/>
    <cellStyle name="一般 2 2 30 3 30 4 9 21 62 2 56 48" xfId="803" xr:uid="{00000000-0005-0000-0000-00003F060000}"/>
    <cellStyle name="一般 2 2 30 3 30 4 9 21 62 2 56 48 2" xfId="1632" xr:uid="{00000000-0005-0000-0000-000040060000}"/>
    <cellStyle name="一般 2 2 30 3 30 4 9 21 62 2 56 49" xfId="807" xr:uid="{00000000-0005-0000-0000-000041060000}"/>
    <cellStyle name="一般 2 2 30 3 30 4 9 21 62 2 56 49 2" xfId="1636" xr:uid="{00000000-0005-0000-0000-000042060000}"/>
    <cellStyle name="一般 2 2 30 3 30 4 9 21 62 2 56 5" xfId="630" xr:uid="{00000000-0005-0000-0000-000043060000}"/>
    <cellStyle name="一般 2 2 30 3 30 4 9 21 62 2 56 5 2" xfId="1459" xr:uid="{00000000-0005-0000-0000-000044060000}"/>
    <cellStyle name="一般 2 2 30 3 30 4 9 21 62 2 56 50" xfId="811" xr:uid="{00000000-0005-0000-0000-000045060000}"/>
    <cellStyle name="一般 2 2 30 3 30 4 9 21 62 2 56 50 2" xfId="1640" xr:uid="{00000000-0005-0000-0000-000046060000}"/>
    <cellStyle name="一般 2 2 30 3 30 4 9 21 62 2 56 51" xfId="815" xr:uid="{00000000-0005-0000-0000-000047060000}"/>
    <cellStyle name="一般 2 2 30 3 30 4 9 21 62 2 56 51 2" xfId="1644" xr:uid="{00000000-0005-0000-0000-000048060000}"/>
    <cellStyle name="一般 2 2 30 3 30 4 9 21 62 2 56 52" xfId="819" xr:uid="{00000000-0005-0000-0000-000049060000}"/>
    <cellStyle name="一般 2 2 30 3 30 4 9 21 62 2 56 52 2" xfId="1648" xr:uid="{00000000-0005-0000-0000-00004A060000}"/>
    <cellStyle name="一般 2 2 30 3 30 4 9 21 62 2 56 53" xfId="823" xr:uid="{00000000-0005-0000-0000-00004B060000}"/>
    <cellStyle name="一般 2 2 30 3 30 4 9 21 62 2 56 53 2" xfId="1652" xr:uid="{00000000-0005-0000-0000-00004C060000}"/>
    <cellStyle name="一般 2 2 30 3 30 4 9 21 62 2 56 54" xfId="827" xr:uid="{00000000-0005-0000-0000-00004D060000}"/>
    <cellStyle name="一般 2 2 30 3 30 4 9 21 62 2 56 54 2" xfId="1656" xr:uid="{00000000-0005-0000-0000-00004E060000}"/>
    <cellStyle name="一般 2 2 30 3 30 4 9 21 62 2 56 55" xfId="831" xr:uid="{00000000-0005-0000-0000-00004F060000}"/>
    <cellStyle name="一般 2 2 30 3 30 4 9 21 62 2 56 55 2" xfId="1660" xr:uid="{00000000-0005-0000-0000-000050060000}"/>
    <cellStyle name="一般 2 2 30 3 30 4 9 21 62 2 56 56" xfId="835" xr:uid="{00000000-0005-0000-0000-000051060000}"/>
    <cellStyle name="一般 2 2 30 3 30 4 9 21 62 2 56 57" xfId="839" xr:uid="{00000000-0005-0000-0000-000052060000}"/>
    <cellStyle name="一般 2 2 30 3 30 4 9 21 62 2 56 58" xfId="843" xr:uid="{00000000-0005-0000-0000-000053060000}"/>
    <cellStyle name="一般 2 2 30 3 30 4 9 21 62 2 56 59" xfId="847" xr:uid="{00000000-0005-0000-0000-000054060000}"/>
    <cellStyle name="一般 2 2 30 3 30 4 9 21 62 2 56 6" xfId="634" xr:uid="{00000000-0005-0000-0000-000055060000}"/>
    <cellStyle name="一般 2 2 30 3 30 4 9 21 62 2 56 6 2" xfId="1463" xr:uid="{00000000-0005-0000-0000-000056060000}"/>
    <cellStyle name="一般 2 2 30 3 30 4 9 21 62 2 56 60" xfId="851" xr:uid="{00000000-0005-0000-0000-000057060000}"/>
    <cellStyle name="一般 2 2 30 3 30 4 9 21 62 2 56 61" xfId="1430" xr:uid="{00000000-0005-0000-0000-000058060000}"/>
    <cellStyle name="一般 2 2 30 3 30 4 9 21 62 2 56 62" xfId="1664" xr:uid="{00000000-0005-0000-0000-000059060000}"/>
    <cellStyle name="一般 2 2 30 3 30 4 9 21 62 2 56 63" xfId="1668" xr:uid="{00000000-0005-0000-0000-00005A060000}"/>
    <cellStyle name="一般 2 2 30 3 30 4 9 21 62 2 56 64" xfId="1672" xr:uid="{00000000-0005-0000-0000-00005B060000}"/>
    <cellStyle name="一般 2 2 30 3 30 4 9 21 62 2 56 65" xfId="1676" xr:uid="{00000000-0005-0000-0000-00005C060000}"/>
    <cellStyle name="一般 2 2 30 3 30 4 9 21 62 2 56 66" xfId="1680" xr:uid="{00000000-0005-0000-0000-00005D060000}"/>
    <cellStyle name="一般 2 2 30 3 30 4 9 21 62 2 56 67" xfId="1684" xr:uid="{00000000-0005-0000-0000-00005E060000}"/>
    <cellStyle name="一般 2 2 30 3 30 4 9 21 62 2 56 68" xfId="1688" xr:uid="{00000000-0005-0000-0000-00005F060000}"/>
    <cellStyle name="一般 2 2 30 3 30 4 9 21 62 2 56 69" xfId="1692" xr:uid="{00000000-0005-0000-0000-000060060000}"/>
    <cellStyle name="一般 2 2 30 3 30 4 9 21 62 2 56 7" xfId="638" xr:uid="{00000000-0005-0000-0000-000061060000}"/>
    <cellStyle name="一般 2 2 30 3 30 4 9 21 62 2 56 7 2" xfId="1467" xr:uid="{00000000-0005-0000-0000-000062060000}"/>
    <cellStyle name="一般 2 2 30 3 30 4 9 21 62 2 56 8" xfId="642" xr:uid="{00000000-0005-0000-0000-000063060000}"/>
    <cellStyle name="一般 2 2 30 3 30 4 9 21 62 2 56 8 2" xfId="1471" xr:uid="{00000000-0005-0000-0000-000064060000}"/>
    <cellStyle name="一般 2 2 30 3 30 4 9 21 62 2 56 9" xfId="646" xr:uid="{00000000-0005-0000-0000-000065060000}"/>
    <cellStyle name="一般 2 2 30 3 30 4 9 21 62 2 56 9 2" xfId="1475" xr:uid="{00000000-0005-0000-0000-000066060000}"/>
    <cellStyle name="一般 2 2 30 3 30 4 9 21 62 2 57" xfId="606" xr:uid="{00000000-0005-0000-0000-000067060000}"/>
    <cellStyle name="一般 2 2 30 3 30 4 9 21 62 2 57 2" xfId="1435" xr:uid="{00000000-0005-0000-0000-000068060000}"/>
    <cellStyle name="一般 2 2 30 3 30 4 9 21 62 2 58" xfId="610" xr:uid="{00000000-0005-0000-0000-000069060000}"/>
    <cellStyle name="一般 2 2 30 3 30 4 9 21 62 2 58 2" xfId="1439" xr:uid="{00000000-0005-0000-0000-00006A060000}"/>
    <cellStyle name="一般 2 2 30 3 30 4 9 21 62 2 59" xfId="614" xr:uid="{00000000-0005-0000-0000-00006B060000}"/>
    <cellStyle name="一般 2 2 30 3 30 4 9 21 62 2 59 2" xfId="1443" xr:uid="{00000000-0005-0000-0000-00006C060000}"/>
    <cellStyle name="一般 2 2 30 3 30 4 9 21 62 2 6" xfId="373" xr:uid="{00000000-0005-0000-0000-00006D060000}"/>
    <cellStyle name="一般 2 2 30 3 30 4 9 21 62 2 6 2" xfId="1203" xr:uid="{00000000-0005-0000-0000-00006E060000}"/>
    <cellStyle name="一般 2 2 30 3 30 4 9 21 62 2 60" xfId="1111" xr:uid="{00000000-0005-0000-0000-00006F060000}"/>
    <cellStyle name="一般 2 2 30 3 30 4 9 21 62 2 7" xfId="377" xr:uid="{00000000-0005-0000-0000-000070060000}"/>
    <cellStyle name="一般 2 2 30 3 30 4 9 21 62 2 7 2" xfId="1207" xr:uid="{00000000-0005-0000-0000-000071060000}"/>
    <cellStyle name="一般 2 2 30 3 30 4 9 21 62 2 8" xfId="381" xr:uid="{00000000-0005-0000-0000-000072060000}"/>
    <cellStyle name="一般 2 2 30 3 30 4 9 21 62 2 8 2" xfId="1211" xr:uid="{00000000-0005-0000-0000-000073060000}"/>
    <cellStyle name="一般 2 2 30 3 30 4 9 21 62 2 9" xfId="385" xr:uid="{00000000-0005-0000-0000-000074060000}"/>
    <cellStyle name="一般 2 2 30 3 30 4 9 21 62 2 9 2" xfId="1215" xr:uid="{00000000-0005-0000-0000-000075060000}"/>
    <cellStyle name="一般 2 2 30 3 30 4 9 21 62 20" xfId="353" xr:uid="{00000000-0005-0000-0000-000076060000}"/>
    <cellStyle name="一般 2 2 30 3 30 4 9 21 62 20 2" xfId="1183" xr:uid="{00000000-0005-0000-0000-000077060000}"/>
    <cellStyle name="一般 2 2 30 3 30 4 9 21 62 21" xfId="1106" xr:uid="{00000000-0005-0000-0000-000078060000}"/>
    <cellStyle name="一般 2 2 30 3 30 4 9 21 62 3" xfId="285" xr:uid="{00000000-0005-0000-0000-000079060000}"/>
    <cellStyle name="一般 2 2 30 3 30 4 9 21 62 3 2" xfId="1115" xr:uid="{00000000-0005-0000-0000-00007A060000}"/>
    <cellStyle name="一般 2 2 30 3 30 4 9 21 62 4" xfId="289" xr:uid="{00000000-0005-0000-0000-00007B060000}"/>
    <cellStyle name="一般 2 2 30 3 30 4 9 21 62 4 2" xfId="1119" xr:uid="{00000000-0005-0000-0000-00007C060000}"/>
    <cellStyle name="一般 2 2 30 3 30 4 9 21 62 5" xfId="293" xr:uid="{00000000-0005-0000-0000-00007D060000}"/>
    <cellStyle name="一般 2 2 30 3 30 4 9 21 62 5 2" xfId="1123" xr:uid="{00000000-0005-0000-0000-00007E060000}"/>
    <cellStyle name="一般 2 2 30 3 30 4 9 21 62 6" xfId="297" xr:uid="{00000000-0005-0000-0000-00007F060000}"/>
    <cellStyle name="一般 2 2 30 3 30 4 9 21 62 6 2" xfId="1127" xr:uid="{00000000-0005-0000-0000-000080060000}"/>
    <cellStyle name="一般 2 2 30 3 30 4 9 21 62 7" xfId="301" xr:uid="{00000000-0005-0000-0000-000081060000}"/>
    <cellStyle name="一般 2 2 30 3 30 4 9 21 62 7 2" xfId="1131" xr:uid="{00000000-0005-0000-0000-000082060000}"/>
    <cellStyle name="一般 2 2 30 3 30 4 9 21 62 8" xfId="305" xr:uid="{00000000-0005-0000-0000-000083060000}"/>
    <cellStyle name="一般 2 2 30 3 30 4 9 21 62 8 2" xfId="1135" xr:uid="{00000000-0005-0000-0000-000084060000}"/>
    <cellStyle name="一般 2 2 30 3 30 4 9 21 62 9" xfId="309" xr:uid="{00000000-0005-0000-0000-000085060000}"/>
    <cellStyle name="一般 2 2 30 3 30 4 9 21 62 9 2" xfId="1139" xr:uid="{00000000-0005-0000-0000-000086060000}"/>
    <cellStyle name="一般 2 2 30 3 30 4 9 21 63" xfId="864" xr:uid="{00000000-0005-0000-0000-000087060000}"/>
    <cellStyle name="一般 2 2 30 3 30 4 9 21 7" xfId="57" xr:uid="{00000000-0005-0000-0000-000088060000}"/>
    <cellStyle name="一般 2 2 30 3 30 4 9 21 7 2" xfId="887" xr:uid="{00000000-0005-0000-0000-000089060000}"/>
    <cellStyle name="一般 2 2 30 3 30 4 9 21 8" xfId="65" xr:uid="{00000000-0005-0000-0000-00008A060000}"/>
    <cellStyle name="一般 2 2 30 3 30 4 9 21 8 2" xfId="895" xr:uid="{00000000-0005-0000-0000-00008B060000}"/>
    <cellStyle name="一般 2 2 30 3 30 4 9 21 9" xfId="61" xr:uid="{00000000-0005-0000-0000-00008C060000}"/>
    <cellStyle name="一般 2 2 30 3 30 4 9 21 9 2" xfId="891" xr:uid="{00000000-0005-0000-0000-00008D060000}"/>
    <cellStyle name="一般 2 2 4" xfId="25" xr:uid="{00000000-0005-0000-0000-00008E060000}"/>
    <cellStyle name="一般 3" xfId="11" xr:uid="{00000000-0005-0000-0000-00008F060000}"/>
    <cellStyle name="一般 3 3" xfId="23" xr:uid="{00000000-0005-0000-0000-000090060000}"/>
    <cellStyle name="一般 3 3 2" xfId="853" xr:uid="{00000000-0005-0000-0000-000091060000}"/>
    <cellStyle name="一般 4" xfId="5" xr:uid="{00000000-0005-0000-0000-000092060000}"/>
    <cellStyle name="千分位 2" xfId="2" xr:uid="{00000000-0005-0000-0000-000093060000}"/>
    <cellStyle name="千分位 2 2" xfId="17" xr:uid="{00000000-0005-0000-0000-000094060000}"/>
    <cellStyle name="千分位 2 3" xfId="1553" xr:uid="{00000000-0005-0000-0000-000095060000}"/>
    <cellStyle name="千分位 3" xfId="724" xr:uid="{00000000-0005-0000-0000-000096060000}"/>
    <cellStyle name="千分位 3 2" xfId="1695" xr:uid="{00000000-0005-0000-0000-000097060000}"/>
    <cellStyle name="百分比" xfId="15" builtinId="5"/>
    <cellStyle name="百分比 2" xfId="8" xr:uid="{00000000-0005-0000-0000-000099060000}"/>
    <cellStyle name="百分比 2 2" xfId="10" xr:uid="{00000000-0005-0000-0000-00009A060000}"/>
    <cellStyle name="百分比 3" xfId="3" xr:uid="{00000000-0005-0000-0000-00009B060000}"/>
    <cellStyle name="百分比 3 2" xfId="387" xr:uid="{00000000-0005-0000-0000-00009C060000}"/>
    <cellStyle name="百分比 4" xfId="13" xr:uid="{00000000-0005-0000-0000-00009D060000}"/>
    <cellStyle name="百分比 6" xfId="24" xr:uid="{00000000-0005-0000-0000-00009E060000}"/>
    <cellStyle name="百分比 6 2" xfId="854" xr:uid="{00000000-0005-0000-0000-00009F06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0000"/>
    <outlinePr summaryBelow="0" summaryRight="0"/>
  </sheetPr>
  <dimension ref="A1:Q41"/>
  <sheetViews>
    <sheetView view="pageBreakPreview" topLeftCell="A25" zoomScaleNormal="60" zoomScaleSheetLayoutView="100" workbookViewId="0">
      <selection activeCell="B28" sqref="B28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72" t="s">
        <v>598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96"/>
    </row>
    <row r="2" spans="1:12" s="97" customFormat="1" ht="15.75" customHeight="1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</row>
    <row r="3" spans="1:12" ht="21.6" customHeight="1">
      <c r="A3" s="112" t="s">
        <v>21</v>
      </c>
      <c r="B3" s="243">
        <v>11</v>
      </c>
      <c r="C3" s="112" t="s">
        <v>20</v>
      </c>
      <c r="D3" s="373" t="s">
        <v>497</v>
      </c>
      <c r="E3" s="373"/>
      <c r="F3" s="97"/>
      <c r="G3" s="107"/>
      <c r="H3" s="97"/>
      <c r="I3" s="97"/>
      <c r="J3" s="97"/>
      <c r="K3" s="97"/>
    </row>
    <row r="4" spans="1:12" ht="15.75" customHeight="1">
      <c r="A4" s="108" t="s">
        <v>599</v>
      </c>
      <c r="E4" s="99" t="s">
        <v>24</v>
      </c>
      <c r="G4" s="108" t="s">
        <v>133</v>
      </c>
      <c r="L4" s="96"/>
    </row>
    <row r="5" spans="1:12" s="101" customFormat="1" ht="15.75" customHeight="1">
      <c r="A5" s="113" t="s">
        <v>204</v>
      </c>
      <c r="B5" s="113" t="s">
        <v>23</v>
      </c>
      <c r="C5" s="113" t="s">
        <v>1</v>
      </c>
      <c r="D5" s="113" t="s">
        <v>2</v>
      </c>
      <c r="E5" s="113" t="s">
        <v>3</v>
      </c>
      <c r="G5" s="113" t="s">
        <v>204</v>
      </c>
      <c r="H5" s="113" t="s">
        <v>70</v>
      </c>
      <c r="I5" s="113" t="s">
        <v>23</v>
      </c>
      <c r="J5" s="113" t="s">
        <v>68</v>
      </c>
      <c r="K5" s="113" t="s">
        <v>3</v>
      </c>
      <c r="L5" s="102" t="s">
        <v>61</v>
      </c>
    </row>
    <row r="6" spans="1:12" ht="18" customHeight="1">
      <c r="A6" s="104" t="s">
        <v>25</v>
      </c>
      <c r="B6" s="114">
        <f>'（１）收支狀況'!H97/1000</f>
        <v>183102.27546999996</v>
      </c>
      <c r="C6" s="114">
        <v>173975.38419000001</v>
      </c>
      <c r="D6" s="114">
        <f t="shared" ref="D6:D11" si="0">B6-C6</f>
        <v>9126.8912799999525</v>
      </c>
      <c r="E6" s="105"/>
      <c r="G6" s="104" t="s">
        <v>600</v>
      </c>
      <c r="H6" s="255">
        <f>'生產管理報表(週) '!H6</f>
        <v>150.5</v>
      </c>
      <c r="I6" s="116">
        <f>'（２）ＫＰＩ達成進度'!H97</f>
        <v>146.32999999999998</v>
      </c>
      <c r="J6" s="116">
        <v>146.35806451612902</v>
      </c>
      <c r="K6" s="117"/>
      <c r="L6" s="98" t="s">
        <v>202</v>
      </c>
    </row>
    <row r="7" spans="1:12" ht="18" customHeight="1">
      <c r="A7" s="104" t="s">
        <v>26</v>
      </c>
      <c r="B7" s="114">
        <f>'（４）訂單數量構成比'!H99</f>
        <v>5458762</v>
      </c>
      <c r="C7" s="114">
        <v>5308649</v>
      </c>
      <c r="D7" s="114">
        <f t="shared" si="0"/>
        <v>150113</v>
      </c>
      <c r="E7" s="105"/>
      <c r="G7" s="104" t="s">
        <v>601</v>
      </c>
      <c r="H7" s="238">
        <f>'生產管理報表(週) '!H7</f>
        <v>0.8</v>
      </c>
      <c r="I7" s="115">
        <f>'（２）ＫＰＩ達成進度'!K97</f>
        <v>0.97229235880398668</v>
      </c>
      <c r="J7" s="115">
        <v>0.97247883399421275</v>
      </c>
      <c r="K7" s="115"/>
      <c r="L7" s="98" t="s">
        <v>4</v>
      </c>
    </row>
    <row r="8" spans="1:12" ht="18" customHeight="1">
      <c r="A8" s="104" t="s">
        <v>5</v>
      </c>
      <c r="B8" s="114">
        <f>'（１）收支狀況'!N97/1000</f>
        <v>128040.74155344207</v>
      </c>
      <c r="C8" s="114">
        <v>122020.89846641342</v>
      </c>
      <c r="D8" s="114">
        <f>B8-C8</f>
        <v>6019.8430870286538</v>
      </c>
      <c r="E8" s="105"/>
      <c r="G8" s="104" t="s">
        <v>205</v>
      </c>
      <c r="H8" s="239">
        <f>'生產管理報表(週) '!H8</f>
        <v>2.5000000000000001E-3</v>
      </c>
      <c r="I8" s="115">
        <f>'（２）ＫＰＩ達成進度'!N97</f>
        <v>2.4295402900574078E-3</v>
      </c>
      <c r="J8" s="115">
        <v>2.4269082114286105E-3</v>
      </c>
      <c r="K8" s="115"/>
      <c r="L8" s="98" t="s">
        <v>56</v>
      </c>
    </row>
    <row r="9" spans="1:12" ht="18" customHeight="1">
      <c r="A9" s="104" t="s">
        <v>6</v>
      </c>
      <c r="B9" s="115">
        <f>'（１）收支狀況'!Q97</f>
        <v>0.69928536510416361</v>
      </c>
      <c r="C9" s="115">
        <v>0.70136875417474787</v>
      </c>
      <c r="D9" s="115">
        <f t="shared" si="0"/>
        <v>-2.0833890705842517E-3</v>
      </c>
      <c r="E9" s="115"/>
      <c r="G9" s="104" t="s">
        <v>206</v>
      </c>
      <c r="H9" s="115">
        <f>'生產管理報表(週) '!H9</f>
        <v>4.0000000000000001E-3</v>
      </c>
      <c r="I9" s="115">
        <f>'（２）ＫＰＩ達成進度'!Q97</f>
        <v>7.3095368117867777E-3</v>
      </c>
      <c r="J9" s="115">
        <v>7.3353396483849306E-3</v>
      </c>
      <c r="K9" s="115"/>
      <c r="L9" s="98" t="s">
        <v>99</v>
      </c>
    </row>
    <row r="10" spans="1:12" ht="18" customHeight="1">
      <c r="A10" s="104" t="s">
        <v>65</v>
      </c>
      <c r="B10" s="114">
        <f>'（１）收支狀況'!T97/1000</f>
        <v>29348.058484000001</v>
      </c>
      <c r="C10" s="114">
        <v>29429.236333999994</v>
      </c>
      <c r="D10" s="114">
        <f t="shared" si="0"/>
        <v>-81.177849999992759</v>
      </c>
      <c r="E10" s="105"/>
      <c r="G10" s="104" t="s">
        <v>602</v>
      </c>
      <c r="H10" s="238">
        <f>'生產管理報表(週) '!H10</f>
        <v>0.8</v>
      </c>
      <c r="I10" s="115">
        <f>'（２）ＫＰＩ達成進度'!T97</f>
        <v>0.80000000000000038</v>
      </c>
      <c r="J10" s="115">
        <v>0.80000000000000038</v>
      </c>
      <c r="K10" s="115"/>
      <c r="L10" s="98" t="s">
        <v>7</v>
      </c>
    </row>
    <row r="11" spans="1:12" ht="18" customHeight="1">
      <c r="A11" s="104" t="s">
        <v>66</v>
      </c>
      <c r="B11" s="115">
        <f>'（１）收支狀況'!W97</f>
        <v>0.16028232532155764</v>
      </c>
      <c r="C11" s="115">
        <v>0.16915747288627955</v>
      </c>
      <c r="D11" s="115">
        <f t="shared" si="0"/>
        <v>-8.875147564721908E-3</v>
      </c>
      <c r="E11" s="115"/>
      <c r="G11" s="104" t="s">
        <v>603</v>
      </c>
      <c r="H11" s="238">
        <f>'生產管理報表(週) '!H11</f>
        <v>1</v>
      </c>
      <c r="I11" s="115">
        <f>'（２）ＫＰＩ達成進度'!W97</f>
        <v>0.8729166666666669</v>
      </c>
      <c r="J11" s="115">
        <v>0.78103225806451593</v>
      </c>
      <c r="K11" s="115"/>
      <c r="L11" s="98" t="s">
        <v>63</v>
      </c>
    </row>
    <row r="12" spans="1:12" ht="9.6" customHeight="1">
      <c r="L12" s="96"/>
    </row>
    <row r="13" spans="1:12" ht="15.75" customHeight="1">
      <c r="A13" s="108" t="s">
        <v>33</v>
      </c>
      <c r="G13" s="108" t="s">
        <v>146</v>
      </c>
      <c r="L13" s="96"/>
    </row>
    <row r="14" spans="1:12" s="103" customFormat="1" ht="14.25">
      <c r="A14" s="104" t="s">
        <v>191</v>
      </c>
      <c r="B14" s="118" t="s">
        <v>23</v>
      </c>
      <c r="C14" s="118" t="s">
        <v>67</v>
      </c>
      <c r="D14" s="118" t="s">
        <v>68</v>
      </c>
      <c r="E14" s="118" t="s">
        <v>69</v>
      </c>
      <c r="G14" s="104" t="s">
        <v>191</v>
      </c>
      <c r="H14" s="118" t="s">
        <v>23</v>
      </c>
      <c r="I14" s="118" t="s">
        <v>67</v>
      </c>
      <c r="J14" s="118" t="s">
        <v>68</v>
      </c>
      <c r="K14" s="118" t="s">
        <v>69</v>
      </c>
    </row>
    <row r="15" spans="1:12" ht="18" customHeight="1">
      <c r="A15" s="104" t="s">
        <v>224</v>
      </c>
      <c r="B15" s="114">
        <f>SUM('（３）業績構成比'!M99:M128)/1000</f>
        <v>51588.385689999996</v>
      </c>
      <c r="C15" s="115">
        <f t="shared" ref="C15:C23" si="1">IFERROR(B15/$B$6,"")</f>
        <v>0.28174628391470968</v>
      </c>
      <c r="D15" s="115">
        <v>0.24297924460298326</v>
      </c>
      <c r="E15" s="115">
        <f>IFERROR(C15-D15,"")</f>
        <v>3.8767039311726426E-2</v>
      </c>
      <c r="G15" s="104" t="s">
        <v>224</v>
      </c>
      <c r="H15" s="114">
        <f>SUM('（４）訂單數量構成比'!M99:M128)</f>
        <v>971592</v>
      </c>
      <c r="I15" s="115">
        <f t="shared" ref="I15:I23" si="2">IFERROR(H15/$B$7,"")</f>
        <v>0.17798760964482424</v>
      </c>
      <c r="J15" s="115">
        <v>0.14971285537996579</v>
      </c>
      <c r="K15" s="115">
        <f t="shared" ref="K15:K23" si="3">IFERROR(I15-J15,"")</f>
        <v>2.8274754264858454E-2</v>
      </c>
      <c r="L15" s="96"/>
    </row>
    <row r="16" spans="1:12" ht="18" customHeight="1">
      <c r="A16" s="104" t="s">
        <v>226</v>
      </c>
      <c r="B16" s="114">
        <f>SUM('（３）業績構成比'!Q99:Q128)/1000</f>
        <v>4090.2289699999997</v>
      </c>
      <c r="C16" s="115">
        <f t="shared" si="1"/>
        <v>2.2338493388467776E-2</v>
      </c>
      <c r="D16" s="115">
        <v>1.377221962265235E-2</v>
      </c>
      <c r="E16" s="115">
        <f t="shared" ref="E16:E23" si="4">IFERROR(C16-D16,"")</f>
        <v>8.5662737658154259E-3</v>
      </c>
      <c r="G16" s="104" t="s">
        <v>226</v>
      </c>
      <c r="H16" s="114">
        <f>SUM('（４）訂單數量構成比'!Q99:Q128)</f>
        <v>78181</v>
      </c>
      <c r="I16" s="115">
        <f t="shared" si="2"/>
        <v>1.432211186345915E-2</v>
      </c>
      <c r="J16" s="115">
        <v>7.9828219948239187E-3</v>
      </c>
      <c r="K16" s="115">
        <f t="shared" si="3"/>
        <v>6.3392898686352311E-3</v>
      </c>
      <c r="L16" s="96"/>
    </row>
    <row r="17" spans="1:17" ht="18" customHeight="1">
      <c r="A17" s="104" t="s">
        <v>227</v>
      </c>
      <c r="B17" s="114">
        <v>0</v>
      </c>
      <c r="C17" s="115">
        <f t="shared" si="1"/>
        <v>0</v>
      </c>
      <c r="D17" s="115">
        <v>0</v>
      </c>
      <c r="E17" s="115">
        <f t="shared" si="4"/>
        <v>0</v>
      </c>
      <c r="G17" s="104" t="s">
        <v>227</v>
      </c>
      <c r="H17" s="114">
        <v>0</v>
      </c>
      <c r="I17" s="115">
        <f t="shared" si="2"/>
        <v>0</v>
      </c>
      <c r="J17" s="115">
        <v>0</v>
      </c>
      <c r="K17" s="115">
        <f t="shared" si="3"/>
        <v>0</v>
      </c>
      <c r="L17" s="96"/>
    </row>
    <row r="18" spans="1:17" ht="18" customHeight="1">
      <c r="A18" s="104" t="s">
        <v>228</v>
      </c>
      <c r="B18" s="114">
        <f>SUM('（３）業績構成比'!U99:U128)/1000</f>
        <v>4712.9226200000003</v>
      </c>
      <c r="C18" s="115">
        <f t="shared" si="1"/>
        <v>2.5739290284091419E-2</v>
      </c>
      <c r="D18" s="115">
        <v>2.5900659113239119E-2</v>
      </c>
      <c r="E18" s="115">
        <f t="shared" si="4"/>
        <v>-1.6136882914770043E-4</v>
      </c>
      <c r="G18" s="104" t="s">
        <v>228</v>
      </c>
      <c r="H18" s="114">
        <f>SUM('（４）訂單數量構成比'!U99:U128)</f>
        <v>112912</v>
      </c>
      <c r="I18" s="115">
        <f t="shared" si="2"/>
        <v>2.0684543491729445E-2</v>
      </c>
      <c r="J18" s="115">
        <v>2.0304601038795368E-2</v>
      </c>
      <c r="K18" s="115">
        <f t="shared" si="3"/>
        <v>3.7994245293407683E-4</v>
      </c>
      <c r="L18" s="96"/>
    </row>
    <row r="19" spans="1:17" ht="18" customHeight="1">
      <c r="A19" s="104" t="s">
        <v>239</v>
      </c>
      <c r="B19" s="114">
        <f>SUM('（３）業績構成比'!W99:W128)/1000</f>
        <v>62412.130700000002</v>
      </c>
      <c r="C19" s="115">
        <f t="shared" si="1"/>
        <v>0.34085939423634193</v>
      </c>
      <c r="D19" s="115">
        <v>0.36738022541279602</v>
      </c>
      <c r="E19" s="115">
        <f t="shared" si="4"/>
        <v>-2.6520831176454096E-2</v>
      </c>
      <c r="G19" s="104" t="s">
        <v>239</v>
      </c>
      <c r="H19" s="114">
        <f>SUM('（４）訂單數量構成比'!W99:W128)</f>
        <v>2530607</v>
      </c>
      <c r="I19" s="115">
        <f t="shared" si="2"/>
        <v>0.46358624904328122</v>
      </c>
      <c r="J19" s="115">
        <v>0.48941472679772197</v>
      </c>
      <c r="K19" s="115">
        <f t="shared" si="3"/>
        <v>-2.5828477754440748E-2</v>
      </c>
      <c r="L19" s="96"/>
    </row>
    <row r="20" spans="1:17" ht="18" customHeight="1">
      <c r="A20" s="104" t="s">
        <v>242</v>
      </c>
      <c r="B20" s="114">
        <f>SUM('（３）業績構成比'!Y99:Y128)/1000</f>
        <v>36214.184600000001</v>
      </c>
      <c r="C20" s="115">
        <f t="shared" si="1"/>
        <v>0.19778118271355641</v>
      </c>
      <c r="D20" s="115">
        <v>0.19326745772999235</v>
      </c>
      <c r="E20" s="115">
        <f t="shared" si="4"/>
        <v>4.5137249835640603E-3</v>
      </c>
      <c r="G20" s="104" t="s">
        <v>242</v>
      </c>
      <c r="H20" s="114">
        <f>SUM('（４）訂單數量構成比'!Y99:Y128)</f>
        <v>1153450</v>
      </c>
      <c r="I20" s="115">
        <f t="shared" si="2"/>
        <v>0.21130248946556013</v>
      </c>
      <c r="J20" s="115">
        <v>0.20250425296530247</v>
      </c>
      <c r="K20" s="115">
        <f t="shared" si="3"/>
        <v>8.7982365002576557E-3</v>
      </c>
      <c r="L20" s="96"/>
    </row>
    <row r="21" spans="1:17" ht="18" customHeight="1">
      <c r="A21" s="104" t="s">
        <v>238</v>
      </c>
      <c r="B21" s="114">
        <f>SUM('（３）業績構成比'!AA99:AA128)/1000</f>
        <v>24084.422890000002</v>
      </c>
      <c r="C21" s="115">
        <f t="shared" ref="C21" si="5">IFERROR(B21/$B$6,"")</f>
        <v>0.13153535546283293</v>
      </c>
      <c r="D21" s="115">
        <v>0.15670019351833686</v>
      </c>
      <c r="E21" s="115">
        <f t="shared" ref="E21" si="6">IFERROR(C21-D21,"")</f>
        <v>-2.516483805550393E-2</v>
      </c>
      <c r="G21" s="104" t="s">
        <v>238</v>
      </c>
      <c r="H21" s="114">
        <f>SUM('（４）訂單數量構成比'!AA99:AA128)</f>
        <v>612020</v>
      </c>
      <c r="I21" s="115">
        <f t="shared" ref="I21" si="7">IFERROR(H21/$B$7,"")</f>
        <v>0.1121169964911458</v>
      </c>
      <c r="J21" s="115">
        <v>0.13008074182339047</v>
      </c>
      <c r="K21" s="115">
        <f t="shared" ref="K21" si="8">IFERROR(I21-J21,"")</f>
        <v>-1.7963745332244666E-2</v>
      </c>
      <c r="L21" s="96"/>
    </row>
    <row r="22" spans="1:17" ht="18" customHeight="1">
      <c r="A22" s="282" t="s">
        <v>667</v>
      </c>
      <c r="B22" s="114">
        <f>SUM('（３）業績構成比'!O99:O128)/1000</f>
        <v>0</v>
      </c>
      <c r="C22" s="115">
        <f t="shared" si="1"/>
        <v>0</v>
      </c>
      <c r="D22" s="115">
        <v>0</v>
      </c>
      <c r="E22" s="115">
        <f t="shared" si="4"/>
        <v>0</v>
      </c>
      <c r="G22" s="282" t="s">
        <v>667</v>
      </c>
      <c r="H22" s="114">
        <f>SUM('（４）訂單數量構成比'!O99:O128)</f>
        <v>0</v>
      </c>
      <c r="I22" s="115">
        <f t="shared" si="2"/>
        <v>0</v>
      </c>
      <c r="J22" s="115">
        <v>0</v>
      </c>
      <c r="K22" s="115">
        <f t="shared" si="3"/>
        <v>0</v>
      </c>
      <c r="L22" s="96"/>
    </row>
    <row r="23" spans="1:17" ht="18" customHeight="1">
      <c r="A23" s="104"/>
      <c r="B23" s="114"/>
      <c r="C23" s="115">
        <f t="shared" si="1"/>
        <v>0</v>
      </c>
      <c r="D23" s="115">
        <v>0</v>
      </c>
      <c r="E23" s="115">
        <f t="shared" si="4"/>
        <v>0</v>
      </c>
      <c r="G23" s="104"/>
      <c r="H23" s="114"/>
      <c r="I23" s="115">
        <f t="shared" si="2"/>
        <v>0</v>
      </c>
      <c r="J23" s="115">
        <v>0</v>
      </c>
      <c r="K23" s="115">
        <f t="shared" si="3"/>
        <v>0</v>
      </c>
      <c r="L23" s="96"/>
    </row>
    <row r="24" spans="1:17" ht="15.75" customHeight="1">
      <c r="C24" s="110">
        <f t="shared" ref="C24:D24" si="9">SUM(C15:C23)</f>
        <v>1.0000000000000002</v>
      </c>
      <c r="D24" s="110">
        <f t="shared" si="9"/>
        <v>1</v>
      </c>
      <c r="I24" s="110">
        <f t="shared" ref="I24:J24" si="10">SUM(I15:I23)</f>
        <v>1</v>
      </c>
      <c r="J24" s="110">
        <f t="shared" si="10"/>
        <v>1</v>
      </c>
      <c r="L24" s="96"/>
    </row>
    <row r="25" spans="1:17" ht="9.6" customHeight="1">
      <c r="A25" s="111"/>
      <c r="L25" s="96"/>
    </row>
    <row r="26" spans="1:17" ht="15.75" customHeight="1">
      <c r="A26" s="108" t="s">
        <v>203</v>
      </c>
      <c r="L26" s="96"/>
    </row>
    <row r="27" spans="1:17" ht="15.75" customHeight="1">
      <c r="A27" s="104" t="s">
        <v>191</v>
      </c>
      <c r="B27" s="104" t="s">
        <v>23</v>
      </c>
      <c r="C27" s="104" t="s">
        <v>1</v>
      </c>
      <c r="D27" s="104" t="s">
        <v>2</v>
      </c>
      <c r="E27" s="104" t="s">
        <v>3</v>
      </c>
      <c r="L27" s="96"/>
    </row>
    <row r="28" spans="1:17" ht="18" customHeight="1">
      <c r="A28" s="104" t="s">
        <v>224</v>
      </c>
      <c r="B28" s="233">
        <f>'（５-1）品群別人時生產性（4℃-主食）'!C1</f>
        <v>118.3275777221096</v>
      </c>
      <c r="C28" s="233">
        <v>117.33797905687337</v>
      </c>
      <c r="D28" s="251">
        <f>B28-C28</f>
        <v>0.98959866523622964</v>
      </c>
      <c r="E28" s="106"/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226</v>
      </c>
      <c r="B29" s="233">
        <f>'（５-3）品群別人時生產性（4℃-熱食義麵)'!C1</f>
        <v>112.8670419048905</v>
      </c>
      <c r="C29" s="233">
        <v>84.383145712400676</v>
      </c>
      <c r="D29" s="251">
        <f t="shared" ref="D29:D35" si="11">B29-C29</f>
        <v>28.483896192489823</v>
      </c>
      <c r="E29" s="106"/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227</v>
      </c>
      <c r="B30" s="233">
        <v>0</v>
      </c>
      <c r="C30" s="233">
        <v>0</v>
      </c>
      <c r="D30" s="251">
        <f t="shared" si="11"/>
        <v>0</v>
      </c>
      <c r="E30" s="106"/>
      <c r="L30" s="96"/>
    </row>
    <row r="31" spans="1:17" ht="18" customHeight="1">
      <c r="A31" s="104" t="s">
        <v>228</v>
      </c>
      <c r="B31" s="233">
        <f>'（５-4）品群別人時生產性（4℃-微波小吃)'!C1</f>
        <v>84.086268422731806</v>
      </c>
      <c r="C31" s="233">
        <v>84.305792602669356</v>
      </c>
      <c r="D31" s="251">
        <f t="shared" si="11"/>
        <v>-0.21952417993755091</v>
      </c>
      <c r="E31" s="106"/>
      <c r="L31" s="96"/>
    </row>
    <row r="32" spans="1:17" ht="18" customHeight="1">
      <c r="A32" s="104" t="s">
        <v>239</v>
      </c>
      <c r="B32" s="233">
        <f>'（５-5）品群別人時生產性（4℃-三明治)'!C1</f>
        <v>136.06890205384121</v>
      </c>
      <c r="C32" s="233">
        <v>132.93105047761816</v>
      </c>
      <c r="D32" s="251">
        <f t="shared" si="11"/>
        <v>3.1378515762230563</v>
      </c>
      <c r="E32" s="106"/>
      <c r="L32" s="96"/>
    </row>
    <row r="33" spans="1:5" s="96" customFormat="1" ht="18" customHeight="1">
      <c r="A33" s="104" t="s">
        <v>242</v>
      </c>
      <c r="B33" s="233">
        <f>'（５-6）品群別人時生產性（4℃-調理麵包)'!C1</f>
        <v>279.93393429775688</v>
      </c>
      <c r="C33" s="233">
        <v>287.57514056748022</v>
      </c>
      <c r="D33" s="251">
        <f t="shared" si="11"/>
        <v>-7.6412062697233409</v>
      </c>
      <c r="E33" s="106"/>
    </row>
    <row r="34" spans="1:5" s="96" customFormat="1" ht="18" customHeight="1">
      <c r="A34" s="104" t="s">
        <v>238</v>
      </c>
      <c r="B34" s="233">
        <f>'（５-7）品群別人時生產性（4℃-沙拉)'!C1</f>
        <v>112.83781056063165</v>
      </c>
      <c r="C34" s="233">
        <v>105.94780616410409</v>
      </c>
      <c r="D34" s="251">
        <f t="shared" si="11"/>
        <v>6.8900043965275586</v>
      </c>
      <c r="E34" s="106"/>
    </row>
    <row r="35" spans="1:5" s="96" customFormat="1" ht="18" customHeight="1">
      <c r="A35" s="282" t="s">
        <v>667</v>
      </c>
      <c r="B35" s="233" t="e">
        <f>'（５-2）品群別人時生產性（4℃-便當）'!C1</f>
        <v>#DIV/0!</v>
      </c>
      <c r="C35" s="233" t="e">
        <v>#DIV/0!</v>
      </c>
      <c r="D35" s="251" t="e">
        <f t="shared" si="11"/>
        <v>#DIV/0!</v>
      </c>
      <c r="E35" s="106"/>
    </row>
    <row r="36" spans="1:5" s="96" customFormat="1" ht="18" customHeight="1">
      <c r="A36" s="100"/>
      <c r="B36" s="248"/>
      <c r="C36" s="248"/>
      <c r="D36" s="105">
        <v>0</v>
      </c>
      <c r="E36" s="100"/>
    </row>
    <row r="37" spans="1:5" s="96" customFormat="1" ht="15.75" customHeight="1"/>
    <row r="38" spans="1:5" s="96" customFormat="1" ht="15.75" customHeight="1"/>
    <row r="39" spans="1:5" ht="15.75" customHeight="1">
      <c r="A39" s="180" t="s">
        <v>240</v>
      </c>
    </row>
    <row r="40" spans="1:5" ht="15.75" customHeight="1">
      <c r="A40" s="180" t="s">
        <v>241</v>
      </c>
    </row>
    <row r="41" spans="1:5" ht="15.75" customHeight="1">
      <c r="A41" s="180" t="s">
        <v>243</v>
      </c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92D050"/>
    <outlinePr summaryBelow="0" summaryRight="0"/>
  </sheetPr>
  <dimension ref="A1:Q41"/>
  <sheetViews>
    <sheetView tabSelected="1" view="pageBreakPreview" zoomScale="60" zoomScaleNormal="60" workbookViewId="0">
      <selection activeCell="I6" sqref="I6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72" t="s">
        <v>565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96"/>
    </row>
    <row r="2" spans="1:12" s="97" customFormat="1" ht="15.75" customHeight="1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</row>
    <row r="3" spans="1:12" ht="21.6" customHeight="1">
      <c r="A3" s="112" t="s">
        <v>299</v>
      </c>
      <c r="B3" s="243">
        <v>12</v>
      </c>
      <c r="C3" s="112" t="s">
        <v>300</v>
      </c>
      <c r="D3" s="243" t="s">
        <v>911</v>
      </c>
      <c r="E3" s="112" t="s">
        <v>20</v>
      </c>
      <c r="F3" s="373" t="str">
        <f>'生產管理報表(月)'!D3</f>
        <v>屏榮新豐廠</v>
      </c>
      <c r="G3" s="373"/>
      <c r="H3" s="97"/>
      <c r="I3" s="97"/>
      <c r="J3" s="97"/>
      <c r="K3" s="97"/>
    </row>
    <row r="4" spans="1:12" ht="15.75" customHeight="1">
      <c r="A4" s="108" t="s">
        <v>566</v>
      </c>
      <c r="D4" s="99"/>
      <c r="E4" s="99" t="s">
        <v>578</v>
      </c>
      <c r="G4" s="108" t="s">
        <v>133</v>
      </c>
      <c r="L4" s="96"/>
    </row>
    <row r="5" spans="1:12" s="101" customFormat="1" ht="15.75" customHeight="1">
      <c r="A5" s="113" t="s">
        <v>204</v>
      </c>
      <c r="B5" s="113" t="s">
        <v>567</v>
      </c>
      <c r="C5" s="113" t="s">
        <v>568</v>
      </c>
      <c r="D5" s="113" t="s">
        <v>2</v>
      </c>
      <c r="E5" s="113" t="s">
        <v>3</v>
      </c>
      <c r="G5" s="113" t="s">
        <v>204</v>
      </c>
      <c r="H5" s="113" t="s">
        <v>70</v>
      </c>
      <c r="I5" s="113" t="s">
        <v>498</v>
      </c>
      <c r="J5" s="113" t="s">
        <v>499</v>
      </c>
      <c r="K5" s="113" t="s">
        <v>3</v>
      </c>
      <c r="L5" s="102" t="s">
        <v>61</v>
      </c>
    </row>
    <row r="6" spans="1:12" ht="18" customHeight="1">
      <c r="A6" s="104" t="s">
        <v>25</v>
      </c>
      <c r="B6" s="114">
        <f>'（１）收支狀況'!G135:G135/1000</f>
        <v>40299.484340000003</v>
      </c>
      <c r="C6" s="114">
        <v>40306.237809999991</v>
      </c>
      <c r="D6" s="114">
        <f t="shared" ref="D6:D11" si="0">B6-C6</f>
        <v>-6.753469999988738</v>
      </c>
      <c r="E6" s="254">
        <f>'（１）收支狀況'!H127:H127/1000</f>
        <v>86901.173920000001</v>
      </c>
      <c r="G6" s="104" t="s">
        <v>500</v>
      </c>
      <c r="H6" s="255">
        <v>150.5</v>
      </c>
      <c r="I6" s="255">
        <f>'（２）ＫＰＩ達成進度'!G135</f>
        <v>144.22857142857143</v>
      </c>
      <c r="J6" s="116">
        <v>148.1</v>
      </c>
      <c r="K6" s="255">
        <f>'（２）ＫＰＩ達成進度'!H127</f>
        <v>146.35333333333332</v>
      </c>
      <c r="L6" s="98" t="s">
        <v>202</v>
      </c>
    </row>
    <row r="7" spans="1:12" ht="18" customHeight="1">
      <c r="A7" s="104" t="s">
        <v>26</v>
      </c>
      <c r="B7" s="114">
        <f>'（１）收支狀況'!J135:J135</f>
        <v>1209166</v>
      </c>
      <c r="C7" s="114">
        <v>1189096</v>
      </c>
      <c r="D7" s="114">
        <f>B7-C7</f>
        <v>20070</v>
      </c>
      <c r="E7" s="254">
        <f>'（１）收支狀況'!K127:K127</f>
        <v>2587065</v>
      </c>
      <c r="G7" s="104" t="s">
        <v>501</v>
      </c>
      <c r="H7" s="238">
        <v>0.8</v>
      </c>
      <c r="I7" s="238">
        <f>'（２）ＫＰＩ達成進度'!J135</f>
        <v>0.95832937826293307</v>
      </c>
      <c r="J7" s="115">
        <v>0.98405315614617928</v>
      </c>
      <c r="K7" s="238">
        <f>'（２）ＫＰＩ達成進度'!K127</f>
        <v>0.97244739756367682</v>
      </c>
      <c r="L7" s="98" t="s">
        <v>4</v>
      </c>
    </row>
    <row r="8" spans="1:12" ht="18" customHeight="1">
      <c r="A8" s="104" t="s">
        <v>5</v>
      </c>
      <c r="B8" s="114">
        <f>'（１）收支狀況'!M135:M135/1000</f>
        <v>28022.225466793403</v>
      </c>
      <c r="C8" s="114">
        <v>27945.425286984948</v>
      </c>
      <c r="D8" s="114">
        <f>B8-C8</f>
        <v>76.800179808455141</v>
      </c>
      <c r="E8" s="254">
        <f>'（１）收支狀況'!N127:N127/1000</f>
        <v>60282.566377249284</v>
      </c>
      <c r="G8" s="104" t="s">
        <v>205</v>
      </c>
      <c r="H8" s="239">
        <v>2.5000000000000001E-3</v>
      </c>
      <c r="I8" s="239">
        <f>'（２）ＫＰＩ達成進度'!M135</f>
        <v>2.4232640140234756E-3</v>
      </c>
      <c r="J8" s="239">
        <v>2.4223362708481852E-3</v>
      </c>
      <c r="K8" s="239">
        <f>'（２）ＫＰＩ達成進度'!N127</f>
        <v>2.4234133740943017E-3</v>
      </c>
      <c r="L8" s="98" t="s">
        <v>56</v>
      </c>
    </row>
    <row r="9" spans="1:12" ht="18" customHeight="1">
      <c r="A9" s="104" t="s">
        <v>6</v>
      </c>
      <c r="B9" s="238">
        <f>'（１）收支狀況'!P135</f>
        <v>0.69534947967012628</v>
      </c>
      <c r="C9" s="238">
        <v>0.69332755437798943</v>
      </c>
      <c r="D9" s="238">
        <f t="shared" si="0"/>
        <v>2.0219252921368502E-3</v>
      </c>
      <c r="E9" s="238">
        <f>'（１）收支狀況'!Q127</f>
        <v>0.69369104763469092</v>
      </c>
      <c r="G9" s="104" t="s">
        <v>206</v>
      </c>
      <c r="H9" s="115">
        <v>4.0000000000000001E-3</v>
      </c>
      <c r="I9" s="115">
        <f>'（２）ＫＰＩ達成進度'!P135</f>
        <v>7.2784614985627761E-3</v>
      </c>
      <c r="J9" s="115">
        <v>7.3140619043412331E-3</v>
      </c>
      <c r="K9" s="115">
        <f>'（２）ＫＰＩ達成進度'!Q127</f>
        <v>7.2898654049419068E-3</v>
      </c>
      <c r="L9" s="98" t="s">
        <v>99</v>
      </c>
    </row>
    <row r="10" spans="1:12" ht="18" customHeight="1">
      <c r="A10" s="104" t="s">
        <v>65</v>
      </c>
      <c r="B10" s="114">
        <f>'（１）收支狀況'!S135:S135/1000</f>
        <v>6627.4088670000001</v>
      </c>
      <c r="C10" s="114">
        <v>6495.0241400000004</v>
      </c>
      <c r="D10" s="114">
        <f t="shared" si="0"/>
        <v>132.38472699999966</v>
      </c>
      <c r="E10" s="254">
        <f>'（１）收支狀況'!T127:T127/1000</f>
        <v>14047.93201</v>
      </c>
      <c r="G10" s="104" t="s">
        <v>569</v>
      </c>
      <c r="H10" s="238">
        <v>0.8</v>
      </c>
      <c r="I10" s="238">
        <f>'（２）ＫＰＩ達成進度'!S135</f>
        <v>0.79999999999999993</v>
      </c>
      <c r="J10" s="238">
        <v>0.79999999999999993</v>
      </c>
      <c r="K10" s="238">
        <f>'（２）ＫＰＩ達成進度'!T127</f>
        <v>0.80000000000000016</v>
      </c>
      <c r="L10" s="98" t="s">
        <v>7</v>
      </c>
    </row>
    <row r="11" spans="1:12" ht="18" customHeight="1">
      <c r="A11" s="104" t="s">
        <v>66</v>
      </c>
      <c r="B11" s="238">
        <f>'（１）收支狀況'!V135:V135</f>
        <v>0.1644539372039022</v>
      </c>
      <c r="C11" s="238">
        <v>0.16114190986062665</v>
      </c>
      <c r="D11" s="238">
        <f t="shared" si="0"/>
        <v>3.312027343275542E-3</v>
      </c>
      <c r="E11" s="238">
        <f>'（１）收支狀況'!W127:W127</f>
        <v>0.16165411094368332</v>
      </c>
      <c r="G11" s="104" t="s">
        <v>570</v>
      </c>
      <c r="H11" s="238">
        <v>1</v>
      </c>
      <c r="I11" s="238">
        <f>'（２）ＫＰＩ達成進度'!V135</f>
        <v>0.96499999999999997</v>
      </c>
      <c r="J11" s="238">
        <v>0.92</v>
      </c>
      <c r="K11" s="238">
        <f>'（２）ＫＰＩ達成進度'!W127</f>
        <v>0.94100000000000006</v>
      </c>
      <c r="L11" s="98" t="s">
        <v>63</v>
      </c>
    </row>
    <row r="12" spans="1:12" ht="9.6" customHeight="1">
      <c r="L12" s="96"/>
    </row>
    <row r="13" spans="1:12" ht="15.75" customHeight="1">
      <c r="A13" s="109" t="s">
        <v>33</v>
      </c>
      <c r="E13" s="288" t="s">
        <v>24</v>
      </c>
      <c r="G13" s="109" t="s">
        <v>146</v>
      </c>
      <c r="K13" s="288" t="s">
        <v>654</v>
      </c>
      <c r="L13" s="96"/>
    </row>
    <row r="14" spans="1:12" s="103" customFormat="1" ht="14.25">
      <c r="A14" s="104" t="s">
        <v>191</v>
      </c>
      <c r="B14" s="118" t="s">
        <v>498</v>
      </c>
      <c r="C14" s="118" t="s">
        <v>42</v>
      </c>
      <c r="D14" s="118" t="s">
        <v>499</v>
      </c>
      <c r="E14" s="118" t="s">
        <v>69</v>
      </c>
      <c r="G14" s="104" t="s">
        <v>191</v>
      </c>
      <c r="H14" s="118" t="s">
        <v>498</v>
      </c>
      <c r="I14" s="118" t="s">
        <v>42</v>
      </c>
      <c r="J14" s="118" t="s">
        <v>499</v>
      </c>
      <c r="K14" s="118" t="s">
        <v>69</v>
      </c>
    </row>
    <row r="15" spans="1:12" ht="18" customHeight="1">
      <c r="A15" s="104" t="s">
        <v>224</v>
      </c>
      <c r="B15" s="114">
        <f>SUM('（３）業績構成比'!M137:M143)/1000</f>
        <v>10541.02124</v>
      </c>
      <c r="C15" s="238">
        <f>IFERROR(B15/$B$6,"")</f>
        <v>0.26156714937261155</v>
      </c>
      <c r="D15" s="249">
        <v>0.27941093021601465</v>
      </c>
      <c r="E15" s="238">
        <f>IFERROR(C15-D15,"")</f>
        <v>-1.7843780843403101E-2</v>
      </c>
      <c r="G15" s="104" t="s">
        <v>224</v>
      </c>
      <c r="H15" s="114">
        <f>SUM('（４）訂單數量構成比'!M137:M143)</f>
        <v>196725</v>
      </c>
      <c r="I15" s="238">
        <f t="shared" ref="I15:I23" si="1">IFERROR(H15/$B$7,"")</f>
        <v>0.16269478301573151</v>
      </c>
      <c r="J15" s="249">
        <v>0.17743058592409697</v>
      </c>
      <c r="K15" s="238">
        <f t="shared" ref="K15:K23" si="2">IFERROR(I15-J15,"")</f>
        <v>-1.4735802908365458E-2</v>
      </c>
      <c r="L15" s="96"/>
    </row>
    <row r="16" spans="1:12" ht="18" customHeight="1">
      <c r="A16" s="104" t="s">
        <v>226</v>
      </c>
      <c r="B16" s="114">
        <f>SUM('（３）業績構成比'!Q137:Q143)/1000</f>
        <v>502.3433</v>
      </c>
      <c r="C16" s="238">
        <f t="shared" ref="C16:C23" si="3">IFERROR(B16/$B$6,"")</f>
        <v>1.246525379237644E-2</v>
      </c>
      <c r="D16" s="249">
        <v>1.4718840860230613E-2</v>
      </c>
      <c r="E16" s="238">
        <f t="shared" ref="E16:E23" si="4">IFERROR(C16-D16,"")</f>
        <v>-2.2535870678541733E-3</v>
      </c>
      <c r="G16" s="104" t="s">
        <v>226</v>
      </c>
      <c r="H16" s="114">
        <f>SUM('（４）訂單數量構成比'!Q137:Q143)</f>
        <v>10067</v>
      </c>
      <c r="I16" s="238">
        <f t="shared" si="1"/>
        <v>8.3255731636516402E-3</v>
      </c>
      <c r="J16" s="249">
        <v>9.9983516890141746E-3</v>
      </c>
      <c r="K16" s="238">
        <f t="shared" si="2"/>
        <v>-1.6727785253625345E-3</v>
      </c>
      <c r="L16" s="96"/>
    </row>
    <row r="17" spans="1:17" ht="18" customHeight="1">
      <c r="A17" s="104" t="s">
        <v>571</v>
      </c>
      <c r="B17" s="114">
        <f>SUM('（３）業績構成比'!S137:S143)/1000</f>
        <v>935.98720000000003</v>
      </c>
      <c r="C17" s="238">
        <f t="shared" si="3"/>
        <v>2.3225786020069951E-2</v>
      </c>
      <c r="D17" s="249">
        <v>3.3379469856306104E-2</v>
      </c>
      <c r="E17" s="238">
        <f t="shared" si="4"/>
        <v>-1.0153683836236153E-2</v>
      </c>
      <c r="G17" s="104" t="s">
        <v>572</v>
      </c>
      <c r="H17" s="114">
        <f>SUM('（４）訂單數量構成比'!S137:S143)</f>
        <v>12928</v>
      </c>
      <c r="I17" s="238">
        <f t="shared" si="1"/>
        <v>1.0691666818286323E-2</v>
      </c>
      <c r="J17" s="249">
        <v>1.60508487119627E-2</v>
      </c>
      <c r="K17" s="238">
        <f t="shared" si="2"/>
        <v>-5.359181893676377E-3</v>
      </c>
      <c r="L17" s="96"/>
    </row>
    <row r="18" spans="1:17" ht="18" customHeight="1">
      <c r="A18" s="104" t="s">
        <v>228</v>
      </c>
      <c r="B18" s="114">
        <f>SUM('（３）業績構成比'!U137:U143)/1000</f>
        <v>954.06297999999981</v>
      </c>
      <c r="C18" s="238">
        <f>IFERROR(B18/$B$6,"")</f>
        <v>2.3674322280422502E-2</v>
      </c>
      <c r="D18" s="249">
        <v>2.5089124536180576E-2</v>
      </c>
      <c r="E18" s="238">
        <f t="shared" si="4"/>
        <v>-1.4148022557580742E-3</v>
      </c>
      <c r="G18" s="104" t="s">
        <v>228</v>
      </c>
      <c r="H18" s="114">
        <f>SUM('（４）訂單數量構成比'!U137:U143)</f>
        <v>22878</v>
      </c>
      <c r="I18" s="238">
        <f t="shared" si="1"/>
        <v>1.8920479074006381E-2</v>
      </c>
      <c r="J18" s="249">
        <v>2.0383551874701453E-2</v>
      </c>
      <c r="K18" s="238">
        <f t="shared" si="2"/>
        <v>-1.463072800695072E-3</v>
      </c>
      <c r="L18" s="96"/>
    </row>
    <row r="19" spans="1:17" ht="18" customHeight="1">
      <c r="A19" s="104" t="s">
        <v>239</v>
      </c>
      <c r="B19" s="114">
        <f>SUM('（３）業績構成比'!W137:W143)/1000</f>
        <v>14154.403050000001</v>
      </c>
      <c r="C19" s="238">
        <f t="shared" si="3"/>
        <v>0.35123037631404092</v>
      </c>
      <c r="D19" s="249">
        <v>0.34243755755779387</v>
      </c>
      <c r="E19" s="238">
        <f t="shared" si="4"/>
        <v>8.792818756247045E-3</v>
      </c>
      <c r="G19" s="104" t="s">
        <v>239</v>
      </c>
      <c r="H19" s="114">
        <f>SUM('（４）訂單數量構成比'!W137:W143)</f>
        <v>579233</v>
      </c>
      <c r="I19" s="238">
        <f t="shared" si="1"/>
        <v>0.47903513661482378</v>
      </c>
      <c r="J19" s="249">
        <v>0.47018407260641698</v>
      </c>
      <c r="K19" s="238">
        <f t="shared" si="2"/>
        <v>8.8510640084067949E-3</v>
      </c>
      <c r="L19" s="96"/>
    </row>
    <row r="20" spans="1:17" ht="18" customHeight="1">
      <c r="A20" s="104" t="s">
        <v>242</v>
      </c>
      <c r="B20" s="114">
        <f>SUM('（３）業績構成比'!Y137:Y143)/1000</f>
        <v>8537.1414400000012</v>
      </c>
      <c r="C20" s="238">
        <f t="shared" si="3"/>
        <v>0.21184244860240811</v>
      </c>
      <c r="D20" s="249">
        <v>0.18610230097285285</v>
      </c>
      <c r="E20" s="238">
        <f t="shared" si="4"/>
        <v>2.574014762955526E-2</v>
      </c>
      <c r="G20" s="104" t="s">
        <v>573</v>
      </c>
      <c r="H20" s="114">
        <f>SUM('（４）訂單數量構成比'!Y137:Y143)</f>
        <v>268050</v>
      </c>
      <c r="I20" s="238">
        <f t="shared" si="1"/>
        <v>0.22168172112017706</v>
      </c>
      <c r="J20" s="249">
        <v>0.20320983335239542</v>
      </c>
      <c r="K20" s="238">
        <f t="shared" si="2"/>
        <v>1.8471887767781636E-2</v>
      </c>
      <c r="L20" s="96"/>
    </row>
    <row r="21" spans="1:17" ht="18" customHeight="1">
      <c r="A21" s="104" t="s">
        <v>238</v>
      </c>
      <c r="B21" s="114">
        <f>SUM('（３）業績構成比'!AA137:AA143)/1000</f>
        <v>4674.52513</v>
      </c>
      <c r="C21" s="238">
        <f t="shared" si="3"/>
        <v>0.1159946636180705</v>
      </c>
      <c r="D21" s="249">
        <v>0.11886177600062151</v>
      </c>
      <c r="E21" s="238">
        <f t="shared" si="4"/>
        <v>-2.8671123825510098E-3</v>
      </c>
      <c r="G21" s="104" t="s">
        <v>238</v>
      </c>
      <c r="H21" s="114">
        <f>SUM('（４）訂單數量構成比'!AA137:AA143)</f>
        <v>119285</v>
      </c>
      <c r="I21" s="238">
        <f t="shared" si="1"/>
        <v>9.8650640193323327E-2</v>
      </c>
      <c r="J21" s="249">
        <v>0.10274275584141231</v>
      </c>
      <c r="K21" s="238">
        <f t="shared" si="2"/>
        <v>-4.0921156480889787E-3</v>
      </c>
      <c r="L21" s="96"/>
    </row>
    <row r="22" spans="1:17" ht="18" customHeight="1">
      <c r="A22" s="282" t="s">
        <v>651</v>
      </c>
      <c r="B22" s="114">
        <f>SUM('（３）業績構成比'!O137:O143)/1000</f>
        <v>0</v>
      </c>
      <c r="C22" s="238">
        <f t="shared" si="3"/>
        <v>0</v>
      </c>
      <c r="D22" s="238">
        <v>0</v>
      </c>
      <c r="E22" s="238">
        <f t="shared" si="4"/>
        <v>0</v>
      </c>
      <c r="G22" s="282" t="s">
        <v>651</v>
      </c>
      <c r="H22" s="114">
        <f>SUM('（４）訂單數量構成比'!O137:O143)</f>
        <v>0</v>
      </c>
      <c r="I22" s="238">
        <f t="shared" si="1"/>
        <v>0</v>
      </c>
      <c r="J22" s="238">
        <v>0</v>
      </c>
      <c r="K22" s="238">
        <f t="shared" si="2"/>
        <v>0</v>
      </c>
      <c r="L22" s="96"/>
    </row>
    <row r="23" spans="1:17" ht="18" customHeight="1">
      <c r="A23" s="104"/>
      <c r="B23" s="114"/>
      <c r="C23" s="238">
        <f t="shared" si="3"/>
        <v>0</v>
      </c>
      <c r="D23" s="238">
        <v>0</v>
      </c>
      <c r="E23" s="238">
        <f t="shared" si="4"/>
        <v>0</v>
      </c>
      <c r="G23" s="104"/>
      <c r="H23" s="114"/>
      <c r="I23" s="238">
        <f t="shared" si="1"/>
        <v>0</v>
      </c>
      <c r="J23" s="238">
        <v>0</v>
      </c>
      <c r="K23" s="238">
        <f t="shared" si="2"/>
        <v>0</v>
      </c>
      <c r="L23" s="96"/>
    </row>
    <row r="24" spans="1:17" ht="15.75" customHeight="1">
      <c r="C24" s="250">
        <f t="shared" ref="C24:D24" si="5">SUM(C15:C23)</f>
        <v>1</v>
      </c>
      <c r="D24" s="280">
        <f t="shared" si="5"/>
        <v>1.0000000000000002</v>
      </c>
      <c r="I24" s="250">
        <f t="shared" ref="I24" si="6">SUM(I15:I23)</f>
        <v>1</v>
      </c>
      <c r="J24" s="280">
        <f>SUM(J15:J23)</f>
        <v>1</v>
      </c>
      <c r="L24" s="96"/>
    </row>
    <row r="25" spans="1:17" ht="9.6" customHeight="1">
      <c r="A25" s="111"/>
      <c r="L25" s="96"/>
    </row>
    <row r="26" spans="1:17" ht="15.75" customHeight="1">
      <c r="A26" s="109" t="s">
        <v>574</v>
      </c>
      <c r="L26" s="96"/>
    </row>
    <row r="27" spans="1:17" ht="15.75" customHeight="1">
      <c r="A27" s="104" t="s">
        <v>191</v>
      </c>
      <c r="B27" s="104" t="s">
        <v>498</v>
      </c>
      <c r="C27" s="104" t="s">
        <v>499</v>
      </c>
      <c r="D27" s="104" t="s">
        <v>2</v>
      </c>
      <c r="E27" s="104" t="s">
        <v>3</v>
      </c>
      <c r="L27" s="96"/>
    </row>
    <row r="28" spans="1:17" ht="18" customHeight="1">
      <c r="A28" s="104" t="s">
        <v>224</v>
      </c>
      <c r="B28" s="233">
        <f>'（５-1）品群別人時生產性（4℃-主食）'!L391</f>
        <v>118.3499509147083</v>
      </c>
      <c r="C28" s="233">
        <v>118.3052045295109</v>
      </c>
      <c r="D28" s="251">
        <f>B28-C28</f>
        <v>4.4746385197399263E-2</v>
      </c>
      <c r="E28" s="252">
        <f>'（５-1）品群別人時生產性（4℃-主食）'!C1</f>
        <v>118.3275777221096</v>
      </c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575</v>
      </c>
      <c r="B29" s="233">
        <f>'（５-3）品群別人時生產性（4℃-熱食義麵)'!L387</f>
        <v>113.18669885523627</v>
      </c>
      <c r="C29" s="233">
        <v>112.54738495454474</v>
      </c>
      <c r="D29" s="251">
        <f t="shared" ref="D29:D35" si="7">B29-C29</f>
        <v>0.63931390069153338</v>
      </c>
      <c r="E29" s="252">
        <f>'（５-3）品群別人時生產性（4℃-熱食義麵)'!C1</f>
        <v>112.8670419048905</v>
      </c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576</v>
      </c>
      <c r="B30" s="233">
        <f>'（５-3）品群別人時生產性（4℃-季節調理麵)'!L387</f>
        <v>79.799782248044878</v>
      </c>
      <c r="C30" s="233">
        <v>79.689141127134775</v>
      </c>
      <c r="D30" s="251">
        <f t="shared" si="7"/>
        <v>0.11064112091010259</v>
      </c>
      <c r="E30" s="252">
        <f>'（５-3）品群別人時生產性（4℃-季節調理麵)'!C1</f>
        <v>79.744461687589819</v>
      </c>
      <c r="L30" s="96"/>
    </row>
    <row r="31" spans="1:17" ht="18" customHeight="1">
      <c r="A31" s="104" t="s">
        <v>228</v>
      </c>
      <c r="B31" s="233">
        <f>'（５-4）品群別人時生產性（4℃-微波小吃)'!L387</f>
        <v>84.23160361831286</v>
      </c>
      <c r="C31" s="233">
        <v>83.940933227150751</v>
      </c>
      <c r="D31" s="251">
        <f t="shared" si="7"/>
        <v>0.29067039116210935</v>
      </c>
      <c r="E31" s="252">
        <f>'（５-4）品群別人時生產性（4℃-微波小吃)'!C1</f>
        <v>84.086268422731806</v>
      </c>
      <c r="L31" s="96"/>
    </row>
    <row r="32" spans="1:17" ht="18" customHeight="1">
      <c r="A32" s="104" t="s">
        <v>239</v>
      </c>
      <c r="B32" s="233">
        <f>'（５-5）品群別人時生產性（4℃-三明治)'!L435</f>
        <v>136.30229074035455</v>
      </c>
      <c r="C32" s="233">
        <v>135.83551336732785</v>
      </c>
      <c r="D32" s="251">
        <f t="shared" si="7"/>
        <v>0.46677737302670153</v>
      </c>
      <c r="E32" s="252">
        <f>'（５-5）品群別人時生產性（4℃-三明治)'!C1</f>
        <v>136.06890205384121</v>
      </c>
      <c r="L32" s="96"/>
    </row>
    <row r="33" spans="1:5" s="96" customFormat="1" ht="18" customHeight="1">
      <c r="A33" s="104" t="s">
        <v>577</v>
      </c>
      <c r="B33" s="233">
        <f>'（５-6）品群別人時生產性（4℃-調理麵包)'!L387</f>
        <v>272.62265009082586</v>
      </c>
      <c r="C33" s="233">
        <v>287.24521850468795</v>
      </c>
      <c r="D33" s="251">
        <f t="shared" si="7"/>
        <v>-14.622568413862098</v>
      </c>
      <c r="E33" s="252">
        <f>'（５-6）品群別人時生產性（4℃-調理麵包)'!C1</f>
        <v>279.93393429775688</v>
      </c>
    </row>
    <row r="34" spans="1:5" s="96" customFormat="1" ht="18" customHeight="1">
      <c r="A34" s="104" t="s">
        <v>238</v>
      </c>
      <c r="B34" s="233">
        <f>'（５-7）品群別人時生產性（4℃-沙拉)'!L387</f>
        <v>112.86489898767255</v>
      </c>
      <c r="C34" s="233">
        <v>112.81072213359076</v>
      </c>
      <c r="D34" s="251">
        <f t="shared" si="7"/>
        <v>5.4176854081788406E-2</v>
      </c>
      <c r="E34" s="252">
        <f>'（５-7）品群別人時生產性（4℃-沙拉)'!C1</f>
        <v>112.83781056063165</v>
      </c>
    </row>
    <row r="35" spans="1:5" s="96" customFormat="1" ht="18" customHeight="1">
      <c r="A35" s="282" t="s">
        <v>652</v>
      </c>
      <c r="B35" s="233" t="str">
        <f>'（５-2）品群別人時生產性（4℃-便當）'!L387</f>
        <v>-</v>
      </c>
      <c r="C35" s="233" t="s">
        <v>8</v>
      </c>
      <c r="D35" s="251" t="e">
        <f t="shared" si="7"/>
        <v>#VALUE!</v>
      </c>
      <c r="E35" s="252" t="e">
        <f>'（５-2）品群別人時生產性（4℃-便當）'!C1</f>
        <v>#DIV/0!</v>
      </c>
    </row>
    <row r="36" spans="1:5" s="96" customFormat="1" ht="18" customHeight="1">
      <c r="A36" s="100"/>
      <c r="B36" s="248"/>
      <c r="C36" s="100"/>
      <c r="D36" s="105">
        <v>0</v>
      </c>
      <c r="E36" s="253"/>
    </row>
    <row r="37" spans="1:5" s="96" customFormat="1" ht="15.75" customHeight="1"/>
    <row r="38" spans="1:5" s="96" customFormat="1" ht="15.75" customHeight="1"/>
    <row r="39" spans="1:5" ht="15.75" customHeight="1">
      <c r="A39" s="180" t="s">
        <v>240</v>
      </c>
    </row>
    <row r="40" spans="1:5" ht="15.75" customHeight="1">
      <c r="A40" s="180" t="s">
        <v>241</v>
      </c>
    </row>
    <row r="41" spans="1:5" ht="15.75" customHeight="1">
      <c r="A41" s="180" t="s">
        <v>243</v>
      </c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FFCC"/>
  </sheetPr>
  <dimension ref="B2:W205"/>
  <sheetViews>
    <sheetView zoomScale="85" zoomScaleNormal="85" workbookViewId="0">
      <pane xSplit="5" ySplit="4" topLeftCell="F121" activePane="bottomRight" state="frozen"/>
      <selection pane="topRight" activeCell="F1" sqref="F1"/>
      <selection pane="bottomLeft" activeCell="A5" sqref="A5"/>
      <selection pane="bottomRight" activeCell="S142" sqref="S142:S148"/>
    </sheetView>
  </sheetViews>
  <sheetFormatPr defaultColWidth="8.85546875" defaultRowHeight="14.25"/>
  <cols>
    <col min="1" max="1" width="0" style="72" hidden="1" customWidth="1"/>
    <col min="2" max="2" width="11.5703125" style="77" bestFit="1" customWidth="1"/>
    <col min="3" max="3" width="8.85546875" style="72"/>
    <col min="4" max="4" width="8.7109375" style="75" bestFit="1" customWidth="1"/>
    <col min="5" max="5" width="3.85546875" style="75" bestFit="1" customWidth="1"/>
    <col min="6" max="6" width="15.28515625" style="80" bestFit="1" customWidth="1"/>
    <col min="7" max="8" width="16.5703125" style="80" bestFit="1" customWidth="1"/>
    <col min="9" max="9" width="11.7109375" style="81" bestFit="1" customWidth="1"/>
    <col min="10" max="11" width="13.140625" style="81" bestFit="1" customWidth="1"/>
    <col min="12" max="12" width="15.28515625" style="81" bestFit="1" customWidth="1"/>
    <col min="13" max="13" width="16.5703125" style="81" bestFit="1" customWidth="1"/>
    <col min="14" max="14" width="18.28515625" style="82" bestFit="1" customWidth="1"/>
    <col min="15" max="15" width="8.7109375" style="83" bestFit="1" customWidth="1"/>
    <col min="16" max="16" width="9.140625" style="83" bestFit="1" customWidth="1"/>
    <col min="17" max="17" width="10.42578125" style="83" customWidth="1"/>
    <col min="18" max="18" width="16" style="82" bestFit="1" customWidth="1"/>
    <col min="19" max="19" width="15.28515625" style="82" bestFit="1" customWidth="1"/>
    <col min="20" max="20" width="16.5703125" style="82" bestFit="1" customWidth="1"/>
    <col min="21" max="21" width="8.7109375" style="83" bestFit="1" customWidth="1"/>
    <col min="22" max="22" width="9.140625" style="72" bestFit="1" customWidth="1"/>
    <col min="23" max="23" width="12.5703125" style="72" customWidth="1"/>
    <col min="24" max="16384" width="8.85546875" style="72"/>
  </cols>
  <sheetData>
    <row r="2" spans="2:23" ht="37.9" customHeight="1">
      <c r="B2" s="377" t="s">
        <v>129</v>
      </c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</row>
    <row r="3" spans="2:23" s="75" customFormat="1" ht="23.45" customHeight="1">
      <c r="B3" s="381" t="s">
        <v>125</v>
      </c>
      <c r="C3" s="382" t="s">
        <v>122</v>
      </c>
      <c r="D3" s="383" t="s">
        <v>106</v>
      </c>
      <c r="E3" s="383"/>
      <c r="F3" s="380" t="s">
        <v>126</v>
      </c>
      <c r="G3" s="380"/>
      <c r="H3" s="380"/>
      <c r="I3" s="378" t="s">
        <v>127</v>
      </c>
      <c r="J3" s="378"/>
      <c r="K3" s="378"/>
      <c r="L3" s="379" t="s">
        <v>128</v>
      </c>
      <c r="M3" s="379"/>
      <c r="N3" s="379"/>
      <c r="O3" s="385" t="s">
        <v>130</v>
      </c>
      <c r="P3" s="385"/>
      <c r="Q3" s="385"/>
      <c r="R3" s="384" t="s">
        <v>131</v>
      </c>
      <c r="S3" s="384"/>
      <c r="T3" s="384"/>
      <c r="U3" s="385" t="s">
        <v>132</v>
      </c>
      <c r="V3" s="385"/>
      <c r="W3" s="385"/>
    </row>
    <row r="4" spans="2:23" s="75" customFormat="1" ht="23.45" customHeight="1">
      <c r="B4" s="381"/>
      <c r="C4" s="382"/>
      <c r="D4" s="383"/>
      <c r="E4" s="383"/>
      <c r="F4" s="73" t="s">
        <v>118</v>
      </c>
      <c r="G4" s="73" t="s">
        <v>123</v>
      </c>
      <c r="H4" s="73" t="s">
        <v>124</v>
      </c>
      <c r="I4" s="85" t="s">
        <v>118</v>
      </c>
      <c r="J4" s="85" t="s">
        <v>123</v>
      </c>
      <c r="K4" s="85" t="s">
        <v>124</v>
      </c>
      <c r="L4" s="84" t="s">
        <v>118</v>
      </c>
      <c r="M4" s="84" t="s">
        <v>123</v>
      </c>
      <c r="N4" s="84" t="s">
        <v>124</v>
      </c>
      <c r="O4" s="78" t="s">
        <v>118</v>
      </c>
      <c r="P4" s="78" t="s">
        <v>123</v>
      </c>
      <c r="Q4" s="78" t="s">
        <v>124</v>
      </c>
      <c r="R4" s="78" t="s">
        <v>118</v>
      </c>
      <c r="S4" s="78" t="s">
        <v>123</v>
      </c>
      <c r="T4" s="78" t="s">
        <v>124</v>
      </c>
      <c r="U4" s="78" t="s">
        <v>118</v>
      </c>
      <c r="V4" s="78" t="s">
        <v>123</v>
      </c>
      <c r="W4" s="78" t="s">
        <v>124</v>
      </c>
    </row>
    <row r="5" spans="2:23">
      <c r="B5" s="388">
        <f>D17</f>
        <v>45882</v>
      </c>
      <c r="C5" s="389" t="s">
        <v>121</v>
      </c>
      <c r="D5" s="79">
        <v>45870</v>
      </c>
      <c r="E5" s="79" t="s">
        <v>116</v>
      </c>
      <c r="F5" s="228">
        <f>'（３）業績構成比'!F7</f>
        <v>4376902.38</v>
      </c>
      <c r="G5" s="375">
        <f>SUM(F5:F8)</f>
        <v>20827993.370000001</v>
      </c>
      <c r="H5" s="375">
        <f>SUM(F5:F35)</f>
        <v>170636491.06999996</v>
      </c>
      <c r="I5" s="242">
        <f>'（４）訂單數量構成比'!F7</f>
        <v>126626</v>
      </c>
      <c r="J5" s="376">
        <f>SUM(I5:I8)</f>
        <v>603449</v>
      </c>
      <c r="K5" s="376">
        <f>SUM(I5:I35)</f>
        <v>4956065</v>
      </c>
      <c r="L5" s="228">
        <v>2914701.1261453605</v>
      </c>
      <c r="M5" s="375">
        <f>SUM(L5:L8)</f>
        <v>14609030.000821136</v>
      </c>
      <c r="N5" s="390">
        <f>SUM(L5:L35)</f>
        <v>120315669.26119328</v>
      </c>
      <c r="O5" s="256">
        <f t="shared" ref="O5:O68" si="0">IFERROR(L5/F5,"")</f>
        <v>0.66592783505154629</v>
      </c>
      <c r="P5" s="374">
        <f>M5/G5</f>
        <v>0.70141322504277015</v>
      </c>
      <c r="Q5" s="374">
        <f>N5/H5</f>
        <v>0.70509929327974963</v>
      </c>
      <c r="R5" s="227">
        <v>879473.38600000006</v>
      </c>
      <c r="S5" s="375">
        <f>SUM(R5:R8)</f>
        <v>3602566.3569999998</v>
      </c>
      <c r="T5" s="375">
        <f>SUM(R5:R35)</f>
        <v>28193857.893801998</v>
      </c>
      <c r="U5" s="256">
        <f>IFERROR(R5/F5,"")</f>
        <v>0.20093511566963485</v>
      </c>
      <c r="V5" s="386">
        <f>S5/G5</f>
        <v>0.17296751986626926</v>
      </c>
      <c r="W5" s="374">
        <f>T5/H5</f>
        <v>0.16522760001104378</v>
      </c>
    </row>
    <row r="6" spans="2:23">
      <c r="B6" s="389"/>
      <c r="C6" s="389"/>
      <c r="D6" s="79">
        <v>45871</v>
      </c>
      <c r="E6" s="79" t="s">
        <v>117</v>
      </c>
      <c r="F6" s="228">
        <f>'（３）業績構成比'!F8</f>
        <v>4635761.74</v>
      </c>
      <c r="G6" s="375"/>
      <c r="H6" s="375"/>
      <c r="I6" s="242">
        <f>'（４）訂單數量構成比'!F8</f>
        <v>132231</v>
      </c>
      <c r="J6" s="376"/>
      <c r="K6" s="376"/>
      <c r="L6" s="228">
        <v>3336553.6688463925</v>
      </c>
      <c r="M6" s="375"/>
      <c r="N6" s="375"/>
      <c r="O6" s="256">
        <f t="shared" si="0"/>
        <v>0.7197422680412372</v>
      </c>
      <c r="P6" s="374"/>
      <c r="Q6" s="374"/>
      <c r="R6" s="227">
        <v>890278.88</v>
      </c>
      <c r="S6" s="375"/>
      <c r="T6" s="375"/>
      <c r="U6" s="256">
        <f t="shared" ref="U6:U69" si="1">IFERROR(R6/F6,"")</f>
        <v>0.19204586644696714</v>
      </c>
      <c r="V6" s="386"/>
      <c r="W6" s="374"/>
    </row>
    <row r="7" spans="2:23">
      <c r="B7" s="389"/>
      <c r="C7" s="389"/>
      <c r="D7" s="79">
        <v>45872</v>
      </c>
      <c r="E7" s="79" t="s">
        <v>118</v>
      </c>
      <c r="F7" s="228">
        <f>'（３）業績構成比'!F9</f>
        <v>5941913.1300000008</v>
      </c>
      <c r="G7" s="375"/>
      <c r="H7" s="375"/>
      <c r="I7" s="242">
        <f>'（４）訂單數量構成比'!F9</f>
        <v>172946</v>
      </c>
      <c r="J7" s="376"/>
      <c r="K7" s="376"/>
      <c r="L7" s="228">
        <v>4251530.7297695884</v>
      </c>
      <c r="M7" s="375"/>
      <c r="N7" s="375"/>
      <c r="O7" s="256">
        <f t="shared" si="0"/>
        <v>0.71551546391752585</v>
      </c>
      <c r="P7" s="374"/>
      <c r="Q7" s="374"/>
      <c r="R7" s="227">
        <v>873942.42500000005</v>
      </c>
      <c r="S7" s="375"/>
      <c r="T7" s="375"/>
      <c r="U7" s="256">
        <f t="shared" si="1"/>
        <v>0.14708098315802876</v>
      </c>
      <c r="V7" s="386"/>
      <c r="W7" s="374"/>
    </row>
    <row r="8" spans="2:23">
      <c r="B8" s="389"/>
      <c r="C8" s="389"/>
      <c r="D8" s="79">
        <v>45873</v>
      </c>
      <c r="E8" s="79" t="s">
        <v>119</v>
      </c>
      <c r="F8" s="228">
        <f>'（３）業績構成比'!F10</f>
        <v>5873416.1200000001</v>
      </c>
      <c r="G8" s="375"/>
      <c r="H8" s="375"/>
      <c r="I8" s="242">
        <f>'（４）訂單數量構成比'!F10</f>
        <v>171646</v>
      </c>
      <c r="J8" s="376"/>
      <c r="K8" s="376"/>
      <c r="L8" s="228">
        <v>4106244.4760597935</v>
      </c>
      <c r="M8" s="375"/>
      <c r="N8" s="375"/>
      <c r="O8" s="256">
        <f t="shared" si="0"/>
        <v>0.69912371134020612</v>
      </c>
      <c r="P8" s="374"/>
      <c r="Q8" s="374"/>
      <c r="R8" s="227">
        <v>958871.66599999997</v>
      </c>
      <c r="S8" s="375"/>
      <c r="T8" s="375"/>
      <c r="U8" s="256">
        <f t="shared" si="1"/>
        <v>0.16325621178701705</v>
      </c>
      <c r="V8" s="386"/>
      <c r="W8" s="374"/>
    </row>
    <row r="9" spans="2:23">
      <c r="B9" s="389"/>
      <c r="C9" s="389"/>
      <c r="D9" s="79">
        <v>45874</v>
      </c>
      <c r="E9" s="79" t="s">
        <v>120</v>
      </c>
      <c r="F9" s="228">
        <f>'（３）業績構成比'!F11</f>
        <v>6182700.1499999994</v>
      </c>
      <c r="G9" s="375">
        <f>SUM(F9:F15)</f>
        <v>38973976.979999997</v>
      </c>
      <c r="H9" s="375"/>
      <c r="I9" s="242">
        <f>'（４）訂單數量構成比'!F11</f>
        <v>185947</v>
      </c>
      <c r="J9" s="376">
        <f t="shared" ref="J9" si="2">SUM(I9:I15)</f>
        <v>1159872</v>
      </c>
      <c r="K9" s="376"/>
      <c r="L9" s="228">
        <v>4317373.1408273196</v>
      </c>
      <c r="M9" s="375">
        <f t="shared" ref="M9" si="3">SUM(L9:L15)</f>
        <v>27196273.410152577</v>
      </c>
      <c r="N9" s="375"/>
      <c r="O9" s="256">
        <f t="shared" si="0"/>
        <v>0.69829896907216504</v>
      </c>
      <c r="P9" s="374">
        <f>M9/G9</f>
        <v>0.69780595970764536</v>
      </c>
      <c r="Q9" s="374"/>
      <c r="R9" s="227">
        <v>973458.52599999995</v>
      </c>
      <c r="S9" s="375">
        <f t="shared" ref="S9" si="4">SUM(R9:R15)</f>
        <v>6523306.9199999999</v>
      </c>
      <c r="T9" s="375"/>
      <c r="U9" s="256">
        <f t="shared" si="1"/>
        <v>0.15744876872283706</v>
      </c>
      <c r="V9" s="374">
        <f t="shared" ref="V9" si="5">S9/G9</f>
        <v>0.1673759627699149</v>
      </c>
      <c r="W9" s="374"/>
    </row>
    <row r="10" spans="2:23">
      <c r="B10" s="389"/>
      <c r="C10" s="389"/>
      <c r="D10" s="79">
        <v>45875</v>
      </c>
      <c r="E10" s="79" t="s">
        <v>114</v>
      </c>
      <c r="F10" s="228">
        <f>'（３）業績構成比'!F12</f>
        <v>6008483.6100000013</v>
      </c>
      <c r="G10" s="375"/>
      <c r="H10" s="375"/>
      <c r="I10" s="242">
        <f>'（４）訂單數量構成比'!F12</f>
        <v>179806</v>
      </c>
      <c r="J10" s="376"/>
      <c r="K10" s="376"/>
      <c r="L10" s="228">
        <v>4167843.5020500007</v>
      </c>
      <c r="M10" s="375"/>
      <c r="N10" s="375"/>
      <c r="O10" s="256">
        <f t="shared" si="0"/>
        <v>0.69365979381443299</v>
      </c>
      <c r="P10" s="374"/>
      <c r="Q10" s="374"/>
      <c r="R10" s="227">
        <v>1011615.899</v>
      </c>
      <c r="S10" s="375"/>
      <c r="T10" s="375"/>
      <c r="U10" s="256">
        <f t="shared" si="1"/>
        <v>0.16836459324218739</v>
      </c>
      <c r="V10" s="374"/>
      <c r="W10" s="374"/>
    </row>
    <row r="11" spans="2:23">
      <c r="B11" s="389"/>
      <c r="C11" s="389"/>
      <c r="D11" s="79">
        <v>45876</v>
      </c>
      <c r="E11" s="79" t="s">
        <v>115</v>
      </c>
      <c r="F11" s="228">
        <f>'（３）業績構成比'!F13</f>
        <v>5578775.709999999</v>
      </c>
      <c r="G11" s="375"/>
      <c r="H11" s="375"/>
      <c r="I11" s="242">
        <f>'（４）訂單數量構成比'!F13</f>
        <v>167846</v>
      </c>
      <c r="J11" s="376"/>
      <c r="K11" s="376"/>
      <c r="L11" s="228">
        <v>3948565.4264953607</v>
      </c>
      <c r="M11" s="375"/>
      <c r="N11" s="375"/>
      <c r="O11" s="256">
        <f t="shared" si="0"/>
        <v>0.70778350515463928</v>
      </c>
      <c r="P11" s="374"/>
      <c r="Q11" s="374"/>
      <c r="R11" s="227">
        <v>958610.27599999995</v>
      </c>
      <c r="S11" s="375"/>
      <c r="T11" s="375"/>
      <c r="U11" s="256">
        <f t="shared" si="1"/>
        <v>0.17183165730819461</v>
      </c>
      <c r="V11" s="374"/>
      <c r="W11" s="374"/>
    </row>
    <row r="12" spans="2:23">
      <c r="B12" s="389"/>
      <c r="C12" s="389"/>
      <c r="D12" s="79">
        <v>45877</v>
      </c>
      <c r="E12" s="79" t="s">
        <v>116</v>
      </c>
      <c r="F12" s="228">
        <f>'（３）業績構成比'!F14</f>
        <v>4540704.45</v>
      </c>
      <c r="G12" s="375"/>
      <c r="H12" s="375"/>
      <c r="I12" s="242">
        <f>'（４）訂單數量構成比'!F14</f>
        <v>133441</v>
      </c>
      <c r="J12" s="376"/>
      <c r="K12" s="376"/>
      <c r="L12" s="228">
        <v>3136128.8105953611</v>
      </c>
      <c r="M12" s="375"/>
      <c r="N12" s="375"/>
      <c r="O12" s="256">
        <f t="shared" si="0"/>
        <v>0.69067010309278354</v>
      </c>
      <c r="P12" s="374"/>
      <c r="Q12" s="374"/>
      <c r="R12" s="227">
        <v>918456.39199999999</v>
      </c>
      <c r="S12" s="375"/>
      <c r="T12" s="375"/>
      <c r="U12" s="256">
        <f t="shared" si="1"/>
        <v>0.2022717845025126</v>
      </c>
      <c r="V12" s="374"/>
      <c r="W12" s="374"/>
    </row>
    <row r="13" spans="2:23">
      <c r="B13" s="389"/>
      <c r="C13" s="389"/>
      <c r="D13" s="79">
        <v>45878</v>
      </c>
      <c r="E13" s="79" t="s">
        <v>117</v>
      </c>
      <c r="F13" s="228">
        <f>'（３）業績構成比'!F15</f>
        <v>4698362.9500000011</v>
      </c>
      <c r="G13" s="375"/>
      <c r="H13" s="375"/>
      <c r="I13" s="242">
        <f>'（４）訂單數量構成比'!F15</f>
        <v>136383</v>
      </c>
      <c r="J13" s="376"/>
      <c r="K13" s="376"/>
      <c r="L13" s="228">
        <v>3324455.062610826</v>
      </c>
      <c r="M13" s="375"/>
      <c r="N13" s="375"/>
      <c r="O13" s="256">
        <f t="shared" si="0"/>
        <v>0.70757731958762893</v>
      </c>
      <c r="P13" s="374"/>
      <c r="Q13" s="374"/>
      <c r="R13" s="227">
        <v>846441.94700000004</v>
      </c>
      <c r="S13" s="375"/>
      <c r="T13" s="375"/>
      <c r="U13" s="256">
        <f t="shared" si="1"/>
        <v>0.18015678141681238</v>
      </c>
      <c r="V13" s="374"/>
      <c r="W13" s="374"/>
    </row>
    <row r="14" spans="2:23">
      <c r="B14" s="389"/>
      <c r="C14" s="389"/>
      <c r="D14" s="79">
        <v>45879</v>
      </c>
      <c r="E14" s="79" t="s">
        <v>118</v>
      </c>
      <c r="F14" s="228">
        <f>'（３）業績構成比'!F16</f>
        <v>6020434.0999999996</v>
      </c>
      <c r="G14" s="375"/>
      <c r="H14" s="375"/>
      <c r="I14" s="242">
        <f>'（４）訂單數量構成比'!F16</f>
        <v>179198</v>
      </c>
      <c r="J14" s="376"/>
      <c r="K14" s="376"/>
      <c r="L14" s="228">
        <v>4164340.4736030926</v>
      </c>
      <c r="M14" s="375"/>
      <c r="N14" s="375"/>
      <c r="O14" s="256">
        <f t="shared" si="0"/>
        <v>0.69170103092783508</v>
      </c>
      <c r="P14" s="374"/>
      <c r="Q14" s="374"/>
      <c r="R14" s="227">
        <v>855877.16899999999</v>
      </c>
      <c r="S14" s="375"/>
      <c r="T14" s="375"/>
      <c r="U14" s="256">
        <f t="shared" si="1"/>
        <v>0.14216203595684238</v>
      </c>
      <c r="V14" s="374"/>
      <c r="W14" s="374"/>
    </row>
    <row r="15" spans="2:23">
      <c r="B15" s="389"/>
      <c r="C15" s="389"/>
      <c r="D15" s="79">
        <v>45880</v>
      </c>
      <c r="E15" s="79" t="s">
        <v>119</v>
      </c>
      <c r="F15" s="228">
        <f>'（３）業績構成比'!F17</f>
        <v>5944516.0099999998</v>
      </c>
      <c r="G15" s="375"/>
      <c r="H15" s="375"/>
      <c r="I15" s="242">
        <f>'（４）訂單數量構成比'!F17</f>
        <v>177251</v>
      </c>
      <c r="J15" s="376"/>
      <c r="K15" s="376"/>
      <c r="L15" s="228">
        <v>4137566.9939706181</v>
      </c>
      <c r="M15" s="375"/>
      <c r="N15" s="375"/>
      <c r="O15" s="256">
        <f t="shared" si="0"/>
        <v>0.69603092783505149</v>
      </c>
      <c r="P15" s="374"/>
      <c r="Q15" s="374"/>
      <c r="R15" s="227">
        <v>958846.71100000001</v>
      </c>
      <c r="S15" s="375"/>
      <c r="T15" s="375"/>
      <c r="U15" s="256">
        <f t="shared" si="1"/>
        <v>0.16129937397544331</v>
      </c>
      <c r="V15" s="374"/>
      <c r="W15" s="374"/>
    </row>
    <row r="16" spans="2:23">
      <c r="B16" s="388">
        <f>D24</f>
        <v>45889</v>
      </c>
      <c r="C16" s="389"/>
      <c r="D16" s="79">
        <v>45881</v>
      </c>
      <c r="E16" s="79" t="s">
        <v>120</v>
      </c>
      <c r="F16" s="228">
        <f>'（３）業績構成比'!F18</f>
        <v>5571059.9600000009</v>
      </c>
      <c r="G16" s="375">
        <f t="shared" ref="G16" si="6">SUM(F16:F22)</f>
        <v>36769733.580000006</v>
      </c>
      <c r="H16" s="375"/>
      <c r="I16" s="242">
        <f>'（４）訂單數量構成比'!F18</f>
        <v>163807</v>
      </c>
      <c r="J16" s="376">
        <f t="shared" ref="J16" si="7">SUM(I16:I22)</f>
        <v>1082673</v>
      </c>
      <c r="K16" s="376"/>
      <c r="L16" s="228">
        <v>3965503.4529711353</v>
      </c>
      <c r="M16" s="375">
        <f t="shared" ref="M16" si="8">SUM(L16:L22)</f>
        <v>25835317.037120622</v>
      </c>
      <c r="N16" s="375"/>
      <c r="O16" s="256">
        <f t="shared" si="0"/>
        <v>0.71180412371134028</v>
      </c>
      <c r="P16" s="374">
        <f t="shared" ref="P16" si="9">M16/G16</f>
        <v>0.70262453713216755</v>
      </c>
      <c r="Q16" s="374"/>
      <c r="R16" s="227">
        <v>941877.14899999998</v>
      </c>
      <c r="S16" s="375">
        <f t="shared" ref="S16" si="10">SUM(R16:R22)</f>
        <v>6176194.7468019994</v>
      </c>
      <c r="T16" s="375"/>
      <c r="U16" s="256">
        <f t="shared" si="1"/>
        <v>0.16906605848126607</v>
      </c>
      <c r="V16" s="374">
        <f t="shared" ref="V16" si="11">S16/G16</f>
        <v>0.1679695267131712</v>
      </c>
      <c r="W16" s="374"/>
    </row>
    <row r="17" spans="2:23">
      <c r="B17" s="389"/>
      <c r="C17" s="389"/>
      <c r="D17" s="79">
        <v>45882</v>
      </c>
      <c r="E17" s="79" t="s">
        <v>114</v>
      </c>
      <c r="F17" s="228">
        <f>'（３）業績構成比'!F19</f>
        <v>5601894.3000000017</v>
      </c>
      <c r="G17" s="375"/>
      <c r="H17" s="375"/>
      <c r="I17" s="242">
        <f>'（４）訂單數量構成比'!F19</f>
        <v>165300</v>
      </c>
      <c r="J17" s="376"/>
      <c r="K17" s="376"/>
      <c r="L17" s="228">
        <v>3927389.9162010318</v>
      </c>
      <c r="M17" s="375"/>
      <c r="N17" s="375"/>
      <c r="O17" s="256">
        <f t="shared" si="0"/>
        <v>0.70108247422680403</v>
      </c>
      <c r="P17" s="374"/>
      <c r="Q17" s="374"/>
      <c r="R17" s="227">
        <v>918616.61899999995</v>
      </c>
      <c r="S17" s="375"/>
      <c r="T17" s="375"/>
      <c r="U17" s="256">
        <f t="shared" si="1"/>
        <v>0.16398321171465155</v>
      </c>
      <c r="V17" s="374"/>
      <c r="W17" s="374"/>
    </row>
    <row r="18" spans="2:23">
      <c r="B18" s="389"/>
      <c r="C18" s="389"/>
      <c r="D18" s="79">
        <v>45883</v>
      </c>
      <c r="E18" s="79" t="s">
        <v>115</v>
      </c>
      <c r="F18" s="228">
        <f>'（３）業績構成比'!F20</f>
        <v>5220507.6899999995</v>
      </c>
      <c r="G18" s="375"/>
      <c r="H18" s="375"/>
      <c r="I18" s="242">
        <f>'（４）訂單數量構成比'!F20</f>
        <v>154459</v>
      </c>
      <c r="J18" s="376"/>
      <c r="K18" s="376"/>
      <c r="L18" s="228">
        <v>3599190.2244201032</v>
      </c>
      <c r="M18" s="375"/>
      <c r="N18" s="375"/>
      <c r="O18" s="256">
        <f t="shared" si="0"/>
        <v>0.68943298969072175</v>
      </c>
      <c r="P18" s="374"/>
      <c r="Q18" s="374"/>
      <c r="R18" s="227">
        <v>892023.12100000004</v>
      </c>
      <c r="S18" s="375"/>
      <c r="T18" s="375"/>
      <c r="U18" s="256">
        <f t="shared" si="1"/>
        <v>0.17086903687713945</v>
      </c>
      <c r="V18" s="374"/>
      <c r="W18" s="374"/>
    </row>
    <row r="19" spans="2:23">
      <c r="B19" s="389"/>
      <c r="C19" s="389"/>
      <c r="D19" s="79">
        <v>45884</v>
      </c>
      <c r="E19" s="79" t="s">
        <v>116</v>
      </c>
      <c r="F19" s="228">
        <f>'（３）業績構成比'!F21</f>
        <v>4456648.04</v>
      </c>
      <c r="G19" s="375"/>
      <c r="H19" s="375"/>
      <c r="I19" s="242">
        <f>'（４）訂單數量構成比'!F21</f>
        <v>129575</v>
      </c>
      <c r="J19" s="376"/>
      <c r="K19" s="376"/>
      <c r="L19" s="228">
        <v>3145612.4542123713</v>
      </c>
      <c r="M19" s="375"/>
      <c r="N19" s="375"/>
      <c r="O19" s="256">
        <f t="shared" si="0"/>
        <v>0.70582474226804126</v>
      </c>
      <c r="P19" s="374"/>
      <c r="Q19" s="374"/>
      <c r="R19" s="227">
        <v>852394.55900000001</v>
      </c>
      <c r="S19" s="375"/>
      <c r="T19" s="375"/>
      <c r="U19" s="256">
        <f t="shared" si="1"/>
        <v>0.19126360245400936</v>
      </c>
      <c r="V19" s="374"/>
      <c r="W19" s="374"/>
    </row>
    <row r="20" spans="2:23">
      <c r="B20" s="389"/>
      <c r="C20" s="389"/>
      <c r="D20" s="79">
        <v>45885</v>
      </c>
      <c r="E20" s="79" t="s">
        <v>117</v>
      </c>
      <c r="F20" s="228">
        <f>'（３）業績構成比'!F22</f>
        <v>4483117.49</v>
      </c>
      <c r="G20" s="375"/>
      <c r="H20" s="375"/>
      <c r="I20" s="242">
        <f>'（４）訂單數量構成比'!F22</f>
        <v>129760</v>
      </c>
      <c r="J20" s="376"/>
      <c r="K20" s="376"/>
      <c r="L20" s="228">
        <v>3180471.4440654637</v>
      </c>
      <c r="M20" s="375"/>
      <c r="N20" s="375"/>
      <c r="O20" s="256">
        <f t="shared" si="0"/>
        <v>0.70943298969072155</v>
      </c>
      <c r="P20" s="374"/>
      <c r="Q20" s="374"/>
      <c r="R20" s="227">
        <v>826415.91500000004</v>
      </c>
      <c r="S20" s="375"/>
      <c r="T20" s="375"/>
      <c r="U20" s="256">
        <f t="shared" si="1"/>
        <v>0.18433956211127539</v>
      </c>
      <c r="V20" s="374"/>
      <c r="W20" s="374"/>
    </row>
    <row r="21" spans="2:23">
      <c r="B21" s="389"/>
      <c r="C21" s="389"/>
      <c r="D21" s="79">
        <v>45886</v>
      </c>
      <c r="E21" s="79" t="s">
        <v>118</v>
      </c>
      <c r="F21" s="228">
        <f>'（３）業績構成比'!F23</f>
        <v>5735188.2799999993</v>
      </c>
      <c r="G21" s="375"/>
      <c r="H21" s="375"/>
      <c r="I21" s="242">
        <f>'（４）訂單數量構成比'!F23</f>
        <v>169934</v>
      </c>
      <c r="J21" s="376"/>
      <c r="K21" s="376"/>
      <c r="L21" s="228">
        <v>4087060.7201546389</v>
      </c>
      <c r="M21" s="375"/>
      <c r="N21" s="375"/>
      <c r="O21" s="256">
        <f t="shared" si="0"/>
        <v>0.71262886597938147</v>
      </c>
      <c r="P21" s="374"/>
      <c r="Q21" s="374"/>
      <c r="R21" s="227">
        <v>826385.08299999998</v>
      </c>
      <c r="S21" s="375"/>
      <c r="T21" s="375"/>
      <c r="U21" s="256">
        <f t="shared" si="1"/>
        <v>0.14409031450315352</v>
      </c>
      <c r="V21" s="374"/>
      <c r="W21" s="374"/>
    </row>
    <row r="22" spans="2:23">
      <c r="B22" s="389"/>
      <c r="C22" s="389"/>
      <c r="D22" s="79">
        <v>45887</v>
      </c>
      <c r="E22" s="79" t="s">
        <v>119</v>
      </c>
      <c r="F22" s="228">
        <f>'（３）業績構成比'!F24</f>
        <v>5701317.8199999994</v>
      </c>
      <c r="G22" s="375"/>
      <c r="H22" s="375"/>
      <c r="I22" s="242">
        <f>'（４）訂單數量構成比'!F24</f>
        <v>169838</v>
      </c>
      <c r="J22" s="376"/>
      <c r="K22" s="376"/>
      <c r="L22" s="228">
        <v>3930088.8250958761</v>
      </c>
      <c r="M22" s="375"/>
      <c r="N22" s="375"/>
      <c r="O22" s="256">
        <f t="shared" si="0"/>
        <v>0.68932989690721658</v>
      </c>
      <c r="P22" s="374"/>
      <c r="Q22" s="374"/>
      <c r="R22" s="227">
        <v>918482.30080199987</v>
      </c>
      <c r="S22" s="375"/>
      <c r="T22" s="375"/>
      <c r="U22" s="256">
        <f t="shared" si="1"/>
        <v>0.16109999999999999</v>
      </c>
      <c r="V22" s="374"/>
      <c r="W22" s="374"/>
    </row>
    <row r="23" spans="2:23">
      <c r="B23" s="388">
        <f>D31</f>
        <v>45896</v>
      </c>
      <c r="C23" s="389"/>
      <c r="D23" s="79">
        <v>45888</v>
      </c>
      <c r="E23" s="79" t="s">
        <v>120</v>
      </c>
      <c r="F23" s="228">
        <f>'（３）業績構成比'!F25</f>
        <v>6939236.5499999998</v>
      </c>
      <c r="G23" s="375">
        <f t="shared" ref="G23" si="12">SUM(F23:F29)</f>
        <v>41790038.960000001</v>
      </c>
      <c r="H23" s="375"/>
      <c r="I23" s="242">
        <f>'（４）訂單數量構成比'!F25</f>
        <v>193634</v>
      </c>
      <c r="J23" s="376">
        <f t="shared" ref="J23" si="13">SUM(I23:I29)</f>
        <v>1179305</v>
      </c>
      <c r="K23" s="376"/>
      <c r="L23" s="228">
        <v>5126092.731858247</v>
      </c>
      <c r="M23" s="375">
        <f t="shared" ref="M23" si="14">SUM(L23:L29)</f>
        <v>29847662.122743297</v>
      </c>
      <c r="N23" s="375"/>
      <c r="O23" s="256">
        <f t="shared" si="0"/>
        <v>0.73871134020618556</v>
      </c>
      <c r="P23" s="374">
        <f t="shared" ref="P23" si="15">M23/G23</f>
        <v>0.71422910496236824</v>
      </c>
      <c r="Q23" s="374"/>
      <c r="R23" s="227">
        <v>917891.65899999999</v>
      </c>
      <c r="S23" s="375">
        <f t="shared" ref="S23" si="16">SUM(R23:R29)</f>
        <v>6478375.767</v>
      </c>
      <c r="T23" s="375"/>
      <c r="U23" s="256">
        <f t="shared" si="1"/>
        <v>0.13227559723410784</v>
      </c>
      <c r="V23" s="374">
        <f t="shared" ref="V23" si="17">S23/G23</f>
        <v>0.15502200831161894</v>
      </c>
      <c r="W23" s="374"/>
    </row>
    <row r="24" spans="2:23">
      <c r="B24" s="389"/>
      <c r="C24" s="389"/>
      <c r="D24" s="79">
        <v>45889</v>
      </c>
      <c r="E24" s="79" t="s">
        <v>114</v>
      </c>
      <c r="F24" s="228">
        <f>'（３）業績構成比'!F26</f>
        <v>6333786.3600000003</v>
      </c>
      <c r="G24" s="375"/>
      <c r="H24" s="375"/>
      <c r="I24" s="242">
        <f>'（４）訂單數量構成比'!F26</f>
        <v>180887</v>
      </c>
      <c r="J24" s="376"/>
      <c r="K24" s="376"/>
      <c r="L24" s="228">
        <v>4556734.8570371149</v>
      </c>
      <c r="M24" s="375"/>
      <c r="N24" s="375"/>
      <c r="O24" s="256">
        <f t="shared" si="0"/>
        <v>0.71943298969072189</v>
      </c>
      <c r="P24" s="374"/>
      <c r="Q24" s="374"/>
      <c r="R24" s="227">
        <v>1030986.505</v>
      </c>
      <c r="S24" s="375"/>
      <c r="T24" s="375"/>
      <c r="U24" s="256">
        <f t="shared" si="1"/>
        <v>0.1627756994632828</v>
      </c>
      <c r="V24" s="374"/>
      <c r="W24" s="374"/>
    </row>
    <row r="25" spans="2:23">
      <c r="B25" s="389"/>
      <c r="C25" s="389"/>
      <c r="D25" s="79">
        <v>45890</v>
      </c>
      <c r="E25" s="79" t="s">
        <v>115</v>
      </c>
      <c r="F25" s="228">
        <f>'（３）業績構成比'!F27</f>
        <v>5963895.6600000001</v>
      </c>
      <c r="G25" s="375"/>
      <c r="H25" s="375"/>
      <c r="I25" s="242">
        <f>'（４）訂單數量構成比'!F27</f>
        <v>170601</v>
      </c>
      <c r="J25" s="376"/>
      <c r="K25" s="376"/>
      <c r="L25" s="228">
        <v>4187331.0713845361</v>
      </c>
      <c r="M25" s="375"/>
      <c r="N25" s="375"/>
      <c r="O25" s="256">
        <f t="shared" si="0"/>
        <v>0.70211340206185568</v>
      </c>
      <c r="P25" s="374"/>
      <c r="Q25" s="374"/>
      <c r="R25" s="227">
        <v>967364.37100000004</v>
      </c>
      <c r="S25" s="375"/>
      <c r="T25" s="375"/>
      <c r="U25" s="256">
        <f t="shared" si="1"/>
        <v>0.16220343650344815</v>
      </c>
      <c r="V25" s="374"/>
      <c r="W25" s="374"/>
    </row>
    <row r="26" spans="2:23">
      <c r="B26" s="389"/>
      <c r="C26" s="389"/>
      <c r="D26" s="79">
        <v>45891</v>
      </c>
      <c r="E26" s="79" t="s">
        <v>116</v>
      </c>
      <c r="F26" s="228">
        <f>'（３）業績構成比'!F28</f>
        <v>4909450.9799999995</v>
      </c>
      <c r="G26" s="375"/>
      <c r="H26" s="375"/>
      <c r="I26" s="242">
        <f>'（４）訂單數量構成比'!F28</f>
        <v>134952</v>
      </c>
      <c r="J26" s="376"/>
      <c r="K26" s="376"/>
      <c r="L26" s="228">
        <v>3583140.0219494835</v>
      </c>
      <c r="M26" s="375"/>
      <c r="N26" s="375"/>
      <c r="O26" s="256">
        <f t="shared" si="0"/>
        <v>0.72984536082474216</v>
      </c>
      <c r="P26" s="374"/>
      <c r="Q26" s="374"/>
      <c r="R26" s="227">
        <v>895981.96900000004</v>
      </c>
      <c r="S26" s="375"/>
      <c r="T26" s="375"/>
      <c r="U26" s="256">
        <f t="shared" si="1"/>
        <v>0.18250145946054444</v>
      </c>
      <c r="V26" s="374"/>
      <c r="W26" s="374"/>
    </row>
    <row r="27" spans="2:23">
      <c r="B27" s="389"/>
      <c r="C27" s="389"/>
      <c r="D27" s="79">
        <v>45892</v>
      </c>
      <c r="E27" s="79" t="s">
        <v>117</v>
      </c>
      <c r="F27" s="228">
        <f>'（３）業績構成比'!F29</f>
        <v>5147138.6599999992</v>
      </c>
      <c r="G27" s="375"/>
      <c r="H27" s="375"/>
      <c r="I27" s="242">
        <f>'（４）訂單數量構成比'!F29</f>
        <v>140531</v>
      </c>
      <c r="J27" s="376"/>
      <c r="K27" s="376"/>
      <c r="L27" s="228">
        <v>3664285.1563536078</v>
      </c>
      <c r="M27" s="375"/>
      <c r="N27" s="375"/>
      <c r="O27" s="256">
        <f t="shared" si="0"/>
        <v>0.71190721649484534</v>
      </c>
      <c r="P27" s="374"/>
      <c r="Q27" s="374"/>
      <c r="R27" s="227">
        <v>839624.79599999997</v>
      </c>
      <c r="S27" s="375"/>
      <c r="T27" s="375"/>
      <c r="U27" s="256">
        <f t="shared" si="1"/>
        <v>0.16312457298362351</v>
      </c>
      <c r="V27" s="374"/>
      <c r="W27" s="374"/>
    </row>
    <row r="28" spans="2:23">
      <c r="B28" s="389"/>
      <c r="C28" s="389"/>
      <c r="D28" s="79">
        <v>45893</v>
      </c>
      <c r="E28" s="79" t="s">
        <v>118</v>
      </c>
      <c r="F28" s="228">
        <f>'（３）業績構成比'!F30</f>
        <v>6385967.1200000001</v>
      </c>
      <c r="G28" s="375"/>
      <c r="H28" s="375"/>
      <c r="I28" s="242">
        <f>'（４）訂單數量構成比'!F30</f>
        <v>182419</v>
      </c>
      <c r="J28" s="376"/>
      <c r="K28" s="376"/>
      <c r="L28" s="228">
        <v>4502765.1667257734</v>
      </c>
      <c r="M28" s="375"/>
      <c r="N28" s="375"/>
      <c r="O28" s="256">
        <f t="shared" si="0"/>
        <v>0.70510309278350514</v>
      </c>
      <c r="P28" s="374"/>
      <c r="Q28" s="374"/>
      <c r="R28" s="227">
        <v>869487.03500000003</v>
      </c>
      <c r="S28" s="375"/>
      <c r="T28" s="375"/>
      <c r="U28" s="256">
        <f t="shared" si="1"/>
        <v>0.13615588972841439</v>
      </c>
      <c r="V28" s="374"/>
      <c r="W28" s="374"/>
    </row>
    <row r="29" spans="2:23">
      <c r="B29" s="389"/>
      <c r="C29" s="389"/>
      <c r="D29" s="79">
        <v>45894</v>
      </c>
      <c r="E29" s="79" t="s">
        <v>119</v>
      </c>
      <c r="F29" s="228">
        <f>'（３）業績構成比'!F31</f>
        <v>6110563.6299999999</v>
      </c>
      <c r="G29" s="375"/>
      <c r="H29" s="375"/>
      <c r="I29" s="242">
        <f>'（４）訂單數量構成比'!F31</f>
        <v>176281</v>
      </c>
      <c r="J29" s="376"/>
      <c r="K29" s="376"/>
      <c r="L29" s="228">
        <v>4227313.1174345361</v>
      </c>
      <c r="M29" s="375"/>
      <c r="N29" s="375"/>
      <c r="O29" s="256">
        <f t="shared" si="0"/>
        <v>0.69180412371134026</v>
      </c>
      <c r="P29" s="374"/>
      <c r="Q29" s="374"/>
      <c r="R29" s="227">
        <v>957039.43200000003</v>
      </c>
      <c r="S29" s="375"/>
      <c r="T29" s="375"/>
      <c r="U29" s="256">
        <f t="shared" si="1"/>
        <v>0.15662048379651683</v>
      </c>
      <c r="V29" s="374"/>
      <c r="W29" s="374"/>
    </row>
    <row r="30" spans="2:23">
      <c r="B30" s="388">
        <f>D38</f>
        <v>45903</v>
      </c>
      <c r="C30" s="389"/>
      <c r="D30" s="79">
        <v>45895</v>
      </c>
      <c r="E30" s="79" t="s">
        <v>120</v>
      </c>
      <c r="F30" s="228">
        <f>'（３）業績構成比'!F32</f>
        <v>5751890.8199999994</v>
      </c>
      <c r="G30" s="375">
        <f>SUM(F30:F36)</f>
        <v>38277517.119999997</v>
      </c>
      <c r="H30" s="375"/>
      <c r="I30" s="242">
        <f>'（４）訂單數量構成比'!F32</f>
        <v>166644</v>
      </c>
      <c r="J30" s="376">
        <f t="shared" ref="J30" si="18">SUM(I30:I36)</f>
        <v>1105998</v>
      </c>
      <c r="K30" s="376"/>
      <c r="L30" s="228">
        <v>4112601.9363000006</v>
      </c>
      <c r="M30" s="375">
        <f t="shared" ref="M30" si="19">SUM(L30:L36)</f>
        <v>27040773.528292786</v>
      </c>
      <c r="N30" s="375"/>
      <c r="O30" s="256">
        <f t="shared" si="0"/>
        <v>0.71500000000000019</v>
      </c>
      <c r="P30" s="374">
        <f t="shared" ref="P30" si="20">M30/G30</f>
        <v>0.70644011322677946</v>
      </c>
      <c r="Q30" s="374"/>
      <c r="R30" s="227">
        <v>953162.47499999998</v>
      </c>
      <c r="S30" s="375">
        <f t="shared" ref="S30" si="21">SUM(R30:R36)</f>
        <v>6420325.1950000003</v>
      </c>
      <c r="T30" s="375"/>
      <c r="U30" s="256">
        <f t="shared" si="1"/>
        <v>0.16571289421658392</v>
      </c>
      <c r="V30" s="374">
        <f t="shared" ref="V30" si="22">S30/G30</f>
        <v>0.16773097311594909</v>
      </c>
      <c r="W30" s="374"/>
    </row>
    <row r="31" spans="2:23">
      <c r="B31" s="389"/>
      <c r="C31" s="389"/>
      <c r="D31" s="79">
        <v>45896</v>
      </c>
      <c r="E31" s="79" t="s">
        <v>114</v>
      </c>
      <c r="F31" s="228">
        <f>'（３）業績構成比'!F33</f>
        <v>5656058.3599999994</v>
      </c>
      <c r="G31" s="375"/>
      <c r="H31" s="375"/>
      <c r="I31" s="242">
        <f>'（４）訂單數量構成比'!F33</f>
        <v>164419</v>
      </c>
      <c r="J31" s="376"/>
      <c r="K31" s="376"/>
      <c r="L31" s="228">
        <v>4056909.9010000001</v>
      </c>
      <c r="M31" s="375"/>
      <c r="N31" s="375"/>
      <c r="O31" s="256">
        <f t="shared" si="0"/>
        <v>0.71726804123711352</v>
      </c>
      <c r="P31" s="374"/>
      <c r="Q31" s="374"/>
      <c r="R31" s="227">
        <v>922677.27</v>
      </c>
      <c r="S31" s="375"/>
      <c r="T31" s="375"/>
      <c r="U31" s="256">
        <f t="shared" si="1"/>
        <v>0.16313079025584878</v>
      </c>
      <c r="V31" s="374"/>
      <c r="W31" s="374"/>
    </row>
    <row r="32" spans="2:23">
      <c r="B32" s="389"/>
      <c r="C32" s="389"/>
      <c r="D32" s="79">
        <v>45897</v>
      </c>
      <c r="E32" s="79" t="s">
        <v>115</v>
      </c>
      <c r="F32" s="228">
        <f>'（３）業績構成比'!F34</f>
        <v>5359266.3100000005</v>
      </c>
      <c r="G32" s="375"/>
      <c r="H32" s="375"/>
      <c r="I32" s="242">
        <f>'（４）訂單數量構成比'!F34</f>
        <v>155645</v>
      </c>
      <c r="J32" s="376"/>
      <c r="K32" s="376"/>
      <c r="L32" s="228">
        <v>3756182.6812922684</v>
      </c>
      <c r="M32" s="375"/>
      <c r="N32" s="375"/>
      <c r="O32" s="256">
        <f t="shared" si="0"/>
        <v>0.70087628865979379</v>
      </c>
      <c r="P32" s="374"/>
      <c r="Q32" s="374"/>
      <c r="R32" s="227">
        <v>915926.47900000005</v>
      </c>
      <c r="S32" s="375"/>
      <c r="T32" s="375"/>
      <c r="U32" s="256">
        <f t="shared" si="1"/>
        <v>0.17090519970820409</v>
      </c>
      <c r="V32" s="374"/>
      <c r="W32" s="374"/>
    </row>
    <row r="33" spans="2:23">
      <c r="B33" s="389"/>
      <c r="C33" s="389"/>
      <c r="D33" s="79">
        <v>45898</v>
      </c>
      <c r="E33" s="79" t="s">
        <v>116</v>
      </c>
      <c r="F33" s="228">
        <f>'（３）業績構成比'!F35</f>
        <v>4553981.2600000007</v>
      </c>
      <c r="G33" s="375"/>
      <c r="H33" s="375"/>
      <c r="I33" s="242">
        <f>'（４）訂單數量構成比'!F35</f>
        <v>129900</v>
      </c>
      <c r="J33" s="376"/>
      <c r="K33" s="376"/>
      <c r="L33" s="228">
        <v>3202106.1014257735</v>
      </c>
      <c r="M33" s="375"/>
      <c r="N33" s="375"/>
      <c r="O33" s="256">
        <f t="shared" si="0"/>
        <v>0.70314432989690712</v>
      </c>
      <c r="P33" s="374"/>
      <c r="Q33" s="374"/>
      <c r="R33" s="227">
        <v>903047.26</v>
      </c>
      <c r="S33" s="375"/>
      <c r="T33" s="375"/>
      <c r="U33" s="256">
        <f t="shared" si="1"/>
        <v>0.19829841372689352</v>
      </c>
      <c r="V33" s="374"/>
      <c r="W33" s="374"/>
    </row>
    <row r="34" spans="2:23">
      <c r="B34" s="389"/>
      <c r="C34" s="389"/>
      <c r="D34" s="79">
        <v>45899</v>
      </c>
      <c r="E34" s="79" t="s">
        <v>117</v>
      </c>
      <c r="F34" s="228">
        <f>'（３）業績構成比'!F36</f>
        <v>4840642.0399999991</v>
      </c>
      <c r="G34" s="375"/>
      <c r="H34" s="375"/>
      <c r="I34" s="242">
        <f>'（４）訂單數量構成比'!F36</f>
        <v>136235</v>
      </c>
      <c r="J34" s="376"/>
      <c r="K34" s="376"/>
      <c r="L34" s="228">
        <v>3386203.7693216493</v>
      </c>
      <c r="M34" s="375"/>
      <c r="N34" s="375"/>
      <c r="O34" s="256">
        <f t="shared" si="0"/>
        <v>0.69953608247422694</v>
      </c>
      <c r="P34" s="374"/>
      <c r="Q34" s="374"/>
      <c r="R34" s="227">
        <v>836362.96900000004</v>
      </c>
      <c r="S34" s="375"/>
      <c r="T34" s="375"/>
      <c r="U34" s="256">
        <f t="shared" si="1"/>
        <v>0.17277934664220704</v>
      </c>
      <c r="V34" s="374"/>
      <c r="W34" s="374"/>
    </row>
    <row r="35" spans="2:23">
      <c r="B35" s="389"/>
      <c r="C35" s="389"/>
      <c r="D35" s="79">
        <v>45900</v>
      </c>
      <c r="E35" s="79" t="s">
        <v>118</v>
      </c>
      <c r="F35" s="228">
        <f>'（３）業績構成比'!F37</f>
        <v>6112909.3899999997</v>
      </c>
      <c r="G35" s="375"/>
      <c r="H35" s="375"/>
      <c r="I35" s="242">
        <f>'（４）訂單數量構成比'!F37</f>
        <v>177923</v>
      </c>
      <c r="J35" s="376"/>
      <c r="K35" s="376"/>
      <c r="L35" s="228">
        <v>4313382.3010159787</v>
      </c>
      <c r="M35" s="375"/>
      <c r="N35" s="375"/>
      <c r="O35" s="256">
        <f t="shared" si="0"/>
        <v>0.7056185567010308</v>
      </c>
      <c r="P35" s="374"/>
      <c r="Q35" s="374"/>
      <c r="R35" s="227">
        <v>882237.65</v>
      </c>
      <c r="S35" s="375"/>
      <c r="T35" s="375"/>
      <c r="U35" s="256">
        <f t="shared" si="1"/>
        <v>0.14432369166852643</v>
      </c>
      <c r="V35" s="374"/>
      <c r="W35" s="374"/>
    </row>
    <row r="36" spans="2:23" ht="12" customHeight="1">
      <c r="B36" s="389"/>
      <c r="C36" s="387" t="s">
        <v>668</v>
      </c>
      <c r="D36" s="185">
        <v>45901</v>
      </c>
      <c r="E36" s="185" t="s">
        <v>119</v>
      </c>
      <c r="F36" s="228">
        <f>'（３）業績構成比'!F38</f>
        <v>6002768.9399999995</v>
      </c>
      <c r="G36" s="375"/>
      <c r="H36" s="375">
        <f>SUM(F36:F65)</f>
        <v>169544862.83999997</v>
      </c>
      <c r="I36" s="242">
        <f>'（４）訂單數量構成比'!F38</f>
        <v>175232</v>
      </c>
      <c r="J36" s="376"/>
      <c r="K36" s="376">
        <f>SUM(I36:I65)</f>
        <v>5123862</v>
      </c>
      <c r="L36" s="228">
        <v>4213386.8379371129</v>
      </c>
      <c r="M36" s="375"/>
      <c r="N36" s="375">
        <f>SUM(L36:L65)</f>
        <v>117996638.08510412</v>
      </c>
      <c r="O36" s="256">
        <f t="shared" si="0"/>
        <v>0.70190721649484533</v>
      </c>
      <c r="P36" s="374"/>
      <c r="Q36" s="374">
        <f>N36/H36</f>
        <v>0.6959611521609943</v>
      </c>
      <c r="R36" s="227">
        <v>1006911.0919999999</v>
      </c>
      <c r="S36" s="375"/>
      <c r="T36" s="375">
        <f>SUM(R36:R65)</f>
        <v>28554123.604999997</v>
      </c>
      <c r="U36" s="256">
        <f t="shared" si="1"/>
        <v>0.16774110449102178</v>
      </c>
      <c r="V36" s="374"/>
      <c r="W36" s="374">
        <f>T36/H36</f>
        <v>0.16841633020722435</v>
      </c>
    </row>
    <row r="37" spans="2:23">
      <c r="B37" s="389"/>
      <c r="C37" s="387"/>
      <c r="D37" s="185">
        <v>45902</v>
      </c>
      <c r="E37" s="185" t="s">
        <v>120</v>
      </c>
      <c r="F37" s="228">
        <f>'（３）業績構成比'!F39</f>
        <v>6639488.3500000006</v>
      </c>
      <c r="G37" s="375">
        <f t="shared" ref="G37" si="23">SUM(F37:F43)</f>
        <v>40192282.859999999</v>
      </c>
      <c r="H37" s="375"/>
      <c r="I37" s="242">
        <f>'（４）訂單數量構成比'!F39</f>
        <v>193593</v>
      </c>
      <c r="J37" s="376">
        <f t="shared" ref="J37" si="24">SUM(I37:I43)</f>
        <v>1186458</v>
      </c>
      <c r="K37" s="376"/>
      <c r="L37" s="228">
        <v>4697951.3701262893</v>
      </c>
      <c r="M37" s="375">
        <f t="shared" ref="M37" si="25">SUM(L37:L43)</f>
        <v>27970289.00744433</v>
      </c>
      <c r="N37" s="375"/>
      <c r="O37" s="256">
        <f t="shared" si="0"/>
        <v>0.70757731958762893</v>
      </c>
      <c r="P37" s="374">
        <f t="shared" ref="P37" si="26">M37/G37</f>
        <v>0.69591192679629565</v>
      </c>
      <c r="Q37" s="374"/>
      <c r="R37" s="227">
        <v>1063249.6189999999</v>
      </c>
      <c r="S37" s="375">
        <f t="shared" ref="S37" si="27">SUM(R37:R43)</f>
        <v>6810329.3489999995</v>
      </c>
      <c r="T37" s="375"/>
      <c r="U37" s="256">
        <f t="shared" si="1"/>
        <v>0.16014029439482333</v>
      </c>
      <c r="V37" s="374">
        <f t="shared" ref="V37" si="28">S37/G37</f>
        <v>0.1694437057163963</v>
      </c>
      <c r="W37" s="374"/>
    </row>
    <row r="38" spans="2:23">
      <c r="B38" s="389"/>
      <c r="C38" s="387"/>
      <c r="D38" s="185">
        <v>45903</v>
      </c>
      <c r="E38" s="185" t="s">
        <v>114</v>
      </c>
      <c r="F38" s="228">
        <f>'（３）業績構成比'!F40</f>
        <v>6228436.4100000001</v>
      </c>
      <c r="G38" s="375"/>
      <c r="H38" s="375"/>
      <c r="I38" s="242">
        <f>'（４）訂單數量構成比'!F40</f>
        <v>182804</v>
      </c>
      <c r="J38" s="376"/>
      <c r="K38" s="376"/>
      <c r="L38" s="228">
        <v>4292163.2147056712</v>
      </c>
      <c r="M38" s="375"/>
      <c r="N38" s="375"/>
      <c r="O38" s="256">
        <f t="shared" si="0"/>
        <v>0.68912371134020634</v>
      </c>
      <c r="P38" s="374"/>
      <c r="Q38" s="374"/>
      <c r="R38" s="227">
        <v>988761.34100000001</v>
      </c>
      <c r="S38" s="375"/>
      <c r="T38" s="375"/>
      <c r="U38" s="256">
        <f t="shared" si="1"/>
        <v>0.15874952811792453</v>
      </c>
      <c r="V38" s="374"/>
      <c r="W38" s="374"/>
    </row>
    <row r="39" spans="2:23">
      <c r="B39" s="389"/>
      <c r="C39" s="387"/>
      <c r="D39" s="185">
        <v>45904</v>
      </c>
      <c r="E39" s="185" t="s">
        <v>115</v>
      </c>
      <c r="F39" s="228">
        <f>'（３）業績構成比'!F41</f>
        <v>5632441.8300000001</v>
      </c>
      <c r="G39" s="375"/>
      <c r="H39" s="375"/>
      <c r="I39" s="242">
        <f>'（４）訂單數量構成比'!F41</f>
        <v>168001</v>
      </c>
      <c r="J39" s="376"/>
      <c r="K39" s="376"/>
      <c r="L39" s="228">
        <v>3958677.543920103</v>
      </c>
      <c r="M39" s="375"/>
      <c r="N39" s="375"/>
      <c r="O39" s="256">
        <f t="shared" si="0"/>
        <v>0.7028350515463917</v>
      </c>
      <c r="P39" s="374"/>
      <c r="Q39" s="374"/>
      <c r="R39" s="227">
        <v>971018.77500000002</v>
      </c>
      <c r="S39" s="375"/>
      <c r="T39" s="375"/>
      <c r="U39" s="256">
        <f t="shared" si="1"/>
        <v>0.17239747951378309</v>
      </c>
      <c r="V39" s="374"/>
      <c r="W39" s="374"/>
    </row>
    <row r="40" spans="2:23">
      <c r="B40" s="389"/>
      <c r="C40" s="387"/>
      <c r="D40" s="185">
        <v>45905</v>
      </c>
      <c r="E40" s="185" t="s">
        <v>116</v>
      </c>
      <c r="F40" s="228">
        <f>'（３）業績構成比'!F42</f>
        <v>4472238.97</v>
      </c>
      <c r="G40" s="375"/>
      <c r="H40" s="375"/>
      <c r="I40" s="242">
        <f>'（４）訂單數量構成比'!F42</f>
        <v>132042</v>
      </c>
      <c r="J40" s="376"/>
      <c r="K40" s="376"/>
      <c r="L40" s="228">
        <v>3171831.7519706194</v>
      </c>
      <c r="M40" s="375"/>
      <c r="N40" s="375"/>
      <c r="O40" s="256">
        <f t="shared" si="0"/>
        <v>0.70922680412371153</v>
      </c>
      <c r="P40" s="374"/>
      <c r="Q40" s="374"/>
      <c r="R40" s="227">
        <v>898496.30299999996</v>
      </c>
      <c r="S40" s="375"/>
      <c r="T40" s="375"/>
      <c r="U40" s="256">
        <f t="shared" si="1"/>
        <v>0.20090525328077449</v>
      </c>
      <c r="V40" s="374"/>
      <c r="W40" s="374"/>
    </row>
    <row r="41" spans="2:23">
      <c r="B41" s="389"/>
      <c r="C41" s="387"/>
      <c r="D41" s="185">
        <v>45906</v>
      </c>
      <c r="E41" s="185" t="s">
        <v>117</v>
      </c>
      <c r="F41" s="228">
        <f>'（３）業績構成比'!F43</f>
        <v>4788156.05</v>
      </c>
      <c r="G41" s="375"/>
      <c r="H41" s="375"/>
      <c r="I41" s="242">
        <f>'（４）訂單數量構成比'!F43</f>
        <v>139507</v>
      </c>
      <c r="J41" s="376"/>
      <c r="K41" s="376"/>
      <c r="L41" s="228">
        <v>3332704.6981005152</v>
      </c>
      <c r="M41" s="375"/>
      <c r="N41" s="375"/>
      <c r="O41" s="256">
        <f t="shared" si="0"/>
        <v>0.69603092783505149</v>
      </c>
      <c r="P41" s="374"/>
      <c r="Q41" s="374"/>
      <c r="R41" s="227">
        <v>920494.30500000005</v>
      </c>
      <c r="S41" s="375"/>
      <c r="T41" s="375"/>
      <c r="U41" s="256">
        <f t="shared" si="1"/>
        <v>0.19224400695963118</v>
      </c>
      <c r="V41" s="374"/>
      <c r="W41" s="374"/>
    </row>
    <row r="42" spans="2:23">
      <c r="B42" s="389"/>
      <c r="C42" s="387"/>
      <c r="D42" s="185">
        <v>45907</v>
      </c>
      <c r="E42" s="185" t="s">
        <v>118</v>
      </c>
      <c r="F42" s="228">
        <f>'（３）業績構成比'!F44</f>
        <v>6259452.25</v>
      </c>
      <c r="G42" s="375"/>
      <c r="H42" s="375"/>
      <c r="I42" s="242">
        <f>'（４）訂單數量構成比'!F44</f>
        <v>186596</v>
      </c>
      <c r="J42" s="376"/>
      <c r="K42" s="376"/>
      <c r="L42" s="228">
        <v>4249006.5299097942</v>
      </c>
      <c r="M42" s="375"/>
      <c r="N42" s="375"/>
      <c r="O42" s="256">
        <f t="shared" si="0"/>
        <v>0.6788144329896908</v>
      </c>
      <c r="P42" s="374"/>
      <c r="Q42" s="374"/>
      <c r="R42" s="227">
        <v>988834.25699999998</v>
      </c>
      <c r="S42" s="375"/>
      <c r="T42" s="375"/>
      <c r="U42" s="256">
        <f t="shared" si="1"/>
        <v>0.15797456670429907</v>
      </c>
      <c r="V42" s="374"/>
      <c r="W42" s="374"/>
    </row>
    <row r="43" spans="2:23">
      <c r="B43" s="389"/>
      <c r="C43" s="387"/>
      <c r="D43" s="185">
        <v>45908</v>
      </c>
      <c r="E43" s="185" t="s">
        <v>119</v>
      </c>
      <c r="F43" s="228">
        <f>'（３）業績構成比'!F45</f>
        <v>6172069</v>
      </c>
      <c r="G43" s="375"/>
      <c r="H43" s="375"/>
      <c r="I43" s="242">
        <f>'（４）訂單數量構成比'!F45</f>
        <v>183915</v>
      </c>
      <c r="J43" s="376"/>
      <c r="K43" s="376"/>
      <c r="L43" s="228">
        <v>4267953.8987113405</v>
      </c>
      <c r="M43" s="375"/>
      <c r="N43" s="375"/>
      <c r="O43" s="256">
        <f t="shared" si="0"/>
        <v>0.69149484536082484</v>
      </c>
      <c r="P43" s="374"/>
      <c r="Q43" s="374"/>
      <c r="R43" s="227">
        <v>979474.74899999995</v>
      </c>
      <c r="S43" s="375"/>
      <c r="T43" s="375"/>
      <c r="U43" s="256">
        <f t="shared" si="1"/>
        <v>0.15869471793008147</v>
      </c>
      <c r="V43" s="374"/>
      <c r="W43" s="374"/>
    </row>
    <row r="44" spans="2:23">
      <c r="C44" s="387"/>
      <c r="D44" s="185">
        <v>45909</v>
      </c>
      <c r="E44" s="185" t="s">
        <v>120</v>
      </c>
      <c r="F44" s="228">
        <f>'（３）業績構成比'!F46</f>
        <v>5945144.4500000002</v>
      </c>
      <c r="G44" s="375">
        <f t="shared" ref="G44:G65" si="29">SUM(F44:F50)</f>
        <v>39067121.450000003</v>
      </c>
      <c r="H44" s="375"/>
      <c r="I44" s="242">
        <f>'（４）訂單數量構成比'!F46</f>
        <v>177865</v>
      </c>
      <c r="J44" s="376">
        <f t="shared" ref="J44:J58" si="30">SUM(I44:I50)</f>
        <v>1166143</v>
      </c>
      <c r="K44" s="376"/>
      <c r="L44" s="228">
        <v>4111036.7421005163</v>
      </c>
      <c r="M44" s="375">
        <f t="shared" ref="M44:M58" si="31">SUM(L44:L50)</f>
        <v>27164782.918459274</v>
      </c>
      <c r="N44" s="375"/>
      <c r="O44" s="256">
        <f t="shared" si="0"/>
        <v>0.69149484536082484</v>
      </c>
      <c r="P44" s="374">
        <f t="shared" ref="P44:P65" si="32">M44/G44</f>
        <v>0.69533617810122206</v>
      </c>
      <c r="Q44" s="374"/>
      <c r="R44" s="82">
        <v>992611.799</v>
      </c>
      <c r="S44" s="375">
        <f t="shared" ref="S44:S58" si="33">SUM(R44:R50)</f>
        <v>6685984.6059999997</v>
      </c>
      <c r="T44" s="375"/>
      <c r="U44" s="256">
        <f t="shared" si="1"/>
        <v>0.16696176305690941</v>
      </c>
      <c r="V44" s="374">
        <f t="shared" ref="V44:V58" si="34">S44/G44</f>
        <v>0.17114095837741838</v>
      </c>
      <c r="W44" s="374"/>
    </row>
    <row r="45" spans="2:23">
      <c r="C45" s="387"/>
      <c r="D45" s="185">
        <v>45910</v>
      </c>
      <c r="E45" s="185" t="s">
        <v>114</v>
      </c>
      <c r="F45" s="228">
        <f>'（３）業績構成比'!F47</f>
        <v>5803938.3199999994</v>
      </c>
      <c r="G45" s="375"/>
      <c r="H45" s="375"/>
      <c r="I45" s="242">
        <f>'（４）訂單數量構成比'!F47</f>
        <v>175592</v>
      </c>
      <c r="J45" s="376"/>
      <c r="K45" s="376"/>
      <c r="L45" s="228">
        <v>4074424.5350556695</v>
      </c>
      <c r="M45" s="375"/>
      <c r="N45" s="375"/>
      <c r="O45" s="256">
        <f t="shared" si="0"/>
        <v>0.70201030927835051</v>
      </c>
      <c r="P45" s="374"/>
      <c r="Q45" s="374"/>
      <c r="R45" s="82">
        <v>967643.43099999998</v>
      </c>
      <c r="S45" s="375"/>
      <c r="T45" s="375"/>
      <c r="U45" s="256">
        <f t="shared" si="1"/>
        <v>0.16672186671342848</v>
      </c>
      <c r="V45" s="374"/>
      <c r="W45" s="374"/>
    </row>
    <row r="46" spans="2:23">
      <c r="C46" s="387"/>
      <c r="D46" s="185">
        <v>45911</v>
      </c>
      <c r="E46" s="185" t="s">
        <v>115</v>
      </c>
      <c r="F46" s="228">
        <f>'（３）業績構成比'!F48</f>
        <v>5409403.6099999994</v>
      </c>
      <c r="G46" s="375"/>
      <c r="H46" s="375"/>
      <c r="I46" s="242">
        <f>'（４）訂單數量構成比'!F48</f>
        <v>164410</v>
      </c>
      <c r="J46" s="376"/>
      <c r="K46" s="376"/>
      <c r="L46" s="228">
        <v>3789092.0441386593</v>
      </c>
      <c r="M46" s="375"/>
      <c r="N46" s="375"/>
      <c r="O46" s="256">
        <f t="shared" si="0"/>
        <v>0.70046391752577319</v>
      </c>
      <c r="P46" s="374"/>
      <c r="Q46" s="374"/>
      <c r="R46" s="82">
        <v>961124.56</v>
      </c>
      <c r="S46" s="375"/>
      <c r="T46" s="375"/>
      <c r="U46" s="256">
        <f t="shared" si="1"/>
        <v>0.17767662191507286</v>
      </c>
      <c r="V46" s="374"/>
      <c r="W46" s="374"/>
    </row>
    <row r="47" spans="2:23">
      <c r="C47" s="387"/>
      <c r="D47" s="185">
        <v>45912</v>
      </c>
      <c r="E47" s="185" t="s">
        <v>116</v>
      </c>
      <c r="F47" s="228">
        <f>'（３）業績構成比'!F49</f>
        <v>4572248.96</v>
      </c>
      <c r="G47" s="375"/>
      <c r="H47" s="375"/>
      <c r="I47" s="242">
        <f>'（４）訂單數量構成比'!F49</f>
        <v>134348</v>
      </c>
      <c r="J47" s="376"/>
      <c r="K47" s="376"/>
      <c r="L47" s="228">
        <v>3156972.9288247423</v>
      </c>
      <c r="M47" s="375"/>
      <c r="N47" s="375"/>
      <c r="O47" s="256">
        <f t="shared" si="0"/>
        <v>0.69046391752577319</v>
      </c>
      <c r="P47" s="374"/>
      <c r="Q47" s="374"/>
      <c r="R47" s="82">
        <v>957542.31700000004</v>
      </c>
      <c r="S47" s="375"/>
      <c r="T47" s="375"/>
      <c r="U47" s="256">
        <f t="shared" si="1"/>
        <v>0.2094247984694167</v>
      </c>
      <c r="V47" s="374"/>
      <c r="W47" s="374"/>
    </row>
    <row r="48" spans="2:23">
      <c r="C48" s="387"/>
      <c r="D48" s="185">
        <v>45913</v>
      </c>
      <c r="E48" s="185" t="s">
        <v>117</v>
      </c>
      <c r="F48" s="228">
        <f>'（３）業績構成比'!F50</f>
        <v>4851151.87</v>
      </c>
      <c r="G48" s="375"/>
      <c r="H48" s="375"/>
      <c r="I48" s="242">
        <f>'（４）訂單數量構成比'!F50</f>
        <v>140458</v>
      </c>
      <c r="J48" s="376"/>
      <c r="K48" s="376"/>
      <c r="L48" s="228">
        <v>3335041.8809376294</v>
      </c>
      <c r="M48" s="375"/>
      <c r="N48" s="375"/>
      <c r="O48" s="256">
        <f t="shared" si="0"/>
        <v>0.68747422680412384</v>
      </c>
      <c r="P48" s="374"/>
      <c r="Q48" s="374"/>
      <c r="R48" s="82">
        <v>902781.49899999995</v>
      </c>
      <c r="S48" s="375"/>
      <c r="T48" s="375"/>
      <c r="U48" s="256">
        <f t="shared" si="1"/>
        <v>0.18609631757415995</v>
      </c>
      <c r="V48" s="374"/>
      <c r="W48" s="374"/>
    </row>
    <row r="49" spans="3:23">
      <c r="C49" s="387"/>
      <c r="D49" s="185">
        <v>45914</v>
      </c>
      <c r="E49" s="185" t="s">
        <v>118</v>
      </c>
      <c r="F49" s="228">
        <f>'（３）業績構成比'!F51</f>
        <v>6253868.8199999994</v>
      </c>
      <c r="G49" s="375"/>
      <c r="H49" s="375"/>
      <c r="I49" s="242">
        <f>'（４）訂單數量構成比'!F51</f>
        <v>186761</v>
      </c>
      <c r="J49" s="376"/>
      <c r="K49" s="376"/>
      <c r="L49" s="228">
        <v>4463134.7326237112</v>
      </c>
      <c r="M49" s="375"/>
      <c r="N49" s="375"/>
      <c r="O49" s="256">
        <f t="shared" si="0"/>
        <v>0.71365979381443301</v>
      </c>
      <c r="P49" s="374"/>
      <c r="Q49" s="374"/>
      <c r="R49" s="82">
        <v>918406.00199999998</v>
      </c>
      <c r="S49" s="375"/>
      <c r="T49" s="375"/>
      <c r="U49" s="256">
        <f t="shared" si="1"/>
        <v>0.14685405601456156</v>
      </c>
      <c r="V49" s="374"/>
      <c r="W49" s="374"/>
    </row>
    <row r="50" spans="3:23">
      <c r="C50" s="387"/>
      <c r="D50" s="185">
        <v>45915</v>
      </c>
      <c r="E50" s="185" t="s">
        <v>119</v>
      </c>
      <c r="F50" s="228">
        <f>'（３）業績構成比'!F52</f>
        <v>6231365.4199999999</v>
      </c>
      <c r="G50" s="375"/>
      <c r="H50" s="375"/>
      <c r="I50" s="242">
        <f>'（４）訂單數量構成比'!F52</f>
        <v>186709</v>
      </c>
      <c r="J50" s="376"/>
      <c r="K50" s="376"/>
      <c r="L50" s="228">
        <v>4235080.0547783505</v>
      </c>
      <c r="M50" s="375"/>
      <c r="N50" s="375"/>
      <c r="O50" s="256">
        <f t="shared" si="0"/>
        <v>0.67963917525773199</v>
      </c>
      <c r="P50" s="374"/>
      <c r="Q50" s="374"/>
      <c r="R50" s="82">
        <v>985874.99800000002</v>
      </c>
      <c r="S50" s="375"/>
      <c r="T50" s="375"/>
      <c r="U50" s="256">
        <f t="shared" si="1"/>
        <v>0.15821171309192777</v>
      </c>
      <c r="V50" s="374"/>
      <c r="W50" s="374"/>
    </row>
    <row r="51" spans="3:23">
      <c r="C51" s="387"/>
      <c r="D51" s="185">
        <v>45916</v>
      </c>
      <c r="E51" s="185" t="s">
        <v>120</v>
      </c>
      <c r="F51" s="228">
        <f>'（３）業績構成比'!F53</f>
        <v>6265697.0700000003</v>
      </c>
      <c r="G51" s="375">
        <f t="shared" si="29"/>
        <v>40141736.860000007</v>
      </c>
      <c r="H51" s="375"/>
      <c r="I51" s="242">
        <f>'（４）訂單數量構成比'!F53</f>
        <v>194375</v>
      </c>
      <c r="J51" s="376">
        <f t="shared" si="30"/>
        <v>1236089</v>
      </c>
      <c r="K51" s="376"/>
      <c r="L51" s="228">
        <v>4378559.5452572163</v>
      </c>
      <c r="M51" s="375">
        <f t="shared" si="31"/>
        <v>27746242.777369075</v>
      </c>
      <c r="N51" s="375"/>
      <c r="O51" s="256">
        <f t="shared" si="0"/>
        <v>0.6988144329896907</v>
      </c>
      <c r="P51" s="374">
        <f t="shared" si="32"/>
        <v>0.69120683228376556</v>
      </c>
      <c r="Q51" s="374"/>
      <c r="R51" s="82">
        <v>1044919.647</v>
      </c>
      <c r="S51" s="375">
        <f t="shared" si="33"/>
        <v>6658005.7290000003</v>
      </c>
      <c r="T51" s="375"/>
      <c r="U51" s="256">
        <f t="shared" si="1"/>
        <v>0.16676829973205198</v>
      </c>
      <c r="V51" s="374">
        <f t="shared" si="34"/>
        <v>0.1658624227501849</v>
      </c>
      <c r="W51" s="374"/>
    </row>
    <row r="52" spans="3:23">
      <c r="C52" s="387"/>
      <c r="D52" s="185">
        <v>45917</v>
      </c>
      <c r="E52" s="185" t="s">
        <v>114</v>
      </c>
      <c r="F52" s="228">
        <f>'（３）業績構成比'!F54</f>
        <v>6072276.2599999998</v>
      </c>
      <c r="G52" s="375"/>
      <c r="H52" s="375"/>
      <c r="I52" s="242">
        <f>'（４）訂單數量構成比'!F54</f>
        <v>188216</v>
      </c>
      <c r="J52" s="376"/>
      <c r="K52" s="376"/>
      <c r="L52" s="228">
        <v>4237760.2208319576</v>
      </c>
      <c r="M52" s="375"/>
      <c r="N52" s="375"/>
      <c r="O52" s="256">
        <f t="shared" si="0"/>
        <v>0.69788659793814423</v>
      </c>
      <c r="P52" s="374"/>
      <c r="Q52" s="374"/>
      <c r="R52" s="82">
        <v>986591.17200000002</v>
      </c>
      <c r="S52" s="375"/>
      <c r="T52" s="375"/>
      <c r="U52" s="256">
        <f t="shared" si="1"/>
        <v>0.16247468490506392</v>
      </c>
      <c r="V52" s="374"/>
      <c r="W52" s="374"/>
    </row>
    <row r="53" spans="3:23">
      <c r="C53" s="387"/>
      <c r="D53" s="185">
        <v>45918</v>
      </c>
      <c r="E53" s="185" t="s">
        <v>115</v>
      </c>
      <c r="F53" s="228">
        <f>'（３）業績構成比'!F55</f>
        <v>5709151.7199999997</v>
      </c>
      <c r="G53" s="375"/>
      <c r="H53" s="375"/>
      <c r="I53" s="242">
        <f>'（４）訂單數量構成比'!F55</f>
        <v>177826</v>
      </c>
      <c r="J53" s="376"/>
      <c r="K53" s="376"/>
      <c r="L53" s="228">
        <v>4029660.5413381443</v>
      </c>
      <c r="M53" s="375"/>
      <c r="N53" s="375"/>
      <c r="O53" s="256">
        <f t="shared" si="0"/>
        <v>0.70582474226804126</v>
      </c>
      <c r="P53" s="374"/>
      <c r="Q53" s="374"/>
      <c r="R53" s="82">
        <v>993574.98600000003</v>
      </c>
      <c r="S53" s="375"/>
      <c r="T53" s="375"/>
      <c r="U53" s="256">
        <f t="shared" si="1"/>
        <v>0.17403198140966555</v>
      </c>
      <c r="V53" s="374"/>
      <c r="W53" s="374"/>
    </row>
    <row r="54" spans="3:23">
      <c r="C54" s="387"/>
      <c r="D54" s="185">
        <v>45919</v>
      </c>
      <c r="E54" s="185" t="s">
        <v>116</v>
      </c>
      <c r="F54" s="228">
        <f>'（３）業績構成比'!F56</f>
        <v>4674568.32</v>
      </c>
      <c r="G54" s="375"/>
      <c r="H54" s="375"/>
      <c r="I54" s="242">
        <f>'（４）訂單數量構成比'!F56</f>
        <v>142595</v>
      </c>
      <c r="J54" s="376"/>
      <c r="K54" s="376"/>
      <c r="L54" s="228">
        <v>3258945.1818556706</v>
      </c>
      <c r="M54" s="375"/>
      <c r="N54" s="375"/>
      <c r="O54" s="256">
        <f t="shared" si="0"/>
        <v>0.69716494845360832</v>
      </c>
      <c r="P54" s="374"/>
      <c r="Q54" s="374"/>
      <c r="R54" s="82">
        <v>874519.46799999999</v>
      </c>
      <c r="S54" s="375"/>
      <c r="T54" s="375"/>
      <c r="U54" s="256">
        <f t="shared" si="1"/>
        <v>0.18708026241875528</v>
      </c>
      <c r="V54" s="374"/>
      <c r="W54" s="374"/>
    </row>
    <row r="55" spans="3:23">
      <c r="C55" s="387"/>
      <c r="D55" s="185">
        <v>45920</v>
      </c>
      <c r="E55" s="185" t="s">
        <v>117</v>
      </c>
      <c r="F55" s="228">
        <f>'（３）業績構成比'!F57</f>
        <v>4900519.2600000007</v>
      </c>
      <c r="G55" s="375"/>
      <c r="H55" s="375"/>
      <c r="I55" s="242">
        <f>'（４）訂單數量構成比'!F57</f>
        <v>148182</v>
      </c>
      <c r="J55" s="376"/>
      <c r="K55" s="376"/>
      <c r="L55" s="228">
        <v>3409397.342897939</v>
      </c>
      <c r="M55" s="375"/>
      <c r="N55" s="375"/>
      <c r="O55" s="256">
        <f t="shared" si="0"/>
        <v>0.69572164948453619</v>
      </c>
      <c r="P55" s="374"/>
      <c r="Q55" s="374"/>
      <c r="R55" s="82">
        <v>910351.54599999997</v>
      </c>
      <c r="S55" s="375"/>
      <c r="T55" s="375"/>
      <c r="U55" s="256">
        <f t="shared" si="1"/>
        <v>0.18576634387107782</v>
      </c>
      <c r="V55" s="374"/>
      <c r="W55" s="374"/>
    </row>
    <row r="56" spans="3:23">
      <c r="C56" s="387"/>
      <c r="D56" s="185">
        <v>45921</v>
      </c>
      <c r="E56" s="185" t="s">
        <v>118</v>
      </c>
      <c r="F56" s="228">
        <f>'（３）業績構成比'!F58</f>
        <v>6327228.8800000008</v>
      </c>
      <c r="G56" s="375"/>
      <c r="H56" s="375"/>
      <c r="I56" s="242">
        <f>'（４）訂單數量構成比'!F58</f>
        <v>194633</v>
      </c>
      <c r="J56" s="376"/>
      <c r="K56" s="376"/>
      <c r="L56" s="228">
        <v>4349154.4904536093</v>
      </c>
      <c r="M56" s="375"/>
      <c r="N56" s="375"/>
      <c r="O56" s="256">
        <f t="shared" si="0"/>
        <v>0.68737113402061867</v>
      </c>
      <c r="P56" s="374"/>
      <c r="Q56" s="374"/>
      <c r="R56" s="82">
        <v>922554.43</v>
      </c>
      <c r="S56" s="375"/>
      <c r="T56" s="375"/>
      <c r="U56" s="256">
        <f t="shared" si="1"/>
        <v>0.1458070266615675</v>
      </c>
      <c r="V56" s="374"/>
      <c r="W56" s="374"/>
    </row>
    <row r="57" spans="3:23">
      <c r="C57" s="387"/>
      <c r="D57" s="185">
        <v>45922</v>
      </c>
      <c r="E57" s="185" t="s">
        <v>119</v>
      </c>
      <c r="F57" s="228">
        <f>'（３）業績構成比'!F59</f>
        <v>6192295.3499999996</v>
      </c>
      <c r="G57" s="375"/>
      <c r="H57" s="375"/>
      <c r="I57" s="242">
        <f>'（４）訂單數量構成比'!F59</f>
        <v>190262</v>
      </c>
      <c r="J57" s="376"/>
      <c r="K57" s="376"/>
      <c r="L57" s="228">
        <v>4082765.4547345364</v>
      </c>
      <c r="M57" s="375"/>
      <c r="N57" s="375"/>
      <c r="O57" s="256">
        <f t="shared" si="0"/>
        <v>0.65932989690721655</v>
      </c>
      <c r="P57" s="374"/>
      <c r="Q57" s="374"/>
      <c r="R57" s="82">
        <v>925494.48</v>
      </c>
      <c r="S57" s="375"/>
      <c r="T57" s="375"/>
      <c r="U57" s="256">
        <f t="shared" si="1"/>
        <v>0.14945903379754005</v>
      </c>
      <c r="V57" s="374"/>
      <c r="W57" s="374"/>
    </row>
    <row r="58" spans="3:23">
      <c r="C58" s="387"/>
      <c r="D58" s="185">
        <v>45923</v>
      </c>
      <c r="E58" s="185" t="s">
        <v>120</v>
      </c>
      <c r="F58" s="228">
        <f>'（３）業績構成比'!F60</f>
        <v>6204692.0999999996</v>
      </c>
      <c r="G58" s="375">
        <f t="shared" si="29"/>
        <v>37900576.170000002</v>
      </c>
      <c r="H58" s="375"/>
      <c r="I58" s="242">
        <f>'（４）訂單數量構成比'!F60</f>
        <v>193580</v>
      </c>
      <c r="J58" s="376">
        <f t="shared" si="30"/>
        <v>1166557</v>
      </c>
      <c r="K58" s="376"/>
      <c r="L58" s="228">
        <v>4268764.1989020621</v>
      </c>
      <c r="M58" s="375">
        <f t="shared" si="31"/>
        <v>26562301.483535573</v>
      </c>
      <c r="N58" s="375"/>
      <c r="O58" s="256">
        <f t="shared" si="0"/>
        <v>0.68798969072164962</v>
      </c>
      <c r="P58" s="374">
        <f t="shared" si="32"/>
        <v>0.7008416274304774</v>
      </c>
      <c r="Q58" s="374"/>
      <c r="R58" s="82">
        <v>984454.103</v>
      </c>
      <c r="S58" s="375">
        <f t="shared" si="33"/>
        <v>6362270.8049999997</v>
      </c>
      <c r="T58" s="375"/>
      <c r="U58" s="256">
        <f t="shared" si="1"/>
        <v>0.15866284533280872</v>
      </c>
      <c r="V58" s="374">
        <f t="shared" si="34"/>
        <v>0.16786739010147347</v>
      </c>
      <c r="W58" s="374"/>
    </row>
    <row r="59" spans="3:23">
      <c r="C59" s="387"/>
      <c r="D59" s="185">
        <v>45924</v>
      </c>
      <c r="E59" s="185" t="s">
        <v>114</v>
      </c>
      <c r="F59" s="228">
        <f>'（３）業績構成比'!F61</f>
        <v>6068582.8799999999</v>
      </c>
      <c r="G59" s="375"/>
      <c r="H59" s="375"/>
      <c r="I59" s="242">
        <f>'（４）訂單數量構成比'!F61</f>
        <v>188192</v>
      </c>
      <c r="J59" s="376"/>
      <c r="K59" s="376"/>
      <c r="L59" s="228">
        <v>4206403.813781444</v>
      </c>
      <c r="M59" s="375"/>
      <c r="N59" s="375"/>
      <c r="O59" s="256">
        <f t="shared" si="0"/>
        <v>0.69314432989690733</v>
      </c>
      <c r="P59" s="374"/>
      <c r="Q59" s="374"/>
      <c r="R59" s="82">
        <v>954135.70600000001</v>
      </c>
      <c r="S59" s="375"/>
      <c r="T59" s="375"/>
      <c r="U59" s="256">
        <f t="shared" si="1"/>
        <v>0.15722545524499784</v>
      </c>
      <c r="V59" s="374"/>
      <c r="W59" s="374"/>
    </row>
    <row r="60" spans="3:23">
      <c r="C60" s="387"/>
      <c r="D60" s="185">
        <v>45925</v>
      </c>
      <c r="E60" s="185" t="s">
        <v>115</v>
      </c>
      <c r="F60" s="228">
        <f>'（３）業績構成比'!F62</f>
        <v>5545534.8899999997</v>
      </c>
      <c r="G60" s="375"/>
      <c r="H60" s="375"/>
      <c r="I60" s="242">
        <f>'（４）訂單數量構成比'!F62</f>
        <v>172278</v>
      </c>
      <c r="J60" s="376"/>
      <c r="K60" s="376"/>
      <c r="L60" s="228">
        <v>3903313.3465438145</v>
      </c>
      <c r="M60" s="375"/>
      <c r="N60" s="375"/>
      <c r="O60" s="256">
        <f t="shared" si="0"/>
        <v>0.70386597938144335</v>
      </c>
      <c r="P60" s="374"/>
      <c r="Q60" s="374"/>
      <c r="R60" s="82">
        <v>955466.57</v>
      </c>
      <c r="S60" s="375"/>
      <c r="T60" s="375"/>
      <c r="U60" s="256">
        <f t="shared" si="1"/>
        <v>0.17229475405933295</v>
      </c>
      <c r="V60" s="374"/>
      <c r="W60" s="374"/>
    </row>
    <row r="61" spans="3:23">
      <c r="C61" s="387"/>
      <c r="D61" s="185">
        <v>45926</v>
      </c>
      <c r="E61" s="185" t="s">
        <v>116</v>
      </c>
      <c r="F61" s="228">
        <f>'（３）業績構成比'!F63</f>
        <v>4389261.03</v>
      </c>
      <c r="G61" s="375"/>
      <c r="H61" s="375"/>
      <c r="I61" s="242">
        <f>'（４）訂單數量構成比'!F63</f>
        <v>133617</v>
      </c>
      <c r="J61" s="376"/>
      <c r="K61" s="376"/>
      <c r="L61" s="228">
        <v>3151896.6705634026</v>
      </c>
      <c r="M61" s="375"/>
      <c r="N61" s="375"/>
      <c r="O61" s="256">
        <f t="shared" si="0"/>
        <v>0.71809278350515471</v>
      </c>
      <c r="P61" s="374"/>
      <c r="Q61" s="374"/>
      <c r="R61" s="82">
        <v>861427.571</v>
      </c>
      <c r="S61" s="375"/>
      <c r="T61" s="375"/>
      <c r="U61" s="256">
        <f t="shared" si="1"/>
        <v>0.19625799539199426</v>
      </c>
      <c r="V61" s="374"/>
      <c r="W61" s="374"/>
    </row>
    <row r="62" spans="3:23">
      <c r="C62" s="387"/>
      <c r="D62" s="185">
        <v>45927</v>
      </c>
      <c r="E62" s="185" t="s">
        <v>117</v>
      </c>
      <c r="F62" s="228">
        <f>'（３）業績構成比'!F64</f>
        <v>4423149.76</v>
      </c>
      <c r="G62" s="375"/>
      <c r="H62" s="375"/>
      <c r="I62" s="242">
        <f>'（４）訂單數量構成比'!F64</f>
        <v>133344</v>
      </c>
      <c r="J62" s="376"/>
      <c r="K62" s="376"/>
      <c r="L62" s="228">
        <v>3144768.2803958771</v>
      </c>
      <c r="M62" s="375"/>
      <c r="N62" s="375"/>
      <c r="O62" s="256">
        <f t="shared" si="0"/>
        <v>0.7109793814432992</v>
      </c>
      <c r="P62" s="374"/>
      <c r="Q62" s="374"/>
      <c r="R62" s="82">
        <v>827723.38699999999</v>
      </c>
      <c r="S62" s="375"/>
      <c r="T62" s="375"/>
      <c r="U62" s="256">
        <f t="shared" si="1"/>
        <v>0.1871343797773648</v>
      </c>
      <c r="V62" s="374"/>
      <c r="W62" s="374"/>
    </row>
    <row r="63" spans="3:23">
      <c r="C63" s="387"/>
      <c r="D63" s="185">
        <v>45928</v>
      </c>
      <c r="E63" s="185" t="s">
        <v>118</v>
      </c>
      <c r="F63" s="228">
        <f>'（３）業績構成比'!F65</f>
        <v>4811205.5599999996</v>
      </c>
      <c r="G63" s="375"/>
      <c r="H63" s="375"/>
      <c r="I63" s="242">
        <f>'（４）訂單數量構成比'!F65</f>
        <v>145605</v>
      </c>
      <c r="J63" s="376"/>
      <c r="K63" s="376"/>
      <c r="L63" s="228">
        <v>3389419.9169340204</v>
      </c>
      <c r="M63" s="375"/>
      <c r="N63" s="375"/>
      <c r="O63" s="256">
        <f t="shared" si="0"/>
        <v>0.70448453608247419</v>
      </c>
      <c r="P63" s="374"/>
      <c r="Q63" s="374"/>
      <c r="R63" s="82">
        <v>825068.11</v>
      </c>
      <c r="S63" s="375"/>
      <c r="T63" s="375"/>
      <c r="U63" s="256">
        <f t="shared" si="1"/>
        <v>0.17148885029140182</v>
      </c>
      <c r="V63" s="374"/>
      <c r="W63" s="374"/>
    </row>
    <row r="64" spans="3:23">
      <c r="C64" s="387"/>
      <c r="D64" s="185">
        <v>45929</v>
      </c>
      <c r="E64" s="185" t="s">
        <v>119</v>
      </c>
      <c r="F64" s="228">
        <f>'（３）業績構成比'!F66</f>
        <v>6458149.9499999993</v>
      </c>
      <c r="G64" s="375"/>
      <c r="H64" s="375"/>
      <c r="I64" s="242">
        <f>'（４）訂單數量構成比'!F66</f>
        <v>199941</v>
      </c>
      <c r="J64" s="376"/>
      <c r="K64" s="376"/>
      <c r="L64" s="228">
        <v>4497735.256414948</v>
      </c>
      <c r="M64" s="375"/>
      <c r="N64" s="375"/>
      <c r="O64" s="256">
        <f t="shared" si="0"/>
        <v>0.6964432989690722</v>
      </c>
      <c r="P64" s="374"/>
      <c r="Q64" s="374"/>
      <c r="R64" s="82">
        <v>953995.35800000001</v>
      </c>
      <c r="S64" s="375"/>
      <c r="T64" s="375"/>
      <c r="U64" s="256">
        <f t="shared" si="1"/>
        <v>0.14771960474531876</v>
      </c>
      <c r="V64" s="374"/>
      <c r="W64" s="374"/>
    </row>
    <row r="65" spans="3:23">
      <c r="C65" s="387"/>
      <c r="D65" s="185">
        <v>45930</v>
      </c>
      <c r="E65" s="185" t="s">
        <v>120</v>
      </c>
      <c r="F65" s="228">
        <f>'（３）業績構成比'!F67</f>
        <v>6240376.5599999996</v>
      </c>
      <c r="G65" s="375">
        <f t="shared" si="29"/>
        <v>37041130.530000001</v>
      </c>
      <c r="H65" s="375"/>
      <c r="I65" s="242">
        <f>'（４）訂單數量構成比'!F67</f>
        <v>193383</v>
      </c>
      <c r="J65" s="376">
        <f t="shared" ref="J65:J93" si="35">SUM(I65:I71)</f>
        <v>1146243</v>
      </c>
      <c r="K65" s="376"/>
      <c r="L65" s="228">
        <v>4339635.0603587627</v>
      </c>
      <c r="M65" s="375">
        <f t="shared" ref="M65:M93" si="36">SUM(L65:L71)</f>
        <v>25894137.464835566</v>
      </c>
      <c r="N65" s="375"/>
      <c r="O65" s="256">
        <f t="shared" si="0"/>
        <v>0.69541237113402066</v>
      </c>
      <c r="P65" s="374">
        <f t="shared" si="32"/>
        <v>0.69906444793480671</v>
      </c>
      <c r="Q65" s="374"/>
      <c r="R65" s="82">
        <v>1030622.024</v>
      </c>
      <c r="S65" s="375">
        <f t="shared" ref="S65:S93" si="37">SUM(R65:R71)</f>
        <v>6589748.9419999998</v>
      </c>
      <c r="T65" s="375"/>
      <c r="U65" s="256">
        <f t="shared" si="1"/>
        <v>0.16515381949963609</v>
      </c>
      <c r="V65" s="374">
        <f t="shared" ref="V65:V93" si="38">S65/G65</f>
        <v>0.17790355876592084</v>
      </c>
      <c r="W65" s="374"/>
    </row>
    <row r="66" spans="3:23" ht="12" customHeight="1">
      <c r="C66" s="387" t="s">
        <v>787</v>
      </c>
      <c r="D66" s="185">
        <v>45931</v>
      </c>
      <c r="E66" s="75" t="str">
        <f>RIGHT(TEXT(D66,"aaa"),1)</f>
        <v>三</v>
      </c>
      <c r="F66" s="228">
        <f>'（３）業績構成比'!F68</f>
        <v>5968684.419999999</v>
      </c>
      <c r="G66" s="375"/>
      <c r="H66" s="375">
        <f>SUM(F66:F96)</f>
        <v>173975384.19</v>
      </c>
      <c r="I66" s="242">
        <f>'（４）訂單數量構成比'!F68</f>
        <v>186725</v>
      </c>
      <c r="J66" s="376"/>
      <c r="K66" s="376">
        <f>SUM(I66:I96)</f>
        <v>5308649</v>
      </c>
      <c r="L66" s="228">
        <v>4086702.8428278342</v>
      </c>
      <c r="M66" s="375"/>
      <c r="N66" s="375">
        <f>SUM(L66:L96)</f>
        <v>122020898.46641342</v>
      </c>
      <c r="O66" s="256">
        <f t="shared" si="0"/>
        <v>0.68469072164948452</v>
      </c>
      <c r="P66" s="374"/>
      <c r="Q66" s="374">
        <f>N66/H66</f>
        <v>0.70136875417474787</v>
      </c>
      <c r="R66" s="82">
        <v>986270.12300000002</v>
      </c>
      <c r="S66" s="375"/>
      <c r="T66" s="375">
        <f>SUM(R66:R96)</f>
        <v>29429236.333999995</v>
      </c>
      <c r="U66" s="256">
        <f t="shared" si="1"/>
        <v>0.16524078902466086</v>
      </c>
      <c r="V66" s="374"/>
      <c r="W66" s="374">
        <f>T66/H66</f>
        <v>0.16915747288627955</v>
      </c>
    </row>
    <row r="67" spans="3:23" ht="12" customHeight="1">
      <c r="C67" s="387"/>
      <c r="D67" s="185">
        <v>45932</v>
      </c>
      <c r="E67" s="75" t="str">
        <f t="shared" ref="E67:E96" si="39">RIGHT(TEXT(D67,"aaa"),1)</f>
        <v>四</v>
      </c>
      <c r="F67" s="228">
        <f>'（３）業績構成比'!F69</f>
        <v>5488740.5</v>
      </c>
      <c r="G67" s="375"/>
      <c r="H67" s="375"/>
      <c r="I67" s="242">
        <f>'（４）訂單數量構成比'!F69</f>
        <v>171980</v>
      </c>
      <c r="J67" s="376"/>
      <c r="K67" s="376"/>
      <c r="L67" s="228">
        <v>3930107.9528608248</v>
      </c>
      <c r="M67" s="375"/>
      <c r="N67" s="375"/>
      <c r="O67" s="256">
        <f t="shared" si="0"/>
        <v>0.71603092783505151</v>
      </c>
      <c r="P67" s="374"/>
      <c r="Q67" s="374"/>
      <c r="R67" s="82">
        <v>935120.049</v>
      </c>
      <c r="S67" s="375"/>
      <c r="T67" s="375"/>
      <c r="U67" s="256">
        <f t="shared" si="1"/>
        <v>0.17037060669929649</v>
      </c>
      <c r="V67" s="374"/>
      <c r="W67" s="374"/>
    </row>
    <row r="68" spans="3:23" ht="12" customHeight="1">
      <c r="C68" s="387"/>
      <c r="D68" s="185">
        <v>45933</v>
      </c>
      <c r="E68" s="75" t="str">
        <f t="shared" si="39"/>
        <v>五</v>
      </c>
      <c r="F68" s="228">
        <f>'（３）業績構成比'!F70</f>
        <v>4274146.5299999993</v>
      </c>
      <c r="G68" s="375"/>
      <c r="H68" s="375"/>
      <c r="I68" s="242">
        <f>'（４）訂單數量構成比'!F70</f>
        <v>131535</v>
      </c>
      <c r="J68" s="376"/>
      <c r="K68" s="376"/>
      <c r="L68" s="228">
        <v>3074962.016454123</v>
      </c>
      <c r="M68" s="375"/>
      <c r="N68" s="375"/>
      <c r="O68" s="256">
        <f t="shared" si="0"/>
        <v>0.71943298969072156</v>
      </c>
      <c r="P68" s="374"/>
      <c r="Q68" s="374"/>
      <c r="R68" s="82">
        <v>843458.31900000002</v>
      </c>
      <c r="S68" s="375"/>
      <c r="T68" s="375"/>
      <c r="U68" s="256">
        <f t="shared" si="1"/>
        <v>0.19733958886992117</v>
      </c>
      <c r="V68" s="374"/>
      <c r="W68" s="374"/>
    </row>
    <row r="69" spans="3:23" ht="12" customHeight="1">
      <c r="C69" s="387"/>
      <c r="D69" s="185">
        <v>45934</v>
      </c>
      <c r="E69" s="75" t="str">
        <f t="shared" si="39"/>
        <v>六</v>
      </c>
      <c r="F69" s="228">
        <f>'（３）業績構成比'!F71</f>
        <v>4208871.67</v>
      </c>
      <c r="G69" s="375"/>
      <c r="H69" s="375"/>
      <c r="I69" s="242">
        <f>'（４）訂單數量構成比'!F71</f>
        <v>127425</v>
      </c>
      <c r="J69" s="376"/>
      <c r="K69" s="376"/>
      <c r="L69" s="228">
        <v>2961179.8672077321</v>
      </c>
      <c r="M69" s="375"/>
      <c r="N69" s="375"/>
      <c r="O69" s="256">
        <f t="shared" ref="O69:O132" si="40">IFERROR(L69/F69,"")</f>
        <v>0.70355670103092782</v>
      </c>
      <c r="P69" s="374"/>
      <c r="Q69" s="374"/>
      <c r="R69" s="82">
        <v>848274.78799999994</v>
      </c>
      <c r="S69" s="375"/>
      <c r="T69" s="375"/>
      <c r="U69" s="256">
        <f t="shared" si="1"/>
        <v>0.20154446476625407</v>
      </c>
      <c r="V69" s="374"/>
      <c r="W69" s="374"/>
    </row>
    <row r="70" spans="3:23" ht="12" customHeight="1">
      <c r="C70" s="387"/>
      <c r="D70" s="185">
        <v>45935</v>
      </c>
      <c r="E70" s="75" t="str">
        <f t="shared" si="39"/>
        <v>日</v>
      </c>
      <c r="F70" s="228">
        <f>'（３）業績構成比'!F72</f>
        <v>4683513.2000000011</v>
      </c>
      <c r="G70" s="375"/>
      <c r="H70" s="375"/>
      <c r="I70" s="242">
        <f>'（４）訂單數量構成比'!F72</f>
        <v>143171</v>
      </c>
      <c r="J70" s="376"/>
      <c r="K70" s="376"/>
      <c r="L70" s="228">
        <v>3192755.7768041245</v>
      </c>
      <c r="M70" s="375"/>
      <c r="N70" s="375"/>
      <c r="O70" s="256">
        <f t="shared" si="40"/>
        <v>0.68170103092783507</v>
      </c>
      <c r="P70" s="374"/>
      <c r="Q70" s="374"/>
      <c r="R70" s="82">
        <v>926249.97600000002</v>
      </c>
      <c r="S70" s="375"/>
      <c r="T70" s="375"/>
      <c r="U70" s="256">
        <f t="shared" ref="U70:U133" si="41">IFERROR(R70/F70,"")</f>
        <v>0.19776820016222008</v>
      </c>
      <c r="V70" s="374"/>
      <c r="W70" s="374"/>
    </row>
    <row r="71" spans="3:23" ht="12" customHeight="1">
      <c r="C71" s="387"/>
      <c r="D71" s="185">
        <v>45936</v>
      </c>
      <c r="E71" s="75" t="str">
        <f t="shared" si="39"/>
        <v>一</v>
      </c>
      <c r="F71" s="228">
        <f>'（３）業績構成比'!F73</f>
        <v>6176797.6499999994</v>
      </c>
      <c r="G71" s="375"/>
      <c r="H71" s="375"/>
      <c r="I71" s="242">
        <f>'（４）訂單數量構成比'!F73</f>
        <v>192024</v>
      </c>
      <c r="J71" s="376"/>
      <c r="K71" s="376"/>
      <c r="L71" s="228">
        <v>4308793.9483221648</v>
      </c>
      <c r="M71" s="375"/>
      <c r="N71" s="375"/>
      <c r="O71" s="256">
        <f t="shared" si="40"/>
        <v>0.69757731958762892</v>
      </c>
      <c r="P71" s="374"/>
      <c r="Q71" s="374"/>
      <c r="R71" s="82">
        <v>1019753.6629999999</v>
      </c>
      <c r="S71" s="375"/>
      <c r="T71" s="375"/>
      <c r="U71" s="256">
        <f t="shared" si="41"/>
        <v>0.16509423179825231</v>
      </c>
      <c r="V71" s="374"/>
      <c r="W71" s="374"/>
    </row>
    <row r="72" spans="3:23" ht="12" customHeight="1">
      <c r="C72" s="387"/>
      <c r="D72" s="185">
        <v>45937</v>
      </c>
      <c r="E72" s="75" t="str">
        <f t="shared" si="39"/>
        <v>二</v>
      </c>
      <c r="F72" s="228">
        <f>'（３）業績構成比'!F74</f>
        <v>6380120.7400000012</v>
      </c>
      <c r="G72" s="375">
        <f t="shared" ref="G72:G93" si="42">SUM(F72:F78)</f>
        <v>38039754.970000006</v>
      </c>
      <c r="H72" s="375"/>
      <c r="I72" s="242">
        <f>'（４）訂單數量構成比'!F74</f>
        <v>198029</v>
      </c>
      <c r="J72" s="376">
        <f t="shared" si="35"/>
        <v>1166245</v>
      </c>
      <c r="K72" s="376"/>
      <c r="L72" s="228">
        <v>4561786.3291000016</v>
      </c>
      <c r="M72" s="375">
        <f t="shared" si="36"/>
        <v>26763704.034376808</v>
      </c>
      <c r="N72" s="375"/>
      <c r="O72" s="256">
        <f t="shared" si="40"/>
        <v>0.71500000000000008</v>
      </c>
      <c r="P72" s="374">
        <f t="shared" ref="P72:P93" si="43">M72/G72</f>
        <v>0.70357193561009956</v>
      </c>
      <c r="Q72" s="374"/>
      <c r="R72" s="82">
        <v>1040263.147</v>
      </c>
      <c r="S72" s="375">
        <f t="shared" si="37"/>
        <v>6494350.3600000003</v>
      </c>
      <c r="T72" s="375"/>
      <c r="U72" s="256">
        <f t="shared" si="41"/>
        <v>0.16304756436317847</v>
      </c>
      <c r="V72" s="374">
        <f t="shared" si="38"/>
        <v>0.17072534681471424</v>
      </c>
      <c r="W72" s="374"/>
    </row>
    <row r="73" spans="3:23" ht="12" customHeight="1">
      <c r="C73" s="387"/>
      <c r="D73" s="185">
        <v>45938</v>
      </c>
      <c r="E73" s="75" t="str">
        <f t="shared" si="39"/>
        <v>三</v>
      </c>
      <c r="F73" s="228">
        <f>'（３）業績構成比'!F75</f>
        <v>5629987.7999999998</v>
      </c>
      <c r="G73" s="375"/>
      <c r="H73" s="375"/>
      <c r="I73" s="242">
        <f>'（４）訂單數量構成比'!F75</f>
        <v>175504</v>
      </c>
      <c r="J73" s="376"/>
      <c r="K73" s="376"/>
      <c r="L73" s="228">
        <v>3969141.3989999997</v>
      </c>
      <c r="M73" s="375"/>
      <c r="N73" s="375"/>
      <c r="O73" s="256">
        <f t="shared" si="40"/>
        <v>0.70499999999999996</v>
      </c>
      <c r="P73" s="374"/>
      <c r="Q73" s="374"/>
      <c r="R73" s="82">
        <v>947415.64500000002</v>
      </c>
      <c r="S73" s="375"/>
      <c r="T73" s="375"/>
      <c r="U73" s="256">
        <f t="shared" si="41"/>
        <v>0.16828023055396321</v>
      </c>
      <c r="V73" s="374"/>
      <c r="W73" s="374"/>
    </row>
    <row r="74" spans="3:23" ht="12" customHeight="1">
      <c r="C74" s="387"/>
      <c r="D74" s="185">
        <v>45939</v>
      </c>
      <c r="E74" s="75" t="str">
        <f t="shared" si="39"/>
        <v>四</v>
      </c>
      <c r="F74" s="228">
        <f>'（３）業績構成比'!F76</f>
        <v>4565439.8</v>
      </c>
      <c r="G74" s="375"/>
      <c r="H74" s="375"/>
      <c r="I74" s="242">
        <f>'（４）訂單數量構成比'!F76</f>
        <v>139920</v>
      </c>
      <c r="J74" s="376"/>
      <c r="K74" s="376"/>
      <c r="L74" s="228">
        <v>3213928.4200309282</v>
      </c>
      <c r="M74" s="375"/>
      <c r="N74" s="375"/>
      <c r="O74" s="256">
        <f t="shared" si="40"/>
        <v>0.70396907216494853</v>
      </c>
      <c r="P74" s="374"/>
      <c r="Q74" s="374"/>
      <c r="R74" s="82">
        <v>825542.37399999995</v>
      </c>
      <c r="S74" s="375"/>
      <c r="T74" s="375"/>
      <c r="U74" s="256">
        <f t="shared" si="41"/>
        <v>0.18082428203302561</v>
      </c>
      <c r="V74" s="374"/>
      <c r="W74" s="374"/>
    </row>
    <row r="75" spans="3:23" ht="12" customHeight="1">
      <c r="C75" s="387"/>
      <c r="D75" s="185">
        <v>45940</v>
      </c>
      <c r="E75" s="75" t="str">
        <f t="shared" si="39"/>
        <v>五</v>
      </c>
      <c r="F75" s="228">
        <f>'（３）業績構成比'!F77</f>
        <v>4347157.37</v>
      </c>
      <c r="G75" s="375"/>
      <c r="H75" s="375"/>
      <c r="I75" s="242">
        <f>'（４）訂單數量構成比'!F77</f>
        <v>131230</v>
      </c>
      <c r="J75" s="376"/>
      <c r="K75" s="376"/>
      <c r="L75" s="228">
        <v>3041889.7576159798</v>
      </c>
      <c r="M75" s="375"/>
      <c r="N75" s="375"/>
      <c r="O75" s="256">
        <f t="shared" si="40"/>
        <v>0.69974226804123718</v>
      </c>
      <c r="P75" s="374"/>
      <c r="Q75" s="374"/>
      <c r="R75" s="82">
        <v>854096.26899999997</v>
      </c>
      <c r="S75" s="375"/>
      <c r="T75" s="375"/>
      <c r="U75" s="256">
        <f t="shared" si="41"/>
        <v>0.19647236028172588</v>
      </c>
      <c r="V75" s="374"/>
      <c r="W75" s="374"/>
    </row>
    <row r="76" spans="3:23" ht="12" customHeight="1">
      <c r="C76" s="387"/>
      <c r="D76" s="185">
        <v>45941</v>
      </c>
      <c r="E76" s="75" t="str">
        <f t="shared" si="39"/>
        <v>六</v>
      </c>
      <c r="F76" s="228">
        <f>'（３）業績構成比'!F78</f>
        <v>4738977.2799999993</v>
      </c>
      <c r="G76" s="375"/>
      <c r="H76" s="375"/>
      <c r="I76" s="242">
        <f>'（４）訂單數量構成比'!F78</f>
        <v>141185</v>
      </c>
      <c r="J76" s="376"/>
      <c r="K76" s="376"/>
      <c r="L76" s="228">
        <v>3344398.8629113398</v>
      </c>
      <c r="M76" s="375"/>
      <c r="N76" s="375"/>
      <c r="O76" s="256">
        <f t="shared" si="40"/>
        <v>0.70572164948453608</v>
      </c>
      <c r="P76" s="374"/>
      <c r="Q76" s="374"/>
      <c r="R76" s="82">
        <v>908742.66099999996</v>
      </c>
      <c r="S76" s="375"/>
      <c r="T76" s="375"/>
      <c r="U76" s="256">
        <f t="shared" si="41"/>
        <v>0.19175923565516653</v>
      </c>
      <c r="V76" s="374"/>
      <c r="W76" s="374"/>
    </row>
    <row r="77" spans="3:23" ht="12" customHeight="1">
      <c r="C77" s="387"/>
      <c r="D77" s="185">
        <v>45942</v>
      </c>
      <c r="E77" s="75" t="str">
        <f t="shared" si="39"/>
        <v>日</v>
      </c>
      <c r="F77" s="228">
        <f>'（３）業績構成比'!F79</f>
        <v>6231751.370000001</v>
      </c>
      <c r="G77" s="375"/>
      <c r="H77" s="375"/>
      <c r="I77" s="242">
        <f>'（４）訂單數量構成比'!F79</f>
        <v>191217</v>
      </c>
      <c r="J77" s="376"/>
      <c r="K77" s="376"/>
      <c r="L77" s="228">
        <v>4378608.3981685573</v>
      </c>
      <c r="M77" s="375"/>
      <c r="N77" s="375"/>
      <c r="O77" s="256">
        <f t="shared" si="40"/>
        <v>0.70262886597938146</v>
      </c>
      <c r="P77" s="374"/>
      <c r="Q77" s="374"/>
      <c r="R77" s="82">
        <v>996481.91700000002</v>
      </c>
      <c r="S77" s="375"/>
      <c r="T77" s="375"/>
      <c r="U77" s="256">
        <f t="shared" si="41"/>
        <v>0.1599039913237103</v>
      </c>
      <c r="V77" s="374"/>
      <c r="W77" s="374"/>
    </row>
    <row r="78" spans="3:23" ht="12" customHeight="1">
      <c r="C78" s="387"/>
      <c r="D78" s="185">
        <v>45943</v>
      </c>
      <c r="E78" s="75" t="str">
        <f t="shared" si="39"/>
        <v>一</v>
      </c>
      <c r="F78" s="228">
        <f>'（３）業績構成比'!F80</f>
        <v>6146320.6100000003</v>
      </c>
      <c r="G78" s="375"/>
      <c r="H78" s="375"/>
      <c r="I78" s="242">
        <f>'（４）訂單數量構成比'!F80</f>
        <v>189160</v>
      </c>
      <c r="J78" s="376"/>
      <c r="K78" s="376"/>
      <c r="L78" s="228">
        <v>4253950.8675500005</v>
      </c>
      <c r="M78" s="375"/>
      <c r="N78" s="375"/>
      <c r="O78" s="256">
        <f t="shared" si="40"/>
        <v>0.69211340206185568</v>
      </c>
      <c r="P78" s="374"/>
      <c r="Q78" s="374"/>
      <c r="R78" s="82">
        <v>921808.34699999995</v>
      </c>
      <c r="S78" s="375"/>
      <c r="T78" s="375"/>
      <c r="U78" s="256">
        <f t="shared" si="41"/>
        <v>0.14997726371452658</v>
      </c>
      <c r="V78" s="374"/>
      <c r="W78" s="374"/>
    </row>
    <row r="79" spans="3:23" ht="12" customHeight="1">
      <c r="C79" s="387"/>
      <c r="D79" s="185">
        <v>45944</v>
      </c>
      <c r="E79" s="75" t="str">
        <f t="shared" si="39"/>
        <v>二</v>
      </c>
      <c r="F79" s="228">
        <f>'（３）業績構成比'!F81</f>
        <v>6391262.9299999997</v>
      </c>
      <c r="G79" s="375">
        <f t="shared" si="42"/>
        <v>41377364</v>
      </c>
      <c r="H79" s="375"/>
      <c r="I79" s="242">
        <f>'（４）訂單數量構成比'!F81</f>
        <v>194481</v>
      </c>
      <c r="J79" s="376">
        <f t="shared" si="35"/>
        <v>1264241</v>
      </c>
      <c r="K79" s="376"/>
      <c r="L79" s="228">
        <v>4457675.2810950503</v>
      </c>
      <c r="M79" s="375">
        <f t="shared" si="36"/>
        <v>28954961.197703093</v>
      </c>
      <c r="N79" s="375"/>
      <c r="O79" s="256">
        <f t="shared" si="40"/>
        <v>0.69746391752577308</v>
      </c>
      <c r="P79" s="374">
        <f t="shared" si="43"/>
        <v>0.69977781082678669</v>
      </c>
      <c r="Q79" s="374"/>
      <c r="R79" s="82">
        <v>1018583.281</v>
      </c>
      <c r="S79" s="375">
        <f t="shared" si="37"/>
        <v>6801868.8100000005</v>
      </c>
      <c r="T79" s="375"/>
      <c r="U79" s="256">
        <f t="shared" si="41"/>
        <v>0.15937120599730983</v>
      </c>
      <c r="V79" s="374">
        <f t="shared" si="38"/>
        <v>0.16438622842189754</v>
      </c>
      <c r="W79" s="374"/>
    </row>
    <row r="80" spans="3:23" ht="12" customHeight="1">
      <c r="C80" s="387"/>
      <c r="D80" s="185">
        <v>45945</v>
      </c>
      <c r="E80" s="75" t="str">
        <f t="shared" si="39"/>
        <v>三</v>
      </c>
      <c r="F80" s="228">
        <f>'（３）業績構成比'!F82</f>
        <v>6403368.7299999995</v>
      </c>
      <c r="G80" s="375"/>
      <c r="H80" s="375"/>
      <c r="I80" s="242">
        <f>'（４）訂單數量構成比'!F82</f>
        <v>196362</v>
      </c>
      <c r="J80" s="376"/>
      <c r="K80" s="376"/>
      <c r="L80" s="228">
        <v>4555237.6891228864</v>
      </c>
      <c r="M80" s="375"/>
      <c r="N80" s="375"/>
      <c r="O80" s="256">
        <f t="shared" si="40"/>
        <v>0.71138144329896913</v>
      </c>
      <c r="P80" s="374"/>
      <c r="Q80" s="374"/>
      <c r="R80" s="82">
        <v>1010826.469</v>
      </c>
      <c r="S80" s="375"/>
      <c r="T80" s="375"/>
      <c r="U80" s="256">
        <f t="shared" si="41"/>
        <v>0.15785854471635277</v>
      </c>
      <c r="V80" s="374"/>
      <c r="W80" s="374"/>
    </row>
    <row r="81" spans="3:23" ht="12" customHeight="1">
      <c r="C81" s="387"/>
      <c r="D81" s="185">
        <v>45946</v>
      </c>
      <c r="E81" s="75" t="str">
        <f t="shared" si="39"/>
        <v>四</v>
      </c>
      <c r="F81" s="228">
        <f>'（３）業績構成比'!F83</f>
        <v>5877497.3300000001</v>
      </c>
      <c r="G81" s="375"/>
      <c r="H81" s="375"/>
      <c r="I81" s="242">
        <f>'（４）訂單數量構成比'!F83</f>
        <v>181153</v>
      </c>
      <c r="J81" s="376"/>
      <c r="K81" s="376"/>
      <c r="L81" s="228">
        <v>4089647.4720723717</v>
      </c>
      <c r="M81" s="375"/>
      <c r="N81" s="375"/>
      <c r="O81" s="256">
        <f t="shared" si="40"/>
        <v>0.69581443298969081</v>
      </c>
      <c r="P81" s="374"/>
      <c r="Q81" s="374"/>
      <c r="R81" s="82">
        <v>975065.97199999995</v>
      </c>
      <c r="S81" s="375"/>
      <c r="T81" s="375"/>
      <c r="U81" s="256">
        <f t="shared" si="41"/>
        <v>0.16589815652030249</v>
      </c>
      <c r="V81" s="374"/>
      <c r="W81" s="374"/>
    </row>
    <row r="82" spans="3:23" ht="12" customHeight="1">
      <c r="C82" s="387"/>
      <c r="D82" s="185">
        <v>45947</v>
      </c>
      <c r="E82" s="75" t="str">
        <f t="shared" si="39"/>
        <v>五</v>
      </c>
      <c r="F82" s="228">
        <f>'（３）業績構成比'!F84</f>
        <v>4739156.8</v>
      </c>
      <c r="G82" s="375"/>
      <c r="H82" s="375"/>
      <c r="I82" s="242">
        <f>'（４）訂單數量構成比'!F84</f>
        <v>144032</v>
      </c>
      <c r="J82" s="376"/>
      <c r="K82" s="376"/>
      <c r="L82" s="228">
        <v>3316628.043414433</v>
      </c>
      <c r="M82" s="375"/>
      <c r="N82" s="375"/>
      <c r="O82" s="256">
        <f t="shared" si="40"/>
        <v>0.69983505154639181</v>
      </c>
      <c r="P82" s="374"/>
      <c r="Q82" s="374"/>
      <c r="R82" s="82">
        <v>903237.88899999997</v>
      </c>
      <c r="S82" s="375"/>
      <c r="T82" s="375"/>
      <c r="U82" s="256">
        <f t="shared" si="41"/>
        <v>0.19059042085292471</v>
      </c>
      <c r="V82" s="374"/>
      <c r="W82" s="374"/>
    </row>
    <row r="83" spans="3:23" ht="12" customHeight="1">
      <c r="C83" s="387"/>
      <c r="D83" s="185">
        <v>45948</v>
      </c>
      <c r="E83" s="75" t="str">
        <f t="shared" si="39"/>
        <v>六</v>
      </c>
      <c r="F83" s="228">
        <f>'（３）業績構成比'!F85</f>
        <v>4884234.959999999</v>
      </c>
      <c r="G83" s="375"/>
      <c r="H83" s="375"/>
      <c r="I83" s="242">
        <f>'（４）訂單數量構成比'!F85</f>
        <v>146730</v>
      </c>
      <c r="J83" s="376"/>
      <c r="K83" s="376"/>
      <c r="L83" s="228">
        <v>3433768.2356931949</v>
      </c>
      <c r="M83" s="375"/>
      <c r="N83" s="375"/>
      <c r="O83" s="256">
        <f t="shared" si="40"/>
        <v>0.7030309278350515</v>
      </c>
      <c r="P83" s="374"/>
      <c r="Q83" s="374"/>
      <c r="R83" s="82">
        <v>921157.36199999996</v>
      </c>
      <c r="S83" s="375"/>
      <c r="T83" s="375"/>
      <c r="U83" s="256">
        <f t="shared" si="41"/>
        <v>0.18859808537957809</v>
      </c>
      <c r="V83" s="374"/>
      <c r="W83" s="374"/>
    </row>
    <row r="84" spans="3:23" ht="12" customHeight="1">
      <c r="C84" s="387"/>
      <c r="D84" s="185">
        <v>45949</v>
      </c>
      <c r="E84" s="75" t="str">
        <f t="shared" si="39"/>
        <v>日</v>
      </c>
      <c r="F84" s="228">
        <f>'（３）業績構成比'!F86</f>
        <v>6561088.4399999995</v>
      </c>
      <c r="G84" s="375"/>
      <c r="H84" s="375"/>
      <c r="I84" s="242">
        <f>'（４）訂單數量構成比'!F86</f>
        <v>201305</v>
      </c>
      <c r="J84" s="376"/>
      <c r="K84" s="376"/>
      <c r="L84" s="228">
        <v>4588297.6622573193</v>
      </c>
      <c r="M84" s="375"/>
      <c r="N84" s="375"/>
      <c r="O84" s="256">
        <f t="shared" si="40"/>
        <v>0.69931958762886604</v>
      </c>
      <c r="P84" s="374"/>
      <c r="Q84" s="374"/>
      <c r="R84" s="82">
        <v>1014599.091</v>
      </c>
      <c r="S84" s="375"/>
      <c r="T84" s="375"/>
      <c r="U84" s="256">
        <f t="shared" si="41"/>
        <v>0.15463883779015181</v>
      </c>
      <c r="V84" s="374"/>
      <c r="W84" s="374"/>
    </row>
    <row r="85" spans="3:23" ht="12" customHeight="1">
      <c r="C85" s="387"/>
      <c r="D85" s="185">
        <v>45950</v>
      </c>
      <c r="E85" s="75" t="str">
        <f t="shared" si="39"/>
        <v>一</v>
      </c>
      <c r="F85" s="228">
        <f>'（３）業績構成比'!F87</f>
        <v>6520754.8099999996</v>
      </c>
      <c r="G85" s="375"/>
      <c r="H85" s="375"/>
      <c r="I85" s="242">
        <f>'（４）訂單數量構成比'!F87</f>
        <v>200178</v>
      </c>
      <c r="J85" s="376"/>
      <c r="K85" s="376"/>
      <c r="L85" s="228">
        <v>4513706.8140478358</v>
      </c>
      <c r="M85" s="375"/>
      <c r="N85" s="375"/>
      <c r="O85" s="256">
        <f t="shared" si="40"/>
        <v>0.69220618556701041</v>
      </c>
      <c r="P85" s="374"/>
      <c r="Q85" s="374"/>
      <c r="R85" s="82">
        <v>958398.74600000004</v>
      </c>
      <c r="S85" s="375"/>
      <c r="T85" s="375"/>
      <c r="U85" s="256">
        <f t="shared" si="41"/>
        <v>0.14697665744619526</v>
      </c>
      <c r="V85" s="374"/>
      <c r="W85" s="374"/>
    </row>
    <row r="86" spans="3:23" ht="12" customHeight="1">
      <c r="C86" s="387"/>
      <c r="D86" s="185">
        <v>45951</v>
      </c>
      <c r="E86" s="75" t="str">
        <f t="shared" si="39"/>
        <v>二</v>
      </c>
      <c r="F86" s="228">
        <f>'（３）業績構成比'!F88</f>
        <v>6356878.6899999995</v>
      </c>
      <c r="G86" s="375">
        <f t="shared" si="42"/>
        <v>38847023.370000005</v>
      </c>
      <c r="H86" s="375"/>
      <c r="I86" s="242">
        <f>'（４）訂單數量構成比'!F88</f>
        <v>193955</v>
      </c>
      <c r="J86" s="376">
        <f t="shared" si="35"/>
        <v>1174668</v>
      </c>
      <c r="K86" s="376"/>
      <c r="L86" s="228">
        <v>4452043.2672830932</v>
      </c>
      <c r="M86" s="375">
        <f t="shared" si="36"/>
        <v>27269890.555772994</v>
      </c>
      <c r="N86" s="375"/>
      <c r="O86" s="256">
        <f t="shared" si="40"/>
        <v>0.70035051546391769</v>
      </c>
      <c r="P86" s="374">
        <f t="shared" si="43"/>
        <v>0.70198146962355001</v>
      </c>
      <c r="Q86" s="374"/>
      <c r="R86" s="82">
        <v>1016284.697</v>
      </c>
      <c r="S86" s="375">
        <f t="shared" si="37"/>
        <v>6590483.1529999999</v>
      </c>
      <c r="T86" s="375"/>
      <c r="U86" s="256">
        <f t="shared" si="41"/>
        <v>0.15987165188455094</v>
      </c>
      <c r="V86" s="374">
        <f t="shared" si="38"/>
        <v>0.16965220450042423</v>
      </c>
      <c r="W86" s="374"/>
    </row>
    <row r="87" spans="3:23" ht="12" customHeight="1">
      <c r="C87" s="387"/>
      <c r="D87" s="185">
        <v>45952</v>
      </c>
      <c r="E87" s="75" t="str">
        <f t="shared" si="39"/>
        <v>三</v>
      </c>
      <c r="F87" s="228">
        <f>'（３）業績構成比'!F89</f>
        <v>5949026</v>
      </c>
      <c r="G87" s="375"/>
      <c r="H87" s="375"/>
      <c r="I87" s="242">
        <f>'（４）訂單數量構成比'!F89</f>
        <v>181924</v>
      </c>
      <c r="J87" s="376"/>
      <c r="K87" s="376"/>
      <c r="L87" s="228">
        <v>4209334.5410721647</v>
      </c>
      <c r="M87" s="375"/>
      <c r="N87" s="375"/>
      <c r="O87" s="256">
        <f t="shared" si="40"/>
        <v>0.70756701030927827</v>
      </c>
      <c r="P87" s="374"/>
      <c r="Q87" s="374"/>
      <c r="R87" s="82">
        <v>985375.32499999995</v>
      </c>
      <c r="S87" s="375"/>
      <c r="T87" s="375"/>
      <c r="U87" s="256">
        <f t="shared" si="41"/>
        <v>0.1656364125824967</v>
      </c>
      <c r="V87" s="374"/>
      <c r="W87" s="374"/>
    </row>
    <row r="88" spans="3:23" ht="12" customHeight="1">
      <c r="C88" s="387"/>
      <c r="D88" s="185">
        <v>45953</v>
      </c>
      <c r="E88" s="75" t="str">
        <f t="shared" si="39"/>
        <v>四</v>
      </c>
      <c r="F88" s="228">
        <f>'（３）業績構成比'!F90</f>
        <v>4669261.7600000007</v>
      </c>
      <c r="G88" s="375"/>
      <c r="H88" s="375"/>
      <c r="I88" s="242">
        <f>'（４）訂單數量構成比'!F90</f>
        <v>141364</v>
      </c>
      <c r="J88" s="376"/>
      <c r="K88" s="376"/>
      <c r="L88" s="228">
        <v>3315849.7636684547</v>
      </c>
      <c r="M88" s="375"/>
      <c r="N88" s="375"/>
      <c r="O88" s="256">
        <f t="shared" si="40"/>
        <v>0.71014432989690734</v>
      </c>
      <c r="P88" s="374"/>
      <c r="Q88" s="374"/>
      <c r="R88" s="82">
        <v>857676.09600000002</v>
      </c>
      <c r="S88" s="375"/>
      <c r="T88" s="375"/>
      <c r="U88" s="256">
        <f t="shared" si="41"/>
        <v>0.18368558887561701</v>
      </c>
      <c r="V88" s="374"/>
      <c r="W88" s="374"/>
    </row>
    <row r="89" spans="3:23" ht="12" customHeight="1">
      <c r="C89" s="387"/>
      <c r="D89" s="185">
        <v>45954</v>
      </c>
      <c r="E89" s="75" t="str">
        <f t="shared" si="39"/>
        <v>五</v>
      </c>
      <c r="F89" s="228">
        <f>'（３）業績構成比'!F91</f>
        <v>4362067.58</v>
      </c>
      <c r="G89" s="375"/>
      <c r="H89" s="375"/>
      <c r="I89" s="242">
        <f>'（４）訂單數量構成比'!F91</f>
        <v>130486</v>
      </c>
      <c r="J89" s="376"/>
      <c r="K89" s="376"/>
      <c r="L89" s="228">
        <v>2977628.2756919586</v>
      </c>
      <c r="M89" s="375"/>
      <c r="N89" s="375"/>
      <c r="O89" s="256">
        <f t="shared" si="40"/>
        <v>0.68261855670103089</v>
      </c>
      <c r="P89" s="374"/>
      <c r="Q89" s="374"/>
      <c r="R89" s="82">
        <v>825388.07499999995</v>
      </c>
      <c r="S89" s="375"/>
      <c r="T89" s="375"/>
      <c r="U89" s="256">
        <f t="shared" si="41"/>
        <v>0.18921946069437098</v>
      </c>
      <c r="V89" s="374"/>
      <c r="W89" s="374"/>
    </row>
    <row r="90" spans="3:23" ht="12" customHeight="1">
      <c r="C90" s="387"/>
      <c r="D90" s="185">
        <v>45955</v>
      </c>
      <c r="E90" s="75" t="str">
        <f t="shared" si="39"/>
        <v>六</v>
      </c>
      <c r="F90" s="228">
        <f>'（３）業績構成比'!F92</f>
        <v>4736628.1399999997</v>
      </c>
      <c r="G90" s="375"/>
      <c r="H90" s="375"/>
      <c r="I90" s="242">
        <f>'（４）訂單數量構成比'!F92</f>
        <v>140291</v>
      </c>
      <c r="J90" s="376"/>
      <c r="K90" s="376"/>
      <c r="L90" s="228">
        <v>3353923.372863505</v>
      </c>
      <c r="M90" s="375"/>
      <c r="N90" s="375"/>
      <c r="O90" s="256">
        <f t="shared" si="40"/>
        <v>0.70808247422680415</v>
      </c>
      <c r="P90" s="374"/>
      <c r="Q90" s="374"/>
      <c r="R90" s="82">
        <v>889591.99199999997</v>
      </c>
      <c r="S90" s="375"/>
      <c r="T90" s="375"/>
      <c r="U90" s="256">
        <f t="shared" si="41"/>
        <v>0.18781123738373096</v>
      </c>
      <c r="V90" s="374"/>
      <c r="W90" s="374"/>
    </row>
    <row r="91" spans="3:23" ht="12" customHeight="1">
      <c r="C91" s="387"/>
      <c r="D91" s="185">
        <v>45956</v>
      </c>
      <c r="E91" s="75" t="str">
        <f t="shared" si="39"/>
        <v>日</v>
      </c>
      <c r="F91" s="228">
        <f>'（３）業績構成比'!F93</f>
        <v>6278768.5399999991</v>
      </c>
      <c r="G91" s="375"/>
      <c r="H91" s="375"/>
      <c r="I91" s="242">
        <f>'（４）訂單數量構成比'!F93</f>
        <v>192313</v>
      </c>
      <c r="J91" s="376"/>
      <c r="K91" s="376"/>
      <c r="L91" s="228">
        <v>4396691.4877418559</v>
      </c>
      <c r="M91" s="375"/>
      <c r="N91" s="375"/>
      <c r="O91" s="256">
        <f t="shared" si="40"/>
        <v>0.70024742268041251</v>
      </c>
      <c r="P91" s="374"/>
      <c r="Q91" s="374"/>
      <c r="R91" s="82">
        <v>998855.054</v>
      </c>
      <c r="S91" s="375"/>
      <c r="T91" s="375"/>
      <c r="U91" s="256">
        <f t="shared" si="41"/>
        <v>0.15908454781166373</v>
      </c>
      <c r="V91" s="374"/>
      <c r="W91" s="374"/>
    </row>
    <row r="92" spans="3:23" ht="12" customHeight="1">
      <c r="C92" s="387"/>
      <c r="D92" s="185">
        <v>45957</v>
      </c>
      <c r="E92" s="75" t="str">
        <f t="shared" si="39"/>
        <v>一</v>
      </c>
      <c r="F92" s="228">
        <f>'（３）業績構成比'!F94</f>
        <v>6494392.6600000001</v>
      </c>
      <c r="G92" s="375"/>
      <c r="H92" s="375"/>
      <c r="I92" s="242">
        <f>'（４）訂單數量構成比'!F94</f>
        <v>194335</v>
      </c>
      <c r="J92" s="376"/>
      <c r="K92" s="376"/>
      <c r="L92" s="228">
        <v>4564419.8474519588</v>
      </c>
      <c r="M92" s="375"/>
      <c r="N92" s="375"/>
      <c r="O92" s="256">
        <f t="shared" si="40"/>
        <v>0.70282474226804126</v>
      </c>
      <c r="P92" s="374"/>
      <c r="Q92" s="374"/>
      <c r="R92" s="82">
        <v>1017311.914</v>
      </c>
      <c r="S92" s="375"/>
      <c r="T92" s="375"/>
      <c r="U92" s="256">
        <f t="shared" si="41"/>
        <v>0.15664465751598086</v>
      </c>
      <c r="V92" s="374"/>
      <c r="W92" s="374"/>
    </row>
    <row r="93" spans="3:23" ht="12" customHeight="1">
      <c r="C93" s="387"/>
      <c r="D93" s="185">
        <v>45958</v>
      </c>
      <c r="E93" s="75" t="str">
        <f t="shared" si="39"/>
        <v>二</v>
      </c>
      <c r="F93" s="228">
        <f>'（３）業績構成比'!F95</f>
        <v>7298224.8100000005</v>
      </c>
      <c r="G93" s="375">
        <f t="shared" si="42"/>
        <v>43296810.680000007</v>
      </c>
      <c r="H93" s="375"/>
      <c r="I93" s="242">
        <f>'（４）訂單數量構成比'!F95</f>
        <v>218719</v>
      </c>
      <c r="J93" s="376">
        <f t="shared" si="35"/>
        <v>1308070</v>
      </c>
      <c r="K93" s="376"/>
      <c r="L93" s="228">
        <v>5160973.5321354643</v>
      </c>
      <c r="M93" s="375">
        <f t="shared" si="36"/>
        <v>30313685.732580621</v>
      </c>
      <c r="N93" s="375"/>
      <c r="O93" s="256">
        <f t="shared" si="40"/>
        <v>0.70715463917525778</v>
      </c>
      <c r="P93" s="374">
        <f t="shared" si="43"/>
        <v>0.70013669035865844</v>
      </c>
      <c r="Q93" s="374"/>
      <c r="R93" s="82">
        <v>1109628.909</v>
      </c>
      <c r="S93" s="375">
        <f t="shared" si="37"/>
        <v>6879829.0860000001</v>
      </c>
      <c r="T93" s="375"/>
      <c r="U93" s="256">
        <f t="shared" si="41"/>
        <v>0.15204093295120075</v>
      </c>
      <c r="V93" s="374">
        <f t="shared" si="38"/>
        <v>0.15889921169593177</v>
      </c>
      <c r="W93" s="374"/>
    </row>
    <row r="94" spans="3:23" ht="12" customHeight="1">
      <c r="C94" s="387"/>
      <c r="D94" s="185">
        <v>45959</v>
      </c>
      <c r="E94" s="75" t="str">
        <f t="shared" si="39"/>
        <v>三</v>
      </c>
      <c r="F94" s="228">
        <f>'（３）業績構成比'!F96</f>
        <v>6670578.6100000003</v>
      </c>
      <c r="G94" s="375"/>
      <c r="H94" s="375"/>
      <c r="I94" s="242">
        <f>'（４）訂單數量構成比'!F96</f>
        <v>200992</v>
      </c>
      <c r="J94" s="376"/>
      <c r="K94" s="376"/>
      <c r="L94" s="228">
        <v>4624980.3488344336</v>
      </c>
      <c r="M94" s="375"/>
      <c r="N94" s="375"/>
      <c r="O94" s="256">
        <f t="shared" si="40"/>
        <v>0.69334020618556702</v>
      </c>
      <c r="P94" s="374"/>
      <c r="Q94" s="374"/>
      <c r="R94" s="82">
        <v>1018578.79</v>
      </c>
      <c r="S94" s="375"/>
      <c r="T94" s="375"/>
      <c r="U94" s="256">
        <f t="shared" si="41"/>
        <v>0.1526972170709491</v>
      </c>
      <c r="V94" s="374"/>
      <c r="W94" s="374"/>
    </row>
    <row r="95" spans="3:23" ht="12" customHeight="1">
      <c r="C95" s="387"/>
      <c r="D95" s="185">
        <v>45960</v>
      </c>
      <c r="E95" s="75" t="str">
        <f t="shared" si="39"/>
        <v>四</v>
      </c>
      <c r="F95" s="228">
        <f>'（３）業績構成比'!F97</f>
        <v>6088234.8399999999</v>
      </c>
      <c r="G95" s="375"/>
      <c r="H95" s="375"/>
      <c r="I95" s="242">
        <f>'（４）訂單數量構成比'!F97</f>
        <v>184956</v>
      </c>
      <c r="J95" s="376"/>
      <c r="K95" s="376"/>
      <c r="L95" s="228">
        <v>4292770.4499686603</v>
      </c>
      <c r="M95" s="375"/>
      <c r="N95" s="375"/>
      <c r="O95" s="256">
        <f t="shared" si="40"/>
        <v>0.7050927835051547</v>
      </c>
      <c r="P95" s="374"/>
      <c r="Q95" s="374"/>
      <c r="R95" s="82">
        <v>978925.97900000005</v>
      </c>
      <c r="S95" s="375"/>
      <c r="T95" s="375"/>
      <c r="U95" s="256">
        <f t="shared" si="41"/>
        <v>0.16078978632171162</v>
      </c>
      <c r="V95" s="374"/>
      <c r="W95" s="374"/>
    </row>
    <row r="96" spans="3:23">
      <c r="C96" s="387"/>
      <c r="D96" s="185">
        <v>45961</v>
      </c>
      <c r="E96" s="75" t="str">
        <f t="shared" si="39"/>
        <v>五</v>
      </c>
      <c r="F96" s="228">
        <f>'（３）業績構成比'!F98</f>
        <v>4853449.62</v>
      </c>
      <c r="G96" s="375"/>
      <c r="H96" s="375"/>
      <c r="I96" s="242">
        <f>'（４）訂單數量構成比'!F98</f>
        <v>145968</v>
      </c>
      <c r="J96" s="376"/>
      <c r="K96" s="376"/>
      <c r="L96" s="228">
        <v>3399115.943145155</v>
      </c>
      <c r="M96" s="375"/>
      <c r="N96" s="375"/>
      <c r="O96" s="256">
        <f t="shared" si="40"/>
        <v>0.70035051546391758</v>
      </c>
      <c r="P96" s="374"/>
      <c r="Q96" s="374"/>
      <c r="R96" s="82">
        <v>876273.41500000004</v>
      </c>
      <c r="S96" s="375"/>
      <c r="T96" s="375"/>
      <c r="U96" s="256">
        <f t="shared" si="41"/>
        <v>0.18054651507848557</v>
      </c>
      <c r="V96" s="374"/>
      <c r="W96" s="374"/>
    </row>
    <row r="97" spans="3:23" ht="12" customHeight="1">
      <c r="C97" s="387" t="s">
        <v>816</v>
      </c>
      <c r="D97" s="185">
        <v>45962</v>
      </c>
      <c r="E97" s="75" t="str">
        <f t="shared" ref="E97:E126" si="44">RIGHT(TEXT(D97,"aaa"),1)</f>
        <v>六</v>
      </c>
      <c r="F97" s="228">
        <f>'（３）業績構成比'!F99</f>
        <v>5140908.5500000007</v>
      </c>
      <c r="G97" s="375"/>
      <c r="H97" s="375">
        <f>SUM(F97:F126)</f>
        <v>183102275.46999997</v>
      </c>
      <c r="I97" s="242">
        <f>'（４）訂單數量構成比'!F99</f>
        <v>154607</v>
      </c>
      <c r="J97" s="376"/>
      <c r="K97" s="376">
        <f>SUM(I97:I126)</f>
        <v>5458762</v>
      </c>
      <c r="L97" s="228">
        <v>3559628.6788886604</v>
      </c>
      <c r="M97" s="375"/>
      <c r="N97" s="375">
        <f>SUM(L97:L126)</f>
        <v>128040741.55344208</v>
      </c>
      <c r="O97" s="256">
        <f t="shared" si="40"/>
        <v>0.69241237113402065</v>
      </c>
      <c r="P97" s="374"/>
      <c r="Q97" s="374">
        <f>N97/H97</f>
        <v>0.69928536510416361</v>
      </c>
      <c r="R97" s="82">
        <v>926600.83299999998</v>
      </c>
      <c r="S97" s="375"/>
      <c r="T97" s="375">
        <f>SUM(R97:R126)</f>
        <v>29348058.484000001</v>
      </c>
      <c r="U97" s="256">
        <f t="shared" si="41"/>
        <v>0.18024067613496059</v>
      </c>
      <c r="V97" s="374"/>
      <c r="W97" s="374">
        <f>T97/H97</f>
        <v>0.16028232532155764</v>
      </c>
    </row>
    <row r="98" spans="3:23" ht="12" customHeight="1">
      <c r="C98" s="387"/>
      <c r="D98" s="185">
        <v>45963</v>
      </c>
      <c r="E98" s="75" t="str">
        <f t="shared" si="44"/>
        <v>日</v>
      </c>
      <c r="F98" s="228">
        <f>'（３）業績構成比'!F100</f>
        <v>6734217.2299999995</v>
      </c>
      <c r="G98" s="375"/>
      <c r="H98" s="375"/>
      <c r="I98" s="242">
        <f>'（４）訂單數量構成比'!F100</f>
        <v>204903</v>
      </c>
      <c r="J98" s="376"/>
      <c r="K98" s="376"/>
      <c r="L98" s="228">
        <v>4750330.7190259788</v>
      </c>
      <c r="M98" s="375"/>
      <c r="N98" s="375"/>
      <c r="O98" s="256">
        <f t="shared" si="40"/>
        <v>0.70540206185567011</v>
      </c>
      <c r="P98" s="374"/>
      <c r="Q98" s="374"/>
      <c r="R98" s="82">
        <v>1013527.222</v>
      </c>
      <c r="S98" s="375"/>
      <c r="T98" s="375"/>
      <c r="U98" s="256">
        <f t="shared" si="41"/>
        <v>0.15050408791163988</v>
      </c>
      <c r="V98" s="374"/>
      <c r="W98" s="374"/>
    </row>
    <row r="99" spans="3:23" ht="12" customHeight="1">
      <c r="C99" s="387"/>
      <c r="D99" s="185">
        <v>45964</v>
      </c>
      <c r="E99" s="75" t="str">
        <f t="shared" si="44"/>
        <v>一</v>
      </c>
      <c r="F99" s="228">
        <f>'（３）業績構成比'!F101</f>
        <v>6511197.0200000005</v>
      </c>
      <c r="G99" s="375"/>
      <c r="H99" s="375"/>
      <c r="I99" s="242">
        <f>'（４）訂單數量構成比'!F101</f>
        <v>197925</v>
      </c>
      <c r="J99" s="376"/>
      <c r="K99" s="376"/>
      <c r="L99" s="228">
        <v>4525886.060582269</v>
      </c>
      <c r="M99" s="375"/>
      <c r="N99" s="375"/>
      <c r="O99" s="256">
        <f t="shared" si="40"/>
        <v>0.69509278350515469</v>
      </c>
      <c r="P99" s="374"/>
      <c r="Q99" s="374"/>
      <c r="R99" s="82">
        <v>956293.93799999997</v>
      </c>
      <c r="S99" s="375"/>
      <c r="T99" s="375"/>
      <c r="U99" s="256">
        <f t="shared" si="41"/>
        <v>0.14686914480741667</v>
      </c>
      <c r="V99" s="374"/>
      <c r="W99" s="374"/>
    </row>
    <row r="100" spans="3:23" ht="12" customHeight="1">
      <c r="C100" s="387"/>
      <c r="D100" s="185">
        <v>45965</v>
      </c>
      <c r="E100" s="75" t="str">
        <f t="shared" si="44"/>
        <v>二</v>
      </c>
      <c r="F100" s="228">
        <f>'（３）業績構成比'!F102</f>
        <v>6282050.7599999998</v>
      </c>
      <c r="G100" s="375">
        <f t="shared" ref="G100:G121" si="45">SUM(F100:F106)</f>
        <v>41456012.020000003</v>
      </c>
      <c r="H100" s="375"/>
      <c r="I100" s="242">
        <f>'（４）訂單數量構成比'!F102</f>
        <v>190694</v>
      </c>
      <c r="J100" s="376">
        <f t="shared" ref="J100:J121" si="46">SUM(I100:I106)</f>
        <v>1254178</v>
      </c>
      <c r="K100" s="376"/>
      <c r="L100" s="228">
        <v>4354303.1010086602</v>
      </c>
      <c r="M100" s="375">
        <f t="shared" ref="M100:M121" si="47">SUM(L100:L106)</f>
        <v>29091278.803972989</v>
      </c>
      <c r="N100" s="375"/>
      <c r="O100" s="256">
        <f t="shared" si="40"/>
        <v>0.69313402061855678</v>
      </c>
      <c r="P100" s="374">
        <f t="shared" ref="P100:P121" si="48">M100/G100</f>
        <v>0.70173847860566563</v>
      </c>
      <c r="Q100" s="374"/>
      <c r="R100" s="82">
        <v>998570.43900000001</v>
      </c>
      <c r="S100" s="375">
        <f t="shared" ref="S100:S121" si="49">SUM(R100:R106)</f>
        <v>6806039.2139999997</v>
      </c>
      <c r="T100" s="375"/>
      <c r="U100" s="256">
        <f t="shared" si="41"/>
        <v>0.15895612390753749</v>
      </c>
      <c r="V100" s="374">
        <f t="shared" ref="V100:V121" si="50">S100/G100</f>
        <v>0.16417496238462348</v>
      </c>
      <c r="W100" s="374"/>
    </row>
    <row r="101" spans="3:23" ht="12" customHeight="1">
      <c r="C101" s="387"/>
      <c r="D101" s="185">
        <v>45966</v>
      </c>
      <c r="E101" s="75" t="str">
        <f t="shared" si="44"/>
        <v>三</v>
      </c>
      <c r="F101" s="228">
        <f>'（３）業績構成比'!F103</f>
        <v>6180435.7599999998</v>
      </c>
      <c r="G101" s="375"/>
      <c r="H101" s="375"/>
      <c r="I101" s="242">
        <f>'（４）訂單數量構成比'!F103</f>
        <v>188411</v>
      </c>
      <c r="J101" s="376"/>
      <c r="K101" s="376"/>
      <c r="L101" s="228">
        <v>4389001.4112560833</v>
      </c>
      <c r="M101" s="375"/>
      <c r="N101" s="375"/>
      <c r="O101" s="256">
        <f t="shared" si="40"/>
        <v>0.71014432989690734</v>
      </c>
      <c r="P101" s="374"/>
      <c r="Q101" s="374"/>
      <c r="R101" s="82">
        <v>991240.11600000004</v>
      </c>
      <c r="S101" s="375"/>
      <c r="T101" s="375"/>
      <c r="U101" s="256">
        <f t="shared" si="41"/>
        <v>0.16038353192105667</v>
      </c>
      <c r="V101" s="374"/>
      <c r="W101" s="374"/>
    </row>
    <row r="102" spans="3:23" ht="12" customHeight="1">
      <c r="C102" s="387"/>
      <c r="D102" s="185">
        <v>45967</v>
      </c>
      <c r="E102" s="75" t="str">
        <f t="shared" si="44"/>
        <v>四</v>
      </c>
      <c r="F102" s="228">
        <f>'（３）業績構成比'!F104</f>
        <v>6458034.5099999998</v>
      </c>
      <c r="G102" s="375"/>
      <c r="H102" s="375"/>
      <c r="I102" s="242">
        <f>'（４）訂單數量構成比'!F104</f>
        <v>190507</v>
      </c>
      <c r="J102" s="376"/>
      <c r="K102" s="376"/>
      <c r="L102" s="228">
        <v>4375751.1354148462</v>
      </c>
      <c r="M102" s="375"/>
      <c r="N102" s="375"/>
      <c r="O102" s="256">
        <f t="shared" si="40"/>
        <v>0.67756701030927846</v>
      </c>
      <c r="P102" s="374"/>
      <c r="Q102" s="374"/>
      <c r="R102" s="82">
        <v>982803.72100000002</v>
      </c>
      <c r="S102" s="375"/>
      <c r="T102" s="375"/>
      <c r="U102" s="256">
        <f t="shared" si="41"/>
        <v>0.15218310144954614</v>
      </c>
      <c r="V102" s="374"/>
      <c r="W102" s="374"/>
    </row>
    <row r="103" spans="3:23" ht="12" customHeight="1">
      <c r="C103" s="387"/>
      <c r="D103" s="185">
        <v>45968</v>
      </c>
      <c r="E103" s="75" t="str">
        <f t="shared" si="44"/>
        <v>五</v>
      </c>
      <c r="F103" s="228">
        <f>'（３）業績構成比'!F105</f>
        <v>4657499.8500000006</v>
      </c>
      <c r="G103" s="375"/>
      <c r="H103" s="375"/>
      <c r="I103" s="242">
        <f>'（４）訂單數量構成比'!F105</f>
        <v>142911</v>
      </c>
      <c r="J103" s="376"/>
      <c r="K103" s="376"/>
      <c r="L103" s="228">
        <v>3334385.7689010319</v>
      </c>
      <c r="M103" s="375"/>
      <c r="N103" s="375"/>
      <c r="O103" s="256">
        <f t="shared" si="40"/>
        <v>0.71591752577319601</v>
      </c>
      <c r="P103" s="374"/>
      <c r="Q103" s="374"/>
      <c r="R103" s="82">
        <v>866685.60699999996</v>
      </c>
      <c r="S103" s="375"/>
      <c r="T103" s="375"/>
      <c r="U103" s="256">
        <f t="shared" si="41"/>
        <v>0.18608387223029108</v>
      </c>
      <c r="V103" s="374"/>
      <c r="W103" s="374"/>
    </row>
    <row r="104" spans="3:23" ht="12" customHeight="1">
      <c r="C104" s="387"/>
      <c r="D104" s="185">
        <v>45969</v>
      </c>
      <c r="E104" s="75" t="str">
        <f t="shared" si="44"/>
        <v>六</v>
      </c>
      <c r="F104" s="228">
        <f>'（３）業績構成比'!F106</f>
        <v>4856966.1000000006</v>
      </c>
      <c r="G104" s="375"/>
      <c r="H104" s="375"/>
      <c r="I104" s="242">
        <f>'（４）訂單數量構成比'!F106</f>
        <v>147366</v>
      </c>
      <c r="J104" s="376"/>
      <c r="K104" s="376"/>
      <c r="L104" s="228">
        <v>3408588.7658907217</v>
      </c>
      <c r="M104" s="375"/>
      <c r="N104" s="375"/>
      <c r="O104" s="256">
        <f t="shared" si="40"/>
        <v>0.7017938144329896</v>
      </c>
      <c r="P104" s="374"/>
      <c r="Q104" s="374"/>
      <c r="R104" s="82">
        <v>909320.65</v>
      </c>
      <c r="S104" s="375"/>
      <c r="T104" s="375"/>
      <c r="U104" s="256">
        <f t="shared" si="41"/>
        <v>0.18721988815198853</v>
      </c>
      <c r="V104" s="374"/>
      <c r="W104" s="374"/>
    </row>
    <row r="105" spans="3:23" ht="12" customHeight="1">
      <c r="C105" s="387"/>
      <c r="D105" s="185">
        <v>45970</v>
      </c>
      <c r="E105" s="75" t="str">
        <f t="shared" si="44"/>
        <v>日</v>
      </c>
      <c r="F105" s="228">
        <f>'（３）業績構成比'!F107</f>
        <v>6004350.3700000001</v>
      </c>
      <c r="G105" s="375"/>
      <c r="H105" s="375"/>
      <c r="I105" s="242">
        <f>'（４）訂單數量構成比'!F107</f>
        <v>187786</v>
      </c>
      <c r="J105" s="376"/>
      <c r="K105" s="376"/>
      <c r="L105" s="228">
        <v>4320903.8477059798</v>
      </c>
      <c r="M105" s="375"/>
      <c r="N105" s="375"/>
      <c r="O105" s="256">
        <f t="shared" si="40"/>
        <v>0.71962886597938147</v>
      </c>
      <c r="P105" s="374"/>
      <c r="Q105" s="374"/>
      <c r="R105" s="82">
        <v>979011.36699999997</v>
      </c>
      <c r="S105" s="375"/>
      <c r="T105" s="375"/>
      <c r="U105" s="256">
        <f t="shared" si="41"/>
        <v>0.16305033961567436</v>
      </c>
      <c r="V105" s="374"/>
      <c r="W105" s="374"/>
    </row>
    <row r="106" spans="3:23" ht="12" customHeight="1">
      <c r="C106" s="387"/>
      <c r="D106" s="185">
        <v>45971</v>
      </c>
      <c r="E106" s="75" t="str">
        <f t="shared" si="44"/>
        <v>一</v>
      </c>
      <c r="F106" s="228">
        <f>'（３）業績構成比'!F108</f>
        <v>7016674.669999999</v>
      </c>
      <c r="G106" s="375"/>
      <c r="H106" s="375"/>
      <c r="I106" s="242">
        <f>'（４）訂單數量構成比'!F108</f>
        <v>206503</v>
      </c>
      <c r="J106" s="376"/>
      <c r="K106" s="376"/>
      <c r="L106" s="228">
        <v>4908344.773795669</v>
      </c>
      <c r="M106" s="375"/>
      <c r="N106" s="375"/>
      <c r="O106" s="256">
        <f t="shared" si="40"/>
        <v>0.69952577319587628</v>
      </c>
      <c r="P106" s="374"/>
      <c r="Q106" s="374"/>
      <c r="R106" s="82">
        <v>1078407.314</v>
      </c>
      <c r="S106" s="375"/>
      <c r="T106" s="375"/>
      <c r="U106" s="256">
        <f t="shared" si="41"/>
        <v>0.15369207847283592</v>
      </c>
      <c r="V106" s="374"/>
      <c r="W106" s="374"/>
    </row>
    <row r="107" spans="3:23" ht="12" customHeight="1">
      <c r="C107" s="387"/>
      <c r="D107" s="185">
        <v>45972</v>
      </c>
      <c r="E107" s="75" t="str">
        <f t="shared" si="44"/>
        <v>二</v>
      </c>
      <c r="F107" s="228">
        <f>'（３）業績構成比'!F109</f>
        <v>7691505.5100000007</v>
      </c>
      <c r="G107" s="375">
        <f t="shared" si="45"/>
        <v>45337426.780000001</v>
      </c>
      <c r="H107" s="375"/>
      <c r="I107" s="242">
        <f>'（４）訂單數量構成比'!F109</f>
        <v>222638</v>
      </c>
      <c r="J107" s="376">
        <f t="shared" si="46"/>
        <v>1333693</v>
      </c>
      <c r="K107" s="376"/>
      <c r="L107" s="228">
        <v>5244020.8803952578</v>
      </c>
      <c r="M107" s="375">
        <f t="shared" si="47"/>
        <v>31738067.850611545</v>
      </c>
      <c r="N107" s="375"/>
      <c r="O107" s="256">
        <f t="shared" si="40"/>
        <v>0.6817938144329897</v>
      </c>
      <c r="P107" s="374">
        <f t="shared" si="48"/>
        <v>0.70004122652616818</v>
      </c>
      <c r="Q107" s="374"/>
      <c r="R107" s="82">
        <v>1159510.9509999999</v>
      </c>
      <c r="S107" s="375">
        <f t="shared" si="49"/>
        <v>7075789.2049999991</v>
      </c>
      <c r="T107" s="375"/>
      <c r="U107" s="256">
        <f t="shared" si="41"/>
        <v>0.15075214462142403</v>
      </c>
      <c r="V107" s="374">
        <f t="shared" si="50"/>
        <v>0.15606949285708885</v>
      </c>
      <c r="W107" s="374"/>
    </row>
    <row r="108" spans="3:23" ht="12" customHeight="1">
      <c r="C108" s="387"/>
      <c r="D108" s="185">
        <v>45973</v>
      </c>
      <c r="E108" s="75" t="str">
        <f t="shared" si="44"/>
        <v>三</v>
      </c>
      <c r="F108" s="228">
        <f>'（３）業績構成比'!F110</f>
        <v>7289310.0099999998</v>
      </c>
      <c r="G108" s="375"/>
      <c r="H108" s="375"/>
      <c r="I108" s="242">
        <f>'（４）訂單數量構成比'!F110</f>
        <v>213386</v>
      </c>
      <c r="J108" s="376"/>
      <c r="K108" s="376"/>
      <c r="L108" s="228">
        <v>5128367.7559014419</v>
      </c>
      <c r="M108" s="375"/>
      <c r="N108" s="375"/>
      <c r="O108" s="256">
        <f t="shared" si="40"/>
        <v>0.70354639175257716</v>
      </c>
      <c r="P108" s="374"/>
      <c r="Q108" s="374"/>
      <c r="R108" s="82">
        <v>1075177.121</v>
      </c>
      <c r="S108" s="375"/>
      <c r="T108" s="375"/>
      <c r="U108" s="256">
        <f t="shared" si="41"/>
        <v>0.14750053427896395</v>
      </c>
      <c r="V108" s="374"/>
      <c r="W108" s="374"/>
    </row>
    <row r="109" spans="3:23" ht="12" customHeight="1">
      <c r="C109" s="387"/>
      <c r="D109" s="185">
        <v>45974</v>
      </c>
      <c r="E109" s="75" t="str">
        <f t="shared" si="44"/>
        <v>四</v>
      </c>
      <c r="F109" s="228">
        <f>'（３）業績構成比'!F111</f>
        <v>6103591.0499999998</v>
      </c>
      <c r="G109" s="375"/>
      <c r="H109" s="375"/>
      <c r="I109" s="242">
        <f>'（４）訂單數量構成比'!F111</f>
        <v>183721</v>
      </c>
      <c r="J109" s="376"/>
      <c r="K109" s="376"/>
      <c r="L109" s="228">
        <v>4347015.2999814432</v>
      </c>
      <c r="M109" s="375"/>
      <c r="N109" s="375"/>
      <c r="O109" s="256">
        <f t="shared" si="40"/>
        <v>0.71220618556701032</v>
      </c>
      <c r="P109" s="374"/>
      <c r="Q109" s="374"/>
      <c r="R109" s="82">
        <v>965211.80599999998</v>
      </c>
      <c r="S109" s="375"/>
      <c r="T109" s="375"/>
      <c r="U109" s="256">
        <f t="shared" si="41"/>
        <v>0.15813834807952934</v>
      </c>
      <c r="V109" s="374"/>
      <c r="W109" s="374"/>
    </row>
    <row r="110" spans="3:23" ht="12" customHeight="1">
      <c r="C110" s="387"/>
      <c r="D110" s="185">
        <v>45975</v>
      </c>
      <c r="E110" s="75" t="str">
        <f t="shared" si="44"/>
        <v>五</v>
      </c>
      <c r="F110" s="228">
        <f>'（３）業績構成比'!F112</f>
        <v>4927415.42</v>
      </c>
      <c r="G110" s="375"/>
      <c r="H110" s="375"/>
      <c r="I110" s="242">
        <f>'（４）訂單數量構成比'!F112</f>
        <v>145069</v>
      </c>
      <c r="J110" s="376"/>
      <c r="K110" s="376"/>
      <c r="L110" s="228">
        <v>3419931.0900626807</v>
      </c>
      <c r="M110" s="375"/>
      <c r="N110" s="375"/>
      <c r="O110" s="256">
        <f t="shared" si="40"/>
        <v>0.69406185567010314</v>
      </c>
      <c r="P110" s="374"/>
      <c r="Q110" s="374"/>
      <c r="R110" s="82">
        <v>891763.9</v>
      </c>
      <c r="S110" s="375"/>
      <c r="T110" s="375"/>
      <c r="U110" s="256">
        <f t="shared" si="41"/>
        <v>0.1809800522156908</v>
      </c>
      <c r="V110" s="374"/>
      <c r="W110" s="374"/>
    </row>
    <row r="111" spans="3:23" ht="12" customHeight="1">
      <c r="C111" s="387"/>
      <c r="D111" s="185">
        <v>45976</v>
      </c>
      <c r="E111" s="75" t="str">
        <f t="shared" si="44"/>
        <v>六</v>
      </c>
      <c r="F111" s="228">
        <f>'（３）業績構成比'!F113</f>
        <v>5341021.42</v>
      </c>
      <c r="G111" s="375"/>
      <c r="H111" s="375"/>
      <c r="I111" s="242">
        <f>'（４）訂單數量構成比'!F113</f>
        <v>154943</v>
      </c>
      <c r="J111" s="376"/>
      <c r="K111" s="376"/>
      <c r="L111" s="228">
        <v>3788491.1111513418</v>
      </c>
      <c r="M111" s="375"/>
      <c r="N111" s="375"/>
      <c r="O111" s="256">
        <f t="shared" si="40"/>
        <v>0.70931958762886627</v>
      </c>
      <c r="P111" s="374"/>
      <c r="Q111" s="374"/>
      <c r="R111" s="82">
        <v>961180.99199999997</v>
      </c>
      <c r="S111" s="375"/>
      <c r="T111" s="375"/>
      <c r="U111" s="256">
        <f t="shared" si="41"/>
        <v>0.1799620178269197</v>
      </c>
      <c r="V111" s="374"/>
      <c r="W111" s="374"/>
    </row>
    <row r="112" spans="3:23" ht="12" customHeight="1">
      <c r="C112" s="387"/>
      <c r="D112" s="185">
        <v>45977</v>
      </c>
      <c r="E112" s="75" t="str">
        <f t="shared" si="44"/>
        <v>日</v>
      </c>
      <c r="F112" s="228">
        <f>'（３）業績構成比'!F114</f>
        <v>6960029.0700000003</v>
      </c>
      <c r="G112" s="375"/>
      <c r="H112" s="375"/>
      <c r="I112" s="242">
        <f>'（４）訂單數量構成比'!F114</f>
        <v>207286</v>
      </c>
      <c r="J112" s="376"/>
      <c r="K112" s="376"/>
      <c r="L112" s="228">
        <v>4852934.0837152572</v>
      </c>
      <c r="M112" s="375"/>
      <c r="N112" s="375"/>
      <c r="O112" s="256">
        <f t="shared" si="40"/>
        <v>0.69725773195876284</v>
      </c>
      <c r="P112" s="374"/>
      <c r="Q112" s="374"/>
      <c r="R112" s="82">
        <v>1049128.47</v>
      </c>
      <c r="S112" s="375"/>
      <c r="T112" s="375"/>
      <c r="U112" s="256">
        <f t="shared" si="41"/>
        <v>0.15073621955432434</v>
      </c>
      <c r="V112" s="374"/>
      <c r="W112" s="374"/>
    </row>
    <row r="113" spans="3:23" ht="12" customHeight="1">
      <c r="C113" s="387"/>
      <c r="D113" s="185">
        <v>45978</v>
      </c>
      <c r="E113" s="75" t="str">
        <f t="shared" si="44"/>
        <v>一</v>
      </c>
      <c r="F113" s="228">
        <f>'（３）業績構成比'!F115</f>
        <v>7024554.2999999998</v>
      </c>
      <c r="G113" s="375"/>
      <c r="H113" s="375"/>
      <c r="I113" s="242">
        <f>'（４）訂單數量構成比'!F115</f>
        <v>206650</v>
      </c>
      <c r="J113" s="376"/>
      <c r="K113" s="376"/>
      <c r="L113" s="228">
        <v>4957307.6294041229</v>
      </c>
      <c r="M113" s="375"/>
      <c r="N113" s="375"/>
      <c r="O113" s="256">
        <f t="shared" si="40"/>
        <v>0.70571134020618542</v>
      </c>
      <c r="P113" s="374"/>
      <c r="Q113" s="374"/>
      <c r="R113" s="82">
        <v>973815.96499999997</v>
      </c>
      <c r="S113" s="375"/>
      <c r="T113" s="375"/>
      <c r="U113" s="256">
        <f t="shared" si="41"/>
        <v>0.1386302850559501</v>
      </c>
      <c r="V113" s="374"/>
      <c r="W113" s="374"/>
    </row>
    <row r="114" spans="3:23" ht="12" customHeight="1">
      <c r="C114" s="387"/>
      <c r="D114" s="185">
        <v>45979</v>
      </c>
      <c r="E114" s="75" t="str">
        <f t="shared" si="44"/>
        <v>二</v>
      </c>
      <c r="F114" s="228">
        <f>'（３）業績構成比'!F116</f>
        <v>6841505.1499999994</v>
      </c>
      <c r="G114" s="375">
        <f t="shared" si="45"/>
        <v>43444230.609999999</v>
      </c>
      <c r="H114" s="375"/>
      <c r="I114" s="242">
        <f>'（４）訂單數量構成比'!F116</f>
        <v>199953</v>
      </c>
      <c r="J114" s="376">
        <f t="shared" si="46"/>
        <v>1272150</v>
      </c>
      <c r="K114" s="376"/>
      <c r="L114" s="228">
        <v>4749133.0697948458</v>
      </c>
      <c r="M114" s="375">
        <f t="shared" si="47"/>
        <v>30299186.535389073</v>
      </c>
      <c r="N114" s="375"/>
      <c r="O114" s="256">
        <f t="shared" si="40"/>
        <v>0.69416494845360832</v>
      </c>
      <c r="P114" s="374">
        <f t="shared" si="48"/>
        <v>0.69742716374437996</v>
      </c>
      <c r="Q114" s="374"/>
      <c r="R114" s="82">
        <v>1035570.81</v>
      </c>
      <c r="S114" s="375">
        <f t="shared" si="49"/>
        <v>6808759.1730000004</v>
      </c>
      <c r="T114" s="375"/>
      <c r="U114" s="256">
        <f t="shared" si="41"/>
        <v>0.15136593297748233</v>
      </c>
      <c r="V114" s="374">
        <f t="shared" si="50"/>
        <v>0.15672412832263991</v>
      </c>
      <c r="W114" s="374"/>
    </row>
    <row r="115" spans="3:23" ht="12" customHeight="1">
      <c r="C115" s="387"/>
      <c r="D115" s="185">
        <v>45980</v>
      </c>
      <c r="E115" s="75" t="str">
        <f t="shared" si="44"/>
        <v>三</v>
      </c>
      <c r="F115" s="228">
        <f>'（３）業績構成比'!F117</f>
        <v>6675037.1400000006</v>
      </c>
      <c r="G115" s="375"/>
      <c r="H115" s="375"/>
      <c r="I115" s="242">
        <f>'（４）訂單數量構成比'!F117</f>
        <v>195569</v>
      </c>
      <c r="J115" s="376"/>
      <c r="K115" s="376"/>
      <c r="L115" s="228">
        <v>4723036.0728531964</v>
      </c>
      <c r="M115" s="375"/>
      <c r="N115" s="375"/>
      <c r="O115" s="256">
        <f t="shared" si="40"/>
        <v>0.70756701030927838</v>
      </c>
      <c r="P115" s="374"/>
      <c r="Q115" s="374"/>
      <c r="R115" s="82">
        <v>997240.76</v>
      </c>
      <c r="S115" s="375"/>
      <c r="T115" s="375"/>
      <c r="U115" s="256">
        <f t="shared" si="41"/>
        <v>0.14939853353385235</v>
      </c>
      <c r="V115" s="374"/>
      <c r="W115" s="374"/>
    </row>
    <row r="116" spans="3:23" ht="12" customHeight="1">
      <c r="C116" s="387"/>
      <c r="D116" s="185">
        <v>45981</v>
      </c>
      <c r="E116" s="75" t="str">
        <f t="shared" si="44"/>
        <v>四</v>
      </c>
      <c r="F116" s="228">
        <f>'（３）業績構成比'!F118</f>
        <v>5993844.870000001</v>
      </c>
      <c r="G116" s="375"/>
      <c r="H116" s="375"/>
      <c r="I116" s="242">
        <f>'（４）訂單數量構成比'!F118</f>
        <v>177093</v>
      </c>
      <c r="J116" s="376"/>
      <c r="K116" s="376"/>
      <c r="L116" s="228">
        <v>4142179.350676083</v>
      </c>
      <c r="M116" s="375"/>
      <c r="N116" s="375"/>
      <c r="O116" s="256">
        <f t="shared" si="40"/>
        <v>0.69107216494845358</v>
      </c>
      <c r="P116" s="374"/>
      <c r="Q116" s="374"/>
      <c r="R116" s="82">
        <v>965185.50800000003</v>
      </c>
      <c r="S116" s="375"/>
      <c r="T116" s="375"/>
      <c r="U116" s="256">
        <f t="shared" si="41"/>
        <v>0.16102944419380674</v>
      </c>
      <c r="V116" s="374"/>
      <c r="W116" s="374"/>
    </row>
    <row r="117" spans="3:23" ht="12" customHeight="1">
      <c r="C117" s="387"/>
      <c r="D117" s="185">
        <v>45982</v>
      </c>
      <c r="E117" s="75" t="str">
        <f t="shared" si="44"/>
        <v>五</v>
      </c>
      <c r="F117" s="228">
        <f>'（３）業績構成比'!F119</f>
        <v>5111802.3499999996</v>
      </c>
      <c r="G117" s="375"/>
      <c r="H117" s="375"/>
      <c r="I117" s="242">
        <f>'（４）訂單數量構成比'!F119</f>
        <v>148213</v>
      </c>
      <c r="J117" s="376"/>
      <c r="K117" s="376"/>
      <c r="L117" s="228">
        <v>3533678.296669072</v>
      </c>
      <c r="M117" s="375"/>
      <c r="N117" s="375"/>
      <c r="O117" s="256">
        <f t="shared" si="40"/>
        <v>0.69127835051546394</v>
      </c>
      <c r="P117" s="374"/>
      <c r="Q117" s="374"/>
      <c r="R117" s="82">
        <v>897924.52</v>
      </c>
      <c r="S117" s="375"/>
      <c r="T117" s="375"/>
      <c r="U117" s="256">
        <f t="shared" si="41"/>
        <v>0.17565712805777792</v>
      </c>
      <c r="V117" s="374"/>
      <c r="W117" s="374"/>
    </row>
    <row r="118" spans="3:23" ht="12" customHeight="1">
      <c r="C118" s="387"/>
      <c r="D118" s="185">
        <v>45983</v>
      </c>
      <c r="E118" s="75" t="str">
        <f t="shared" si="44"/>
        <v>六</v>
      </c>
      <c r="F118" s="228">
        <f>'（３）業績構成比'!F120</f>
        <v>5318052.33</v>
      </c>
      <c r="G118" s="375"/>
      <c r="H118" s="375"/>
      <c r="I118" s="242">
        <f>'（４）訂單數量構成比'!F120</f>
        <v>152457</v>
      </c>
      <c r="J118" s="376"/>
      <c r="K118" s="376"/>
      <c r="L118" s="228">
        <v>3681188.7179950518</v>
      </c>
      <c r="M118" s="375"/>
      <c r="N118" s="375"/>
      <c r="O118" s="256">
        <f t="shared" si="40"/>
        <v>0.6922061855670103</v>
      </c>
      <c r="P118" s="374"/>
      <c r="Q118" s="374"/>
      <c r="R118" s="82">
        <v>940114.22199999995</v>
      </c>
      <c r="S118" s="375"/>
      <c r="T118" s="375"/>
      <c r="U118" s="256">
        <f t="shared" si="41"/>
        <v>0.17677791861818704</v>
      </c>
      <c r="V118" s="374"/>
      <c r="W118" s="374"/>
    </row>
    <row r="119" spans="3:23" ht="12" customHeight="1">
      <c r="C119" s="387"/>
      <c r="D119" s="185">
        <v>45984</v>
      </c>
      <c r="E119" s="75" t="str">
        <f t="shared" si="44"/>
        <v>日</v>
      </c>
      <c r="F119" s="228">
        <f>'（３）業績構成比'!F121</f>
        <v>6810647.3899999997</v>
      </c>
      <c r="G119" s="375"/>
      <c r="H119" s="375"/>
      <c r="I119" s="242">
        <f>'（４）訂單數量構成比'!F121</f>
        <v>200934</v>
      </c>
      <c r="J119" s="376"/>
      <c r="K119" s="376"/>
      <c r="L119" s="228">
        <v>4731223.337399587</v>
      </c>
      <c r="M119" s="375"/>
      <c r="N119" s="375"/>
      <c r="O119" s="256">
        <f t="shared" si="40"/>
        <v>0.69468041237113398</v>
      </c>
      <c r="P119" s="374"/>
      <c r="Q119" s="374"/>
      <c r="R119" s="82">
        <v>1022694.11</v>
      </c>
      <c r="S119" s="375"/>
      <c r="T119" s="375"/>
      <c r="U119" s="256">
        <f t="shared" si="41"/>
        <v>0.15016107154535863</v>
      </c>
      <c r="V119" s="374"/>
      <c r="W119" s="374"/>
    </row>
    <row r="120" spans="3:23" ht="12" customHeight="1">
      <c r="C120" s="387"/>
      <c r="D120" s="185">
        <v>45985</v>
      </c>
      <c r="E120" s="75" t="str">
        <f t="shared" si="44"/>
        <v>一</v>
      </c>
      <c r="F120" s="228">
        <f>'（３）業績構成比'!F122</f>
        <v>6693341.3799999999</v>
      </c>
      <c r="G120" s="375"/>
      <c r="H120" s="375"/>
      <c r="I120" s="242">
        <f>'（４）訂單數量構成比'!F122</f>
        <v>197931</v>
      </c>
      <c r="J120" s="376"/>
      <c r="K120" s="376"/>
      <c r="L120" s="228">
        <v>4738747.6900012381</v>
      </c>
      <c r="M120" s="375"/>
      <c r="N120" s="375"/>
      <c r="O120" s="256">
        <f t="shared" si="40"/>
        <v>0.70797938144329908</v>
      </c>
      <c r="P120" s="374"/>
      <c r="Q120" s="374"/>
      <c r="R120" s="82">
        <v>950029.24300000002</v>
      </c>
      <c r="S120" s="375"/>
      <c r="T120" s="375"/>
      <c r="U120" s="256">
        <f t="shared" si="41"/>
        <v>0.14193646925565898</v>
      </c>
      <c r="V120" s="374"/>
      <c r="W120" s="374"/>
    </row>
    <row r="121" spans="3:23" ht="12" customHeight="1">
      <c r="C121" s="387"/>
      <c r="D121" s="185">
        <v>45986</v>
      </c>
      <c r="E121" s="75" t="str">
        <f t="shared" si="44"/>
        <v>二</v>
      </c>
      <c r="F121" s="228">
        <f>'（３）業績構成比'!F123</f>
        <v>6722530.1999999993</v>
      </c>
      <c r="G121" s="375">
        <f t="shared" si="45"/>
        <v>40773735.030000001</v>
      </c>
      <c r="H121" s="375"/>
      <c r="I121" s="242">
        <f>'（４）訂單數量構成比'!F123</f>
        <v>203365</v>
      </c>
      <c r="J121" s="376">
        <f t="shared" si="46"/>
        <v>1230109</v>
      </c>
      <c r="K121" s="376"/>
      <c r="L121" s="228">
        <v>4642288.277492784</v>
      </c>
      <c r="M121" s="375">
        <f t="shared" si="47"/>
        <v>28391278.528442472</v>
      </c>
      <c r="N121" s="375"/>
      <c r="O121" s="256">
        <f t="shared" si="40"/>
        <v>0.69055670103092803</v>
      </c>
      <c r="P121" s="374">
        <f t="shared" si="48"/>
        <v>0.69631292074550155</v>
      </c>
      <c r="Q121" s="374"/>
      <c r="R121" s="82">
        <v>1030306.6629999999</v>
      </c>
      <c r="S121" s="375">
        <f t="shared" si="49"/>
        <v>6686547.9020000007</v>
      </c>
      <c r="T121" s="375"/>
      <c r="U121" s="256">
        <f t="shared" si="41"/>
        <v>0.1532617381175915</v>
      </c>
      <c r="V121" s="374">
        <f t="shared" si="50"/>
        <v>0.16399154742827102</v>
      </c>
      <c r="W121" s="374"/>
    </row>
    <row r="122" spans="3:23" ht="12" customHeight="1">
      <c r="C122" s="387"/>
      <c r="D122" s="185">
        <v>45987</v>
      </c>
      <c r="E122" s="75" t="str">
        <f t="shared" si="44"/>
        <v>三</v>
      </c>
      <c r="F122" s="228">
        <f>'（３）業績構成比'!F124</f>
        <v>6301287.2799999993</v>
      </c>
      <c r="G122" s="375"/>
      <c r="H122" s="375"/>
      <c r="I122" s="242">
        <f>'（４）訂單數量構成比'!F124</f>
        <v>191926</v>
      </c>
      <c r="J122" s="376"/>
      <c r="K122" s="376"/>
      <c r="L122" s="228">
        <v>4450137.9776197942</v>
      </c>
      <c r="M122" s="375"/>
      <c r="N122" s="375"/>
      <c r="O122" s="256">
        <f t="shared" si="40"/>
        <v>0.70622680412371153</v>
      </c>
      <c r="P122" s="374"/>
      <c r="Q122" s="374"/>
      <c r="R122" s="82">
        <v>978068.826</v>
      </c>
      <c r="S122" s="375"/>
      <c r="T122" s="375"/>
      <c r="U122" s="256">
        <f t="shared" si="41"/>
        <v>0.15521730442354947</v>
      </c>
      <c r="V122" s="374"/>
      <c r="W122" s="374"/>
    </row>
    <row r="123" spans="3:23" ht="12" customHeight="1">
      <c r="C123" s="387"/>
      <c r="D123" s="185">
        <v>45988</v>
      </c>
      <c r="E123" s="75" t="str">
        <f t="shared" si="44"/>
        <v>四</v>
      </c>
      <c r="F123" s="228">
        <f>'（３）業績構成比'!F125</f>
        <v>5501388.7600000007</v>
      </c>
      <c r="G123" s="375"/>
      <c r="H123" s="375"/>
      <c r="I123" s="242">
        <f>'（４）訂單數量構成比'!F125</f>
        <v>169315</v>
      </c>
      <c r="J123" s="376"/>
      <c r="K123" s="376"/>
      <c r="L123" s="228">
        <v>3830781.4680973198</v>
      </c>
      <c r="M123" s="375"/>
      <c r="N123" s="375"/>
      <c r="O123" s="256">
        <f t="shared" si="40"/>
        <v>0.69632989690721647</v>
      </c>
      <c r="P123" s="374"/>
      <c r="Q123" s="374"/>
      <c r="R123" s="82">
        <v>913473.61800000002</v>
      </c>
      <c r="S123" s="375"/>
      <c r="T123" s="375"/>
      <c r="U123" s="256">
        <f t="shared" si="41"/>
        <v>0.16604418590479686</v>
      </c>
      <c r="V123" s="374"/>
      <c r="W123" s="374"/>
    </row>
    <row r="124" spans="3:23" ht="12" customHeight="1">
      <c r="C124" s="387"/>
      <c r="D124" s="185">
        <v>45989</v>
      </c>
      <c r="E124" s="75" t="str">
        <f t="shared" si="44"/>
        <v>五</v>
      </c>
      <c r="F124" s="228">
        <f>'（３）業績構成比'!F126</f>
        <v>4532055.2799999993</v>
      </c>
      <c r="G124" s="375"/>
      <c r="H124" s="375"/>
      <c r="I124" s="242">
        <f>'（４）訂單數量構成比'!F126</f>
        <v>134709</v>
      </c>
      <c r="J124" s="376"/>
      <c r="K124" s="376"/>
      <c r="L124" s="228">
        <v>3128706.6986589683</v>
      </c>
      <c r="M124" s="375"/>
      <c r="N124" s="375"/>
      <c r="O124" s="256">
        <f t="shared" si="40"/>
        <v>0.69035051546391746</v>
      </c>
      <c r="P124" s="374"/>
      <c r="Q124" s="374"/>
      <c r="R124" s="82">
        <v>845324.45499999996</v>
      </c>
      <c r="S124" s="375"/>
      <c r="T124" s="375"/>
      <c r="U124" s="256">
        <f t="shared" si="41"/>
        <v>0.18652121449851336</v>
      </c>
      <c r="V124" s="374"/>
      <c r="W124" s="374"/>
    </row>
    <row r="125" spans="3:23" ht="12" customHeight="1">
      <c r="C125" s="387"/>
      <c r="D125" s="185">
        <v>45990</v>
      </c>
      <c r="E125" s="75" t="str">
        <f t="shared" si="44"/>
        <v>六</v>
      </c>
      <c r="F125" s="228">
        <f>'（３）業績構成比'!F127</f>
        <v>5011799.32</v>
      </c>
      <c r="G125" s="375"/>
      <c r="H125" s="375"/>
      <c r="I125" s="242">
        <f>'（４）訂單數量構成比'!F127</f>
        <v>148451</v>
      </c>
      <c r="J125" s="376"/>
      <c r="K125" s="376"/>
      <c r="L125" s="228">
        <v>3557550.8286523712</v>
      </c>
      <c r="M125" s="375"/>
      <c r="N125" s="375"/>
      <c r="O125" s="256">
        <f t="shared" si="40"/>
        <v>0.7098350515463917</v>
      </c>
      <c r="P125" s="374"/>
      <c r="Q125" s="374"/>
      <c r="R125" s="82">
        <v>968952.69299999997</v>
      </c>
      <c r="S125" s="375"/>
      <c r="T125" s="375"/>
      <c r="U125" s="256">
        <f t="shared" si="41"/>
        <v>0.19333429595501042</v>
      </c>
      <c r="V125" s="374"/>
      <c r="W125" s="374"/>
    </row>
    <row r="126" spans="3:23" ht="12" customHeight="1">
      <c r="C126" s="387"/>
      <c r="D126" s="185">
        <v>45991</v>
      </c>
      <c r="E126" s="75" t="str">
        <f t="shared" si="44"/>
        <v>日</v>
      </c>
      <c r="F126" s="228">
        <f>'（３）業績構成比'!F128</f>
        <v>6409222.4199999999</v>
      </c>
      <c r="G126" s="375"/>
      <c r="H126" s="375"/>
      <c r="I126" s="242">
        <f>'（４）訂單數量構成比'!F128</f>
        <v>193540</v>
      </c>
      <c r="J126" s="376"/>
      <c r="K126" s="376"/>
      <c r="L126" s="228">
        <v>4466897.6544503095</v>
      </c>
      <c r="M126" s="375"/>
      <c r="N126" s="375"/>
      <c r="O126" s="256">
        <f t="shared" si="40"/>
        <v>0.69694845360824742</v>
      </c>
      <c r="P126" s="374"/>
      <c r="Q126" s="374"/>
      <c r="R126" s="82">
        <v>1024922.644</v>
      </c>
      <c r="S126" s="375"/>
      <c r="T126" s="375"/>
      <c r="U126" s="256">
        <f t="shared" si="41"/>
        <v>0.15991372694474223</v>
      </c>
      <c r="V126" s="374"/>
      <c r="W126" s="374"/>
    </row>
    <row r="127" spans="3:23" ht="12" customHeight="1">
      <c r="C127" s="387" t="s">
        <v>866</v>
      </c>
      <c r="D127" s="185">
        <v>45992</v>
      </c>
      <c r="E127" s="75" t="str">
        <f t="shared" ref="E127" si="51">RIGHT(TEXT(D127,"aaa"),1)</f>
        <v>一</v>
      </c>
      <c r="F127" s="228">
        <f>'（３）業績構成比'!F129</f>
        <v>6295451.7700000005</v>
      </c>
      <c r="G127" s="375"/>
      <c r="H127" s="375">
        <f>SUM(F127:F157)</f>
        <v>86901173.920000002</v>
      </c>
      <c r="I127" s="242">
        <f>'（４）訂單數量構成比'!F129</f>
        <v>188803</v>
      </c>
      <c r="J127" s="376"/>
      <c r="K127" s="376">
        <f>SUM(I127:I157)</f>
        <v>2587065</v>
      </c>
      <c r="L127" s="228">
        <v>4314915.6234709285</v>
      </c>
      <c r="M127" s="375"/>
      <c r="N127" s="375">
        <f>SUM(L127:L157)</f>
        <v>60282566.377249286</v>
      </c>
      <c r="O127" s="256">
        <f t="shared" si="40"/>
        <v>0.68540206185567021</v>
      </c>
      <c r="P127" s="374"/>
      <c r="Q127" s="374">
        <f>N127/H127</f>
        <v>0.69369104763469092</v>
      </c>
      <c r="R127" s="82">
        <v>925499.00300000003</v>
      </c>
      <c r="S127" s="375"/>
      <c r="T127" s="375">
        <f>SUM(R127:R157)</f>
        <v>14047932.01</v>
      </c>
      <c r="U127" s="256">
        <f t="shared" si="41"/>
        <v>0.1470107367687768</v>
      </c>
      <c r="V127" s="374"/>
      <c r="W127" s="374">
        <f>T127/H127</f>
        <v>0.16165411094368332</v>
      </c>
    </row>
    <row r="128" spans="3:23" ht="12" customHeight="1">
      <c r="C128" s="387"/>
      <c r="D128" s="185">
        <v>45993</v>
      </c>
      <c r="E128" s="75" t="str">
        <f t="shared" ref="E128:E157" si="52">RIGHT(TEXT(D128,"aaa"),1)</f>
        <v>二</v>
      </c>
      <c r="F128" s="228">
        <f>'（３）業績構成比'!F130</f>
        <v>6351521.6499999985</v>
      </c>
      <c r="G128" s="375">
        <f t="shared" ref="G128:G142" si="53">SUM(F128:F134)</f>
        <v>40306237.809999995</v>
      </c>
      <c r="H128" s="375"/>
      <c r="I128" s="242">
        <f>'（４）訂單數量構成比'!F130</f>
        <v>184309</v>
      </c>
      <c r="J128" s="376">
        <f t="shared" ref="J128:J156" si="54">SUM(I128:I134)</f>
        <v>1189096</v>
      </c>
      <c r="K128" s="376"/>
      <c r="L128" s="228">
        <v>4409003.698774226</v>
      </c>
      <c r="M128" s="375">
        <f t="shared" ref="M128:M142" si="55">SUM(L128:L134)</f>
        <v>27945425.286984947</v>
      </c>
      <c r="N128" s="375"/>
      <c r="O128" s="256">
        <f t="shared" si="40"/>
        <v>0.69416494845360832</v>
      </c>
      <c r="P128" s="374">
        <f t="shared" ref="P128:P156" si="56">M128/G128</f>
        <v>0.69332755437798943</v>
      </c>
      <c r="Q128" s="374"/>
      <c r="R128" s="82">
        <v>976413.995</v>
      </c>
      <c r="S128" s="375">
        <f t="shared" ref="S128:S142" si="57">SUM(R128:R134)</f>
        <v>6495024.1400000006</v>
      </c>
      <c r="T128" s="375"/>
      <c r="U128" s="256">
        <f t="shared" si="41"/>
        <v>0.15372914536156862</v>
      </c>
      <c r="V128" s="374">
        <f t="shared" ref="V128:V142" si="58">S128/G128</f>
        <v>0.16114190986062665</v>
      </c>
      <c r="W128" s="374"/>
    </row>
    <row r="129" spans="3:23" ht="12" customHeight="1">
      <c r="C129" s="387"/>
      <c r="D129" s="185">
        <v>45994</v>
      </c>
      <c r="E129" s="75" t="str">
        <f t="shared" si="52"/>
        <v>三</v>
      </c>
      <c r="F129" s="228">
        <f>'（３）業績構成比'!F131</f>
        <v>5904746.3199999994</v>
      </c>
      <c r="G129" s="375"/>
      <c r="H129" s="375"/>
      <c r="I129" s="242">
        <f>'（４）訂單數量構成比'!F131</f>
        <v>174895</v>
      </c>
      <c r="J129" s="376"/>
      <c r="K129" s="376"/>
      <c r="L129" s="228">
        <v>4185308.5410853606</v>
      </c>
      <c r="M129" s="375"/>
      <c r="N129" s="375"/>
      <c r="O129" s="256">
        <f t="shared" si="40"/>
        <v>0.70880412371134027</v>
      </c>
      <c r="P129" s="374"/>
      <c r="Q129" s="374"/>
      <c r="R129" s="82">
        <v>932549.35699999996</v>
      </c>
      <c r="S129" s="375"/>
      <c r="T129" s="375"/>
      <c r="U129" s="256">
        <f t="shared" si="41"/>
        <v>0.15793216278256642</v>
      </c>
      <c r="V129" s="374"/>
      <c r="W129" s="374"/>
    </row>
    <row r="130" spans="3:23" ht="12" customHeight="1">
      <c r="C130" s="387"/>
      <c r="D130" s="185">
        <v>45995</v>
      </c>
      <c r="E130" s="75" t="str">
        <f t="shared" si="52"/>
        <v>四</v>
      </c>
      <c r="F130" s="228">
        <f>'（３）業績構成比'!F132</f>
        <v>5410047.4499999993</v>
      </c>
      <c r="G130" s="375"/>
      <c r="H130" s="375"/>
      <c r="I130" s="242">
        <f>'（４）訂單數量構成比'!F132</f>
        <v>161774</v>
      </c>
      <c r="J130" s="376"/>
      <c r="K130" s="376"/>
      <c r="L130" s="228">
        <v>3645033.4128587628</v>
      </c>
      <c r="M130" s="375"/>
      <c r="N130" s="375"/>
      <c r="O130" s="256">
        <f t="shared" si="40"/>
        <v>0.67375257731958771</v>
      </c>
      <c r="P130" s="374"/>
      <c r="Q130" s="374"/>
      <c r="R130" s="82">
        <v>900109.05</v>
      </c>
      <c r="S130" s="375"/>
      <c r="T130" s="375"/>
      <c r="U130" s="256">
        <f t="shared" si="41"/>
        <v>0.1663772930494353</v>
      </c>
      <c r="V130" s="374"/>
      <c r="W130" s="374"/>
    </row>
    <row r="131" spans="3:23" ht="12" customHeight="1">
      <c r="C131" s="387"/>
      <c r="D131" s="185">
        <v>45996</v>
      </c>
      <c r="E131" s="75" t="str">
        <f t="shared" si="52"/>
        <v>五</v>
      </c>
      <c r="F131" s="228">
        <f>'（３）業績構成比'!F133</f>
        <v>4752710.1999999993</v>
      </c>
      <c r="G131" s="375"/>
      <c r="H131" s="375"/>
      <c r="I131" s="242">
        <f>'（４）訂單數量構成比'!F133</f>
        <v>141162</v>
      </c>
      <c r="J131" s="376"/>
      <c r="K131" s="376"/>
      <c r="L131" s="228">
        <v>3304064.5322350515</v>
      </c>
      <c r="M131" s="375"/>
      <c r="N131" s="375"/>
      <c r="O131" s="256">
        <f t="shared" si="40"/>
        <v>0.69519587628865986</v>
      </c>
      <c r="P131" s="374"/>
      <c r="Q131" s="374"/>
      <c r="R131" s="82">
        <v>860995.03399999999</v>
      </c>
      <c r="S131" s="375"/>
      <c r="T131" s="375"/>
      <c r="U131" s="256">
        <f t="shared" si="41"/>
        <v>0.18115874895969886</v>
      </c>
      <c r="V131" s="374"/>
      <c r="W131" s="374"/>
    </row>
    <row r="132" spans="3:23" ht="12" customHeight="1">
      <c r="C132" s="387"/>
      <c r="D132" s="185">
        <v>45997</v>
      </c>
      <c r="E132" s="75" t="str">
        <f t="shared" si="52"/>
        <v>六</v>
      </c>
      <c r="F132" s="228">
        <f>'（３）業績構成比'!F134</f>
        <v>5024604.6899999995</v>
      </c>
      <c r="G132" s="375"/>
      <c r="H132" s="375"/>
      <c r="I132" s="242">
        <f>'（４）訂單數量構成比'!F134</f>
        <v>146760</v>
      </c>
      <c r="J132" s="376"/>
      <c r="K132" s="376"/>
      <c r="L132" s="228">
        <v>3489976.4575676289</v>
      </c>
      <c r="M132" s="375"/>
      <c r="N132" s="375"/>
      <c r="O132" s="256">
        <f t="shared" si="40"/>
        <v>0.69457731958762892</v>
      </c>
      <c r="P132" s="374"/>
      <c r="Q132" s="374"/>
      <c r="R132" s="82">
        <v>898249.97699999996</v>
      </c>
      <c r="S132" s="375"/>
      <c r="T132" s="375"/>
      <c r="U132" s="256">
        <f t="shared" si="41"/>
        <v>0.17877027794598505</v>
      </c>
      <c r="V132" s="374"/>
      <c r="W132" s="374"/>
    </row>
    <row r="133" spans="3:23" ht="12" customHeight="1">
      <c r="C133" s="387"/>
      <c r="D133" s="185">
        <v>45998</v>
      </c>
      <c r="E133" s="75" t="str">
        <f t="shared" si="52"/>
        <v>日</v>
      </c>
      <c r="F133" s="228">
        <f>'（３）業績構成比'!F135</f>
        <v>6649003.0999999996</v>
      </c>
      <c r="G133" s="375"/>
      <c r="H133" s="375"/>
      <c r="I133" s="242">
        <f>'（４）訂單數量構成比'!F135</f>
        <v>196565</v>
      </c>
      <c r="J133" s="376"/>
      <c r="K133" s="376"/>
      <c r="L133" s="228">
        <v>4604537.4663855676</v>
      </c>
      <c r="M133" s="375"/>
      <c r="N133" s="375"/>
      <c r="O133" s="256">
        <f t="shared" ref="O133:O162" si="59">IFERROR(L133/F133,"")</f>
        <v>0.69251546391752594</v>
      </c>
      <c r="P133" s="374"/>
      <c r="Q133" s="374"/>
      <c r="R133" s="82">
        <v>1001305.0649999999</v>
      </c>
      <c r="S133" s="375"/>
      <c r="T133" s="375"/>
      <c r="U133" s="256">
        <f t="shared" si="41"/>
        <v>0.15059476585294418</v>
      </c>
      <c r="V133" s="374"/>
      <c r="W133" s="374"/>
    </row>
    <row r="134" spans="3:23" ht="12" customHeight="1">
      <c r="C134" s="387"/>
      <c r="D134" s="185">
        <v>45999</v>
      </c>
      <c r="E134" s="75" t="str">
        <f t="shared" si="52"/>
        <v>一</v>
      </c>
      <c r="F134" s="228">
        <f>'（３）業績構成比'!F136</f>
        <v>6213604.4000000004</v>
      </c>
      <c r="G134" s="375"/>
      <c r="H134" s="375"/>
      <c r="I134" s="242">
        <f>'（４）訂單數量構成比'!F136</f>
        <v>183631</v>
      </c>
      <c r="J134" s="376"/>
      <c r="K134" s="376"/>
      <c r="L134" s="228">
        <v>4307501.1780783506</v>
      </c>
      <c r="M134" s="375"/>
      <c r="N134" s="375"/>
      <c r="O134" s="256">
        <f t="shared" si="59"/>
        <v>0.69323711340206184</v>
      </c>
      <c r="P134" s="374"/>
      <c r="Q134" s="374"/>
      <c r="R134" s="82">
        <v>925401.66200000001</v>
      </c>
      <c r="S134" s="375"/>
      <c r="T134" s="375"/>
      <c r="U134" s="256">
        <f t="shared" ref="U134:U162" si="60">IFERROR(R134/F134,"")</f>
        <v>0.14893153835155645</v>
      </c>
      <c r="V134" s="374"/>
      <c r="W134" s="374"/>
    </row>
    <row r="135" spans="3:23" ht="12" customHeight="1">
      <c r="C135" s="387"/>
      <c r="D135" s="185">
        <v>46000</v>
      </c>
      <c r="E135" s="75" t="str">
        <f t="shared" si="52"/>
        <v>二</v>
      </c>
      <c r="F135" s="228">
        <f>'（３）業績構成比'!F137</f>
        <v>6528421.7999999998</v>
      </c>
      <c r="G135" s="375">
        <f t="shared" si="53"/>
        <v>40299484.340000004</v>
      </c>
      <c r="H135" s="375"/>
      <c r="I135" s="242">
        <f>'（４）訂單數量構成比'!F137</f>
        <v>196432</v>
      </c>
      <c r="J135" s="376">
        <f t="shared" si="54"/>
        <v>1209166</v>
      </c>
      <c r="K135" s="376"/>
      <c r="L135" s="228">
        <v>4547281.3453113409</v>
      </c>
      <c r="M135" s="375">
        <f t="shared" si="55"/>
        <v>28022225.466793403</v>
      </c>
      <c r="N135" s="375"/>
      <c r="O135" s="256">
        <f t="shared" si="59"/>
        <v>0.69653608247422694</v>
      </c>
      <c r="P135" s="374">
        <f t="shared" si="56"/>
        <v>0.69534947967012628</v>
      </c>
      <c r="Q135" s="374"/>
      <c r="R135" s="82">
        <v>1034665.0110000001</v>
      </c>
      <c r="S135" s="375">
        <f t="shared" si="57"/>
        <v>6627408.8670000006</v>
      </c>
      <c r="T135" s="375"/>
      <c r="U135" s="256">
        <f t="shared" si="60"/>
        <v>0.15848623797561612</v>
      </c>
      <c r="V135" s="374">
        <f t="shared" si="58"/>
        <v>0.1644539372039022</v>
      </c>
      <c r="W135" s="374"/>
    </row>
    <row r="136" spans="3:23" ht="12" customHeight="1">
      <c r="C136" s="387"/>
      <c r="D136" s="185">
        <v>46001</v>
      </c>
      <c r="E136" s="75" t="str">
        <f t="shared" si="52"/>
        <v>三</v>
      </c>
      <c r="F136" s="228">
        <f>'（３）業績構成比'!F138</f>
        <v>6107481.2400000002</v>
      </c>
      <c r="G136" s="375"/>
      <c r="H136" s="375"/>
      <c r="I136" s="242">
        <f>'（４）訂單數量構成比'!F138</f>
        <v>183999</v>
      </c>
      <c r="J136" s="376"/>
      <c r="K136" s="376"/>
      <c r="L136" s="228">
        <v>4269821.9877253613</v>
      </c>
      <c r="M136" s="375"/>
      <c r="N136" s="375"/>
      <c r="O136" s="256">
        <f t="shared" si="59"/>
        <v>0.69911340206185568</v>
      </c>
      <c r="P136" s="374"/>
      <c r="Q136" s="374"/>
      <c r="R136" s="82">
        <v>974353.83900000004</v>
      </c>
      <c r="S136" s="375"/>
      <c r="T136" s="375"/>
      <c r="U136" s="256">
        <f t="shared" si="60"/>
        <v>0.15953447922502337</v>
      </c>
      <c r="V136" s="374"/>
      <c r="W136" s="374"/>
    </row>
    <row r="137" spans="3:23" ht="12" customHeight="1">
      <c r="C137" s="387"/>
      <c r="D137" s="185">
        <v>46002</v>
      </c>
      <c r="E137" s="75" t="str">
        <f t="shared" si="52"/>
        <v>四</v>
      </c>
      <c r="F137" s="228">
        <f>'（３）業績構成比'!F139</f>
        <v>5423171.8200000003</v>
      </c>
      <c r="G137" s="375"/>
      <c r="H137" s="375"/>
      <c r="I137" s="242">
        <f>'（４）訂單數量構成比'!F139</f>
        <v>164306</v>
      </c>
      <c r="J137" s="376"/>
      <c r="K137" s="376"/>
      <c r="L137" s="228">
        <v>3776316.6743307216</v>
      </c>
      <c r="M137" s="375"/>
      <c r="N137" s="375"/>
      <c r="O137" s="256">
        <f t="shared" si="59"/>
        <v>0.69632989690721647</v>
      </c>
      <c r="P137" s="374"/>
      <c r="Q137" s="374"/>
      <c r="R137" s="82">
        <v>912272.57799999998</v>
      </c>
      <c r="S137" s="375"/>
      <c r="T137" s="375"/>
      <c r="U137" s="256">
        <f t="shared" si="60"/>
        <v>0.16821753178382609</v>
      </c>
      <c r="V137" s="374"/>
      <c r="W137" s="374"/>
    </row>
    <row r="138" spans="3:23" ht="12" customHeight="1">
      <c r="C138" s="387"/>
      <c r="D138" s="185">
        <v>46003</v>
      </c>
      <c r="E138" s="75" t="str">
        <f t="shared" si="52"/>
        <v>五</v>
      </c>
      <c r="F138" s="228">
        <f>'（３）業績構成比'!F140</f>
        <v>4642836.03</v>
      </c>
      <c r="G138" s="375"/>
      <c r="H138" s="375"/>
      <c r="I138" s="242">
        <f>'（４）訂單數量構成比'!F140</f>
        <v>138573</v>
      </c>
      <c r="J138" s="376"/>
      <c r="K138" s="376"/>
      <c r="L138" s="228">
        <v>3252091.2497146395</v>
      </c>
      <c r="M138" s="375"/>
      <c r="N138" s="375"/>
      <c r="O138" s="256">
        <f t="shared" si="59"/>
        <v>0.70045360824742275</v>
      </c>
      <c r="P138" s="374"/>
      <c r="Q138" s="374"/>
      <c r="R138" s="82">
        <v>862135.62899999996</v>
      </c>
      <c r="S138" s="375"/>
      <c r="T138" s="375"/>
      <c r="U138" s="256">
        <f t="shared" si="60"/>
        <v>0.18569159527264198</v>
      </c>
      <c r="V138" s="374"/>
      <c r="W138" s="374"/>
    </row>
    <row r="139" spans="3:23" ht="12" customHeight="1">
      <c r="C139" s="387"/>
      <c r="D139" s="185">
        <v>46004</v>
      </c>
      <c r="E139" s="75" t="str">
        <f t="shared" si="52"/>
        <v>六</v>
      </c>
      <c r="F139" s="228">
        <f>'（３）業績構成比'!F141</f>
        <v>4925701.5599999987</v>
      </c>
      <c r="G139" s="375"/>
      <c r="H139" s="375"/>
      <c r="I139" s="242">
        <f>'（４）訂單數量構成比'!F141</f>
        <v>146378</v>
      </c>
      <c r="J139" s="376"/>
      <c r="K139" s="376"/>
      <c r="L139" s="228">
        <v>3436006.9108849471</v>
      </c>
      <c r="M139" s="375"/>
      <c r="N139" s="375"/>
      <c r="O139" s="256">
        <f t="shared" si="59"/>
        <v>0.69756701030927826</v>
      </c>
      <c r="P139" s="374"/>
      <c r="Q139" s="374"/>
      <c r="R139" s="82">
        <v>897495.39199999999</v>
      </c>
      <c r="S139" s="375"/>
      <c r="T139" s="375"/>
      <c r="U139" s="256">
        <f t="shared" si="60"/>
        <v>0.18220661180292869</v>
      </c>
      <c r="V139" s="374"/>
      <c r="W139" s="374"/>
    </row>
    <row r="140" spans="3:23" ht="12" customHeight="1">
      <c r="C140" s="387"/>
      <c r="D140" s="185">
        <v>46005</v>
      </c>
      <c r="E140" s="75" t="str">
        <f t="shared" si="52"/>
        <v>日</v>
      </c>
      <c r="F140" s="228">
        <f>'（３）業績構成比'!F142</f>
        <v>6534270.0100000007</v>
      </c>
      <c r="G140" s="375"/>
      <c r="H140" s="375"/>
      <c r="I140" s="242">
        <f>'（４）訂單數量構成比'!F142</f>
        <v>196878</v>
      </c>
      <c r="J140" s="376"/>
      <c r="K140" s="376"/>
      <c r="L140" s="228">
        <v>4525756.6634210311</v>
      </c>
      <c r="M140" s="375"/>
      <c r="N140" s="375"/>
      <c r="O140" s="256">
        <f t="shared" si="59"/>
        <v>0.6926185567010309</v>
      </c>
      <c r="P140" s="374"/>
      <c r="Q140" s="374"/>
      <c r="R140" s="82">
        <v>1009391.529</v>
      </c>
      <c r="S140" s="375"/>
      <c r="T140" s="375"/>
      <c r="U140" s="256">
        <f t="shared" si="60"/>
        <v>0.1544765562878844</v>
      </c>
      <c r="V140" s="374"/>
      <c r="W140" s="374"/>
    </row>
    <row r="141" spans="3:23" ht="12" customHeight="1">
      <c r="C141" s="387"/>
      <c r="D141" s="185">
        <v>46006</v>
      </c>
      <c r="E141" s="75" t="str">
        <f t="shared" si="52"/>
        <v>一</v>
      </c>
      <c r="F141" s="228">
        <f>'（３）業績構成比'!F143</f>
        <v>6137601.8800000008</v>
      </c>
      <c r="G141" s="375"/>
      <c r="H141" s="375"/>
      <c r="I141" s="242">
        <f>'（４）訂單數量構成比'!F143</f>
        <v>182600</v>
      </c>
      <c r="J141" s="376"/>
      <c r="K141" s="376"/>
      <c r="L141" s="228">
        <v>4214950.6354053617</v>
      </c>
      <c r="M141" s="375"/>
      <c r="N141" s="375"/>
      <c r="O141" s="256">
        <f t="shared" si="59"/>
        <v>0.68674226804123717</v>
      </c>
      <c r="P141" s="374"/>
      <c r="Q141" s="374"/>
      <c r="R141" s="82">
        <v>937094.88899999997</v>
      </c>
      <c r="S141" s="375"/>
      <c r="T141" s="375"/>
      <c r="U141" s="256">
        <f t="shared" si="60"/>
        <v>0.15268095052786315</v>
      </c>
      <c r="V141" s="374"/>
      <c r="W141" s="374"/>
    </row>
    <row r="142" spans="3:23" ht="12" customHeight="1">
      <c r="C142" s="387"/>
      <c r="D142" s="185">
        <v>46007</v>
      </c>
      <c r="E142" s="75" t="str">
        <f t="shared" si="52"/>
        <v>二</v>
      </c>
      <c r="F142" s="228">
        <f>'（３）業績構成比'!F144</f>
        <v>0</v>
      </c>
      <c r="G142" s="375">
        <f t="shared" si="53"/>
        <v>0</v>
      </c>
      <c r="H142" s="375"/>
      <c r="I142" s="242">
        <f>'（４）訂單數量構成比'!F144</f>
        <v>0</v>
      </c>
      <c r="J142" s="376">
        <f t="shared" si="54"/>
        <v>0</v>
      </c>
      <c r="K142" s="376"/>
      <c r="L142" s="228"/>
      <c r="M142" s="375">
        <f t="shared" si="55"/>
        <v>0</v>
      </c>
      <c r="N142" s="375"/>
      <c r="O142" s="256" t="str">
        <f t="shared" si="59"/>
        <v/>
      </c>
      <c r="P142" s="374" t="e">
        <f t="shared" si="56"/>
        <v>#DIV/0!</v>
      </c>
      <c r="Q142" s="374"/>
      <c r="S142" s="375">
        <f t="shared" si="57"/>
        <v>0</v>
      </c>
      <c r="T142" s="375"/>
      <c r="U142" s="256" t="str">
        <f t="shared" si="60"/>
        <v/>
      </c>
      <c r="V142" s="374" t="e">
        <f t="shared" si="58"/>
        <v>#DIV/0!</v>
      </c>
      <c r="W142" s="374"/>
    </row>
    <row r="143" spans="3:23" ht="12" customHeight="1">
      <c r="C143" s="387"/>
      <c r="D143" s="185">
        <v>46008</v>
      </c>
      <c r="E143" s="75" t="str">
        <f t="shared" si="52"/>
        <v>三</v>
      </c>
      <c r="F143" s="228">
        <f>'（３）業績構成比'!F145</f>
        <v>0</v>
      </c>
      <c r="G143" s="375"/>
      <c r="H143" s="375"/>
      <c r="I143" s="242">
        <f>'（４）訂單數量構成比'!F145</f>
        <v>0</v>
      </c>
      <c r="J143" s="376"/>
      <c r="K143" s="376"/>
      <c r="L143" s="228"/>
      <c r="M143" s="375"/>
      <c r="N143" s="375"/>
      <c r="O143" s="256" t="str">
        <f t="shared" si="59"/>
        <v/>
      </c>
      <c r="P143" s="374"/>
      <c r="Q143" s="374"/>
      <c r="S143" s="375"/>
      <c r="T143" s="375"/>
      <c r="U143" s="256" t="str">
        <f t="shared" si="60"/>
        <v/>
      </c>
      <c r="V143" s="374"/>
      <c r="W143" s="374"/>
    </row>
    <row r="144" spans="3:23" ht="12" customHeight="1">
      <c r="C144" s="387"/>
      <c r="D144" s="185">
        <v>46009</v>
      </c>
      <c r="E144" s="75" t="str">
        <f t="shared" si="52"/>
        <v>四</v>
      </c>
      <c r="F144" s="228">
        <f>'（３）業績構成比'!F146</f>
        <v>0</v>
      </c>
      <c r="G144" s="375"/>
      <c r="H144" s="375"/>
      <c r="I144" s="242">
        <f>'（４）訂單數量構成比'!F146</f>
        <v>0</v>
      </c>
      <c r="J144" s="376"/>
      <c r="K144" s="376"/>
      <c r="L144" s="228"/>
      <c r="M144" s="375"/>
      <c r="N144" s="375"/>
      <c r="O144" s="256" t="str">
        <f t="shared" si="59"/>
        <v/>
      </c>
      <c r="P144" s="374"/>
      <c r="Q144" s="374"/>
      <c r="S144" s="375"/>
      <c r="T144" s="375"/>
      <c r="U144" s="256" t="str">
        <f t="shared" si="60"/>
        <v/>
      </c>
      <c r="V144" s="374"/>
      <c r="W144" s="374"/>
    </row>
    <row r="145" spans="3:23" ht="12" customHeight="1">
      <c r="C145" s="387"/>
      <c r="D145" s="185">
        <v>46010</v>
      </c>
      <c r="E145" s="75" t="str">
        <f t="shared" si="52"/>
        <v>五</v>
      </c>
      <c r="F145" s="228">
        <f>'（３）業績構成比'!F147</f>
        <v>0</v>
      </c>
      <c r="G145" s="375"/>
      <c r="H145" s="375"/>
      <c r="I145" s="242">
        <f>'（４）訂單數量構成比'!F147</f>
        <v>0</v>
      </c>
      <c r="J145" s="376"/>
      <c r="K145" s="376"/>
      <c r="L145" s="228"/>
      <c r="M145" s="375"/>
      <c r="N145" s="375"/>
      <c r="O145" s="256" t="str">
        <f t="shared" si="59"/>
        <v/>
      </c>
      <c r="P145" s="374"/>
      <c r="Q145" s="374"/>
      <c r="S145" s="375"/>
      <c r="T145" s="375"/>
      <c r="U145" s="256" t="str">
        <f t="shared" si="60"/>
        <v/>
      </c>
      <c r="V145" s="374"/>
      <c r="W145" s="374"/>
    </row>
    <row r="146" spans="3:23" ht="12" customHeight="1">
      <c r="C146" s="387"/>
      <c r="D146" s="185">
        <v>46011</v>
      </c>
      <c r="E146" s="75" t="str">
        <f t="shared" si="52"/>
        <v>六</v>
      </c>
      <c r="F146" s="228">
        <f>'（３）業績構成比'!F148</f>
        <v>0</v>
      </c>
      <c r="G146" s="375"/>
      <c r="H146" s="375"/>
      <c r="I146" s="242">
        <f>'（４）訂單數量構成比'!F148</f>
        <v>0</v>
      </c>
      <c r="J146" s="376"/>
      <c r="K146" s="376"/>
      <c r="L146" s="228"/>
      <c r="M146" s="375"/>
      <c r="N146" s="375"/>
      <c r="O146" s="256" t="str">
        <f t="shared" si="59"/>
        <v/>
      </c>
      <c r="P146" s="374"/>
      <c r="Q146" s="374"/>
      <c r="S146" s="375"/>
      <c r="T146" s="375"/>
      <c r="U146" s="256" t="str">
        <f t="shared" si="60"/>
        <v/>
      </c>
      <c r="V146" s="374"/>
      <c r="W146" s="374"/>
    </row>
    <row r="147" spans="3:23" ht="12" customHeight="1">
      <c r="C147" s="387"/>
      <c r="D147" s="185">
        <v>46012</v>
      </c>
      <c r="E147" s="75" t="str">
        <f t="shared" si="52"/>
        <v>日</v>
      </c>
      <c r="F147" s="228">
        <f>'（３）業績構成比'!F149</f>
        <v>0</v>
      </c>
      <c r="G147" s="375"/>
      <c r="H147" s="375"/>
      <c r="I147" s="242">
        <f>'（４）訂單數量構成比'!F149</f>
        <v>0</v>
      </c>
      <c r="J147" s="376"/>
      <c r="K147" s="376"/>
      <c r="L147" s="228"/>
      <c r="M147" s="375"/>
      <c r="N147" s="375"/>
      <c r="O147" s="256" t="str">
        <f t="shared" si="59"/>
        <v/>
      </c>
      <c r="P147" s="374"/>
      <c r="Q147" s="374"/>
      <c r="S147" s="375"/>
      <c r="T147" s="375"/>
      <c r="U147" s="256" t="str">
        <f t="shared" si="60"/>
        <v/>
      </c>
      <c r="V147" s="374"/>
      <c r="W147" s="374"/>
    </row>
    <row r="148" spans="3:23" ht="12" customHeight="1">
      <c r="C148" s="387"/>
      <c r="D148" s="185">
        <v>46013</v>
      </c>
      <c r="E148" s="75" t="str">
        <f t="shared" si="52"/>
        <v>一</v>
      </c>
      <c r="F148" s="228">
        <f>'（３）業績構成比'!F150</f>
        <v>0</v>
      </c>
      <c r="G148" s="375"/>
      <c r="H148" s="375"/>
      <c r="I148" s="242">
        <f>'（４）訂單數量構成比'!F150</f>
        <v>0</v>
      </c>
      <c r="J148" s="376"/>
      <c r="K148" s="376"/>
      <c r="L148" s="228"/>
      <c r="M148" s="375"/>
      <c r="N148" s="375"/>
      <c r="O148" s="256" t="str">
        <f t="shared" si="59"/>
        <v/>
      </c>
      <c r="P148" s="374"/>
      <c r="Q148" s="374"/>
      <c r="S148" s="375"/>
      <c r="T148" s="375"/>
      <c r="U148" s="256" t="str">
        <f t="shared" si="60"/>
        <v/>
      </c>
      <c r="V148" s="374"/>
      <c r="W148" s="374"/>
    </row>
    <row r="149" spans="3:23" ht="12" customHeight="1">
      <c r="C149" s="387"/>
      <c r="D149" s="185">
        <v>46014</v>
      </c>
      <c r="E149" s="75" t="str">
        <f t="shared" si="52"/>
        <v>二</v>
      </c>
      <c r="F149" s="228">
        <f>'（３）業績構成比'!F151</f>
        <v>0</v>
      </c>
      <c r="G149" s="375">
        <f t="shared" ref="G149:G156" si="61">SUM(F149:F155)</f>
        <v>0</v>
      </c>
      <c r="H149" s="375"/>
      <c r="I149" s="242">
        <f>'（４）訂單數量構成比'!F151</f>
        <v>0</v>
      </c>
      <c r="J149" s="376">
        <f t="shared" si="54"/>
        <v>0</v>
      </c>
      <c r="K149" s="376"/>
      <c r="L149" s="228"/>
      <c r="M149" s="375">
        <f t="shared" ref="M149:M156" si="62">SUM(L149:L155)</f>
        <v>0</v>
      </c>
      <c r="N149" s="375"/>
      <c r="O149" s="256" t="str">
        <f t="shared" si="59"/>
        <v/>
      </c>
      <c r="P149" s="374" t="e">
        <f t="shared" si="56"/>
        <v>#DIV/0!</v>
      </c>
      <c r="Q149" s="374"/>
      <c r="S149" s="375">
        <f t="shared" ref="S149" si="63">SUM(R149:R155)</f>
        <v>0</v>
      </c>
      <c r="T149" s="375"/>
      <c r="U149" s="256" t="str">
        <f t="shared" si="60"/>
        <v/>
      </c>
      <c r="V149" s="374" t="e">
        <f t="shared" ref="V149" si="64">S149/G149</f>
        <v>#DIV/0!</v>
      </c>
      <c r="W149" s="374"/>
    </row>
    <row r="150" spans="3:23" ht="12" customHeight="1">
      <c r="C150" s="387"/>
      <c r="D150" s="185">
        <v>46015</v>
      </c>
      <c r="E150" s="75" t="str">
        <f t="shared" si="52"/>
        <v>三</v>
      </c>
      <c r="F150" s="228">
        <f>'（３）業績構成比'!F152</f>
        <v>0</v>
      </c>
      <c r="G150" s="375"/>
      <c r="H150" s="375"/>
      <c r="I150" s="242">
        <f>'（４）訂單數量構成比'!F152</f>
        <v>0</v>
      </c>
      <c r="J150" s="376"/>
      <c r="K150" s="376"/>
      <c r="L150" s="228"/>
      <c r="M150" s="375"/>
      <c r="N150" s="375"/>
      <c r="O150" s="256" t="str">
        <f t="shared" si="59"/>
        <v/>
      </c>
      <c r="P150" s="374"/>
      <c r="Q150" s="374"/>
      <c r="S150" s="375"/>
      <c r="T150" s="375"/>
      <c r="U150" s="256" t="str">
        <f t="shared" si="60"/>
        <v/>
      </c>
      <c r="V150" s="374"/>
      <c r="W150" s="374"/>
    </row>
    <row r="151" spans="3:23" ht="12" customHeight="1">
      <c r="C151" s="387"/>
      <c r="D151" s="185">
        <v>46016</v>
      </c>
      <c r="E151" s="75" t="str">
        <f t="shared" si="52"/>
        <v>四</v>
      </c>
      <c r="F151" s="228">
        <f>'（３）業績構成比'!F153</f>
        <v>0</v>
      </c>
      <c r="G151" s="375"/>
      <c r="H151" s="375"/>
      <c r="I151" s="242">
        <f>'（４）訂單數量構成比'!F153</f>
        <v>0</v>
      </c>
      <c r="J151" s="376"/>
      <c r="K151" s="376"/>
      <c r="L151" s="228"/>
      <c r="M151" s="375"/>
      <c r="N151" s="375"/>
      <c r="O151" s="256" t="str">
        <f t="shared" si="59"/>
        <v/>
      </c>
      <c r="P151" s="374"/>
      <c r="Q151" s="374"/>
      <c r="S151" s="375"/>
      <c r="T151" s="375"/>
      <c r="U151" s="256" t="str">
        <f t="shared" si="60"/>
        <v/>
      </c>
      <c r="V151" s="374"/>
      <c r="W151" s="374"/>
    </row>
    <row r="152" spans="3:23" ht="12" customHeight="1">
      <c r="C152" s="387"/>
      <c r="D152" s="185">
        <v>46017</v>
      </c>
      <c r="E152" s="75" t="str">
        <f t="shared" si="52"/>
        <v>五</v>
      </c>
      <c r="F152" s="228">
        <f>'（３）業績構成比'!F154</f>
        <v>0</v>
      </c>
      <c r="G152" s="375"/>
      <c r="H152" s="375"/>
      <c r="I152" s="242">
        <f>'（４）訂單數量構成比'!F154</f>
        <v>0</v>
      </c>
      <c r="J152" s="376"/>
      <c r="K152" s="376"/>
      <c r="L152" s="228"/>
      <c r="M152" s="375"/>
      <c r="N152" s="375"/>
      <c r="O152" s="256" t="str">
        <f t="shared" si="59"/>
        <v/>
      </c>
      <c r="P152" s="374"/>
      <c r="Q152" s="374"/>
      <c r="S152" s="375"/>
      <c r="T152" s="375"/>
      <c r="U152" s="256" t="str">
        <f t="shared" si="60"/>
        <v/>
      </c>
      <c r="V152" s="374"/>
      <c r="W152" s="374"/>
    </row>
    <row r="153" spans="3:23" ht="12" customHeight="1">
      <c r="C153" s="387"/>
      <c r="D153" s="185">
        <v>46018</v>
      </c>
      <c r="E153" s="75" t="str">
        <f t="shared" si="52"/>
        <v>六</v>
      </c>
      <c r="F153" s="228">
        <f>'（３）業績構成比'!F155</f>
        <v>0</v>
      </c>
      <c r="G153" s="375"/>
      <c r="H153" s="375"/>
      <c r="I153" s="242">
        <f>'（４）訂單數量構成比'!F155</f>
        <v>0</v>
      </c>
      <c r="J153" s="376"/>
      <c r="K153" s="376"/>
      <c r="L153" s="228"/>
      <c r="M153" s="375"/>
      <c r="N153" s="375"/>
      <c r="O153" s="256" t="str">
        <f t="shared" si="59"/>
        <v/>
      </c>
      <c r="P153" s="374"/>
      <c r="Q153" s="374"/>
      <c r="S153" s="375"/>
      <c r="T153" s="375"/>
      <c r="U153" s="256" t="str">
        <f t="shared" si="60"/>
        <v/>
      </c>
      <c r="V153" s="374"/>
      <c r="W153" s="374"/>
    </row>
    <row r="154" spans="3:23" ht="12" customHeight="1">
      <c r="C154" s="387"/>
      <c r="D154" s="185">
        <v>46019</v>
      </c>
      <c r="E154" s="75" t="str">
        <f t="shared" si="52"/>
        <v>日</v>
      </c>
      <c r="F154" s="228">
        <f>'（３）業績構成比'!F156</f>
        <v>0</v>
      </c>
      <c r="G154" s="375"/>
      <c r="H154" s="375"/>
      <c r="I154" s="242">
        <f>'（４）訂單數量構成比'!F156</f>
        <v>0</v>
      </c>
      <c r="J154" s="376"/>
      <c r="K154" s="376"/>
      <c r="L154" s="228"/>
      <c r="M154" s="375"/>
      <c r="N154" s="375"/>
      <c r="O154" s="256" t="str">
        <f t="shared" si="59"/>
        <v/>
      </c>
      <c r="P154" s="374"/>
      <c r="Q154" s="374"/>
      <c r="S154" s="375"/>
      <c r="T154" s="375"/>
      <c r="U154" s="256" t="str">
        <f t="shared" si="60"/>
        <v/>
      </c>
      <c r="V154" s="374"/>
      <c r="W154" s="374"/>
    </row>
    <row r="155" spans="3:23" ht="12" customHeight="1">
      <c r="C155" s="387"/>
      <c r="D155" s="185">
        <v>46020</v>
      </c>
      <c r="E155" s="75" t="str">
        <f t="shared" si="52"/>
        <v>一</v>
      </c>
      <c r="F155" s="228">
        <f>'（３）業績構成比'!F157</f>
        <v>0</v>
      </c>
      <c r="G155" s="375"/>
      <c r="H155" s="375"/>
      <c r="I155" s="242">
        <f>'（４）訂單數量構成比'!F157</f>
        <v>0</v>
      </c>
      <c r="J155" s="376"/>
      <c r="K155" s="376"/>
      <c r="L155" s="228"/>
      <c r="M155" s="375"/>
      <c r="N155" s="375"/>
      <c r="O155" s="256" t="str">
        <f t="shared" si="59"/>
        <v/>
      </c>
      <c r="P155" s="374"/>
      <c r="Q155" s="374"/>
      <c r="S155" s="375"/>
      <c r="T155" s="375"/>
      <c r="U155" s="256" t="str">
        <f t="shared" si="60"/>
        <v/>
      </c>
      <c r="V155" s="374"/>
      <c r="W155" s="374"/>
    </row>
    <row r="156" spans="3:23" ht="12" customHeight="1">
      <c r="C156" s="387"/>
      <c r="D156" s="185">
        <v>46021</v>
      </c>
      <c r="E156" s="75" t="str">
        <f t="shared" si="52"/>
        <v>二</v>
      </c>
      <c r="F156" s="228">
        <f>'（３）業績構成比'!F158</f>
        <v>0</v>
      </c>
      <c r="G156" s="375">
        <f t="shared" si="61"/>
        <v>0</v>
      </c>
      <c r="H156" s="375"/>
      <c r="I156" s="242">
        <f>'（４）訂單數量構成比'!F158</f>
        <v>0</v>
      </c>
      <c r="J156" s="376">
        <f t="shared" si="54"/>
        <v>0</v>
      </c>
      <c r="K156" s="376"/>
      <c r="L156" s="228"/>
      <c r="M156" s="375">
        <f t="shared" si="62"/>
        <v>0</v>
      </c>
      <c r="N156" s="375"/>
      <c r="O156" s="256" t="str">
        <f t="shared" si="59"/>
        <v/>
      </c>
      <c r="P156" s="374" t="e">
        <f t="shared" si="56"/>
        <v>#DIV/0!</v>
      </c>
      <c r="Q156" s="374"/>
      <c r="S156" s="375">
        <f t="shared" ref="S156" si="65">SUM(R156:R162)</f>
        <v>0</v>
      </c>
      <c r="T156" s="375"/>
      <c r="U156" s="256" t="str">
        <f t="shared" si="60"/>
        <v/>
      </c>
      <c r="V156" s="374" t="e">
        <f t="shared" ref="V156" si="66">S156/G156</f>
        <v>#DIV/0!</v>
      </c>
      <c r="W156" s="374"/>
    </row>
    <row r="157" spans="3:23">
      <c r="C157" s="387"/>
      <c r="D157" s="185">
        <v>46022</v>
      </c>
      <c r="E157" s="75" t="str">
        <f t="shared" si="52"/>
        <v>三</v>
      </c>
      <c r="F157" s="228">
        <f>'（３）業績構成比'!F159</f>
        <v>0</v>
      </c>
      <c r="G157" s="375"/>
      <c r="H157" s="375"/>
      <c r="I157" s="242">
        <f>'（４）訂單數量構成比'!F159</f>
        <v>0</v>
      </c>
      <c r="J157" s="376"/>
      <c r="K157" s="376"/>
      <c r="L157" s="228"/>
      <c r="M157" s="375"/>
      <c r="N157" s="375"/>
      <c r="O157" s="256" t="str">
        <f t="shared" si="59"/>
        <v/>
      </c>
      <c r="P157" s="374"/>
      <c r="Q157" s="374"/>
      <c r="S157" s="375"/>
      <c r="T157" s="375"/>
      <c r="U157" s="256" t="str">
        <f t="shared" si="60"/>
        <v/>
      </c>
      <c r="V157" s="374"/>
      <c r="W157" s="374"/>
    </row>
    <row r="158" spans="3:23">
      <c r="D158" s="185">
        <v>46023</v>
      </c>
      <c r="E158" s="75" t="str">
        <f t="shared" ref="E158:E162" si="67">RIGHT(TEXT(D158,"aaa"),1)</f>
        <v>四</v>
      </c>
      <c r="F158" s="228">
        <f>'（３）業績構成比'!F160</f>
        <v>0</v>
      </c>
      <c r="G158" s="375"/>
      <c r="I158" s="242">
        <f>'（４）訂單數量構成比'!F160</f>
        <v>0</v>
      </c>
      <c r="J158" s="376"/>
      <c r="L158" s="228"/>
      <c r="M158" s="375"/>
      <c r="O158" s="256" t="str">
        <f t="shared" si="59"/>
        <v/>
      </c>
      <c r="P158" s="374"/>
      <c r="S158" s="375"/>
      <c r="U158" s="256" t="str">
        <f t="shared" si="60"/>
        <v/>
      </c>
      <c r="V158" s="374"/>
    </row>
    <row r="159" spans="3:23">
      <c r="D159" s="185">
        <v>46024</v>
      </c>
      <c r="E159" s="75" t="str">
        <f t="shared" si="67"/>
        <v>五</v>
      </c>
      <c r="F159" s="228">
        <f>'（３）業績構成比'!F161</f>
        <v>0</v>
      </c>
      <c r="G159" s="375"/>
      <c r="I159" s="242">
        <f>'（４）訂單數量構成比'!F161</f>
        <v>0</v>
      </c>
      <c r="J159" s="376"/>
      <c r="L159" s="228"/>
      <c r="M159" s="375"/>
      <c r="O159" s="256" t="str">
        <f t="shared" si="59"/>
        <v/>
      </c>
      <c r="P159" s="374"/>
      <c r="S159" s="375"/>
      <c r="U159" s="256" t="str">
        <f t="shared" si="60"/>
        <v/>
      </c>
      <c r="V159" s="374"/>
    </row>
    <row r="160" spans="3:23">
      <c r="D160" s="185">
        <v>46025</v>
      </c>
      <c r="E160" s="75" t="str">
        <f t="shared" si="67"/>
        <v>六</v>
      </c>
      <c r="F160" s="228">
        <f>'（３）業績構成比'!F162</f>
        <v>0</v>
      </c>
      <c r="G160" s="375"/>
      <c r="I160" s="242">
        <f>'（４）訂單數量構成比'!F162</f>
        <v>0</v>
      </c>
      <c r="J160" s="376"/>
      <c r="L160" s="228"/>
      <c r="M160" s="375"/>
      <c r="O160" s="256" t="str">
        <f t="shared" si="59"/>
        <v/>
      </c>
      <c r="P160" s="374"/>
      <c r="S160" s="375"/>
      <c r="U160" s="256" t="str">
        <f t="shared" si="60"/>
        <v/>
      </c>
      <c r="V160" s="374"/>
    </row>
    <row r="161" spans="4:22">
      <c r="D161" s="185">
        <v>46026</v>
      </c>
      <c r="E161" s="75" t="str">
        <f t="shared" si="67"/>
        <v>日</v>
      </c>
      <c r="F161" s="228">
        <f>'（３）業績構成比'!F163</f>
        <v>0</v>
      </c>
      <c r="G161" s="375"/>
      <c r="I161" s="242">
        <f>'（４）訂單數量構成比'!F163</f>
        <v>0</v>
      </c>
      <c r="J161" s="376"/>
      <c r="L161" s="228"/>
      <c r="M161" s="375"/>
      <c r="O161" s="256" t="str">
        <f t="shared" si="59"/>
        <v/>
      </c>
      <c r="P161" s="374"/>
      <c r="S161" s="375"/>
      <c r="U161" s="256" t="str">
        <f t="shared" si="60"/>
        <v/>
      </c>
      <c r="V161" s="374"/>
    </row>
    <row r="162" spans="4:22">
      <c r="D162" s="185">
        <v>46027</v>
      </c>
      <c r="E162" s="75" t="str">
        <f t="shared" si="67"/>
        <v>一</v>
      </c>
      <c r="F162" s="228">
        <f>'（３）業績構成比'!F164</f>
        <v>0</v>
      </c>
      <c r="G162" s="375"/>
      <c r="I162" s="242">
        <f>'（４）訂單數量構成比'!F164</f>
        <v>0</v>
      </c>
      <c r="J162" s="376"/>
      <c r="L162" s="228"/>
      <c r="M162" s="375"/>
      <c r="O162" s="256" t="str">
        <f t="shared" si="59"/>
        <v/>
      </c>
      <c r="P162" s="374"/>
      <c r="S162" s="375"/>
      <c r="U162" s="256" t="str">
        <f t="shared" si="60"/>
        <v/>
      </c>
      <c r="V162" s="374"/>
    </row>
    <row r="163" spans="4:22">
      <c r="L163" s="228"/>
    </row>
    <row r="164" spans="4:22">
      <c r="L164" s="228"/>
    </row>
    <row r="165" spans="4:22">
      <c r="L165" s="228"/>
    </row>
    <row r="166" spans="4:22">
      <c r="L166" s="228"/>
    </row>
    <row r="167" spans="4:22">
      <c r="L167" s="228"/>
    </row>
    <row r="168" spans="4:22">
      <c r="L168" s="228"/>
    </row>
    <row r="169" spans="4:22">
      <c r="L169" s="228"/>
    </row>
    <row r="170" spans="4:22">
      <c r="L170" s="228"/>
    </row>
    <row r="171" spans="4:22">
      <c r="L171" s="228"/>
    </row>
    <row r="172" spans="4:22">
      <c r="L172" s="228"/>
    </row>
    <row r="173" spans="4:22">
      <c r="L173" s="228"/>
    </row>
    <row r="174" spans="4:22">
      <c r="L174" s="228"/>
    </row>
    <row r="175" spans="4:22">
      <c r="L175" s="228"/>
    </row>
    <row r="176" spans="4:22">
      <c r="L176" s="228"/>
    </row>
    <row r="177" spans="12:12">
      <c r="L177" s="228"/>
    </row>
    <row r="178" spans="12:12">
      <c r="L178" s="228"/>
    </row>
    <row r="179" spans="12:12">
      <c r="L179" s="228"/>
    </row>
    <row r="180" spans="12:12">
      <c r="L180" s="228"/>
    </row>
    <row r="181" spans="12:12">
      <c r="L181" s="228"/>
    </row>
    <row r="182" spans="12:12">
      <c r="L182" s="228"/>
    </row>
    <row r="183" spans="12:12">
      <c r="L183" s="228"/>
    </row>
    <row r="184" spans="12:12">
      <c r="L184" s="228"/>
    </row>
    <row r="185" spans="12:12">
      <c r="L185" s="228"/>
    </row>
    <row r="186" spans="12:12">
      <c r="L186" s="228"/>
    </row>
    <row r="187" spans="12:12">
      <c r="L187" s="228"/>
    </row>
    <row r="188" spans="12:12">
      <c r="L188" s="228"/>
    </row>
    <row r="189" spans="12:12">
      <c r="L189" s="228"/>
    </row>
    <row r="190" spans="12:12">
      <c r="L190" s="228"/>
    </row>
    <row r="191" spans="12:12">
      <c r="L191" s="228"/>
    </row>
    <row r="192" spans="12:12">
      <c r="L192" s="228"/>
    </row>
    <row r="193" spans="12:12">
      <c r="L193" s="228"/>
    </row>
    <row r="194" spans="12:12">
      <c r="L194" s="228"/>
    </row>
    <row r="195" spans="12:12">
      <c r="L195" s="228"/>
    </row>
    <row r="196" spans="12:12">
      <c r="L196" s="228"/>
    </row>
    <row r="197" spans="12:12">
      <c r="L197" s="228"/>
    </row>
    <row r="198" spans="12:12">
      <c r="L198" s="228"/>
    </row>
    <row r="199" spans="12:12">
      <c r="L199" s="228"/>
    </row>
    <row r="200" spans="12:12">
      <c r="L200" s="228"/>
    </row>
    <row r="201" spans="12:12">
      <c r="L201" s="228"/>
    </row>
    <row r="202" spans="12:12">
      <c r="L202" s="228"/>
    </row>
    <row r="203" spans="12:12">
      <c r="L203" s="228"/>
    </row>
    <row r="204" spans="12:12">
      <c r="L204" s="228"/>
    </row>
    <row r="205" spans="12:12">
      <c r="L205" s="228"/>
    </row>
  </sheetData>
  <mergeCells count="188"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M128:M134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FFCC"/>
  </sheetPr>
  <dimension ref="A1:W280"/>
  <sheetViews>
    <sheetView zoomScale="85" zoomScaleNormal="85" workbookViewId="0">
      <pane xSplit="5" ySplit="4" topLeftCell="F124" activePane="bottomRight" state="frozen"/>
      <selection pane="topRight" activeCell="F1" sqref="F1"/>
      <selection pane="bottomLeft" activeCell="A5" sqref="A5"/>
      <selection pane="bottomRight" activeCell="U137" sqref="U137"/>
    </sheetView>
  </sheetViews>
  <sheetFormatPr defaultColWidth="8.85546875" defaultRowHeight="14.25"/>
  <cols>
    <col min="1" max="1" width="4.42578125" style="210" hidden="1" customWidth="1"/>
    <col min="2" max="2" width="15.140625" style="207" customWidth="1"/>
    <col min="3" max="3" width="8.85546875" style="182"/>
    <col min="4" max="4" width="8.7109375" style="183" bestFit="1" customWidth="1"/>
    <col min="5" max="5" width="4.42578125" style="183" customWidth="1"/>
    <col min="6" max="6" width="9.28515625" style="208" bestFit="1" customWidth="1"/>
    <col min="7" max="7" width="8.7109375" style="208" bestFit="1" customWidth="1"/>
    <col min="8" max="8" width="8.140625" style="208" bestFit="1" customWidth="1"/>
    <col min="9" max="9" width="9.28515625" style="209" bestFit="1" customWidth="1"/>
    <col min="10" max="12" width="8.140625" style="209" bestFit="1" customWidth="1"/>
    <col min="13" max="13" width="8.7109375" style="209" bestFit="1" customWidth="1"/>
    <col min="14" max="14" width="8.140625" style="209" bestFit="1" customWidth="1"/>
    <col min="15" max="15" width="7.140625" style="209" bestFit="1" customWidth="1"/>
    <col min="16" max="16" width="8.7109375" style="209" bestFit="1" customWidth="1"/>
    <col min="17" max="17" width="8.140625" style="209" bestFit="1" customWidth="1"/>
    <col min="18" max="18" width="7.5703125" style="209" customWidth="1"/>
    <col min="19" max="19" width="9.140625" style="209" bestFit="1" customWidth="1"/>
    <col min="20" max="20" width="7.85546875" style="209" bestFit="1" customWidth="1"/>
    <col min="21" max="21" width="7.140625" style="209" bestFit="1" customWidth="1"/>
    <col min="22" max="22" width="8.7109375" style="210" bestFit="1" customWidth="1"/>
    <col min="23" max="23" width="8.140625" style="210" bestFit="1" customWidth="1"/>
    <col min="24" max="16384" width="8.85546875" style="210"/>
  </cols>
  <sheetData>
    <row r="1" spans="2:23">
      <c r="B1" s="224" t="s">
        <v>564</v>
      </c>
      <c r="C1" s="225">
        <v>150.5</v>
      </c>
    </row>
    <row r="2" spans="2:23" ht="38.1" customHeight="1">
      <c r="B2" s="397" t="s">
        <v>301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</row>
    <row r="3" spans="2:23" s="211" customFormat="1" ht="23.45" customHeight="1">
      <c r="B3" s="399" t="s">
        <v>302</v>
      </c>
      <c r="C3" s="400" t="s">
        <v>303</v>
      </c>
      <c r="D3" s="401" t="s">
        <v>304</v>
      </c>
      <c r="E3" s="401"/>
      <c r="F3" s="402" t="s">
        <v>108</v>
      </c>
      <c r="G3" s="402"/>
      <c r="H3" s="402"/>
      <c r="I3" s="403" t="s">
        <v>109</v>
      </c>
      <c r="J3" s="403"/>
      <c r="K3" s="403"/>
      <c r="L3" s="404" t="s">
        <v>305</v>
      </c>
      <c r="M3" s="404"/>
      <c r="N3" s="404"/>
      <c r="O3" s="404" t="s">
        <v>107</v>
      </c>
      <c r="P3" s="404"/>
      <c r="Q3" s="404"/>
      <c r="R3" s="404" t="s">
        <v>110</v>
      </c>
      <c r="S3" s="404"/>
      <c r="T3" s="404"/>
      <c r="U3" s="404" t="s">
        <v>111</v>
      </c>
      <c r="V3" s="404"/>
      <c r="W3" s="404"/>
    </row>
    <row r="4" spans="2:23" ht="15.75">
      <c r="B4" s="399"/>
      <c r="C4" s="400"/>
      <c r="D4" s="401"/>
      <c r="E4" s="401"/>
      <c r="F4" s="212" t="s">
        <v>306</v>
      </c>
      <c r="G4" s="213" t="s">
        <v>307</v>
      </c>
      <c r="H4" s="213" t="s">
        <v>309</v>
      </c>
      <c r="I4" s="212" t="s">
        <v>306</v>
      </c>
      <c r="J4" s="214" t="s">
        <v>310</v>
      </c>
      <c r="K4" s="214" t="s">
        <v>309</v>
      </c>
      <c r="L4" s="212" t="s">
        <v>306</v>
      </c>
      <c r="M4" s="214" t="s">
        <v>307</v>
      </c>
      <c r="N4" s="214" t="s">
        <v>309</v>
      </c>
      <c r="O4" s="212" t="s">
        <v>306</v>
      </c>
      <c r="P4" s="214" t="s">
        <v>307</v>
      </c>
      <c r="Q4" s="214" t="s">
        <v>308</v>
      </c>
      <c r="R4" s="212" t="s">
        <v>306</v>
      </c>
      <c r="S4" s="214" t="s">
        <v>307</v>
      </c>
      <c r="T4" s="214" t="s">
        <v>309</v>
      </c>
      <c r="U4" s="212" t="s">
        <v>311</v>
      </c>
      <c r="V4" s="214" t="s">
        <v>310</v>
      </c>
      <c r="W4" s="214" t="s">
        <v>309</v>
      </c>
    </row>
    <row r="5" spans="2:23" ht="14.45" hidden="1" customHeight="1">
      <c r="B5" s="405">
        <f>D17</f>
        <v>45882</v>
      </c>
      <c r="C5" s="393" t="s">
        <v>312</v>
      </c>
      <c r="D5" s="185">
        <v>45870</v>
      </c>
      <c r="E5" s="185" t="s">
        <v>313</v>
      </c>
      <c r="F5" s="215">
        <v>130.1</v>
      </c>
      <c r="G5" s="394">
        <f>AVERAGE(F5:F8)</f>
        <v>134.69999999999999</v>
      </c>
      <c r="H5" s="394">
        <f>AVERAGEIF(F5:F35,"&lt;&gt;0")</f>
        <v>136.63548387096779</v>
      </c>
      <c r="I5" s="216">
        <f t="shared" ref="I5:I43" si="0">F5/$C$1</f>
        <v>0.8644518272425249</v>
      </c>
      <c r="J5" s="391">
        <f>AVERAGE(I5:I8)</f>
        <v>0.895016611295681</v>
      </c>
      <c r="K5" s="391">
        <f>AVERAGEIF(I5:I35,"&lt;&gt;0")</f>
        <v>0.90787696924231054</v>
      </c>
      <c r="L5" s="226">
        <v>2.4042962548321669E-3</v>
      </c>
      <c r="M5" s="392">
        <f>AVERAGE(L5:L8)</f>
        <v>2.4211185977708479E-3</v>
      </c>
      <c r="N5" s="392">
        <f>AVERAGEIF(L5:L35,"&lt;&gt;0")</f>
        <v>2.4262337620586005E-3</v>
      </c>
      <c r="O5" s="190">
        <v>8.5958988192009894E-3</v>
      </c>
      <c r="P5" s="396">
        <f>AVERAGE(O5:O8)</f>
        <v>8.5787423355929045E-3</v>
      </c>
      <c r="Q5" s="396">
        <f>AVERAGEIF(O5:O35,"&lt;&gt;0")</f>
        <v>8.3806862449703392E-3</v>
      </c>
      <c r="R5" s="216">
        <f>(10-2)/10</f>
        <v>0.8</v>
      </c>
      <c r="S5" s="391">
        <f>AVERAGE(R5:R8)</f>
        <v>0.8</v>
      </c>
      <c r="T5" s="391">
        <f>AVERAGEIF(R5:R35,"&lt;&gt;0")</f>
        <v>0.80000000000000038</v>
      </c>
      <c r="U5" s="216">
        <v>0.58299999999999996</v>
      </c>
      <c r="V5" s="391">
        <f>AVERAGE(U5:U8)</f>
        <v>0.58299999999999996</v>
      </c>
      <c r="W5" s="391">
        <f>AVERAGEIF(U5:U35,"&lt;&gt;0")</f>
        <v>0.60867741935483888</v>
      </c>
    </row>
    <row r="6" spans="2:23" ht="14.45" hidden="1" customHeight="1">
      <c r="B6" s="393"/>
      <c r="C6" s="393"/>
      <c r="D6" s="185">
        <v>45871</v>
      </c>
      <c r="E6" s="185" t="s">
        <v>314</v>
      </c>
      <c r="F6" s="215">
        <v>135.9</v>
      </c>
      <c r="G6" s="394"/>
      <c r="H6" s="394"/>
      <c r="I6" s="216">
        <f t="shared" si="0"/>
        <v>0.90299003322259142</v>
      </c>
      <c r="J6" s="391"/>
      <c r="K6" s="391"/>
      <c r="L6" s="226">
        <v>2.4062431646886136E-3</v>
      </c>
      <c r="M6" s="392"/>
      <c r="N6" s="392"/>
      <c r="O6" s="190">
        <v>8.5932975494120174E-3</v>
      </c>
      <c r="P6" s="396"/>
      <c r="Q6" s="396"/>
      <c r="R6" s="216">
        <f t="shared" ref="R6:R69" si="1">(10-2)/10</f>
        <v>0.8</v>
      </c>
      <c r="S6" s="391"/>
      <c r="T6" s="391"/>
      <c r="U6" s="216">
        <v>0.58299999999999996</v>
      </c>
      <c r="V6" s="391"/>
      <c r="W6" s="391"/>
    </row>
    <row r="7" spans="2:23" ht="14.45" hidden="1" customHeight="1">
      <c r="B7" s="393"/>
      <c r="C7" s="393"/>
      <c r="D7" s="185">
        <v>45872</v>
      </c>
      <c r="E7" s="185" t="s">
        <v>306</v>
      </c>
      <c r="F7" s="215">
        <v>136.30000000000001</v>
      </c>
      <c r="G7" s="394"/>
      <c r="H7" s="394"/>
      <c r="I7" s="216">
        <f t="shared" si="0"/>
        <v>0.90564784053156155</v>
      </c>
      <c r="J7" s="391"/>
      <c r="K7" s="391"/>
      <c r="L7" s="226">
        <v>2.4375045011807502E-3</v>
      </c>
      <c r="M7" s="392"/>
      <c r="N7" s="392"/>
      <c r="O7" s="190">
        <v>8.5624021904877664E-3</v>
      </c>
      <c r="P7" s="396"/>
      <c r="Q7" s="396"/>
      <c r="R7" s="216">
        <f t="shared" si="1"/>
        <v>0.8</v>
      </c>
      <c r="S7" s="391"/>
      <c r="T7" s="391"/>
      <c r="U7" s="216">
        <v>0.58299999999999996</v>
      </c>
      <c r="V7" s="391"/>
      <c r="W7" s="391"/>
    </row>
    <row r="8" spans="2:23" ht="14.45" hidden="1" customHeight="1">
      <c r="B8" s="393"/>
      <c r="C8" s="393"/>
      <c r="D8" s="185">
        <v>45873</v>
      </c>
      <c r="E8" s="185" t="s">
        <v>315</v>
      </c>
      <c r="F8" s="215">
        <v>136.5</v>
      </c>
      <c r="G8" s="394"/>
      <c r="H8" s="394"/>
      <c r="I8" s="216">
        <f>F8/$C$1</f>
        <v>0.90697674418604646</v>
      </c>
      <c r="J8" s="391"/>
      <c r="K8" s="391"/>
      <c r="L8" s="226">
        <v>2.4364304703818618E-3</v>
      </c>
      <c r="M8" s="392"/>
      <c r="N8" s="392"/>
      <c r="O8" s="190">
        <v>8.5633707832708465E-3</v>
      </c>
      <c r="P8" s="396"/>
      <c r="Q8" s="396"/>
      <c r="R8" s="216">
        <f t="shared" si="1"/>
        <v>0.8</v>
      </c>
      <c r="S8" s="391"/>
      <c r="T8" s="391"/>
      <c r="U8" s="216">
        <v>0.58299999999999996</v>
      </c>
      <c r="V8" s="391"/>
      <c r="W8" s="391"/>
    </row>
    <row r="9" spans="2:23" ht="14.45" hidden="1" customHeight="1">
      <c r="B9" s="393"/>
      <c r="C9" s="393"/>
      <c r="D9" s="185">
        <v>45874</v>
      </c>
      <c r="E9" s="185" t="s">
        <v>316</v>
      </c>
      <c r="F9" s="215">
        <v>137.4</v>
      </c>
      <c r="G9" s="394">
        <f>AVERAGE(F9:F15)</f>
        <v>137.35714285714286</v>
      </c>
      <c r="H9" s="394"/>
      <c r="I9" s="216">
        <f t="shared" si="0"/>
        <v>0.91295681063122924</v>
      </c>
      <c r="J9" s="391">
        <f>AVERAGE(I9:I15)</f>
        <v>0.91267204556241111</v>
      </c>
      <c r="K9" s="391"/>
      <c r="L9" s="226">
        <v>2.4501382296535914E-3</v>
      </c>
      <c r="M9" s="392">
        <f t="shared" ref="M9" si="2">AVERAGE(L9:L15)</f>
        <v>2.4313113365616082E-3</v>
      </c>
      <c r="N9" s="392"/>
      <c r="O9" s="190">
        <v>8.5497935719881235E-3</v>
      </c>
      <c r="P9" s="396">
        <f t="shared" ref="P9" si="3">AVERAGE(O9:O15)</f>
        <v>8.5685374440100694E-3</v>
      </c>
      <c r="Q9" s="396"/>
      <c r="R9" s="216">
        <f t="shared" si="1"/>
        <v>0.8</v>
      </c>
      <c r="S9" s="391">
        <f t="shared" ref="S9" si="4">AVERAGE(R9:R15)</f>
        <v>0.79999999999999993</v>
      </c>
      <c r="T9" s="391"/>
      <c r="U9" s="216">
        <v>0.58299999999999996</v>
      </c>
      <c r="V9" s="391">
        <f t="shared" ref="V9" si="5">AVERAGE(U9:U15)</f>
        <v>0.58300000000000007</v>
      </c>
      <c r="W9" s="391"/>
    </row>
    <row r="10" spans="2:23" ht="14.45" hidden="1" customHeight="1">
      <c r="B10" s="393"/>
      <c r="C10" s="393"/>
      <c r="D10" s="185">
        <v>45875</v>
      </c>
      <c r="E10" s="185" t="s">
        <v>317</v>
      </c>
      <c r="F10" s="215">
        <v>137.30000000000001</v>
      </c>
      <c r="G10" s="394"/>
      <c r="H10" s="394"/>
      <c r="I10" s="216">
        <f t="shared" si="0"/>
        <v>0.91229235880398674</v>
      </c>
      <c r="J10" s="391"/>
      <c r="K10" s="391"/>
      <c r="L10" s="226">
        <v>2.4394274747801129E-3</v>
      </c>
      <c r="M10" s="392"/>
      <c r="N10" s="392"/>
      <c r="O10" s="190">
        <v>8.5603162692158858E-3</v>
      </c>
      <c r="P10" s="396"/>
      <c r="Q10" s="396"/>
      <c r="R10" s="216">
        <f t="shared" si="1"/>
        <v>0.8</v>
      </c>
      <c r="S10" s="391"/>
      <c r="T10" s="391"/>
      <c r="U10" s="216">
        <v>0.58299999999999996</v>
      </c>
      <c r="V10" s="391"/>
      <c r="W10" s="391"/>
    </row>
    <row r="11" spans="2:23" ht="14.45" hidden="1" customHeight="1">
      <c r="B11" s="393"/>
      <c r="C11" s="393"/>
      <c r="D11" s="185">
        <v>45876</v>
      </c>
      <c r="E11" s="185" t="s">
        <v>318</v>
      </c>
      <c r="F11" s="215">
        <v>137.5</v>
      </c>
      <c r="G11" s="394"/>
      <c r="H11" s="394"/>
      <c r="I11" s="216">
        <f t="shared" si="0"/>
        <v>0.91362126245847175</v>
      </c>
      <c r="J11" s="391"/>
      <c r="K11" s="391"/>
      <c r="L11" s="226">
        <v>2.4293054075837732E-3</v>
      </c>
      <c r="M11" s="392"/>
      <c r="N11" s="392"/>
      <c r="O11" s="190">
        <v>8.570604463322291E-3</v>
      </c>
      <c r="P11" s="396"/>
      <c r="Q11" s="396"/>
      <c r="R11" s="216">
        <f t="shared" si="1"/>
        <v>0.8</v>
      </c>
      <c r="S11" s="391"/>
      <c r="T11" s="391"/>
      <c r="U11" s="216">
        <v>0.58299999999999996</v>
      </c>
      <c r="V11" s="391"/>
      <c r="W11" s="391"/>
    </row>
    <row r="12" spans="2:23" ht="14.45" hidden="1" customHeight="1">
      <c r="B12" s="393"/>
      <c r="C12" s="393"/>
      <c r="D12" s="185">
        <v>45877</v>
      </c>
      <c r="E12" s="185" t="s">
        <v>313</v>
      </c>
      <c r="F12" s="215">
        <v>137.19999999999999</v>
      </c>
      <c r="G12" s="394"/>
      <c r="H12" s="394"/>
      <c r="I12" s="216">
        <f t="shared" si="0"/>
        <v>0.91162790697674412</v>
      </c>
      <c r="J12" s="391"/>
      <c r="K12" s="391"/>
      <c r="L12" s="226">
        <v>2.4038032248498353E-3</v>
      </c>
      <c r="M12" s="392"/>
      <c r="N12" s="392"/>
      <c r="O12" s="190">
        <v>8.5963467628905003E-3</v>
      </c>
      <c r="P12" s="396"/>
      <c r="Q12" s="396"/>
      <c r="R12" s="216">
        <f t="shared" si="1"/>
        <v>0.8</v>
      </c>
      <c r="S12" s="391"/>
      <c r="T12" s="391"/>
      <c r="U12" s="216">
        <v>0.58299999999999996</v>
      </c>
      <c r="V12" s="391"/>
      <c r="W12" s="391"/>
    </row>
    <row r="13" spans="2:23" ht="14.45" hidden="1" customHeight="1">
      <c r="B13" s="393"/>
      <c r="C13" s="393"/>
      <c r="D13" s="185">
        <v>45878</v>
      </c>
      <c r="E13" s="185" t="s">
        <v>319</v>
      </c>
      <c r="F13" s="215">
        <v>137.19999999999999</v>
      </c>
      <c r="G13" s="394"/>
      <c r="H13" s="394"/>
      <c r="I13" s="216">
        <f t="shared" si="0"/>
        <v>0.91162790697674412</v>
      </c>
      <c r="J13" s="391"/>
      <c r="K13" s="391"/>
      <c r="L13" s="226">
        <v>2.4070234931509514E-3</v>
      </c>
      <c r="M13" s="392"/>
      <c r="N13" s="392"/>
      <c r="O13" s="190">
        <v>8.5928993629579009E-3</v>
      </c>
      <c r="P13" s="396"/>
      <c r="Q13" s="396"/>
      <c r="R13" s="216">
        <f t="shared" si="1"/>
        <v>0.8</v>
      </c>
      <c r="S13" s="391"/>
      <c r="T13" s="391"/>
      <c r="U13" s="216">
        <v>0.58299999999999996</v>
      </c>
      <c r="V13" s="391"/>
      <c r="W13" s="391"/>
    </row>
    <row r="14" spans="2:23" ht="14.45" hidden="1" customHeight="1">
      <c r="B14" s="393"/>
      <c r="C14" s="393"/>
      <c r="D14" s="185">
        <v>45879</v>
      </c>
      <c r="E14" s="185" t="s">
        <v>311</v>
      </c>
      <c r="F14" s="215">
        <v>137.5</v>
      </c>
      <c r="G14" s="394"/>
      <c r="H14" s="394"/>
      <c r="I14" s="216">
        <f t="shared" si="0"/>
        <v>0.91362126245847175</v>
      </c>
      <c r="J14" s="391"/>
      <c r="K14" s="391"/>
      <c r="L14" s="226">
        <v>2.4394553210041786E-3</v>
      </c>
      <c r="M14" s="392"/>
      <c r="N14" s="392"/>
      <c r="O14" s="190">
        <v>8.5601468505402279E-3</v>
      </c>
      <c r="P14" s="396"/>
      <c r="Q14" s="396"/>
      <c r="R14" s="216">
        <f t="shared" si="1"/>
        <v>0.8</v>
      </c>
      <c r="S14" s="391"/>
      <c r="T14" s="391"/>
      <c r="U14" s="216">
        <v>0.58299999999999996</v>
      </c>
      <c r="V14" s="391"/>
      <c r="W14" s="391"/>
    </row>
    <row r="15" spans="2:23" ht="14.45" hidden="1" customHeight="1">
      <c r="B15" s="393"/>
      <c r="C15" s="393"/>
      <c r="D15" s="185">
        <v>45880</v>
      </c>
      <c r="E15" s="185" t="s">
        <v>315</v>
      </c>
      <c r="F15" s="215">
        <v>137.4</v>
      </c>
      <c r="G15" s="394"/>
      <c r="H15" s="394"/>
      <c r="I15" s="216">
        <f t="shared" si="0"/>
        <v>0.91295681063122924</v>
      </c>
      <c r="J15" s="391"/>
      <c r="K15" s="391"/>
      <c r="L15" s="226">
        <v>2.4500262049088166E-3</v>
      </c>
      <c r="M15" s="392"/>
      <c r="N15" s="392"/>
      <c r="O15" s="190">
        <v>8.5496548271555596E-3</v>
      </c>
      <c r="P15" s="396"/>
      <c r="Q15" s="396"/>
      <c r="R15" s="216">
        <f t="shared" si="1"/>
        <v>0.8</v>
      </c>
      <c r="S15" s="391"/>
      <c r="T15" s="391"/>
      <c r="U15" s="216">
        <v>0.58299999999999996</v>
      </c>
      <c r="V15" s="391"/>
      <c r="W15" s="391"/>
    </row>
    <row r="16" spans="2:23" ht="14.45" hidden="1" customHeight="1">
      <c r="B16" s="405">
        <f>D24</f>
        <v>45889</v>
      </c>
      <c r="C16" s="393"/>
      <c r="D16" s="185">
        <v>45881</v>
      </c>
      <c r="E16" s="185" t="s">
        <v>316</v>
      </c>
      <c r="F16" s="215">
        <v>138.19999999999999</v>
      </c>
      <c r="G16" s="394">
        <f t="shared" ref="G16" si="6">AVERAGE(F16:F22)</f>
        <v>138.07142857142858</v>
      </c>
      <c r="H16" s="394"/>
      <c r="I16" s="216">
        <f t="shared" si="0"/>
        <v>0.91827242524916941</v>
      </c>
      <c r="J16" s="391">
        <f t="shared" ref="J16" si="7">AVERAGE(I16:I22)</f>
        <v>0.91741813004271489</v>
      </c>
      <c r="K16" s="391"/>
      <c r="L16" s="226">
        <v>2.4293617547063691E-3</v>
      </c>
      <c r="M16" s="392">
        <f t="shared" ref="M16" si="8">AVERAGE(L16:L22)</f>
        <v>2.4137149644511543E-3</v>
      </c>
      <c r="N16" s="392"/>
      <c r="O16" s="190">
        <v>8.5707262788103245E-3</v>
      </c>
      <c r="P16" s="396">
        <f t="shared" ref="P16" si="9">AVERAGE(O16:O22)</f>
        <v>8.5862570706077713E-3</v>
      </c>
      <c r="Q16" s="396"/>
      <c r="R16" s="216">
        <f t="shared" si="1"/>
        <v>0.8</v>
      </c>
      <c r="S16" s="391">
        <f t="shared" ref="S16" si="10">AVERAGE(R16:R22)</f>
        <v>0.79999999999999993</v>
      </c>
      <c r="T16" s="391"/>
      <c r="U16" s="216">
        <v>0.58299999999999996</v>
      </c>
      <c r="V16" s="391">
        <f t="shared" ref="V16" si="11">AVERAGE(U16:U22)</f>
        <v>0.58300000000000007</v>
      </c>
      <c r="W16" s="391"/>
    </row>
    <row r="17" spans="2:23" ht="14.45" hidden="1" customHeight="1">
      <c r="B17" s="393"/>
      <c r="C17" s="393"/>
      <c r="D17" s="185">
        <v>45882</v>
      </c>
      <c r="E17" s="185" t="s">
        <v>317</v>
      </c>
      <c r="F17" s="215">
        <v>138.19999999999999</v>
      </c>
      <c r="G17" s="394"/>
      <c r="H17" s="394"/>
      <c r="I17" s="216">
        <f t="shared" si="0"/>
        <v>0.91827242524916941</v>
      </c>
      <c r="J17" s="391"/>
      <c r="K17" s="391"/>
      <c r="L17" s="226">
        <v>2.3996489901639169E-3</v>
      </c>
      <c r="M17" s="392"/>
      <c r="N17" s="392"/>
      <c r="O17" s="190">
        <v>8.6003175747175389E-3</v>
      </c>
      <c r="P17" s="396"/>
      <c r="Q17" s="396"/>
      <c r="R17" s="216">
        <f t="shared" si="1"/>
        <v>0.8</v>
      </c>
      <c r="S17" s="391"/>
      <c r="T17" s="391"/>
      <c r="U17" s="216">
        <v>0.58299999999999996</v>
      </c>
      <c r="V17" s="391"/>
      <c r="W17" s="391"/>
    </row>
    <row r="18" spans="2:23" ht="14.45" hidden="1" customHeight="1">
      <c r="B18" s="393"/>
      <c r="C18" s="393"/>
      <c r="D18" s="185">
        <v>45883</v>
      </c>
      <c r="E18" s="185" t="s">
        <v>320</v>
      </c>
      <c r="F18" s="215">
        <v>138.4</v>
      </c>
      <c r="G18" s="394"/>
      <c r="H18" s="394"/>
      <c r="I18" s="216">
        <f t="shared" si="0"/>
        <v>0.91960132890365454</v>
      </c>
      <c r="J18" s="391"/>
      <c r="K18" s="391"/>
      <c r="L18" s="226">
        <v>2.4003719071238449E-3</v>
      </c>
      <c r="M18" s="392"/>
      <c r="N18" s="392"/>
      <c r="O18" s="190">
        <v>8.5997440605245033E-3</v>
      </c>
      <c r="P18" s="396"/>
      <c r="Q18" s="396"/>
      <c r="R18" s="216">
        <f t="shared" si="1"/>
        <v>0.8</v>
      </c>
      <c r="S18" s="391"/>
      <c r="T18" s="391"/>
      <c r="U18" s="216">
        <v>0.58299999999999996</v>
      </c>
      <c r="V18" s="391"/>
      <c r="W18" s="391"/>
    </row>
    <row r="19" spans="2:23" ht="14.45" hidden="1" customHeight="1">
      <c r="B19" s="393"/>
      <c r="C19" s="393"/>
      <c r="D19" s="185">
        <v>45884</v>
      </c>
      <c r="E19" s="185" t="s">
        <v>313</v>
      </c>
      <c r="F19" s="215">
        <v>137.9</v>
      </c>
      <c r="G19" s="394"/>
      <c r="H19" s="394"/>
      <c r="I19" s="216">
        <f t="shared" si="0"/>
        <v>0.91627906976744189</v>
      </c>
      <c r="J19" s="391"/>
      <c r="K19" s="391"/>
      <c r="L19" s="226">
        <v>2.3998035976832499E-3</v>
      </c>
      <c r="M19" s="392"/>
      <c r="N19" s="392"/>
      <c r="O19" s="190">
        <v>8.5998938341112548E-3</v>
      </c>
      <c r="P19" s="396"/>
      <c r="Q19" s="396"/>
      <c r="R19" s="216">
        <f t="shared" si="1"/>
        <v>0.8</v>
      </c>
      <c r="S19" s="391"/>
      <c r="T19" s="391"/>
      <c r="U19" s="216">
        <v>0.58299999999999996</v>
      </c>
      <c r="V19" s="391"/>
      <c r="W19" s="391"/>
    </row>
    <row r="20" spans="2:23" ht="14.45" hidden="1" customHeight="1">
      <c r="B20" s="393"/>
      <c r="C20" s="393"/>
      <c r="D20" s="185">
        <v>45885</v>
      </c>
      <c r="E20" s="185" t="s">
        <v>319</v>
      </c>
      <c r="F20" s="215">
        <v>137.80000000000001</v>
      </c>
      <c r="G20" s="394"/>
      <c r="H20" s="394"/>
      <c r="I20" s="216">
        <f t="shared" si="0"/>
        <v>0.91561461794019938</v>
      </c>
      <c r="J20" s="391"/>
      <c r="K20" s="391"/>
      <c r="L20" s="226">
        <v>2.4021253121340783E-3</v>
      </c>
      <c r="M20" s="392"/>
      <c r="N20" s="392"/>
      <c r="O20" s="190">
        <v>8.5977804699470424E-3</v>
      </c>
      <c r="P20" s="396"/>
      <c r="Q20" s="396"/>
      <c r="R20" s="216">
        <f t="shared" si="1"/>
        <v>0.8</v>
      </c>
      <c r="S20" s="391"/>
      <c r="T20" s="391"/>
      <c r="U20" s="216">
        <v>0.58299999999999996</v>
      </c>
      <c r="V20" s="391"/>
      <c r="W20" s="391"/>
    </row>
    <row r="21" spans="2:23" ht="14.45" hidden="1" customHeight="1">
      <c r="B21" s="393"/>
      <c r="C21" s="393"/>
      <c r="D21" s="185">
        <v>45886</v>
      </c>
      <c r="E21" s="185" t="s">
        <v>306</v>
      </c>
      <c r="F21" s="215">
        <v>138</v>
      </c>
      <c r="G21" s="394"/>
      <c r="H21" s="394"/>
      <c r="I21" s="216">
        <f t="shared" si="0"/>
        <v>0.9169435215946844</v>
      </c>
      <c r="J21" s="391"/>
      <c r="K21" s="391"/>
      <c r="L21" s="226">
        <v>2.4324449902802495E-3</v>
      </c>
      <c r="M21" s="392"/>
      <c r="N21" s="392"/>
      <c r="O21" s="190">
        <v>8.567826826428095E-3</v>
      </c>
      <c r="P21" s="396"/>
      <c r="Q21" s="396"/>
      <c r="R21" s="216">
        <f t="shared" si="1"/>
        <v>0.8</v>
      </c>
      <c r="S21" s="391"/>
      <c r="T21" s="391"/>
      <c r="U21" s="216">
        <v>0.58299999999999996</v>
      </c>
      <c r="V21" s="391"/>
      <c r="W21" s="391"/>
    </row>
    <row r="22" spans="2:23" ht="14.45" hidden="1" customHeight="1">
      <c r="B22" s="393"/>
      <c r="C22" s="393"/>
      <c r="D22" s="185">
        <v>45887</v>
      </c>
      <c r="E22" s="185" t="s">
        <v>321</v>
      </c>
      <c r="F22" s="215">
        <v>138</v>
      </c>
      <c r="G22" s="394"/>
      <c r="H22" s="394"/>
      <c r="I22" s="216">
        <f t="shared" si="0"/>
        <v>0.9169435215946844</v>
      </c>
      <c r="J22" s="391"/>
      <c r="K22" s="391"/>
      <c r="L22" s="226">
        <v>2.432248199066369E-3</v>
      </c>
      <c r="M22" s="392"/>
      <c r="N22" s="392"/>
      <c r="O22" s="190">
        <v>8.5675104497156384E-3</v>
      </c>
      <c r="P22" s="396"/>
      <c r="Q22" s="396"/>
      <c r="R22" s="216">
        <f t="shared" si="1"/>
        <v>0.8</v>
      </c>
      <c r="S22" s="391"/>
      <c r="T22" s="391"/>
      <c r="U22" s="216">
        <v>0.58299999999999996</v>
      </c>
      <c r="V22" s="391"/>
      <c r="W22" s="391"/>
    </row>
    <row r="23" spans="2:23" ht="14.45" hidden="1" customHeight="1">
      <c r="B23" s="405">
        <f>D24</f>
        <v>45889</v>
      </c>
      <c r="C23" s="393"/>
      <c r="D23" s="185">
        <v>45888</v>
      </c>
      <c r="E23" s="185" t="s">
        <v>322</v>
      </c>
      <c r="F23" s="215">
        <v>134.9</v>
      </c>
      <c r="G23" s="394">
        <f t="shared" ref="G23" si="12">AVERAGE(F23:F29)</f>
        <v>135.69999999999999</v>
      </c>
      <c r="H23" s="394"/>
      <c r="I23" s="216">
        <f t="shared" si="0"/>
        <v>0.89634551495016612</v>
      </c>
      <c r="J23" s="391">
        <f t="shared" ref="J23" si="13">AVERAGE(I23:I29)</f>
        <v>0.90166112956810629</v>
      </c>
      <c r="K23" s="391"/>
      <c r="L23" s="226">
        <v>2.4503401602586961E-3</v>
      </c>
      <c r="M23" s="391">
        <f t="shared" ref="M23" si="14">AVERAGE(L23:L29)</f>
        <v>2.4341465561969755E-3</v>
      </c>
      <c r="N23" s="392"/>
      <c r="O23" s="190">
        <v>8.5499535247865292E-3</v>
      </c>
      <c r="P23" s="391">
        <f t="shared" ref="P23" si="15">AVERAGE(O23:O29)</f>
        <v>8.4877557404736698E-3</v>
      </c>
      <c r="Q23" s="396"/>
      <c r="R23" s="216">
        <f t="shared" si="1"/>
        <v>0.8</v>
      </c>
      <c r="S23" s="391">
        <f t="shared" ref="S23" si="16">AVERAGE(R23:R29)</f>
        <v>0.79999999999999993</v>
      </c>
      <c r="T23" s="391"/>
      <c r="U23" s="216">
        <v>0.625</v>
      </c>
      <c r="V23" s="391">
        <f t="shared" ref="V23" si="17">AVERAGE(U23:U29)</f>
        <v>0.625</v>
      </c>
      <c r="W23" s="391"/>
    </row>
    <row r="24" spans="2:23" ht="14.45" hidden="1" customHeight="1">
      <c r="B24" s="393"/>
      <c r="C24" s="393"/>
      <c r="D24" s="185">
        <v>45889</v>
      </c>
      <c r="E24" s="185" t="s">
        <v>317</v>
      </c>
      <c r="F24" s="215">
        <v>135.19999999999999</v>
      </c>
      <c r="G24" s="394"/>
      <c r="H24" s="394"/>
      <c r="I24" s="216">
        <f t="shared" si="0"/>
        <v>0.89833887043189364</v>
      </c>
      <c r="J24" s="391"/>
      <c r="K24" s="391"/>
      <c r="L24" s="226">
        <v>2.436657809847568E-3</v>
      </c>
      <c r="M24" s="391"/>
      <c r="N24" s="392"/>
      <c r="O24" s="190">
        <v>8.563283779593726E-3</v>
      </c>
      <c r="P24" s="391"/>
      <c r="Q24" s="396"/>
      <c r="R24" s="216">
        <f t="shared" si="1"/>
        <v>0.8</v>
      </c>
      <c r="S24" s="391"/>
      <c r="T24" s="391"/>
      <c r="U24" s="216">
        <v>0.625</v>
      </c>
      <c r="V24" s="391"/>
      <c r="W24" s="391"/>
    </row>
    <row r="25" spans="2:23" ht="14.45" hidden="1" customHeight="1">
      <c r="B25" s="393"/>
      <c r="C25" s="393"/>
      <c r="D25" s="185">
        <v>45890</v>
      </c>
      <c r="E25" s="185" t="s">
        <v>318</v>
      </c>
      <c r="F25" s="215">
        <v>135</v>
      </c>
      <c r="G25" s="394"/>
      <c r="H25" s="394"/>
      <c r="I25" s="216">
        <f t="shared" si="0"/>
        <v>0.89700996677740863</v>
      </c>
      <c r="J25" s="391"/>
      <c r="K25" s="391"/>
      <c r="L25" s="226">
        <v>2.4285636144077013E-3</v>
      </c>
      <c r="M25" s="391"/>
      <c r="N25" s="392"/>
      <c r="O25" s="190">
        <v>8.5710721505144506E-3</v>
      </c>
      <c r="P25" s="391"/>
      <c r="Q25" s="396"/>
      <c r="R25" s="216">
        <f t="shared" si="1"/>
        <v>0.8</v>
      </c>
      <c r="S25" s="391"/>
      <c r="T25" s="391"/>
      <c r="U25" s="216">
        <v>0.625</v>
      </c>
      <c r="V25" s="391"/>
      <c r="W25" s="391"/>
    </row>
    <row r="26" spans="2:23" ht="14.45" hidden="1" customHeight="1">
      <c r="B26" s="393"/>
      <c r="C26" s="393"/>
      <c r="D26" s="185">
        <v>45891</v>
      </c>
      <c r="E26" s="185" t="s">
        <v>313</v>
      </c>
      <c r="F26" s="215">
        <v>136.4</v>
      </c>
      <c r="G26" s="394"/>
      <c r="H26" s="394"/>
      <c r="I26" s="216">
        <f t="shared" si="0"/>
        <v>0.90631229235880406</v>
      </c>
      <c r="J26" s="391"/>
      <c r="K26" s="391"/>
      <c r="L26" s="226">
        <v>2.4122249205144326E-3</v>
      </c>
      <c r="M26" s="391"/>
      <c r="N26" s="392"/>
      <c r="O26" s="190">
        <v>8.5874347603731443E-3</v>
      </c>
      <c r="P26" s="391"/>
      <c r="Q26" s="396"/>
      <c r="R26" s="216">
        <f t="shared" si="1"/>
        <v>0.8</v>
      </c>
      <c r="S26" s="391"/>
      <c r="T26" s="391"/>
      <c r="U26" s="216">
        <v>0.625</v>
      </c>
      <c r="V26" s="391"/>
      <c r="W26" s="391"/>
    </row>
    <row r="27" spans="2:23" ht="14.45" hidden="1" customHeight="1">
      <c r="B27" s="393"/>
      <c r="C27" s="393"/>
      <c r="D27" s="185">
        <v>45892</v>
      </c>
      <c r="E27" s="185" t="s">
        <v>314</v>
      </c>
      <c r="F27" s="215">
        <v>136.5</v>
      </c>
      <c r="G27" s="394"/>
      <c r="H27" s="394"/>
      <c r="I27" s="216">
        <f t="shared" si="0"/>
        <v>0.90697674418604646</v>
      </c>
      <c r="J27" s="391"/>
      <c r="K27" s="391"/>
      <c r="L27" s="226">
        <v>2.4223341983951913E-3</v>
      </c>
      <c r="M27" s="391"/>
      <c r="N27" s="392"/>
      <c r="O27" s="190">
        <v>8.5781174583705513E-3</v>
      </c>
      <c r="P27" s="391"/>
      <c r="Q27" s="396"/>
      <c r="R27" s="216">
        <f t="shared" si="1"/>
        <v>0.8</v>
      </c>
      <c r="S27" s="391"/>
      <c r="T27" s="391"/>
      <c r="U27" s="216">
        <v>0.625</v>
      </c>
      <c r="V27" s="391"/>
      <c r="W27" s="391"/>
    </row>
    <row r="28" spans="2:23" ht="14.45" hidden="1" customHeight="1">
      <c r="B28" s="393"/>
      <c r="C28" s="393"/>
      <c r="D28" s="185">
        <v>45893</v>
      </c>
      <c r="E28" s="185" t="s">
        <v>311</v>
      </c>
      <c r="F28" s="215">
        <v>136.4</v>
      </c>
      <c r="G28" s="394"/>
      <c r="H28" s="394"/>
      <c r="I28" s="216">
        <f t="shared" si="0"/>
        <v>0.90631229235880406</v>
      </c>
      <c r="J28" s="391"/>
      <c r="K28" s="391"/>
      <c r="L28" s="226">
        <v>2.4471140715801249E-3</v>
      </c>
      <c r="M28" s="391"/>
      <c r="N28" s="392"/>
      <c r="O28" s="190">
        <v>8.5524900103149965E-3</v>
      </c>
      <c r="P28" s="391"/>
      <c r="Q28" s="396"/>
      <c r="R28" s="216">
        <f t="shared" si="1"/>
        <v>0.8</v>
      </c>
      <c r="S28" s="391"/>
      <c r="T28" s="391"/>
      <c r="U28" s="216">
        <v>0.625</v>
      </c>
      <c r="V28" s="391"/>
      <c r="W28" s="391"/>
    </row>
    <row r="29" spans="2:23" ht="14.45" hidden="1" customHeight="1">
      <c r="B29" s="393"/>
      <c r="C29" s="393"/>
      <c r="D29" s="185">
        <v>45894</v>
      </c>
      <c r="E29" s="185" t="s">
        <v>321</v>
      </c>
      <c r="F29" s="215">
        <v>135.5</v>
      </c>
      <c r="G29" s="394"/>
      <c r="H29" s="394"/>
      <c r="I29" s="216">
        <f t="shared" si="0"/>
        <v>0.90033222591362128</v>
      </c>
      <c r="J29" s="391"/>
      <c r="K29" s="391"/>
      <c r="L29" s="226">
        <v>2.4417911183751144E-3</v>
      </c>
      <c r="M29" s="391"/>
      <c r="N29" s="392"/>
      <c r="O29" s="190">
        <v>8.0119384993622925E-3</v>
      </c>
      <c r="P29" s="391"/>
      <c r="Q29" s="396"/>
      <c r="R29" s="216">
        <f t="shared" si="1"/>
        <v>0.8</v>
      </c>
      <c r="S29" s="391"/>
      <c r="T29" s="391"/>
      <c r="U29" s="216">
        <v>0.625</v>
      </c>
      <c r="V29" s="391"/>
      <c r="W29" s="391"/>
    </row>
    <row r="30" spans="2:23" ht="14.45" hidden="1" customHeight="1">
      <c r="B30" s="405">
        <f>D38</f>
        <v>45903</v>
      </c>
      <c r="C30" s="393"/>
      <c r="D30" s="185">
        <v>45895</v>
      </c>
      <c r="E30" s="185" t="s">
        <v>322</v>
      </c>
      <c r="F30" s="215">
        <v>136.4</v>
      </c>
      <c r="G30" s="394">
        <f t="shared" ref="G30" si="18">AVERAGE(F30:F36)</f>
        <v>136.69999999999999</v>
      </c>
      <c r="H30" s="394"/>
      <c r="I30" s="216">
        <f t="shared" si="0"/>
        <v>0.90631229235880406</v>
      </c>
      <c r="J30" s="391">
        <f t="shared" ref="J30" si="19">AVERAGE(I30:I36)</f>
        <v>0.90830564784053158</v>
      </c>
      <c r="K30" s="391"/>
      <c r="L30" s="226">
        <v>2.4306372352178958E-3</v>
      </c>
      <c r="M30" s="391">
        <f t="shared" ref="M30" si="20">AVERAGE(L30:L36)</f>
        <v>2.4304495499785526E-3</v>
      </c>
      <c r="N30" s="392"/>
      <c r="O30" s="190">
        <v>7.7275788764015509E-3</v>
      </c>
      <c r="P30" s="391">
        <f t="shared" ref="P30" si="21">AVERAGE(O30:O36)</f>
        <v>7.6896107039843443E-3</v>
      </c>
      <c r="Q30" s="396"/>
      <c r="R30" s="216">
        <f t="shared" si="1"/>
        <v>0.8</v>
      </c>
      <c r="S30" s="391">
        <f t="shared" ref="S30" si="22">AVERAGE(R30:R36)</f>
        <v>0.79999999999999993</v>
      </c>
      <c r="T30" s="391"/>
      <c r="U30" s="216">
        <v>0.66666666666666663</v>
      </c>
      <c r="V30" s="391">
        <f t="shared" ref="V30" si="23">AVERAGE(U30:U36)</f>
        <v>0.66666666666666663</v>
      </c>
      <c r="W30" s="391"/>
    </row>
    <row r="31" spans="2:23" ht="14.45" hidden="1" customHeight="1">
      <c r="B31" s="393"/>
      <c r="C31" s="393"/>
      <c r="D31" s="185">
        <v>45896</v>
      </c>
      <c r="E31" s="185" t="s">
        <v>323</v>
      </c>
      <c r="F31" s="215">
        <v>136.80000000000001</v>
      </c>
      <c r="G31" s="394"/>
      <c r="H31" s="394"/>
      <c r="I31" s="216">
        <f t="shared" si="0"/>
        <v>0.9089700996677742</v>
      </c>
      <c r="J31" s="391"/>
      <c r="K31" s="391"/>
      <c r="L31" s="226">
        <v>2.4267235460420523E-3</v>
      </c>
      <c r="M31" s="391"/>
      <c r="N31" s="392"/>
      <c r="O31" s="190">
        <v>7.675067553581604E-3</v>
      </c>
      <c r="P31" s="391"/>
      <c r="Q31" s="396"/>
      <c r="R31" s="216">
        <f t="shared" si="1"/>
        <v>0.8</v>
      </c>
      <c r="S31" s="391"/>
      <c r="T31" s="391"/>
      <c r="U31" s="216">
        <v>0.66666666666666663</v>
      </c>
      <c r="V31" s="391"/>
      <c r="W31" s="391"/>
    </row>
    <row r="32" spans="2:23" ht="14.45" hidden="1" customHeight="1">
      <c r="B32" s="393"/>
      <c r="C32" s="393"/>
      <c r="D32" s="185">
        <v>45897</v>
      </c>
      <c r="E32" s="185" t="s">
        <v>320</v>
      </c>
      <c r="F32" s="215">
        <v>136.5</v>
      </c>
      <c r="G32" s="394"/>
      <c r="H32" s="394"/>
      <c r="I32" s="216">
        <f t="shared" si="0"/>
        <v>0.90697674418604646</v>
      </c>
      <c r="J32" s="391"/>
      <c r="K32" s="391"/>
      <c r="L32" s="226">
        <v>2.4308700569126971E-3</v>
      </c>
      <c r="M32" s="391"/>
      <c r="N32" s="392"/>
      <c r="O32" s="190">
        <v>7.5018906832416731E-3</v>
      </c>
      <c r="P32" s="391"/>
      <c r="Q32" s="396"/>
      <c r="R32" s="216">
        <f t="shared" si="1"/>
        <v>0.8</v>
      </c>
      <c r="S32" s="391"/>
      <c r="T32" s="391"/>
      <c r="U32" s="216">
        <v>0.66666666666666663</v>
      </c>
      <c r="V32" s="391"/>
      <c r="W32" s="391"/>
    </row>
    <row r="33" spans="2:23" ht="14.45" hidden="1" customHeight="1">
      <c r="B33" s="393"/>
      <c r="C33" s="393"/>
      <c r="D33" s="185">
        <v>45898</v>
      </c>
      <c r="E33" s="185" t="s">
        <v>324</v>
      </c>
      <c r="F33" s="215">
        <v>136.5</v>
      </c>
      <c r="G33" s="394"/>
      <c r="H33" s="394"/>
      <c r="I33" s="216">
        <f t="shared" si="0"/>
        <v>0.90697674418604646</v>
      </c>
      <c r="J33" s="391"/>
      <c r="K33" s="391"/>
      <c r="L33" s="226">
        <v>2.403999791602128E-3</v>
      </c>
      <c r="M33" s="391"/>
      <c r="N33" s="392"/>
      <c r="O33" s="190">
        <v>7.5406458743310671E-3</v>
      </c>
      <c r="P33" s="391"/>
      <c r="Q33" s="396"/>
      <c r="R33" s="216">
        <f t="shared" si="1"/>
        <v>0.8</v>
      </c>
      <c r="S33" s="391"/>
      <c r="T33" s="391"/>
      <c r="U33" s="216">
        <v>0.66666666666666663</v>
      </c>
      <c r="V33" s="391"/>
      <c r="W33" s="391"/>
    </row>
    <row r="34" spans="2:23" ht="14.45" hidden="1" customHeight="1">
      <c r="B34" s="393"/>
      <c r="C34" s="393"/>
      <c r="D34" s="185">
        <v>45899</v>
      </c>
      <c r="E34" s="185" t="s">
        <v>314</v>
      </c>
      <c r="F34" s="215">
        <v>136</v>
      </c>
      <c r="G34" s="394"/>
      <c r="H34" s="394"/>
      <c r="I34" s="216">
        <f t="shared" si="0"/>
        <v>0.90365448504983392</v>
      </c>
      <c r="J34" s="391"/>
      <c r="K34" s="391"/>
      <c r="L34" s="226">
        <v>2.4406039327791321E-3</v>
      </c>
      <c r="M34" s="391"/>
      <c r="N34" s="392"/>
      <c r="O34" s="190">
        <v>7.6337476918660946E-3</v>
      </c>
      <c r="P34" s="391"/>
      <c r="Q34" s="396"/>
      <c r="R34" s="216">
        <f t="shared" si="1"/>
        <v>0.8</v>
      </c>
      <c r="S34" s="391"/>
      <c r="T34" s="391"/>
      <c r="U34" s="216">
        <v>0.66666666666666663</v>
      </c>
      <c r="V34" s="391"/>
      <c r="W34" s="391"/>
    </row>
    <row r="35" spans="2:23" hidden="1">
      <c r="B35" s="393"/>
      <c r="C35" s="393"/>
      <c r="D35" s="185">
        <v>45900</v>
      </c>
      <c r="E35" s="185" t="s">
        <v>306</v>
      </c>
      <c r="F35" s="215">
        <v>136.80000000000001</v>
      </c>
      <c r="G35" s="394"/>
      <c r="H35" s="394"/>
      <c r="I35" s="216">
        <f t="shared" si="0"/>
        <v>0.9089700996677742</v>
      </c>
      <c r="J35" s="391"/>
      <c r="K35" s="391"/>
      <c r="L35" s="226">
        <v>2.4417276697111323E-3</v>
      </c>
      <c r="M35" s="391"/>
      <c r="N35" s="392"/>
      <c r="O35" s="190">
        <v>7.9095217866463376E-3</v>
      </c>
      <c r="P35" s="391"/>
      <c r="Q35" s="396"/>
      <c r="R35" s="216">
        <f t="shared" si="1"/>
        <v>0.8</v>
      </c>
      <c r="S35" s="391"/>
      <c r="T35" s="391"/>
      <c r="U35" s="216">
        <v>0.66666666666666663</v>
      </c>
      <c r="V35" s="391"/>
      <c r="W35" s="391"/>
    </row>
    <row r="36" spans="2:23" ht="12" hidden="1" customHeight="1">
      <c r="B36" s="393"/>
      <c r="C36" s="395" t="s">
        <v>668</v>
      </c>
      <c r="D36" s="185">
        <v>45901</v>
      </c>
      <c r="E36" s="185" t="s">
        <v>321</v>
      </c>
      <c r="F36" s="215">
        <v>137.9</v>
      </c>
      <c r="G36" s="394"/>
      <c r="H36" s="394">
        <f>AVERAGEIF(F36:F65,"&lt;&gt;0")</f>
        <v>140.37333333333333</v>
      </c>
      <c r="I36" s="216">
        <f t="shared" si="0"/>
        <v>0.91627906976744189</v>
      </c>
      <c r="J36" s="391"/>
      <c r="K36" s="391">
        <f>AVERAGEIF(I36:I65,"&lt;&gt;0")</f>
        <v>0.93271317829457379</v>
      </c>
      <c r="L36" s="226">
        <v>2.4385846175848302E-3</v>
      </c>
      <c r="M36" s="391"/>
      <c r="N36" s="392">
        <f>AVERAGEIF(L36:L65,"&lt;&gt;0")</f>
        <v>2.4304510513538024E-3</v>
      </c>
      <c r="O36" s="190">
        <v>7.8388224618220932E-3</v>
      </c>
      <c r="P36" s="391"/>
      <c r="Q36" s="396">
        <f>AVERAGEIF(O36:O65,"&lt;&gt;0")</f>
        <v>7.6554307649619327E-3</v>
      </c>
      <c r="R36" s="216">
        <f t="shared" si="1"/>
        <v>0.8</v>
      </c>
      <c r="S36" s="391"/>
      <c r="T36" s="391">
        <f>AVERAGEIF(R36:R65,"&lt;&gt;0")</f>
        <v>0.80000000000000038</v>
      </c>
      <c r="U36" s="216">
        <v>0.66666666666666663</v>
      </c>
      <c r="V36" s="391"/>
      <c r="W36" s="391">
        <f>AVERAGEIF(U36:U65,"&lt;&gt;0")</f>
        <v>0.69868888888888891</v>
      </c>
    </row>
    <row r="37" spans="2:23" hidden="1">
      <c r="B37" s="393"/>
      <c r="C37" s="395"/>
      <c r="D37" s="185">
        <v>45902</v>
      </c>
      <c r="E37" s="185" t="s">
        <v>316</v>
      </c>
      <c r="F37" s="215">
        <v>136.9</v>
      </c>
      <c r="G37" s="394">
        <f t="shared" ref="G37" si="24">AVERAGE(F37:F43)</f>
        <v>137.05714285714285</v>
      </c>
      <c r="H37" s="394"/>
      <c r="I37" s="216">
        <f t="shared" si="0"/>
        <v>0.9096345514950166</v>
      </c>
      <c r="J37" s="391">
        <f t="shared" ref="J37" si="25">AVERAGE(I37:I43)</f>
        <v>0.91067869008068336</v>
      </c>
      <c r="K37" s="391"/>
      <c r="L37" s="226">
        <v>2.4493122275001801E-3</v>
      </c>
      <c r="M37" s="391">
        <f t="shared" ref="M37" si="26">AVERAGE(L37:L43)</f>
        <v>2.4304196570413485E-3</v>
      </c>
      <c r="N37" s="392"/>
      <c r="O37" s="190">
        <v>7.8141759221552025E-3</v>
      </c>
      <c r="P37" s="391">
        <f t="shared" ref="P37" si="27">AVERAGE(O37:O43)</f>
        <v>7.7841863870621846E-3</v>
      </c>
      <c r="Q37" s="396"/>
      <c r="R37" s="216">
        <f t="shared" si="1"/>
        <v>0.8</v>
      </c>
      <c r="S37" s="391">
        <f t="shared" ref="S37" si="28">AVERAGE(R37:R43)</f>
        <v>0.79999999999999993</v>
      </c>
      <c r="T37" s="391"/>
      <c r="U37" s="216">
        <v>0.66700000000000004</v>
      </c>
      <c r="V37" s="391">
        <f t="shared" ref="V37" si="29">AVERAGE(U37:U43)</f>
        <v>0.66699999999999993</v>
      </c>
      <c r="W37" s="391"/>
    </row>
    <row r="38" spans="2:23" hidden="1">
      <c r="B38" s="393"/>
      <c r="C38" s="395"/>
      <c r="D38" s="185">
        <v>45903</v>
      </c>
      <c r="E38" s="185" t="s">
        <v>317</v>
      </c>
      <c r="F38" s="215">
        <v>137</v>
      </c>
      <c r="G38" s="394"/>
      <c r="H38" s="394"/>
      <c r="I38" s="216">
        <f t="shared" si="0"/>
        <v>0.9102990033222591</v>
      </c>
      <c r="J38" s="391"/>
      <c r="K38" s="391"/>
      <c r="L38" s="226">
        <v>2.4435314095147026E-3</v>
      </c>
      <c r="M38" s="391"/>
      <c r="N38" s="392"/>
      <c r="O38" s="190">
        <v>7.5679298779258129E-3</v>
      </c>
      <c r="P38" s="391"/>
      <c r="Q38" s="396"/>
      <c r="R38" s="216">
        <f t="shared" si="1"/>
        <v>0.8</v>
      </c>
      <c r="S38" s="391"/>
      <c r="T38" s="391"/>
      <c r="U38" s="216">
        <v>0.66700000000000004</v>
      </c>
      <c r="V38" s="391"/>
      <c r="W38" s="391"/>
    </row>
    <row r="39" spans="2:23" hidden="1">
      <c r="B39" s="393"/>
      <c r="C39" s="395"/>
      <c r="D39" s="185">
        <v>45904</v>
      </c>
      <c r="E39" s="185" t="s">
        <v>318</v>
      </c>
      <c r="F39" s="215">
        <v>137.4</v>
      </c>
      <c r="G39" s="394"/>
      <c r="H39" s="394"/>
      <c r="I39" s="216">
        <f t="shared" si="0"/>
        <v>0.91295681063122924</v>
      </c>
      <c r="J39" s="391"/>
      <c r="K39" s="391"/>
      <c r="L39" s="226">
        <v>2.4319416717349393E-3</v>
      </c>
      <c r="M39" s="391"/>
      <c r="N39" s="392"/>
      <c r="O39" s="190">
        <v>7.7711836750562618E-3</v>
      </c>
      <c r="P39" s="391"/>
      <c r="Q39" s="396"/>
      <c r="R39" s="216">
        <f t="shared" si="1"/>
        <v>0.8</v>
      </c>
      <c r="S39" s="391"/>
      <c r="T39" s="391"/>
      <c r="U39" s="216">
        <v>0.66700000000000004</v>
      </c>
      <c r="V39" s="391"/>
      <c r="W39" s="391"/>
    </row>
    <row r="40" spans="2:23" hidden="1">
      <c r="B40" s="393"/>
      <c r="C40" s="395"/>
      <c r="D40" s="185">
        <v>45905</v>
      </c>
      <c r="E40" s="185" t="s">
        <v>313</v>
      </c>
      <c r="F40" s="215">
        <v>137</v>
      </c>
      <c r="G40" s="394"/>
      <c r="H40" s="394"/>
      <c r="I40" s="216">
        <f t="shared" si="0"/>
        <v>0.9102990033222591</v>
      </c>
      <c r="J40" s="391"/>
      <c r="K40" s="391"/>
      <c r="L40" s="226">
        <v>2.4020071539245149E-3</v>
      </c>
      <c r="M40" s="391"/>
      <c r="N40" s="392"/>
      <c r="O40" s="190">
        <v>7.756249214920641E-3</v>
      </c>
      <c r="P40" s="391"/>
      <c r="Q40" s="396"/>
      <c r="R40" s="216">
        <f t="shared" si="1"/>
        <v>0.8</v>
      </c>
      <c r="S40" s="391"/>
      <c r="T40" s="391"/>
      <c r="U40" s="216">
        <v>0.66700000000000004</v>
      </c>
      <c r="V40" s="391"/>
      <c r="W40" s="391"/>
    </row>
    <row r="41" spans="2:23" hidden="1">
      <c r="B41" s="393"/>
      <c r="C41" s="395"/>
      <c r="D41" s="185">
        <v>45906</v>
      </c>
      <c r="E41" s="185" t="s">
        <v>314</v>
      </c>
      <c r="F41" s="215">
        <v>136.80000000000001</v>
      </c>
      <c r="G41" s="394"/>
      <c r="H41" s="394"/>
      <c r="I41" s="216">
        <f t="shared" si="0"/>
        <v>0.9089700996677742</v>
      </c>
      <c r="J41" s="391"/>
      <c r="K41" s="391"/>
      <c r="L41" s="226">
        <v>2.3997045793860456E-3</v>
      </c>
      <c r="M41" s="391"/>
      <c r="N41" s="392"/>
      <c r="O41" s="190">
        <v>7.9002604770995345E-3</v>
      </c>
      <c r="P41" s="391"/>
      <c r="Q41" s="396"/>
      <c r="R41" s="216">
        <f t="shared" si="1"/>
        <v>0.8</v>
      </c>
      <c r="S41" s="391"/>
      <c r="T41" s="391"/>
      <c r="U41" s="216">
        <v>0.66700000000000004</v>
      </c>
      <c r="V41" s="391"/>
      <c r="W41" s="391"/>
    </row>
    <row r="42" spans="2:23" hidden="1">
      <c r="B42" s="393"/>
      <c r="C42" s="395"/>
      <c r="D42" s="185">
        <v>45907</v>
      </c>
      <c r="E42" s="185" t="s">
        <v>306</v>
      </c>
      <c r="F42" s="215">
        <v>137</v>
      </c>
      <c r="G42" s="394"/>
      <c r="H42" s="394"/>
      <c r="I42" s="216">
        <f t="shared" si="0"/>
        <v>0.9102990033222591</v>
      </c>
      <c r="J42" s="391"/>
      <c r="K42" s="391"/>
      <c r="L42" s="226">
        <v>2.4396176198963732E-3</v>
      </c>
      <c r="M42" s="391"/>
      <c r="N42" s="392"/>
      <c r="O42" s="190">
        <v>7.7881047818521235E-3</v>
      </c>
      <c r="P42" s="391"/>
      <c r="Q42" s="396"/>
      <c r="R42" s="216">
        <f t="shared" si="1"/>
        <v>0.8</v>
      </c>
      <c r="S42" s="391"/>
      <c r="T42" s="391"/>
      <c r="U42" s="216">
        <v>0.66700000000000004</v>
      </c>
      <c r="V42" s="391"/>
      <c r="W42" s="391"/>
    </row>
    <row r="43" spans="2:23" hidden="1">
      <c r="B43" s="393"/>
      <c r="C43" s="395"/>
      <c r="D43" s="185">
        <v>45908</v>
      </c>
      <c r="E43" s="185" t="s">
        <v>119</v>
      </c>
      <c r="F43" s="215">
        <v>137.30000000000001</v>
      </c>
      <c r="G43" s="394"/>
      <c r="H43" s="394"/>
      <c r="I43" s="216">
        <f t="shared" si="0"/>
        <v>0.91229235880398674</v>
      </c>
      <c r="J43" s="391"/>
      <c r="K43" s="391"/>
      <c r="L43" s="226">
        <v>2.4468229373326841E-3</v>
      </c>
      <c r="M43" s="391"/>
      <c r="N43" s="392"/>
      <c r="O43" s="190">
        <v>7.8914007604257187E-3</v>
      </c>
      <c r="P43" s="391"/>
      <c r="Q43" s="396"/>
      <c r="R43" s="216">
        <f t="shared" si="1"/>
        <v>0.8</v>
      </c>
      <c r="S43" s="391"/>
      <c r="T43" s="391"/>
      <c r="U43" s="216">
        <v>0.66700000000000004</v>
      </c>
      <c r="V43" s="391"/>
      <c r="W43" s="391"/>
    </row>
    <row r="44" spans="2:23" hidden="1">
      <c r="C44" s="395"/>
      <c r="D44" s="185">
        <v>45909</v>
      </c>
      <c r="E44" s="185" t="s">
        <v>120</v>
      </c>
      <c r="F44" s="208">
        <v>139.80000000000001</v>
      </c>
      <c r="G44" s="394">
        <f t="shared" ref="G44" si="30">AVERAGE(F44:F50)</f>
        <v>139.72857142857143</v>
      </c>
      <c r="H44" s="394"/>
      <c r="I44" s="216">
        <f t="shared" ref="I44:I107" si="31">F44/$C$1</f>
        <v>0.92890365448504986</v>
      </c>
      <c r="J44" s="391">
        <f t="shared" ref="J44" si="32">AVERAGE(I44:I50)</f>
        <v>0.92842904603701937</v>
      </c>
      <c r="K44" s="391"/>
      <c r="L44" s="226">
        <v>2.447119682684917E-3</v>
      </c>
      <c r="M44" s="391">
        <f t="shared" ref="M44:M58" si="33">AVERAGE(L44:L50)</f>
        <v>2.4318506871583321E-3</v>
      </c>
      <c r="N44" s="392"/>
      <c r="O44" s="209">
        <v>7.8526098722462561E-3</v>
      </c>
      <c r="P44" s="391">
        <f t="shared" ref="P44:P58" si="34">AVERAGE(O44:O50)</f>
        <v>7.8135498127170893E-3</v>
      </c>
      <c r="Q44" s="396"/>
      <c r="R44" s="216">
        <f t="shared" si="1"/>
        <v>0.8</v>
      </c>
      <c r="S44" s="391">
        <f t="shared" ref="S44:S58" si="35">AVERAGE(R44:R50)</f>
        <v>0.79999999999999993</v>
      </c>
      <c r="T44" s="391"/>
      <c r="U44" s="216">
        <v>0.66700000000000004</v>
      </c>
      <c r="V44" s="391">
        <f t="shared" ref="V44:V58" si="36">AVERAGE(U44:U50)</f>
        <v>0.66699999999999993</v>
      </c>
      <c r="W44" s="391"/>
    </row>
    <row r="45" spans="2:23" hidden="1">
      <c r="C45" s="395"/>
      <c r="D45" s="185">
        <v>45910</v>
      </c>
      <c r="E45" s="185" t="s">
        <v>114</v>
      </c>
      <c r="F45" s="208">
        <v>139.80000000000001</v>
      </c>
      <c r="G45" s="394"/>
      <c r="H45" s="394"/>
      <c r="I45" s="216">
        <f t="shared" si="31"/>
        <v>0.92890365448504986</v>
      </c>
      <c r="J45" s="391"/>
      <c r="K45" s="391"/>
      <c r="L45" s="226">
        <v>2.4496314771312033E-3</v>
      </c>
      <c r="M45" s="391"/>
      <c r="N45" s="392"/>
      <c r="O45" s="209">
        <v>7.9738011412912452E-3</v>
      </c>
      <c r="P45" s="391"/>
      <c r="Q45" s="396"/>
      <c r="R45" s="216">
        <f t="shared" si="1"/>
        <v>0.8</v>
      </c>
      <c r="S45" s="391"/>
      <c r="T45" s="391"/>
      <c r="U45" s="216">
        <v>0.66700000000000004</v>
      </c>
      <c r="V45" s="391"/>
      <c r="W45" s="391"/>
    </row>
    <row r="46" spans="2:23" hidden="1">
      <c r="C46" s="395"/>
      <c r="D46" s="185">
        <v>45911</v>
      </c>
      <c r="E46" s="185" t="s">
        <v>115</v>
      </c>
      <c r="F46" s="208">
        <v>139.9</v>
      </c>
      <c r="G46" s="394"/>
      <c r="H46" s="394"/>
      <c r="I46" s="216">
        <f t="shared" si="31"/>
        <v>0.92956810631229236</v>
      </c>
      <c r="J46" s="391"/>
      <c r="K46" s="391"/>
      <c r="L46" s="226">
        <v>2.4355457551077423E-3</v>
      </c>
      <c r="M46" s="391"/>
      <c r="N46" s="392"/>
      <c r="O46" s="209">
        <v>7.9965340208733252E-3</v>
      </c>
      <c r="P46" s="391"/>
      <c r="Q46" s="396"/>
      <c r="R46" s="216">
        <f t="shared" si="1"/>
        <v>0.8</v>
      </c>
      <c r="S46" s="391"/>
      <c r="T46" s="391"/>
      <c r="U46" s="216">
        <v>0.66700000000000004</v>
      </c>
      <c r="V46" s="391"/>
      <c r="W46" s="391"/>
    </row>
    <row r="47" spans="2:23" hidden="1">
      <c r="C47" s="395"/>
      <c r="D47" s="185">
        <v>45912</v>
      </c>
      <c r="E47" s="185" t="s">
        <v>116</v>
      </c>
      <c r="F47" s="208">
        <v>139.80000000000001</v>
      </c>
      <c r="G47" s="394"/>
      <c r="H47" s="394"/>
      <c r="I47" s="216">
        <f t="shared" si="31"/>
        <v>0.92890365448504986</v>
      </c>
      <c r="J47" s="391"/>
      <c r="K47" s="391"/>
      <c r="L47" s="226">
        <v>2.4428984724401358E-3</v>
      </c>
      <c r="M47" s="391"/>
      <c r="N47" s="392"/>
      <c r="O47" s="209">
        <v>7.5905315532074618E-3</v>
      </c>
      <c r="P47" s="391"/>
      <c r="Q47" s="396"/>
      <c r="R47" s="216">
        <f t="shared" si="1"/>
        <v>0.8</v>
      </c>
      <c r="S47" s="391"/>
      <c r="T47" s="391"/>
      <c r="U47" s="216">
        <v>0.66700000000000004</v>
      </c>
      <c r="V47" s="391"/>
      <c r="W47" s="391"/>
    </row>
    <row r="48" spans="2:23" hidden="1">
      <c r="C48" s="395"/>
      <c r="D48" s="185">
        <v>45913</v>
      </c>
      <c r="E48" s="185" t="s">
        <v>117</v>
      </c>
      <c r="F48" s="208">
        <v>139.9</v>
      </c>
      <c r="G48" s="394"/>
      <c r="H48" s="394"/>
      <c r="I48" s="216">
        <f t="shared" si="31"/>
        <v>0.92956810631229236</v>
      </c>
      <c r="J48" s="391"/>
      <c r="K48" s="391"/>
      <c r="L48" s="226">
        <v>2.4107408535944271E-3</v>
      </c>
      <c r="M48" s="391"/>
      <c r="N48" s="392"/>
      <c r="O48" s="209">
        <v>7.9563392436114346E-3</v>
      </c>
      <c r="P48" s="391"/>
      <c r="Q48" s="396"/>
      <c r="R48" s="216">
        <f t="shared" si="1"/>
        <v>0.8</v>
      </c>
      <c r="S48" s="391"/>
      <c r="T48" s="391"/>
      <c r="U48" s="216">
        <v>0.66700000000000004</v>
      </c>
      <c r="V48" s="391"/>
      <c r="W48" s="391"/>
    </row>
    <row r="49" spans="3:23" hidden="1">
      <c r="C49" s="395"/>
      <c r="D49" s="185">
        <v>45914</v>
      </c>
      <c r="E49" s="185" t="s">
        <v>118</v>
      </c>
      <c r="F49" s="208">
        <v>139.30000000000001</v>
      </c>
      <c r="G49" s="394"/>
      <c r="H49" s="394"/>
      <c r="I49" s="216">
        <f t="shared" si="31"/>
        <v>0.92558139534883732</v>
      </c>
      <c r="J49" s="391"/>
      <c r="K49" s="391"/>
      <c r="L49" s="226">
        <v>2.4134020770841817E-3</v>
      </c>
      <c r="M49" s="391"/>
      <c r="N49" s="392"/>
      <c r="O49" s="209">
        <v>7.6299665652404874E-3</v>
      </c>
      <c r="P49" s="391"/>
      <c r="Q49" s="396"/>
      <c r="R49" s="216">
        <f t="shared" si="1"/>
        <v>0.8</v>
      </c>
      <c r="S49" s="391"/>
      <c r="T49" s="391"/>
      <c r="U49" s="216">
        <v>0.66700000000000004</v>
      </c>
      <c r="V49" s="391"/>
      <c r="W49" s="391"/>
    </row>
    <row r="50" spans="3:23" hidden="1">
      <c r="C50" s="395"/>
      <c r="D50" s="185">
        <v>45915</v>
      </c>
      <c r="E50" s="185" t="s">
        <v>119</v>
      </c>
      <c r="F50" s="208">
        <v>139.6</v>
      </c>
      <c r="G50" s="394"/>
      <c r="H50" s="394"/>
      <c r="I50" s="216">
        <f t="shared" si="31"/>
        <v>0.92757475083056473</v>
      </c>
      <c r="J50" s="391"/>
      <c r="K50" s="391"/>
      <c r="L50" s="226">
        <v>2.4236164920657154E-3</v>
      </c>
      <c r="M50" s="391"/>
      <c r="N50" s="392"/>
      <c r="O50" s="209">
        <v>7.6950662925494104E-3</v>
      </c>
      <c r="P50" s="391"/>
      <c r="Q50" s="396"/>
      <c r="R50" s="216">
        <f t="shared" si="1"/>
        <v>0.8</v>
      </c>
      <c r="S50" s="391"/>
      <c r="T50" s="391"/>
      <c r="U50" s="216">
        <v>0.66700000000000004</v>
      </c>
      <c r="V50" s="391"/>
      <c r="W50" s="391"/>
    </row>
    <row r="51" spans="3:23" hidden="1">
      <c r="C51" s="395"/>
      <c r="D51" s="185">
        <v>45916</v>
      </c>
      <c r="E51" s="185" t="s">
        <v>120</v>
      </c>
      <c r="F51" s="208">
        <v>142.30000000000001</v>
      </c>
      <c r="G51" s="394">
        <f t="shared" ref="G51" si="37">AVERAGE(F51:F57)</f>
        <v>142.02857142857144</v>
      </c>
      <c r="H51" s="394"/>
      <c r="I51" s="216">
        <f t="shared" si="31"/>
        <v>0.94551495016611298</v>
      </c>
      <c r="J51" s="391">
        <f t="shared" ref="J51" si="38">AVERAGE(I51:I57)</f>
        <v>0.94371143806359759</v>
      </c>
      <c r="K51" s="391"/>
      <c r="L51" s="226">
        <v>2.4475664604704547E-3</v>
      </c>
      <c r="M51" s="391">
        <f t="shared" si="33"/>
        <v>2.4317340665147642E-3</v>
      </c>
      <c r="N51" s="392"/>
      <c r="O51" s="209">
        <v>7.6764786842783003E-3</v>
      </c>
      <c r="P51" s="391">
        <f t="shared" si="34"/>
        <v>7.4741835208191236E-3</v>
      </c>
      <c r="Q51" s="396"/>
      <c r="R51" s="216">
        <f t="shared" si="1"/>
        <v>0.8</v>
      </c>
      <c r="S51" s="391">
        <f t="shared" si="35"/>
        <v>0.79999999999999993</v>
      </c>
      <c r="T51" s="391"/>
      <c r="U51" s="216">
        <v>0.70799999999999996</v>
      </c>
      <c r="V51" s="391">
        <f t="shared" si="36"/>
        <v>0.70800000000000007</v>
      </c>
      <c r="W51" s="391"/>
    </row>
    <row r="52" spans="3:23" hidden="1">
      <c r="C52" s="395"/>
      <c r="D52" s="185">
        <v>45917</v>
      </c>
      <c r="E52" s="185" t="s">
        <v>114</v>
      </c>
      <c r="F52" s="208">
        <v>142</v>
      </c>
      <c r="G52" s="394"/>
      <c r="H52" s="394"/>
      <c r="I52" s="216">
        <f t="shared" si="31"/>
        <v>0.94352159468438535</v>
      </c>
      <c r="J52" s="391"/>
      <c r="K52" s="391"/>
      <c r="L52" s="226">
        <v>2.4504007003133292E-3</v>
      </c>
      <c r="M52" s="391"/>
      <c r="N52" s="392"/>
      <c r="O52" s="209">
        <v>7.5272925741359442E-3</v>
      </c>
      <c r="P52" s="391"/>
      <c r="Q52" s="396"/>
      <c r="R52" s="216">
        <f t="shared" si="1"/>
        <v>0.8</v>
      </c>
      <c r="S52" s="391"/>
      <c r="T52" s="391"/>
      <c r="U52" s="216">
        <v>0.70799999999999996</v>
      </c>
      <c r="V52" s="391"/>
      <c r="W52" s="391"/>
    </row>
    <row r="53" spans="3:23" hidden="1">
      <c r="C53" s="395"/>
      <c r="D53" s="185">
        <v>45918</v>
      </c>
      <c r="E53" s="185" t="s">
        <v>115</v>
      </c>
      <c r="F53" s="208">
        <v>141.9</v>
      </c>
      <c r="G53" s="394"/>
      <c r="H53" s="394"/>
      <c r="I53" s="216">
        <f t="shared" si="31"/>
        <v>0.94285714285714295</v>
      </c>
      <c r="J53" s="391"/>
      <c r="K53" s="391"/>
      <c r="L53" s="226">
        <v>2.4501608445606335E-3</v>
      </c>
      <c r="M53" s="391"/>
      <c r="N53" s="392"/>
      <c r="O53" s="209">
        <v>7.3771414853904052E-3</v>
      </c>
      <c r="P53" s="391"/>
      <c r="Q53" s="396"/>
      <c r="R53" s="216">
        <f t="shared" si="1"/>
        <v>0.8</v>
      </c>
      <c r="S53" s="391"/>
      <c r="T53" s="391"/>
      <c r="U53" s="216">
        <v>0.70799999999999996</v>
      </c>
      <c r="V53" s="391"/>
      <c r="W53" s="391"/>
    </row>
    <row r="54" spans="3:23" hidden="1">
      <c r="C54" s="395"/>
      <c r="D54" s="185">
        <v>45919</v>
      </c>
      <c r="E54" s="185" t="s">
        <v>116</v>
      </c>
      <c r="F54" s="208">
        <v>142.5</v>
      </c>
      <c r="G54" s="394"/>
      <c r="H54" s="394"/>
      <c r="I54" s="216">
        <f t="shared" si="31"/>
        <v>0.94684385382059799</v>
      </c>
      <c r="J54" s="391"/>
      <c r="K54" s="391"/>
      <c r="L54" s="226">
        <v>2.4087721537461664E-3</v>
      </c>
      <c r="M54" s="391"/>
      <c r="N54" s="392"/>
      <c r="O54" s="209">
        <v>7.5177701114442124E-3</v>
      </c>
      <c r="P54" s="391"/>
      <c r="Q54" s="396"/>
      <c r="R54" s="216">
        <f t="shared" si="1"/>
        <v>0.8</v>
      </c>
      <c r="S54" s="391"/>
      <c r="T54" s="391"/>
      <c r="U54" s="216">
        <v>0.70799999999999996</v>
      </c>
      <c r="V54" s="391"/>
      <c r="W54" s="391"/>
    </row>
    <row r="55" spans="3:23" hidden="1">
      <c r="C55" s="395"/>
      <c r="D55" s="185">
        <v>45920</v>
      </c>
      <c r="E55" s="185" t="s">
        <v>117</v>
      </c>
      <c r="F55" s="208">
        <v>142.1</v>
      </c>
      <c r="G55" s="394"/>
      <c r="H55" s="394"/>
      <c r="I55" s="216">
        <f t="shared" si="31"/>
        <v>0.94418604651162785</v>
      </c>
      <c r="J55" s="391"/>
      <c r="K55" s="391"/>
      <c r="L55" s="226">
        <v>2.4122627364186722E-3</v>
      </c>
      <c r="M55" s="391"/>
      <c r="N55" s="392"/>
      <c r="O55" s="209">
        <v>7.2931863143009057E-3</v>
      </c>
      <c r="P55" s="391"/>
      <c r="Q55" s="396"/>
      <c r="R55" s="216">
        <f t="shared" si="1"/>
        <v>0.8</v>
      </c>
      <c r="S55" s="391"/>
      <c r="T55" s="391"/>
      <c r="U55" s="216">
        <v>0.70799999999999996</v>
      </c>
      <c r="V55" s="391"/>
      <c r="W55" s="391"/>
    </row>
    <row r="56" spans="3:23" hidden="1">
      <c r="C56" s="395"/>
      <c r="D56" s="185">
        <v>45921</v>
      </c>
      <c r="E56" s="185" t="s">
        <v>118</v>
      </c>
      <c r="F56" s="208">
        <v>141.5</v>
      </c>
      <c r="G56" s="394"/>
      <c r="H56" s="394"/>
      <c r="I56" s="216">
        <f t="shared" si="31"/>
        <v>0.94019933554817281</v>
      </c>
      <c r="J56" s="391"/>
      <c r="K56" s="391"/>
      <c r="L56" s="226">
        <v>2.4080889578946291E-3</v>
      </c>
      <c r="M56" s="391"/>
      <c r="N56" s="392"/>
      <c r="O56" s="209">
        <v>7.4707491852262524E-3</v>
      </c>
      <c r="P56" s="391"/>
      <c r="Q56" s="396"/>
      <c r="R56" s="216">
        <f t="shared" si="1"/>
        <v>0.8</v>
      </c>
      <c r="S56" s="391"/>
      <c r="T56" s="391"/>
      <c r="U56" s="216">
        <v>0.70799999999999996</v>
      </c>
      <c r="V56" s="391"/>
      <c r="W56" s="391"/>
    </row>
    <row r="57" spans="3:23" hidden="1">
      <c r="C57" s="395"/>
      <c r="D57" s="185">
        <v>45922</v>
      </c>
      <c r="E57" s="185" t="s">
        <v>119</v>
      </c>
      <c r="F57" s="208">
        <v>141.9</v>
      </c>
      <c r="G57" s="394"/>
      <c r="H57" s="394"/>
      <c r="I57" s="216">
        <f t="shared" si="31"/>
        <v>0.94285714285714295</v>
      </c>
      <c r="J57" s="391"/>
      <c r="K57" s="391"/>
      <c r="L57" s="226">
        <v>2.4448866121994659E-3</v>
      </c>
      <c r="M57" s="391"/>
      <c r="N57" s="392"/>
      <c r="O57" s="209">
        <v>7.4566662909578436E-3</v>
      </c>
      <c r="P57" s="391"/>
      <c r="Q57" s="396"/>
      <c r="R57" s="216">
        <f t="shared" si="1"/>
        <v>0.8</v>
      </c>
      <c r="S57" s="391"/>
      <c r="T57" s="391"/>
      <c r="U57" s="216">
        <v>0.70799999999999996</v>
      </c>
      <c r="V57" s="391"/>
      <c r="W57" s="391"/>
    </row>
    <row r="58" spans="3:23" hidden="1">
      <c r="C58" s="395"/>
      <c r="D58" s="185">
        <v>45923</v>
      </c>
      <c r="E58" s="185" t="s">
        <v>120</v>
      </c>
      <c r="F58" s="208">
        <v>143.4</v>
      </c>
      <c r="G58" s="394">
        <f t="shared" ref="G58" si="39">AVERAGE(F58:F64)</f>
        <v>142.47142857142859</v>
      </c>
      <c r="H58" s="394"/>
      <c r="I58" s="216">
        <f t="shared" si="31"/>
        <v>0.95282392026578078</v>
      </c>
      <c r="J58" s="391">
        <f t="shared" ref="J58" si="40">AVERAGE(I58:I64)</f>
        <v>0.94665401044138586</v>
      </c>
      <c r="K58" s="391"/>
      <c r="L58" s="226">
        <v>2.4437409230991481E-3</v>
      </c>
      <c r="M58" s="391">
        <f t="shared" si="33"/>
        <v>2.4246883353737539E-3</v>
      </c>
      <c r="N58" s="392"/>
      <c r="O58" s="209">
        <v>7.5853723668254215E-3</v>
      </c>
      <c r="P58" s="391">
        <f t="shared" si="34"/>
        <v>7.5344337872551978E-3</v>
      </c>
      <c r="Q58" s="396"/>
      <c r="R58" s="216">
        <f t="shared" si="1"/>
        <v>0.8</v>
      </c>
      <c r="S58" s="391">
        <f t="shared" si="35"/>
        <v>0.79999999999999993</v>
      </c>
      <c r="T58" s="391"/>
      <c r="U58" s="216">
        <v>0.75</v>
      </c>
      <c r="V58" s="391">
        <f t="shared" si="36"/>
        <v>0.75</v>
      </c>
      <c r="W58" s="391"/>
    </row>
    <row r="59" spans="3:23" hidden="1">
      <c r="C59" s="395"/>
      <c r="D59" s="185">
        <v>45924</v>
      </c>
      <c r="E59" s="185" t="s">
        <v>114</v>
      </c>
      <c r="F59" s="208">
        <v>142.19999999999999</v>
      </c>
      <c r="G59" s="394"/>
      <c r="H59" s="394"/>
      <c r="I59" s="216">
        <f t="shared" si="31"/>
        <v>0.94485049833887036</v>
      </c>
      <c r="J59" s="391"/>
      <c r="K59" s="391"/>
      <c r="L59" s="226">
        <v>2.4410921450577607E-3</v>
      </c>
      <c r="M59" s="391"/>
      <c r="N59" s="392"/>
      <c r="O59" s="209">
        <v>7.350022382820281E-3</v>
      </c>
      <c r="P59" s="391"/>
      <c r="Q59" s="396"/>
      <c r="R59" s="216">
        <f t="shared" si="1"/>
        <v>0.8</v>
      </c>
      <c r="S59" s="391"/>
      <c r="T59" s="391"/>
      <c r="U59" s="216">
        <v>0.75</v>
      </c>
      <c r="V59" s="391"/>
      <c r="W59" s="391"/>
    </row>
    <row r="60" spans="3:23" hidden="1">
      <c r="C60" s="395"/>
      <c r="D60" s="185">
        <v>45925</v>
      </c>
      <c r="E60" s="185" t="s">
        <v>115</v>
      </c>
      <c r="F60" s="208">
        <v>142.19999999999999</v>
      </c>
      <c r="G60" s="394"/>
      <c r="H60" s="394"/>
      <c r="I60" s="216">
        <f t="shared" si="31"/>
        <v>0.94485049833887036</v>
      </c>
      <c r="J60" s="391"/>
      <c r="K60" s="391"/>
      <c r="L60" s="226">
        <v>2.4288730063332098E-3</v>
      </c>
      <c r="M60" s="391"/>
      <c r="N60" s="392"/>
      <c r="O60" s="209">
        <v>7.558881303873651E-3</v>
      </c>
      <c r="P60" s="391"/>
      <c r="Q60" s="396"/>
      <c r="R60" s="216">
        <f t="shared" si="1"/>
        <v>0.8</v>
      </c>
      <c r="S60" s="391"/>
      <c r="T60" s="391"/>
      <c r="U60" s="216">
        <v>0.75</v>
      </c>
      <c r="V60" s="391"/>
      <c r="W60" s="391"/>
    </row>
    <row r="61" spans="3:23" hidden="1">
      <c r="C61" s="395"/>
      <c r="D61" s="185">
        <v>45926</v>
      </c>
      <c r="E61" s="185" t="s">
        <v>116</v>
      </c>
      <c r="F61" s="208">
        <v>142.6</v>
      </c>
      <c r="G61" s="394"/>
      <c r="H61" s="394"/>
      <c r="I61" s="216">
        <f t="shared" si="31"/>
        <v>0.9475083056478405</v>
      </c>
      <c r="J61" s="391"/>
      <c r="K61" s="391"/>
      <c r="L61" s="226">
        <v>2.3988593815756749E-3</v>
      </c>
      <c r="M61" s="391"/>
      <c r="N61" s="392"/>
      <c r="O61" s="209">
        <v>7.5742977628286516E-3</v>
      </c>
      <c r="P61" s="391"/>
      <c r="Q61" s="396"/>
      <c r="R61" s="216">
        <f t="shared" si="1"/>
        <v>0.8</v>
      </c>
      <c r="S61" s="391"/>
      <c r="T61" s="391"/>
      <c r="U61" s="216">
        <v>0.75</v>
      </c>
      <c r="V61" s="391"/>
      <c r="W61" s="391"/>
    </row>
    <row r="62" spans="3:23" hidden="1">
      <c r="C62" s="395"/>
      <c r="D62" s="185">
        <v>45927</v>
      </c>
      <c r="E62" s="185" t="s">
        <v>117</v>
      </c>
      <c r="F62" s="208">
        <v>142.5</v>
      </c>
      <c r="G62" s="394"/>
      <c r="H62" s="394"/>
      <c r="I62" s="216">
        <f t="shared" si="31"/>
        <v>0.94684385382059799</v>
      </c>
      <c r="J62" s="391"/>
      <c r="K62" s="391"/>
      <c r="L62" s="226">
        <v>2.4008931589962722E-3</v>
      </c>
      <c r="M62" s="391"/>
      <c r="N62" s="392"/>
      <c r="O62" s="209">
        <v>7.491932626762331E-3</v>
      </c>
      <c r="P62" s="391"/>
      <c r="Q62" s="396"/>
      <c r="R62" s="216">
        <f t="shared" si="1"/>
        <v>0.8</v>
      </c>
      <c r="S62" s="391"/>
      <c r="T62" s="391"/>
      <c r="U62" s="216">
        <v>0.75</v>
      </c>
      <c r="V62" s="391"/>
      <c r="W62" s="391"/>
    </row>
    <row r="63" spans="3:23" hidden="1">
      <c r="C63" s="395"/>
      <c r="D63" s="185">
        <v>45928</v>
      </c>
      <c r="E63" s="185" t="s">
        <v>118</v>
      </c>
      <c r="F63" s="208">
        <v>142.30000000000001</v>
      </c>
      <c r="G63" s="394"/>
      <c r="H63" s="394"/>
      <c r="I63" s="216">
        <f t="shared" si="31"/>
        <v>0.94551495016611298</v>
      </c>
      <c r="J63" s="391"/>
      <c r="K63" s="391"/>
      <c r="L63" s="226">
        <v>2.4096829485705865E-3</v>
      </c>
      <c r="M63" s="391"/>
      <c r="N63" s="392"/>
      <c r="O63" s="209">
        <v>7.5824779351144588E-3</v>
      </c>
      <c r="P63" s="391"/>
      <c r="Q63" s="396"/>
      <c r="R63" s="216">
        <f t="shared" si="1"/>
        <v>0.8</v>
      </c>
      <c r="S63" s="391"/>
      <c r="T63" s="391"/>
      <c r="U63" s="216">
        <v>0.75</v>
      </c>
      <c r="V63" s="391"/>
      <c r="W63" s="391"/>
    </row>
    <row r="64" spans="3:23" hidden="1">
      <c r="C64" s="395"/>
      <c r="D64" s="185">
        <v>45929</v>
      </c>
      <c r="E64" s="185" t="s">
        <v>119</v>
      </c>
      <c r="F64" s="208">
        <v>142.1</v>
      </c>
      <c r="G64" s="394"/>
      <c r="H64" s="394"/>
      <c r="I64" s="216">
        <f t="shared" si="31"/>
        <v>0.94418604651162785</v>
      </c>
      <c r="J64" s="391"/>
      <c r="K64" s="391"/>
      <c r="L64" s="226">
        <v>2.4496767839836241E-3</v>
      </c>
      <c r="M64" s="391"/>
      <c r="N64" s="392"/>
      <c r="O64" s="209">
        <v>7.5980521325615885E-3</v>
      </c>
      <c r="P64" s="391"/>
      <c r="Q64" s="396"/>
      <c r="R64" s="216">
        <f t="shared" si="1"/>
        <v>0.8</v>
      </c>
      <c r="S64" s="391"/>
      <c r="T64" s="391"/>
      <c r="U64" s="216">
        <v>0.75</v>
      </c>
      <c r="V64" s="391"/>
      <c r="W64" s="391"/>
    </row>
    <row r="65" spans="3:23" hidden="1">
      <c r="C65" s="395"/>
      <c r="D65" s="185">
        <v>45930</v>
      </c>
      <c r="E65" s="185" t="s">
        <v>120</v>
      </c>
      <c r="F65" s="208">
        <v>144.30000000000001</v>
      </c>
      <c r="G65" s="394">
        <f t="shared" ref="G65:G93" si="41">AVERAGE(F65:F71)</f>
        <v>146.45714285714286</v>
      </c>
      <c r="H65" s="394"/>
      <c r="I65" s="216">
        <f t="shared" si="31"/>
        <v>0.95880398671096356</v>
      </c>
      <c r="J65" s="391">
        <f t="shared" ref="J65:J93" si="42">AVERAGE(I65:I71)</f>
        <v>0.9731371618414808</v>
      </c>
      <c r="K65" s="391"/>
      <c r="L65" s="226">
        <v>2.444097700411848E-3</v>
      </c>
      <c r="M65" s="391">
        <f t="shared" ref="M65:M93" si="43">AVERAGE(L65:L71)</f>
        <v>2.4197510056832854E-3</v>
      </c>
      <c r="N65" s="392"/>
      <c r="O65" s="209">
        <v>7.5796259320607406E-3</v>
      </c>
      <c r="P65" s="391">
        <f t="shared" ref="P65:P93" si="44">AVERAGE(O65:O71)</f>
        <v>7.3152535785956877E-3</v>
      </c>
      <c r="Q65" s="396"/>
      <c r="R65" s="216">
        <f t="shared" si="1"/>
        <v>0.8</v>
      </c>
      <c r="S65" s="391">
        <f t="shared" ref="S65:S93" si="45">AVERAGE(R65:R71)</f>
        <v>0.79999999999999993</v>
      </c>
      <c r="T65" s="391"/>
      <c r="U65" s="216">
        <v>0.75</v>
      </c>
      <c r="V65" s="391">
        <f t="shared" ref="V65:V93" si="46">AVERAGE(U65:U71)</f>
        <v>0.75</v>
      </c>
      <c r="W65" s="391"/>
    </row>
    <row r="66" spans="3:23" ht="12" hidden="1" customHeight="1">
      <c r="C66" s="395" t="s">
        <v>787</v>
      </c>
      <c r="D66" s="185">
        <v>45931</v>
      </c>
      <c r="E66" s="75" t="str">
        <f>RIGHT(TEXT(D66,"aaa"),1)</f>
        <v>三</v>
      </c>
      <c r="F66" s="208">
        <v>146</v>
      </c>
      <c r="G66" s="394"/>
      <c r="H66" s="394">
        <f>AVERAGEIF(F66:F96,"&lt;&gt;0")</f>
        <v>146.35806451612902</v>
      </c>
      <c r="I66" s="216">
        <f t="shared" si="31"/>
        <v>0.9700996677740864</v>
      </c>
      <c r="J66" s="391"/>
      <c r="K66" s="391">
        <f>AVERAGEIF(I66:I96,"&lt;&gt;0")</f>
        <v>0.97247883399421275</v>
      </c>
      <c r="L66" s="226">
        <v>2.4301347628034064E-3</v>
      </c>
      <c r="M66" s="391"/>
      <c r="N66" s="392">
        <f>AVERAGEIF(L66:L96,"&lt;&gt;0")</f>
        <v>2.4269082114286105E-3</v>
      </c>
      <c r="O66" s="209">
        <v>7.3538083066984651E-3</v>
      </c>
      <c r="P66" s="391"/>
      <c r="Q66" s="396">
        <f>AVERAGEIF(O66:O96,"&lt;&gt;0")</f>
        <v>7.3353396483849306E-3</v>
      </c>
      <c r="R66" s="216">
        <f t="shared" si="1"/>
        <v>0.8</v>
      </c>
      <c r="S66" s="391"/>
      <c r="T66" s="391">
        <f>AVERAGEIF(R66:R96,"&lt;&gt;0")</f>
        <v>0.80000000000000038</v>
      </c>
      <c r="U66" s="216">
        <v>0.75</v>
      </c>
      <c r="V66" s="391"/>
      <c r="W66" s="391">
        <f>AVERAGEIF(U66:U96,"&lt;&gt;0")</f>
        <v>0.78103225806451593</v>
      </c>
    </row>
    <row r="67" spans="3:23" ht="12" hidden="1" customHeight="1">
      <c r="C67" s="395"/>
      <c r="D67" s="185">
        <v>45932</v>
      </c>
      <c r="E67" s="75" t="str">
        <f t="shared" ref="E67:E96" si="47">RIGHT(TEXT(D67,"aaa"),1)</f>
        <v>四</v>
      </c>
      <c r="F67" s="208">
        <v>145.69999999999999</v>
      </c>
      <c r="G67" s="394"/>
      <c r="H67" s="394"/>
      <c r="I67" s="216">
        <f t="shared" si="31"/>
        <v>0.96810631229235877</v>
      </c>
      <c r="J67" s="391"/>
      <c r="K67" s="391"/>
      <c r="L67" s="226">
        <v>2.428883053508993E-3</v>
      </c>
      <c r="M67" s="391"/>
      <c r="N67" s="392"/>
      <c r="O67" s="209">
        <v>7.2325420346851851E-3</v>
      </c>
      <c r="P67" s="391"/>
      <c r="Q67" s="396"/>
      <c r="R67" s="216">
        <f t="shared" si="1"/>
        <v>0.8</v>
      </c>
      <c r="S67" s="391"/>
      <c r="T67" s="391"/>
      <c r="U67" s="216">
        <v>0.75</v>
      </c>
      <c r="V67" s="391"/>
      <c r="W67" s="391"/>
    </row>
    <row r="68" spans="3:23" ht="12" hidden="1" customHeight="1">
      <c r="C68" s="395"/>
      <c r="D68" s="185">
        <v>45933</v>
      </c>
      <c r="E68" s="75" t="str">
        <f t="shared" si="47"/>
        <v>五</v>
      </c>
      <c r="F68" s="208">
        <v>147.19999999999999</v>
      </c>
      <c r="G68" s="394"/>
      <c r="H68" s="394"/>
      <c r="I68" s="216">
        <f t="shared" si="31"/>
        <v>0.9780730897009966</v>
      </c>
      <c r="J68" s="391"/>
      <c r="K68" s="391"/>
      <c r="L68" s="226">
        <v>2.3938322956840695E-3</v>
      </c>
      <c r="M68" s="391"/>
      <c r="N68" s="392"/>
      <c r="O68" s="209">
        <v>7.3604893466298641E-3</v>
      </c>
      <c r="P68" s="391"/>
      <c r="Q68" s="396"/>
      <c r="R68" s="216">
        <f t="shared" si="1"/>
        <v>0.8</v>
      </c>
      <c r="S68" s="391"/>
      <c r="T68" s="391"/>
      <c r="U68" s="216">
        <v>0.75</v>
      </c>
      <c r="V68" s="391"/>
      <c r="W68" s="391"/>
    </row>
    <row r="69" spans="3:23" ht="12" hidden="1" customHeight="1">
      <c r="C69" s="395"/>
      <c r="D69" s="185">
        <v>45934</v>
      </c>
      <c r="E69" s="75" t="str">
        <f t="shared" si="47"/>
        <v>六</v>
      </c>
      <c r="F69" s="208">
        <v>147.1</v>
      </c>
      <c r="G69" s="394"/>
      <c r="H69" s="394"/>
      <c r="I69" s="216">
        <f t="shared" si="31"/>
        <v>0.97740863787375409</v>
      </c>
      <c r="J69" s="391"/>
      <c r="K69" s="391"/>
      <c r="L69" s="226">
        <v>2.3957418497390307E-3</v>
      </c>
      <c r="M69" s="391"/>
      <c r="N69" s="392"/>
      <c r="O69" s="209">
        <v>7.2021701721307202E-3</v>
      </c>
      <c r="P69" s="391"/>
      <c r="Q69" s="396"/>
      <c r="R69" s="216">
        <f t="shared" si="1"/>
        <v>0.8</v>
      </c>
      <c r="S69" s="391"/>
      <c r="T69" s="391"/>
      <c r="U69" s="216">
        <v>0.75</v>
      </c>
      <c r="V69" s="391"/>
      <c r="W69" s="391"/>
    </row>
    <row r="70" spans="3:23" ht="12" hidden="1" customHeight="1">
      <c r="C70" s="395"/>
      <c r="D70" s="185">
        <v>45935</v>
      </c>
      <c r="E70" s="75" t="str">
        <f t="shared" si="47"/>
        <v>日</v>
      </c>
      <c r="F70" s="208">
        <v>146.6</v>
      </c>
      <c r="G70" s="394"/>
      <c r="H70" s="394"/>
      <c r="I70" s="216">
        <f t="shared" si="31"/>
        <v>0.97408637873754145</v>
      </c>
      <c r="J70" s="391"/>
      <c r="K70" s="391"/>
      <c r="L70" s="226">
        <v>2.4056898142189509E-3</v>
      </c>
      <c r="M70" s="391"/>
      <c r="N70" s="392"/>
      <c r="O70" s="209">
        <v>7.233582687457784E-3</v>
      </c>
      <c r="P70" s="391"/>
      <c r="Q70" s="396"/>
      <c r="R70" s="216">
        <f t="shared" ref="R70:R133" si="48">(10-2)/10</f>
        <v>0.8</v>
      </c>
      <c r="S70" s="391"/>
      <c r="T70" s="391"/>
      <c r="U70" s="216">
        <v>0.75</v>
      </c>
      <c r="V70" s="391"/>
      <c r="W70" s="391"/>
    </row>
    <row r="71" spans="3:23" ht="12" hidden="1" customHeight="1">
      <c r="C71" s="395"/>
      <c r="D71" s="185">
        <v>45936</v>
      </c>
      <c r="E71" s="75" t="str">
        <f t="shared" si="47"/>
        <v>一</v>
      </c>
      <c r="F71" s="208">
        <v>148.30000000000001</v>
      </c>
      <c r="G71" s="394"/>
      <c r="H71" s="394"/>
      <c r="I71" s="216">
        <f t="shared" si="31"/>
        <v>0.98538205980066451</v>
      </c>
      <c r="J71" s="391"/>
      <c r="K71" s="391"/>
      <c r="L71" s="226">
        <v>2.4398775634167E-3</v>
      </c>
      <c r="M71" s="391"/>
      <c r="N71" s="392"/>
      <c r="O71" s="209">
        <v>7.2445565705070479E-3</v>
      </c>
      <c r="P71" s="391"/>
      <c r="Q71" s="396"/>
      <c r="R71" s="216">
        <f t="shared" si="48"/>
        <v>0.8</v>
      </c>
      <c r="S71" s="391"/>
      <c r="T71" s="391"/>
      <c r="U71" s="216">
        <v>0.75</v>
      </c>
      <c r="V71" s="391"/>
      <c r="W71" s="391"/>
    </row>
    <row r="72" spans="3:23" ht="12" hidden="1" customHeight="1">
      <c r="C72" s="395"/>
      <c r="D72" s="185">
        <v>45937</v>
      </c>
      <c r="E72" s="75" t="str">
        <f t="shared" si="47"/>
        <v>二</v>
      </c>
      <c r="F72" s="208">
        <v>149.69999999999999</v>
      </c>
      <c r="G72" s="394">
        <f t="shared" si="41"/>
        <v>146.75714285714284</v>
      </c>
      <c r="H72" s="394"/>
      <c r="I72" s="216">
        <f t="shared" si="31"/>
        <v>0.99468438538205972</v>
      </c>
      <c r="J72" s="391">
        <f t="shared" si="42"/>
        <v>0.97513051732320843</v>
      </c>
      <c r="K72" s="391"/>
      <c r="L72" s="226">
        <v>2.439336281275455E-3</v>
      </c>
      <c r="M72" s="391">
        <f t="shared" si="43"/>
        <v>2.4217523495871848E-3</v>
      </c>
      <c r="N72" s="392"/>
      <c r="O72" s="209">
        <v>7.3151499637607162E-3</v>
      </c>
      <c r="P72" s="391">
        <f t="shared" si="44"/>
        <v>7.359721334263796E-3</v>
      </c>
      <c r="Q72" s="396"/>
      <c r="R72" s="216">
        <f t="shared" si="48"/>
        <v>0.8</v>
      </c>
      <c r="S72" s="391">
        <f t="shared" si="45"/>
        <v>0.79999999999999993</v>
      </c>
      <c r="T72" s="391"/>
      <c r="U72" s="216">
        <v>0.75</v>
      </c>
      <c r="V72" s="391">
        <f t="shared" si="46"/>
        <v>0.75</v>
      </c>
      <c r="W72" s="391"/>
    </row>
    <row r="73" spans="3:23" ht="12" hidden="1" customHeight="1">
      <c r="C73" s="395"/>
      <c r="D73" s="185">
        <v>45938</v>
      </c>
      <c r="E73" s="75" t="str">
        <f t="shared" si="47"/>
        <v>三</v>
      </c>
      <c r="F73" s="208">
        <v>145.69999999999999</v>
      </c>
      <c r="G73" s="394"/>
      <c r="H73" s="394"/>
      <c r="I73" s="216">
        <f t="shared" si="31"/>
        <v>0.96810631229235877</v>
      </c>
      <c r="J73" s="391"/>
      <c r="K73" s="391"/>
      <c r="L73" s="226">
        <v>2.4237405985142639E-3</v>
      </c>
      <c r="M73" s="391"/>
      <c r="N73" s="392"/>
      <c r="O73" s="209">
        <v>7.3618614235718234E-3</v>
      </c>
      <c r="P73" s="391"/>
      <c r="Q73" s="396"/>
      <c r="R73" s="216">
        <f t="shared" si="48"/>
        <v>0.8</v>
      </c>
      <c r="S73" s="391"/>
      <c r="T73" s="391"/>
      <c r="U73" s="216">
        <v>0.75</v>
      </c>
      <c r="V73" s="391"/>
      <c r="W73" s="391"/>
    </row>
    <row r="74" spans="3:23" ht="12" hidden="1" customHeight="1">
      <c r="C74" s="395"/>
      <c r="D74" s="185">
        <v>45939</v>
      </c>
      <c r="E74" s="75" t="str">
        <f t="shared" si="47"/>
        <v>四</v>
      </c>
      <c r="F74" s="208">
        <v>145.9</v>
      </c>
      <c r="G74" s="394"/>
      <c r="H74" s="394"/>
      <c r="I74" s="216">
        <f t="shared" si="31"/>
        <v>0.9694352159468439</v>
      </c>
      <c r="J74" s="391"/>
      <c r="K74" s="391"/>
      <c r="L74" s="226">
        <v>2.4031967303566239E-3</v>
      </c>
      <c r="M74" s="391"/>
      <c r="N74" s="392"/>
      <c r="O74" s="209">
        <v>7.4320682095074383E-3</v>
      </c>
      <c r="P74" s="391"/>
      <c r="Q74" s="396"/>
      <c r="R74" s="216">
        <f t="shared" si="48"/>
        <v>0.8</v>
      </c>
      <c r="S74" s="391"/>
      <c r="T74" s="391"/>
      <c r="U74" s="216">
        <v>0.75</v>
      </c>
      <c r="V74" s="391"/>
      <c r="W74" s="391"/>
    </row>
    <row r="75" spans="3:23" ht="12" hidden="1" customHeight="1">
      <c r="C75" s="395"/>
      <c r="D75" s="185">
        <v>45940</v>
      </c>
      <c r="E75" s="75" t="str">
        <f t="shared" si="47"/>
        <v>五</v>
      </c>
      <c r="F75" s="208">
        <v>146.1</v>
      </c>
      <c r="G75" s="394"/>
      <c r="H75" s="394"/>
      <c r="I75" s="216">
        <f t="shared" si="31"/>
        <v>0.97076411960132891</v>
      </c>
      <c r="J75" s="391"/>
      <c r="K75" s="391"/>
      <c r="L75" s="226">
        <v>2.3990688885504969E-3</v>
      </c>
      <c r="M75" s="391"/>
      <c r="N75" s="392"/>
      <c r="O75" s="209">
        <v>7.2551571787243582E-3</v>
      </c>
      <c r="P75" s="391"/>
      <c r="Q75" s="396"/>
      <c r="R75" s="216">
        <f t="shared" si="48"/>
        <v>0.8</v>
      </c>
      <c r="S75" s="391"/>
      <c r="T75" s="391"/>
      <c r="U75" s="216">
        <v>0.75</v>
      </c>
      <c r="V75" s="391"/>
      <c r="W75" s="391"/>
    </row>
    <row r="76" spans="3:23" ht="12" hidden="1" customHeight="1">
      <c r="C76" s="395"/>
      <c r="D76" s="185">
        <v>45941</v>
      </c>
      <c r="E76" s="75" t="str">
        <f t="shared" si="47"/>
        <v>六</v>
      </c>
      <c r="F76" s="208">
        <v>146.5</v>
      </c>
      <c r="G76" s="394"/>
      <c r="H76" s="394"/>
      <c r="I76" s="216">
        <f t="shared" si="31"/>
        <v>0.97342192691029905</v>
      </c>
      <c r="J76" s="391"/>
      <c r="K76" s="391"/>
      <c r="L76" s="226">
        <v>2.4083740701115997E-3</v>
      </c>
      <c r="M76" s="391"/>
      <c r="N76" s="392"/>
      <c r="O76" s="209">
        <v>7.3425188482861819E-3</v>
      </c>
      <c r="P76" s="391"/>
      <c r="Q76" s="396"/>
      <c r="R76" s="216">
        <f t="shared" si="48"/>
        <v>0.8</v>
      </c>
      <c r="S76" s="391"/>
      <c r="T76" s="391"/>
      <c r="U76" s="216">
        <v>0.75</v>
      </c>
      <c r="V76" s="391"/>
      <c r="W76" s="391"/>
    </row>
    <row r="77" spans="3:23" ht="12" hidden="1" customHeight="1">
      <c r="C77" s="395"/>
      <c r="D77" s="185">
        <v>45942</v>
      </c>
      <c r="E77" s="75" t="str">
        <f t="shared" si="47"/>
        <v>日</v>
      </c>
      <c r="F77" s="208">
        <v>146.6</v>
      </c>
      <c r="G77" s="394"/>
      <c r="H77" s="394"/>
      <c r="I77" s="216">
        <f t="shared" si="31"/>
        <v>0.97408637873754145</v>
      </c>
      <c r="J77" s="391"/>
      <c r="K77" s="391"/>
      <c r="L77" s="226">
        <v>2.4389146963031036E-3</v>
      </c>
      <c r="M77" s="391"/>
      <c r="N77" s="392"/>
      <c r="O77" s="209">
        <v>7.4226212269441014E-3</v>
      </c>
      <c r="P77" s="391"/>
      <c r="Q77" s="396"/>
      <c r="R77" s="216">
        <f t="shared" si="48"/>
        <v>0.8</v>
      </c>
      <c r="S77" s="391"/>
      <c r="T77" s="391"/>
      <c r="U77" s="216">
        <v>0.75</v>
      </c>
      <c r="V77" s="391"/>
      <c r="W77" s="391"/>
    </row>
    <row r="78" spans="3:23" ht="12" hidden="1" customHeight="1">
      <c r="C78" s="395"/>
      <c r="D78" s="185">
        <v>45943</v>
      </c>
      <c r="E78" s="75" t="str">
        <f t="shared" si="47"/>
        <v>一</v>
      </c>
      <c r="F78" s="208">
        <v>146.80000000000001</v>
      </c>
      <c r="G78" s="394"/>
      <c r="H78" s="394"/>
      <c r="I78" s="216">
        <f t="shared" si="31"/>
        <v>0.97541528239202668</v>
      </c>
      <c r="J78" s="391"/>
      <c r="K78" s="391"/>
      <c r="L78" s="226">
        <v>2.4396351819987471E-3</v>
      </c>
      <c r="M78" s="391"/>
      <c r="N78" s="392"/>
      <c r="O78" s="209">
        <v>7.3886724890519515E-3</v>
      </c>
      <c r="P78" s="391"/>
      <c r="Q78" s="396"/>
      <c r="R78" s="216">
        <f t="shared" si="48"/>
        <v>0.8</v>
      </c>
      <c r="S78" s="391"/>
      <c r="T78" s="391"/>
      <c r="U78" s="216">
        <v>0.75</v>
      </c>
      <c r="V78" s="391"/>
      <c r="W78" s="391"/>
    </row>
    <row r="79" spans="3:23" ht="12" hidden="1" customHeight="1">
      <c r="C79" s="395"/>
      <c r="D79" s="185">
        <v>45944</v>
      </c>
      <c r="E79" s="75" t="str">
        <f t="shared" si="47"/>
        <v>二</v>
      </c>
      <c r="F79" s="208">
        <v>147.69999999999999</v>
      </c>
      <c r="G79" s="394">
        <f t="shared" si="41"/>
        <v>146.81428571428572</v>
      </c>
      <c r="H79" s="394"/>
      <c r="I79" s="216">
        <f t="shared" si="31"/>
        <v>0.98139534883720925</v>
      </c>
      <c r="J79" s="391">
        <f t="shared" si="42"/>
        <v>0.97551020408163269</v>
      </c>
      <c r="K79" s="391"/>
      <c r="L79" s="226">
        <v>2.4480654561335664E-3</v>
      </c>
      <c r="M79" s="391">
        <f t="shared" si="43"/>
        <v>2.4348681111132551E-3</v>
      </c>
      <c r="N79" s="392"/>
      <c r="O79" s="209">
        <v>7.4376645931542038E-3</v>
      </c>
      <c r="P79" s="391">
        <f t="shared" si="44"/>
        <v>7.3525104376031573E-3</v>
      </c>
      <c r="Q79" s="396"/>
      <c r="R79" s="216">
        <f t="shared" si="48"/>
        <v>0.8</v>
      </c>
      <c r="S79" s="391">
        <f t="shared" si="45"/>
        <v>0.79999999999999993</v>
      </c>
      <c r="T79" s="391"/>
      <c r="U79" s="216">
        <v>0.79</v>
      </c>
      <c r="V79" s="391">
        <f t="shared" si="46"/>
        <v>0.79</v>
      </c>
      <c r="W79" s="391"/>
    </row>
    <row r="80" spans="3:23" ht="12" hidden="1" customHeight="1">
      <c r="C80" s="395"/>
      <c r="D80" s="185">
        <v>45945</v>
      </c>
      <c r="E80" s="75" t="str">
        <f t="shared" si="47"/>
        <v>三</v>
      </c>
      <c r="F80" s="208">
        <v>147.4</v>
      </c>
      <c r="G80" s="394"/>
      <c r="H80" s="394"/>
      <c r="I80" s="216">
        <f t="shared" si="31"/>
        <v>0.97940199335548173</v>
      </c>
      <c r="J80" s="391"/>
      <c r="K80" s="391"/>
      <c r="L80" s="226">
        <v>2.448334722089321E-3</v>
      </c>
      <c r="M80" s="391"/>
      <c r="N80" s="392"/>
      <c r="O80" s="209">
        <v>7.2756547318180119E-3</v>
      </c>
      <c r="P80" s="391"/>
      <c r="Q80" s="396"/>
      <c r="R80" s="216">
        <f t="shared" si="48"/>
        <v>0.8</v>
      </c>
      <c r="S80" s="391"/>
      <c r="T80" s="391"/>
      <c r="U80" s="216">
        <v>0.79</v>
      </c>
      <c r="V80" s="391"/>
      <c r="W80" s="391"/>
    </row>
    <row r="81" spans="3:23" ht="12" hidden="1" customHeight="1">
      <c r="C81" s="395"/>
      <c r="D81" s="185">
        <v>45946</v>
      </c>
      <c r="E81" s="75" t="str">
        <f t="shared" si="47"/>
        <v>四</v>
      </c>
      <c r="F81" s="208">
        <v>146.9</v>
      </c>
      <c r="G81" s="394"/>
      <c r="H81" s="394"/>
      <c r="I81" s="216">
        <f t="shared" si="31"/>
        <v>0.97607973421926919</v>
      </c>
      <c r="J81" s="391"/>
      <c r="K81" s="391"/>
      <c r="L81" s="226">
        <v>2.4379253950252327E-3</v>
      </c>
      <c r="M81" s="391"/>
      <c r="N81" s="392"/>
      <c r="O81" s="209">
        <v>7.4626099404795478E-3</v>
      </c>
      <c r="P81" s="391"/>
      <c r="Q81" s="396"/>
      <c r="R81" s="216">
        <f t="shared" si="48"/>
        <v>0.8</v>
      </c>
      <c r="S81" s="391"/>
      <c r="T81" s="391"/>
      <c r="U81" s="216">
        <v>0.79</v>
      </c>
      <c r="V81" s="391"/>
      <c r="W81" s="391"/>
    </row>
    <row r="82" spans="3:23" ht="12" hidden="1" customHeight="1">
      <c r="C82" s="395"/>
      <c r="D82" s="185">
        <v>45947</v>
      </c>
      <c r="E82" s="75" t="str">
        <f t="shared" si="47"/>
        <v>五</v>
      </c>
      <c r="F82" s="208">
        <v>146.6</v>
      </c>
      <c r="G82" s="394"/>
      <c r="H82" s="394"/>
      <c r="I82" s="216">
        <f t="shared" si="31"/>
        <v>0.97408637873754145</v>
      </c>
      <c r="J82" s="391"/>
      <c r="K82" s="391"/>
      <c r="L82" s="226">
        <v>2.4081140341252263E-3</v>
      </c>
      <c r="M82" s="391"/>
      <c r="N82" s="392"/>
      <c r="O82" s="209">
        <v>7.3769979503526826E-3</v>
      </c>
      <c r="P82" s="391"/>
      <c r="Q82" s="396"/>
      <c r="R82" s="216">
        <f t="shared" si="48"/>
        <v>0.8</v>
      </c>
      <c r="S82" s="391"/>
      <c r="T82" s="391"/>
      <c r="U82" s="216">
        <v>0.79</v>
      </c>
      <c r="V82" s="391"/>
      <c r="W82" s="391"/>
    </row>
    <row r="83" spans="3:23" ht="12" hidden="1" customHeight="1">
      <c r="C83" s="395"/>
      <c r="D83" s="185">
        <v>45948</v>
      </c>
      <c r="E83" s="75" t="str">
        <f t="shared" si="47"/>
        <v>六</v>
      </c>
      <c r="F83" s="208">
        <v>146.4</v>
      </c>
      <c r="G83" s="394"/>
      <c r="H83" s="394"/>
      <c r="I83" s="216">
        <f t="shared" si="31"/>
        <v>0.97275747508305654</v>
      </c>
      <c r="J83" s="391"/>
      <c r="K83" s="391"/>
      <c r="L83" s="226">
        <v>2.4115588411414172E-3</v>
      </c>
      <c r="M83" s="391"/>
      <c r="N83" s="392"/>
      <c r="O83" s="209">
        <v>7.2190179810678063E-3</v>
      </c>
      <c r="P83" s="391"/>
      <c r="Q83" s="396"/>
      <c r="R83" s="216">
        <f t="shared" si="48"/>
        <v>0.8</v>
      </c>
      <c r="S83" s="391"/>
      <c r="T83" s="391"/>
      <c r="U83" s="216">
        <v>0.79</v>
      </c>
      <c r="V83" s="391"/>
      <c r="W83" s="391"/>
    </row>
    <row r="84" spans="3:23" ht="12" hidden="1" customHeight="1">
      <c r="C84" s="395"/>
      <c r="D84" s="185">
        <v>45949</v>
      </c>
      <c r="E84" s="75" t="str">
        <f t="shared" si="47"/>
        <v>日</v>
      </c>
      <c r="F84" s="208">
        <v>146.4</v>
      </c>
      <c r="G84" s="394"/>
      <c r="H84" s="394"/>
      <c r="I84" s="216">
        <f t="shared" si="31"/>
        <v>0.97275747508305654</v>
      </c>
      <c r="J84" s="391"/>
      <c r="K84" s="391"/>
      <c r="L84" s="226">
        <v>2.4500203201040832E-3</v>
      </c>
      <c r="M84" s="391"/>
      <c r="N84" s="392"/>
      <c r="O84" s="209">
        <v>7.3688855808198787E-3</v>
      </c>
      <c r="P84" s="391"/>
      <c r="Q84" s="396"/>
      <c r="R84" s="216">
        <f t="shared" si="48"/>
        <v>0.8</v>
      </c>
      <c r="S84" s="391"/>
      <c r="T84" s="391"/>
      <c r="U84" s="216">
        <v>0.79</v>
      </c>
      <c r="V84" s="391"/>
      <c r="W84" s="391"/>
    </row>
    <row r="85" spans="3:23" ht="12" hidden="1" customHeight="1">
      <c r="C85" s="395"/>
      <c r="D85" s="185">
        <v>45950</v>
      </c>
      <c r="E85" s="75" t="str">
        <f t="shared" si="47"/>
        <v>一</v>
      </c>
      <c r="F85" s="208">
        <v>146.30000000000001</v>
      </c>
      <c r="G85" s="394"/>
      <c r="H85" s="394"/>
      <c r="I85" s="216">
        <f t="shared" si="31"/>
        <v>0.97209302325581404</v>
      </c>
      <c r="J85" s="391"/>
      <c r="K85" s="391"/>
      <c r="L85" s="226">
        <v>2.4400580091739417E-3</v>
      </c>
      <c r="M85" s="391"/>
      <c r="N85" s="392"/>
      <c r="O85" s="209">
        <v>7.3267422855299779E-3</v>
      </c>
      <c r="P85" s="391"/>
      <c r="Q85" s="396"/>
      <c r="R85" s="216">
        <f t="shared" si="48"/>
        <v>0.8</v>
      </c>
      <c r="S85" s="391"/>
      <c r="T85" s="391"/>
      <c r="U85" s="216">
        <v>0.79</v>
      </c>
      <c r="V85" s="391"/>
      <c r="W85" s="391"/>
    </row>
    <row r="86" spans="3:23" ht="12" hidden="1" customHeight="1">
      <c r="C86" s="395"/>
      <c r="D86" s="185">
        <v>45951</v>
      </c>
      <c r="E86" s="75" t="str">
        <f t="shared" si="47"/>
        <v>二</v>
      </c>
      <c r="F86" s="208">
        <v>147.1</v>
      </c>
      <c r="G86" s="394">
        <f t="shared" si="41"/>
        <v>146.95714285714283</v>
      </c>
      <c r="H86" s="394"/>
      <c r="I86" s="216">
        <f t="shared" si="31"/>
        <v>0.97740863787375409</v>
      </c>
      <c r="J86" s="391">
        <f t="shared" si="42"/>
        <v>0.97645942097769356</v>
      </c>
      <c r="K86" s="391"/>
      <c r="L86" s="226">
        <v>2.4475832808443921E-3</v>
      </c>
      <c r="M86" s="391">
        <f t="shared" si="43"/>
        <v>2.4277710496666163E-3</v>
      </c>
      <c r="N86" s="392"/>
      <c r="O86" s="209">
        <v>7.460609571582056E-3</v>
      </c>
      <c r="P86" s="391">
        <f t="shared" si="44"/>
        <v>7.3344309685444888E-3</v>
      </c>
      <c r="Q86" s="396"/>
      <c r="R86" s="216">
        <f t="shared" si="48"/>
        <v>0.8</v>
      </c>
      <c r="S86" s="391">
        <f t="shared" si="45"/>
        <v>0.79999999999999993</v>
      </c>
      <c r="T86" s="391"/>
      <c r="U86" s="216">
        <v>0.8</v>
      </c>
      <c r="V86" s="391">
        <f t="shared" si="46"/>
        <v>0.79999999999999993</v>
      </c>
      <c r="W86" s="391"/>
    </row>
    <row r="87" spans="3:23" ht="12" hidden="1" customHeight="1">
      <c r="C87" s="395"/>
      <c r="D87" s="185">
        <v>45952</v>
      </c>
      <c r="E87" s="75" t="str">
        <f t="shared" si="47"/>
        <v>三</v>
      </c>
      <c r="F87" s="208">
        <v>146.69999999999999</v>
      </c>
      <c r="G87" s="394"/>
      <c r="H87" s="394"/>
      <c r="I87" s="216">
        <f t="shared" si="31"/>
        <v>0.97475083056478395</v>
      </c>
      <c r="J87" s="391"/>
      <c r="K87" s="391"/>
      <c r="L87" s="226">
        <v>2.4382277031567861E-3</v>
      </c>
      <c r="M87" s="391"/>
      <c r="N87" s="392"/>
      <c r="O87" s="209">
        <v>7.2664785798549165E-3</v>
      </c>
      <c r="P87" s="391"/>
      <c r="Q87" s="396"/>
      <c r="R87" s="216">
        <f t="shared" si="48"/>
        <v>0.8</v>
      </c>
      <c r="S87" s="391"/>
      <c r="T87" s="391"/>
      <c r="U87" s="216">
        <v>0.8</v>
      </c>
      <c r="V87" s="391"/>
      <c r="W87" s="391"/>
    </row>
    <row r="88" spans="3:23" ht="12" hidden="1" customHeight="1">
      <c r="C88" s="395"/>
      <c r="D88" s="185">
        <v>45953</v>
      </c>
      <c r="E88" s="75" t="str">
        <f t="shared" si="47"/>
        <v>四</v>
      </c>
      <c r="F88" s="208">
        <v>146.69999999999999</v>
      </c>
      <c r="G88" s="394"/>
      <c r="H88" s="394"/>
      <c r="I88" s="216">
        <f t="shared" si="31"/>
        <v>0.97475083056478395</v>
      </c>
      <c r="J88" s="391"/>
      <c r="K88" s="391"/>
      <c r="L88" s="226">
        <v>2.4063332872560996E-3</v>
      </c>
      <c r="M88" s="391"/>
      <c r="N88" s="392"/>
      <c r="O88" s="209">
        <v>7.2781441150131616E-3</v>
      </c>
      <c r="P88" s="391"/>
      <c r="Q88" s="396"/>
      <c r="R88" s="216">
        <f t="shared" si="48"/>
        <v>0.8</v>
      </c>
      <c r="S88" s="391"/>
      <c r="T88" s="391"/>
      <c r="U88" s="216">
        <v>0.8</v>
      </c>
      <c r="V88" s="391"/>
      <c r="W88" s="391"/>
    </row>
    <row r="89" spans="3:23" ht="12" hidden="1" customHeight="1">
      <c r="C89" s="395"/>
      <c r="D89" s="185">
        <v>45954</v>
      </c>
      <c r="E89" s="75" t="str">
        <f t="shared" si="47"/>
        <v>五</v>
      </c>
      <c r="F89" s="208">
        <v>147.1</v>
      </c>
      <c r="G89" s="394"/>
      <c r="H89" s="394"/>
      <c r="I89" s="216">
        <f t="shared" si="31"/>
        <v>0.97740863787375409</v>
      </c>
      <c r="J89" s="391"/>
      <c r="K89" s="391"/>
      <c r="L89" s="226">
        <v>2.3993644775214592E-3</v>
      </c>
      <c r="M89" s="391"/>
      <c r="N89" s="392"/>
      <c r="O89" s="209">
        <v>7.2295211895823074E-3</v>
      </c>
      <c r="P89" s="391"/>
      <c r="Q89" s="396"/>
      <c r="R89" s="216">
        <f t="shared" si="48"/>
        <v>0.8</v>
      </c>
      <c r="S89" s="391"/>
      <c r="T89" s="391"/>
      <c r="U89" s="216">
        <v>0.8</v>
      </c>
      <c r="V89" s="391"/>
      <c r="W89" s="391"/>
    </row>
    <row r="90" spans="3:23" ht="12" hidden="1" customHeight="1">
      <c r="C90" s="395"/>
      <c r="D90" s="185">
        <v>45955</v>
      </c>
      <c r="E90" s="75" t="str">
        <f t="shared" si="47"/>
        <v>六</v>
      </c>
      <c r="F90" s="208">
        <v>146.80000000000001</v>
      </c>
      <c r="G90" s="394"/>
      <c r="H90" s="394"/>
      <c r="I90" s="216">
        <f t="shared" si="31"/>
        <v>0.97541528239202668</v>
      </c>
      <c r="J90" s="391"/>
      <c r="K90" s="391"/>
      <c r="L90" s="226">
        <v>2.4076557548805178E-3</v>
      </c>
      <c r="M90" s="391"/>
      <c r="N90" s="392"/>
      <c r="O90" s="209">
        <v>7.431569242841175E-3</v>
      </c>
      <c r="P90" s="391"/>
      <c r="Q90" s="396"/>
      <c r="R90" s="216">
        <f t="shared" si="48"/>
        <v>0.8</v>
      </c>
      <c r="S90" s="391"/>
      <c r="T90" s="391"/>
      <c r="U90" s="216">
        <v>0.8</v>
      </c>
      <c r="V90" s="391"/>
      <c r="W90" s="391"/>
    </row>
    <row r="91" spans="3:23" ht="12" hidden="1" customHeight="1">
      <c r="C91" s="395"/>
      <c r="D91" s="185">
        <v>45956</v>
      </c>
      <c r="E91" s="75" t="str">
        <f t="shared" si="47"/>
        <v>日</v>
      </c>
      <c r="F91" s="208">
        <v>147.30000000000001</v>
      </c>
      <c r="G91" s="394"/>
      <c r="H91" s="394"/>
      <c r="I91" s="216">
        <f t="shared" si="31"/>
        <v>0.97873754152823933</v>
      </c>
      <c r="J91" s="391"/>
      <c r="K91" s="391"/>
      <c r="L91" s="226">
        <v>2.445618102049036E-3</v>
      </c>
      <c r="M91" s="391"/>
      <c r="N91" s="392"/>
      <c r="O91" s="209">
        <v>7.4455284825645082E-3</v>
      </c>
      <c r="P91" s="391"/>
      <c r="Q91" s="396"/>
      <c r="R91" s="216">
        <f t="shared" si="48"/>
        <v>0.8</v>
      </c>
      <c r="S91" s="391"/>
      <c r="T91" s="391"/>
      <c r="U91" s="216">
        <v>0.8</v>
      </c>
      <c r="V91" s="391"/>
      <c r="W91" s="391"/>
    </row>
    <row r="92" spans="3:23" ht="12" hidden="1" customHeight="1">
      <c r="C92" s="395"/>
      <c r="D92" s="185">
        <v>45957</v>
      </c>
      <c r="E92" s="75" t="str">
        <f t="shared" si="47"/>
        <v>一</v>
      </c>
      <c r="F92" s="208">
        <v>147</v>
      </c>
      <c r="G92" s="394"/>
      <c r="H92" s="394"/>
      <c r="I92" s="216">
        <f t="shared" si="31"/>
        <v>0.97674418604651159</v>
      </c>
      <c r="J92" s="391"/>
      <c r="K92" s="391"/>
      <c r="L92" s="226">
        <v>2.4496147419580251E-3</v>
      </c>
      <c r="M92" s="391"/>
      <c r="N92" s="392"/>
      <c r="O92" s="209">
        <v>7.2291655983732894E-3</v>
      </c>
      <c r="P92" s="391"/>
      <c r="Q92" s="396"/>
      <c r="R92" s="216">
        <f t="shared" si="48"/>
        <v>0.8</v>
      </c>
      <c r="S92" s="391"/>
      <c r="T92" s="391"/>
      <c r="U92" s="216">
        <v>0.8</v>
      </c>
      <c r="V92" s="391"/>
      <c r="W92" s="391"/>
    </row>
    <row r="93" spans="3:23" ht="12" hidden="1" customHeight="1">
      <c r="C93" s="395"/>
      <c r="D93" s="185">
        <v>45958</v>
      </c>
      <c r="E93" s="75" t="str">
        <f t="shared" si="47"/>
        <v>二</v>
      </c>
      <c r="F93" s="208">
        <v>143.4</v>
      </c>
      <c r="G93" s="394">
        <f t="shared" si="41"/>
        <v>143.05714285714285</v>
      </c>
      <c r="H93" s="394"/>
      <c r="I93" s="216">
        <f t="shared" si="31"/>
        <v>0.95282392026578078</v>
      </c>
      <c r="J93" s="391">
        <f t="shared" si="42"/>
        <v>0.95054579971523501</v>
      </c>
      <c r="K93" s="391"/>
      <c r="L93" s="226">
        <v>2.4493764532309606E-3</v>
      </c>
      <c r="M93" s="391">
        <f t="shared" si="43"/>
        <v>2.4354244588470244E-3</v>
      </c>
      <c r="N93" s="392"/>
      <c r="O93" s="209">
        <v>7.5075516891346611E-3</v>
      </c>
      <c r="P93" s="391">
        <f t="shared" si="44"/>
        <v>7.3163641658809449E-3</v>
      </c>
      <c r="Q93" s="396"/>
      <c r="R93" s="216">
        <f t="shared" si="48"/>
        <v>0.8</v>
      </c>
      <c r="S93" s="391">
        <f t="shared" si="45"/>
        <v>0.79999999999999993</v>
      </c>
      <c r="T93" s="391"/>
      <c r="U93" s="216">
        <v>0.83299999999999996</v>
      </c>
      <c r="V93" s="391">
        <f t="shared" si="46"/>
        <v>0.83300000000000007</v>
      </c>
      <c r="W93" s="391"/>
    </row>
    <row r="94" spans="3:23" ht="12" hidden="1" customHeight="1">
      <c r="C94" s="395"/>
      <c r="D94" s="185">
        <v>45959</v>
      </c>
      <c r="E94" s="75" t="str">
        <f t="shared" si="47"/>
        <v>三</v>
      </c>
      <c r="F94" s="208">
        <v>143.30000000000001</v>
      </c>
      <c r="G94" s="394"/>
      <c r="H94" s="394"/>
      <c r="I94" s="216">
        <f t="shared" si="31"/>
        <v>0.95215946843853827</v>
      </c>
      <c r="J94" s="391"/>
      <c r="K94" s="391"/>
      <c r="L94" s="226">
        <v>2.4440098757789776E-3</v>
      </c>
      <c r="M94" s="391"/>
      <c r="N94" s="392"/>
      <c r="O94" s="209">
        <v>7.3972023845169828E-3</v>
      </c>
      <c r="P94" s="391"/>
      <c r="Q94" s="396"/>
      <c r="R94" s="216">
        <f t="shared" si="48"/>
        <v>0.8</v>
      </c>
      <c r="S94" s="391"/>
      <c r="T94" s="391"/>
      <c r="U94" s="216">
        <v>0.83299999999999996</v>
      </c>
      <c r="V94" s="391"/>
      <c r="W94" s="391"/>
    </row>
    <row r="95" spans="3:23" ht="12" hidden="1" customHeight="1">
      <c r="C95" s="395"/>
      <c r="D95" s="185">
        <v>45960</v>
      </c>
      <c r="E95" s="75" t="str">
        <f t="shared" si="47"/>
        <v>四</v>
      </c>
      <c r="F95" s="208">
        <v>142.9</v>
      </c>
      <c r="G95" s="394"/>
      <c r="H95" s="394"/>
      <c r="I95" s="216">
        <f t="shared" si="31"/>
        <v>0.94950166112956813</v>
      </c>
      <c r="J95" s="391"/>
      <c r="K95" s="391"/>
      <c r="L95" s="226">
        <v>2.4445771871703949E-3</v>
      </c>
      <c r="M95" s="391"/>
      <c r="N95" s="392"/>
      <c r="O95" s="209">
        <v>7.2695454697670626E-3</v>
      </c>
      <c r="P95" s="391"/>
      <c r="Q95" s="396"/>
      <c r="R95" s="216">
        <f t="shared" si="48"/>
        <v>0.8</v>
      </c>
      <c r="S95" s="391"/>
      <c r="T95" s="391"/>
      <c r="U95" s="216">
        <v>0.83299999999999996</v>
      </c>
      <c r="V95" s="391"/>
      <c r="W95" s="391"/>
    </row>
    <row r="96" spans="3:23" hidden="1">
      <c r="C96" s="395"/>
      <c r="D96" s="185">
        <v>45961</v>
      </c>
      <c r="E96" s="75" t="str">
        <f t="shared" si="47"/>
        <v>五</v>
      </c>
      <c r="F96" s="208">
        <v>142.9</v>
      </c>
      <c r="G96" s="394"/>
      <c r="H96" s="394"/>
      <c r="I96" s="216">
        <f t="shared" si="31"/>
        <v>0.94950166112956813</v>
      </c>
      <c r="J96" s="391"/>
      <c r="K96" s="391"/>
      <c r="L96" s="226">
        <v>2.4112911261660523E-3</v>
      </c>
      <c r="M96" s="391"/>
      <c r="N96" s="392"/>
      <c r="O96" s="209">
        <v>7.2674412555249731E-3</v>
      </c>
      <c r="P96" s="391"/>
      <c r="Q96" s="396"/>
      <c r="R96" s="216">
        <f t="shared" si="48"/>
        <v>0.8</v>
      </c>
      <c r="S96" s="391"/>
      <c r="T96" s="391"/>
      <c r="U96" s="216">
        <v>0.83299999999999996</v>
      </c>
      <c r="V96" s="391"/>
      <c r="W96" s="391"/>
    </row>
    <row r="97" spans="3:23" ht="12" customHeight="1">
      <c r="C97" s="395" t="s">
        <v>816</v>
      </c>
      <c r="D97" s="185">
        <v>45962</v>
      </c>
      <c r="E97" s="75" t="str">
        <f t="shared" ref="E97:E127" si="49">RIGHT(TEXT(D97,"aaa"),1)</f>
        <v>六</v>
      </c>
      <c r="F97" s="208">
        <v>142.9</v>
      </c>
      <c r="G97" s="394"/>
      <c r="H97" s="394">
        <f>AVERAGEIF(F97:F126,"&lt;&gt;0")</f>
        <v>146.32999999999998</v>
      </c>
      <c r="I97" s="216">
        <f t="shared" si="31"/>
        <v>0.94950166112956813</v>
      </c>
      <c r="J97" s="391"/>
      <c r="K97" s="391">
        <f>AVERAGEIF(I97:I126,"&lt;&gt;0")</f>
        <v>0.97229235880398668</v>
      </c>
      <c r="L97" s="226">
        <v>2.4181192641522485E-3</v>
      </c>
      <c r="M97" s="391"/>
      <c r="N97" s="392">
        <f>AVERAGEIF(L97:L126,"&lt;&gt;0")</f>
        <v>2.4295402900574078E-3</v>
      </c>
      <c r="O97" s="209">
        <v>7.2076286982385614E-3</v>
      </c>
      <c r="P97" s="391"/>
      <c r="Q97" s="396">
        <f>AVERAGEIF(O97:O126,"&lt;&gt;0")</f>
        <v>7.3095368117867777E-3</v>
      </c>
      <c r="R97" s="216">
        <f t="shared" si="48"/>
        <v>0.8</v>
      </c>
      <c r="S97" s="391"/>
      <c r="T97" s="391">
        <f>AVERAGEIF(R97:R126,"&lt;&gt;0")</f>
        <v>0.80000000000000038</v>
      </c>
      <c r="U97" s="216">
        <v>0.83299999999999996</v>
      </c>
      <c r="V97" s="391"/>
      <c r="W97" s="391">
        <f>AVERAGEIF(U97:U126,"&lt;&gt;0")</f>
        <v>0.8729166666666669</v>
      </c>
    </row>
    <row r="98" spans="3:23" ht="12" customHeight="1">
      <c r="C98" s="395"/>
      <c r="D98" s="185">
        <v>45963</v>
      </c>
      <c r="E98" s="75" t="str">
        <f t="shared" si="49"/>
        <v>日</v>
      </c>
      <c r="F98" s="208">
        <v>143</v>
      </c>
      <c r="G98" s="394"/>
      <c r="H98" s="394"/>
      <c r="I98" s="216">
        <f t="shared" si="31"/>
        <v>0.95016611295681064</v>
      </c>
      <c r="J98" s="391"/>
      <c r="K98" s="391"/>
      <c r="L98" s="226">
        <v>2.4498199919220608E-3</v>
      </c>
      <c r="M98" s="391"/>
      <c r="N98" s="392"/>
      <c r="O98" s="209">
        <v>7.2886021231008029E-3</v>
      </c>
      <c r="P98" s="391"/>
      <c r="Q98" s="396"/>
      <c r="R98" s="216">
        <f t="shared" si="48"/>
        <v>0.8</v>
      </c>
      <c r="S98" s="391"/>
      <c r="T98" s="391"/>
      <c r="U98" s="216">
        <v>0.83299999999999996</v>
      </c>
      <c r="V98" s="391"/>
      <c r="W98" s="391"/>
    </row>
    <row r="99" spans="3:23" ht="12" customHeight="1">
      <c r="C99" s="395"/>
      <c r="D99" s="185">
        <v>45964</v>
      </c>
      <c r="E99" s="75" t="str">
        <f t="shared" si="49"/>
        <v>一</v>
      </c>
      <c r="F99" s="208">
        <v>143</v>
      </c>
      <c r="G99" s="394"/>
      <c r="H99" s="394"/>
      <c r="I99" s="216">
        <f t="shared" si="31"/>
        <v>0.95016611295681064</v>
      </c>
      <c r="J99" s="391"/>
      <c r="K99" s="391"/>
      <c r="L99" s="226">
        <v>2.4307773135084764E-3</v>
      </c>
      <c r="M99" s="391"/>
      <c r="N99" s="392"/>
      <c r="O99" s="209">
        <v>7.2765775408835691E-3</v>
      </c>
      <c r="P99" s="391"/>
      <c r="Q99" s="396"/>
      <c r="R99" s="216">
        <f t="shared" si="48"/>
        <v>0.8</v>
      </c>
      <c r="S99" s="391"/>
      <c r="T99" s="391"/>
      <c r="U99" s="216">
        <v>0.83299999999999996</v>
      </c>
      <c r="V99" s="391"/>
      <c r="W99" s="391"/>
    </row>
    <row r="100" spans="3:23" ht="12" customHeight="1">
      <c r="C100" s="395"/>
      <c r="D100" s="185">
        <v>45965</v>
      </c>
      <c r="E100" s="75" t="str">
        <f t="shared" si="49"/>
        <v>二</v>
      </c>
      <c r="F100" s="208">
        <v>145.4</v>
      </c>
      <c r="G100" s="394">
        <f t="shared" ref="G100:G121" si="50">AVERAGE(F100:F106)</f>
        <v>145.95714285714286</v>
      </c>
      <c r="H100" s="394"/>
      <c r="I100" s="216">
        <f t="shared" si="31"/>
        <v>0.96611295681063125</v>
      </c>
      <c r="J100" s="391">
        <f t="shared" ref="J100:J135" si="51">AVERAGE(I100:I106)</f>
        <v>0.96981490270526816</v>
      </c>
      <c r="K100" s="391"/>
      <c r="L100" s="226">
        <v>2.4323681205021012E-3</v>
      </c>
      <c r="M100" s="391">
        <f t="shared" ref="M100:M121" si="52">AVERAGE(L100:L106)</f>
        <v>2.4260381025638759E-3</v>
      </c>
      <c r="N100" s="392"/>
      <c r="O100" s="209">
        <v>7.2055912518605618E-3</v>
      </c>
      <c r="P100" s="391">
        <f t="shared" ref="P100:P121" si="53">AVERAGE(O100:O106)</f>
        <v>7.2678206186768558E-3</v>
      </c>
      <c r="Q100" s="396"/>
      <c r="R100" s="216">
        <f t="shared" si="48"/>
        <v>0.8</v>
      </c>
      <c r="S100" s="391">
        <f t="shared" ref="S100:S121" si="54">AVERAGE(R100:R106)</f>
        <v>0.79999999999999993</v>
      </c>
      <c r="T100" s="391"/>
      <c r="U100" s="216">
        <v>0.83299999999999996</v>
      </c>
      <c r="V100" s="391">
        <f t="shared" ref="V100:V121" si="55">AVERAGE(U100:U106)</f>
        <v>0.83300000000000007</v>
      </c>
      <c r="W100" s="391"/>
    </row>
    <row r="101" spans="3:23" ht="12" customHeight="1">
      <c r="C101" s="395"/>
      <c r="D101" s="185">
        <v>45966</v>
      </c>
      <c r="E101" s="75" t="str">
        <f t="shared" si="49"/>
        <v>三</v>
      </c>
      <c r="F101" s="208">
        <v>145.5</v>
      </c>
      <c r="G101" s="394"/>
      <c r="H101" s="394"/>
      <c r="I101" s="216">
        <f t="shared" si="31"/>
        <v>0.96677740863787376</v>
      </c>
      <c r="J101" s="391"/>
      <c r="K101" s="391"/>
      <c r="L101" s="226">
        <v>2.4297655672097782E-3</v>
      </c>
      <c r="M101" s="391"/>
      <c r="N101" s="392"/>
      <c r="O101" s="209">
        <v>7.2233013550487947E-3</v>
      </c>
      <c r="P101" s="391"/>
      <c r="Q101" s="396"/>
      <c r="R101" s="216">
        <f t="shared" si="48"/>
        <v>0.8</v>
      </c>
      <c r="S101" s="391"/>
      <c r="T101" s="391"/>
      <c r="U101" s="216">
        <v>0.83299999999999996</v>
      </c>
      <c r="V101" s="391"/>
      <c r="W101" s="391"/>
    </row>
    <row r="102" spans="3:23" ht="12" customHeight="1">
      <c r="C102" s="395"/>
      <c r="D102" s="185">
        <v>45967</v>
      </c>
      <c r="E102" s="75" t="str">
        <f t="shared" si="49"/>
        <v>四</v>
      </c>
      <c r="F102" s="208">
        <v>147</v>
      </c>
      <c r="G102" s="394"/>
      <c r="H102" s="394"/>
      <c r="I102" s="216">
        <f t="shared" si="31"/>
        <v>0.97674418604651159</v>
      </c>
      <c r="J102" s="391"/>
      <c r="K102" s="391"/>
      <c r="L102" s="226">
        <v>2.4352068691562323E-3</v>
      </c>
      <c r="M102" s="391"/>
      <c r="N102" s="392"/>
      <c r="O102" s="209">
        <v>7.2345788687957916E-3</v>
      </c>
      <c r="P102" s="391"/>
      <c r="Q102" s="396"/>
      <c r="R102" s="216">
        <f t="shared" si="48"/>
        <v>0.8</v>
      </c>
      <c r="S102" s="391"/>
      <c r="T102" s="391"/>
      <c r="U102" s="216">
        <v>0.83299999999999996</v>
      </c>
      <c r="V102" s="391"/>
      <c r="W102" s="391"/>
    </row>
    <row r="103" spans="3:23" ht="12" customHeight="1">
      <c r="C103" s="395"/>
      <c r="D103" s="185">
        <v>45968</v>
      </c>
      <c r="E103" s="75" t="str">
        <f t="shared" si="49"/>
        <v>五</v>
      </c>
      <c r="F103" s="208">
        <v>145.19999999999999</v>
      </c>
      <c r="G103" s="394"/>
      <c r="H103" s="394"/>
      <c r="I103" s="216">
        <f t="shared" si="31"/>
        <v>0.96478405315614613</v>
      </c>
      <c r="J103" s="391"/>
      <c r="K103" s="391"/>
      <c r="L103" s="226">
        <v>2.40478805383107E-3</v>
      </c>
      <c r="M103" s="391"/>
      <c r="N103" s="392"/>
      <c r="O103" s="209">
        <v>7.2917189680639484E-3</v>
      </c>
      <c r="P103" s="391"/>
      <c r="Q103" s="396"/>
      <c r="R103" s="216">
        <f t="shared" si="48"/>
        <v>0.8</v>
      </c>
      <c r="S103" s="391"/>
      <c r="T103" s="391"/>
      <c r="U103" s="216">
        <v>0.83299999999999996</v>
      </c>
      <c r="V103" s="391"/>
      <c r="W103" s="391"/>
    </row>
    <row r="104" spans="3:23" ht="12" customHeight="1">
      <c r="C104" s="395"/>
      <c r="D104" s="185">
        <v>45969</v>
      </c>
      <c r="E104" s="75" t="str">
        <f t="shared" si="49"/>
        <v>六</v>
      </c>
      <c r="F104" s="208">
        <v>145.1</v>
      </c>
      <c r="G104" s="394"/>
      <c r="H104" s="394"/>
      <c r="I104" s="216">
        <f t="shared" si="31"/>
        <v>0.96411960132890362</v>
      </c>
      <c r="J104" s="391"/>
      <c r="K104" s="391"/>
      <c r="L104" s="226">
        <v>2.40760996870042E-3</v>
      </c>
      <c r="M104" s="391"/>
      <c r="N104" s="392"/>
      <c r="O104" s="209">
        <v>7.2428423990853084E-3</v>
      </c>
      <c r="P104" s="391"/>
      <c r="Q104" s="396"/>
      <c r="R104" s="216">
        <f t="shared" si="48"/>
        <v>0.8</v>
      </c>
      <c r="S104" s="391"/>
      <c r="T104" s="391"/>
      <c r="U104" s="216">
        <v>0.83299999999999996</v>
      </c>
      <c r="V104" s="391"/>
      <c r="W104" s="391"/>
    </row>
    <row r="105" spans="3:23" ht="12" customHeight="1">
      <c r="C105" s="395"/>
      <c r="D105" s="185">
        <v>45970</v>
      </c>
      <c r="E105" s="75" t="str">
        <f t="shared" si="49"/>
        <v>日</v>
      </c>
      <c r="F105" s="208">
        <v>145.9</v>
      </c>
      <c r="G105" s="394"/>
      <c r="H105" s="394"/>
      <c r="I105" s="216">
        <f t="shared" si="31"/>
        <v>0.9694352159468439</v>
      </c>
      <c r="J105" s="391"/>
      <c r="K105" s="391"/>
      <c r="L105" s="226">
        <v>2.4274382908804166E-3</v>
      </c>
      <c r="M105" s="391"/>
      <c r="N105" s="392"/>
      <c r="O105" s="209">
        <v>7.3051982807592203E-3</v>
      </c>
      <c r="P105" s="391"/>
      <c r="Q105" s="396"/>
      <c r="R105" s="216">
        <f t="shared" si="48"/>
        <v>0.8</v>
      </c>
      <c r="S105" s="391"/>
      <c r="T105" s="391"/>
      <c r="U105" s="216">
        <v>0.83299999999999996</v>
      </c>
      <c r="V105" s="391"/>
      <c r="W105" s="391"/>
    </row>
    <row r="106" spans="3:23" ht="12" customHeight="1">
      <c r="C106" s="395"/>
      <c r="D106" s="185">
        <v>45971</v>
      </c>
      <c r="E106" s="75" t="str">
        <f t="shared" si="49"/>
        <v>一</v>
      </c>
      <c r="F106" s="208">
        <v>147.6</v>
      </c>
      <c r="G106" s="394"/>
      <c r="H106" s="394"/>
      <c r="I106" s="216">
        <f t="shared" si="31"/>
        <v>0.98073089700996674</v>
      </c>
      <c r="J106" s="391"/>
      <c r="K106" s="391"/>
      <c r="L106" s="226">
        <v>2.4450898476671154E-3</v>
      </c>
      <c r="M106" s="391"/>
      <c r="N106" s="392"/>
      <c r="O106" s="209">
        <v>7.3715132071243659E-3</v>
      </c>
      <c r="P106" s="391"/>
      <c r="Q106" s="396"/>
      <c r="R106" s="216">
        <f t="shared" si="48"/>
        <v>0.8</v>
      </c>
      <c r="S106" s="391"/>
      <c r="T106" s="391"/>
      <c r="U106" s="216">
        <v>0.83299999999999996</v>
      </c>
      <c r="V106" s="391"/>
      <c r="W106" s="391"/>
    </row>
    <row r="107" spans="3:23" ht="12" customHeight="1">
      <c r="C107" s="395"/>
      <c r="D107" s="185">
        <v>45972</v>
      </c>
      <c r="E107" s="75" t="str">
        <f t="shared" si="49"/>
        <v>二</v>
      </c>
      <c r="F107" s="208">
        <v>145.19999999999999</v>
      </c>
      <c r="G107" s="394">
        <f t="shared" si="50"/>
        <v>146.42857142857139</v>
      </c>
      <c r="H107" s="394"/>
      <c r="I107" s="216">
        <f t="shared" si="31"/>
        <v>0.96478405315614613</v>
      </c>
      <c r="J107" s="391">
        <f t="shared" si="51"/>
        <v>0.97294731846226867</v>
      </c>
      <c r="K107" s="391"/>
      <c r="L107" s="226">
        <v>2.4496920629521854E-3</v>
      </c>
      <c r="M107" s="391">
        <f t="shared" si="52"/>
        <v>2.4344798057864222E-3</v>
      </c>
      <c r="N107" s="392"/>
      <c r="O107" s="209">
        <v>7.377164317990589E-3</v>
      </c>
      <c r="P107" s="391">
        <f t="shared" si="53"/>
        <v>7.3107434451165762E-3</v>
      </c>
      <c r="Q107" s="396"/>
      <c r="R107" s="216">
        <f t="shared" si="48"/>
        <v>0.8</v>
      </c>
      <c r="S107" s="391">
        <f t="shared" si="54"/>
        <v>0.79999999999999993</v>
      </c>
      <c r="T107" s="391"/>
      <c r="U107" s="216">
        <v>0.86250000000000004</v>
      </c>
      <c r="V107" s="391">
        <f t="shared" si="55"/>
        <v>0.86249999999999993</v>
      </c>
      <c r="W107" s="391"/>
    </row>
    <row r="108" spans="3:23" ht="12" customHeight="1">
      <c r="C108" s="395"/>
      <c r="D108" s="185">
        <v>45973</v>
      </c>
      <c r="E108" s="75" t="str">
        <f t="shared" si="49"/>
        <v>三</v>
      </c>
      <c r="F108" s="208">
        <v>146.30000000000001</v>
      </c>
      <c r="G108" s="394"/>
      <c r="H108" s="394"/>
      <c r="I108" s="216">
        <f t="shared" ref="I108:I162" si="56">F108/$C$1</f>
        <v>0.97209302325581404</v>
      </c>
      <c r="J108" s="391"/>
      <c r="K108" s="391"/>
      <c r="L108" s="226">
        <v>2.4487420586465098E-3</v>
      </c>
      <c r="M108" s="391"/>
      <c r="N108" s="392"/>
      <c r="O108" s="209">
        <v>7.4048394053691782E-3</v>
      </c>
      <c r="P108" s="391"/>
      <c r="Q108" s="396"/>
      <c r="R108" s="216">
        <f t="shared" si="48"/>
        <v>0.8</v>
      </c>
      <c r="S108" s="391"/>
      <c r="T108" s="391"/>
      <c r="U108" s="216">
        <v>0.86250000000000004</v>
      </c>
      <c r="V108" s="391"/>
      <c r="W108" s="391"/>
    </row>
    <row r="109" spans="3:23" ht="12" customHeight="1">
      <c r="C109" s="395"/>
      <c r="D109" s="185">
        <v>45974</v>
      </c>
      <c r="E109" s="75" t="str">
        <f t="shared" si="49"/>
        <v>四</v>
      </c>
      <c r="F109" s="208">
        <v>147.5</v>
      </c>
      <c r="G109" s="394"/>
      <c r="H109" s="394"/>
      <c r="I109" s="216">
        <f t="shared" si="56"/>
        <v>0.98006644518272423</v>
      </c>
      <c r="J109" s="391"/>
      <c r="K109" s="391"/>
      <c r="L109" s="226">
        <v>2.4293993287771145E-3</v>
      </c>
      <c r="M109" s="391"/>
      <c r="N109" s="392"/>
      <c r="O109" s="209">
        <v>7.209218251933833E-3</v>
      </c>
      <c r="P109" s="391"/>
      <c r="Q109" s="396"/>
      <c r="R109" s="216">
        <f t="shared" si="48"/>
        <v>0.8</v>
      </c>
      <c r="S109" s="391"/>
      <c r="T109" s="391"/>
      <c r="U109" s="216">
        <v>0.86250000000000004</v>
      </c>
      <c r="V109" s="391"/>
      <c r="W109" s="391"/>
    </row>
    <row r="110" spans="3:23" ht="12" customHeight="1">
      <c r="C110" s="395"/>
      <c r="D110" s="185">
        <v>45975</v>
      </c>
      <c r="E110" s="75" t="str">
        <f t="shared" si="49"/>
        <v>五</v>
      </c>
      <c r="F110" s="208">
        <v>147.9</v>
      </c>
      <c r="G110" s="394"/>
      <c r="H110" s="394"/>
      <c r="I110" s="216">
        <f t="shared" si="56"/>
        <v>0.98272425249169437</v>
      </c>
      <c r="J110" s="391"/>
      <c r="K110" s="391"/>
      <c r="L110" s="226">
        <v>2.4089079138369055E-3</v>
      </c>
      <c r="M110" s="391"/>
      <c r="N110" s="392"/>
      <c r="O110" s="209">
        <v>7.2295142511040857E-3</v>
      </c>
      <c r="P110" s="391"/>
      <c r="Q110" s="396"/>
      <c r="R110" s="216">
        <f t="shared" si="48"/>
        <v>0.8</v>
      </c>
      <c r="S110" s="391"/>
      <c r="T110" s="391"/>
      <c r="U110" s="216">
        <v>0.86250000000000004</v>
      </c>
      <c r="V110" s="391"/>
      <c r="W110" s="391"/>
    </row>
    <row r="111" spans="3:23" ht="12" customHeight="1">
      <c r="C111" s="395"/>
      <c r="D111" s="185">
        <v>45976</v>
      </c>
      <c r="E111" s="75" t="str">
        <f t="shared" si="49"/>
        <v>六</v>
      </c>
      <c r="F111" s="208">
        <v>146.69999999999999</v>
      </c>
      <c r="G111" s="394"/>
      <c r="H111" s="394"/>
      <c r="I111" s="216">
        <f t="shared" si="56"/>
        <v>0.97475083056478395</v>
      </c>
      <c r="J111" s="391"/>
      <c r="K111" s="391"/>
      <c r="L111" s="226">
        <v>2.4156016210097877E-3</v>
      </c>
      <c r="M111" s="391"/>
      <c r="N111" s="392"/>
      <c r="O111" s="209">
        <v>7.3488433978233306E-3</v>
      </c>
      <c r="P111" s="391"/>
      <c r="Q111" s="396"/>
      <c r="R111" s="216">
        <f t="shared" si="48"/>
        <v>0.8</v>
      </c>
      <c r="S111" s="391"/>
      <c r="T111" s="391"/>
      <c r="U111" s="216">
        <v>0.86250000000000004</v>
      </c>
      <c r="V111" s="391"/>
      <c r="W111" s="391"/>
    </row>
    <row r="112" spans="3:23" ht="12" customHeight="1">
      <c r="C112" s="395"/>
      <c r="D112" s="185">
        <v>45977</v>
      </c>
      <c r="E112" s="75" t="str">
        <f t="shared" si="49"/>
        <v>日</v>
      </c>
      <c r="F112" s="208">
        <v>145.80000000000001</v>
      </c>
      <c r="G112" s="394"/>
      <c r="H112" s="394"/>
      <c r="I112" s="216">
        <f t="shared" si="56"/>
        <v>0.96877076411960139</v>
      </c>
      <c r="J112" s="391"/>
      <c r="K112" s="391"/>
      <c r="L112" s="226">
        <v>2.4439423785337726E-3</v>
      </c>
      <c r="M112" s="391"/>
      <c r="N112" s="392"/>
      <c r="O112" s="209">
        <v>7.2105489065148413E-3</v>
      </c>
      <c r="P112" s="391"/>
      <c r="Q112" s="396"/>
      <c r="R112" s="216">
        <f t="shared" si="48"/>
        <v>0.8</v>
      </c>
      <c r="S112" s="391"/>
      <c r="T112" s="391"/>
      <c r="U112" s="216">
        <v>0.86250000000000004</v>
      </c>
      <c r="V112" s="391"/>
      <c r="W112" s="391"/>
    </row>
    <row r="113" spans="3:23" ht="12" customHeight="1">
      <c r="C113" s="395"/>
      <c r="D113" s="185">
        <v>45978</v>
      </c>
      <c r="E113" s="75" t="str">
        <f t="shared" si="49"/>
        <v>一</v>
      </c>
      <c r="F113" s="208">
        <v>145.6</v>
      </c>
      <c r="G113" s="394"/>
      <c r="H113" s="394"/>
      <c r="I113" s="216">
        <f t="shared" si="56"/>
        <v>0.96744186046511627</v>
      </c>
      <c r="J113" s="391"/>
      <c r="K113" s="391"/>
      <c r="L113" s="226">
        <v>2.4450732767486772E-3</v>
      </c>
      <c r="M113" s="391"/>
      <c r="N113" s="392"/>
      <c r="O113" s="209">
        <v>7.3950755850801823E-3</v>
      </c>
      <c r="P113" s="391"/>
      <c r="Q113" s="396"/>
      <c r="R113" s="216">
        <f t="shared" si="48"/>
        <v>0.8</v>
      </c>
      <c r="S113" s="391"/>
      <c r="T113" s="391"/>
      <c r="U113" s="216">
        <v>0.86250000000000004</v>
      </c>
      <c r="V113" s="391"/>
      <c r="W113" s="391"/>
    </row>
    <row r="114" spans="3:23" ht="12" customHeight="1">
      <c r="C114" s="395"/>
      <c r="D114" s="185">
        <v>45979</v>
      </c>
      <c r="E114" s="75" t="str">
        <f t="shared" si="49"/>
        <v>二</v>
      </c>
      <c r="F114" s="208">
        <v>146.30000000000001</v>
      </c>
      <c r="G114" s="394">
        <f t="shared" si="50"/>
        <v>146.78571428571428</v>
      </c>
      <c r="H114" s="394"/>
      <c r="I114" s="216">
        <f t="shared" si="56"/>
        <v>0.97209302325581404</v>
      </c>
      <c r="J114" s="391">
        <f t="shared" si="51"/>
        <v>0.97532036070242056</v>
      </c>
      <c r="K114" s="391"/>
      <c r="L114" s="226">
        <v>2.4423836032630916E-3</v>
      </c>
      <c r="M114" s="391">
        <f t="shared" si="52"/>
        <v>2.4324460116996864E-3</v>
      </c>
      <c r="N114" s="392"/>
      <c r="O114" s="209">
        <v>7.4397663794786425E-3</v>
      </c>
      <c r="P114" s="391">
        <f t="shared" si="53"/>
        <v>7.3847377364994237E-3</v>
      </c>
      <c r="Q114" s="396"/>
      <c r="R114" s="216">
        <f t="shared" si="48"/>
        <v>0.8</v>
      </c>
      <c r="S114" s="391">
        <f t="shared" si="54"/>
        <v>0.79999999999999993</v>
      </c>
      <c r="T114" s="391"/>
      <c r="U114" s="216">
        <v>0.9</v>
      </c>
      <c r="V114" s="391">
        <f t="shared" si="55"/>
        <v>0.90000000000000013</v>
      </c>
      <c r="W114" s="391"/>
    </row>
    <row r="115" spans="3:23" ht="12" customHeight="1">
      <c r="C115" s="395"/>
      <c r="D115" s="185">
        <v>45980</v>
      </c>
      <c r="E115" s="75" t="str">
        <f t="shared" si="49"/>
        <v>三</v>
      </c>
      <c r="F115" s="208">
        <v>146.4</v>
      </c>
      <c r="G115" s="394"/>
      <c r="H115" s="394"/>
      <c r="I115" s="216">
        <f t="shared" si="56"/>
        <v>0.97275747508305654</v>
      </c>
      <c r="J115" s="391"/>
      <c r="K115" s="391"/>
      <c r="L115" s="226">
        <v>2.438626131749133E-3</v>
      </c>
      <c r="M115" s="391"/>
      <c r="N115" s="392"/>
      <c r="O115" s="209">
        <v>7.3779140051346594E-3</v>
      </c>
      <c r="P115" s="391"/>
      <c r="Q115" s="396"/>
      <c r="R115" s="216">
        <f t="shared" si="48"/>
        <v>0.8</v>
      </c>
      <c r="S115" s="391"/>
      <c r="T115" s="391"/>
      <c r="U115" s="216">
        <v>0.9</v>
      </c>
      <c r="V115" s="391"/>
      <c r="W115" s="391"/>
    </row>
    <row r="116" spans="3:23" ht="12" customHeight="1">
      <c r="C116" s="395"/>
      <c r="D116" s="185">
        <v>45981</v>
      </c>
      <c r="E116" s="75" t="str">
        <f t="shared" si="49"/>
        <v>四</v>
      </c>
      <c r="F116" s="208">
        <v>146.4</v>
      </c>
      <c r="G116" s="394"/>
      <c r="H116" s="394"/>
      <c r="I116" s="216">
        <f t="shared" si="56"/>
        <v>0.97275747508305654</v>
      </c>
      <c r="J116" s="391"/>
      <c r="K116" s="391"/>
      <c r="L116" s="226">
        <v>2.4273350938426945E-3</v>
      </c>
      <c r="M116" s="391"/>
      <c r="N116" s="392"/>
      <c r="O116" s="209">
        <v>7.2945097759929186E-3</v>
      </c>
      <c r="P116" s="391"/>
      <c r="Q116" s="396"/>
      <c r="R116" s="216">
        <f t="shared" si="48"/>
        <v>0.8</v>
      </c>
      <c r="S116" s="391"/>
      <c r="T116" s="391"/>
      <c r="U116" s="216">
        <v>0.9</v>
      </c>
      <c r="V116" s="391"/>
      <c r="W116" s="391"/>
    </row>
    <row r="117" spans="3:23" ht="12" customHeight="1">
      <c r="C117" s="395"/>
      <c r="D117" s="185">
        <v>45982</v>
      </c>
      <c r="E117" s="75" t="str">
        <f t="shared" si="49"/>
        <v>五</v>
      </c>
      <c r="F117" s="208">
        <v>146.4</v>
      </c>
      <c r="G117" s="394"/>
      <c r="H117" s="394"/>
      <c r="I117" s="216">
        <f t="shared" si="56"/>
        <v>0.97275747508305654</v>
      </c>
      <c r="J117" s="391"/>
      <c r="K117" s="391"/>
      <c r="L117" s="226">
        <v>2.4223139222118006E-3</v>
      </c>
      <c r="M117" s="391"/>
      <c r="N117" s="392"/>
      <c r="O117" s="209">
        <v>7.4075027568309606E-3</v>
      </c>
      <c r="P117" s="391"/>
      <c r="Q117" s="396"/>
      <c r="R117" s="216">
        <f t="shared" si="48"/>
        <v>0.8</v>
      </c>
      <c r="S117" s="391"/>
      <c r="T117" s="391"/>
      <c r="U117" s="216">
        <v>0.9</v>
      </c>
      <c r="V117" s="391"/>
      <c r="W117" s="391"/>
    </row>
    <row r="118" spans="3:23" ht="12" customHeight="1">
      <c r="C118" s="395"/>
      <c r="D118" s="185">
        <v>45983</v>
      </c>
      <c r="E118" s="75" t="str">
        <f t="shared" si="49"/>
        <v>六</v>
      </c>
      <c r="F118" s="208">
        <v>146.80000000000001</v>
      </c>
      <c r="G118" s="394"/>
      <c r="H118" s="394"/>
      <c r="I118" s="216">
        <f t="shared" si="56"/>
        <v>0.97541528239202668</v>
      </c>
      <c r="J118" s="391"/>
      <c r="K118" s="391"/>
      <c r="L118" s="226">
        <v>2.4162661821719982E-3</v>
      </c>
      <c r="M118" s="391"/>
      <c r="N118" s="392"/>
      <c r="O118" s="209">
        <v>7.3108156120757816E-3</v>
      </c>
      <c r="P118" s="391"/>
      <c r="Q118" s="396"/>
      <c r="R118" s="216">
        <f t="shared" si="48"/>
        <v>0.8</v>
      </c>
      <c r="S118" s="391"/>
      <c r="T118" s="391"/>
      <c r="U118" s="216">
        <v>0.9</v>
      </c>
      <c r="V118" s="391"/>
      <c r="W118" s="391"/>
    </row>
    <row r="119" spans="3:23" ht="12" customHeight="1">
      <c r="C119" s="395"/>
      <c r="D119" s="185">
        <v>45984</v>
      </c>
      <c r="E119" s="75" t="str">
        <f t="shared" si="49"/>
        <v>日</v>
      </c>
      <c r="F119" s="208">
        <v>147.5</v>
      </c>
      <c r="G119" s="394"/>
      <c r="H119" s="394"/>
      <c r="I119" s="216">
        <f t="shared" si="56"/>
        <v>0.98006644518272423</v>
      </c>
      <c r="J119" s="391"/>
      <c r="K119" s="391"/>
      <c r="L119" s="226">
        <v>2.4410043639037965E-3</v>
      </c>
      <c r="M119" s="391"/>
      <c r="N119" s="392"/>
      <c r="O119" s="209">
        <v>7.4258094868129704E-3</v>
      </c>
      <c r="P119" s="391"/>
      <c r="Q119" s="396"/>
      <c r="R119" s="216">
        <f t="shared" si="48"/>
        <v>0.8</v>
      </c>
      <c r="S119" s="391"/>
      <c r="T119" s="391"/>
      <c r="U119" s="216">
        <v>0.9</v>
      </c>
      <c r="V119" s="391"/>
      <c r="W119" s="391"/>
    </row>
    <row r="120" spans="3:23" ht="12" customHeight="1">
      <c r="C120" s="395"/>
      <c r="D120" s="185">
        <v>45985</v>
      </c>
      <c r="E120" s="75" t="str">
        <f t="shared" si="49"/>
        <v>一</v>
      </c>
      <c r="F120" s="208">
        <v>147.69999999999999</v>
      </c>
      <c r="G120" s="394"/>
      <c r="H120" s="394"/>
      <c r="I120" s="216">
        <f t="shared" si="56"/>
        <v>0.98139534883720925</v>
      </c>
      <c r="J120" s="391"/>
      <c r="K120" s="391"/>
      <c r="L120" s="226">
        <v>2.4391927847552887E-3</v>
      </c>
      <c r="M120" s="391"/>
      <c r="N120" s="392"/>
      <c r="O120" s="209">
        <v>7.4368461391700284E-3</v>
      </c>
      <c r="P120" s="391"/>
      <c r="Q120" s="396"/>
      <c r="R120" s="216">
        <f t="shared" si="48"/>
        <v>0.8</v>
      </c>
      <c r="S120" s="391"/>
      <c r="T120" s="391"/>
      <c r="U120" s="216">
        <v>0.9</v>
      </c>
      <c r="V120" s="391"/>
      <c r="W120" s="391"/>
    </row>
    <row r="121" spans="3:23" ht="12" customHeight="1">
      <c r="C121" s="395"/>
      <c r="D121" s="185">
        <v>45986</v>
      </c>
      <c r="E121" s="75" t="str">
        <f t="shared" si="49"/>
        <v>二</v>
      </c>
      <c r="F121" s="208">
        <v>149.69999999999999</v>
      </c>
      <c r="G121" s="394">
        <f t="shared" si="50"/>
        <v>147.97142857142856</v>
      </c>
      <c r="H121" s="394"/>
      <c r="I121" s="216">
        <f t="shared" si="56"/>
        <v>0.99468438538205972</v>
      </c>
      <c r="J121" s="391">
        <f t="shared" si="51"/>
        <v>0.98319886093972464</v>
      </c>
      <c r="K121" s="391"/>
      <c r="L121" s="226">
        <v>2.4397644208426169E-3</v>
      </c>
      <c r="M121" s="391">
        <f t="shared" si="52"/>
        <v>2.4241061870146361E-3</v>
      </c>
      <c r="N121" s="392"/>
      <c r="O121" s="209">
        <v>7.450702118080482E-3</v>
      </c>
      <c r="P121" s="391">
        <f t="shared" si="53"/>
        <v>7.2815000918758461E-3</v>
      </c>
      <c r="Q121" s="396"/>
      <c r="R121" s="216">
        <f t="shared" si="48"/>
        <v>0.8</v>
      </c>
      <c r="S121" s="391">
        <f t="shared" si="54"/>
        <v>0.79999999999999993</v>
      </c>
      <c r="T121" s="391"/>
      <c r="U121" s="216">
        <v>0.92</v>
      </c>
      <c r="V121" s="391">
        <f t="shared" si="55"/>
        <v>0.92</v>
      </c>
      <c r="W121" s="391"/>
    </row>
    <row r="122" spans="3:23" ht="12" customHeight="1">
      <c r="C122" s="395"/>
      <c r="D122" s="185">
        <v>45987</v>
      </c>
      <c r="E122" s="75" t="str">
        <f t="shared" si="49"/>
        <v>三</v>
      </c>
      <c r="F122" s="208">
        <v>148.80000000000001</v>
      </c>
      <c r="G122" s="394"/>
      <c r="H122" s="394"/>
      <c r="I122" s="216">
        <f t="shared" si="56"/>
        <v>0.98870431893687716</v>
      </c>
      <c r="J122" s="391"/>
      <c r="K122" s="391"/>
      <c r="L122" s="226">
        <v>2.4317063036681606E-3</v>
      </c>
      <c r="M122" s="391"/>
      <c r="N122" s="392"/>
      <c r="O122" s="209">
        <v>7.2542605929244355E-3</v>
      </c>
      <c r="P122" s="391"/>
      <c r="Q122" s="396"/>
      <c r="R122" s="216">
        <f t="shared" si="48"/>
        <v>0.8</v>
      </c>
      <c r="S122" s="391"/>
      <c r="T122" s="391"/>
      <c r="U122" s="216">
        <v>0.92</v>
      </c>
      <c r="V122" s="391"/>
      <c r="W122" s="391"/>
    </row>
    <row r="123" spans="3:23" ht="12" customHeight="1">
      <c r="C123" s="395"/>
      <c r="D123" s="185">
        <v>45988</v>
      </c>
      <c r="E123" s="75" t="str">
        <f t="shared" si="49"/>
        <v>四</v>
      </c>
      <c r="F123" s="208">
        <v>146.69999999999999</v>
      </c>
      <c r="G123" s="394"/>
      <c r="H123" s="394"/>
      <c r="I123" s="216">
        <f t="shared" si="56"/>
        <v>0.97475083056478395</v>
      </c>
      <c r="J123" s="391"/>
      <c r="K123" s="391"/>
      <c r="L123" s="226">
        <v>2.418732901908209E-3</v>
      </c>
      <c r="M123" s="391"/>
      <c r="N123" s="392"/>
      <c r="O123" s="209">
        <v>7.3463014091736337E-3</v>
      </c>
      <c r="P123" s="391"/>
      <c r="Q123" s="396"/>
      <c r="R123" s="216">
        <f t="shared" si="48"/>
        <v>0.8</v>
      </c>
      <c r="S123" s="391"/>
      <c r="T123" s="391"/>
      <c r="U123" s="216">
        <v>0.92</v>
      </c>
      <c r="V123" s="391"/>
      <c r="W123" s="391"/>
    </row>
    <row r="124" spans="3:23" ht="12" customHeight="1">
      <c r="C124" s="395"/>
      <c r="D124" s="185">
        <v>45989</v>
      </c>
      <c r="E124" s="75" t="str">
        <f t="shared" si="49"/>
        <v>五</v>
      </c>
      <c r="F124" s="208">
        <v>146.6</v>
      </c>
      <c r="G124" s="394"/>
      <c r="H124" s="394"/>
      <c r="I124" s="216">
        <f t="shared" si="56"/>
        <v>0.97408637873754145</v>
      </c>
      <c r="J124" s="391"/>
      <c r="K124" s="391"/>
      <c r="L124" s="226">
        <v>2.4015527895326115E-3</v>
      </c>
      <c r="M124" s="391"/>
      <c r="N124" s="392"/>
      <c r="O124" s="209">
        <v>7.2117412477810715E-3</v>
      </c>
      <c r="P124" s="391"/>
      <c r="Q124" s="396"/>
      <c r="R124" s="216">
        <f t="shared" si="48"/>
        <v>0.8</v>
      </c>
      <c r="S124" s="391"/>
      <c r="T124" s="391"/>
      <c r="U124" s="216">
        <v>0.92</v>
      </c>
      <c r="V124" s="391"/>
      <c r="W124" s="391"/>
    </row>
    <row r="125" spans="3:23" ht="12" customHeight="1">
      <c r="C125" s="395"/>
      <c r="D125" s="185">
        <v>45990</v>
      </c>
      <c r="E125" s="75" t="str">
        <f t="shared" si="49"/>
        <v>六</v>
      </c>
      <c r="F125" s="208">
        <v>146.80000000000001</v>
      </c>
      <c r="G125" s="394"/>
      <c r="H125" s="394"/>
      <c r="I125" s="216">
        <f t="shared" si="56"/>
        <v>0.97541528239202668</v>
      </c>
      <c r="J125" s="391"/>
      <c r="K125" s="391"/>
      <c r="L125" s="226">
        <v>2.4112936748632622E-3</v>
      </c>
      <c r="M125" s="391"/>
      <c r="N125" s="392"/>
      <c r="O125" s="209">
        <v>7.2613302481552688E-3</v>
      </c>
      <c r="P125" s="391"/>
      <c r="Q125" s="396"/>
      <c r="R125" s="216">
        <f t="shared" si="48"/>
        <v>0.8</v>
      </c>
      <c r="S125" s="391"/>
      <c r="T125" s="391"/>
      <c r="U125" s="216">
        <v>0.92</v>
      </c>
      <c r="V125" s="391"/>
      <c r="W125" s="391"/>
    </row>
    <row r="126" spans="3:23" ht="12" customHeight="1">
      <c r="C126" s="395"/>
      <c r="D126" s="185">
        <v>45991</v>
      </c>
      <c r="E126" s="75" t="str">
        <f t="shared" si="49"/>
        <v>日</v>
      </c>
      <c r="F126" s="208">
        <v>148.19999999999999</v>
      </c>
      <c r="G126" s="394"/>
      <c r="H126" s="394"/>
      <c r="I126" s="216">
        <f t="shared" si="56"/>
        <v>0.98471760797342189</v>
      </c>
      <c r="J126" s="391"/>
      <c r="K126" s="391"/>
      <c r="L126" s="226">
        <v>2.433694600974699E-3</v>
      </c>
      <c r="M126" s="391"/>
      <c r="N126" s="392"/>
      <c r="O126" s="209">
        <v>7.2458477732155208E-3</v>
      </c>
      <c r="P126" s="391"/>
      <c r="Q126" s="396"/>
      <c r="R126" s="216">
        <f t="shared" si="48"/>
        <v>0.8</v>
      </c>
      <c r="S126" s="391"/>
      <c r="T126" s="391"/>
      <c r="U126" s="216">
        <v>0.92</v>
      </c>
      <c r="V126" s="391"/>
      <c r="W126" s="391"/>
    </row>
    <row r="127" spans="3:23" ht="12" customHeight="1">
      <c r="C127" s="395" t="s">
        <v>866</v>
      </c>
      <c r="D127" s="185">
        <v>45992</v>
      </c>
      <c r="E127" s="75" t="str">
        <f t="shared" si="49"/>
        <v>一</v>
      </c>
      <c r="F127" s="208">
        <v>149</v>
      </c>
      <c r="G127" s="394"/>
      <c r="H127" s="394">
        <f>AVERAGEIF(F127:F157,"&lt;&gt;0")</f>
        <v>146.35333333333332</v>
      </c>
      <c r="I127" s="216">
        <f t="shared" si="56"/>
        <v>0.99003322259136217</v>
      </c>
      <c r="J127" s="391"/>
      <c r="K127" s="391">
        <f>AVERAGEIF(I127:I157,"&lt;&gt;0")</f>
        <v>0.97244739756367682</v>
      </c>
      <c r="L127" s="226">
        <v>2.4319986173128917E-3</v>
      </c>
      <c r="M127" s="391"/>
      <c r="N127" s="392">
        <f>AVERAGEIF(L127:L157,"&lt;&gt;0")</f>
        <v>2.4234133740943017E-3</v>
      </c>
      <c r="O127" s="209">
        <v>7.2003172538005217E-3</v>
      </c>
      <c r="P127" s="391"/>
      <c r="Q127" s="396">
        <f>AVERAGEIF(O127:O157,"&lt;&gt;0")</f>
        <v>7.2898654049419068E-3</v>
      </c>
      <c r="R127" s="216">
        <f t="shared" si="48"/>
        <v>0.8</v>
      </c>
      <c r="S127" s="391"/>
      <c r="T127" s="391">
        <f>AVERAGEIF(R127:R157,"&lt;&gt;0")</f>
        <v>0.80000000000000016</v>
      </c>
      <c r="U127" s="216">
        <v>0.92</v>
      </c>
      <c r="V127" s="391"/>
      <c r="W127" s="391">
        <f>AVERAGEIF(U127:U157,"&lt;&gt;0")</f>
        <v>0.94100000000000006</v>
      </c>
    </row>
    <row r="128" spans="3:23" ht="12" customHeight="1">
      <c r="C128" s="395"/>
      <c r="D128" s="185">
        <v>45993</v>
      </c>
      <c r="E128" s="75" t="str">
        <f t="shared" ref="E128:E162" si="57">RIGHT(TEXT(D128,"aaa"),1)</f>
        <v>二</v>
      </c>
      <c r="F128" s="208">
        <v>147.9</v>
      </c>
      <c r="G128" s="394">
        <f t="shared" ref="G128:G156" si="58">AVERAGE(F128:F134)</f>
        <v>148.1</v>
      </c>
      <c r="H128" s="394"/>
      <c r="I128" s="216">
        <f t="shared" si="56"/>
        <v>0.98272425249169437</v>
      </c>
      <c r="J128" s="391">
        <f t="shared" si="51"/>
        <v>0.98405315614617928</v>
      </c>
      <c r="K128" s="391"/>
      <c r="L128" s="226">
        <v>2.4325934557744913E-3</v>
      </c>
      <c r="M128" s="391">
        <f t="shared" ref="M128:M142" si="59">AVERAGE(L128:L134)</f>
        <v>2.4223362708481852E-3</v>
      </c>
      <c r="N128" s="392"/>
      <c r="O128" s="209">
        <v>7.3384304688625277E-3</v>
      </c>
      <c r="P128" s="391">
        <f t="shared" ref="P128:P142" si="60">AVERAGE(O128:O134)</f>
        <v>7.3140619043412331E-3</v>
      </c>
      <c r="Q128" s="396"/>
      <c r="R128" s="216">
        <f t="shared" si="48"/>
        <v>0.8</v>
      </c>
      <c r="S128" s="391">
        <f t="shared" ref="S128:S142" si="61">AVERAGE(R128:R134)</f>
        <v>0.79999999999999993</v>
      </c>
      <c r="T128" s="391"/>
      <c r="U128" s="216">
        <v>0.92</v>
      </c>
      <c r="V128" s="391">
        <f t="shared" ref="V128:V142" si="62">AVERAGE(U128:U134)</f>
        <v>0.92</v>
      </c>
      <c r="W128" s="391"/>
    </row>
    <row r="129" spans="3:23" ht="12" customHeight="1">
      <c r="C129" s="395"/>
      <c r="D129" s="185">
        <v>45994</v>
      </c>
      <c r="E129" s="75" t="str">
        <f t="shared" si="57"/>
        <v>三</v>
      </c>
      <c r="F129" s="208">
        <v>148.30000000000001</v>
      </c>
      <c r="G129" s="394"/>
      <c r="H129" s="394"/>
      <c r="I129" s="216">
        <f t="shared" si="56"/>
        <v>0.98538205980066451</v>
      </c>
      <c r="J129" s="391"/>
      <c r="K129" s="391"/>
      <c r="L129" s="226">
        <v>2.4260449515805778E-3</v>
      </c>
      <c r="M129" s="391"/>
      <c r="N129" s="392"/>
      <c r="O129" s="209">
        <v>7.3201535946763544E-3</v>
      </c>
      <c r="P129" s="391"/>
      <c r="Q129" s="396"/>
      <c r="R129" s="216">
        <f t="shared" si="48"/>
        <v>0.8</v>
      </c>
      <c r="S129" s="391"/>
      <c r="T129" s="391"/>
      <c r="U129" s="216">
        <v>0.92</v>
      </c>
      <c r="V129" s="391"/>
      <c r="W129" s="391"/>
    </row>
    <row r="130" spans="3:23" ht="12" customHeight="1">
      <c r="C130" s="395"/>
      <c r="D130" s="185">
        <v>45995</v>
      </c>
      <c r="E130" s="75" t="str">
        <f t="shared" si="57"/>
        <v>四</v>
      </c>
      <c r="F130" s="208">
        <v>147.6</v>
      </c>
      <c r="G130" s="394"/>
      <c r="H130" s="394"/>
      <c r="I130" s="216">
        <f t="shared" si="56"/>
        <v>0.98073089700996674</v>
      </c>
      <c r="J130" s="391"/>
      <c r="K130" s="391"/>
      <c r="L130" s="226">
        <v>2.4173281511606711E-3</v>
      </c>
      <c r="M130" s="391"/>
      <c r="N130" s="392"/>
      <c r="O130" s="209">
        <v>7.3259560782595306E-3</v>
      </c>
      <c r="P130" s="391"/>
      <c r="Q130" s="396"/>
      <c r="R130" s="216">
        <f t="shared" si="48"/>
        <v>0.8</v>
      </c>
      <c r="S130" s="391"/>
      <c r="T130" s="391"/>
      <c r="U130" s="216">
        <v>0.92</v>
      </c>
      <c r="V130" s="391"/>
      <c r="W130" s="391"/>
    </row>
    <row r="131" spans="3:23" ht="12" customHeight="1">
      <c r="C131" s="395"/>
      <c r="D131" s="185">
        <v>45996</v>
      </c>
      <c r="E131" s="75" t="str">
        <f t="shared" si="57"/>
        <v>五</v>
      </c>
      <c r="F131" s="208">
        <v>147.9</v>
      </c>
      <c r="G131" s="394"/>
      <c r="H131" s="394"/>
      <c r="I131" s="216">
        <f t="shared" si="56"/>
        <v>0.98272425249169437</v>
      </c>
      <c r="J131" s="391"/>
      <c r="K131" s="391"/>
      <c r="L131" s="226">
        <v>2.4034770729340908E-3</v>
      </c>
      <c r="M131" s="391"/>
      <c r="N131" s="392"/>
      <c r="O131" s="209">
        <v>7.2025304635658181E-3</v>
      </c>
      <c r="P131" s="391"/>
      <c r="Q131" s="396"/>
      <c r="R131" s="216">
        <f t="shared" si="48"/>
        <v>0.8</v>
      </c>
      <c r="S131" s="391"/>
      <c r="T131" s="391"/>
      <c r="U131" s="216">
        <v>0.92</v>
      </c>
      <c r="V131" s="391"/>
      <c r="W131" s="391"/>
    </row>
    <row r="132" spans="3:23" ht="12" customHeight="1">
      <c r="C132" s="395"/>
      <c r="D132" s="185">
        <v>45997</v>
      </c>
      <c r="E132" s="75" t="str">
        <f t="shared" si="57"/>
        <v>六</v>
      </c>
      <c r="F132" s="208">
        <v>148.19999999999999</v>
      </c>
      <c r="G132" s="394"/>
      <c r="H132" s="394"/>
      <c r="I132" s="216">
        <f t="shared" si="56"/>
        <v>0.98471760797342189</v>
      </c>
      <c r="J132" s="391"/>
      <c r="K132" s="391"/>
      <c r="L132" s="226">
        <v>2.4107607955920602E-3</v>
      </c>
      <c r="M132" s="391"/>
      <c r="N132" s="392"/>
      <c r="O132" s="209">
        <v>7.3249125594395809E-3</v>
      </c>
      <c r="P132" s="391"/>
      <c r="Q132" s="396"/>
      <c r="R132" s="216">
        <f t="shared" si="48"/>
        <v>0.8</v>
      </c>
      <c r="S132" s="391"/>
      <c r="T132" s="391"/>
      <c r="U132" s="216">
        <v>0.92</v>
      </c>
      <c r="V132" s="391"/>
      <c r="W132" s="391"/>
    </row>
    <row r="133" spans="3:23" ht="12" customHeight="1">
      <c r="C133" s="395"/>
      <c r="D133" s="185">
        <v>45998</v>
      </c>
      <c r="E133" s="75" t="str">
        <f t="shared" si="57"/>
        <v>日</v>
      </c>
      <c r="F133" s="208">
        <v>148.69999999999999</v>
      </c>
      <c r="G133" s="394"/>
      <c r="H133" s="394"/>
      <c r="I133" s="216">
        <f t="shared" si="56"/>
        <v>0.98803986710963443</v>
      </c>
      <c r="J133" s="391"/>
      <c r="K133" s="391"/>
      <c r="L133" s="226">
        <v>2.4382301761898704E-3</v>
      </c>
      <c r="M133" s="391"/>
      <c r="N133" s="392"/>
      <c r="O133" s="209">
        <v>7.4451040637956668E-3</v>
      </c>
      <c r="P133" s="391"/>
      <c r="Q133" s="396"/>
      <c r="R133" s="216">
        <f t="shared" si="48"/>
        <v>0.8</v>
      </c>
      <c r="S133" s="391"/>
      <c r="T133" s="391"/>
      <c r="U133" s="216">
        <v>0.92</v>
      </c>
      <c r="V133" s="391"/>
      <c r="W133" s="391"/>
    </row>
    <row r="134" spans="3:23" ht="12" customHeight="1">
      <c r="C134" s="395"/>
      <c r="D134" s="185">
        <v>45999</v>
      </c>
      <c r="E134" s="75" t="str">
        <f t="shared" si="57"/>
        <v>一</v>
      </c>
      <c r="F134" s="208">
        <v>148.1</v>
      </c>
      <c r="G134" s="394"/>
      <c r="H134" s="394"/>
      <c r="I134" s="216">
        <f t="shared" si="56"/>
        <v>0.98405315614617939</v>
      </c>
      <c r="J134" s="391"/>
      <c r="K134" s="391"/>
      <c r="L134" s="226">
        <v>2.4279192927055349E-3</v>
      </c>
      <c r="M134" s="391"/>
      <c r="N134" s="392"/>
      <c r="O134" s="209">
        <v>7.2413461017891648E-3</v>
      </c>
      <c r="P134" s="391"/>
      <c r="Q134" s="396"/>
      <c r="R134" s="216">
        <f t="shared" ref="R134:R141" si="63">(10-2)/10</f>
        <v>0.8</v>
      </c>
      <c r="S134" s="391"/>
      <c r="T134" s="391"/>
      <c r="U134" s="216">
        <v>0.92</v>
      </c>
      <c r="V134" s="391"/>
      <c r="W134" s="391"/>
    </row>
    <row r="135" spans="3:23" ht="12" customHeight="1">
      <c r="C135" s="395"/>
      <c r="D135" s="185">
        <v>46000</v>
      </c>
      <c r="E135" s="75" t="str">
        <f t="shared" si="57"/>
        <v>二</v>
      </c>
      <c r="F135" s="208">
        <v>143</v>
      </c>
      <c r="G135" s="394">
        <f t="shared" si="58"/>
        <v>144.22857142857143</v>
      </c>
      <c r="H135" s="394"/>
      <c r="I135" s="216">
        <f t="shared" si="56"/>
        <v>0.95016611295681064</v>
      </c>
      <c r="J135" s="391">
        <f t="shared" si="51"/>
        <v>0.95832937826293307</v>
      </c>
      <c r="K135" s="391"/>
      <c r="L135" s="226">
        <v>2.4358076863232104E-3</v>
      </c>
      <c r="M135" s="391">
        <f t="shared" si="59"/>
        <v>2.4232640140234756E-3</v>
      </c>
      <c r="N135" s="392"/>
      <c r="O135" s="209">
        <v>7.2666184038537489E-3</v>
      </c>
      <c r="P135" s="391">
        <f t="shared" si="60"/>
        <v>7.2784614985627761E-3</v>
      </c>
      <c r="Q135" s="396"/>
      <c r="R135" s="216">
        <f t="shared" si="63"/>
        <v>0.8</v>
      </c>
      <c r="S135" s="391">
        <f t="shared" si="61"/>
        <v>0.79999999999999993</v>
      </c>
      <c r="T135" s="391"/>
      <c r="U135" s="216">
        <v>0.96499999999999997</v>
      </c>
      <c r="V135" s="391">
        <f t="shared" si="62"/>
        <v>0.96499999999999997</v>
      </c>
      <c r="W135" s="391"/>
    </row>
    <row r="136" spans="3:23" ht="12" customHeight="1">
      <c r="C136" s="395"/>
      <c r="D136" s="185">
        <v>46001</v>
      </c>
      <c r="E136" s="75" t="str">
        <f t="shared" si="57"/>
        <v>三</v>
      </c>
      <c r="F136" s="208">
        <v>143.6</v>
      </c>
      <c r="G136" s="394"/>
      <c r="H136" s="394"/>
      <c r="I136" s="216">
        <f t="shared" si="56"/>
        <v>0.95415282392026579</v>
      </c>
      <c r="J136" s="391"/>
      <c r="K136" s="391"/>
      <c r="L136" s="226">
        <v>2.4292420094277683E-3</v>
      </c>
      <c r="M136" s="391"/>
      <c r="N136" s="392"/>
      <c r="O136" s="209">
        <v>7.2653649280795827E-3</v>
      </c>
      <c r="P136" s="391"/>
      <c r="Q136" s="396"/>
      <c r="R136" s="216">
        <f t="shared" si="63"/>
        <v>0.8</v>
      </c>
      <c r="S136" s="391"/>
      <c r="T136" s="391"/>
      <c r="U136" s="216">
        <v>0.96499999999999997</v>
      </c>
      <c r="V136" s="391"/>
      <c r="W136" s="391"/>
    </row>
    <row r="137" spans="3:23" ht="12" customHeight="1">
      <c r="C137" s="395"/>
      <c r="D137" s="185">
        <v>46002</v>
      </c>
      <c r="E137" s="75" t="str">
        <f t="shared" si="57"/>
        <v>四</v>
      </c>
      <c r="F137" s="208">
        <v>145.4</v>
      </c>
      <c r="G137" s="394"/>
      <c r="H137" s="394"/>
      <c r="I137" s="216">
        <f t="shared" si="56"/>
        <v>0.96611295681063125</v>
      </c>
      <c r="J137" s="391"/>
      <c r="K137" s="391"/>
      <c r="L137" s="226">
        <v>2.4183651994267802E-3</v>
      </c>
      <c r="M137" s="391"/>
      <c r="N137" s="392"/>
      <c r="O137" s="209">
        <v>7.3732699842801626E-3</v>
      </c>
      <c r="P137" s="391"/>
      <c r="Q137" s="396"/>
      <c r="R137" s="216">
        <f t="shared" si="63"/>
        <v>0.8</v>
      </c>
      <c r="S137" s="391"/>
      <c r="T137" s="391"/>
      <c r="U137" s="216">
        <v>0.96499999999999997</v>
      </c>
      <c r="V137" s="391"/>
      <c r="W137" s="391"/>
    </row>
    <row r="138" spans="3:23" ht="12" customHeight="1">
      <c r="C138" s="395"/>
      <c r="D138" s="185">
        <v>46003</v>
      </c>
      <c r="E138" s="75" t="str">
        <f t="shared" si="57"/>
        <v>五</v>
      </c>
      <c r="F138" s="208">
        <v>143.9</v>
      </c>
      <c r="G138" s="394"/>
      <c r="H138" s="394"/>
      <c r="I138" s="216">
        <f t="shared" si="56"/>
        <v>0.95614617940199342</v>
      </c>
      <c r="J138" s="391"/>
      <c r="K138" s="391"/>
      <c r="L138" s="226">
        <v>2.4040780091904306E-3</v>
      </c>
      <c r="M138" s="391"/>
      <c r="N138" s="392"/>
      <c r="O138" s="209">
        <v>7.23294981408163E-3</v>
      </c>
      <c r="P138" s="391"/>
      <c r="Q138" s="396"/>
      <c r="R138" s="216">
        <f t="shared" si="63"/>
        <v>0.8</v>
      </c>
      <c r="S138" s="391"/>
      <c r="T138" s="391"/>
      <c r="U138" s="216">
        <v>0.96499999999999997</v>
      </c>
      <c r="V138" s="391"/>
      <c r="W138" s="391"/>
    </row>
    <row r="139" spans="3:23" ht="12" customHeight="1">
      <c r="C139" s="395"/>
      <c r="D139" s="185">
        <v>46004</v>
      </c>
      <c r="E139" s="75" t="str">
        <f t="shared" si="57"/>
        <v>六</v>
      </c>
      <c r="F139" s="208">
        <v>143.5</v>
      </c>
      <c r="G139" s="394"/>
      <c r="H139" s="394"/>
      <c r="I139" s="216">
        <f t="shared" si="56"/>
        <v>0.95348837209302328</v>
      </c>
      <c r="J139" s="391"/>
      <c r="K139" s="391"/>
      <c r="L139" s="226">
        <v>2.4092527440903269E-3</v>
      </c>
      <c r="M139" s="391"/>
      <c r="N139" s="392"/>
      <c r="O139" s="209">
        <v>7.3926119064347063E-3</v>
      </c>
      <c r="P139" s="391"/>
      <c r="Q139" s="396"/>
      <c r="R139" s="216">
        <f t="shared" si="63"/>
        <v>0.8</v>
      </c>
      <c r="S139" s="391"/>
      <c r="T139" s="391"/>
      <c r="U139" s="216">
        <v>0.96499999999999997</v>
      </c>
      <c r="V139" s="391"/>
      <c r="W139" s="391"/>
    </row>
    <row r="140" spans="3:23" ht="12" customHeight="1">
      <c r="C140" s="395"/>
      <c r="D140" s="185">
        <v>46005</v>
      </c>
      <c r="E140" s="75" t="str">
        <f t="shared" si="57"/>
        <v>日</v>
      </c>
      <c r="F140" s="208">
        <v>145.5</v>
      </c>
      <c r="G140" s="394"/>
      <c r="H140" s="394"/>
      <c r="I140" s="216">
        <f t="shared" si="56"/>
        <v>0.96677740863787376</v>
      </c>
      <c r="J140" s="391"/>
      <c r="K140" s="391"/>
      <c r="L140" s="226">
        <v>2.4360425840437541E-3</v>
      </c>
      <c r="M140" s="391"/>
      <c r="N140" s="392"/>
      <c r="O140" s="209">
        <v>7.2021067277567297E-3</v>
      </c>
      <c r="P140" s="391"/>
      <c r="Q140" s="396"/>
      <c r="R140" s="216">
        <f t="shared" si="63"/>
        <v>0.8</v>
      </c>
      <c r="S140" s="391"/>
      <c r="T140" s="391"/>
      <c r="U140" s="216">
        <v>0.96499999999999997</v>
      </c>
      <c r="V140" s="391"/>
      <c r="W140" s="391"/>
    </row>
    <row r="141" spans="3:23" ht="12" customHeight="1">
      <c r="C141" s="395"/>
      <c r="D141" s="185">
        <v>46006</v>
      </c>
      <c r="E141" s="75" t="str">
        <f t="shared" si="57"/>
        <v>一</v>
      </c>
      <c r="F141" s="208">
        <v>144.69999999999999</v>
      </c>
      <c r="G141" s="394"/>
      <c r="H141" s="394"/>
      <c r="I141" s="216">
        <f t="shared" si="56"/>
        <v>0.96146179401993348</v>
      </c>
      <c r="J141" s="391"/>
      <c r="K141" s="391"/>
      <c r="L141" s="226">
        <v>2.430059865662059E-3</v>
      </c>
      <c r="M141" s="391"/>
      <c r="N141" s="392"/>
      <c r="O141" s="209">
        <v>7.2163087254528777E-3</v>
      </c>
      <c r="P141" s="391"/>
      <c r="Q141" s="396"/>
      <c r="R141" s="216">
        <f t="shared" si="63"/>
        <v>0.8</v>
      </c>
      <c r="S141" s="391"/>
      <c r="T141" s="391"/>
      <c r="U141" s="216">
        <v>0.96499999999999997</v>
      </c>
      <c r="V141" s="391"/>
      <c r="W141" s="391"/>
    </row>
    <row r="142" spans="3:23" ht="12" customHeight="1">
      <c r="C142" s="395"/>
      <c r="D142" s="185">
        <v>46007</v>
      </c>
      <c r="E142" s="75" t="str">
        <f t="shared" si="57"/>
        <v>二</v>
      </c>
      <c r="G142" s="394" t="e">
        <f t="shared" si="58"/>
        <v>#DIV/0!</v>
      </c>
      <c r="H142" s="394"/>
      <c r="I142" s="216">
        <f t="shared" si="56"/>
        <v>0</v>
      </c>
      <c r="J142" s="391">
        <f t="shared" ref="J142:J156" si="64">AVERAGE(I142:I148)</f>
        <v>0</v>
      </c>
      <c r="K142" s="391"/>
      <c r="L142" s="226"/>
      <c r="M142" s="391" t="e">
        <f t="shared" si="59"/>
        <v>#DIV/0!</v>
      </c>
      <c r="N142" s="392"/>
      <c r="P142" s="391" t="e">
        <f t="shared" si="60"/>
        <v>#DIV/0!</v>
      </c>
      <c r="Q142" s="396"/>
      <c r="S142" s="391" t="e">
        <f t="shared" si="61"/>
        <v>#DIV/0!</v>
      </c>
      <c r="T142" s="391"/>
      <c r="U142" s="216"/>
      <c r="V142" s="391" t="e">
        <f t="shared" si="62"/>
        <v>#DIV/0!</v>
      </c>
      <c r="W142" s="391"/>
    </row>
    <row r="143" spans="3:23" ht="12" customHeight="1">
      <c r="C143" s="395"/>
      <c r="D143" s="185">
        <v>46008</v>
      </c>
      <c r="E143" s="75" t="str">
        <f t="shared" si="57"/>
        <v>三</v>
      </c>
      <c r="G143" s="394"/>
      <c r="H143" s="394"/>
      <c r="I143" s="216">
        <f t="shared" si="56"/>
        <v>0</v>
      </c>
      <c r="J143" s="391"/>
      <c r="K143" s="391"/>
      <c r="L143" s="226"/>
      <c r="M143" s="391"/>
      <c r="N143" s="392"/>
      <c r="P143" s="391"/>
      <c r="Q143" s="396"/>
      <c r="S143" s="391"/>
      <c r="T143" s="391"/>
      <c r="U143" s="216"/>
      <c r="V143" s="391"/>
      <c r="W143" s="391"/>
    </row>
    <row r="144" spans="3:23" ht="12" customHeight="1">
      <c r="C144" s="395"/>
      <c r="D144" s="185">
        <v>46009</v>
      </c>
      <c r="E144" s="75" t="str">
        <f t="shared" si="57"/>
        <v>四</v>
      </c>
      <c r="G144" s="394"/>
      <c r="H144" s="394"/>
      <c r="I144" s="216">
        <f t="shared" si="56"/>
        <v>0</v>
      </c>
      <c r="J144" s="391"/>
      <c r="K144" s="391"/>
      <c r="L144" s="226"/>
      <c r="M144" s="391"/>
      <c r="N144" s="392"/>
      <c r="P144" s="391"/>
      <c r="Q144" s="396"/>
      <c r="S144" s="391"/>
      <c r="T144" s="391"/>
      <c r="U144" s="216"/>
      <c r="V144" s="391"/>
      <c r="W144" s="391"/>
    </row>
    <row r="145" spans="3:23" ht="12" customHeight="1">
      <c r="C145" s="395"/>
      <c r="D145" s="185">
        <v>46010</v>
      </c>
      <c r="E145" s="75" t="str">
        <f t="shared" si="57"/>
        <v>五</v>
      </c>
      <c r="G145" s="394"/>
      <c r="H145" s="394"/>
      <c r="I145" s="216">
        <f t="shared" si="56"/>
        <v>0</v>
      </c>
      <c r="J145" s="391"/>
      <c r="K145" s="391"/>
      <c r="L145" s="226"/>
      <c r="M145" s="391"/>
      <c r="N145" s="392"/>
      <c r="P145" s="391"/>
      <c r="Q145" s="396"/>
      <c r="S145" s="391"/>
      <c r="T145" s="391"/>
      <c r="U145" s="216"/>
      <c r="V145" s="391"/>
      <c r="W145" s="391"/>
    </row>
    <row r="146" spans="3:23" ht="12" customHeight="1">
      <c r="C146" s="395"/>
      <c r="D146" s="185">
        <v>46011</v>
      </c>
      <c r="E146" s="75" t="str">
        <f t="shared" si="57"/>
        <v>六</v>
      </c>
      <c r="G146" s="394"/>
      <c r="H146" s="394"/>
      <c r="I146" s="216">
        <f t="shared" si="56"/>
        <v>0</v>
      </c>
      <c r="J146" s="391"/>
      <c r="K146" s="391"/>
      <c r="L146" s="226"/>
      <c r="M146" s="391"/>
      <c r="N146" s="392"/>
      <c r="P146" s="391"/>
      <c r="Q146" s="396"/>
      <c r="S146" s="391"/>
      <c r="T146" s="391"/>
      <c r="U146" s="216"/>
      <c r="V146" s="391"/>
      <c r="W146" s="391"/>
    </row>
    <row r="147" spans="3:23" ht="12" customHeight="1">
      <c r="C147" s="395"/>
      <c r="D147" s="185">
        <v>46012</v>
      </c>
      <c r="E147" s="75" t="str">
        <f t="shared" si="57"/>
        <v>日</v>
      </c>
      <c r="G147" s="394"/>
      <c r="H147" s="394"/>
      <c r="I147" s="216">
        <f t="shared" si="56"/>
        <v>0</v>
      </c>
      <c r="J147" s="391"/>
      <c r="K147" s="391"/>
      <c r="L147" s="226"/>
      <c r="M147" s="391"/>
      <c r="N147" s="392"/>
      <c r="P147" s="391"/>
      <c r="Q147" s="396"/>
      <c r="S147" s="391"/>
      <c r="T147" s="391"/>
      <c r="U147" s="216"/>
      <c r="V147" s="391"/>
      <c r="W147" s="391"/>
    </row>
    <row r="148" spans="3:23" ht="12" customHeight="1">
      <c r="C148" s="395"/>
      <c r="D148" s="185">
        <v>46013</v>
      </c>
      <c r="E148" s="75" t="str">
        <f t="shared" si="57"/>
        <v>一</v>
      </c>
      <c r="G148" s="394"/>
      <c r="H148" s="394"/>
      <c r="I148" s="216">
        <f t="shared" si="56"/>
        <v>0</v>
      </c>
      <c r="J148" s="391"/>
      <c r="K148" s="391"/>
      <c r="M148" s="391"/>
      <c r="N148" s="392"/>
      <c r="P148" s="391"/>
      <c r="Q148" s="396"/>
      <c r="S148" s="391"/>
      <c r="T148" s="391"/>
      <c r="U148" s="216"/>
      <c r="V148" s="391"/>
      <c r="W148" s="391"/>
    </row>
    <row r="149" spans="3:23" ht="12" customHeight="1">
      <c r="C149" s="395"/>
      <c r="D149" s="185">
        <v>46014</v>
      </c>
      <c r="E149" s="75" t="str">
        <f t="shared" si="57"/>
        <v>二</v>
      </c>
      <c r="G149" s="394" t="e">
        <f t="shared" si="58"/>
        <v>#DIV/0!</v>
      </c>
      <c r="H149" s="394"/>
      <c r="I149" s="216">
        <f t="shared" si="56"/>
        <v>0</v>
      </c>
      <c r="J149" s="391">
        <f t="shared" si="64"/>
        <v>0</v>
      </c>
      <c r="K149" s="391"/>
      <c r="M149" s="391" t="e">
        <f t="shared" ref="M149:M156" si="65">AVERAGE(L149:L155)</f>
        <v>#DIV/0!</v>
      </c>
      <c r="N149" s="392"/>
      <c r="P149" s="391" t="e">
        <f t="shared" ref="P149:P156" si="66">AVERAGE(O149:O155)</f>
        <v>#DIV/0!</v>
      </c>
      <c r="Q149" s="396"/>
      <c r="S149" s="391" t="e">
        <f t="shared" ref="S149:S156" si="67">AVERAGE(R149:R155)</f>
        <v>#DIV/0!</v>
      </c>
      <c r="T149" s="391"/>
      <c r="U149" s="216"/>
      <c r="V149" s="391" t="e">
        <f t="shared" ref="V149:V156" si="68">AVERAGE(U149:U155)</f>
        <v>#DIV/0!</v>
      </c>
      <c r="W149" s="391"/>
    </row>
    <row r="150" spans="3:23" ht="12" customHeight="1">
      <c r="C150" s="395"/>
      <c r="D150" s="185">
        <v>46015</v>
      </c>
      <c r="E150" s="75" t="str">
        <f t="shared" si="57"/>
        <v>三</v>
      </c>
      <c r="G150" s="394"/>
      <c r="H150" s="394"/>
      <c r="I150" s="216">
        <f t="shared" si="56"/>
        <v>0</v>
      </c>
      <c r="J150" s="391"/>
      <c r="K150" s="391"/>
      <c r="M150" s="391"/>
      <c r="N150" s="392"/>
      <c r="P150" s="391"/>
      <c r="Q150" s="396"/>
      <c r="S150" s="391"/>
      <c r="T150" s="391"/>
      <c r="U150" s="216"/>
      <c r="V150" s="391"/>
      <c r="W150" s="391"/>
    </row>
    <row r="151" spans="3:23" ht="12" customHeight="1">
      <c r="C151" s="395"/>
      <c r="D151" s="185">
        <v>46016</v>
      </c>
      <c r="E151" s="75" t="str">
        <f t="shared" si="57"/>
        <v>四</v>
      </c>
      <c r="G151" s="394"/>
      <c r="H151" s="394"/>
      <c r="I151" s="216">
        <f t="shared" si="56"/>
        <v>0</v>
      </c>
      <c r="J151" s="391"/>
      <c r="K151" s="391"/>
      <c r="M151" s="391"/>
      <c r="N151" s="392"/>
      <c r="P151" s="391"/>
      <c r="Q151" s="396"/>
      <c r="S151" s="391"/>
      <c r="T151" s="391"/>
      <c r="U151" s="216"/>
      <c r="V151" s="391"/>
      <c r="W151" s="391"/>
    </row>
    <row r="152" spans="3:23" ht="12" customHeight="1">
      <c r="C152" s="395"/>
      <c r="D152" s="185">
        <v>46017</v>
      </c>
      <c r="E152" s="75" t="str">
        <f t="shared" si="57"/>
        <v>五</v>
      </c>
      <c r="G152" s="394"/>
      <c r="H152" s="394"/>
      <c r="I152" s="216">
        <f t="shared" si="56"/>
        <v>0</v>
      </c>
      <c r="J152" s="391"/>
      <c r="K152" s="391"/>
      <c r="M152" s="391"/>
      <c r="N152" s="392"/>
      <c r="P152" s="391"/>
      <c r="Q152" s="396"/>
      <c r="S152" s="391"/>
      <c r="T152" s="391"/>
      <c r="U152" s="216"/>
      <c r="V152" s="391"/>
      <c r="W152" s="391"/>
    </row>
    <row r="153" spans="3:23" ht="12" customHeight="1">
      <c r="C153" s="395"/>
      <c r="D153" s="185">
        <v>46018</v>
      </c>
      <c r="E153" s="75" t="str">
        <f t="shared" si="57"/>
        <v>六</v>
      </c>
      <c r="G153" s="394"/>
      <c r="H153" s="394"/>
      <c r="I153" s="216">
        <f t="shared" si="56"/>
        <v>0</v>
      </c>
      <c r="J153" s="391"/>
      <c r="K153" s="391"/>
      <c r="M153" s="391"/>
      <c r="N153" s="392"/>
      <c r="P153" s="391"/>
      <c r="Q153" s="396"/>
      <c r="S153" s="391"/>
      <c r="T153" s="391"/>
      <c r="U153" s="216"/>
      <c r="V153" s="391"/>
      <c r="W153" s="391"/>
    </row>
    <row r="154" spans="3:23" ht="12" customHeight="1">
      <c r="C154" s="395"/>
      <c r="D154" s="185">
        <v>46019</v>
      </c>
      <c r="E154" s="75" t="str">
        <f t="shared" si="57"/>
        <v>日</v>
      </c>
      <c r="G154" s="394"/>
      <c r="H154" s="394"/>
      <c r="I154" s="216">
        <f t="shared" si="56"/>
        <v>0</v>
      </c>
      <c r="J154" s="391"/>
      <c r="K154" s="391"/>
      <c r="M154" s="391"/>
      <c r="N154" s="392"/>
      <c r="P154" s="391"/>
      <c r="Q154" s="396"/>
      <c r="S154" s="391"/>
      <c r="T154" s="391"/>
      <c r="U154" s="216"/>
      <c r="V154" s="391"/>
      <c r="W154" s="391"/>
    </row>
    <row r="155" spans="3:23" ht="12" customHeight="1">
      <c r="C155" s="395"/>
      <c r="D155" s="185">
        <v>46020</v>
      </c>
      <c r="E155" s="75" t="str">
        <f t="shared" si="57"/>
        <v>一</v>
      </c>
      <c r="G155" s="394"/>
      <c r="H155" s="394"/>
      <c r="I155" s="216">
        <f t="shared" si="56"/>
        <v>0</v>
      </c>
      <c r="J155" s="391"/>
      <c r="K155" s="391"/>
      <c r="M155" s="391"/>
      <c r="N155" s="392"/>
      <c r="P155" s="391"/>
      <c r="Q155" s="396"/>
      <c r="S155" s="391"/>
      <c r="T155" s="391"/>
      <c r="U155" s="216"/>
      <c r="V155" s="391"/>
      <c r="W155" s="391"/>
    </row>
    <row r="156" spans="3:23" ht="12" customHeight="1">
      <c r="C156" s="395"/>
      <c r="D156" s="185">
        <v>46021</v>
      </c>
      <c r="E156" s="75" t="str">
        <f t="shared" si="57"/>
        <v>二</v>
      </c>
      <c r="G156" s="394" t="e">
        <f t="shared" si="58"/>
        <v>#DIV/0!</v>
      </c>
      <c r="H156" s="394"/>
      <c r="I156" s="216">
        <f t="shared" si="56"/>
        <v>0</v>
      </c>
      <c r="J156" s="391">
        <f t="shared" si="64"/>
        <v>0</v>
      </c>
      <c r="K156" s="391"/>
      <c r="M156" s="391" t="e">
        <f t="shared" si="65"/>
        <v>#DIV/0!</v>
      </c>
      <c r="N156" s="392"/>
      <c r="P156" s="391" t="e">
        <f t="shared" si="66"/>
        <v>#DIV/0!</v>
      </c>
      <c r="Q156" s="396"/>
      <c r="S156" s="391" t="e">
        <f t="shared" si="67"/>
        <v>#DIV/0!</v>
      </c>
      <c r="T156" s="391"/>
      <c r="U156" s="216"/>
      <c r="V156" s="391" t="e">
        <f t="shared" si="68"/>
        <v>#DIV/0!</v>
      </c>
      <c r="W156" s="391"/>
    </row>
    <row r="157" spans="3:23">
      <c r="C157" s="395"/>
      <c r="D157" s="185">
        <v>46022</v>
      </c>
      <c r="E157" s="75" t="str">
        <f t="shared" si="57"/>
        <v>三</v>
      </c>
      <c r="G157" s="394"/>
      <c r="H157" s="394"/>
      <c r="I157" s="216">
        <f t="shared" si="56"/>
        <v>0</v>
      </c>
      <c r="J157" s="391"/>
      <c r="K157" s="391"/>
      <c r="M157" s="391"/>
      <c r="N157" s="392"/>
      <c r="P157" s="391"/>
      <c r="Q157" s="396"/>
      <c r="S157" s="391"/>
      <c r="T157" s="391"/>
      <c r="U157" s="216"/>
      <c r="V157" s="391"/>
      <c r="W157" s="391"/>
    </row>
    <row r="158" spans="3:23">
      <c r="D158" s="185">
        <v>46023</v>
      </c>
      <c r="E158" s="75" t="str">
        <f t="shared" si="57"/>
        <v>四</v>
      </c>
      <c r="G158" s="394"/>
      <c r="I158" s="216">
        <f t="shared" si="56"/>
        <v>0</v>
      </c>
      <c r="J158" s="391"/>
      <c r="M158" s="391"/>
      <c r="P158" s="391"/>
      <c r="S158" s="391"/>
      <c r="U158" s="216"/>
      <c r="V158" s="391"/>
    </row>
    <row r="159" spans="3:23">
      <c r="D159" s="185">
        <v>46024</v>
      </c>
      <c r="E159" s="75" t="str">
        <f t="shared" si="57"/>
        <v>五</v>
      </c>
      <c r="G159" s="394"/>
      <c r="I159" s="216">
        <f t="shared" si="56"/>
        <v>0</v>
      </c>
      <c r="J159" s="391"/>
      <c r="M159" s="391"/>
      <c r="P159" s="391"/>
      <c r="S159" s="391"/>
      <c r="U159" s="216"/>
      <c r="V159" s="391"/>
    </row>
    <row r="160" spans="3:23">
      <c r="D160" s="185">
        <v>46025</v>
      </c>
      <c r="E160" s="75" t="str">
        <f t="shared" si="57"/>
        <v>六</v>
      </c>
      <c r="G160" s="394"/>
      <c r="I160" s="216">
        <f t="shared" si="56"/>
        <v>0</v>
      </c>
      <c r="J160" s="391"/>
      <c r="M160" s="391"/>
      <c r="P160" s="391"/>
      <c r="S160" s="391"/>
      <c r="U160" s="216"/>
      <c r="V160" s="391"/>
    </row>
    <row r="161" spans="4:22">
      <c r="D161" s="185">
        <v>46026</v>
      </c>
      <c r="E161" s="75" t="str">
        <f t="shared" si="57"/>
        <v>日</v>
      </c>
      <c r="G161" s="394"/>
      <c r="I161" s="216">
        <f t="shared" si="56"/>
        <v>0</v>
      </c>
      <c r="J161" s="391"/>
      <c r="M161" s="391"/>
      <c r="P161" s="391"/>
      <c r="S161" s="391"/>
      <c r="U161" s="216"/>
      <c r="V161" s="391"/>
    </row>
    <row r="162" spans="4:22">
      <c r="D162" s="185">
        <v>46027</v>
      </c>
      <c r="E162" s="75" t="str">
        <f t="shared" si="57"/>
        <v>一</v>
      </c>
      <c r="G162" s="394"/>
      <c r="I162" s="216">
        <f t="shared" si="56"/>
        <v>0</v>
      </c>
      <c r="J162" s="391"/>
      <c r="M162" s="391"/>
      <c r="P162" s="391"/>
      <c r="S162" s="391"/>
      <c r="U162" s="216"/>
      <c r="V162" s="391"/>
    </row>
    <row r="163" spans="4:22">
      <c r="U163" s="216"/>
    </row>
    <row r="164" spans="4:22">
      <c r="U164" s="216"/>
    </row>
    <row r="165" spans="4:22">
      <c r="U165" s="216"/>
    </row>
    <row r="166" spans="4:22">
      <c r="U166" s="216"/>
    </row>
    <row r="167" spans="4:22">
      <c r="U167" s="216"/>
    </row>
    <row r="168" spans="4:22">
      <c r="U168" s="216"/>
    </row>
    <row r="169" spans="4:22">
      <c r="U169" s="216"/>
    </row>
    <row r="170" spans="4:22">
      <c r="U170" s="216"/>
    </row>
    <row r="171" spans="4:22">
      <c r="U171" s="216"/>
    </row>
    <row r="172" spans="4:22">
      <c r="U172" s="216"/>
    </row>
    <row r="173" spans="4:22">
      <c r="U173" s="216"/>
    </row>
    <row r="174" spans="4:22">
      <c r="U174" s="216"/>
    </row>
    <row r="175" spans="4:22">
      <c r="U175" s="216"/>
    </row>
    <row r="176" spans="4:22">
      <c r="U176" s="216"/>
    </row>
    <row r="177" spans="21:21">
      <c r="U177" s="216"/>
    </row>
    <row r="178" spans="21:21">
      <c r="U178" s="216"/>
    </row>
    <row r="179" spans="21:21">
      <c r="U179" s="216"/>
    </row>
    <row r="180" spans="21:21">
      <c r="U180" s="216"/>
    </row>
    <row r="181" spans="21:21">
      <c r="U181" s="216"/>
    </row>
    <row r="182" spans="21:21">
      <c r="U182" s="216"/>
    </row>
    <row r="183" spans="21:21">
      <c r="U183" s="216"/>
    </row>
    <row r="184" spans="21:21">
      <c r="U184" s="216"/>
    </row>
    <row r="185" spans="21:21">
      <c r="U185" s="216"/>
    </row>
    <row r="186" spans="21:21">
      <c r="U186" s="216"/>
    </row>
    <row r="187" spans="21:21">
      <c r="U187" s="216"/>
    </row>
    <row r="188" spans="21:21">
      <c r="U188" s="216"/>
    </row>
    <row r="189" spans="21:21">
      <c r="U189" s="216"/>
    </row>
    <row r="190" spans="21:21">
      <c r="U190" s="216"/>
    </row>
    <row r="191" spans="21:21">
      <c r="U191" s="216"/>
    </row>
    <row r="192" spans="21:21">
      <c r="U192" s="216"/>
    </row>
    <row r="193" spans="21:21">
      <c r="U193" s="216"/>
    </row>
    <row r="194" spans="21:21">
      <c r="U194" s="216"/>
    </row>
    <row r="195" spans="21:21">
      <c r="U195" s="216"/>
    </row>
    <row r="196" spans="21:21">
      <c r="U196" s="216"/>
    </row>
    <row r="197" spans="21:21">
      <c r="U197" s="216"/>
    </row>
    <row r="198" spans="21:21">
      <c r="U198" s="216"/>
    </row>
    <row r="199" spans="21:21">
      <c r="U199" s="216"/>
    </row>
    <row r="200" spans="21:21">
      <c r="U200" s="216"/>
    </row>
    <row r="201" spans="21:21">
      <c r="U201" s="216"/>
    </row>
    <row r="202" spans="21:21">
      <c r="U202" s="216"/>
    </row>
    <row r="203" spans="21:21">
      <c r="U203" s="216"/>
    </row>
    <row r="204" spans="21:21">
      <c r="U204" s="216"/>
    </row>
    <row r="205" spans="21:21">
      <c r="U205" s="216"/>
    </row>
    <row r="206" spans="21:21">
      <c r="U206" s="216"/>
    </row>
    <row r="207" spans="21:21">
      <c r="U207" s="216"/>
    </row>
    <row r="208" spans="21:21">
      <c r="U208" s="216"/>
    </row>
    <row r="209" spans="21:21">
      <c r="U209" s="216"/>
    </row>
    <row r="210" spans="21:21">
      <c r="U210" s="216"/>
    </row>
    <row r="211" spans="21:21">
      <c r="U211" s="216"/>
    </row>
    <row r="212" spans="21:21">
      <c r="U212" s="216"/>
    </row>
    <row r="213" spans="21:21">
      <c r="U213" s="216"/>
    </row>
    <row r="214" spans="21:21">
      <c r="U214" s="216"/>
    </row>
    <row r="215" spans="21:21">
      <c r="U215" s="216"/>
    </row>
    <row r="216" spans="21:21">
      <c r="U216" s="216"/>
    </row>
    <row r="217" spans="21:21">
      <c r="U217" s="216"/>
    </row>
    <row r="218" spans="21:21">
      <c r="U218" s="216"/>
    </row>
    <row r="219" spans="21:21">
      <c r="U219" s="216"/>
    </row>
    <row r="220" spans="21:21">
      <c r="U220" s="216"/>
    </row>
    <row r="221" spans="21:21">
      <c r="U221" s="216"/>
    </row>
    <row r="222" spans="21:21">
      <c r="U222" s="216"/>
    </row>
    <row r="223" spans="21:21">
      <c r="U223" s="216"/>
    </row>
    <row r="224" spans="21:21">
      <c r="U224" s="216"/>
    </row>
    <row r="225" spans="21:21">
      <c r="U225" s="216"/>
    </row>
    <row r="226" spans="21:21">
      <c r="U226" s="216"/>
    </row>
    <row r="227" spans="21:21">
      <c r="U227" s="216"/>
    </row>
    <row r="228" spans="21:21">
      <c r="U228" s="216"/>
    </row>
    <row r="229" spans="21:21">
      <c r="U229" s="216"/>
    </row>
    <row r="230" spans="21:21">
      <c r="U230" s="216"/>
    </row>
    <row r="231" spans="21:21">
      <c r="U231" s="216"/>
    </row>
    <row r="232" spans="21:21">
      <c r="U232" s="216"/>
    </row>
    <row r="233" spans="21:21">
      <c r="U233" s="216"/>
    </row>
    <row r="234" spans="21:21">
      <c r="U234" s="216"/>
    </row>
    <row r="235" spans="21:21">
      <c r="U235" s="216"/>
    </row>
    <row r="236" spans="21:21">
      <c r="U236" s="216"/>
    </row>
    <row r="237" spans="21:21">
      <c r="U237" s="216"/>
    </row>
    <row r="238" spans="21:21">
      <c r="U238" s="216"/>
    </row>
    <row r="239" spans="21:21">
      <c r="U239" s="216"/>
    </row>
    <row r="240" spans="21:21">
      <c r="U240" s="216"/>
    </row>
    <row r="241" spans="21:21">
      <c r="U241" s="216"/>
    </row>
    <row r="242" spans="21:21">
      <c r="U242" s="216"/>
    </row>
    <row r="243" spans="21:21">
      <c r="U243" s="216"/>
    </row>
    <row r="244" spans="21:21">
      <c r="U244" s="216"/>
    </row>
    <row r="245" spans="21:21">
      <c r="U245" s="216"/>
    </row>
    <row r="246" spans="21:21">
      <c r="U246" s="216"/>
    </row>
    <row r="247" spans="21:21">
      <c r="U247" s="216"/>
    </row>
    <row r="248" spans="21:21">
      <c r="U248" s="216"/>
    </row>
    <row r="249" spans="21:21">
      <c r="U249" s="216"/>
    </row>
    <row r="250" spans="21:21">
      <c r="U250" s="216"/>
    </row>
    <row r="251" spans="21:21">
      <c r="U251" s="216"/>
    </row>
    <row r="252" spans="21:21">
      <c r="U252" s="216"/>
    </row>
    <row r="253" spans="21:21">
      <c r="U253" s="216"/>
    </row>
    <row r="254" spans="21:21">
      <c r="U254" s="216"/>
    </row>
    <row r="255" spans="21:21">
      <c r="U255" s="216"/>
    </row>
    <row r="256" spans="21:21">
      <c r="U256" s="216"/>
    </row>
    <row r="257" spans="21:21">
      <c r="U257" s="216"/>
    </row>
    <row r="258" spans="21:21">
      <c r="U258" s="216"/>
    </row>
    <row r="259" spans="21:21">
      <c r="U259" s="216"/>
    </row>
    <row r="260" spans="21:21">
      <c r="U260" s="216"/>
    </row>
    <row r="261" spans="21:21">
      <c r="U261" s="216"/>
    </row>
    <row r="262" spans="21:21">
      <c r="U262" s="216"/>
    </row>
    <row r="263" spans="21:21">
      <c r="U263" s="216"/>
    </row>
    <row r="264" spans="21:21">
      <c r="U264" s="216"/>
    </row>
    <row r="265" spans="21:21">
      <c r="U265" s="216"/>
    </row>
    <row r="266" spans="21:21">
      <c r="U266" s="216"/>
    </row>
    <row r="267" spans="21:21">
      <c r="U267" s="216"/>
    </row>
    <row r="268" spans="21:21">
      <c r="U268" s="216"/>
    </row>
    <row r="269" spans="21:21">
      <c r="U269" s="216"/>
    </row>
    <row r="270" spans="21:21">
      <c r="U270" s="216"/>
    </row>
    <row r="271" spans="21:21">
      <c r="U271" s="216"/>
    </row>
    <row r="272" spans="21:21">
      <c r="U272" s="216"/>
    </row>
    <row r="273" spans="21:21">
      <c r="U273" s="216"/>
    </row>
    <row r="274" spans="21:21">
      <c r="U274" s="216"/>
    </row>
    <row r="275" spans="21:21">
      <c r="U275" s="216"/>
    </row>
    <row r="276" spans="21:21">
      <c r="U276" s="216"/>
    </row>
    <row r="277" spans="21:21">
      <c r="U277" s="216"/>
    </row>
    <row r="278" spans="21:21">
      <c r="U278" s="216"/>
    </row>
    <row r="279" spans="21:21">
      <c r="U279" s="216"/>
    </row>
    <row r="280" spans="21:21">
      <c r="U280" s="216"/>
    </row>
  </sheetData>
  <mergeCells count="188"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A2:AF164"/>
  <sheetViews>
    <sheetView zoomScale="80" zoomScaleNormal="80" workbookViewId="0">
      <pane xSplit="5" ySplit="6" topLeftCell="G127" activePane="bottomRight" state="frozen"/>
      <selection pane="topRight" activeCell="F1" sqref="F1"/>
      <selection pane="bottomLeft" activeCell="A7" sqref="A7"/>
      <selection pane="bottomRight" activeCell="I151" sqref="I151"/>
    </sheetView>
  </sheetViews>
  <sheetFormatPr defaultColWidth="8.85546875" defaultRowHeight="16.5"/>
  <cols>
    <col min="1" max="1" width="0" style="72" hidden="1" customWidth="1"/>
    <col min="2" max="2" width="6" style="72" customWidth="1"/>
    <col min="3" max="3" width="6.140625" style="91" customWidth="1"/>
    <col min="4" max="4" width="9.42578125" style="91" customWidth="1"/>
    <col min="5" max="5" width="3.85546875" style="75" bestFit="1" customWidth="1"/>
    <col min="6" max="6" width="16" style="90" bestFit="1" customWidth="1"/>
    <col min="7" max="8" width="17.28515625" style="90" bestFit="1" customWidth="1"/>
    <col min="9" max="9" width="13.5703125" style="86" customWidth="1"/>
    <col min="10" max="10" width="7.85546875" style="83" customWidth="1"/>
    <col min="11" max="11" width="13.85546875" style="86" bestFit="1" customWidth="1"/>
    <col min="12" max="12" width="9.5703125" style="83" customWidth="1"/>
    <col min="13" max="13" width="13.85546875" style="86" bestFit="1" customWidth="1"/>
    <col min="14" max="14" width="9.42578125" style="83" customWidth="1"/>
    <col min="15" max="15" width="13.5703125" style="86" hidden="1" customWidth="1"/>
    <col min="16" max="16" width="8.5703125" style="83" hidden="1" customWidth="1"/>
    <col min="17" max="17" width="13.5703125" style="86" customWidth="1"/>
    <col min="18" max="18" width="9.140625" style="83" customWidth="1"/>
    <col min="19" max="19" width="13.5703125" style="86" customWidth="1"/>
    <col min="20" max="20" width="13.5703125" style="83" customWidth="1"/>
    <col min="21" max="21" width="13.5703125" style="86" customWidth="1"/>
    <col min="22" max="22" width="8.42578125" style="83" customWidth="1"/>
    <col min="23" max="23" width="13.85546875" style="86" bestFit="1" customWidth="1"/>
    <col min="24" max="24" width="8.5703125" style="83" customWidth="1"/>
    <col min="25" max="25" width="13.85546875" style="86" bestFit="1" customWidth="1"/>
    <col min="26" max="26" width="7.5703125" style="83" customWidth="1"/>
    <col min="27" max="27" width="13.85546875" style="86" bestFit="1" customWidth="1"/>
    <col min="28" max="28" width="7.5703125" style="83" customWidth="1"/>
    <col min="29" max="29" width="8.85546875" style="72"/>
    <col min="30" max="30" width="6.7109375" style="72" customWidth="1"/>
    <col min="31" max="16384" width="8.85546875" style="72"/>
  </cols>
  <sheetData>
    <row r="2" spans="1:28" ht="37.9" customHeight="1">
      <c r="A2" s="71"/>
      <c r="B2" s="408" t="s">
        <v>246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72"/>
      <c r="Z2" s="72"/>
      <c r="AA2" s="72"/>
      <c r="AB2" s="72"/>
    </row>
    <row r="3" spans="1:28" ht="25.15" customHeight="1">
      <c r="B3" s="409" t="s">
        <v>144</v>
      </c>
      <c r="C3" s="410" t="s">
        <v>142</v>
      </c>
      <c r="D3" s="411" t="s">
        <v>106</v>
      </c>
      <c r="E3" s="411"/>
      <c r="F3" s="412" t="s">
        <v>136</v>
      </c>
      <c r="G3" s="412"/>
      <c r="H3" s="412"/>
      <c r="I3" s="418" t="s">
        <v>277</v>
      </c>
      <c r="J3" s="418"/>
      <c r="K3" s="418"/>
      <c r="L3" s="418"/>
      <c r="M3" s="418"/>
      <c r="N3" s="418"/>
      <c r="O3" s="418"/>
      <c r="P3" s="418"/>
      <c r="Q3" s="418"/>
      <c r="R3" s="418"/>
      <c r="S3" s="418"/>
      <c r="T3" s="418"/>
      <c r="U3" s="418"/>
      <c r="V3" s="418"/>
      <c r="W3" s="418"/>
      <c r="X3" s="418"/>
      <c r="Y3" s="418"/>
      <c r="Z3" s="418"/>
      <c r="AA3" s="418"/>
      <c r="AB3" s="418"/>
    </row>
    <row r="4" spans="1:28" ht="25.15" customHeight="1">
      <c r="B4" s="409"/>
      <c r="C4" s="410"/>
      <c r="D4" s="411"/>
      <c r="E4" s="411"/>
      <c r="F4" s="412"/>
      <c r="G4" s="412"/>
      <c r="H4" s="412"/>
      <c r="I4" s="413" t="s">
        <v>138</v>
      </c>
      <c r="J4" s="414"/>
      <c r="K4" s="414"/>
      <c r="L4" s="414"/>
      <c r="M4" s="414"/>
      <c r="N4" s="415"/>
      <c r="O4" s="420" t="s">
        <v>650</v>
      </c>
      <c r="P4" s="416"/>
      <c r="Q4" s="416" t="s">
        <v>143</v>
      </c>
      <c r="R4" s="416"/>
      <c r="S4" s="416" t="s">
        <v>869</v>
      </c>
      <c r="T4" s="416"/>
      <c r="U4" s="416" t="s">
        <v>141</v>
      </c>
      <c r="V4" s="416"/>
      <c r="W4" s="416" t="s">
        <v>244</v>
      </c>
      <c r="X4" s="416"/>
      <c r="Y4" s="416" t="s">
        <v>245</v>
      </c>
      <c r="Z4" s="416"/>
      <c r="AA4" s="416" t="s">
        <v>237</v>
      </c>
      <c r="AB4" s="416"/>
    </row>
    <row r="5" spans="1:28" ht="25.15" customHeight="1">
      <c r="B5" s="409"/>
      <c r="C5" s="410"/>
      <c r="D5" s="411"/>
      <c r="E5" s="411"/>
      <c r="F5" s="417" t="s">
        <v>118</v>
      </c>
      <c r="G5" s="417" t="s">
        <v>123</v>
      </c>
      <c r="H5" s="417" t="s">
        <v>124</v>
      </c>
      <c r="I5" s="413" t="s">
        <v>134</v>
      </c>
      <c r="J5" s="414"/>
      <c r="K5" s="413" t="s">
        <v>135</v>
      </c>
      <c r="L5" s="414"/>
      <c r="M5" s="419" t="s">
        <v>145</v>
      </c>
      <c r="N5" s="415"/>
      <c r="O5" s="416" t="s">
        <v>134</v>
      </c>
      <c r="P5" s="416"/>
      <c r="Q5" s="416" t="s">
        <v>134</v>
      </c>
      <c r="R5" s="416"/>
      <c r="S5" s="416" t="s">
        <v>134</v>
      </c>
      <c r="T5" s="416"/>
      <c r="U5" s="416" t="s">
        <v>134</v>
      </c>
      <c r="V5" s="416"/>
      <c r="W5" s="416" t="s">
        <v>134</v>
      </c>
      <c r="X5" s="416"/>
      <c r="Y5" s="416" t="s">
        <v>134</v>
      </c>
      <c r="Z5" s="416"/>
      <c r="AA5" s="416" t="s">
        <v>134</v>
      </c>
      <c r="AB5" s="416"/>
    </row>
    <row r="6" spans="1:28" s="75" customFormat="1" ht="23.45" customHeight="1">
      <c r="B6" s="409"/>
      <c r="C6" s="410"/>
      <c r="D6" s="411"/>
      <c r="E6" s="411"/>
      <c r="F6" s="417"/>
      <c r="G6" s="417"/>
      <c r="H6" s="417"/>
      <c r="I6" s="87" t="s">
        <v>112</v>
      </c>
      <c r="J6" s="88" t="s">
        <v>113</v>
      </c>
      <c r="K6" s="87" t="s">
        <v>112</v>
      </c>
      <c r="L6" s="88" t="s">
        <v>113</v>
      </c>
      <c r="M6" s="87" t="s">
        <v>112</v>
      </c>
      <c r="N6" s="88" t="s">
        <v>113</v>
      </c>
      <c r="O6" s="87" t="s">
        <v>112</v>
      </c>
      <c r="P6" s="88" t="s">
        <v>113</v>
      </c>
      <c r="Q6" s="87" t="s">
        <v>112</v>
      </c>
      <c r="R6" s="88" t="s">
        <v>113</v>
      </c>
      <c r="S6" s="87" t="s">
        <v>112</v>
      </c>
      <c r="T6" s="88" t="s">
        <v>113</v>
      </c>
      <c r="U6" s="87" t="s">
        <v>112</v>
      </c>
      <c r="V6" s="88" t="s">
        <v>113</v>
      </c>
      <c r="W6" s="87" t="s">
        <v>112</v>
      </c>
      <c r="X6" s="88" t="s">
        <v>113</v>
      </c>
      <c r="Y6" s="87" t="s">
        <v>112</v>
      </c>
      <c r="Z6" s="88" t="s">
        <v>113</v>
      </c>
      <c r="AA6" s="87" t="s">
        <v>112</v>
      </c>
      <c r="AB6" s="88" t="s">
        <v>113</v>
      </c>
    </row>
    <row r="7" spans="1:28" ht="14.25" hidden="1">
      <c r="B7" s="388">
        <f>D19</f>
        <v>45882</v>
      </c>
      <c r="C7" s="389" t="s">
        <v>121</v>
      </c>
      <c r="D7" s="79">
        <v>45870</v>
      </c>
      <c r="E7" s="79" t="s">
        <v>116</v>
      </c>
      <c r="F7" s="227">
        <f>SUM(M7,Q7,S7,U7,W7,Y7,AA7)</f>
        <v>4376902.38</v>
      </c>
      <c r="G7" s="407">
        <f>SUM(F7:F10)</f>
        <v>20827993.370000001</v>
      </c>
      <c r="H7" s="406">
        <f>SUM(F7:F37)</f>
        <v>170636491.06999996</v>
      </c>
      <c r="I7" s="229">
        <v>372515.59</v>
      </c>
      <c r="J7" s="89">
        <f>I7/$F7</f>
        <v>8.5109412469921264E-2</v>
      </c>
      <c r="K7" s="229">
        <v>888085.11999999988</v>
      </c>
      <c r="L7" s="89">
        <f>K7/$F7</f>
        <v>0.20290265646728906</v>
      </c>
      <c r="M7" s="229">
        <f>SUM(I7+K7)</f>
        <v>1260600.71</v>
      </c>
      <c r="N7" s="89">
        <f>M7/$F7</f>
        <v>0.28801206893721032</v>
      </c>
      <c r="O7" s="229"/>
      <c r="P7" s="89">
        <f>O7/$F7</f>
        <v>0</v>
      </c>
      <c r="Q7" s="229"/>
      <c r="R7" s="89">
        <f>Q7/$F7</f>
        <v>0</v>
      </c>
      <c r="S7" s="229"/>
      <c r="T7" s="89">
        <f>S7/$F7</f>
        <v>0</v>
      </c>
      <c r="U7" s="229">
        <v>105036.38</v>
      </c>
      <c r="V7" s="89">
        <f>U7/$F7</f>
        <v>2.3997880437077512E-2</v>
      </c>
      <c r="W7" s="229">
        <v>1263256.83</v>
      </c>
      <c r="X7" s="89">
        <f>W7/$F7</f>
        <v>0.28861891820397423</v>
      </c>
      <c r="Y7" s="229">
        <v>865376.31</v>
      </c>
      <c r="Z7" s="89">
        <f>Y7/$F7</f>
        <v>0.19771432736409353</v>
      </c>
      <c r="AA7" s="229">
        <v>882632.14999999991</v>
      </c>
      <c r="AB7" s="89">
        <f>AA7/$F7</f>
        <v>0.20165680505764444</v>
      </c>
    </row>
    <row r="8" spans="1:28" ht="14.25" hidden="1">
      <c r="B8" s="389"/>
      <c r="C8" s="389"/>
      <c r="D8" s="79">
        <v>45871</v>
      </c>
      <c r="E8" s="79" t="s">
        <v>117</v>
      </c>
      <c r="F8" s="227">
        <f t="shared" ref="F8:F24" si="0">SUM(M8,Q8,S8,U8,W8,Y8,AA8)</f>
        <v>4635761.74</v>
      </c>
      <c r="G8" s="407"/>
      <c r="H8" s="406"/>
      <c r="I8" s="229">
        <v>405225.98999999987</v>
      </c>
      <c r="J8" s="89">
        <f t="shared" ref="J8:J45" si="1">I8/$F8</f>
        <v>8.7413032146039474E-2</v>
      </c>
      <c r="K8" s="229">
        <v>1044135.4400000001</v>
      </c>
      <c r="L8" s="89">
        <f t="shared" ref="L8:L45" si="2">K8/$F8</f>
        <v>0.22523492331165407</v>
      </c>
      <c r="M8" s="229">
        <f t="shared" ref="M8:M40" si="3">SUM(I8+K8)</f>
        <v>1449361.43</v>
      </c>
      <c r="N8" s="89">
        <f t="shared" ref="N8:N45" si="4">M8/$F8</f>
        <v>0.31264795545769353</v>
      </c>
      <c r="O8" s="229"/>
      <c r="P8" s="89">
        <f t="shared" ref="P8:P45" si="5">O8/$F8</f>
        <v>0</v>
      </c>
      <c r="Q8" s="229"/>
      <c r="R8" s="89">
        <f t="shared" ref="R8:R45" si="6">Q8/$F8</f>
        <v>0</v>
      </c>
      <c r="S8" s="229"/>
      <c r="T8" s="89">
        <f t="shared" ref="T8:T45" si="7">S8/$F8</f>
        <v>0</v>
      </c>
      <c r="U8" s="229">
        <v>113598.28</v>
      </c>
      <c r="V8" s="89">
        <f t="shared" ref="V8:V45" si="8">U8/$F8</f>
        <v>2.4504771032516436E-2</v>
      </c>
      <c r="W8" s="229">
        <v>1270206.76</v>
      </c>
      <c r="X8" s="89">
        <f t="shared" ref="X8:X45" si="9">W8/$F8</f>
        <v>0.27400173504171504</v>
      </c>
      <c r="Y8" s="229">
        <v>895354.32000000007</v>
      </c>
      <c r="Z8" s="89">
        <f t="shared" ref="Z8:Z45" si="10">Y8/$F8</f>
        <v>0.19314071132568603</v>
      </c>
      <c r="AA8" s="229">
        <v>907240.95</v>
      </c>
      <c r="AB8" s="89">
        <f t="shared" ref="AB8:AB45" si="11">AA8/$F8</f>
        <v>0.19570482714238888</v>
      </c>
    </row>
    <row r="9" spans="1:28" ht="14.25" hidden="1">
      <c r="B9" s="389"/>
      <c r="C9" s="389"/>
      <c r="D9" s="79">
        <v>45872</v>
      </c>
      <c r="E9" s="79" t="s">
        <v>118</v>
      </c>
      <c r="F9" s="227">
        <f t="shared" si="0"/>
        <v>5941913.1300000008</v>
      </c>
      <c r="G9" s="407"/>
      <c r="H9" s="406"/>
      <c r="I9" s="229">
        <v>523628.12000000011</v>
      </c>
      <c r="J9" s="89">
        <f t="shared" si="1"/>
        <v>8.8124499389980154E-2</v>
      </c>
      <c r="K9" s="229">
        <v>1190992.2500000002</v>
      </c>
      <c r="L9" s="89">
        <f t="shared" si="2"/>
        <v>0.20043918918754036</v>
      </c>
      <c r="M9" s="229">
        <f t="shared" si="3"/>
        <v>1714620.3700000003</v>
      </c>
      <c r="N9" s="89">
        <f t="shared" si="4"/>
        <v>0.28856368857752052</v>
      </c>
      <c r="O9" s="229"/>
      <c r="P9" s="89">
        <f t="shared" si="5"/>
        <v>0</v>
      </c>
      <c r="Q9" s="229"/>
      <c r="R9" s="89">
        <f t="shared" si="6"/>
        <v>0</v>
      </c>
      <c r="S9" s="229"/>
      <c r="T9" s="89">
        <f t="shared" si="7"/>
        <v>0</v>
      </c>
      <c r="U9" s="229">
        <v>136925.1</v>
      </c>
      <c r="V9" s="89">
        <f t="shared" si="8"/>
        <v>2.3043941741369752E-2</v>
      </c>
      <c r="W9" s="229">
        <v>1806951.1300000001</v>
      </c>
      <c r="X9" s="89">
        <f t="shared" si="9"/>
        <v>0.30410258286626951</v>
      </c>
      <c r="Y9" s="229">
        <v>1090606.4100000001</v>
      </c>
      <c r="Z9" s="89">
        <f t="shared" si="10"/>
        <v>0.18354465744267789</v>
      </c>
      <c r="AA9" s="229">
        <v>1192810.1199999999</v>
      </c>
      <c r="AB9" s="89">
        <f t="shared" si="11"/>
        <v>0.20074512937216227</v>
      </c>
    </row>
    <row r="10" spans="1:28" ht="14.25" hidden="1">
      <c r="B10" s="389"/>
      <c r="C10" s="389"/>
      <c r="D10" s="79">
        <v>45873</v>
      </c>
      <c r="E10" s="79" t="s">
        <v>119</v>
      </c>
      <c r="F10" s="227">
        <f t="shared" si="0"/>
        <v>5873416.1200000001</v>
      </c>
      <c r="G10" s="407"/>
      <c r="H10" s="406"/>
      <c r="I10" s="229">
        <v>511960.8200000003</v>
      </c>
      <c r="J10" s="89">
        <f t="shared" si="1"/>
        <v>8.7165766828044916E-2</v>
      </c>
      <c r="K10" s="229">
        <v>1161653.8</v>
      </c>
      <c r="L10" s="89">
        <f t="shared" si="2"/>
        <v>0.19778162763649038</v>
      </c>
      <c r="M10" s="229">
        <f t="shared" si="3"/>
        <v>1673614.6200000003</v>
      </c>
      <c r="N10" s="89">
        <f t="shared" si="4"/>
        <v>0.28494739446453526</v>
      </c>
      <c r="O10" s="229"/>
      <c r="P10" s="89">
        <f t="shared" si="5"/>
        <v>0</v>
      </c>
      <c r="Q10" s="229"/>
      <c r="R10" s="89">
        <f t="shared" si="6"/>
        <v>0</v>
      </c>
      <c r="S10" s="229"/>
      <c r="T10" s="89">
        <f t="shared" si="7"/>
        <v>0</v>
      </c>
      <c r="U10" s="229">
        <v>131825.68</v>
      </c>
      <c r="V10" s="89">
        <f t="shared" si="8"/>
        <v>2.2444464568262192E-2</v>
      </c>
      <c r="W10" s="229">
        <v>1829451.6400000001</v>
      </c>
      <c r="X10" s="89">
        <f t="shared" si="9"/>
        <v>0.31147999777683044</v>
      </c>
      <c r="Y10" s="229">
        <v>1067401.97</v>
      </c>
      <c r="Z10" s="89">
        <f t="shared" si="10"/>
        <v>0.18173443668758821</v>
      </c>
      <c r="AA10" s="229">
        <v>1171122.21</v>
      </c>
      <c r="AB10" s="89">
        <f t="shared" si="11"/>
        <v>0.19939370650278393</v>
      </c>
    </row>
    <row r="11" spans="1:28" ht="14.25" hidden="1">
      <c r="B11" s="389"/>
      <c r="C11" s="389"/>
      <c r="D11" s="79">
        <v>45874</v>
      </c>
      <c r="E11" s="79" t="s">
        <v>120</v>
      </c>
      <c r="F11" s="227">
        <f t="shared" si="0"/>
        <v>6182700.1499999994</v>
      </c>
      <c r="G11" s="407">
        <f>SUM(F11:F17)</f>
        <v>38973976.979999997</v>
      </c>
      <c r="H11" s="406"/>
      <c r="I11" s="229">
        <v>459052.5399999998</v>
      </c>
      <c r="J11" s="89">
        <f t="shared" si="1"/>
        <v>7.4247906070618652E-2</v>
      </c>
      <c r="K11" s="229">
        <v>1163567.95</v>
      </c>
      <c r="L11" s="89">
        <f t="shared" si="2"/>
        <v>0.18819737683704427</v>
      </c>
      <c r="M11" s="229">
        <f t="shared" si="3"/>
        <v>1622620.4899999998</v>
      </c>
      <c r="N11" s="89">
        <f t="shared" si="4"/>
        <v>0.26244528290766289</v>
      </c>
      <c r="O11" s="229"/>
      <c r="P11" s="89">
        <f t="shared" si="5"/>
        <v>0</v>
      </c>
      <c r="Q11" s="229"/>
      <c r="R11" s="89">
        <f t="shared" si="6"/>
        <v>0</v>
      </c>
      <c r="S11" s="229"/>
      <c r="T11" s="89">
        <f t="shared" si="7"/>
        <v>0</v>
      </c>
      <c r="U11" s="229">
        <v>132296.62</v>
      </c>
      <c r="V11" s="89">
        <f t="shared" si="8"/>
        <v>2.1397870960958701E-2</v>
      </c>
      <c r="W11" s="229">
        <v>2146003.16</v>
      </c>
      <c r="X11" s="89">
        <f t="shared" si="9"/>
        <v>0.34709804906194591</v>
      </c>
      <c r="Y11" s="229">
        <v>1162367.8399999999</v>
      </c>
      <c r="Z11" s="89">
        <f t="shared" si="10"/>
        <v>0.18800326908947701</v>
      </c>
      <c r="AA11" s="229">
        <v>1119412.04</v>
      </c>
      <c r="AB11" s="89">
        <f t="shared" si="11"/>
        <v>0.1810555279799555</v>
      </c>
    </row>
    <row r="12" spans="1:28" ht="14.25" hidden="1">
      <c r="B12" s="389"/>
      <c r="C12" s="389"/>
      <c r="D12" s="79">
        <v>45875</v>
      </c>
      <c r="E12" s="79" t="s">
        <v>114</v>
      </c>
      <c r="F12" s="227">
        <f t="shared" si="0"/>
        <v>6008483.6100000013</v>
      </c>
      <c r="G12" s="407"/>
      <c r="H12" s="406"/>
      <c r="I12" s="229">
        <v>452918.16000000038</v>
      </c>
      <c r="J12" s="89">
        <f t="shared" si="1"/>
        <v>7.5379777893743852E-2</v>
      </c>
      <c r="K12" s="229">
        <v>1130580.67</v>
      </c>
      <c r="L12" s="89">
        <f t="shared" si="2"/>
        <v>0.18816405991660842</v>
      </c>
      <c r="M12" s="229">
        <f t="shared" si="3"/>
        <v>1583498.8300000003</v>
      </c>
      <c r="N12" s="89">
        <f t="shared" si="4"/>
        <v>0.26354383781035229</v>
      </c>
      <c r="O12" s="229"/>
      <c r="P12" s="89">
        <f t="shared" si="5"/>
        <v>0</v>
      </c>
      <c r="Q12" s="229"/>
      <c r="R12" s="89">
        <f t="shared" si="6"/>
        <v>0</v>
      </c>
      <c r="S12" s="229"/>
      <c r="T12" s="89">
        <f t="shared" si="7"/>
        <v>0</v>
      </c>
      <c r="U12" s="229">
        <v>132169.34</v>
      </c>
      <c r="V12" s="89">
        <f t="shared" si="8"/>
        <v>2.1997120834286503E-2</v>
      </c>
      <c r="W12" s="229">
        <v>2006641.3</v>
      </c>
      <c r="X12" s="89">
        <f t="shared" si="9"/>
        <v>0.33396800761182399</v>
      </c>
      <c r="Y12" s="229">
        <v>1155171.81</v>
      </c>
      <c r="Z12" s="89">
        <f t="shared" si="10"/>
        <v>0.19225679638660109</v>
      </c>
      <c r="AA12" s="229">
        <v>1131002.33</v>
      </c>
      <c r="AB12" s="89">
        <f t="shared" si="11"/>
        <v>0.18823423735693603</v>
      </c>
    </row>
    <row r="13" spans="1:28" ht="14.25" hidden="1">
      <c r="B13" s="389"/>
      <c r="C13" s="389"/>
      <c r="D13" s="79">
        <v>45876</v>
      </c>
      <c r="E13" s="79" t="s">
        <v>115</v>
      </c>
      <c r="F13" s="227">
        <f t="shared" si="0"/>
        <v>5578775.709999999</v>
      </c>
      <c r="G13" s="407"/>
      <c r="H13" s="406"/>
      <c r="I13" s="229">
        <v>432857.17999999947</v>
      </c>
      <c r="J13" s="89">
        <f t="shared" si="1"/>
        <v>7.7589995099480266E-2</v>
      </c>
      <c r="K13" s="229">
        <v>973130.68000000017</v>
      </c>
      <c r="L13" s="89">
        <f t="shared" si="2"/>
        <v>0.17443445131799362</v>
      </c>
      <c r="M13" s="229">
        <f t="shared" si="3"/>
        <v>1405987.8599999996</v>
      </c>
      <c r="N13" s="89">
        <f t="shared" si="4"/>
        <v>0.2520244464174739</v>
      </c>
      <c r="O13" s="229"/>
      <c r="P13" s="89">
        <f t="shared" si="5"/>
        <v>0</v>
      </c>
      <c r="Q13" s="229"/>
      <c r="R13" s="89">
        <f t="shared" si="6"/>
        <v>0</v>
      </c>
      <c r="S13" s="229"/>
      <c r="T13" s="89">
        <f t="shared" si="7"/>
        <v>0</v>
      </c>
      <c r="U13" s="229">
        <v>122332.16</v>
      </c>
      <c r="V13" s="89">
        <f t="shared" si="8"/>
        <v>2.1928137347540008E-2</v>
      </c>
      <c r="W13" s="229">
        <v>1882360.77</v>
      </c>
      <c r="X13" s="89">
        <f t="shared" si="9"/>
        <v>0.33741467086153931</v>
      </c>
      <c r="Y13" s="229">
        <v>1070508.2799999998</v>
      </c>
      <c r="Z13" s="89">
        <f t="shared" si="10"/>
        <v>0.19188946386231398</v>
      </c>
      <c r="AA13" s="229">
        <v>1097586.6400000001</v>
      </c>
      <c r="AB13" s="89">
        <f t="shared" si="11"/>
        <v>0.19674328151113291</v>
      </c>
    </row>
    <row r="14" spans="1:28" ht="14.25" hidden="1">
      <c r="B14" s="389"/>
      <c r="C14" s="389"/>
      <c r="D14" s="79">
        <v>45877</v>
      </c>
      <c r="E14" s="79" t="s">
        <v>116</v>
      </c>
      <c r="F14" s="227">
        <f t="shared" si="0"/>
        <v>4540704.45</v>
      </c>
      <c r="G14" s="407"/>
      <c r="H14" s="406"/>
      <c r="I14" s="229">
        <v>355964.38000000012</v>
      </c>
      <c r="J14" s="89">
        <f t="shared" si="1"/>
        <v>7.8394087067261142E-2</v>
      </c>
      <c r="K14" s="229">
        <v>897669.55</v>
      </c>
      <c r="L14" s="89">
        <f t="shared" si="2"/>
        <v>0.19769389527213119</v>
      </c>
      <c r="M14" s="229">
        <f t="shared" si="3"/>
        <v>1253633.9300000002</v>
      </c>
      <c r="N14" s="89">
        <f t="shared" si="4"/>
        <v>0.2760879823393923</v>
      </c>
      <c r="O14" s="229"/>
      <c r="P14" s="89">
        <f t="shared" si="5"/>
        <v>0</v>
      </c>
      <c r="Q14" s="229"/>
      <c r="R14" s="89">
        <f t="shared" si="6"/>
        <v>0</v>
      </c>
      <c r="S14" s="229"/>
      <c r="T14" s="89">
        <f t="shared" si="7"/>
        <v>0</v>
      </c>
      <c r="U14" s="229">
        <v>105236.76000000001</v>
      </c>
      <c r="V14" s="89">
        <f t="shared" si="8"/>
        <v>2.3176306927441624E-2</v>
      </c>
      <c r="W14" s="229">
        <v>1407850.2600000002</v>
      </c>
      <c r="X14" s="89">
        <f t="shared" si="9"/>
        <v>0.31005106707616703</v>
      </c>
      <c r="Y14" s="229">
        <v>862332.2</v>
      </c>
      <c r="Z14" s="89">
        <f t="shared" si="10"/>
        <v>0.18991154555324558</v>
      </c>
      <c r="AA14" s="229">
        <v>911651.29999999993</v>
      </c>
      <c r="AB14" s="89">
        <f t="shared" si="11"/>
        <v>0.20077309810375346</v>
      </c>
    </row>
    <row r="15" spans="1:28" ht="14.25" hidden="1">
      <c r="B15" s="389"/>
      <c r="C15" s="389"/>
      <c r="D15" s="79">
        <v>45878</v>
      </c>
      <c r="E15" s="79" t="s">
        <v>117</v>
      </c>
      <c r="F15" s="227">
        <f t="shared" si="0"/>
        <v>4698362.9500000011</v>
      </c>
      <c r="G15" s="407"/>
      <c r="H15" s="406"/>
      <c r="I15" s="229">
        <v>371298.20999999996</v>
      </c>
      <c r="J15" s="89">
        <f t="shared" si="1"/>
        <v>7.9027144976102762E-2</v>
      </c>
      <c r="K15" s="229">
        <v>1030206.8500000001</v>
      </c>
      <c r="L15" s="89">
        <f t="shared" si="2"/>
        <v>0.21926932017885079</v>
      </c>
      <c r="M15" s="229">
        <f t="shared" si="3"/>
        <v>1401505.06</v>
      </c>
      <c r="N15" s="89">
        <f t="shared" si="4"/>
        <v>0.29829646515495356</v>
      </c>
      <c r="O15" s="229"/>
      <c r="P15" s="89">
        <f t="shared" si="5"/>
        <v>0</v>
      </c>
      <c r="Q15" s="229"/>
      <c r="R15" s="89">
        <f t="shared" si="6"/>
        <v>0</v>
      </c>
      <c r="S15" s="229"/>
      <c r="T15" s="89">
        <f t="shared" si="7"/>
        <v>0</v>
      </c>
      <c r="U15" s="229">
        <v>110372.12</v>
      </c>
      <c r="V15" s="89">
        <f t="shared" si="8"/>
        <v>2.3491612115662534E-2</v>
      </c>
      <c r="W15" s="229">
        <v>1420694.7400000005</v>
      </c>
      <c r="X15" s="89">
        <f t="shared" si="9"/>
        <v>0.30238079840128146</v>
      </c>
      <c r="Y15" s="229">
        <v>849989.61</v>
      </c>
      <c r="Z15" s="89">
        <f t="shared" si="10"/>
        <v>0.18091186633420897</v>
      </c>
      <c r="AA15" s="229">
        <v>915801.41999999993</v>
      </c>
      <c r="AB15" s="89">
        <f t="shared" si="11"/>
        <v>0.19491925799389331</v>
      </c>
    </row>
    <row r="16" spans="1:28" ht="14.25" hidden="1">
      <c r="B16" s="389"/>
      <c r="C16" s="389"/>
      <c r="D16" s="79">
        <v>45879</v>
      </c>
      <c r="E16" s="79" t="s">
        <v>118</v>
      </c>
      <c r="F16" s="227">
        <f t="shared" si="0"/>
        <v>6020434.0999999996</v>
      </c>
      <c r="G16" s="407"/>
      <c r="H16" s="406"/>
      <c r="I16" s="229">
        <v>497251.32000000007</v>
      </c>
      <c r="J16" s="89">
        <f t="shared" si="1"/>
        <v>8.2593931224992576E-2</v>
      </c>
      <c r="K16" s="229">
        <v>1118899.75</v>
      </c>
      <c r="L16" s="89">
        <f t="shared" si="2"/>
        <v>0.18585034424677119</v>
      </c>
      <c r="M16" s="229">
        <f t="shared" si="3"/>
        <v>1616151.07</v>
      </c>
      <c r="N16" s="89">
        <f t="shared" si="4"/>
        <v>0.26844427547176375</v>
      </c>
      <c r="O16" s="229"/>
      <c r="P16" s="89">
        <f t="shared" si="5"/>
        <v>0</v>
      </c>
      <c r="Q16" s="229"/>
      <c r="R16" s="89">
        <f t="shared" si="6"/>
        <v>0</v>
      </c>
      <c r="S16" s="229"/>
      <c r="T16" s="89">
        <f t="shared" si="7"/>
        <v>0</v>
      </c>
      <c r="U16" s="229">
        <v>132622.91999999998</v>
      </c>
      <c r="V16" s="89">
        <f t="shared" si="8"/>
        <v>2.2028796893566197E-2</v>
      </c>
      <c r="W16" s="229">
        <v>2019966.6000000003</v>
      </c>
      <c r="X16" s="89">
        <f t="shared" si="9"/>
        <v>0.33551843047331098</v>
      </c>
      <c r="Y16" s="229">
        <v>1063964.7799999998</v>
      </c>
      <c r="Z16" s="89">
        <f t="shared" si="10"/>
        <v>0.17672559193032275</v>
      </c>
      <c r="AA16" s="229">
        <v>1187728.73</v>
      </c>
      <c r="AB16" s="89">
        <f t="shared" si="11"/>
        <v>0.19728290523103642</v>
      </c>
    </row>
    <row r="17" spans="2:28" ht="14.25" hidden="1">
      <c r="B17" s="389"/>
      <c r="C17" s="389"/>
      <c r="D17" s="79">
        <v>45880</v>
      </c>
      <c r="E17" s="79" t="s">
        <v>119</v>
      </c>
      <c r="F17" s="227">
        <f t="shared" si="0"/>
        <v>5944516.0099999998</v>
      </c>
      <c r="G17" s="407"/>
      <c r="H17" s="406"/>
      <c r="I17" s="229">
        <v>480214.93000000017</v>
      </c>
      <c r="J17" s="89">
        <f t="shared" si="1"/>
        <v>8.0782847450014725E-2</v>
      </c>
      <c r="K17" s="229">
        <v>1101753.58</v>
      </c>
      <c r="L17" s="89">
        <f t="shared" si="2"/>
        <v>0.18533949242404346</v>
      </c>
      <c r="M17" s="229">
        <f t="shared" si="3"/>
        <v>1581968.5100000002</v>
      </c>
      <c r="N17" s="89">
        <f t="shared" si="4"/>
        <v>0.2661223398740582</v>
      </c>
      <c r="O17" s="229"/>
      <c r="P17" s="89">
        <f t="shared" si="5"/>
        <v>0</v>
      </c>
      <c r="Q17" s="229"/>
      <c r="R17" s="89">
        <f t="shared" si="6"/>
        <v>0</v>
      </c>
      <c r="S17" s="229"/>
      <c r="T17" s="89">
        <f t="shared" si="7"/>
        <v>0</v>
      </c>
      <c r="U17" s="229">
        <v>125259.26000000001</v>
      </c>
      <c r="V17" s="89">
        <f t="shared" si="8"/>
        <v>2.1071397535019847E-2</v>
      </c>
      <c r="W17" s="229">
        <v>2011777.5699999998</v>
      </c>
      <c r="X17" s="89">
        <f t="shared" si="9"/>
        <v>0.33842579725847183</v>
      </c>
      <c r="Y17" s="229">
        <v>1059609.73</v>
      </c>
      <c r="Z17" s="89">
        <f t="shared" si="10"/>
        <v>0.17824995814924216</v>
      </c>
      <c r="AA17" s="229">
        <v>1165900.94</v>
      </c>
      <c r="AB17" s="89">
        <f t="shared" si="11"/>
        <v>0.19613050718320801</v>
      </c>
    </row>
    <row r="18" spans="2:28" ht="14.25" hidden="1">
      <c r="B18" s="388">
        <f>D26</f>
        <v>45889</v>
      </c>
      <c r="C18" s="389"/>
      <c r="D18" s="79">
        <v>45881</v>
      </c>
      <c r="E18" s="79" t="s">
        <v>120</v>
      </c>
      <c r="F18" s="227">
        <f t="shared" si="0"/>
        <v>5571059.9600000009</v>
      </c>
      <c r="G18" s="407">
        <f t="shared" ref="G18" si="12">SUM(F18:F24)</f>
        <v>36769733.580000006</v>
      </c>
      <c r="H18" s="406"/>
      <c r="I18" s="229">
        <v>460679.92999999993</v>
      </c>
      <c r="J18" s="89">
        <f t="shared" si="1"/>
        <v>8.2691612243929222E-2</v>
      </c>
      <c r="K18" s="229">
        <v>1106375.56</v>
      </c>
      <c r="L18" s="89">
        <f t="shared" si="2"/>
        <v>0.19859336785885173</v>
      </c>
      <c r="M18" s="229">
        <f t="shared" si="3"/>
        <v>1567055.49</v>
      </c>
      <c r="N18" s="89">
        <f t="shared" si="4"/>
        <v>0.28128498010278097</v>
      </c>
      <c r="O18" s="229"/>
      <c r="P18" s="89">
        <f t="shared" si="5"/>
        <v>0</v>
      </c>
      <c r="Q18" s="229"/>
      <c r="R18" s="89">
        <f t="shared" si="6"/>
        <v>0</v>
      </c>
      <c r="S18" s="229"/>
      <c r="T18" s="89">
        <f t="shared" si="7"/>
        <v>0</v>
      </c>
      <c r="U18" s="229">
        <v>128326.04000000001</v>
      </c>
      <c r="V18" s="89">
        <f t="shared" si="8"/>
        <v>2.3034402954083443E-2</v>
      </c>
      <c r="W18" s="229">
        <v>1791242.9600000002</v>
      </c>
      <c r="X18" s="89">
        <f t="shared" si="9"/>
        <v>0.32152641918433056</v>
      </c>
      <c r="Y18" s="229">
        <v>1005441.24</v>
      </c>
      <c r="Z18" s="89">
        <f t="shared" si="10"/>
        <v>0.18047575276859879</v>
      </c>
      <c r="AA18" s="229">
        <v>1078994.23</v>
      </c>
      <c r="AB18" s="89">
        <f t="shared" si="11"/>
        <v>0.19367844499020609</v>
      </c>
    </row>
    <row r="19" spans="2:28" ht="14.25" hidden="1">
      <c r="B19" s="389"/>
      <c r="C19" s="389"/>
      <c r="D19" s="79">
        <v>45882</v>
      </c>
      <c r="E19" s="79" t="s">
        <v>114</v>
      </c>
      <c r="F19" s="227">
        <f t="shared" si="0"/>
        <v>5601894.3000000017</v>
      </c>
      <c r="G19" s="407"/>
      <c r="H19" s="406"/>
      <c r="I19" s="229">
        <v>427993.78000000026</v>
      </c>
      <c r="J19" s="89">
        <f t="shared" si="1"/>
        <v>7.6401616503188954E-2</v>
      </c>
      <c r="K19" s="229">
        <v>1086150.71</v>
      </c>
      <c r="L19" s="89">
        <f t="shared" si="2"/>
        <v>0.19388989720852098</v>
      </c>
      <c r="M19" s="229">
        <f t="shared" si="3"/>
        <v>1514144.4900000002</v>
      </c>
      <c r="N19" s="89">
        <f t="shared" si="4"/>
        <v>0.27029151371170995</v>
      </c>
      <c r="O19" s="229"/>
      <c r="P19" s="89">
        <f t="shared" si="5"/>
        <v>0</v>
      </c>
      <c r="Q19" s="229"/>
      <c r="R19" s="89">
        <f t="shared" si="6"/>
        <v>0</v>
      </c>
      <c r="S19" s="229"/>
      <c r="T19" s="89">
        <f t="shared" si="7"/>
        <v>0</v>
      </c>
      <c r="U19" s="229">
        <v>135082.58000000002</v>
      </c>
      <c r="V19" s="89">
        <f t="shared" si="8"/>
        <v>2.4113732385132647E-2</v>
      </c>
      <c r="W19" s="229">
        <v>1804961.3500000003</v>
      </c>
      <c r="X19" s="89">
        <f t="shared" si="9"/>
        <v>0.3222055350098269</v>
      </c>
      <c r="Y19" s="229">
        <v>1028716.77</v>
      </c>
      <c r="Z19" s="89">
        <f t="shared" si="10"/>
        <v>0.18363730461676145</v>
      </c>
      <c r="AA19" s="229">
        <v>1118989.1100000001</v>
      </c>
      <c r="AB19" s="89">
        <f t="shared" si="11"/>
        <v>0.19975191427656888</v>
      </c>
    </row>
    <row r="20" spans="2:28" ht="14.25" hidden="1">
      <c r="B20" s="389"/>
      <c r="C20" s="389"/>
      <c r="D20" s="79">
        <v>45883</v>
      </c>
      <c r="E20" s="79" t="s">
        <v>115</v>
      </c>
      <c r="F20" s="227">
        <f t="shared" si="0"/>
        <v>5220507.6899999995</v>
      </c>
      <c r="G20" s="407"/>
      <c r="H20" s="406"/>
      <c r="I20" s="229">
        <v>383265.47999999975</v>
      </c>
      <c r="J20" s="89">
        <f t="shared" si="1"/>
        <v>7.3415365469943358E-2</v>
      </c>
      <c r="K20" s="229">
        <v>964763.40000000014</v>
      </c>
      <c r="L20" s="89">
        <f t="shared" si="2"/>
        <v>0.18480260106656413</v>
      </c>
      <c r="M20" s="229">
        <f t="shared" si="3"/>
        <v>1348028.88</v>
      </c>
      <c r="N20" s="89">
        <f t="shared" si="4"/>
        <v>0.25821796653650747</v>
      </c>
      <c r="O20" s="229"/>
      <c r="P20" s="89">
        <f t="shared" si="5"/>
        <v>0</v>
      </c>
      <c r="Q20" s="229"/>
      <c r="R20" s="89">
        <f t="shared" si="6"/>
        <v>0</v>
      </c>
      <c r="S20" s="229"/>
      <c r="T20" s="89">
        <f t="shared" si="7"/>
        <v>0</v>
      </c>
      <c r="U20" s="229">
        <v>127451.52</v>
      </c>
      <c r="V20" s="89">
        <f t="shared" si="8"/>
        <v>2.441362556445157E-2</v>
      </c>
      <c r="W20" s="229">
        <v>1684528.23</v>
      </c>
      <c r="X20" s="89">
        <f t="shared" si="9"/>
        <v>0.32267517452885891</v>
      </c>
      <c r="Y20" s="229">
        <v>982165.64999999991</v>
      </c>
      <c r="Z20" s="89">
        <f t="shared" si="10"/>
        <v>0.18813604122858787</v>
      </c>
      <c r="AA20" s="229">
        <v>1078333.4099999999</v>
      </c>
      <c r="AB20" s="89">
        <f t="shared" si="11"/>
        <v>0.20655719214159418</v>
      </c>
    </row>
    <row r="21" spans="2:28" ht="14.25" hidden="1">
      <c r="B21" s="389"/>
      <c r="C21" s="389"/>
      <c r="D21" s="79">
        <v>45884</v>
      </c>
      <c r="E21" s="79" t="s">
        <v>116</v>
      </c>
      <c r="F21" s="227">
        <f t="shared" si="0"/>
        <v>4456648.04</v>
      </c>
      <c r="G21" s="407"/>
      <c r="H21" s="406"/>
      <c r="I21" s="229">
        <v>322573.95000000019</v>
      </c>
      <c r="J21" s="89">
        <f t="shared" si="1"/>
        <v>7.2380396007219849E-2</v>
      </c>
      <c r="K21" s="229">
        <v>940366.54999999981</v>
      </c>
      <c r="L21" s="89">
        <f t="shared" si="2"/>
        <v>0.21100309954025442</v>
      </c>
      <c r="M21" s="229">
        <f t="shared" si="3"/>
        <v>1262940.5</v>
      </c>
      <c r="N21" s="89">
        <f t="shared" si="4"/>
        <v>0.28338349554747427</v>
      </c>
      <c r="O21" s="229"/>
      <c r="P21" s="89">
        <f t="shared" si="5"/>
        <v>0</v>
      </c>
      <c r="Q21" s="229"/>
      <c r="R21" s="89">
        <f t="shared" si="6"/>
        <v>0</v>
      </c>
      <c r="S21" s="229"/>
      <c r="T21" s="89">
        <f t="shared" si="7"/>
        <v>0</v>
      </c>
      <c r="U21" s="229">
        <v>116160.66</v>
      </c>
      <c r="V21" s="89">
        <f t="shared" si="8"/>
        <v>2.6064580141266887E-2</v>
      </c>
      <c r="W21" s="229">
        <v>1317139.0399999998</v>
      </c>
      <c r="X21" s="89">
        <f t="shared" si="9"/>
        <v>0.29554477449827959</v>
      </c>
      <c r="Y21" s="229">
        <v>852684.58000000007</v>
      </c>
      <c r="Z21" s="89">
        <f t="shared" si="10"/>
        <v>0.19132867849263682</v>
      </c>
      <c r="AA21" s="229">
        <v>907723.26</v>
      </c>
      <c r="AB21" s="89">
        <f t="shared" si="11"/>
        <v>0.20367847132034236</v>
      </c>
    </row>
    <row r="22" spans="2:28" ht="14.25" hidden="1">
      <c r="B22" s="389"/>
      <c r="C22" s="389"/>
      <c r="D22" s="79">
        <v>45885</v>
      </c>
      <c r="E22" s="79" t="s">
        <v>117</v>
      </c>
      <c r="F22" s="227">
        <f t="shared" si="0"/>
        <v>4483117.49</v>
      </c>
      <c r="G22" s="407"/>
      <c r="H22" s="406"/>
      <c r="I22" s="229">
        <v>324249.30999999982</v>
      </c>
      <c r="J22" s="89">
        <f t="shared" si="1"/>
        <v>7.2326748233403945E-2</v>
      </c>
      <c r="K22" s="229">
        <v>1031142.3700000001</v>
      </c>
      <c r="L22" s="89">
        <f t="shared" si="2"/>
        <v>0.23000565394506314</v>
      </c>
      <c r="M22" s="229">
        <f t="shared" si="3"/>
        <v>1355391.68</v>
      </c>
      <c r="N22" s="89">
        <f t="shared" si="4"/>
        <v>0.30233240217846707</v>
      </c>
      <c r="O22" s="229"/>
      <c r="P22" s="89">
        <f t="shared" si="5"/>
        <v>0</v>
      </c>
      <c r="Q22" s="229"/>
      <c r="R22" s="89">
        <f t="shared" si="6"/>
        <v>0</v>
      </c>
      <c r="S22" s="229"/>
      <c r="T22" s="89">
        <f t="shared" si="7"/>
        <v>0</v>
      </c>
      <c r="U22" s="229">
        <v>111258.12</v>
      </c>
      <c r="V22" s="89">
        <f t="shared" si="8"/>
        <v>2.4817132329940341E-2</v>
      </c>
      <c r="W22" s="229">
        <v>1316018.69</v>
      </c>
      <c r="X22" s="89">
        <f t="shared" si="9"/>
        <v>0.29354989980420965</v>
      </c>
      <c r="Y22" s="229">
        <v>863058.71</v>
      </c>
      <c r="Z22" s="89">
        <f t="shared" si="10"/>
        <v>0.19251306973888832</v>
      </c>
      <c r="AA22" s="229">
        <v>837390.29</v>
      </c>
      <c r="AB22" s="89">
        <f t="shared" si="11"/>
        <v>0.18678749594849453</v>
      </c>
    </row>
    <row r="23" spans="2:28" ht="14.25" hidden="1">
      <c r="B23" s="389"/>
      <c r="C23" s="389"/>
      <c r="D23" s="79">
        <v>45886</v>
      </c>
      <c r="E23" s="79" t="s">
        <v>118</v>
      </c>
      <c r="F23" s="227">
        <f t="shared" si="0"/>
        <v>5735188.2799999993</v>
      </c>
      <c r="G23" s="407"/>
      <c r="H23" s="406"/>
      <c r="I23" s="229">
        <v>411696.60000000056</v>
      </c>
      <c r="J23" s="89">
        <f t="shared" si="1"/>
        <v>7.1784321612541835E-2</v>
      </c>
      <c r="K23" s="229">
        <v>1150121.18</v>
      </c>
      <c r="L23" s="89">
        <f t="shared" si="2"/>
        <v>0.2005376500037066</v>
      </c>
      <c r="M23" s="229">
        <f t="shared" si="3"/>
        <v>1561817.7800000005</v>
      </c>
      <c r="N23" s="89">
        <f t="shared" si="4"/>
        <v>0.27232197161624844</v>
      </c>
      <c r="O23" s="229"/>
      <c r="P23" s="89">
        <f t="shared" si="5"/>
        <v>0</v>
      </c>
      <c r="Q23" s="229"/>
      <c r="R23" s="89">
        <f t="shared" si="6"/>
        <v>0</v>
      </c>
      <c r="S23" s="229"/>
      <c r="T23" s="89">
        <f t="shared" si="7"/>
        <v>0</v>
      </c>
      <c r="U23" s="229">
        <v>133100.62</v>
      </c>
      <c r="V23" s="89">
        <f t="shared" si="8"/>
        <v>2.3207715858981359E-2</v>
      </c>
      <c r="W23" s="229">
        <v>1871886.55</v>
      </c>
      <c r="X23" s="89">
        <f t="shared" si="9"/>
        <v>0.32638624202238053</v>
      </c>
      <c r="Y23" s="229">
        <v>1072765.48</v>
      </c>
      <c r="Z23" s="89">
        <f t="shared" si="10"/>
        <v>0.18704974058846419</v>
      </c>
      <c r="AA23" s="229">
        <v>1095617.8500000001</v>
      </c>
      <c r="AB23" s="89">
        <f t="shared" si="11"/>
        <v>0.19103432991392572</v>
      </c>
    </row>
    <row r="24" spans="2:28" ht="14.25" hidden="1">
      <c r="B24" s="389"/>
      <c r="C24" s="389"/>
      <c r="D24" s="79">
        <v>45887</v>
      </c>
      <c r="E24" s="79" t="s">
        <v>119</v>
      </c>
      <c r="F24" s="227">
        <f t="shared" si="0"/>
        <v>5701317.8199999994</v>
      </c>
      <c r="G24" s="407"/>
      <c r="H24" s="406"/>
      <c r="I24" s="229">
        <v>403315.41000000015</v>
      </c>
      <c r="J24" s="89">
        <f t="shared" si="1"/>
        <v>7.0740734464089253E-2</v>
      </c>
      <c r="K24" s="229">
        <v>1115944.48</v>
      </c>
      <c r="L24" s="89">
        <f t="shared" si="2"/>
        <v>0.19573448020829684</v>
      </c>
      <c r="M24" s="229">
        <f t="shared" si="3"/>
        <v>1519259.8900000001</v>
      </c>
      <c r="N24" s="89">
        <f t="shared" si="4"/>
        <v>0.26647521467238611</v>
      </c>
      <c r="O24" s="229"/>
      <c r="P24" s="89">
        <f t="shared" si="5"/>
        <v>0</v>
      </c>
      <c r="Q24" s="229"/>
      <c r="R24" s="89">
        <f t="shared" si="6"/>
        <v>0</v>
      </c>
      <c r="S24" s="229"/>
      <c r="T24" s="89">
        <f t="shared" si="7"/>
        <v>0</v>
      </c>
      <c r="U24" s="229">
        <v>129199.2</v>
      </c>
      <c r="V24" s="89">
        <f t="shared" si="8"/>
        <v>2.2661287105723921E-2</v>
      </c>
      <c r="W24" s="229">
        <v>1906687.7899999996</v>
      </c>
      <c r="X24" s="89">
        <f t="shared" si="9"/>
        <v>0.3344293109413079</v>
      </c>
      <c r="Y24" s="229">
        <v>1065194.0999999999</v>
      </c>
      <c r="Z24" s="89">
        <f t="shared" si="10"/>
        <v>0.18683296276929884</v>
      </c>
      <c r="AA24" s="229">
        <v>1080976.8399999999</v>
      </c>
      <c r="AB24" s="89">
        <f t="shared" si="11"/>
        <v>0.18960122451128325</v>
      </c>
    </row>
    <row r="25" spans="2:28" ht="14.25" hidden="1">
      <c r="B25" s="388">
        <f>D26</f>
        <v>45889</v>
      </c>
      <c r="C25" s="389"/>
      <c r="D25" s="79">
        <v>45888</v>
      </c>
      <c r="E25" s="79" t="s">
        <v>120</v>
      </c>
      <c r="F25" s="227">
        <f>SUM(M25,Q25,S25,U25,W25,Y25,AA25,O25)</f>
        <v>6939236.5499999998</v>
      </c>
      <c r="G25" s="407">
        <f t="shared" ref="G25" si="13">SUM(F25:F31)</f>
        <v>41790038.960000001</v>
      </c>
      <c r="H25" s="406"/>
      <c r="I25" s="229">
        <v>391106.50999999978</v>
      </c>
      <c r="J25" s="89">
        <f t="shared" si="1"/>
        <v>5.6361605081757846E-2</v>
      </c>
      <c r="K25" s="229">
        <v>1139308.96</v>
      </c>
      <c r="L25" s="89">
        <f t="shared" si="2"/>
        <v>0.16418361757677796</v>
      </c>
      <c r="M25" s="229">
        <f t="shared" si="3"/>
        <v>1530415.4699999997</v>
      </c>
      <c r="N25" s="89">
        <f t="shared" si="4"/>
        <v>0.22054522265853579</v>
      </c>
      <c r="O25" s="229">
        <v>860084.74999999988</v>
      </c>
      <c r="P25" s="89">
        <f t="shared" si="5"/>
        <v>0.12394515503294089</v>
      </c>
      <c r="Q25" s="229"/>
      <c r="R25" s="89">
        <f t="shared" si="6"/>
        <v>0</v>
      </c>
      <c r="S25" s="229"/>
      <c r="T25" s="89">
        <f t="shared" si="7"/>
        <v>0</v>
      </c>
      <c r="U25" s="229">
        <v>132364.08000000002</v>
      </c>
      <c r="V25" s="89">
        <f t="shared" si="8"/>
        <v>1.9074732363749729E-2</v>
      </c>
      <c r="W25" s="229">
        <v>2072437.24</v>
      </c>
      <c r="X25" s="89">
        <f t="shared" si="9"/>
        <v>0.29865493488617273</v>
      </c>
      <c r="Y25" s="229">
        <v>1345441.91</v>
      </c>
      <c r="Z25" s="89">
        <f t="shared" si="10"/>
        <v>0.1938890395658871</v>
      </c>
      <c r="AA25" s="229">
        <v>998493.09999999986</v>
      </c>
      <c r="AB25" s="89">
        <f t="shared" si="11"/>
        <v>0.14389091549271366</v>
      </c>
    </row>
    <row r="26" spans="2:28" ht="14.25" hidden="1">
      <c r="B26" s="389"/>
      <c r="C26" s="389"/>
      <c r="D26" s="79">
        <v>45889</v>
      </c>
      <c r="E26" s="79" t="s">
        <v>114</v>
      </c>
      <c r="F26" s="227">
        <f t="shared" ref="F26:F89" si="14">SUM(M26,Q26,S26,U26,W26,Y26,AA26,O26)</f>
        <v>6333786.3600000003</v>
      </c>
      <c r="G26" s="407"/>
      <c r="H26" s="406"/>
      <c r="I26" s="229">
        <v>383099.98</v>
      </c>
      <c r="J26" s="89">
        <f t="shared" si="1"/>
        <v>6.0485143992131743E-2</v>
      </c>
      <c r="K26" s="229">
        <v>1054399.6599999999</v>
      </c>
      <c r="L26" s="89">
        <f t="shared" si="2"/>
        <v>0.16647224899451768</v>
      </c>
      <c r="M26" s="229">
        <f t="shared" si="3"/>
        <v>1437499.64</v>
      </c>
      <c r="N26" s="89">
        <f t="shared" si="4"/>
        <v>0.22695739298664944</v>
      </c>
      <c r="O26" s="229">
        <v>550695.94999999995</v>
      </c>
      <c r="P26" s="89">
        <f t="shared" si="5"/>
        <v>8.6945772828371806E-2</v>
      </c>
      <c r="Q26" s="229"/>
      <c r="R26" s="89">
        <f t="shared" si="6"/>
        <v>0</v>
      </c>
      <c r="S26" s="229"/>
      <c r="T26" s="89">
        <f t="shared" si="7"/>
        <v>0</v>
      </c>
      <c r="U26" s="229">
        <v>135241.62</v>
      </c>
      <c r="V26" s="89">
        <f t="shared" si="8"/>
        <v>2.1352412650684983E-2</v>
      </c>
      <c r="W26" s="229">
        <v>1974722.55</v>
      </c>
      <c r="X26" s="89">
        <f t="shared" si="9"/>
        <v>0.311775995867344</v>
      </c>
      <c r="Y26" s="229">
        <v>1222776.33</v>
      </c>
      <c r="Z26" s="89">
        <f t="shared" si="10"/>
        <v>0.19305613743498604</v>
      </c>
      <c r="AA26" s="229">
        <v>1012850.27</v>
      </c>
      <c r="AB26" s="89">
        <f t="shared" si="11"/>
        <v>0.15991228823196366</v>
      </c>
    </row>
    <row r="27" spans="2:28" ht="14.25" hidden="1">
      <c r="B27" s="389"/>
      <c r="C27" s="389"/>
      <c r="D27" s="79">
        <v>45890</v>
      </c>
      <c r="E27" s="79" t="s">
        <v>115</v>
      </c>
      <c r="F27" s="227">
        <f t="shared" si="14"/>
        <v>5963895.6600000001</v>
      </c>
      <c r="G27" s="407"/>
      <c r="H27" s="406"/>
      <c r="I27" s="229">
        <v>346214.04999999981</v>
      </c>
      <c r="J27" s="89">
        <f t="shared" si="1"/>
        <v>5.8051661151965861E-2</v>
      </c>
      <c r="K27" s="229">
        <v>919375.91000000015</v>
      </c>
      <c r="L27" s="89">
        <f t="shared" si="2"/>
        <v>0.15415694076713612</v>
      </c>
      <c r="M27" s="229">
        <f t="shared" si="3"/>
        <v>1265589.96</v>
      </c>
      <c r="N27" s="89">
        <f t="shared" si="4"/>
        <v>0.21220860191910199</v>
      </c>
      <c r="O27" s="229">
        <v>574464.09999999986</v>
      </c>
      <c r="P27" s="89">
        <f t="shared" si="5"/>
        <v>9.6323633535869049E-2</v>
      </c>
      <c r="Q27" s="229"/>
      <c r="R27" s="89">
        <f t="shared" si="6"/>
        <v>0</v>
      </c>
      <c r="S27" s="229"/>
      <c r="T27" s="89">
        <f t="shared" si="7"/>
        <v>0</v>
      </c>
      <c r="U27" s="229">
        <v>133785.56</v>
      </c>
      <c r="V27" s="89">
        <f t="shared" si="8"/>
        <v>2.2432578909336587E-2</v>
      </c>
      <c r="W27" s="229">
        <v>1902200.37</v>
      </c>
      <c r="X27" s="89">
        <f t="shared" si="9"/>
        <v>0.31895265753190594</v>
      </c>
      <c r="Y27" s="229">
        <v>1131054.77</v>
      </c>
      <c r="Z27" s="89">
        <f t="shared" si="10"/>
        <v>0.18965032832247772</v>
      </c>
      <c r="AA27" s="229">
        <v>956800.9</v>
      </c>
      <c r="AB27" s="89">
        <f t="shared" si="11"/>
        <v>0.16043219978130871</v>
      </c>
    </row>
    <row r="28" spans="2:28" ht="14.25" hidden="1">
      <c r="B28" s="389"/>
      <c r="C28" s="389"/>
      <c r="D28" s="79">
        <v>45891</v>
      </c>
      <c r="E28" s="79" t="s">
        <v>116</v>
      </c>
      <c r="F28" s="227">
        <f t="shared" si="14"/>
        <v>4909450.9799999995</v>
      </c>
      <c r="G28" s="407"/>
      <c r="H28" s="406"/>
      <c r="I28" s="229">
        <v>282736.28000000026</v>
      </c>
      <c r="J28" s="89">
        <f t="shared" si="1"/>
        <v>5.7590203293974081E-2</v>
      </c>
      <c r="K28" s="229">
        <v>866178.91999999993</v>
      </c>
      <c r="L28" s="89">
        <f t="shared" si="2"/>
        <v>0.17643091325865526</v>
      </c>
      <c r="M28" s="229">
        <f t="shared" si="3"/>
        <v>1148915.2000000002</v>
      </c>
      <c r="N28" s="89">
        <f t="shared" si="4"/>
        <v>0.23402111655262933</v>
      </c>
      <c r="O28" s="229">
        <v>575090.55000000005</v>
      </c>
      <c r="P28" s="89">
        <f t="shared" si="5"/>
        <v>0.11713948307922613</v>
      </c>
      <c r="Q28" s="229"/>
      <c r="R28" s="89">
        <f t="shared" si="6"/>
        <v>0</v>
      </c>
      <c r="S28" s="229"/>
      <c r="T28" s="89">
        <f t="shared" si="7"/>
        <v>0</v>
      </c>
      <c r="U28" s="229">
        <v>116678.78</v>
      </c>
      <c r="V28" s="89">
        <f t="shared" si="8"/>
        <v>2.3766156434868815E-2</v>
      </c>
      <c r="W28" s="229">
        <v>1402007.48</v>
      </c>
      <c r="X28" s="89">
        <f t="shared" si="9"/>
        <v>0.28557317013887368</v>
      </c>
      <c r="Y28" s="229">
        <v>869601.73</v>
      </c>
      <c r="Z28" s="89">
        <f t="shared" si="10"/>
        <v>0.17712810119554348</v>
      </c>
      <c r="AA28" s="229">
        <v>797157.24</v>
      </c>
      <c r="AB28" s="89">
        <f t="shared" si="11"/>
        <v>0.16237197259885872</v>
      </c>
    </row>
    <row r="29" spans="2:28" ht="14.25" hidden="1">
      <c r="B29" s="389"/>
      <c r="C29" s="389"/>
      <c r="D29" s="79">
        <v>45892</v>
      </c>
      <c r="E29" s="79" t="s">
        <v>117</v>
      </c>
      <c r="F29" s="227">
        <f t="shared" si="14"/>
        <v>5147138.6599999992</v>
      </c>
      <c r="G29" s="407"/>
      <c r="H29" s="406"/>
      <c r="I29" s="229">
        <v>294074.43999999971</v>
      </c>
      <c r="J29" s="89">
        <f t="shared" si="1"/>
        <v>5.7133576424770294E-2</v>
      </c>
      <c r="K29" s="229">
        <v>1029693.9300000002</v>
      </c>
      <c r="L29" s="89">
        <f t="shared" si="2"/>
        <v>0.20005171766637433</v>
      </c>
      <c r="M29" s="229">
        <f t="shared" si="3"/>
        <v>1323768.3699999999</v>
      </c>
      <c r="N29" s="89">
        <f t="shared" si="4"/>
        <v>0.2571852940911446</v>
      </c>
      <c r="O29" s="229">
        <v>556244.82000000007</v>
      </c>
      <c r="P29" s="89">
        <f t="shared" si="5"/>
        <v>0.10806874590784779</v>
      </c>
      <c r="Q29" s="229"/>
      <c r="R29" s="89">
        <f t="shared" si="6"/>
        <v>0</v>
      </c>
      <c r="S29" s="229"/>
      <c r="T29" s="89">
        <f t="shared" si="7"/>
        <v>0</v>
      </c>
      <c r="U29" s="229">
        <v>120447.62</v>
      </c>
      <c r="V29" s="89">
        <f t="shared" si="8"/>
        <v>2.3400888912520575E-2</v>
      </c>
      <c r="W29" s="229">
        <v>1424678.91</v>
      </c>
      <c r="X29" s="89">
        <f t="shared" si="9"/>
        <v>0.27679046633649462</v>
      </c>
      <c r="Y29" s="229">
        <v>901832.64999999991</v>
      </c>
      <c r="Z29" s="89">
        <f t="shared" si="10"/>
        <v>0.17521048286661078</v>
      </c>
      <c r="AA29" s="229">
        <v>820166.28999999992</v>
      </c>
      <c r="AB29" s="89">
        <f t="shared" si="11"/>
        <v>0.15934412188538166</v>
      </c>
    </row>
    <row r="30" spans="2:28" ht="14.25" hidden="1">
      <c r="B30" s="389"/>
      <c r="C30" s="389"/>
      <c r="D30" s="79">
        <v>45893</v>
      </c>
      <c r="E30" s="79" t="s">
        <v>118</v>
      </c>
      <c r="F30" s="227">
        <f t="shared" si="14"/>
        <v>6385967.1200000001</v>
      </c>
      <c r="G30" s="407"/>
      <c r="H30" s="406"/>
      <c r="I30" s="229">
        <v>383618.07000000007</v>
      </c>
      <c r="J30" s="89">
        <f t="shared" si="1"/>
        <v>6.0072039644325642E-2</v>
      </c>
      <c r="K30" s="229">
        <v>1118037.26</v>
      </c>
      <c r="L30" s="89">
        <f t="shared" si="2"/>
        <v>0.17507720271506816</v>
      </c>
      <c r="M30" s="229">
        <f t="shared" si="3"/>
        <v>1501655.33</v>
      </c>
      <c r="N30" s="89">
        <f t="shared" si="4"/>
        <v>0.2351492423593938</v>
      </c>
      <c r="O30" s="229">
        <v>469030.5</v>
      </c>
      <c r="P30" s="89">
        <f t="shared" si="5"/>
        <v>7.3447058399511461E-2</v>
      </c>
      <c r="Q30" s="229"/>
      <c r="R30" s="89">
        <f t="shared" si="6"/>
        <v>0</v>
      </c>
      <c r="S30" s="229"/>
      <c r="T30" s="89">
        <f t="shared" si="7"/>
        <v>0</v>
      </c>
      <c r="U30" s="229">
        <v>147674.06</v>
      </c>
      <c r="V30" s="89">
        <f t="shared" si="8"/>
        <v>2.3124776126313661E-2</v>
      </c>
      <c r="W30" s="229">
        <v>2028552.9400000002</v>
      </c>
      <c r="X30" s="89">
        <f t="shared" si="9"/>
        <v>0.31765790551079442</v>
      </c>
      <c r="Y30" s="229">
        <v>1155014.7999999998</v>
      </c>
      <c r="Z30" s="89">
        <f t="shared" si="10"/>
        <v>0.1808676396692753</v>
      </c>
      <c r="AA30" s="229">
        <v>1084039.49</v>
      </c>
      <c r="AB30" s="89">
        <f t="shared" si="11"/>
        <v>0.16975337793471132</v>
      </c>
    </row>
    <row r="31" spans="2:28" ht="14.25" hidden="1">
      <c r="B31" s="389"/>
      <c r="C31" s="389"/>
      <c r="D31" s="79">
        <v>45894</v>
      </c>
      <c r="E31" s="79" t="s">
        <v>119</v>
      </c>
      <c r="F31" s="227">
        <f t="shared" si="14"/>
        <v>6110563.6299999999</v>
      </c>
      <c r="G31" s="407"/>
      <c r="H31" s="406"/>
      <c r="I31" s="229">
        <v>380873.35000000009</v>
      </c>
      <c r="J31" s="89">
        <f t="shared" si="1"/>
        <v>6.2330314036841167E-2</v>
      </c>
      <c r="K31" s="229">
        <v>1130537.5</v>
      </c>
      <c r="L31" s="89">
        <f t="shared" si="2"/>
        <v>0.1850136204211329</v>
      </c>
      <c r="M31" s="229">
        <f t="shared" si="3"/>
        <v>1511410.85</v>
      </c>
      <c r="N31" s="89">
        <f t="shared" si="4"/>
        <v>0.24734393445797406</v>
      </c>
      <c r="O31" s="229">
        <v>361280.25</v>
      </c>
      <c r="P31" s="89">
        <f t="shared" si="5"/>
        <v>5.9123883143329614E-2</v>
      </c>
      <c r="Q31" s="229"/>
      <c r="R31" s="89">
        <f t="shared" si="6"/>
        <v>0</v>
      </c>
      <c r="S31" s="229"/>
      <c r="T31" s="89">
        <f t="shared" si="7"/>
        <v>0</v>
      </c>
      <c r="U31" s="229">
        <v>144334.48000000001</v>
      </c>
      <c r="V31" s="89">
        <f t="shared" si="8"/>
        <v>2.3620485562311378E-2</v>
      </c>
      <c r="W31" s="229">
        <v>2014012.7399999998</v>
      </c>
      <c r="X31" s="89">
        <f t="shared" si="9"/>
        <v>0.32959524881013302</v>
      </c>
      <c r="Y31" s="229">
        <v>1018455.2600000001</v>
      </c>
      <c r="Z31" s="89">
        <f t="shared" si="10"/>
        <v>0.16667124698609842</v>
      </c>
      <c r="AA31" s="229">
        <v>1061070.05</v>
      </c>
      <c r="AB31" s="89">
        <f t="shared" si="11"/>
        <v>0.17364520104015349</v>
      </c>
    </row>
    <row r="32" spans="2:28" ht="14.25" hidden="1">
      <c r="B32" s="388">
        <f>D40</f>
        <v>45903</v>
      </c>
      <c r="C32" s="389"/>
      <c r="D32" s="79">
        <v>45895</v>
      </c>
      <c r="E32" s="79" t="s">
        <v>120</v>
      </c>
      <c r="F32" s="227">
        <f t="shared" si="14"/>
        <v>5751890.8199999994</v>
      </c>
      <c r="G32" s="407">
        <f t="shared" ref="G32" si="15">SUM(F32:F38)</f>
        <v>38277517.119999997</v>
      </c>
      <c r="H32" s="406"/>
      <c r="I32" s="229">
        <v>375740.98</v>
      </c>
      <c r="J32" s="89">
        <f t="shared" si="1"/>
        <v>6.5324776105538107E-2</v>
      </c>
      <c r="K32" s="229">
        <v>1086162.49</v>
      </c>
      <c r="L32" s="89">
        <f t="shared" si="2"/>
        <v>0.18883572793546177</v>
      </c>
      <c r="M32" s="229">
        <f t="shared" si="3"/>
        <v>1461903.47</v>
      </c>
      <c r="N32" s="89">
        <f t="shared" si="4"/>
        <v>0.25416050404099988</v>
      </c>
      <c r="O32" s="229">
        <v>303644.43</v>
      </c>
      <c r="P32" s="89">
        <f t="shared" si="5"/>
        <v>5.2790367463894254E-2</v>
      </c>
      <c r="Q32" s="229"/>
      <c r="R32" s="89">
        <f t="shared" si="6"/>
        <v>0</v>
      </c>
      <c r="S32" s="229"/>
      <c r="T32" s="89">
        <f t="shared" si="7"/>
        <v>0</v>
      </c>
      <c r="U32" s="229">
        <v>139102.14000000001</v>
      </c>
      <c r="V32" s="89">
        <f t="shared" si="8"/>
        <v>2.418372398800157E-2</v>
      </c>
      <c r="W32" s="229">
        <v>1861457.65</v>
      </c>
      <c r="X32" s="89">
        <f t="shared" si="9"/>
        <v>0.32362534482182681</v>
      </c>
      <c r="Y32" s="229">
        <v>984346.62999999989</v>
      </c>
      <c r="Z32" s="89">
        <f t="shared" si="10"/>
        <v>0.17113444270835446</v>
      </c>
      <c r="AA32" s="229">
        <v>1001436.4999999999</v>
      </c>
      <c r="AB32" s="89">
        <f t="shared" si="11"/>
        <v>0.17410561697692309</v>
      </c>
    </row>
    <row r="33" spans="2:28" ht="14.25" hidden="1">
      <c r="B33" s="389"/>
      <c r="C33" s="389"/>
      <c r="D33" s="79">
        <v>45896</v>
      </c>
      <c r="E33" s="79" t="s">
        <v>114</v>
      </c>
      <c r="F33" s="227">
        <f t="shared" si="14"/>
        <v>5656058.3599999994</v>
      </c>
      <c r="G33" s="407"/>
      <c r="H33" s="406"/>
      <c r="I33" s="229">
        <v>355805.24999999988</v>
      </c>
      <c r="J33" s="89">
        <f t="shared" si="1"/>
        <v>6.2906926936305507E-2</v>
      </c>
      <c r="K33" s="229">
        <v>1009049.3200000002</v>
      </c>
      <c r="L33" s="89">
        <f t="shared" si="2"/>
        <v>0.17840150432959823</v>
      </c>
      <c r="M33" s="229">
        <f t="shared" si="3"/>
        <v>1364854.57</v>
      </c>
      <c r="N33" s="89">
        <f t="shared" si="4"/>
        <v>0.24130843126590373</v>
      </c>
      <c r="O33" s="229">
        <v>304996.59000000003</v>
      </c>
      <c r="P33" s="89">
        <f t="shared" si="5"/>
        <v>5.3923876061278839E-2</v>
      </c>
      <c r="Q33" s="229"/>
      <c r="R33" s="89">
        <f t="shared" si="6"/>
        <v>0</v>
      </c>
      <c r="S33" s="229"/>
      <c r="T33" s="89">
        <f t="shared" si="7"/>
        <v>0</v>
      </c>
      <c r="U33" s="229">
        <v>138139.88</v>
      </c>
      <c r="V33" s="89">
        <f t="shared" si="8"/>
        <v>2.442334771100205E-2</v>
      </c>
      <c r="W33" s="229">
        <v>1843223.09</v>
      </c>
      <c r="X33" s="89">
        <f t="shared" si="9"/>
        <v>0.3258847368045899</v>
      </c>
      <c r="Y33" s="229">
        <v>998910.96</v>
      </c>
      <c r="Z33" s="89">
        <f t="shared" si="10"/>
        <v>0.17660902636089493</v>
      </c>
      <c r="AA33" s="229">
        <v>1005933.27</v>
      </c>
      <c r="AB33" s="89">
        <f t="shared" si="11"/>
        <v>0.1778505817963307</v>
      </c>
    </row>
    <row r="34" spans="2:28" ht="14.25" hidden="1">
      <c r="B34" s="389"/>
      <c r="C34" s="389"/>
      <c r="D34" s="79">
        <v>45897</v>
      </c>
      <c r="E34" s="79" t="s">
        <v>115</v>
      </c>
      <c r="F34" s="227">
        <f t="shared" si="14"/>
        <v>5359266.3100000005</v>
      </c>
      <c r="G34" s="407"/>
      <c r="H34" s="406"/>
      <c r="I34" s="229">
        <v>323566.18000000005</v>
      </c>
      <c r="J34" s="89">
        <f t="shared" si="1"/>
        <v>6.0375088917721656E-2</v>
      </c>
      <c r="K34" s="229">
        <v>928178.2300000001</v>
      </c>
      <c r="L34" s="89">
        <f t="shared" si="2"/>
        <v>0.1731912870737711</v>
      </c>
      <c r="M34" s="229">
        <f t="shared" si="3"/>
        <v>1251744.4100000001</v>
      </c>
      <c r="N34" s="89">
        <f t="shared" si="4"/>
        <v>0.23356637599149277</v>
      </c>
      <c r="O34" s="229">
        <v>305672.67000000004</v>
      </c>
      <c r="P34" s="89">
        <f t="shared" si="5"/>
        <v>5.7036290476858202E-2</v>
      </c>
      <c r="Q34" s="229"/>
      <c r="R34" s="89">
        <f t="shared" si="6"/>
        <v>0</v>
      </c>
      <c r="S34" s="229"/>
      <c r="T34" s="89">
        <f t="shared" si="7"/>
        <v>0</v>
      </c>
      <c r="U34" s="229">
        <v>131815.85999999999</v>
      </c>
      <c r="V34" s="89">
        <f t="shared" si="8"/>
        <v>2.4595877938373988E-2</v>
      </c>
      <c r="W34" s="229">
        <v>1731377.1700000004</v>
      </c>
      <c r="X34" s="89">
        <f t="shared" si="9"/>
        <v>0.32306235030145392</v>
      </c>
      <c r="Y34" s="229">
        <v>978404.62999999989</v>
      </c>
      <c r="Z34" s="89">
        <f t="shared" si="10"/>
        <v>0.18256316693469182</v>
      </c>
      <c r="AA34" s="229">
        <v>960251.57000000007</v>
      </c>
      <c r="AB34" s="89">
        <f t="shared" si="11"/>
        <v>0.17917593835712933</v>
      </c>
    </row>
    <row r="35" spans="2:28" ht="14.25" hidden="1">
      <c r="B35" s="389"/>
      <c r="C35" s="389"/>
      <c r="D35" s="79">
        <v>45898</v>
      </c>
      <c r="E35" s="79" t="s">
        <v>116</v>
      </c>
      <c r="F35" s="227">
        <f t="shared" si="14"/>
        <v>4553981.2600000007</v>
      </c>
      <c r="G35" s="407"/>
      <c r="H35" s="406"/>
      <c r="I35" s="229">
        <v>278500.73</v>
      </c>
      <c r="J35" s="89">
        <f t="shared" si="1"/>
        <v>6.1155440503503508E-2</v>
      </c>
      <c r="K35" s="229">
        <v>888931.77</v>
      </c>
      <c r="L35" s="89">
        <f t="shared" si="2"/>
        <v>0.19519882038337591</v>
      </c>
      <c r="M35" s="229">
        <f t="shared" si="3"/>
        <v>1167432.5</v>
      </c>
      <c r="N35" s="89">
        <f t="shared" si="4"/>
        <v>0.2563542608868794</v>
      </c>
      <c r="O35" s="229">
        <v>260544.33000000002</v>
      </c>
      <c r="P35" s="89">
        <f t="shared" si="5"/>
        <v>5.7212429108678409E-2</v>
      </c>
      <c r="Q35" s="229"/>
      <c r="R35" s="89">
        <f t="shared" si="6"/>
        <v>0</v>
      </c>
      <c r="S35" s="229"/>
      <c r="T35" s="89">
        <f t="shared" si="7"/>
        <v>0</v>
      </c>
      <c r="U35" s="229">
        <v>117064.56</v>
      </c>
      <c r="V35" s="89">
        <f t="shared" si="8"/>
        <v>2.5705981934585294E-2</v>
      </c>
      <c r="W35" s="229">
        <v>1343987.6200000003</v>
      </c>
      <c r="X35" s="89">
        <f t="shared" si="9"/>
        <v>0.29512366065379902</v>
      </c>
      <c r="Y35" s="229">
        <v>836771.00000000012</v>
      </c>
      <c r="Z35" s="89">
        <f t="shared" si="10"/>
        <v>0.18374493706195005</v>
      </c>
      <c r="AA35" s="229">
        <v>828181.25</v>
      </c>
      <c r="AB35" s="89">
        <f t="shared" si="11"/>
        <v>0.18185873035410774</v>
      </c>
    </row>
    <row r="36" spans="2:28" ht="14.25" hidden="1">
      <c r="B36" s="389"/>
      <c r="C36" s="389"/>
      <c r="D36" s="79">
        <v>45899</v>
      </c>
      <c r="E36" s="79" t="s">
        <v>117</v>
      </c>
      <c r="F36" s="227">
        <f t="shared" si="14"/>
        <v>4840642.0399999991</v>
      </c>
      <c r="G36" s="407"/>
      <c r="H36" s="406"/>
      <c r="I36" s="229">
        <v>298825.06000000006</v>
      </c>
      <c r="J36" s="89">
        <f t="shared" si="1"/>
        <v>6.173252587791022E-2</v>
      </c>
      <c r="K36" s="229">
        <v>1089823.6000000001</v>
      </c>
      <c r="L36" s="89">
        <f t="shared" si="2"/>
        <v>0.22514029977725852</v>
      </c>
      <c r="M36" s="229">
        <f t="shared" si="3"/>
        <v>1388648.6600000001</v>
      </c>
      <c r="N36" s="89">
        <f t="shared" si="4"/>
        <v>0.28687282565516875</v>
      </c>
      <c r="O36" s="229">
        <v>243050.76</v>
      </c>
      <c r="P36" s="89">
        <f t="shared" si="5"/>
        <v>5.0210438613634827E-2</v>
      </c>
      <c r="Q36" s="229"/>
      <c r="R36" s="89">
        <f t="shared" si="6"/>
        <v>0</v>
      </c>
      <c r="S36" s="229"/>
      <c r="T36" s="89">
        <f t="shared" si="7"/>
        <v>0</v>
      </c>
      <c r="U36" s="229">
        <v>129707.64</v>
      </c>
      <c r="V36" s="89">
        <f t="shared" si="8"/>
        <v>2.6795544667045867E-2</v>
      </c>
      <c r="W36" s="229">
        <v>1356114.88</v>
      </c>
      <c r="X36" s="89">
        <f t="shared" si="9"/>
        <v>0.28015186183855895</v>
      </c>
      <c r="Y36" s="229">
        <v>878969.04</v>
      </c>
      <c r="Z36" s="89">
        <f t="shared" si="10"/>
        <v>0.18158108629738715</v>
      </c>
      <c r="AA36" s="229">
        <v>844151.06</v>
      </c>
      <c r="AB36" s="89">
        <f t="shared" si="11"/>
        <v>0.17438824292820468</v>
      </c>
    </row>
    <row r="37" spans="2:28" ht="14.25" hidden="1">
      <c r="B37" s="389"/>
      <c r="C37" s="389"/>
      <c r="D37" s="79">
        <v>45900</v>
      </c>
      <c r="E37" s="79" t="s">
        <v>118</v>
      </c>
      <c r="F37" s="227">
        <f t="shared" si="14"/>
        <v>6112909.3899999997</v>
      </c>
      <c r="G37" s="407"/>
      <c r="H37" s="406"/>
      <c r="I37" s="229">
        <v>386861.83999999985</v>
      </c>
      <c r="J37" s="89">
        <f t="shared" si="1"/>
        <v>6.3286041934935311E-2</v>
      </c>
      <c r="K37" s="229">
        <v>1133721.1300000001</v>
      </c>
      <c r="L37" s="89">
        <f t="shared" si="2"/>
        <v>0.18546342791447792</v>
      </c>
      <c r="M37" s="229">
        <f t="shared" si="3"/>
        <v>1520582.97</v>
      </c>
      <c r="N37" s="89">
        <f t="shared" si="4"/>
        <v>0.24874946984941324</v>
      </c>
      <c r="O37" s="229">
        <v>276432.21000000002</v>
      </c>
      <c r="P37" s="89">
        <f t="shared" si="5"/>
        <v>4.5221054716140664E-2</v>
      </c>
      <c r="Q37" s="229"/>
      <c r="R37" s="89">
        <f t="shared" si="6"/>
        <v>0</v>
      </c>
      <c r="S37" s="229"/>
      <c r="T37" s="89">
        <f t="shared" si="7"/>
        <v>0</v>
      </c>
      <c r="U37" s="229">
        <v>152575.58000000002</v>
      </c>
      <c r="V37" s="89">
        <f t="shared" si="8"/>
        <v>2.4959568393013595E-2</v>
      </c>
      <c r="W37" s="229">
        <v>1967941.3399999996</v>
      </c>
      <c r="X37" s="89">
        <f t="shared" si="9"/>
        <v>0.32193203177840651</v>
      </c>
      <c r="Y37" s="229">
        <v>1092110.8399999999</v>
      </c>
      <c r="Z37" s="89">
        <f t="shared" si="10"/>
        <v>0.178656474409152</v>
      </c>
      <c r="AA37" s="229">
        <v>1103266.45</v>
      </c>
      <c r="AB37" s="89">
        <f t="shared" si="11"/>
        <v>0.18048140085387393</v>
      </c>
    </row>
    <row r="38" spans="2:28" ht="12" hidden="1" customHeight="1">
      <c r="B38" s="389"/>
      <c r="C38" s="387" t="s">
        <v>668</v>
      </c>
      <c r="D38" s="79">
        <v>45901</v>
      </c>
      <c r="E38" s="79" t="s">
        <v>119</v>
      </c>
      <c r="F38" s="227">
        <f t="shared" si="14"/>
        <v>6002768.9399999995</v>
      </c>
      <c r="G38" s="407"/>
      <c r="H38" s="406">
        <f>SUM(F38:F67)</f>
        <v>169544862.83999997</v>
      </c>
      <c r="I38" s="229">
        <v>379960.04999999981</v>
      </c>
      <c r="J38" s="89">
        <f t="shared" si="1"/>
        <v>6.3297463853406261E-2</v>
      </c>
      <c r="K38" s="229">
        <v>1160941</v>
      </c>
      <c r="L38" s="89">
        <f t="shared" si="2"/>
        <v>0.19340091407882845</v>
      </c>
      <c r="M38" s="229">
        <f t="shared" si="3"/>
        <v>1540901.0499999998</v>
      </c>
      <c r="N38" s="89">
        <f t="shared" si="4"/>
        <v>0.25669837793223471</v>
      </c>
      <c r="O38" s="229">
        <v>236797.02000000002</v>
      </c>
      <c r="P38" s="89">
        <f t="shared" si="5"/>
        <v>3.944796515855898E-2</v>
      </c>
      <c r="Q38" s="229"/>
      <c r="R38" s="89">
        <f t="shared" si="6"/>
        <v>0</v>
      </c>
      <c r="S38" s="229"/>
      <c r="T38" s="89">
        <f t="shared" si="7"/>
        <v>0</v>
      </c>
      <c r="U38" s="229">
        <v>149127.97999999998</v>
      </c>
      <c r="V38" s="89">
        <f t="shared" si="8"/>
        <v>2.4843198445682634E-2</v>
      </c>
      <c r="W38" s="229">
        <v>1945256.3600000003</v>
      </c>
      <c r="X38" s="89">
        <f t="shared" si="9"/>
        <v>0.32405984295640744</v>
      </c>
      <c r="Y38" s="229">
        <v>1059370.0599999998</v>
      </c>
      <c r="Z38" s="89">
        <f t="shared" si="10"/>
        <v>0.17648023280402991</v>
      </c>
      <c r="AA38" s="229">
        <v>1071316.47</v>
      </c>
      <c r="AB38" s="89">
        <f t="shared" si="11"/>
        <v>0.17847038270308635</v>
      </c>
    </row>
    <row r="39" spans="2:28" ht="14.25" hidden="1">
      <c r="B39" s="389"/>
      <c r="C39" s="387"/>
      <c r="D39" s="79">
        <v>45902</v>
      </c>
      <c r="E39" s="79" t="s">
        <v>120</v>
      </c>
      <c r="F39" s="227">
        <f t="shared" si="14"/>
        <v>6639488.3500000006</v>
      </c>
      <c r="G39" s="407">
        <f>SUM(F39:F45)</f>
        <v>40192282.859999999</v>
      </c>
      <c r="H39" s="406"/>
      <c r="I39" s="229">
        <v>642171.26999999979</v>
      </c>
      <c r="J39" s="89">
        <f t="shared" si="1"/>
        <v>9.6719993491667128E-2</v>
      </c>
      <c r="K39" s="229">
        <v>1150709.1300000001</v>
      </c>
      <c r="L39" s="89">
        <f t="shared" si="2"/>
        <v>0.17331292252361585</v>
      </c>
      <c r="M39" s="229">
        <f t="shared" si="3"/>
        <v>1792880.4</v>
      </c>
      <c r="N39" s="89">
        <f t="shared" si="4"/>
        <v>0.27003291601528295</v>
      </c>
      <c r="O39" s="229">
        <v>205950.87000000002</v>
      </c>
      <c r="P39" s="89">
        <f t="shared" si="5"/>
        <v>3.1019087487366405E-2</v>
      </c>
      <c r="Q39" s="229"/>
      <c r="R39" s="89">
        <f t="shared" si="6"/>
        <v>0</v>
      </c>
      <c r="S39" s="229"/>
      <c r="T39" s="89">
        <f t="shared" si="7"/>
        <v>0</v>
      </c>
      <c r="U39" s="229">
        <v>140033.76</v>
      </c>
      <c r="V39" s="89">
        <f t="shared" si="8"/>
        <v>2.1091046872610295E-2</v>
      </c>
      <c r="W39" s="229">
        <v>2126449.5</v>
      </c>
      <c r="X39" s="89">
        <f t="shared" si="9"/>
        <v>0.32027309754975319</v>
      </c>
      <c r="Y39" s="229">
        <v>1042351.88</v>
      </c>
      <c r="Z39" s="89">
        <f t="shared" si="10"/>
        <v>0.15699280201312499</v>
      </c>
      <c r="AA39" s="229">
        <v>1331821.94</v>
      </c>
      <c r="AB39" s="89">
        <f t="shared" si="11"/>
        <v>0.20059105006186204</v>
      </c>
    </row>
    <row r="40" spans="2:28" ht="14.25" hidden="1">
      <c r="B40" s="389"/>
      <c r="C40" s="387"/>
      <c r="D40" s="79">
        <v>45903</v>
      </c>
      <c r="E40" s="79" t="s">
        <v>114</v>
      </c>
      <c r="F40" s="227">
        <f t="shared" si="14"/>
        <v>6228436.4100000001</v>
      </c>
      <c r="G40" s="407"/>
      <c r="H40" s="406"/>
      <c r="I40" s="229">
        <v>596146.69999999972</v>
      </c>
      <c r="J40" s="89">
        <f t="shared" si="1"/>
        <v>9.5713700960784104E-2</v>
      </c>
      <c r="K40" s="229">
        <v>1051043.31</v>
      </c>
      <c r="L40" s="89">
        <f t="shared" si="2"/>
        <v>0.16874914357518503</v>
      </c>
      <c r="M40" s="229">
        <f t="shared" si="3"/>
        <v>1647190.0099999998</v>
      </c>
      <c r="N40" s="89">
        <f t="shared" si="4"/>
        <v>0.26446284453596913</v>
      </c>
      <c r="O40" s="229">
        <v>169696.08000000002</v>
      </c>
      <c r="P40" s="89">
        <f t="shared" si="5"/>
        <v>2.7245374092211373E-2</v>
      </c>
      <c r="Q40" s="229"/>
      <c r="R40" s="89">
        <f t="shared" si="6"/>
        <v>0</v>
      </c>
      <c r="S40" s="229"/>
      <c r="T40" s="89">
        <f t="shared" si="7"/>
        <v>0</v>
      </c>
      <c r="U40" s="229">
        <v>144052.54</v>
      </c>
      <c r="V40" s="89">
        <f t="shared" si="8"/>
        <v>2.3128202732987362E-2</v>
      </c>
      <c r="W40" s="229">
        <v>2021656.5800000003</v>
      </c>
      <c r="X40" s="89">
        <f t="shared" si="9"/>
        <v>0.3245849274071661</v>
      </c>
      <c r="Y40" s="229">
        <v>1018128.1100000001</v>
      </c>
      <c r="Z40" s="89">
        <f t="shared" si="10"/>
        <v>0.16346447855923443</v>
      </c>
      <c r="AA40" s="229">
        <v>1227713.0900000001</v>
      </c>
      <c r="AB40" s="89">
        <f t="shared" si="11"/>
        <v>0.19711417267243161</v>
      </c>
    </row>
    <row r="41" spans="2:28" ht="14.25" hidden="1">
      <c r="B41" s="389"/>
      <c r="C41" s="387"/>
      <c r="D41" s="79">
        <v>45904</v>
      </c>
      <c r="E41" s="79" t="s">
        <v>115</v>
      </c>
      <c r="F41" s="227">
        <f t="shared" si="14"/>
        <v>5632441.8300000001</v>
      </c>
      <c r="G41" s="407"/>
      <c r="H41" s="406"/>
      <c r="I41" s="229">
        <v>465250.55999999971</v>
      </c>
      <c r="J41" s="89">
        <f t="shared" si="1"/>
        <v>8.2601928975447533E-2</v>
      </c>
      <c r="K41" s="229">
        <v>867218.43</v>
      </c>
      <c r="L41" s="89">
        <f t="shared" si="2"/>
        <v>0.15396846628418709</v>
      </c>
      <c r="M41" s="229">
        <f t="shared" ref="M41:M45" si="16">SUM(I41+K41)</f>
        <v>1332468.9899999998</v>
      </c>
      <c r="N41" s="89">
        <f t="shared" si="4"/>
        <v>0.23657039525963461</v>
      </c>
      <c r="O41" s="229">
        <v>155836.44</v>
      </c>
      <c r="P41" s="89">
        <f t="shared" si="5"/>
        <v>2.7667651917853895E-2</v>
      </c>
      <c r="Q41" s="229"/>
      <c r="R41" s="89">
        <f t="shared" si="6"/>
        <v>0</v>
      </c>
      <c r="S41" s="229"/>
      <c r="T41" s="89">
        <f t="shared" si="7"/>
        <v>0</v>
      </c>
      <c r="U41" s="229">
        <v>134755.46</v>
      </c>
      <c r="V41" s="89">
        <f t="shared" si="8"/>
        <v>2.3924873805576435E-2</v>
      </c>
      <c r="W41" s="229">
        <v>1911944.3399999999</v>
      </c>
      <c r="X41" s="89">
        <f t="shared" si="9"/>
        <v>0.33945212355615217</v>
      </c>
      <c r="Y41" s="229">
        <v>940100.69000000006</v>
      </c>
      <c r="Z41" s="89">
        <f t="shared" si="10"/>
        <v>0.16690819335101773</v>
      </c>
      <c r="AA41" s="229">
        <v>1157335.9099999999</v>
      </c>
      <c r="AB41" s="89">
        <f t="shared" si="11"/>
        <v>0.20547676210976509</v>
      </c>
    </row>
    <row r="42" spans="2:28" ht="14.25" hidden="1">
      <c r="B42" s="389"/>
      <c r="C42" s="387"/>
      <c r="D42" s="79">
        <v>45905</v>
      </c>
      <c r="E42" s="79" t="s">
        <v>116</v>
      </c>
      <c r="F42" s="227">
        <f t="shared" si="14"/>
        <v>4472238.97</v>
      </c>
      <c r="G42" s="407"/>
      <c r="H42" s="406"/>
      <c r="I42" s="229">
        <v>213109.94000000006</v>
      </c>
      <c r="J42" s="89">
        <f t="shared" si="1"/>
        <v>4.765173360134646E-2</v>
      </c>
      <c r="K42" s="229">
        <v>821451.7300000001</v>
      </c>
      <c r="L42" s="89">
        <f t="shared" si="2"/>
        <v>0.18367795985642515</v>
      </c>
      <c r="M42" s="229">
        <f t="shared" si="16"/>
        <v>1034561.6700000002</v>
      </c>
      <c r="N42" s="89">
        <f t="shared" si="4"/>
        <v>0.2313296934577716</v>
      </c>
      <c r="O42" s="229">
        <v>134793.45000000001</v>
      </c>
      <c r="P42" s="89">
        <f t="shared" si="5"/>
        <v>3.0140037440798923E-2</v>
      </c>
      <c r="Q42" s="229"/>
      <c r="R42" s="89">
        <f t="shared" si="6"/>
        <v>0</v>
      </c>
      <c r="S42" s="229"/>
      <c r="T42" s="89">
        <f t="shared" si="7"/>
        <v>0</v>
      </c>
      <c r="U42" s="229">
        <v>113346.4</v>
      </c>
      <c r="V42" s="89">
        <f t="shared" si="8"/>
        <v>2.5344441734963908E-2</v>
      </c>
      <c r="W42" s="229">
        <v>1463306.1199999996</v>
      </c>
      <c r="X42" s="89">
        <f t="shared" si="9"/>
        <v>0.32719765867073058</v>
      </c>
      <c r="Y42" s="229">
        <v>776924.22999999986</v>
      </c>
      <c r="Z42" s="89">
        <f t="shared" si="10"/>
        <v>0.17372153751435154</v>
      </c>
      <c r="AA42" s="229">
        <v>949307.1</v>
      </c>
      <c r="AB42" s="89">
        <f t="shared" si="11"/>
        <v>0.21226663118138342</v>
      </c>
    </row>
    <row r="43" spans="2:28" ht="14.25" hidden="1">
      <c r="B43" s="389"/>
      <c r="C43" s="387"/>
      <c r="D43" s="79">
        <v>45906</v>
      </c>
      <c r="E43" s="79" t="s">
        <v>117</v>
      </c>
      <c r="F43" s="227">
        <f t="shared" si="14"/>
        <v>4788156.05</v>
      </c>
      <c r="G43" s="407"/>
      <c r="H43" s="406"/>
      <c r="I43" s="229">
        <v>217977.3899999999</v>
      </c>
      <c r="J43" s="89">
        <f t="shared" si="1"/>
        <v>4.5524286953847276E-2</v>
      </c>
      <c r="K43" s="229">
        <v>984321.10000000009</v>
      </c>
      <c r="L43" s="89">
        <f t="shared" si="2"/>
        <v>0.20557414790188389</v>
      </c>
      <c r="M43" s="229">
        <f t="shared" si="16"/>
        <v>1202298.49</v>
      </c>
      <c r="N43" s="89">
        <f t="shared" si="4"/>
        <v>0.25109843485573113</v>
      </c>
      <c r="O43" s="229">
        <v>134032.86000000002</v>
      </c>
      <c r="P43" s="89">
        <f t="shared" si="5"/>
        <v>2.7992583909206555E-2</v>
      </c>
      <c r="Q43" s="229"/>
      <c r="R43" s="89">
        <f t="shared" si="6"/>
        <v>0</v>
      </c>
      <c r="S43" s="229"/>
      <c r="T43" s="89">
        <f t="shared" si="7"/>
        <v>0</v>
      </c>
      <c r="U43" s="229">
        <v>125778.06</v>
      </c>
      <c r="V43" s="89">
        <f t="shared" si="8"/>
        <v>2.6268579947389143E-2</v>
      </c>
      <c r="W43" s="229">
        <v>1488353.93</v>
      </c>
      <c r="X43" s="89">
        <f t="shared" si="9"/>
        <v>0.31084073168417309</v>
      </c>
      <c r="Y43" s="229">
        <v>828963.21</v>
      </c>
      <c r="Z43" s="89">
        <f t="shared" si="10"/>
        <v>0.17312785994098917</v>
      </c>
      <c r="AA43" s="229">
        <v>1008729.5</v>
      </c>
      <c r="AB43" s="89">
        <f t="shared" si="11"/>
        <v>0.21067180966251089</v>
      </c>
    </row>
    <row r="44" spans="2:28" ht="14.25" hidden="1">
      <c r="B44" s="389"/>
      <c r="C44" s="387"/>
      <c r="D44" s="79">
        <v>45907</v>
      </c>
      <c r="E44" s="79" t="s">
        <v>118</v>
      </c>
      <c r="F44" s="227">
        <f t="shared" si="14"/>
        <v>6259452.25</v>
      </c>
      <c r="G44" s="407"/>
      <c r="H44" s="406"/>
      <c r="I44" s="229">
        <v>312789.85000000009</v>
      </c>
      <c r="J44" s="89">
        <f t="shared" si="1"/>
        <v>4.9970802157648875E-2</v>
      </c>
      <c r="K44" s="229">
        <v>1131246.92</v>
      </c>
      <c r="L44" s="89">
        <f t="shared" si="2"/>
        <v>0.18072618414814171</v>
      </c>
      <c r="M44" s="229">
        <f t="shared" si="16"/>
        <v>1444036.77</v>
      </c>
      <c r="N44" s="89">
        <f t="shared" si="4"/>
        <v>0.23069698630579058</v>
      </c>
      <c r="O44" s="229">
        <v>165132.54</v>
      </c>
      <c r="P44" s="89">
        <f t="shared" si="5"/>
        <v>2.6381308364481895E-2</v>
      </c>
      <c r="Q44" s="229"/>
      <c r="R44" s="89">
        <f t="shared" si="6"/>
        <v>0</v>
      </c>
      <c r="S44" s="229"/>
      <c r="T44" s="89">
        <f t="shared" si="7"/>
        <v>0</v>
      </c>
      <c r="U44" s="229">
        <v>153323.6</v>
      </c>
      <c r="V44" s="89">
        <f t="shared" si="8"/>
        <v>2.4494731148400405E-2</v>
      </c>
      <c r="W44" s="229">
        <v>2152649.48</v>
      </c>
      <c r="X44" s="89">
        <f t="shared" si="9"/>
        <v>0.34390381043325319</v>
      </c>
      <c r="Y44" s="229">
        <v>1064588.94</v>
      </c>
      <c r="Z44" s="89">
        <f t="shared" si="10"/>
        <v>0.17007701272902911</v>
      </c>
      <c r="AA44" s="229">
        <v>1279720.9200000002</v>
      </c>
      <c r="AB44" s="89">
        <f t="shared" si="11"/>
        <v>0.20444615101904487</v>
      </c>
    </row>
    <row r="45" spans="2:28" ht="14.25" hidden="1">
      <c r="B45" s="389"/>
      <c r="C45" s="387"/>
      <c r="D45" s="79">
        <v>45908</v>
      </c>
      <c r="E45" s="79" t="s">
        <v>119</v>
      </c>
      <c r="F45" s="227">
        <f t="shared" si="14"/>
        <v>6172069</v>
      </c>
      <c r="G45" s="407"/>
      <c r="H45" s="406"/>
      <c r="I45" s="229">
        <v>322882.82000000007</v>
      </c>
      <c r="J45" s="89">
        <f t="shared" si="1"/>
        <v>5.2313546721528888E-2</v>
      </c>
      <c r="K45" s="229">
        <v>1137243.08</v>
      </c>
      <c r="L45" s="89">
        <f t="shared" si="2"/>
        <v>0.18425637820964089</v>
      </c>
      <c r="M45" s="229">
        <f t="shared" si="16"/>
        <v>1460125.9000000001</v>
      </c>
      <c r="N45" s="89">
        <f t="shared" si="4"/>
        <v>0.23656992493116979</v>
      </c>
      <c r="O45" s="229">
        <v>143582.49000000002</v>
      </c>
      <c r="P45" s="89">
        <f t="shared" si="5"/>
        <v>2.3263267147531894E-2</v>
      </c>
      <c r="Q45" s="229"/>
      <c r="R45" s="89">
        <f t="shared" si="6"/>
        <v>0</v>
      </c>
      <c r="S45" s="229"/>
      <c r="T45" s="89">
        <f t="shared" si="7"/>
        <v>0</v>
      </c>
      <c r="U45" s="229">
        <v>147956.78</v>
      </c>
      <c r="V45" s="89">
        <f t="shared" si="8"/>
        <v>2.3971990591809652E-2</v>
      </c>
      <c r="W45" s="229">
        <v>2107042.98</v>
      </c>
      <c r="X45" s="89">
        <f t="shared" si="9"/>
        <v>0.34138357494059124</v>
      </c>
      <c r="Y45" s="229">
        <v>1070586</v>
      </c>
      <c r="Z45" s="89">
        <f t="shared" si="10"/>
        <v>0.17345658319762788</v>
      </c>
      <c r="AA45" s="229">
        <v>1242774.8500000001</v>
      </c>
      <c r="AB45" s="89">
        <f t="shared" si="11"/>
        <v>0.20135465919126957</v>
      </c>
    </row>
    <row r="46" spans="2:28" ht="14.25" hidden="1">
      <c r="B46" s="76"/>
      <c r="C46" s="387"/>
      <c r="D46" s="185">
        <v>45909</v>
      </c>
      <c r="E46" s="185" t="s">
        <v>120</v>
      </c>
      <c r="F46" s="227">
        <f t="shared" si="14"/>
        <v>5945144.4500000002</v>
      </c>
      <c r="G46" s="407">
        <f t="shared" ref="G46" si="17">SUM(F46:F52)</f>
        <v>39067121.450000003</v>
      </c>
      <c r="H46" s="406"/>
      <c r="I46" s="229">
        <v>314020.33999999985</v>
      </c>
      <c r="J46" s="89">
        <f t="shared" ref="J46:J67" si="18">I46/$F46</f>
        <v>5.2819631657562136E-2</v>
      </c>
      <c r="K46" s="229">
        <v>1114846.98</v>
      </c>
      <c r="L46" s="89">
        <f t="shared" ref="L46:L67" si="19">K46/$F46</f>
        <v>0.18752226953879983</v>
      </c>
      <c r="M46" s="229">
        <f t="shared" ref="M46:M67" si="20">SUM(I46+K46)</f>
        <v>1428867.3199999998</v>
      </c>
      <c r="N46" s="89">
        <f t="shared" ref="N46:N67" si="21">M46/$F46</f>
        <v>0.24034190119636198</v>
      </c>
      <c r="O46" s="229">
        <v>129807.36000000002</v>
      </c>
      <c r="P46" s="89">
        <f t="shared" ref="P46:P67" si="22">O46/$F46</f>
        <v>2.183418100127071E-2</v>
      </c>
      <c r="Q46" s="229"/>
      <c r="R46" s="89">
        <f t="shared" ref="R46:R67" si="23">Q46/$F46</f>
        <v>0</v>
      </c>
      <c r="S46" s="229"/>
      <c r="T46" s="89">
        <f t="shared" ref="T46:T67" si="24">S46/$F46</f>
        <v>0</v>
      </c>
      <c r="U46" s="229">
        <v>138142.35999999999</v>
      </c>
      <c r="V46" s="89">
        <f t="shared" ref="V46:V67" si="25">U46/$F46</f>
        <v>2.3236165439176164E-2</v>
      </c>
      <c r="W46" s="229">
        <v>2051082.07</v>
      </c>
      <c r="X46" s="89">
        <f t="shared" ref="X46:X67" si="26">W46/$F46</f>
        <v>0.34500121691744595</v>
      </c>
      <c r="Y46" s="229">
        <v>1025802.74</v>
      </c>
      <c r="Z46" s="89">
        <f t="shared" ref="Z46:Z67" si="27">Y46/$F46</f>
        <v>0.17254462841521032</v>
      </c>
      <c r="AA46" s="229">
        <v>1171442.5999999999</v>
      </c>
      <c r="AB46" s="89">
        <f t="shared" ref="AB46:AB67" si="28">AA46/$F46</f>
        <v>0.19704190703053479</v>
      </c>
    </row>
    <row r="47" spans="2:28" ht="14.25" hidden="1">
      <c r="B47" s="76"/>
      <c r="C47" s="387"/>
      <c r="D47" s="185">
        <v>45910</v>
      </c>
      <c r="E47" s="185" t="s">
        <v>114</v>
      </c>
      <c r="F47" s="227">
        <f t="shared" si="14"/>
        <v>5803938.3199999994</v>
      </c>
      <c r="G47" s="407"/>
      <c r="H47" s="406"/>
      <c r="I47" s="229">
        <v>283514.43999999994</v>
      </c>
      <c r="J47" s="89">
        <f t="shared" si="18"/>
        <v>4.884863076904649E-2</v>
      </c>
      <c r="K47" s="229">
        <v>995899.73</v>
      </c>
      <c r="L47" s="89">
        <f t="shared" si="19"/>
        <v>0.17159033661129605</v>
      </c>
      <c r="M47" s="229">
        <f t="shared" si="20"/>
        <v>1279414.17</v>
      </c>
      <c r="N47" s="89">
        <f t="shared" si="21"/>
        <v>0.22043896738034255</v>
      </c>
      <c r="O47" s="229">
        <v>103271.22</v>
      </c>
      <c r="P47" s="89">
        <f t="shared" si="22"/>
        <v>1.7793300739281464E-2</v>
      </c>
      <c r="Q47" s="229"/>
      <c r="R47" s="89">
        <f t="shared" si="23"/>
        <v>0</v>
      </c>
      <c r="S47" s="229"/>
      <c r="T47" s="89">
        <f t="shared" si="24"/>
        <v>0</v>
      </c>
      <c r="U47" s="229">
        <v>135729.44</v>
      </c>
      <c r="V47" s="89">
        <f t="shared" si="25"/>
        <v>2.3385748179350054E-2</v>
      </c>
      <c r="W47" s="229">
        <v>2047567.1599999997</v>
      </c>
      <c r="X47" s="89">
        <f t="shared" si="26"/>
        <v>0.35278926947659223</v>
      </c>
      <c r="Y47" s="229">
        <v>1035902.73</v>
      </c>
      <c r="Z47" s="89">
        <f t="shared" si="27"/>
        <v>0.17848272550215524</v>
      </c>
      <c r="AA47" s="229">
        <v>1202053.5999999999</v>
      </c>
      <c r="AB47" s="89">
        <f t="shared" si="28"/>
        <v>0.20710998872227848</v>
      </c>
    </row>
    <row r="48" spans="2:28" ht="14.25" hidden="1">
      <c r="B48" s="76"/>
      <c r="C48" s="387"/>
      <c r="D48" s="185">
        <v>45911</v>
      </c>
      <c r="E48" s="185" t="s">
        <v>115</v>
      </c>
      <c r="F48" s="227">
        <f t="shared" si="14"/>
        <v>5409403.6099999994</v>
      </c>
      <c r="G48" s="407"/>
      <c r="H48" s="406"/>
      <c r="I48" s="229">
        <v>255949.71000000008</v>
      </c>
      <c r="J48" s="89">
        <f t="shared" si="18"/>
        <v>4.7315698449056955E-2</v>
      </c>
      <c r="K48" s="229">
        <v>870039.29999999993</v>
      </c>
      <c r="L48" s="89">
        <f t="shared" si="19"/>
        <v>0.16083830357779497</v>
      </c>
      <c r="M48" s="229">
        <f t="shared" si="20"/>
        <v>1125989.01</v>
      </c>
      <c r="N48" s="89">
        <f t="shared" si="21"/>
        <v>0.20815400202685191</v>
      </c>
      <c r="O48" s="229">
        <v>91270.8</v>
      </c>
      <c r="P48" s="89">
        <f t="shared" si="22"/>
        <v>1.6872617867018432E-2</v>
      </c>
      <c r="Q48" s="229"/>
      <c r="R48" s="89">
        <f t="shared" si="23"/>
        <v>0</v>
      </c>
      <c r="S48" s="229"/>
      <c r="T48" s="89">
        <f t="shared" si="24"/>
        <v>0</v>
      </c>
      <c r="U48" s="229">
        <v>125574.18</v>
      </c>
      <c r="V48" s="89">
        <f t="shared" si="25"/>
        <v>2.321405261161498E-2</v>
      </c>
      <c r="W48" s="229">
        <v>1959659.91</v>
      </c>
      <c r="X48" s="89">
        <f t="shared" si="26"/>
        <v>0.36226912452554083</v>
      </c>
      <c r="Y48" s="229">
        <v>964635.80000000016</v>
      </c>
      <c r="Z48" s="89">
        <f t="shared" si="27"/>
        <v>0.17832572119720241</v>
      </c>
      <c r="AA48" s="229">
        <v>1142273.9099999999</v>
      </c>
      <c r="AB48" s="89">
        <f t="shared" si="28"/>
        <v>0.21116448177177152</v>
      </c>
    </row>
    <row r="49" spans="1:32" ht="14.25" hidden="1">
      <c r="B49" s="76"/>
      <c r="C49" s="387"/>
      <c r="D49" s="185">
        <v>45912</v>
      </c>
      <c r="E49" s="185" t="s">
        <v>116</v>
      </c>
      <c r="F49" s="227">
        <f t="shared" si="14"/>
        <v>4572248.96</v>
      </c>
      <c r="G49" s="407"/>
      <c r="H49" s="406"/>
      <c r="I49" s="229">
        <v>388822.82000000018</v>
      </c>
      <c r="J49" s="89">
        <f t="shared" si="18"/>
        <v>8.5039730644938499E-2</v>
      </c>
      <c r="K49" s="229">
        <v>853762.78999999992</v>
      </c>
      <c r="L49" s="89">
        <f t="shared" si="19"/>
        <v>0.18672710026708605</v>
      </c>
      <c r="M49" s="229">
        <f t="shared" si="20"/>
        <v>1242585.6100000001</v>
      </c>
      <c r="N49" s="89">
        <f t="shared" si="21"/>
        <v>0.27176683091202453</v>
      </c>
      <c r="O49" s="229">
        <v>83918.430000000008</v>
      </c>
      <c r="P49" s="89">
        <f t="shared" si="22"/>
        <v>1.8353862778285809E-2</v>
      </c>
      <c r="Q49" s="229"/>
      <c r="R49" s="89">
        <f t="shared" si="23"/>
        <v>0</v>
      </c>
      <c r="S49" s="229"/>
      <c r="T49" s="89">
        <f t="shared" si="24"/>
        <v>0</v>
      </c>
      <c r="U49" s="229">
        <v>109971.8</v>
      </c>
      <c r="V49" s="89">
        <f t="shared" si="25"/>
        <v>2.4052014875410459E-2</v>
      </c>
      <c r="W49" s="229">
        <v>1480003.3900000001</v>
      </c>
      <c r="X49" s="89">
        <f t="shared" si="26"/>
        <v>0.32369265167922967</v>
      </c>
      <c r="Y49" s="229">
        <v>815398.47999999986</v>
      </c>
      <c r="Z49" s="89">
        <f t="shared" si="27"/>
        <v>0.17833641324727861</v>
      </c>
      <c r="AA49" s="229">
        <v>840371.25</v>
      </c>
      <c r="AB49" s="89">
        <f t="shared" si="28"/>
        <v>0.18379822650777092</v>
      </c>
    </row>
    <row r="50" spans="1:32" s="75" customFormat="1" ht="14.25" hidden="1">
      <c r="A50" s="72"/>
      <c r="B50" s="76"/>
      <c r="C50" s="387"/>
      <c r="D50" s="185">
        <v>45913</v>
      </c>
      <c r="E50" s="185" t="s">
        <v>117</v>
      </c>
      <c r="F50" s="227">
        <f t="shared" si="14"/>
        <v>4851151.87</v>
      </c>
      <c r="G50" s="407"/>
      <c r="H50" s="406"/>
      <c r="I50" s="229">
        <v>413740.66999999981</v>
      </c>
      <c r="J50" s="89">
        <f t="shared" si="18"/>
        <v>8.5287099041077799E-2</v>
      </c>
      <c r="K50" s="229">
        <v>1021955.41</v>
      </c>
      <c r="L50" s="89">
        <f t="shared" si="19"/>
        <v>0.21066242356168496</v>
      </c>
      <c r="M50" s="229">
        <f t="shared" si="20"/>
        <v>1435696.0799999998</v>
      </c>
      <c r="N50" s="89">
        <f t="shared" si="21"/>
        <v>0.29594952260276275</v>
      </c>
      <c r="O50" s="229">
        <v>88650.99</v>
      </c>
      <c r="P50" s="89">
        <f t="shared" si="22"/>
        <v>1.827421453206329E-2</v>
      </c>
      <c r="Q50" s="229"/>
      <c r="R50" s="89">
        <f t="shared" si="23"/>
        <v>0</v>
      </c>
      <c r="S50" s="229"/>
      <c r="T50" s="89">
        <f t="shared" si="24"/>
        <v>0</v>
      </c>
      <c r="U50" s="229">
        <v>123745.42</v>
      </c>
      <c r="V50" s="89">
        <f t="shared" si="25"/>
        <v>2.5508461354354587E-2</v>
      </c>
      <c r="W50" s="229">
        <v>1481534.55</v>
      </c>
      <c r="X50" s="89">
        <f t="shared" si="26"/>
        <v>0.3053985094059733</v>
      </c>
      <c r="Y50" s="229">
        <v>859835.53999999992</v>
      </c>
      <c r="Z50" s="89">
        <f t="shared" si="27"/>
        <v>0.17724358318223501</v>
      </c>
      <c r="AA50" s="229">
        <v>861689.28999999992</v>
      </c>
      <c r="AB50" s="89">
        <f t="shared" si="28"/>
        <v>0.17762570892261098</v>
      </c>
      <c r="AC50" s="72"/>
      <c r="AD50" s="72"/>
      <c r="AE50" s="72"/>
      <c r="AF50" s="72"/>
    </row>
    <row r="51" spans="1:32" s="75" customFormat="1" ht="14.25" hidden="1">
      <c r="A51" s="72"/>
      <c r="B51" s="76"/>
      <c r="C51" s="387"/>
      <c r="D51" s="185">
        <v>45914</v>
      </c>
      <c r="E51" s="185" t="s">
        <v>118</v>
      </c>
      <c r="F51" s="227">
        <f t="shared" si="14"/>
        <v>6253868.8199999994</v>
      </c>
      <c r="G51" s="407"/>
      <c r="H51" s="406"/>
      <c r="I51" s="229">
        <v>421877.57000000007</v>
      </c>
      <c r="J51" s="89">
        <f t="shared" si="18"/>
        <v>6.745865353792313E-2</v>
      </c>
      <c r="K51" s="229">
        <v>1184972.56</v>
      </c>
      <c r="L51" s="89">
        <f t="shared" si="19"/>
        <v>0.18947832039751678</v>
      </c>
      <c r="M51" s="229">
        <f t="shared" si="20"/>
        <v>1606850.1300000001</v>
      </c>
      <c r="N51" s="89">
        <f t="shared" si="21"/>
        <v>0.25693697393543991</v>
      </c>
      <c r="O51" s="229">
        <v>106144.56000000001</v>
      </c>
      <c r="P51" s="89">
        <f t="shared" si="22"/>
        <v>1.6972623356049227E-2</v>
      </c>
      <c r="Q51" s="229"/>
      <c r="R51" s="89">
        <f t="shared" si="23"/>
        <v>0</v>
      </c>
      <c r="S51" s="229"/>
      <c r="T51" s="89">
        <f t="shared" si="24"/>
        <v>0</v>
      </c>
      <c r="U51" s="229">
        <v>148645.22</v>
      </c>
      <c r="V51" s="89">
        <f t="shared" si="25"/>
        <v>2.3768522218539277E-2</v>
      </c>
      <c r="W51" s="229">
        <v>2180734.3899999997</v>
      </c>
      <c r="X51" s="89">
        <f t="shared" si="26"/>
        <v>0.34870165217184712</v>
      </c>
      <c r="Y51" s="229">
        <v>1068612.3399999999</v>
      </c>
      <c r="Z51" s="89">
        <f t="shared" si="27"/>
        <v>0.17087220259282637</v>
      </c>
      <c r="AA51" s="229">
        <v>1142882.18</v>
      </c>
      <c r="AB51" s="89">
        <f t="shared" si="28"/>
        <v>0.18274802572529816</v>
      </c>
      <c r="AC51" s="72"/>
      <c r="AD51" s="72"/>
      <c r="AE51" s="72"/>
      <c r="AF51" s="72"/>
    </row>
    <row r="52" spans="1:32" s="75" customFormat="1" ht="14.25" hidden="1">
      <c r="A52" s="72"/>
      <c r="B52" s="76"/>
      <c r="C52" s="387"/>
      <c r="D52" s="185">
        <v>45915</v>
      </c>
      <c r="E52" s="185" t="s">
        <v>119</v>
      </c>
      <c r="F52" s="227">
        <f t="shared" si="14"/>
        <v>6231365.4199999999</v>
      </c>
      <c r="G52" s="407"/>
      <c r="H52" s="406"/>
      <c r="I52" s="229">
        <v>424396.27</v>
      </c>
      <c r="J52" s="89">
        <f t="shared" si="18"/>
        <v>6.8106464858868773E-2</v>
      </c>
      <c r="K52" s="229">
        <v>1170838.8700000001</v>
      </c>
      <c r="L52" s="89">
        <f t="shared" si="19"/>
        <v>0.18789443261377539</v>
      </c>
      <c r="M52" s="229">
        <f t="shared" si="20"/>
        <v>1595235.1400000001</v>
      </c>
      <c r="N52" s="89">
        <f t="shared" si="21"/>
        <v>0.25600089747264415</v>
      </c>
      <c r="O52" s="229">
        <v>92453.94</v>
      </c>
      <c r="P52" s="89">
        <f t="shared" si="22"/>
        <v>1.4836867005626513E-2</v>
      </c>
      <c r="Q52" s="229"/>
      <c r="R52" s="89">
        <f t="shared" si="23"/>
        <v>0</v>
      </c>
      <c r="S52" s="229"/>
      <c r="T52" s="89">
        <f t="shared" si="24"/>
        <v>0</v>
      </c>
      <c r="U52" s="229">
        <v>145785.91999999998</v>
      </c>
      <c r="V52" s="89">
        <f t="shared" si="25"/>
        <v>2.3395501655558499E-2</v>
      </c>
      <c r="W52" s="229">
        <v>2190550.8699999996</v>
      </c>
      <c r="X52" s="89">
        <f t="shared" si="26"/>
        <v>0.35153625607788536</v>
      </c>
      <c r="Y52" s="229">
        <v>1081349.9299999997</v>
      </c>
      <c r="Z52" s="89">
        <f t="shared" si="27"/>
        <v>0.17353338427711718</v>
      </c>
      <c r="AA52" s="229">
        <v>1125989.6199999999</v>
      </c>
      <c r="AB52" s="89">
        <f t="shared" si="28"/>
        <v>0.18069709351116819</v>
      </c>
      <c r="AC52" s="72"/>
      <c r="AD52" s="72"/>
      <c r="AE52" s="72"/>
      <c r="AF52" s="72"/>
    </row>
    <row r="53" spans="1:32" s="75" customFormat="1" ht="14.25" hidden="1">
      <c r="A53" s="72"/>
      <c r="B53" s="76"/>
      <c r="C53" s="387"/>
      <c r="D53" s="185">
        <v>45916</v>
      </c>
      <c r="E53" s="185" t="s">
        <v>120</v>
      </c>
      <c r="F53" s="227">
        <f t="shared" si="14"/>
        <v>6265697.0700000003</v>
      </c>
      <c r="G53" s="407">
        <f t="shared" ref="G53" si="29">SUM(F53:F59)</f>
        <v>40141736.860000007</v>
      </c>
      <c r="H53" s="406"/>
      <c r="I53" s="229">
        <v>493887.41999999993</v>
      </c>
      <c r="J53" s="89">
        <f t="shared" si="18"/>
        <v>7.882401821893377E-2</v>
      </c>
      <c r="K53" s="229">
        <v>1126165.3</v>
      </c>
      <c r="L53" s="89">
        <f t="shared" si="19"/>
        <v>0.17973503784471981</v>
      </c>
      <c r="M53" s="229">
        <f t="shared" si="20"/>
        <v>1620052.72</v>
      </c>
      <c r="N53" s="89">
        <f t="shared" si="21"/>
        <v>0.25855905606365359</v>
      </c>
      <c r="O53" s="229"/>
      <c r="P53" s="89">
        <f t="shared" si="22"/>
        <v>0</v>
      </c>
      <c r="Q53" s="229"/>
      <c r="R53" s="89">
        <f t="shared" si="23"/>
        <v>0</v>
      </c>
      <c r="S53" s="229"/>
      <c r="T53" s="89">
        <f t="shared" si="24"/>
        <v>0</v>
      </c>
      <c r="U53" s="229">
        <v>135764.26</v>
      </c>
      <c r="V53" s="89">
        <f t="shared" si="25"/>
        <v>2.1667862088327869E-2</v>
      </c>
      <c r="W53" s="229">
        <v>2488659.6300000004</v>
      </c>
      <c r="X53" s="89">
        <f t="shared" si="26"/>
        <v>0.39718799076891859</v>
      </c>
      <c r="Y53" s="229">
        <v>934205.78999999992</v>
      </c>
      <c r="Z53" s="89">
        <f t="shared" si="27"/>
        <v>0.14909846096341836</v>
      </c>
      <c r="AA53" s="229">
        <v>1087014.67</v>
      </c>
      <c r="AB53" s="89">
        <f t="shared" si="28"/>
        <v>0.17348663011568158</v>
      </c>
      <c r="AC53" s="72"/>
      <c r="AD53" s="72"/>
      <c r="AE53" s="72"/>
      <c r="AF53" s="72"/>
    </row>
    <row r="54" spans="1:32" s="75" customFormat="1" ht="14.25" hidden="1">
      <c r="A54" s="72"/>
      <c r="B54" s="76"/>
      <c r="C54" s="387"/>
      <c r="D54" s="185">
        <v>45917</v>
      </c>
      <c r="E54" s="185" t="s">
        <v>114</v>
      </c>
      <c r="F54" s="227">
        <f t="shared" si="14"/>
        <v>6072276.2599999998</v>
      </c>
      <c r="G54" s="407"/>
      <c r="H54" s="406"/>
      <c r="I54" s="229">
        <v>493443.18999999983</v>
      </c>
      <c r="J54" s="89">
        <f t="shared" si="18"/>
        <v>8.1261650305745448E-2</v>
      </c>
      <c r="K54" s="229">
        <v>1002641.14</v>
      </c>
      <c r="L54" s="89">
        <f t="shared" si="19"/>
        <v>0.1651178400107903</v>
      </c>
      <c r="M54" s="229">
        <f t="shared" si="20"/>
        <v>1496084.3299999998</v>
      </c>
      <c r="N54" s="89">
        <f t="shared" si="21"/>
        <v>0.24637949031653575</v>
      </c>
      <c r="O54" s="229"/>
      <c r="P54" s="89">
        <f t="shared" si="22"/>
        <v>0</v>
      </c>
      <c r="Q54" s="229"/>
      <c r="R54" s="89">
        <f t="shared" si="23"/>
        <v>0</v>
      </c>
      <c r="S54" s="229"/>
      <c r="T54" s="89">
        <f t="shared" si="24"/>
        <v>0</v>
      </c>
      <c r="U54" s="229">
        <v>141313.9</v>
      </c>
      <c r="V54" s="89">
        <f t="shared" si="25"/>
        <v>2.3271981370623609E-2</v>
      </c>
      <c r="W54" s="229">
        <v>2358303.2099999995</v>
      </c>
      <c r="X54" s="89">
        <f t="shared" si="26"/>
        <v>0.38837218680824637</v>
      </c>
      <c r="Y54" s="229">
        <v>962509.34000000008</v>
      </c>
      <c r="Z54" s="89">
        <f t="shared" si="27"/>
        <v>0.15850881922819501</v>
      </c>
      <c r="AA54" s="229">
        <v>1114065.48</v>
      </c>
      <c r="AB54" s="89">
        <f t="shared" si="28"/>
        <v>0.1834675222763992</v>
      </c>
      <c r="AC54" s="72"/>
      <c r="AD54" s="72"/>
      <c r="AE54" s="72"/>
      <c r="AF54" s="72"/>
    </row>
    <row r="55" spans="1:32" s="75" customFormat="1" ht="14.25" hidden="1">
      <c r="A55" s="72"/>
      <c r="B55" s="76"/>
      <c r="C55" s="387"/>
      <c r="D55" s="185">
        <v>45918</v>
      </c>
      <c r="E55" s="185" t="s">
        <v>115</v>
      </c>
      <c r="F55" s="227">
        <f t="shared" si="14"/>
        <v>5709151.7199999997</v>
      </c>
      <c r="G55" s="407"/>
      <c r="H55" s="406"/>
      <c r="I55" s="229">
        <v>504214.76</v>
      </c>
      <c r="J55" s="89">
        <f t="shared" si="18"/>
        <v>8.8316931258572345E-2</v>
      </c>
      <c r="K55" s="229">
        <v>851299.13000000012</v>
      </c>
      <c r="L55" s="89">
        <f t="shared" si="19"/>
        <v>0.1491113166633449</v>
      </c>
      <c r="M55" s="229">
        <f t="shared" si="20"/>
        <v>1355513.8900000001</v>
      </c>
      <c r="N55" s="89">
        <f t="shared" si="21"/>
        <v>0.23742824792191725</v>
      </c>
      <c r="O55" s="229"/>
      <c r="P55" s="89">
        <f t="shared" si="22"/>
        <v>0</v>
      </c>
      <c r="Q55" s="229"/>
      <c r="R55" s="89">
        <f t="shared" si="23"/>
        <v>0</v>
      </c>
      <c r="S55" s="229"/>
      <c r="T55" s="89">
        <f t="shared" si="24"/>
        <v>0</v>
      </c>
      <c r="U55" s="229">
        <v>131958.35999999999</v>
      </c>
      <c r="V55" s="89">
        <f t="shared" si="25"/>
        <v>2.3113479282347745E-2</v>
      </c>
      <c r="W55" s="229">
        <v>2253315.69</v>
      </c>
      <c r="X55" s="89">
        <f t="shared" si="26"/>
        <v>0.39468484995876063</v>
      </c>
      <c r="Y55" s="229">
        <v>909319.48</v>
      </c>
      <c r="Z55" s="89">
        <f t="shared" si="27"/>
        <v>0.15927400857372906</v>
      </c>
      <c r="AA55" s="229">
        <v>1059044.2999999998</v>
      </c>
      <c r="AB55" s="89">
        <f t="shared" si="28"/>
        <v>0.18549941426324537</v>
      </c>
      <c r="AC55" s="72"/>
      <c r="AD55" s="72"/>
      <c r="AE55" s="72"/>
      <c r="AF55" s="72"/>
    </row>
    <row r="56" spans="1:32" s="75" customFormat="1" ht="14.25" hidden="1">
      <c r="A56" s="72"/>
      <c r="B56" s="76"/>
      <c r="C56" s="387"/>
      <c r="D56" s="185">
        <v>45919</v>
      </c>
      <c r="E56" s="185" t="s">
        <v>116</v>
      </c>
      <c r="F56" s="227">
        <f t="shared" si="14"/>
        <v>4674568.32</v>
      </c>
      <c r="G56" s="407"/>
      <c r="H56" s="406"/>
      <c r="I56" s="229">
        <v>432737.01</v>
      </c>
      <c r="J56" s="89">
        <f t="shared" si="18"/>
        <v>9.2572614277247306E-2</v>
      </c>
      <c r="K56" s="229">
        <v>802623.26</v>
      </c>
      <c r="L56" s="89">
        <f t="shared" si="19"/>
        <v>0.17169997421280603</v>
      </c>
      <c r="M56" s="229">
        <f t="shared" si="20"/>
        <v>1235360.27</v>
      </c>
      <c r="N56" s="89">
        <f t="shared" si="21"/>
        <v>0.26427258849005331</v>
      </c>
      <c r="O56" s="229"/>
      <c r="P56" s="89">
        <f t="shared" si="22"/>
        <v>0</v>
      </c>
      <c r="Q56" s="229"/>
      <c r="R56" s="89">
        <f t="shared" si="23"/>
        <v>0</v>
      </c>
      <c r="S56" s="229"/>
      <c r="T56" s="89">
        <f t="shared" si="24"/>
        <v>0</v>
      </c>
      <c r="U56" s="229">
        <v>108236.52</v>
      </c>
      <c r="V56" s="89">
        <f t="shared" si="25"/>
        <v>2.3154334815669139E-2</v>
      </c>
      <c r="W56" s="229">
        <v>1748366.98</v>
      </c>
      <c r="X56" s="89">
        <f t="shared" si="26"/>
        <v>0.374016777660445</v>
      </c>
      <c r="Y56" s="229">
        <v>737615.72</v>
      </c>
      <c r="Z56" s="89">
        <f t="shared" si="27"/>
        <v>0.15779333395217121</v>
      </c>
      <c r="AA56" s="229">
        <v>844988.83</v>
      </c>
      <c r="AB56" s="89">
        <f t="shared" si="28"/>
        <v>0.18076296508166126</v>
      </c>
      <c r="AC56" s="72"/>
      <c r="AD56" s="72"/>
      <c r="AE56" s="72"/>
      <c r="AF56" s="72"/>
    </row>
    <row r="57" spans="1:32" s="75" customFormat="1" ht="14.25" hidden="1">
      <c r="A57" s="72"/>
      <c r="B57" s="76"/>
      <c r="C57" s="387"/>
      <c r="D57" s="185">
        <v>45920</v>
      </c>
      <c r="E57" s="185" t="s">
        <v>117</v>
      </c>
      <c r="F57" s="227">
        <f t="shared" si="14"/>
        <v>4900519.2600000007</v>
      </c>
      <c r="G57" s="407"/>
      <c r="H57" s="406"/>
      <c r="I57" s="229">
        <v>432171.78</v>
      </c>
      <c r="J57" s="89">
        <f t="shared" si="18"/>
        <v>8.8188976937109309E-2</v>
      </c>
      <c r="K57" s="229">
        <v>935026.19</v>
      </c>
      <c r="L57" s="89">
        <f t="shared" si="19"/>
        <v>0.19080145192613726</v>
      </c>
      <c r="M57" s="229">
        <f t="shared" si="20"/>
        <v>1367197.97</v>
      </c>
      <c r="N57" s="89">
        <f t="shared" si="21"/>
        <v>0.2789904288632466</v>
      </c>
      <c r="O57" s="229"/>
      <c r="P57" s="89">
        <f t="shared" si="22"/>
        <v>0</v>
      </c>
      <c r="Q57" s="229"/>
      <c r="R57" s="89">
        <f t="shared" si="23"/>
        <v>0</v>
      </c>
      <c r="S57" s="229"/>
      <c r="T57" s="89">
        <f t="shared" si="24"/>
        <v>0</v>
      </c>
      <c r="U57" s="229">
        <v>121231.14</v>
      </c>
      <c r="V57" s="89">
        <f t="shared" si="25"/>
        <v>2.4738427413098257E-2</v>
      </c>
      <c r="W57" s="229">
        <v>1781181.6200000003</v>
      </c>
      <c r="X57" s="89">
        <f t="shared" si="26"/>
        <v>0.36346793584482312</v>
      </c>
      <c r="Y57" s="229">
        <v>770785.95000000007</v>
      </c>
      <c r="Z57" s="89">
        <f t="shared" si="27"/>
        <v>0.15728658721769823</v>
      </c>
      <c r="AA57" s="229">
        <v>860122.58</v>
      </c>
      <c r="AB57" s="89">
        <f t="shared" si="28"/>
        <v>0.17551662066113374</v>
      </c>
      <c r="AC57" s="72"/>
      <c r="AD57" s="72"/>
      <c r="AE57" s="72"/>
      <c r="AF57" s="72"/>
    </row>
    <row r="58" spans="1:32" s="75" customFormat="1" ht="14.25" hidden="1">
      <c r="A58" s="72"/>
      <c r="B58" s="76"/>
      <c r="C58" s="387"/>
      <c r="D58" s="185">
        <v>45921</v>
      </c>
      <c r="E58" s="185" t="s">
        <v>118</v>
      </c>
      <c r="F58" s="227">
        <f t="shared" si="14"/>
        <v>6327228.8800000008</v>
      </c>
      <c r="G58" s="407"/>
      <c r="H58" s="406"/>
      <c r="I58" s="229">
        <v>497964.59000000008</v>
      </c>
      <c r="J58" s="89">
        <f t="shared" si="18"/>
        <v>7.870184553842155E-2</v>
      </c>
      <c r="K58" s="229">
        <v>1091604.8500000001</v>
      </c>
      <c r="L58" s="89">
        <f t="shared" si="19"/>
        <v>0.17252495060681289</v>
      </c>
      <c r="M58" s="229">
        <f t="shared" si="20"/>
        <v>1589569.4400000002</v>
      </c>
      <c r="N58" s="89">
        <f t="shared" si="21"/>
        <v>0.25122679614523441</v>
      </c>
      <c r="O58" s="229"/>
      <c r="P58" s="89">
        <f t="shared" si="22"/>
        <v>0</v>
      </c>
      <c r="Q58" s="229"/>
      <c r="R58" s="89">
        <f t="shared" si="23"/>
        <v>0</v>
      </c>
      <c r="S58" s="229"/>
      <c r="T58" s="89">
        <f t="shared" si="24"/>
        <v>0</v>
      </c>
      <c r="U58" s="229">
        <v>148917.82</v>
      </c>
      <c r="V58" s="89">
        <f t="shared" si="25"/>
        <v>2.3536025458272974E-2</v>
      </c>
      <c r="W58" s="229">
        <v>2441037.16</v>
      </c>
      <c r="X58" s="89">
        <f t="shared" si="26"/>
        <v>0.38579877641473909</v>
      </c>
      <c r="Y58" s="229">
        <v>994244.43</v>
      </c>
      <c r="Z58" s="89">
        <f t="shared" si="27"/>
        <v>0.15713742127185384</v>
      </c>
      <c r="AA58" s="229">
        <v>1153460.0299999998</v>
      </c>
      <c r="AB58" s="89">
        <f t="shared" si="28"/>
        <v>0.18230098070989961</v>
      </c>
      <c r="AC58" s="72"/>
      <c r="AD58" s="72"/>
      <c r="AE58" s="72"/>
      <c r="AF58" s="72"/>
    </row>
    <row r="59" spans="1:32" s="75" customFormat="1" ht="14.25" hidden="1">
      <c r="A59" s="72"/>
      <c r="B59" s="76"/>
      <c r="C59" s="387"/>
      <c r="D59" s="185">
        <v>45922</v>
      </c>
      <c r="E59" s="185" t="s">
        <v>119</v>
      </c>
      <c r="F59" s="227">
        <f t="shared" si="14"/>
        <v>6192295.3499999996</v>
      </c>
      <c r="G59" s="407"/>
      <c r="H59" s="406"/>
      <c r="I59" s="229">
        <v>478278.16000000015</v>
      </c>
      <c r="J59" s="89">
        <f t="shared" si="18"/>
        <v>7.7237620779829277E-2</v>
      </c>
      <c r="K59" s="229">
        <v>1084987.95</v>
      </c>
      <c r="L59" s="89">
        <f t="shared" si="19"/>
        <v>0.17521579457607753</v>
      </c>
      <c r="M59" s="229">
        <f t="shared" si="20"/>
        <v>1563266.11</v>
      </c>
      <c r="N59" s="89">
        <f t="shared" si="21"/>
        <v>0.25245341535590676</v>
      </c>
      <c r="O59" s="229"/>
      <c r="P59" s="89">
        <f t="shared" si="22"/>
        <v>0</v>
      </c>
      <c r="Q59" s="229"/>
      <c r="R59" s="89">
        <f t="shared" si="23"/>
        <v>0</v>
      </c>
      <c r="S59" s="229"/>
      <c r="T59" s="89">
        <f t="shared" si="24"/>
        <v>0</v>
      </c>
      <c r="U59" s="229">
        <v>146699.20000000001</v>
      </c>
      <c r="V59" s="89">
        <f t="shared" si="25"/>
        <v>2.3690601256608348E-2</v>
      </c>
      <c r="W59" s="229">
        <v>2374889.9299999997</v>
      </c>
      <c r="X59" s="89">
        <f t="shared" si="26"/>
        <v>0.38352336181768198</v>
      </c>
      <c r="Y59" s="229">
        <v>994117.98999999987</v>
      </c>
      <c r="Z59" s="89">
        <f t="shared" si="27"/>
        <v>0.16054111340151112</v>
      </c>
      <c r="AA59" s="229">
        <v>1113322.1199999999</v>
      </c>
      <c r="AB59" s="89">
        <f t="shared" si="28"/>
        <v>0.17979150816829173</v>
      </c>
      <c r="AC59" s="72"/>
      <c r="AD59" s="72"/>
      <c r="AE59" s="72"/>
      <c r="AF59" s="72"/>
    </row>
    <row r="60" spans="1:32" s="75" customFormat="1" ht="14.25" hidden="1">
      <c r="A60" s="72"/>
      <c r="B60" s="76"/>
      <c r="C60" s="387"/>
      <c r="D60" s="185">
        <v>45923</v>
      </c>
      <c r="E60" s="185" t="s">
        <v>120</v>
      </c>
      <c r="F60" s="227">
        <f t="shared" si="14"/>
        <v>6204692.0999999996</v>
      </c>
      <c r="G60" s="407">
        <f t="shared" ref="G60" si="30">SUM(F60:F66)</f>
        <v>37900576.170000002</v>
      </c>
      <c r="H60" s="406"/>
      <c r="I60" s="229">
        <v>459354.59999999963</v>
      </c>
      <c r="J60" s="89">
        <f t="shared" si="18"/>
        <v>7.4033423834197934E-2</v>
      </c>
      <c r="K60" s="229">
        <v>1060456.9300000002</v>
      </c>
      <c r="L60" s="89">
        <f t="shared" si="19"/>
        <v>0.17091209570254101</v>
      </c>
      <c r="M60" s="229">
        <f t="shared" si="20"/>
        <v>1519811.5299999998</v>
      </c>
      <c r="N60" s="89">
        <f t="shared" si="21"/>
        <v>0.24494551953673896</v>
      </c>
      <c r="O60" s="229"/>
      <c r="P60" s="89">
        <f t="shared" si="22"/>
        <v>0</v>
      </c>
      <c r="Q60" s="229"/>
      <c r="R60" s="89">
        <f t="shared" si="23"/>
        <v>0</v>
      </c>
      <c r="S60" s="229"/>
      <c r="T60" s="89">
        <f t="shared" si="24"/>
        <v>0</v>
      </c>
      <c r="U60" s="229">
        <v>142903.32</v>
      </c>
      <c r="V60" s="89">
        <f t="shared" si="25"/>
        <v>2.3031492569953634E-2</v>
      </c>
      <c r="W60" s="229">
        <v>2527527.0900000003</v>
      </c>
      <c r="X60" s="89">
        <f t="shared" si="26"/>
        <v>0.40735737555776547</v>
      </c>
      <c r="Y60" s="229">
        <v>948669.59</v>
      </c>
      <c r="Z60" s="89">
        <f t="shared" si="27"/>
        <v>0.15289551434792389</v>
      </c>
      <c r="AA60" s="229">
        <v>1065780.5699999998</v>
      </c>
      <c r="AB60" s="89">
        <f t="shared" si="28"/>
        <v>0.17177009798761811</v>
      </c>
      <c r="AC60" s="72"/>
      <c r="AD60" s="72"/>
      <c r="AE60" s="72"/>
      <c r="AF60" s="72"/>
    </row>
    <row r="61" spans="1:32" s="75" customFormat="1" ht="14.25" hidden="1">
      <c r="A61" s="72"/>
      <c r="B61" s="76"/>
      <c r="C61" s="387"/>
      <c r="D61" s="185">
        <v>45924</v>
      </c>
      <c r="E61" s="185" t="s">
        <v>114</v>
      </c>
      <c r="F61" s="227">
        <f t="shared" si="14"/>
        <v>6068582.8799999999</v>
      </c>
      <c r="G61" s="407"/>
      <c r="H61" s="406"/>
      <c r="I61" s="229">
        <v>489412.33000000019</v>
      </c>
      <c r="J61" s="89">
        <f t="shared" si="18"/>
        <v>8.0646889014721709E-2</v>
      </c>
      <c r="K61" s="229">
        <v>1024690.36</v>
      </c>
      <c r="L61" s="89">
        <f t="shared" si="19"/>
        <v>0.16885167101812737</v>
      </c>
      <c r="M61" s="229">
        <f t="shared" si="20"/>
        <v>1514102.6900000002</v>
      </c>
      <c r="N61" s="89">
        <f t="shared" si="21"/>
        <v>0.24949856003284909</v>
      </c>
      <c r="O61" s="229"/>
      <c r="P61" s="89">
        <f t="shared" si="22"/>
        <v>0</v>
      </c>
      <c r="Q61" s="229"/>
      <c r="R61" s="89">
        <f t="shared" si="23"/>
        <v>0</v>
      </c>
      <c r="S61" s="229"/>
      <c r="T61" s="89">
        <f t="shared" si="24"/>
        <v>0</v>
      </c>
      <c r="U61" s="229">
        <v>145280.98000000001</v>
      </c>
      <c r="V61" s="89">
        <f t="shared" si="25"/>
        <v>2.3939852659637734E-2</v>
      </c>
      <c r="W61" s="229">
        <v>2421645.5500000003</v>
      </c>
      <c r="X61" s="89">
        <f t="shared" si="26"/>
        <v>0.39904630090509702</v>
      </c>
      <c r="Y61" s="229">
        <v>933817.85999999987</v>
      </c>
      <c r="Z61" s="89">
        <f t="shared" si="27"/>
        <v>0.15387741725956289</v>
      </c>
      <c r="AA61" s="229">
        <v>1053735.8</v>
      </c>
      <c r="AB61" s="89">
        <f t="shared" si="28"/>
        <v>0.17363786914285334</v>
      </c>
      <c r="AC61" s="72"/>
      <c r="AD61" s="72"/>
      <c r="AE61" s="72"/>
      <c r="AF61" s="72"/>
    </row>
    <row r="62" spans="1:32" s="75" customFormat="1" ht="14.25" hidden="1">
      <c r="A62" s="72"/>
      <c r="B62" s="76"/>
      <c r="C62" s="387"/>
      <c r="D62" s="185">
        <v>45925</v>
      </c>
      <c r="E62" s="185" t="s">
        <v>115</v>
      </c>
      <c r="F62" s="227">
        <f t="shared" si="14"/>
        <v>5545534.8899999997</v>
      </c>
      <c r="G62" s="407"/>
      <c r="H62" s="406"/>
      <c r="I62" s="229">
        <v>449514.74999999988</v>
      </c>
      <c r="J62" s="89">
        <f t="shared" si="18"/>
        <v>8.1058862475212004E-2</v>
      </c>
      <c r="K62" s="229">
        <v>921601.17</v>
      </c>
      <c r="L62" s="89">
        <f t="shared" si="19"/>
        <v>0.16618796712682843</v>
      </c>
      <c r="M62" s="229">
        <f t="shared" si="20"/>
        <v>1371115.92</v>
      </c>
      <c r="N62" s="89">
        <f t="shared" si="21"/>
        <v>0.24724682960204042</v>
      </c>
      <c r="O62" s="229"/>
      <c r="P62" s="89">
        <f t="shared" si="22"/>
        <v>0</v>
      </c>
      <c r="Q62" s="229"/>
      <c r="R62" s="89">
        <f t="shared" si="23"/>
        <v>0</v>
      </c>
      <c r="S62" s="229"/>
      <c r="T62" s="89">
        <f t="shared" si="24"/>
        <v>0</v>
      </c>
      <c r="U62" s="229">
        <v>136582.79999999999</v>
      </c>
      <c r="V62" s="89">
        <f t="shared" si="25"/>
        <v>2.4629328407308967E-2</v>
      </c>
      <c r="W62" s="229">
        <v>2222701.87</v>
      </c>
      <c r="X62" s="89">
        <f t="shared" si="26"/>
        <v>0.40080928424201118</v>
      </c>
      <c r="Y62" s="229">
        <v>883437.04000000015</v>
      </c>
      <c r="Z62" s="89">
        <f t="shared" si="27"/>
        <v>0.15930601060558836</v>
      </c>
      <c r="AA62" s="229">
        <v>931697.25999999989</v>
      </c>
      <c r="AB62" s="89">
        <f t="shared" si="28"/>
        <v>0.16800854714305113</v>
      </c>
      <c r="AC62" s="72"/>
      <c r="AD62" s="72"/>
      <c r="AE62" s="72"/>
      <c r="AF62" s="72"/>
    </row>
    <row r="63" spans="1:32" s="75" customFormat="1" ht="14.25" hidden="1">
      <c r="A63" s="72"/>
      <c r="B63" s="76"/>
      <c r="C63" s="387"/>
      <c r="D63" s="185">
        <v>45926</v>
      </c>
      <c r="E63" s="185" t="s">
        <v>116</v>
      </c>
      <c r="F63" s="227">
        <f t="shared" si="14"/>
        <v>4389261.03</v>
      </c>
      <c r="G63" s="407"/>
      <c r="H63" s="406"/>
      <c r="I63" s="229">
        <v>337407.44999999995</v>
      </c>
      <c r="J63" s="89">
        <f t="shared" si="18"/>
        <v>7.6871128805934774E-2</v>
      </c>
      <c r="K63" s="229">
        <v>843606</v>
      </c>
      <c r="L63" s="89">
        <f t="shared" si="19"/>
        <v>0.19219772855477679</v>
      </c>
      <c r="M63" s="229">
        <f t="shared" si="20"/>
        <v>1181013.45</v>
      </c>
      <c r="N63" s="89">
        <f t="shared" si="21"/>
        <v>0.26906885736071157</v>
      </c>
      <c r="O63" s="229"/>
      <c r="P63" s="89">
        <f t="shared" si="22"/>
        <v>0</v>
      </c>
      <c r="Q63" s="229"/>
      <c r="R63" s="89">
        <f t="shared" si="23"/>
        <v>0</v>
      </c>
      <c r="S63" s="229"/>
      <c r="T63" s="89">
        <f t="shared" si="24"/>
        <v>0</v>
      </c>
      <c r="U63" s="229">
        <v>120682.14</v>
      </c>
      <c r="V63" s="89">
        <f t="shared" si="25"/>
        <v>2.7494865120837889E-2</v>
      </c>
      <c r="W63" s="229">
        <v>1616398.99</v>
      </c>
      <c r="X63" s="89">
        <f t="shared" si="26"/>
        <v>0.3682622152002657</v>
      </c>
      <c r="Y63" s="229">
        <v>750466.13000000012</v>
      </c>
      <c r="Z63" s="89">
        <f t="shared" si="27"/>
        <v>0.17097778529703897</v>
      </c>
      <c r="AA63" s="229">
        <v>720700.32</v>
      </c>
      <c r="AB63" s="89">
        <f t="shared" si="28"/>
        <v>0.16419627702114584</v>
      </c>
      <c r="AC63" s="72"/>
      <c r="AD63" s="72"/>
      <c r="AE63" s="72"/>
      <c r="AF63" s="72"/>
    </row>
    <row r="64" spans="1:32" s="75" customFormat="1" ht="14.25" hidden="1">
      <c r="A64" s="72"/>
      <c r="B64" s="76"/>
      <c r="C64" s="387"/>
      <c r="D64" s="185">
        <v>45927</v>
      </c>
      <c r="E64" s="185" t="s">
        <v>117</v>
      </c>
      <c r="F64" s="227">
        <f t="shared" si="14"/>
        <v>4423149.76</v>
      </c>
      <c r="G64" s="407"/>
      <c r="H64" s="406"/>
      <c r="I64" s="229">
        <v>338994.39000000025</v>
      </c>
      <c r="J64" s="89">
        <f t="shared" si="18"/>
        <v>7.664094782990126E-2</v>
      </c>
      <c r="K64" s="229">
        <v>900651.03999999992</v>
      </c>
      <c r="L64" s="89">
        <f t="shared" si="19"/>
        <v>0.20362209937924416</v>
      </c>
      <c r="M64" s="229">
        <f t="shared" si="20"/>
        <v>1239645.4300000002</v>
      </c>
      <c r="N64" s="89">
        <f t="shared" si="21"/>
        <v>0.28026304720914541</v>
      </c>
      <c r="O64" s="229"/>
      <c r="P64" s="89">
        <f t="shared" si="22"/>
        <v>0</v>
      </c>
      <c r="Q64" s="229"/>
      <c r="R64" s="89">
        <f t="shared" si="23"/>
        <v>0</v>
      </c>
      <c r="S64" s="229"/>
      <c r="T64" s="89">
        <f t="shared" si="24"/>
        <v>0</v>
      </c>
      <c r="U64" s="229">
        <v>123106.88</v>
      </c>
      <c r="V64" s="89">
        <f t="shared" si="25"/>
        <v>2.7832401496620366E-2</v>
      </c>
      <c r="W64" s="229">
        <v>1553429.2999999998</v>
      </c>
      <c r="X64" s="89">
        <f t="shared" si="26"/>
        <v>0.35120431915920475</v>
      </c>
      <c r="Y64" s="229">
        <v>767932.74999999988</v>
      </c>
      <c r="Z64" s="89">
        <f t="shared" si="27"/>
        <v>0.17361671923131988</v>
      </c>
      <c r="AA64" s="229">
        <v>739035.39999999991</v>
      </c>
      <c r="AB64" s="89">
        <f t="shared" si="28"/>
        <v>0.16708351290370957</v>
      </c>
      <c r="AC64" s="72"/>
      <c r="AD64" s="72"/>
      <c r="AE64" s="72"/>
      <c r="AF64" s="72"/>
    </row>
    <row r="65" spans="1:32" s="75" customFormat="1" ht="14.25" hidden="1">
      <c r="A65" s="72"/>
      <c r="B65" s="76"/>
      <c r="C65" s="387"/>
      <c r="D65" s="185">
        <v>45928</v>
      </c>
      <c r="E65" s="185" t="s">
        <v>118</v>
      </c>
      <c r="F65" s="227">
        <f t="shared" si="14"/>
        <v>4811205.5599999996</v>
      </c>
      <c r="G65" s="407"/>
      <c r="H65" s="406"/>
      <c r="I65" s="229">
        <v>356820.62</v>
      </c>
      <c r="J65" s="89">
        <f t="shared" si="18"/>
        <v>7.41644927763178E-2</v>
      </c>
      <c r="K65" s="229">
        <v>1002809.7699999999</v>
      </c>
      <c r="L65" s="89">
        <f t="shared" si="19"/>
        <v>0.20843211903837258</v>
      </c>
      <c r="M65" s="229">
        <f t="shared" si="20"/>
        <v>1359630.39</v>
      </c>
      <c r="N65" s="89">
        <f t="shared" si="21"/>
        <v>0.28259661181469037</v>
      </c>
      <c r="O65" s="229"/>
      <c r="P65" s="89">
        <f t="shared" si="22"/>
        <v>0</v>
      </c>
      <c r="Q65" s="229"/>
      <c r="R65" s="89">
        <f t="shared" si="23"/>
        <v>0</v>
      </c>
      <c r="S65" s="229"/>
      <c r="T65" s="89">
        <f t="shared" si="24"/>
        <v>0</v>
      </c>
      <c r="U65" s="229">
        <v>125596.5</v>
      </c>
      <c r="V65" s="89">
        <f t="shared" si="25"/>
        <v>2.6104995605301058E-2</v>
      </c>
      <c r="W65" s="229">
        <v>1732062.9999999998</v>
      </c>
      <c r="X65" s="89">
        <f t="shared" si="26"/>
        <v>0.36000602726273867</v>
      </c>
      <c r="Y65" s="229">
        <v>828829.14999999991</v>
      </c>
      <c r="Z65" s="89">
        <f t="shared" si="27"/>
        <v>0.17227057536074181</v>
      </c>
      <c r="AA65" s="229">
        <v>765086.52</v>
      </c>
      <c r="AB65" s="89">
        <f t="shared" si="28"/>
        <v>0.15902178995652808</v>
      </c>
      <c r="AC65" s="72"/>
      <c r="AD65" s="72"/>
      <c r="AE65" s="72"/>
      <c r="AF65" s="72"/>
    </row>
    <row r="66" spans="1:32" s="75" customFormat="1" ht="14.25" hidden="1">
      <c r="A66" s="72"/>
      <c r="B66" s="76"/>
      <c r="C66" s="387"/>
      <c r="D66" s="185">
        <v>45929</v>
      </c>
      <c r="E66" s="185" t="s">
        <v>119</v>
      </c>
      <c r="F66" s="227">
        <f t="shared" si="14"/>
        <v>6458149.9499999993</v>
      </c>
      <c r="G66" s="407"/>
      <c r="H66" s="406"/>
      <c r="I66" s="229">
        <v>511938.95999999996</v>
      </c>
      <c r="J66" s="89">
        <f t="shared" si="18"/>
        <v>7.9270218865079164E-2</v>
      </c>
      <c r="K66" s="229">
        <v>1106044.06</v>
      </c>
      <c r="L66" s="89">
        <f t="shared" si="19"/>
        <v>0.17126329809050039</v>
      </c>
      <c r="M66" s="229">
        <f t="shared" si="20"/>
        <v>1617983.02</v>
      </c>
      <c r="N66" s="89">
        <f t="shared" si="21"/>
        <v>0.25053351695557957</v>
      </c>
      <c r="O66" s="229"/>
      <c r="P66" s="89">
        <f t="shared" si="22"/>
        <v>0</v>
      </c>
      <c r="Q66" s="229"/>
      <c r="R66" s="89">
        <f t="shared" si="23"/>
        <v>0</v>
      </c>
      <c r="S66" s="229"/>
      <c r="T66" s="89">
        <f t="shared" si="24"/>
        <v>0</v>
      </c>
      <c r="U66" s="229">
        <v>157046.28</v>
      </c>
      <c r="V66" s="89">
        <f t="shared" si="25"/>
        <v>2.4317533847290122E-2</v>
      </c>
      <c r="W66" s="229">
        <v>2565349.2699999996</v>
      </c>
      <c r="X66" s="89">
        <f t="shared" si="26"/>
        <v>0.39722665002536833</v>
      </c>
      <c r="Y66" s="229">
        <v>1015066.83</v>
      </c>
      <c r="Z66" s="89">
        <f t="shared" si="27"/>
        <v>0.15717610118359052</v>
      </c>
      <c r="AA66" s="229">
        <v>1102704.55</v>
      </c>
      <c r="AB66" s="89">
        <f t="shared" si="28"/>
        <v>0.17074619798817153</v>
      </c>
      <c r="AC66" s="72"/>
      <c r="AD66" s="72"/>
      <c r="AE66" s="72"/>
      <c r="AF66" s="72"/>
    </row>
    <row r="67" spans="1:32" s="75" customFormat="1" ht="14.25" hidden="1">
      <c r="A67" s="72"/>
      <c r="B67" s="76"/>
      <c r="C67" s="387"/>
      <c r="D67" s="185">
        <v>45930</v>
      </c>
      <c r="E67" s="185" t="s">
        <v>120</v>
      </c>
      <c r="F67" s="227">
        <f t="shared" si="14"/>
        <v>6240376.5599999996</v>
      </c>
      <c r="G67" s="407">
        <f t="shared" ref="G67" si="31">SUM(F67:F73)</f>
        <v>37041130.530000001</v>
      </c>
      <c r="H67" s="406"/>
      <c r="I67" s="229">
        <v>471375.45999999996</v>
      </c>
      <c r="J67" s="89">
        <f t="shared" si="18"/>
        <v>7.5536380772509015E-2</v>
      </c>
      <c r="K67" s="229">
        <v>1090735.9100000001</v>
      </c>
      <c r="L67" s="89">
        <f t="shared" si="19"/>
        <v>0.17478687375878488</v>
      </c>
      <c r="M67" s="229">
        <f t="shared" si="20"/>
        <v>1562111.37</v>
      </c>
      <c r="N67" s="89">
        <f t="shared" si="21"/>
        <v>0.25032325453129389</v>
      </c>
      <c r="O67" s="229"/>
      <c r="P67" s="89">
        <f t="shared" si="22"/>
        <v>0</v>
      </c>
      <c r="Q67" s="229"/>
      <c r="R67" s="89">
        <f t="shared" si="23"/>
        <v>0</v>
      </c>
      <c r="S67" s="229"/>
      <c r="T67" s="89">
        <f t="shared" si="24"/>
        <v>0</v>
      </c>
      <c r="U67" s="229">
        <v>146903.85999999999</v>
      </c>
      <c r="V67" s="89">
        <f t="shared" si="25"/>
        <v>2.3540864655770068E-2</v>
      </c>
      <c r="W67" s="229">
        <v>2503950.0399999996</v>
      </c>
      <c r="X67" s="89">
        <f t="shared" si="26"/>
        <v>0.40124983098776329</v>
      </c>
      <c r="Y67" s="229">
        <v>973166.02999999991</v>
      </c>
      <c r="Z67" s="89">
        <f t="shared" si="27"/>
        <v>0.15594668376871154</v>
      </c>
      <c r="AA67" s="229">
        <v>1054245.26</v>
      </c>
      <c r="AB67" s="89">
        <f t="shared" si="28"/>
        <v>0.1689393660564612</v>
      </c>
      <c r="AC67" s="72"/>
      <c r="AD67" s="72"/>
      <c r="AE67" s="72"/>
      <c r="AF67" s="72"/>
    </row>
    <row r="68" spans="1:32" s="75" customFormat="1" ht="12" hidden="1" customHeight="1">
      <c r="A68" s="72"/>
      <c r="B68" s="76"/>
      <c r="C68" s="387" t="s">
        <v>787</v>
      </c>
      <c r="D68" s="185">
        <v>45931</v>
      </c>
      <c r="E68" s="75" t="str">
        <f>RIGHT(TEXT(D68,"AAA"),1)</f>
        <v>三</v>
      </c>
      <c r="F68" s="227">
        <f t="shared" si="14"/>
        <v>5968684.419999999</v>
      </c>
      <c r="G68" s="407"/>
      <c r="H68" s="406">
        <f>SUM(F68:F98)</f>
        <v>173975384.19</v>
      </c>
      <c r="I68" s="229">
        <v>446471.7899999998</v>
      </c>
      <c r="J68" s="89">
        <f t="shared" ref="J68:J98" si="32">I68/$F68</f>
        <v>7.4802378310361378E-2</v>
      </c>
      <c r="K68" s="229">
        <v>957866.52</v>
      </c>
      <c r="L68" s="89">
        <f t="shared" ref="L68:L98" si="33">K68/$F68</f>
        <v>0.16048201791174616</v>
      </c>
      <c r="M68" s="229">
        <f t="shared" ref="M68:M98" si="34">SUM(I68+K68)</f>
        <v>1404338.3099999998</v>
      </c>
      <c r="N68" s="89">
        <f t="shared" ref="N68:N98" si="35">M68/$F68</f>
        <v>0.23528439622210753</v>
      </c>
      <c r="O68" s="229"/>
      <c r="P68" s="89">
        <f t="shared" ref="P68:P98" si="36">O68/$F68</f>
        <v>0</v>
      </c>
      <c r="Q68" s="229"/>
      <c r="R68" s="89">
        <f t="shared" ref="R68:R98" si="37">Q68/$F68</f>
        <v>0</v>
      </c>
      <c r="S68" s="229"/>
      <c r="T68" s="89">
        <f t="shared" ref="T68:T98" si="38">S68/$F68</f>
        <v>0</v>
      </c>
      <c r="U68" s="229">
        <v>139539.85999999999</v>
      </c>
      <c r="V68" s="89">
        <f t="shared" ref="V68:V98" si="39">U68/$F68</f>
        <v>2.3378662730505026E-2</v>
      </c>
      <c r="W68" s="229">
        <v>2465790.9099999997</v>
      </c>
      <c r="X68" s="89">
        <f t="shared" ref="X68:X98" si="40">W68/$F68</f>
        <v>0.41312134073256968</v>
      </c>
      <c r="Y68" s="229">
        <v>927810.08</v>
      </c>
      <c r="Z68" s="89">
        <f t="shared" ref="Z68:Z98" si="41">Y68/$F68</f>
        <v>0.15544632865679303</v>
      </c>
      <c r="AA68" s="229">
        <v>1031205.26</v>
      </c>
      <c r="AB68" s="89">
        <f t="shared" ref="AB68:AB98" si="42">AA68/$F68</f>
        <v>0.1727692716580248</v>
      </c>
      <c r="AC68" s="72"/>
      <c r="AD68" s="72"/>
      <c r="AE68" s="72"/>
      <c r="AF68" s="72"/>
    </row>
    <row r="69" spans="1:32" s="75" customFormat="1" ht="12" hidden="1" customHeight="1">
      <c r="A69" s="72"/>
      <c r="B69" s="76"/>
      <c r="C69" s="387"/>
      <c r="D69" s="185">
        <v>45932</v>
      </c>
      <c r="E69" s="75" t="str">
        <f t="shared" ref="E69:E98" si="43">RIGHT(TEXT(D69,"AAA"),1)</f>
        <v>四</v>
      </c>
      <c r="F69" s="227">
        <f t="shared" si="14"/>
        <v>5488740.5</v>
      </c>
      <c r="G69" s="407"/>
      <c r="H69" s="406"/>
      <c r="I69" s="229">
        <v>397636.3899999999</v>
      </c>
      <c r="J69" s="89">
        <f t="shared" si="32"/>
        <v>7.2445835251274834E-2</v>
      </c>
      <c r="K69" s="229">
        <v>849429.48</v>
      </c>
      <c r="L69" s="89">
        <f t="shared" si="33"/>
        <v>0.15475854251080007</v>
      </c>
      <c r="M69" s="229">
        <f t="shared" si="34"/>
        <v>1247065.8699999999</v>
      </c>
      <c r="N69" s="89">
        <f t="shared" si="35"/>
        <v>0.22720437776207489</v>
      </c>
      <c r="O69" s="229"/>
      <c r="P69" s="89">
        <f t="shared" si="36"/>
        <v>0</v>
      </c>
      <c r="Q69" s="229"/>
      <c r="R69" s="89">
        <f t="shared" si="37"/>
        <v>0</v>
      </c>
      <c r="S69" s="229"/>
      <c r="T69" s="89">
        <f t="shared" si="38"/>
        <v>0</v>
      </c>
      <c r="U69" s="229">
        <v>133080.34</v>
      </c>
      <c r="V69" s="89">
        <f t="shared" si="39"/>
        <v>2.4246061550915004E-2</v>
      </c>
      <c r="W69" s="229">
        <v>2268480.8299999996</v>
      </c>
      <c r="X69" s="89">
        <f t="shared" si="40"/>
        <v>0.4132971544200349</v>
      </c>
      <c r="Y69" s="229">
        <v>874513.21</v>
      </c>
      <c r="Z69" s="89">
        <f t="shared" si="41"/>
        <v>0.15932857638286962</v>
      </c>
      <c r="AA69" s="229">
        <v>965600.24999999988</v>
      </c>
      <c r="AB69" s="89">
        <f t="shared" si="42"/>
        <v>0.17592382988410546</v>
      </c>
      <c r="AC69" s="72"/>
      <c r="AD69" s="72"/>
      <c r="AE69" s="72"/>
      <c r="AF69" s="72"/>
    </row>
    <row r="70" spans="1:32" s="75" customFormat="1" ht="12" hidden="1" customHeight="1">
      <c r="A70" s="72"/>
      <c r="B70" s="76"/>
      <c r="C70" s="387"/>
      <c r="D70" s="185">
        <v>45933</v>
      </c>
      <c r="E70" s="75" t="str">
        <f t="shared" si="43"/>
        <v>五</v>
      </c>
      <c r="F70" s="227">
        <f t="shared" si="14"/>
        <v>4274146.5299999993</v>
      </c>
      <c r="G70" s="407"/>
      <c r="H70" s="406"/>
      <c r="I70" s="229">
        <v>307470.9800000001</v>
      </c>
      <c r="J70" s="89">
        <f t="shared" si="32"/>
        <v>7.1937397990892035E-2</v>
      </c>
      <c r="K70" s="229">
        <v>781207.63</v>
      </c>
      <c r="L70" s="89">
        <f t="shared" si="33"/>
        <v>0.18277511650963452</v>
      </c>
      <c r="M70" s="229">
        <f t="shared" si="34"/>
        <v>1088678.6100000001</v>
      </c>
      <c r="N70" s="89">
        <f t="shared" si="35"/>
        <v>0.25471251450052657</v>
      </c>
      <c r="O70" s="229"/>
      <c r="P70" s="89">
        <f t="shared" si="36"/>
        <v>0</v>
      </c>
      <c r="Q70" s="229"/>
      <c r="R70" s="89">
        <f t="shared" si="37"/>
        <v>0</v>
      </c>
      <c r="S70" s="229"/>
      <c r="T70" s="89">
        <f t="shared" si="38"/>
        <v>0</v>
      </c>
      <c r="U70" s="229">
        <v>113696.04000000001</v>
      </c>
      <c r="V70" s="89">
        <f t="shared" si="39"/>
        <v>2.6600875567080764E-2</v>
      </c>
      <c r="W70" s="229">
        <v>1622520.06</v>
      </c>
      <c r="X70" s="89">
        <f t="shared" si="40"/>
        <v>0.37961264280754559</v>
      </c>
      <c r="Y70" s="229">
        <v>729114.09</v>
      </c>
      <c r="Z70" s="89">
        <f t="shared" si="41"/>
        <v>0.17058705986853476</v>
      </c>
      <c r="AA70" s="229">
        <v>720137.72999999986</v>
      </c>
      <c r="AB70" s="89">
        <f t="shared" si="42"/>
        <v>0.16848690725631252</v>
      </c>
      <c r="AC70" s="72"/>
      <c r="AD70" s="72"/>
      <c r="AE70" s="72"/>
      <c r="AF70" s="72"/>
    </row>
    <row r="71" spans="1:32" s="75" customFormat="1" ht="12" hidden="1" customHeight="1">
      <c r="A71" s="72"/>
      <c r="B71" s="76"/>
      <c r="C71" s="387"/>
      <c r="D71" s="185">
        <v>45934</v>
      </c>
      <c r="E71" s="75" t="str">
        <f t="shared" si="43"/>
        <v>六</v>
      </c>
      <c r="F71" s="227">
        <f t="shared" si="14"/>
        <v>4208871.67</v>
      </c>
      <c r="G71" s="407"/>
      <c r="H71" s="406"/>
      <c r="I71" s="229">
        <v>310607.05999999982</v>
      </c>
      <c r="J71" s="89">
        <f t="shared" si="32"/>
        <v>7.37981778380047E-2</v>
      </c>
      <c r="K71" s="229">
        <v>834286.49</v>
      </c>
      <c r="L71" s="89">
        <f t="shared" si="33"/>
        <v>0.19822093791707363</v>
      </c>
      <c r="M71" s="229">
        <f t="shared" si="34"/>
        <v>1144893.5499999998</v>
      </c>
      <c r="N71" s="89">
        <f t="shared" si="35"/>
        <v>0.27201911575507831</v>
      </c>
      <c r="O71" s="229"/>
      <c r="P71" s="89">
        <f t="shared" si="36"/>
        <v>0</v>
      </c>
      <c r="Q71" s="229"/>
      <c r="R71" s="89">
        <f t="shared" si="37"/>
        <v>0</v>
      </c>
      <c r="S71" s="229"/>
      <c r="T71" s="89">
        <f t="shared" si="38"/>
        <v>0</v>
      </c>
      <c r="U71" s="229">
        <v>115737.14</v>
      </c>
      <c r="V71" s="89">
        <f t="shared" si="39"/>
        <v>2.749837701751548E-2</v>
      </c>
      <c r="W71" s="229">
        <v>1512546.9599999997</v>
      </c>
      <c r="X71" s="89">
        <f t="shared" si="40"/>
        <v>0.3593711280819355</v>
      </c>
      <c r="Y71" s="229">
        <v>718240.40999999992</v>
      </c>
      <c r="Z71" s="89">
        <f t="shared" si="41"/>
        <v>0.17064915880412193</v>
      </c>
      <c r="AA71" s="229">
        <v>717453.61</v>
      </c>
      <c r="AB71" s="89">
        <f t="shared" si="42"/>
        <v>0.17046222034134864</v>
      </c>
      <c r="AC71" s="72"/>
      <c r="AD71" s="72"/>
      <c r="AE71" s="72"/>
      <c r="AF71" s="72"/>
    </row>
    <row r="72" spans="1:32" s="75" customFormat="1" ht="12" hidden="1" customHeight="1">
      <c r="A72" s="72"/>
      <c r="B72" s="76"/>
      <c r="C72" s="387"/>
      <c r="D72" s="185">
        <v>45935</v>
      </c>
      <c r="E72" s="75" t="str">
        <f t="shared" si="43"/>
        <v>日</v>
      </c>
      <c r="F72" s="227">
        <f t="shared" si="14"/>
        <v>4683513.2000000011</v>
      </c>
      <c r="G72" s="407"/>
      <c r="H72" s="406"/>
      <c r="I72" s="229">
        <v>325032.96000000008</v>
      </c>
      <c r="J72" s="89">
        <f t="shared" si="32"/>
        <v>6.939939018427449E-2</v>
      </c>
      <c r="K72" s="229">
        <v>940580.77000000014</v>
      </c>
      <c r="L72" s="89">
        <f t="shared" si="33"/>
        <v>0.20082803866123403</v>
      </c>
      <c r="M72" s="229">
        <f t="shared" si="34"/>
        <v>1265613.7300000002</v>
      </c>
      <c r="N72" s="89">
        <f t="shared" si="35"/>
        <v>0.27022742884550854</v>
      </c>
      <c r="O72" s="229"/>
      <c r="P72" s="89">
        <f t="shared" si="36"/>
        <v>0</v>
      </c>
      <c r="Q72" s="229"/>
      <c r="R72" s="89">
        <f t="shared" si="37"/>
        <v>0</v>
      </c>
      <c r="S72" s="229"/>
      <c r="T72" s="89">
        <f t="shared" si="38"/>
        <v>0</v>
      </c>
      <c r="U72" s="229">
        <v>119389.73999999999</v>
      </c>
      <c r="V72" s="89">
        <f t="shared" si="39"/>
        <v>2.5491492155931141E-2</v>
      </c>
      <c r="W72" s="229">
        <v>1777683.3</v>
      </c>
      <c r="X72" s="89">
        <f t="shared" si="40"/>
        <v>0.37956192799883637</v>
      </c>
      <c r="Y72" s="229">
        <v>766961.37</v>
      </c>
      <c r="Z72" s="89">
        <f t="shared" si="41"/>
        <v>0.16375770436603015</v>
      </c>
      <c r="AA72" s="229">
        <v>753865.06</v>
      </c>
      <c r="AB72" s="89">
        <f t="shared" si="42"/>
        <v>0.16096144663369366</v>
      </c>
      <c r="AC72" s="72"/>
      <c r="AD72" s="72"/>
      <c r="AE72" s="72"/>
      <c r="AF72" s="72"/>
    </row>
    <row r="73" spans="1:32" s="75" customFormat="1" ht="12" hidden="1" customHeight="1">
      <c r="A73" s="72"/>
      <c r="B73" s="76"/>
      <c r="C73" s="387"/>
      <c r="D73" s="185">
        <v>45936</v>
      </c>
      <c r="E73" s="75" t="str">
        <f t="shared" si="43"/>
        <v>一</v>
      </c>
      <c r="F73" s="227">
        <f t="shared" si="14"/>
        <v>6176797.6499999994</v>
      </c>
      <c r="G73" s="407"/>
      <c r="H73" s="406"/>
      <c r="I73" s="229">
        <v>458993.08000000007</v>
      </c>
      <c r="J73" s="89">
        <f t="shared" si="32"/>
        <v>7.4309230447269087E-2</v>
      </c>
      <c r="K73" s="229">
        <v>1067680.04</v>
      </c>
      <c r="L73" s="89">
        <f t="shared" si="33"/>
        <v>0.17285332958899829</v>
      </c>
      <c r="M73" s="229">
        <f t="shared" si="34"/>
        <v>1526673.12</v>
      </c>
      <c r="N73" s="89">
        <f t="shared" si="35"/>
        <v>0.24716256003626738</v>
      </c>
      <c r="O73" s="229"/>
      <c r="P73" s="89">
        <f t="shared" si="36"/>
        <v>0</v>
      </c>
      <c r="Q73" s="229"/>
      <c r="R73" s="89">
        <f t="shared" si="37"/>
        <v>0</v>
      </c>
      <c r="S73" s="229"/>
      <c r="T73" s="89">
        <f t="shared" si="38"/>
        <v>0</v>
      </c>
      <c r="U73" s="229">
        <v>148666.96</v>
      </c>
      <c r="V73" s="89">
        <f t="shared" si="39"/>
        <v>2.4068614260012226E-2</v>
      </c>
      <c r="W73" s="229">
        <v>2496720.64</v>
      </c>
      <c r="X73" s="89">
        <f t="shared" si="40"/>
        <v>0.40420955671099251</v>
      </c>
      <c r="Y73" s="229">
        <v>943585.53999999992</v>
      </c>
      <c r="Z73" s="89">
        <f t="shared" si="41"/>
        <v>0.15276290295829911</v>
      </c>
      <c r="AA73" s="229">
        <v>1061151.3899999999</v>
      </c>
      <c r="AB73" s="89">
        <f t="shared" si="42"/>
        <v>0.17179636603442885</v>
      </c>
      <c r="AC73" s="72"/>
      <c r="AD73" s="72"/>
      <c r="AE73" s="72"/>
      <c r="AF73" s="72"/>
    </row>
    <row r="74" spans="1:32" s="75" customFormat="1" ht="12" hidden="1" customHeight="1">
      <c r="A74" s="72"/>
      <c r="B74" s="76"/>
      <c r="C74" s="387"/>
      <c r="D74" s="185">
        <v>45937</v>
      </c>
      <c r="E74" s="75" t="str">
        <f t="shared" si="43"/>
        <v>二</v>
      </c>
      <c r="F74" s="227">
        <f t="shared" si="14"/>
        <v>6380120.7400000012</v>
      </c>
      <c r="G74" s="407">
        <f t="shared" ref="G74:G95" si="44">SUM(F74:F80)</f>
        <v>38039754.970000006</v>
      </c>
      <c r="H74" s="406"/>
      <c r="I74" s="229">
        <v>411579.44000000041</v>
      </c>
      <c r="J74" s="89">
        <f t="shared" si="32"/>
        <v>6.4509663182330354E-2</v>
      </c>
      <c r="K74" s="229">
        <v>1008799.94</v>
      </c>
      <c r="L74" s="89">
        <f t="shared" si="33"/>
        <v>0.1581161205422579</v>
      </c>
      <c r="M74" s="229">
        <f t="shared" si="34"/>
        <v>1420379.3800000004</v>
      </c>
      <c r="N74" s="89">
        <f t="shared" si="35"/>
        <v>0.22262578372458827</v>
      </c>
      <c r="O74" s="229"/>
      <c r="P74" s="89">
        <f t="shared" si="36"/>
        <v>0</v>
      </c>
      <c r="Q74" s="229"/>
      <c r="R74" s="89">
        <f t="shared" si="37"/>
        <v>0</v>
      </c>
      <c r="S74" s="229"/>
      <c r="T74" s="89">
        <f t="shared" si="38"/>
        <v>0</v>
      </c>
      <c r="U74" s="229">
        <v>135979.62</v>
      </c>
      <c r="V74" s="89">
        <f t="shared" si="39"/>
        <v>2.1313016718865412E-2</v>
      </c>
      <c r="W74" s="229">
        <v>2413759.3800000004</v>
      </c>
      <c r="X74" s="89">
        <f t="shared" si="40"/>
        <v>0.37832503151029706</v>
      </c>
      <c r="Y74" s="229">
        <v>1410208.9100000001</v>
      </c>
      <c r="Z74" s="89">
        <f t="shared" si="41"/>
        <v>0.22103169633745831</v>
      </c>
      <c r="AA74" s="229">
        <v>999793.45</v>
      </c>
      <c r="AB74" s="89">
        <f t="shared" si="42"/>
        <v>0.15670447170879084</v>
      </c>
      <c r="AC74" s="72"/>
      <c r="AD74" s="72"/>
      <c r="AE74" s="72"/>
      <c r="AF74" s="72"/>
    </row>
    <row r="75" spans="1:32" s="75" customFormat="1" ht="12" hidden="1" customHeight="1">
      <c r="A75" s="72"/>
      <c r="B75" s="76"/>
      <c r="C75" s="387"/>
      <c r="D75" s="185">
        <v>45938</v>
      </c>
      <c r="E75" s="75" t="str">
        <f t="shared" si="43"/>
        <v>三</v>
      </c>
      <c r="F75" s="227">
        <f t="shared" si="14"/>
        <v>5629987.7999999998</v>
      </c>
      <c r="G75" s="407"/>
      <c r="H75" s="406"/>
      <c r="I75" s="229">
        <v>369136.68999999983</v>
      </c>
      <c r="J75" s="89">
        <f t="shared" si="32"/>
        <v>6.5566161617614846E-2</v>
      </c>
      <c r="K75" s="229">
        <v>880088.55000000016</v>
      </c>
      <c r="L75" s="89">
        <f t="shared" si="33"/>
        <v>0.15632157320127765</v>
      </c>
      <c r="M75" s="229">
        <f t="shared" si="34"/>
        <v>1249225.24</v>
      </c>
      <c r="N75" s="89">
        <f t="shared" si="35"/>
        <v>0.22188773481889251</v>
      </c>
      <c r="O75" s="229"/>
      <c r="P75" s="89">
        <f t="shared" si="36"/>
        <v>0</v>
      </c>
      <c r="Q75" s="229"/>
      <c r="R75" s="89">
        <f t="shared" si="37"/>
        <v>0</v>
      </c>
      <c r="S75" s="229"/>
      <c r="T75" s="89">
        <f t="shared" si="38"/>
        <v>0</v>
      </c>
      <c r="U75" s="229">
        <v>137046.29999999999</v>
      </c>
      <c r="V75" s="89">
        <f t="shared" si="39"/>
        <v>2.4342201949354134E-2</v>
      </c>
      <c r="W75" s="229">
        <v>2177405.35</v>
      </c>
      <c r="X75" s="89">
        <f t="shared" si="40"/>
        <v>0.38675134429243346</v>
      </c>
      <c r="Y75" s="229">
        <v>1148140.78</v>
      </c>
      <c r="Z75" s="89">
        <f t="shared" si="41"/>
        <v>0.20393308489940246</v>
      </c>
      <c r="AA75" s="229">
        <v>918170.12999999989</v>
      </c>
      <c r="AB75" s="89">
        <f t="shared" si="42"/>
        <v>0.16308563403991744</v>
      </c>
      <c r="AC75" s="72"/>
      <c r="AD75" s="72"/>
      <c r="AE75" s="72"/>
      <c r="AF75" s="72"/>
    </row>
    <row r="76" spans="1:32" s="75" customFormat="1" ht="12" hidden="1" customHeight="1">
      <c r="A76" s="72"/>
      <c r="B76" s="76"/>
      <c r="C76" s="387"/>
      <c r="D76" s="185">
        <v>45939</v>
      </c>
      <c r="E76" s="75" t="str">
        <f t="shared" si="43"/>
        <v>四</v>
      </c>
      <c r="F76" s="227">
        <f t="shared" si="14"/>
        <v>4565439.8</v>
      </c>
      <c r="G76" s="407"/>
      <c r="H76" s="406"/>
      <c r="I76" s="229">
        <v>304925.35000000009</v>
      </c>
      <c r="J76" s="89">
        <f t="shared" si="32"/>
        <v>6.678991802717453E-2</v>
      </c>
      <c r="K76" s="229">
        <v>779459.27</v>
      </c>
      <c r="L76" s="89">
        <f t="shared" si="33"/>
        <v>0.17073037957920287</v>
      </c>
      <c r="M76" s="229">
        <f t="shared" si="34"/>
        <v>1084384.6200000001</v>
      </c>
      <c r="N76" s="89">
        <f t="shared" si="35"/>
        <v>0.23752029760637741</v>
      </c>
      <c r="O76" s="229"/>
      <c r="P76" s="89">
        <f t="shared" si="36"/>
        <v>0</v>
      </c>
      <c r="Q76" s="229"/>
      <c r="R76" s="89">
        <f t="shared" si="37"/>
        <v>0</v>
      </c>
      <c r="S76" s="229"/>
      <c r="T76" s="89">
        <f t="shared" si="38"/>
        <v>0</v>
      </c>
      <c r="U76" s="229">
        <v>124659.14</v>
      </c>
      <c r="V76" s="89">
        <f t="shared" si="39"/>
        <v>2.7304957564000736E-2</v>
      </c>
      <c r="W76" s="229">
        <v>1628830.8199999996</v>
      </c>
      <c r="X76" s="89">
        <f t="shared" si="40"/>
        <v>0.35677413159625926</v>
      </c>
      <c r="Y76" s="229">
        <v>1008550.13</v>
      </c>
      <c r="Z76" s="89">
        <f t="shared" si="41"/>
        <v>0.22090974236479913</v>
      </c>
      <c r="AA76" s="229">
        <v>719015.09</v>
      </c>
      <c r="AB76" s="89">
        <f t="shared" si="42"/>
        <v>0.15749087086856342</v>
      </c>
      <c r="AC76" s="72"/>
      <c r="AD76" s="72"/>
      <c r="AE76" s="72"/>
      <c r="AF76" s="72"/>
    </row>
    <row r="77" spans="1:32" s="75" customFormat="1" ht="12" hidden="1" customHeight="1">
      <c r="A77" s="72"/>
      <c r="B77" s="76"/>
      <c r="C77" s="387"/>
      <c r="D77" s="185">
        <v>45940</v>
      </c>
      <c r="E77" s="75" t="str">
        <f t="shared" si="43"/>
        <v>五</v>
      </c>
      <c r="F77" s="227">
        <f t="shared" si="14"/>
        <v>4347157.37</v>
      </c>
      <c r="G77" s="407"/>
      <c r="H77" s="406"/>
      <c r="I77" s="229">
        <v>261659.06999999995</v>
      </c>
      <c r="J77" s="89">
        <f t="shared" si="32"/>
        <v>6.0190843746703367E-2</v>
      </c>
      <c r="K77" s="229">
        <v>847265.94000000006</v>
      </c>
      <c r="L77" s="89">
        <f t="shared" si="33"/>
        <v>0.19490114295080144</v>
      </c>
      <c r="M77" s="229">
        <f t="shared" si="34"/>
        <v>1108925.01</v>
      </c>
      <c r="N77" s="89">
        <f t="shared" si="35"/>
        <v>0.25509198669750482</v>
      </c>
      <c r="O77" s="229"/>
      <c r="P77" s="89">
        <f t="shared" si="36"/>
        <v>0</v>
      </c>
      <c r="Q77" s="229"/>
      <c r="R77" s="89">
        <f t="shared" si="37"/>
        <v>0</v>
      </c>
      <c r="S77" s="229"/>
      <c r="T77" s="89">
        <f t="shared" si="38"/>
        <v>0</v>
      </c>
      <c r="U77" s="229">
        <v>124118.6</v>
      </c>
      <c r="V77" s="89">
        <f t="shared" si="39"/>
        <v>2.8551669386654849E-2</v>
      </c>
      <c r="W77" s="229">
        <v>1487425.1700000002</v>
      </c>
      <c r="X77" s="89">
        <f t="shared" si="40"/>
        <v>0.34216041504842049</v>
      </c>
      <c r="Y77" s="229">
        <v>928086.55</v>
      </c>
      <c r="Z77" s="89">
        <f t="shared" si="41"/>
        <v>0.21349274272994631</v>
      </c>
      <c r="AA77" s="229">
        <v>698602.03999999992</v>
      </c>
      <c r="AB77" s="89">
        <f t="shared" si="42"/>
        <v>0.16070318613747353</v>
      </c>
      <c r="AC77" s="72"/>
      <c r="AD77" s="72"/>
      <c r="AE77" s="72"/>
      <c r="AF77" s="72"/>
    </row>
    <row r="78" spans="1:32" s="75" customFormat="1" ht="12" hidden="1" customHeight="1">
      <c r="A78" s="72"/>
      <c r="B78" s="76"/>
      <c r="C78" s="387"/>
      <c r="D78" s="185">
        <v>45941</v>
      </c>
      <c r="E78" s="75" t="str">
        <f t="shared" si="43"/>
        <v>六</v>
      </c>
      <c r="F78" s="227">
        <f t="shared" si="14"/>
        <v>4738977.2799999993</v>
      </c>
      <c r="G78" s="407"/>
      <c r="H78" s="406"/>
      <c r="I78" s="229">
        <v>294026.12999999977</v>
      </c>
      <c r="J78" s="89">
        <f t="shared" si="32"/>
        <v>6.2044216004344253E-2</v>
      </c>
      <c r="K78" s="229">
        <v>982471.4</v>
      </c>
      <c r="L78" s="89">
        <f t="shared" si="33"/>
        <v>0.20731717878166322</v>
      </c>
      <c r="M78" s="229">
        <f t="shared" si="34"/>
        <v>1276497.5299999998</v>
      </c>
      <c r="N78" s="89">
        <f t="shared" si="35"/>
        <v>0.26936139478600751</v>
      </c>
      <c r="O78" s="229"/>
      <c r="P78" s="89">
        <f t="shared" si="36"/>
        <v>0</v>
      </c>
      <c r="Q78" s="229"/>
      <c r="R78" s="89">
        <f t="shared" si="37"/>
        <v>0</v>
      </c>
      <c r="S78" s="229"/>
      <c r="T78" s="89">
        <f t="shared" si="38"/>
        <v>0</v>
      </c>
      <c r="U78" s="229">
        <v>130427.64</v>
      </c>
      <c r="V78" s="89">
        <f t="shared" si="39"/>
        <v>2.752231806437359E-2</v>
      </c>
      <c r="W78" s="229">
        <v>1545309.3099999998</v>
      </c>
      <c r="X78" s="89">
        <f t="shared" si="40"/>
        <v>0.32608497966886224</v>
      </c>
      <c r="Y78" s="229">
        <v>1045555.19</v>
      </c>
      <c r="Z78" s="89">
        <f t="shared" si="41"/>
        <v>0.22062886741672669</v>
      </c>
      <c r="AA78" s="229">
        <v>741187.6100000001</v>
      </c>
      <c r="AB78" s="89">
        <f t="shared" si="42"/>
        <v>0.15640244006403006</v>
      </c>
      <c r="AC78" s="72"/>
      <c r="AD78" s="72"/>
      <c r="AE78" s="72"/>
      <c r="AF78" s="72"/>
    </row>
    <row r="79" spans="1:32" s="75" customFormat="1" ht="12" hidden="1" customHeight="1">
      <c r="A79" s="72"/>
      <c r="B79" s="76"/>
      <c r="C79" s="387"/>
      <c r="D79" s="185">
        <v>45942</v>
      </c>
      <c r="E79" s="75" t="str">
        <f t="shared" si="43"/>
        <v>日</v>
      </c>
      <c r="F79" s="227">
        <f t="shared" si="14"/>
        <v>6231751.370000001</v>
      </c>
      <c r="G79" s="407"/>
      <c r="H79" s="406"/>
      <c r="I79" s="229">
        <v>379489.58000000007</v>
      </c>
      <c r="J79" s="89">
        <f t="shared" si="32"/>
        <v>6.0896136169180964E-2</v>
      </c>
      <c r="K79" s="229">
        <v>1087246.45</v>
      </c>
      <c r="L79" s="89">
        <f t="shared" si="33"/>
        <v>0.17446884277733946</v>
      </c>
      <c r="M79" s="229">
        <f t="shared" si="34"/>
        <v>1466736.03</v>
      </c>
      <c r="N79" s="89">
        <f t="shared" si="35"/>
        <v>0.23536497894652042</v>
      </c>
      <c r="O79" s="229"/>
      <c r="P79" s="89">
        <f t="shared" si="36"/>
        <v>0</v>
      </c>
      <c r="Q79" s="229"/>
      <c r="R79" s="89">
        <f t="shared" si="37"/>
        <v>0</v>
      </c>
      <c r="S79" s="229"/>
      <c r="T79" s="89">
        <f t="shared" si="38"/>
        <v>0</v>
      </c>
      <c r="U79" s="229">
        <v>146701</v>
      </c>
      <c r="V79" s="89">
        <f t="shared" si="39"/>
        <v>2.3540894251049039E-2</v>
      </c>
      <c r="W79" s="229">
        <v>2306022.41</v>
      </c>
      <c r="X79" s="89">
        <f t="shared" si="40"/>
        <v>0.37004403306289158</v>
      </c>
      <c r="Y79" s="229">
        <v>1282935.4300000002</v>
      </c>
      <c r="Z79" s="89">
        <f t="shared" si="41"/>
        <v>0.20587076631075543</v>
      </c>
      <c r="AA79" s="229">
        <v>1029356.4999999999</v>
      </c>
      <c r="AB79" s="89">
        <f t="shared" si="42"/>
        <v>0.16517932742878344</v>
      </c>
      <c r="AC79" s="72"/>
      <c r="AD79" s="72"/>
      <c r="AE79" s="72"/>
      <c r="AF79" s="72"/>
    </row>
    <row r="80" spans="1:32" s="75" customFormat="1" ht="12" hidden="1" customHeight="1">
      <c r="A80" s="72"/>
      <c r="B80" s="76"/>
      <c r="C80" s="387"/>
      <c r="D80" s="185">
        <v>45943</v>
      </c>
      <c r="E80" s="75" t="str">
        <f t="shared" si="43"/>
        <v>一</v>
      </c>
      <c r="F80" s="227">
        <f t="shared" si="14"/>
        <v>6146320.6100000003</v>
      </c>
      <c r="G80" s="407"/>
      <c r="H80" s="406"/>
      <c r="I80" s="229">
        <v>368306.15000000014</v>
      </c>
      <c r="J80" s="89">
        <f t="shared" si="32"/>
        <v>5.9923029299963598E-2</v>
      </c>
      <c r="K80" s="229">
        <v>1102027.92</v>
      </c>
      <c r="L80" s="89">
        <f t="shared" si="33"/>
        <v>0.17929880166143819</v>
      </c>
      <c r="M80" s="229">
        <f t="shared" si="34"/>
        <v>1470334.07</v>
      </c>
      <c r="N80" s="89">
        <f t="shared" si="35"/>
        <v>0.23922183096140179</v>
      </c>
      <c r="O80" s="229"/>
      <c r="P80" s="89">
        <f t="shared" si="36"/>
        <v>0</v>
      </c>
      <c r="Q80" s="229"/>
      <c r="R80" s="89">
        <f t="shared" si="37"/>
        <v>0</v>
      </c>
      <c r="S80" s="229"/>
      <c r="T80" s="89">
        <f t="shared" si="38"/>
        <v>0</v>
      </c>
      <c r="U80" s="229">
        <v>147691.85999999999</v>
      </c>
      <c r="V80" s="89">
        <f t="shared" si="39"/>
        <v>2.4029312717547935E-2</v>
      </c>
      <c r="W80" s="229">
        <v>2340187.4000000004</v>
      </c>
      <c r="X80" s="89">
        <f t="shared" si="40"/>
        <v>0.38074606719873016</v>
      </c>
      <c r="Y80" s="229">
        <v>1156722.8500000001</v>
      </c>
      <c r="Z80" s="89">
        <f t="shared" si="41"/>
        <v>0.18819761014712183</v>
      </c>
      <c r="AA80" s="229">
        <v>1031384.4299999999</v>
      </c>
      <c r="AB80" s="89">
        <f t="shared" si="42"/>
        <v>0.16780517897519828</v>
      </c>
      <c r="AC80" s="72"/>
      <c r="AD80" s="72"/>
      <c r="AE80" s="72"/>
      <c r="AF80" s="72"/>
    </row>
    <row r="81" spans="1:32" s="75" customFormat="1" ht="12" hidden="1" customHeight="1">
      <c r="A81" s="72"/>
      <c r="B81" s="76"/>
      <c r="C81" s="387"/>
      <c r="D81" s="185">
        <v>45944</v>
      </c>
      <c r="E81" s="75" t="str">
        <f t="shared" si="43"/>
        <v>二</v>
      </c>
      <c r="F81" s="227">
        <f t="shared" si="14"/>
        <v>6391262.9299999997</v>
      </c>
      <c r="G81" s="407">
        <f t="shared" si="44"/>
        <v>41377364</v>
      </c>
      <c r="H81" s="406"/>
      <c r="I81" s="229">
        <v>360793.41000000015</v>
      </c>
      <c r="J81" s="89">
        <f t="shared" si="32"/>
        <v>5.6451035413747276E-2</v>
      </c>
      <c r="K81" s="229">
        <v>1108887.3400000001</v>
      </c>
      <c r="L81" s="89">
        <f t="shared" si="33"/>
        <v>0.17350050407017134</v>
      </c>
      <c r="M81" s="229">
        <f t="shared" si="34"/>
        <v>1469680.7500000002</v>
      </c>
      <c r="N81" s="89">
        <f t="shared" si="35"/>
        <v>0.22995153948391861</v>
      </c>
      <c r="O81" s="229"/>
      <c r="P81" s="89">
        <f t="shared" si="36"/>
        <v>0</v>
      </c>
      <c r="Q81" s="229">
        <v>236905.7</v>
      </c>
      <c r="R81" s="89">
        <f t="shared" si="37"/>
        <v>3.7067118438827866E-2</v>
      </c>
      <c r="S81" s="229"/>
      <c r="T81" s="89">
        <f t="shared" si="38"/>
        <v>0</v>
      </c>
      <c r="U81" s="229">
        <v>152338.38</v>
      </c>
      <c r="V81" s="89">
        <f t="shared" si="39"/>
        <v>2.3835411196265713E-2</v>
      </c>
      <c r="W81" s="229">
        <v>2378358.75</v>
      </c>
      <c r="X81" s="89">
        <f t="shared" si="40"/>
        <v>0.37212656967001045</v>
      </c>
      <c r="Y81" s="229">
        <v>1136870.79</v>
      </c>
      <c r="Z81" s="89">
        <f t="shared" si="41"/>
        <v>0.17787889536880624</v>
      </c>
      <c r="AA81" s="229">
        <v>1017108.56</v>
      </c>
      <c r="AB81" s="89">
        <f t="shared" si="42"/>
        <v>0.1591404658421712</v>
      </c>
      <c r="AC81" s="72"/>
      <c r="AD81" s="72"/>
      <c r="AE81" s="72"/>
      <c r="AF81" s="72"/>
    </row>
    <row r="82" spans="1:32" s="75" customFormat="1" ht="12" hidden="1" customHeight="1">
      <c r="A82" s="72"/>
      <c r="B82" s="76"/>
      <c r="C82" s="387"/>
      <c r="D82" s="185">
        <v>45945</v>
      </c>
      <c r="E82" s="75" t="str">
        <f t="shared" si="43"/>
        <v>三</v>
      </c>
      <c r="F82" s="227">
        <f t="shared" si="14"/>
        <v>6403368.7299999995</v>
      </c>
      <c r="G82" s="407"/>
      <c r="H82" s="406"/>
      <c r="I82" s="229">
        <v>350556.40999999992</v>
      </c>
      <c r="J82" s="89">
        <f t="shared" si="32"/>
        <v>5.4745622934008351E-2</v>
      </c>
      <c r="K82" s="229">
        <v>1036754.6799999999</v>
      </c>
      <c r="L82" s="89">
        <f t="shared" si="33"/>
        <v>0.1619076963571954</v>
      </c>
      <c r="M82" s="229">
        <f t="shared" si="34"/>
        <v>1387311.0899999999</v>
      </c>
      <c r="N82" s="89">
        <f t="shared" si="35"/>
        <v>0.21665331929120377</v>
      </c>
      <c r="O82" s="229"/>
      <c r="P82" s="89">
        <f t="shared" si="36"/>
        <v>0</v>
      </c>
      <c r="Q82" s="229">
        <v>224817</v>
      </c>
      <c r="R82" s="89">
        <f t="shared" si="37"/>
        <v>3.5109176041467786E-2</v>
      </c>
      <c r="S82" s="229"/>
      <c r="T82" s="89">
        <f t="shared" si="38"/>
        <v>0</v>
      </c>
      <c r="U82" s="229">
        <v>155540.66</v>
      </c>
      <c r="V82" s="89">
        <f t="shared" si="39"/>
        <v>2.4290442509001042E-2</v>
      </c>
      <c r="W82" s="229">
        <v>2430756.0500000003</v>
      </c>
      <c r="X82" s="89">
        <f t="shared" si="40"/>
        <v>0.37960582194990988</v>
      </c>
      <c r="Y82" s="229">
        <v>1186652.54</v>
      </c>
      <c r="Z82" s="89">
        <f t="shared" si="41"/>
        <v>0.18531691521065977</v>
      </c>
      <c r="AA82" s="229">
        <v>1018291.39</v>
      </c>
      <c r="AB82" s="89">
        <f t="shared" si="42"/>
        <v>0.15902432499775787</v>
      </c>
      <c r="AC82" s="72"/>
      <c r="AD82" s="72"/>
      <c r="AE82" s="72"/>
      <c r="AF82" s="72"/>
    </row>
    <row r="83" spans="1:32" s="75" customFormat="1" ht="12" hidden="1" customHeight="1">
      <c r="A83" s="72"/>
      <c r="B83" s="76"/>
      <c r="C83" s="387"/>
      <c r="D83" s="185">
        <v>45946</v>
      </c>
      <c r="E83" s="75" t="str">
        <f t="shared" si="43"/>
        <v>四</v>
      </c>
      <c r="F83" s="227">
        <f t="shared" si="14"/>
        <v>5877497.3300000001</v>
      </c>
      <c r="G83" s="407"/>
      <c r="H83" s="406"/>
      <c r="I83" s="229">
        <v>318959.20000000007</v>
      </c>
      <c r="J83" s="89">
        <f t="shared" si="32"/>
        <v>5.4267859616364995E-2</v>
      </c>
      <c r="K83" s="229">
        <v>865837.17</v>
      </c>
      <c r="L83" s="89">
        <f t="shared" si="33"/>
        <v>0.14731391974958158</v>
      </c>
      <c r="M83" s="229">
        <f t="shared" si="34"/>
        <v>1184796.3700000001</v>
      </c>
      <c r="N83" s="89">
        <f t="shared" si="35"/>
        <v>0.20158177936594657</v>
      </c>
      <c r="O83" s="229"/>
      <c r="P83" s="89">
        <f t="shared" si="36"/>
        <v>0</v>
      </c>
      <c r="Q83" s="229">
        <v>216393.2</v>
      </c>
      <c r="R83" s="89">
        <f t="shared" si="37"/>
        <v>3.6817234930160321E-2</v>
      </c>
      <c r="S83" s="229"/>
      <c r="T83" s="89">
        <f t="shared" si="38"/>
        <v>0</v>
      </c>
      <c r="U83" s="229">
        <v>144595.02000000002</v>
      </c>
      <c r="V83" s="89">
        <f t="shared" si="39"/>
        <v>2.4601460771739733E-2</v>
      </c>
      <c r="W83" s="229">
        <v>2249286.7000000002</v>
      </c>
      <c r="X83" s="89">
        <f t="shared" si="40"/>
        <v>0.38269463577961338</v>
      </c>
      <c r="Y83" s="229">
        <v>1135145.96</v>
      </c>
      <c r="Z83" s="89">
        <f t="shared" si="41"/>
        <v>0.19313423660883228</v>
      </c>
      <c r="AA83" s="229">
        <v>947280.08</v>
      </c>
      <c r="AB83" s="89">
        <f t="shared" si="42"/>
        <v>0.16117065254370774</v>
      </c>
      <c r="AC83" s="72"/>
      <c r="AD83" s="72"/>
      <c r="AE83" s="72"/>
      <c r="AF83" s="72"/>
    </row>
    <row r="84" spans="1:32" s="75" customFormat="1" ht="12" hidden="1" customHeight="1">
      <c r="A84" s="72"/>
      <c r="B84" s="76"/>
      <c r="C84" s="387"/>
      <c r="D84" s="185">
        <v>45947</v>
      </c>
      <c r="E84" s="75" t="str">
        <f t="shared" si="43"/>
        <v>五</v>
      </c>
      <c r="F84" s="227">
        <f t="shared" si="14"/>
        <v>4739156.8</v>
      </c>
      <c r="G84" s="407"/>
      <c r="H84" s="406"/>
      <c r="I84" s="229">
        <v>265161.77</v>
      </c>
      <c r="J84" s="89">
        <f t="shared" si="32"/>
        <v>5.5951254873018767E-2</v>
      </c>
      <c r="K84" s="229">
        <v>824603.42999999993</v>
      </c>
      <c r="L84" s="89">
        <f t="shared" si="33"/>
        <v>0.17399792089597035</v>
      </c>
      <c r="M84" s="229">
        <f t="shared" si="34"/>
        <v>1089765.2</v>
      </c>
      <c r="N84" s="89">
        <f t="shared" si="35"/>
        <v>0.22994917576898913</v>
      </c>
      <c r="O84" s="229"/>
      <c r="P84" s="89">
        <f t="shared" si="36"/>
        <v>0</v>
      </c>
      <c r="Q84" s="229">
        <v>103713</v>
      </c>
      <c r="R84" s="89">
        <f t="shared" si="37"/>
        <v>2.1884272746578042E-2</v>
      </c>
      <c r="S84" s="229"/>
      <c r="T84" s="89">
        <f t="shared" si="38"/>
        <v>0</v>
      </c>
      <c r="U84" s="229">
        <v>122555.64</v>
      </c>
      <c r="V84" s="89">
        <f t="shared" si="39"/>
        <v>2.5860220535433645E-2</v>
      </c>
      <c r="W84" s="229">
        <v>1703572.0899999999</v>
      </c>
      <c r="X84" s="89">
        <f t="shared" si="40"/>
        <v>0.35946734026609967</v>
      </c>
      <c r="Y84" s="229">
        <v>938632.97</v>
      </c>
      <c r="Z84" s="89">
        <f t="shared" si="41"/>
        <v>0.19805906611910373</v>
      </c>
      <c r="AA84" s="229">
        <v>780917.9</v>
      </c>
      <c r="AB84" s="89">
        <f t="shared" si="42"/>
        <v>0.16477992456379584</v>
      </c>
      <c r="AC84" s="72"/>
      <c r="AD84" s="72"/>
      <c r="AE84" s="72"/>
      <c r="AF84" s="72"/>
    </row>
    <row r="85" spans="1:32" s="75" customFormat="1" ht="12" hidden="1" customHeight="1">
      <c r="A85" s="72"/>
      <c r="B85" s="76"/>
      <c r="C85" s="387"/>
      <c r="D85" s="185">
        <v>45948</v>
      </c>
      <c r="E85" s="75" t="str">
        <f t="shared" si="43"/>
        <v>六</v>
      </c>
      <c r="F85" s="227">
        <f t="shared" si="14"/>
        <v>4884234.959999999</v>
      </c>
      <c r="G85" s="407"/>
      <c r="H85" s="406"/>
      <c r="I85" s="229">
        <v>253555.34999999998</v>
      </c>
      <c r="J85" s="89">
        <f t="shared" si="32"/>
        <v>5.1913012391197499E-2</v>
      </c>
      <c r="K85" s="229">
        <v>995670.80999999994</v>
      </c>
      <c r="L85" s="89">
        <f t="shared" si="33"/>
        <v>0.20385399518126379</v>
      </c>
      <c r="M85" s="229">
        <f t="shared" si="34"/>
        <v>1249226.1599999999</v>
      </c>
      <c r="N85" s="89">
        <f t="shared" si="35"/>
        <v>0.25576700757246129</v>
      </c>
      <c r="O85" s="229"/>
      <c r="P85" s="89">
        <f t="shared" si="36"/>
        <v>0</v>
      </c>
      <c r="Q85" s="229">
        <v>90763.199999999997</v>
      </c>
      <c r="R85" s="89">
        <f t="shared" si="37"/>
        <v>1.8582889796112514E-2</v>
      </c>
      <c r="S85" s="229"/>
      <c r="T85" s="89">
        <f t="shared" si="38"/>
        <v>0</v>
      </c>
      <c r="U85" s="229">
        <v>122511.48000000001</v>
      </c>
      <c r="V85" s="89">
        <f t="shared" si="39"/>
        <v>2.5083043916462208E-2</v>
      </c>
      <c r="W85" s="229">
        <v>1688771.2299999997</v>
      </c>
      <c r="X85" s="89">
        <f t="shared" si="40"/>
        <v>0.34575962127751531</v>
      </c>
      <c r="Y85" s="229">
        <v>918509.06</v>
      </c>
      <c r="Z85" s="89">
        <f t="shared" si="41"/>
        <v>0.18805587108774149</v>
      </c>
      <c r="AA85" s="229">
        <v>814453.83000000007</v>
      </c>
      <c r="AB85" s="89">
        <f t="shared" si="42"/>
        <v>0.16675156634970736</v>
      </c>
      <c r="AC85" s="72"/>
      <c r="AD85" s="72"/>
      <c r="AE85" s="72"/>
      <c r="AF85" s="72"/>
    </row>
    <row r="86" spans="1:32" s="75" customFormat="1" ht="12" hidden="1" customHeight="1">
      <c r="A86" s="72"/>
      <c r="B86" s="76"/>
      <c r="C86" s="387"/>
      <c r="D86" s="185">
        <v>45949</v>
      </c>
      <c r="E86" s="75" t="str">
        <f t="shared" si="43"/>
        <v>日</v>
      </c>
      <c r="F86" s="227">
        <f t="shared" si="14"/>
        <v>6561088.4399999995</v>
      </c>
      <c r="G86" s="407"/>
      <c r="H86" s="406"/>
      <c r="I86" s="229">
        <v>363917.23000000021</v>
      </c>
      <c r="J86" s="89">
        <f t="shared" si="32"/>
        <v>5.5465984543259753E-2</v>
      </c>
      <c r="K86" s="229">
        <v>1130705.95</v>
      </c>
      <c r="L86" s="89">
        <f t="shared" si="33"/>
        <v>0.17233511792137954</v>
      </c>
      <c r="M86" s="229">
        <f t="shared" si="34"/>
        <v>1494623.1800000002</v>
      </c>
      <c r="N86" s="89">
        <f t="shared" si="35"/>
        <v>0.22780110246463928</v>
      </c>
      <c r="O86" s="229"/>
      <c r="P86" s="89">
        <f t="shared" si="36"/>
        <v>0</v>
      </c>
      <c r="Q86" s="229">
        <v>151042.79999999999</v>
      </c>
      <c r="R86" s="89">
        <f t="shared" si="37"/>
        <v>2.3020997412435427E-2</v>
      </c>
      <c r="S86" s="229"/>
      <c r="T86" s="89">
        <f t="shared" si="38"/>
        <v>0</v>
      </c>
      <c r="U86" s="229">
        <v>154380.16</v>
      </c>
      <c r="V86" s="89">
        <f t="shared" si="39"/>
        <v>2.3529656917717148E-2</v>
      </c>
      <c r="W86" s="229">
        <v>2502344.69</v>
      </c>
      <c r="X86" s="89">
        <f t="shared" si="40"/>
        <v>0.38139170244137116</v>
      </c>
      <c r="Y86" s="229">
        <v>1181556.6700000002</v>
      </c>
      <c r="Z86" s="89">
        <f t="shared" si="41"/>
        <v>0.1800854661242762</v>
      </c>
      <c r="AA86" s="229">
        <v>1077140.94</v>
      </c>
      <c r="AB86" s="89">
        <f t="shared" si="42"/>
        <v>0.16417107463956088</v>
      </c>
      <c r="AC86" s="72"/>
      <c r="AD86" s="72"/>
      <c r="AE86" s="72"/>
      <c r="AF86" s="72"/>
    </row>
    <row r="87" spans="1:32" s="75" customFormat="1" ht="12" hidden="1" customHeight="1">
      <c r="A87" s="72"/>
      <c r="B87" s="76"/>
      <c r="C87" s="387"/>
      <c r="D87" s="185">
        <v>45950</v>
      </c>
      <c r="E87" s="75" t="str">
        <f t="shared" si="43"/>
        <v>一</v>
      </c>
      <c r="F87" s="227">
        <f t="shared" si="14"/>
        <v>6520754.8099999996</v>
      </c>
      <c r="G87" s="407"/>
      <c r="H87" s="406"/>
      <c r="I87" s="229">
        <v>373760.05000000028</v>
      </c>
      <c r="J87" s="89">
        <f t="shared" si="32"/>
        <v>5.7318525368691219E-2</v>
      </c>
      <c r="K87" s="229">
        <v>1153603.6199999999</v>
      </c>
      <c r="L87" s="89">
        <f t="shared" si="33"/>
        <v>0.17691258966383372</v>
      </c>
      <c r="M87" s="229">
        <f t="shared" si="34"/>
        <v>1527363.6700000002</v>
      </c>
      <c r="N87" s="89">
        <f t="shared" si="35"/>
        <v>0.23423111503252494</v>
      </c>
      <c r="O87" s="229"/>
      <c r="P87" s="89">
        <f t="shared" si="36"/>
        <v>0</v>
      </c>
      <c r="Q87" s="229">
        <v>126919.5</v>
      </c>
      <c r="R87" s="89">
        <f t="shared" si="37"/>
        <v>1.946392767373506E-2</v>
      </c>
      <c r="S87" s="229"/>
      <c r="T87" s="89">
        <f t="shared" si="38"/>
        <v>0</v>
      </c>
      <c r="U87" s="229">
        <v>160416.06</v>
      </c>
      <c r="V87" s="89">
        <f t="shared" si="39"/>
        <v>2.4600842183790071E-2</v>
      </c>
      <c r="W87" s="229">
        <v>2497164.73</v>
      </c>
      <c r="X87" s="89">
        <f t="shared" si="40"/>
        <v>0.3829563912095631</v>
      </c>
      <c r="Y87" s="229">
        <v>1184758.8900000001</v>
      </c>
      <c r="Z87" s="89">
        <f t="shared" si="41"/>
        <v>0.18169045218248286</v>
      </c>
      <c r="AA87" s="229">
        <v>1024131.96</v>
      </c>
      <c r="AB87" s="89">
        <f t="shared" si="42"/>
        <v>0.1570572717179041</v>
      </c>
      <c r="AC87" s="72"/>
      <c r="AD87" s="72"/>
      <c r="AE87" s="72"/>
      <c r="AF87" s="72"/>
    </row>
    <row r="88" spans="1:32" s="75" customFormat="1" ht="12" hidden="1" customHeight="1">
      <c r="A88" s="72"/>
      <c r="B88" s="76"/>
      <c r="C88" s="387"/>
      <c r="D88" s="185">
        <v>45951</v>
      </c>
      <c r="E88" s="75" t="str">
        <f t="shared" si="43"/>
        <v>二</v>
      </c>
      <c r="F88" s="227">
        <f t="shared" si="14"/>
        <v>6356878.6899999995</v>
      </c>
      <c r="G88" s="407">
        <f t="shared" si="44"/>
        <v>38847023.370000005</v>
      </c>
      <c r="H88" s="406"/>
      <c r="I88" s="229">
        <v>366267.84000000032</v>
      </c>
      <c r="J88" s="89">
        <f t="shared" si="32"/>
        <v>5.7617560104800479E-2</v>
      </c>
      <c r="K88" s="229">
        <v>1171527.3500000001</v>
      </c>
      <c r="L88" s="89">
        <f t="shared" si="33"/>
        <v>0.18429285929947489</v>
      </c>
      <c r="M88" s="229">
        <f t="shared" si="34"/>
        <v>1537795.1900000004</v>
      </c>
      <c r="N88" s="89">
        <f t="shared" si="35"/>
        <v>0.24191041940427535</v>
      </c>
      <c r="O88" s="229"/>
      <c r="P88" s="89">
        <f t="shared" si="36"/>
        <v>0</v>
      </c>
      <c r="Q88" s="229">
        <v>157116.6</v>
      </c>
      <c r="R88" s="89">
        <f t="shared" si="37"/>
        <v>2.4715997844533356E-2</v>
      </c>
      <c r="S88" s="229"/>
      <c r="T88" s="89">
        <f t="shared" si="38"/>
        <v>0</v>
      </c>
      <c r="U88" s="229">
        <v>167521.56</v>
      </c>
      <c r="V88" s="89">
        <f t="shared" si="39"/>
        <v>2.6352801141781741E-2</v>
      </c>
      <c r="W88" s="229">
        <v>2405808.5099999998</v>
      </c>
      <c r="X88" s="89">
        <f t="shared" si="40"/>
        <v>0.37845751465803101</v>
      </c>
      <c r="Y88" s="229">
        <v>1135347.1400000001</v>
      </c>
      <c r="Z88" s="89">
        <f t="shared" si="41"/>
        <v>0.17860135380371719</v>
      </c>
      <c r="AA88" s="229">
        <v>953289.69</v>
      </c>
      <c r="AB88" s="89">
        <f t="shared" si="42"/>
        <v>0.14996191314766147</v>
      </c>
      <c r="AC88" s="72"/>
      <c r="AD88" s="72"/>
      <c r="AE88" s="72"/>
      <c r="AF88" s="72"/>
    </row>
    <row r="89" spans="1:32" s="75" customFormat="1" ht="12" hidden="1" customHeight="1">
      <c r="A89" s="72"/>
      <c r="B89" s="76"/>
      <c r="C89" s="387"/>
      <c r="D89" s="185">
        <v>45952</v>
      </c>
      <c r="E89" s="75" t="str">
        <f t="shared" si="43"/>
        <v>三</v>
      </c>
      <c r="F89" s="227">
        <f t="shared" si="14"/>
        <v>5949026</v>
      </c>
      <c r="G89" s="407"/>
      <c r="H89" s="406"/>
      <c r="I89" s="229">
        <v>342810.1100000001</v>
      </c>
      <c r="J89" s="89">
        <f t="shared" si="32"/>
        <v>5.7624577535885721E-2</v>
      </c>
      <c r="K89" s="229">
        <v>1047829.06</v>
      </c>
      <c r="L89" s="89">
        <f t="shared" si="33"/>
        <v>0.17613455715271711</v>
      </c>
      <c r="M89" s="229">
        <f t="shared" si="34"/>
        <v>1390639.1700000002</v>
      </c>
      <c r="N89" s="89">
        <f t="shared" si="35"/>
        <v>0.23375913468860282</v>
      </c>
      <c r="O89" s="229"/>
      <c r="P89" s="89">
        <f t="shared" si="36"/>
        <v>0</v>
      </c>
      <c r="Q89" s="229">
        <v>144281.4</v>
      </c>
      <c r="R89" s="89">
        <f t="shared" si="37"/>
        <v>2.4252944935860089E-2</v>
      </c>
      <c r="S89" s="229"/>
      <c r="T89" s="89">
        <f t="shared" si="38"/>
        <v>0</v>
      </c>
      <c r="U89" s="229">
        <v>172788.82</v>
      </c>
      <c r="V89" s="89">
        <f t="shared" si="39"/>
        <v>2.9044892390788005E-2</v>
      </c>
      <c r="W89" s="229">
        <v>2239522.63</v>
      </c>
      <c r="X89" s="89">
        <f t="shared" si="40"/>
        <v>0.37645198222364468</v>
      </c>
      <c r="Y89" s="229">
        <v>1097456.5</v>
      </c>
      <c r="Z89" s="89">
        <f t="shared" si="41"/>
        <v>0.18447666895387582</v>
      </c>
      <c r="AA89" s="229">
        <v>904337.48</v>
      </c>
      <c r="AB89" s="89">
        <f t="shared" si="42"/>
        <v>0.1520143768072286</v>
      </c>
      <c r="AC89" s="72"/>
      <c r="AD89" s="72"/>
      <c r="AE89" s="72"/>
      <c r="AF89" s="72"/>
    </row>
    <row r="90" spans="1:32" s="75" customFormat="1" ht="12" hidden="1" customHeight="1">
      <c r="A90" s="72"/>
      <c r="B90" s="76"/>
      <c r="C90" s="387"/>
      <c r="D90" s="185">
        <v>45953</v>
      </c>
      <c r="E90" s="75" t="str">
        <f t="shared" si="43"/>
        <v>四</v>
      </c>
      <c r="F90" s="227">
        <f t="shared" ref="F90:F153" si="45">SUM(M90,Q90,S90,U90,W90,Y90,AA90,O90)</f>
        <v>4669261.7600000007</v>
      </c>
      <c r="G90" s="407"/>
      <c r="H90" s="406"/>
      <c r="I90" s="229">
        <v>282484.04000000015</v>
      </c>
      <c r="J90" s="89">
        <f t="shared" si="32"/>
        <v>6.0498651504172711E-2</v>
      </c>
      <c r="K90" s="229">
        <v>919560.95000000007</v>
      </c>
      <c r="L90" s="89">
        <f t="shared" si="33"/>
        <v>0.19693925876625087</v>
      </c>
      <c r="M90" s="229">
        <f t="shared" si="34"/>
        <v>1202044.9900000002</v>
      </c>
      <c r="N90" s="89">
        <f t="shared" si="35"/>
        <v>0.25743791027042356</v>
      </c>
      <c r="O90" s="229"/>
      <c r="P90" s="89">
        <f t="shared" si="36"/>
        <v>0</v>
      </c>
      <c r="Q90" s="229">
        <v>79704.3</v>
      </c>
      <c r="R90" s="89">
        <f t="shared" si="37"/>
        <v>1.7070000376247913E-2</v>
      </c>
      <c r="S90" s="229"/>
      <c r="T90" s="89">
        <f t="shared" si="38"/>
        <v>0</v>
      </c>
      <c r="U90" s="229">
        <v>146541.76000000001</v>
      </c>
      <c r="V90" s="89">
        <f t="shared" si="39"/>
        <v>3.1384353144510789E-2</v>
      </c>
      <c r="W90" s="229">
        <v>1649495.68</v>
      </c>
      <c r="X90" s="89">
        <f t="shared" si="40"/>
        <v>0.35326691129862886</v>
      </c>
      <c r="Y90" s="229">
        <v>917742.58</v>
      </c>
      <c r="Z90" s="89">
        <f t="shared" si="41"/>
        <v>0.19654982461295975</v>
      </c>
      <c r="AA90" s="229">
        <v>673732.45</v>
      </c>
      <c r="AB90" s="89">
        <f t="shared" si="42"/>
        <v>0.14429100029722897</v>
      </c>
      <c r="AC90" s="72"/>
      <c r="AD90" s="72"/>
      <c r="AE90" s="72"/>
      <c r="AF90" s="72"/>
    </row>
    <row r="91" spans="1:32" s="75" customFormat="1" ht="12" hidden="1" customHeight="1">
      <c r="A91" s="72"/>
      <c r="B91" s="76"/>
      <c r="C91" s="387"/>
      <c r="D91" s="185">
        <v>45954</v>
      </c>
      <c r="E91" s="75" t="str">
        <f t="shared" si="43"/>
        <v>五</v>
      </c>
      <c r="F91" s="227">
        <f t="shared" si="45"/>
        <v>4362067.58</v>
      </c>
      <c r="G91" s="407"/>
      <c r="H91" s="406"/>
      <c r="I91" s="229">
        <v>246394.55999999994</v>
      </c>
      <c r="J91" s="89">
        <f t="shared" si="32"/>
        <v>5.6485727348589115E-2</v>
      </c>
      <c r="K91" s="229">
        <v>878155.46000000008</v>
      </c>
      <c r="L91" s="89">
        <f t="shared" si="33"/>
        <v>0.20131633540624788</v>
      </c>
      <c r="M91" s="229">
        <f t="shared" si="34"/>
        <v>1124550.02</v>
      </c>
      <c r="N91" s="89">
        <f t="shared" si="35"/>
        <v>0.25780206275483702</v>
      </c>
      <c r="O91" s="229"/>
      <c r="P91" s="89">
        <f t="shared" si="36"/>
        <v>0</v>
      </c>
      <c r="Q91" s="229">
        <v>112078.79999999999</v>
      </c>
      <c r="R91" s="89">
        <f t="shared" si="37"/>
        <v>2.5693962311331267E-2</v>
      </c>
      <c r="S91" s="229"/>
      <c r="T91" s="89">
        <f t="shared" si="38"/>
        <v>0</v>
      </c>
      <c r="U91" s="229">
        <v>141797.14000000001</v>
      </c>
      <c r="V91" s="89">
        <f t="shared" si="39"/>
        <v>3.2506864554354295E-2</v>
      </c>
      <c r="W91" s="229">
        <v>1459149.2399999998</v>
      </c>
      <c r="X91" s="89">
        <f t="shared" si="40"/>
        <v>0.3345086276723846</v>
      </c>
      <c r="Y91" s="229">
        <v>872967.05</v>
      </c>
      <c r="Z91" s="89">
        <f t="shared" si="41"/>
        <v>0.2001268971628358</v>
      </c>
      <c r="AA91" s="229">
        <v>651525.32999999996</v>
      </c>
      <c r="AB91" s="89">
        <f t="shared" si="42"/>
        <v>0.14936158554425696</v>
      </c>
      <c r="AC91" s="72"/>
      <c r="AD91" s="72"/>
      <c r="AE91" s="72"/>
      <c r="AF91" s="72"/>
    </row>
    <row r="92" spans="1:32" s="75" customFormat="1" ht="12" hidden="1" customHeight="1">
      <c r="A92" s="72"/>
      <c r="B92" s="76"/>
      <c r="C92" s="387"/>
      <c r="D92" s="185">
        <v>45955</v>
      </c>
      <c r="E92" s="75" t="str">
        <f t="shared" si="43"/>
        <v>六</v>
      </c>
      <c r="F92" s="227">
        <f t="shared" si="45"/>
        <v>4736628.1399999997</v>
      </c>
      <c r="G92" s="407"/>
      <c r="H92" s="406"/>
      <c r="I92" s="229">
        <v>255721.77000000002</v>
      </c>
      <c r="J92" s="89">
        <f t="shared" si="32"/>
        <v>5.398814566853459E-2</v>
      </c>
      <c r="K92" s="229">
        <v>1058482.8999999999</v>
      </c>
      <c r="L92" s="89">
        <f t="shared" si="33"/>
        <v>0.22346759524170712</v>
      </c>
      <c r="M92" s="229">
        <f t="shared" si="34"/>
        <v>1314204.67</v>
      </c>
      <c r="N92" s="89">
        <f t="shared" si="35"/>
        <v>0.27745574091024167</v>
      </c>
      <c r="O92" s="229"/>
      <c r="P92" s="89">
        <f t="shared" si="36"/>
        <v>0</v>
      </c>
      <c r="Q92" s="229">
        <v>121476</v>
      </c>
      <c r="R92" s="89">
        <f t="shared" si="37"/>
        <v>2.5646091778697241E-2</v>
      </c>
      <c r="S92" s="229"/>
      <c r="T92" s="89">
        <f t="shared" si="38"/>
        <v>0</v>
      </c>
      <c r="U92" s="229">
        <v>145904</v>
      </c>
      <c r="V92" s="89">
        <f t="shared" si="39"/>
        <v>3.0803346956427956E-2</v>
      </c>
      <c r="W92" s="229">
        <v>1549482.02</v>
      </c>
      <c r="X92" s="89">
        <f t="shared" si="40"/>
        <v>0.32712764739011158</v>
      </c>
      <c r="Y92" s="229">
        <v>911900.85</v>
      </c>
      <c r="Z92" s="89">
        <f t="shared" si="41"/>
        <v>0.19252109793022512</v>
      </c>
      <c r="AA92" s="229">
        <v>693660.6</v>
      </c>
      <c r="AB92" s="89">
        <f t="shared" si="42"/>
        <v>0.14644607503429644</v>
      </c>
      <c r="AC92" s="72"/>
      <c r="AD92" s="72"/>
      <c r="AE92" s="72"/>
      <c r="AF92" s="72"/>
    </row>
    <row r="93" spans="1:32" s="75" customFormat="1" ht="12" hidden="1" customHeight="1">
      <c r="A93" s="72"/>
      <c r="B93" s="76"/>
      <c r="C93" s="387"/>
      <c r="D93" s="185">
        <v>45956</v>
      </c>
      <c r="E93" s="75" t="str">
        <f t="shared" si="43"/>
        <v>日</v>
      </c>
      <c r="F93" s="227">
        <f t="shared" si="45"/>
        <v>6278768.5399999991</v>
      </c>
      <c r="G93" s="407"/>
      <c r="H93" s="406"/>
      <c r="I93" s="229">
        <v>347233.65000000014</v>
      </c>
      <c r="J93" s="89">
        <f t="shared" si="32"/>
        <v>5.530282694574376E-2</v>
      </c>
      <c r="K93" s="229">
        <v>1138194.21</v>
      </c>
      <c r="L93" s="89">
        <f t="shared" si="33"/>
        <v>0.18127666321013963</v>
      </c>
      <c r="M93" s="229">
        <f t="shared" si="34"/>
        <v>1485427.86</v>
      </c>
      <c r="N93" s="89">
        <f t="shared" si="35"/>
        <v>0.23657949015588339</v>
      </c>
      <c r="O93" s="229"/>
      <c r="P93" s="89">
        <f t="shared" si="36"/>
        <v>0</v>
      </c>
      <c r="Q93" s="229">
        <v>132248.4</v>
      </c>
      <c r="R93" s="89">
        <f t="shared" si="37"/>
        <v>2.1062792673035853E-2</v>
      </c>
      <c r="S93" s="229"/>
      <c r="T93" s="89">
        <f t="shared" si="38"/>
        <v>0</v>
      </c>
      <c r="U93" s="229">
        <v>175396.47999999998</v>
      </c>
      <c r="V93" s="89">
        <f t="shared" si="39"/>
        <v>2.7934853607455963E-2</v>
      </c>
      <c r="W93" s="229">
        <v>2363258.8099999996</v>
      </c>
      <c r="X93" s="89">
        <f t="shared" si="40"/>
        <v>0.37638890412099824</v>
      </c>
      <c r="Y93" s="229">
        <v>1153180.93</v>
      </c>
      <c r="Z93" s="89">
        <f t="shared" si="41"/>
        <v>0.18366355164288317</v>
      </c>
      <c r="AA93" s="229">
        <v>969256.06</v>
      </c>
      <c r="AB93" s="89">
        <f t="shared" si="42"/>
        <v>0.15437040779974351</v>
      </c>
      <c r="AC93" s="72"/>
      <c r="AD93" s="72"/>
      <c r="AE93" s="72"/>
      <c r="AF93" s="72"/>
    </row>
    <row r="94" spans="1:32" s="75" customFormat="1" ht="12" hidden="1" customHeight="1">
      <c r="A94" s="72"/>
      <c r="B94" s="76"/>
      <c r="C94" s="387"/>
      <c r="D94" s="185">
        <v>45957</v>
      </c>
      <c r="E94" s="75" t="str">
        <f t="shared" si="43"/>
        <v>一</v>
      </c>
      <c r="F94" s="227">
        <f t="shared" si="45"/>
        <v>6494392.6600000001</v>
      </c>
      <c r="G94" s="407"/>
      <c r="H94" s="406"/>
      <c r="I94" s="229">
        <v>332498.14999999991</v>
      </c>
      <c r="J94" s="89">
        <f t="shared" si="32"/>
        <v>5.1197728164468562E-2</v>
      </c>
      <c r="K94" s="229">
        <v>1462853.8900000001</v>
      </c>
      <c r="L94" s="89">
        <f t="shared" si="33"/>
        <v>0.22524875944288839</v>
      </c>
      <c r="M94" s="229">
        <f t="shared" si="34"/>
        <v>1795352.04</v>
      </c>
      <c r="N94" s="89">
        <f t="shared" si="35"/>
        <v>0.27644648760735696</v>
      </c>
      <c r="O94" s="229"/>
      <c r="P94" s="89">
        <f t="shared" si="36"/>
        <v>0</v>
      </c>
      <c r="Q94" s="229">
        <v>130013.7</v>
      </c>
      <c r="R94" s="89">
        <f t="shared" si="37"/>
        <v>2.0019377762723695E-2</v>
      </c>
      <c r="S94" s="229"/>
      <c r="T94" s="89">
        <f t="shared" si="38"/>
        <v>0</v>
      </c>
      <c r="U94" s="229">
        <v>171687.56</v>
      </c>
      <c r="V94" s="89">
        <f t="shared" si="39"/>
        <v>2.6436276490864351E-2</v>
      </c>
      <c r="W94" s="229">
        <v>2274405.06</v>
      </c>
      <c r="X94" s="89">
        <f t="shared" si="40"/>
        <v>0.35021058612738698</v>
      </c>
      <c r="Y94" s="229">
        <v>1150571.1099999999</v>
      </c>
      <c r="Z94" s="89">
        <f t="shared" si="41"/>
        <v>0.17716377346361437</v>
      </c>
      <c r="AA94" s="229">
        <v>972363.19</v>
      </c>
      <c r="AB94" s="89">
        <f t="shared" si="42"/>
        <v>0.14972349854805359</v>
      </c>
      <c r="AC94" s="72"/>
      <c r="AD94" s="72"/>
      <c r="AE94" s="72"/>
      <c r="AF94" s="72"/>
    </row>
    <row r="95" spans="1:32" s="75" customFormat="1" ht="12" hidden="1" customHeight="1">
      <c r="A95" s="72"/>
      <c r="B95" s="76"/>
      <c r="C95" s="387"/>
      <c r="D95" s="185">
        <v>45958</v>
      </c>
      <c r="E95" s="75" t="str">
        <f t="shared" si="43"/>
        <v>二</v>
      </c>
      <c r="F95" s="227">
        <f t="shared" si="45"/>
        <v>7298224.8100000005</v>
      </c>
      <c r="G95" s="407">
        <f t="shared" si="44"/>
        <v>43296810.680000007</v>
      </c>
      <c r="H95" s="406"/>
      <c r="I95" s="229">
        <v>307787.50999999978</v>
      </c>
      <c r="J95" s="89">
        <f t="shared" si="32"/>
        <v>4.2172928076738669E-2</v>
      </c>
      <c r="K95" s="229">
        <v>1599509.8399999999</v>
      </c>
      <c r="L95" s="89">
        <f t="shared" si="33"/>
        <v>0.21916423262385085</v>
      </c>
      <c r="M95" s="229">
        <f t="shared" si="34"/>
        <v>1907297.3499999996</v>
      </c>
      <c r="N95" s="89">
        <f t="shared" si="35"/>
        <v>0.26133716070058954</v>
      </c>
      <c r="O95" s="229"/>
      <c r="P95" s="89">
        <f t="shared" si="36"/>
        <v>0</v>
      </c>
      <c r="Q95" s="229">
        <v>104228.7</v>
      </c>
      <c r="R95" s="89">
        <f t="shared" si="37"/>
        <v>1.4281377007897347E-2</v>
      </c>
      <c r="S95" s="229"/>
      <c r="T95" s="89">
        <f t="shared" si="38"/>
        <v>0</v>
      </c>
      <c r="U95" s="229">
        <v>178442.3</v>
      </c>
      <c r="V95" s="89">
        <f t="shared" si="39"/>
        <v>2.4450096378985067E-2</v>
      </c>
      <c r="W95" s="229">
        <v>2440357.1500000004</v>
      </c>
      <c r="X95" s="89">
        <f t="shared" si="40"/>
        <v>0.33437681265398017</v>
      </c>
      <c r="Y95" s="229">
        <v>1718514.74</v>
      </c>
      <c r="Z95" s="89">
        <f t="shared" si="41"/>
        <v>0.2354702389607535</v>
      </c>
      <c r="AA95" s="229">
        <v>949384.57</v>
      </c>
      <c r="AB95" s="89">
        <f t="shared" si="42"/>
        <v>0.13008431429779427</v>
      </c>
      <c r="AC95" s="72"/>
      <c r="AD95" s="72"/>
      <c r="AE95" s="72"/>
      <c r="AF95" s="72"/>
    </row>
    <row r="96" spans="1:32" s="75" customFormat="1" ht="12" hidden="1" customHeight="1">
      <c r="A96" s="72"/>
      <c r="B96" s="76"/>
      <c r="C96" s="387"/>
      <c r="D96" s="185">
        <v>45959</v>
      </c>
      <c r="E96" s="75" t="str">
        <f t="shared" si="43"/>
        <v>三</v>
      </c>
      <c r="F96" s="227">
        <f t="shared" si="45"/>
        <v>6670578.6100000003</v>
      </c>
      <c r="G96" s="407"/>
      <c r="H96" s="406"/>
      <c r="I96" s="229">
        <v>298838.26</v>
      </c>
      <c r="J96" s="89">
        <f t="shared" si="32"/>
        <v>4.4799451062911617E-2</v>
      </c>
      <c r="K96" s="229">
        <v>1437023.4600000002</v>
      </c>
      <c r="L96" s="89">
        <f t="shared" si="33"/>
        <v>0.21542710820403632</v>
      </c>
      <c r="M96" s="229">
        <f t="shared" si="34"/>
        <v>1735861.7200000002</v>
      </c>
      <c r="N96" s="89">
        <f t="shared" si="35"/>
        <v>0.26022655926694793</v>
      </c>
      <c r="O96" s="229"/>
      <c r="P96" s="89">
        <f t="shared" si="36"/>
        <v>0</v>
      </c>
      <c r="Q96" s="229">
        <v>79131.3</v>
      </c>
      <c r="R96" s="89">
        <f t="shared" si="37"/>
        <v>1.1862734048493584E-2</v>
      </c>
      <c r="S96" s="229"/>
      <c r="T96" s="89">
        <f t="shared" si="38"/>
        <v>0</v>
      </c>
      <c r="U96" s="229">
        <v>175136.18</v>
      </c>
      <c r="V96" s="89">
        <f t="shared" si="39"/>
        <v>2.6255020776975745E-2</v>
      </c>
      <c r="W96" s="229">
        <v>2284196.73</v>
      </c>
      <c r="X96" s="89">
        <f t="shared" si="40"/>
        <v>0.34242857532264354</v>
      </c>
      <c r="Y96" s="229">
        <v>1486675.31</v>
      </c>
      <c r="Z96" s="89">
        <f t="shared" si="41"/>
        <v>0.22287051797445198</v>
      </c>
      <c r="AA96" s="229">
        <v>909577.36999999988</v>
      </c>
      <c r="AB96" s="89">
        <f t="shared" si="42"/>
        <v>0.13635659261048719</v>
      </c>
      <c r="AC96" s="72"/>
      <c r="AD96" s="72"/>
      <c r="AE96" s="72"/>
      <c r="AF96" s="72"/>
    </row>
    <row r="97" spans="1:32" s="75" customFormat="1" ht="12" hidden="1" customHeight="1">
      <c r="A97" s="72"/>
      <c r="B97" s="76"/>
      <c r="C97" s="387"/>
      <c r="D97" s="185">
        <v>45960</v>
      </c>
      <c r="E97" s="75" t="str">
        <f t="shared" si="43"/>
        <v>四</v>
      </c>
      <c r="F97" s="227">
        <f t="shared" si="45"/>
        <v>6088234.8399999999</v>
      </c>
      <c r="G97" s="407"/>
      <c r="H97" s="406"/>
      <c r="I97" s="229">
        <v>281889.72999999975</v>
      </c>
      <c r="J97" s="89">
        <f t="shared" si="32"/>
        <v>4.6300732052576302E-2</v>
      </c>
      <c r="K97" s="229">
        <v>1179899.68</v>
      </c>
      <c r="L97" s="89">
        <f t="shared" si="33"/>
        <v>0.19379996189503096</v>
      </c>
      <c r="M97" s="229">
        <f t="shared" si="34"/>
        <v>1461789.4099999997</v>
      </c>
      <c r="N97" s="89">
        <f t="shared" si="35"/>
        <v>0.24010069394760727</v>
      </c>
      <c r="O97" s="229"/>
      <c r="P97" s="89">
        <f t="shared" si="36"/>
        <v>0</v>
      </c>
      <c r="Q97" s="229">
        <v>94487.7</v>
      </c>
      <c r="R97" s="89">
        <f t="shared" si="37"/>
        <v>1.5519719998185877E-2</v>
      </c>
      <c r="S97" s="229"/>
      <c r="T97" s="89">
        <f t="shared" si="38"/>
        <v>0</v>
      </c>
      <c r="U97" s="229">
        <v>170149.16</v>
      </c>
      <c r="V97" s="89">
        <f t="shared" si="39"/>
        <v>2.7947207108719216E-2</v>
      </c>
      <c r="W97" s="229">
        <v>2134878.8200000003</v>
      </c>
      <c r="X97" s="89">
        <f t="shared" si="40"/>
        <v>0.3506564506963073</v>
      </c>
      <c r="Y97" s="229">
        <v>1396302.11</v>
      </c>
      <c r="Z97" s="89">
        <f t="shared" si="41"/>
        <v>0.22934432502935451</v>
      </c>
      <c r="AA97" s="229">
        <v>830627.64</v>
      </c>
      <c r="AB97" s="89">
        <f t="shared" si="42"/>
        <v>0.13643160321982586</v>
      </c>
      <c r="AC97" s="72"/>
      <c r="AD97" s="72"/>
      <c r="AE97" s="72"/>
      <c r="AF97" s="72"/>
    </row>
    <row r="98" spans="1:32" s="75" customFormat="1" ht="14.25" hidden="1">
      <c r="A98" s="72"/>
      <c r="B98" s="76"/>
      <c r="C98" s="387"/>
      <c r="D98" s="185">
        <v>45961</v>
      </c>
      <c r="E98" s="75" t="str">
        <f t="shared" si="43"/>
        <v>五</v>
      </c>
      <c r="F98" s="227">
        <f t="shared" si="45"/>
        <v>4853449.62</v>
      </c>
      <c r="G98" s="407"/>
      <c r="H98" s="406"/>
      <c r="I98" s="229">
        <v>230689.94000000006</v>
      </c>
      <c r="J98" s="89">
        <f t="shared" si="32"/>
        <v>4.7531129003457143E-2</v>
      </c>
      <c r="K98" s="229">
        <v>930243.58</v>
      </c>
      <c r="L98" s="89">
        <f t="shared" si="33"/>
        <v>0.19166647494735919</v>
      </c>
      <c r="M98" s="229">
        <f t="shared" si="34"/>
        <v>1160933.52</v>
      </c>
      <c r="N98" s="89">
        <f t="shared" si="35"/>
        <v>0.23919760395081632</v>
      </c>
      <c r="O98" s="229"/>
      <c r="P98" s="89">
        <f t="shared" si="36"/>
        <v>0</v>
      </c>
      <c r="Q98" s="229">
        <v>90705.9</v>
      </c>
      <c r="R98" s="89">
        <f t="shared" si="37"/>
        <v>1.8688954682092692E-2</v>
      </c>
      <c r="S98" s="229"/>
      <c r="T98" s="89">
        <f t="shared" si="38"/>
        <v>0</v>
      </c>
      <c r="U98" s="229">
        <v>131640.52000000002</v>
      </c>
      <c r="V98" s="89">
        <f t="shared" si="39"/>
        <v>2.7123083642928598E-2</v>
      </c>
      <c r="W98" s="229">
        <v>1621624.4299999997</v>
      </c>
      <c r="X98" s="89">
        <f t="shared" si="40"/>
        <v>0.33411790725459301</v>
      </c>
      <c r="Y98" s="229">
        <v>1160570.47</v>
      </c>
      <c r="Z98" s="89">
        <f t="shared" si="41"/>
        <v>0.23912280148485396</v>
      </c>
      <c r="AA98" s="229">
        <v>687974.77999999991</v>
      </c>
      <c r="AB98" s="89">
        <f t="shared" si="42"/>
        <v>0.14174964898471532</v>
      </c>
      <c r="AC98" s="72"/>
      <c r="AD98" s="72"/>
      <c r="AE98" s="72"/>
      <c r="AF98" s="72"/>
    </row>
    <row r="99" spans="1:32" s="75" customFormat="1" ht="12" customHeight="1">
      <c r="A99" s="72"/>
      <c r="B99" s="76"/>
      <c r="C99" s="387" t="s">
        <v>816</v>
      </c>
      <c r="D99" s="185">
        <v>45962</v>
      </c>
      <c r="E99" s="75" t="str">
        <f t="shared" ref="E99:E129" si="46">RIGHT(TEXT(D99,"AAA"),1)</f>
        <v>六</v>
      </c>
      <c r="F99" s="227">
        <f t="shared" si="45"/>
        <v>5140908.5500000007</v>
      </c>
      <c r="G99" s="407"/>
      <c r="H99" s="406">
        <f>SUM(F99:F128)</f>
        <v>183102275.46999997</v>
      </c>
      <c r="I99" s="229">
        <v>188529.88000000012</v>
      </c>
      <c r="J99" s="89">
        <f t="shared" ref="J99:J129" si="47">I99/$F99</f>
        <v>3.6672482726812963E-2</v>
      </c>
      <c r="K99" s="229">
        <v>1069068.6599999999</v>
      </c>
      <c r="L99" s="89">
        <f t="shared" ref="L99:L129" si="48">K99/$F99</f>
        <v>0.20795325371037768</v>
      </c>
      <c r="M99" s="229">
        <f t="shared" ref="M99:M129" si="49">SUM(I99+K99)</f>
        <v>1257598.54</v>
      </c>
      <c r="N99" s="89">
        <f t="shared" ref="N99:N129" si="50">M99/$F99</f>
        <v>0.24462573643719063</v>
      </c>
      <c r="O99" s="229"/>
      <c r="P99" s="89">
        <f t="shared" ref="P99:P129" si="51">O99/$F99</f>
        <v>0</v>
      </c>
      <c r="Q99" s="229">
        <v>85950</v>
      </c>
      <c r="R99" s="89">
        <f t="shared" ref="R99:R129" si="52">Q99/$F99</f>
        <v>1.6718834650345994E-2</v>
      </c>
      <c r="S99" s="229"/>
      <c r="T99" s="89">
        <f t="shared" ref="T99:T129" si="53">S99/$F99</f>
        <v>0</v>
      </c>
      <c r="U99" s="229">
        <v>130208</v>
      </c>
      <c r="V99" s="89">
        <f t="shared" ref="V99:V129" si="54">U99/$F99</f>
        <v>2.5327818756861561E-2</v>
      </c>
      <c r="W99" s="229">
        <v>1679275.8</v>
      </c>
      <c r="X99" s="89">
        <f t="shared" ref="X99:X129" si="55">W99/$F99</f>
        <v>0.32664961527082598</v>
      </c>
      <c r="Y99" s="229">
        <v>1300949.23</v>
      </c>
      <c r="Z99" s="89">
        <f t="shared" ref="Z99:Z129" si="56">Y99/$F99</f>
        <v>0.25305823228464153</v>
      </c>
      <c r="AA99" s="229">
        <v>686926.98</v>
      </c>
      <c r="AB99" s="89">
        <f t="shared" ref="AB99:AB129" si="57">AA99/$F99</f>
        <v>0.13361976260013414</v>
      </c>
      <c r="AC99" s="72"/>
      <c r="AD99" s="72"/>
      <c r="AE99" s="72"/>
      <c r="AF99" s="72"/>
    </row>
    <row r="100" spans="1:32" s="75" customFormat="1" ht="12" customHeight="1">
      <c r="A100" s="72"/>
      <c r="B100" s="76"/>
      <c r="C100" s="387"/>
      <c r="D100" s="185">
        <v>45963</v>
      </c>
      <c r="E100" s="75" t="str">
        <f t="shared" si="46"/>
        <v>日</v>
      </c>
      <c r="F100" s="227">
        <f t="shared" si="45"/>
        <v>6734217.2299999995</v>
      </c>
      <c r="G100" s="407"/>
      <c r="H100" s="406"/>
      <c r="I100" s="229">
        <v>293239.62000000011</v>
      </c>
      <c r="J100" s="89">
        <f t="shared" si="47"/>
        <v>4.3544722420544808E-2</v>
      </c>
      <c r="K100" s="229">
        <v>1273004.98</v>
      </c>
      <c r="L100" s="89">
        <f t="shared" si="48"/>
        <v>0.18903533053981986</v>
      </c>
      <c r="M100" s="229">
        <f t="shared" si="49"/>
        <v>1566244.6</v>
      </c>
      <c r="N100" s="89">
        <f t="shared" si="50"/>
        <v>0.23258005296036466</v>
      </c>
      <c r="O100" s="229"/>
      <c r="P100" s="89">
        <f t="shared" si="51"/>
        <v>0</v>
      </c>
      <c r="Q100" s="229">
        <v>91278.9</v>
      </c>
      <c r="R100" s="89">
        <f t="shared" si="52"/>
        <v>1.3554492954781026E-2</v>
      </c>
      <c r="S100" s="229"/>
      <c r="T100" s="89">
        <f t="shared" si="53"/>
        <v>0</v>
      </c>
      <c r="U100" s="229">
        <v>172455.18</v>
      </c>
      <c r="V100" s="89">
        <f t="shared" si="54"/>
        <v>2.5608793733551717E-2</v>
      </c>
      <c r="W100" s="229">
        <v>2360101.4500000002</v>
      </c>
      <c r="X100" s="89">
        <f t="shared" si="55"/>
        <v>0.35046411028828667</v>
      </c>
      <c r="Y100" s="229">
        <v>1593534.18</v>
      </c>
      <c r="Z100" s="89">
        <f t="shared" si="56"/>
        <v>0.23663242891854264</v>
      </c>
      <c r="AA100" s="229">
        <v>950602.91999999993</v>
      </c>
      <c r="AB100" s="89">
        <f t="shared" si="57"/>
        <v>0.14116012114447338</v>
      </c>
      <c r="AC100" s="72"/>
      <c r="AD100" s="72"/>
      <c r="AE100" s="72"/>
      <c r="AF100" s="72"/>
    </row>
    <row r="101" spans="1:32" s="75" customFormat="1" ht="12" customHeight="1">
      <c r="A101" s="72"/>
      <c r="B101" s="76"/>
      <c r="C101" s="387"/>
      <c r="D101" s="185">
        <v>45964</v>
      </c>
      <c r="E101" s="75" t="str">
        <f t="shared" si="46"/>
        <v>一</v>
      </c>
      <c r="F101" s="227">
        <f t="shared" si="45"/>
        <v>6511197.0200000005</v>
      </c>
      <c r="G101" s="407"/>
      <c r="H101" s="406"/>
      <c r="I101" s="229">
        <v>306876.05000000005</v>
      </c>
      <c r="J101" s="89">
        <f t="shared" si="47"/>
        <v>4.713051210973801E-2</v>
      </c>
      <c r="K101" s="229">
        <v>1267486.0400000003</v>
      </c>
      <c r="L101" s="89">
        <f t="shared" si="48"/>
        <v>0.1946625230517138</v>
      </c>
      <c r="M101" s="229">
        <f t="shared" si="49"/>
        <v>1574362.0900000003</v>
      </c>
      <c r="N101" s="89">
        <f t="shared" si="50"/>
        <v>0.24179303516145181</v>
      </c>
      <c r="O101" s="229"/>
      <c r="P101" s="89">
        <f t="shared" si="51"/>
        <v>0</v>
      </c>
      <c r="Q101" s="229">
        <v>81308.7</v>
      </c>
      <c r="R101" s="89">
        <f t="shared" si="52"/>
        <v>1.2487519537536585E-2</v>
      </c>
      <c r="S101" s="229"/>
      <c r="T101" s="89">
        <f t="shared" si="53"/>
        <v>0</v>
      </c>
      <c r="U101" s="229">
        <v>173337.91999999998</v>
      </c>
      <c r="V101" s="89">
        <f t="shared" si="54"/>
        <v>2.6621513596896192E-2</v>
      </c>
      <c r="W101" s="229">
        <v>2302212.8600000003</v>
      </c>
      <c r="X101" s="89">
        <f t="shared" si="55"/>
        <v>0.35357751469176096</v>
      </c>
      <c r="Y101" s="229">
        <v>1442948.6400000001</v>
      </c>
      <c r="Z101" s="89">
        <f t="shared" si="56"/>
        <v>0.22161034838414398</v>
      </c>
      <c r="AA101" s="229">
        <v>937026.80999999994</v>
      </c>
      <c r="AB101" s="89">
        <f t="shared" si="57"/>
        <v>0.14391006862821051</v>
      </c>
      <c r="AC101" s="72"/>
      <c r="AD101" s="72"/>
      <c r="AE101" s="72"/>
      <c r="AF101" s="72"/>
    </row>
    <row r="102" spans="1:32" s="75" customFormat="1" ht="12" customHeight="1">
      <c r="A102" s="72"/>
      <c r="B102" s="76"/>
      <c r="C102" s="387"/>
      <c r="D102" s="185">
        <v>45965</v>
      </c>
      <c r="E102" s="75" t="str">
        <f t="shared" si="46"/>
        <v>二</v>
      </c>
      <c r="F102" s="227">
        <f t="shared" si="45"/>
        <v>6282050.7599999998</v>
      </c>
      <c r="G102" s="407">
        <f t="shared" ref="G102:G123" si="58">SUM(F102:F108)</f>
        <v>41456012.020000003</v>
      </c>
      <c r="H102" s="406"/>
      <c r="I102" s="229">
        <v>290996.04000000004</v>
      </c>
      <c r="J102" s="89">
        <f t="shared" si="47"/>
        <v>4.6321822461682885E-2</v>
      </c>
      <c r="K102" s="229">
        <v>1280027.6700000002</v>
      </c>
      <c r="L102" s="89">
        <f t="shared" si="48"/>
        <v>0.2037595235858935</v>
      </c>
      <c r="M102" s="229">
        <f t="shared" si="49"/>
        <v>1571023.7100000002</v>
      </c>
      <c r="N102" s="89">
        <f t="shared" si="50"/>
        <v>0.25008134604757637</v>
      </c>
      <c r="O102" s="229"/>
      <c r="P102" s="89">
        <f t="shared" si="51"/>
        <v>0</v>
      </c>
      <c r="Q102" s="229">
        <v>78844.800000000003</v>
      </c>
      <c r="R102" s="89">
        <f t="shared" si="52"/>
        <v>1.2550805940956773E-2</v>
      </c>
      <c r="S102" s="229"/>
      <c r="T102" s="89">
        <f t="shared" si="53"/>
        <v>0</v>
      </c>
      <c r="U102" s="229">
        <v>175984.68</v>
      </c>
      <c r="V102" s="89">
        <f t="shared" si="54"/>
        <v>2.8013890164746136E-2</v>
      </c>
      <c r="W102" s="229">
        <v>2217429.0899999994</v>
      </c>
      <c r="X102" s="89">
        <f t="shared" si="55"/>
        <v>0.35297853753731839</v>
      </c>
      <c r="Y102" s="229">
        <v>1354064.4700000002</v>
      </c>
      <c r="Z102" s="89">
        <f t="shared" si="56"/>
        <v>0.2155449743612069</v>
      </c>
      <c r="AA102" s="229">
        <v>884704.01</v>
      </c>
      <c r="AB102" s="89">
        <f t="shared" si="57"/>
        <v>0.14083044594819544</v>
      </c>
      <c r="AC102" s="72"/>
      <c r="AD102" s="72"/>
      <c r="AE102" s="72"/>
      <c r="AF102" s="72"/>
    </row>
    <row r="103" spans="1:32" ht="12" customHeight="1">
      <c r="C103" s="387"/>
      <c r="D103" s="185">
        <v>45966</v>
      </c>
      <c r="E103" s="75" t="str">
        <f t="shared" si="46"/>
        <v>三</v>
      </c>
      <c r="F103" s="227">
        <f t="shared" si="45"/>
        <v>6180435.7599999998</v>
      </c>
      <c r="G103" s="407"/>
      <c r="H103" s="406"/>
      <c r="I103" s="229">
        <v>280709.93999999994</v>
      </c>
      <c r="J103" s="89">
        <f t="shared" si="47"/>
        <v>4.5419117826086743E-2</v>
      </c>
      <c r="K103" s="229">
        <v>1190406.25</v>
      </c>
      <c r="L103" s="89">
        <f t="shared" si="48"/>
        <v>0.19260878944885271</v>
      </c>
      <c r="M103" s="229">
        <f t="shared" si="49"/>
        <v>1471116.19</v>
      </c>
      <c r="N103" s="89">
        <f t="shared" si="50"/>
        <v>0.23802790727493947</v>
      </c>
      <c r="O103" s="229"/>
      <c r="P103" s="89">
        <f t="shared" si="51"/>
        <v>0</v>
      </c>
      <c r="Q103" s="229">
        <v>81136.800000000003</v>
      </c>
      <c r="R103" s="89">
        <f t="shared" si="52"/>
        <v>1.312800636568707E-2</v>
      </c>
      <c r="S103" s="229"/>
      <c r="T103" s="89">
        <f t="shared" si="53"/>
        <v>0</v>
      </c>
      <c r="U103" s="229">
        <v>180138.86</v>
      </c>
      <c r="V103" s="89">
        <f t="shared" si="54"/>
        <v>2.9146627680505167E-2</v>
      </c>
      <c r="W103" s="229">
        <v>2201380.1100000003</v>
      </c>
      <c r="X103" s="89">
        <f t="shared" si="55"/>
        <v>0.35618525869120926</v>
      </c>
      <c r="Y103" s="229">
        <v>1354540.41</v>
      </c>
      <c r="Z103" s="89">
        <f t="shared" si="56"/>
        <v>0.21916584244215168</v>
      </c>
      <c r="AA103" s="229">
        <v>892123.3899999999</v>
      </c>
      <c r="AB103" s="89">
        <f t="shared" si="57"/>
        <v>0.14434635754550743</v>
      </c>
    </row>
    <row r="104" spans="1:32" ht="12" customHeight="1">
      <c r="C104" s="387"/>
      <c r="D104" s="185">
        <v>45967</v>
      </c>
      <c r="E104" s="75" t="str">
        <f t="shared" si="46"/>
        <v>四</v>
      </c>
      <c r="F104" s="227">
        <f t="shared" si="45"/>
        <v>6458034.5099999998</v>
      </c>
      <c r="G104" s="407"/>
      <c r="H104" s="406"/>
      <c r="I104" s="229">
        <v>249461.59999999986</v>
      </c>
      <c r="J104" s="89">
        <f t="shared" si="47"/>
        <v>3.8628099557801818E-2</v>
      </c>
      <c r="K104" s="229">
        <v>1693676.19</v>
      </c>
      <c r="L104" s="89">
        <f t="shared" si="48"/>
        <v>0.26225877043199636</v>
      </c>
      <c r="M104" s="229">
        <f t="shared" si="49"/>
        <v>1943137.7899999998</v>
      </c>
      <c r="N104" s="89">
        <f t="shared" si="50"/>
        <v>0.30088686998979813</v>
      </c>
      <c r="O104" s="229"/>
      <c r="P104" s="89">
        <f t="shared" si="51"/>
        <v>0</v>
      </c>
      <c r="Q104" s="229">
        <v>78730.2</v>
      </c>
      <c r="R104" s="89">
        <f t="shared" si="52"/>
        <v>1.2191046653295137E-2</v>
      </c>
      <c r="S104" s="229"/>
      <c r="T104" s="89">
        <f t="shared" si="53"/>
        <v>0</v>
      </c>
      <c r="U104" s="229">
        <v>162057.76</v>
      </c>
      <c r="V104" s="89">
        <f t="shared" si="54"/>
        <v>2.5093975535290226E-2</v>
      </c>
      <c r="W104" s="229">
        <v>2084080.78</v>
      </c>
      <c r="X104" s="89">
        <f t="shared" si="55"/>
        <v>0.32271131050366592</v>
      </c>
      <c r="Y104" s="229">
        <v>1328456.2999999998</v>
      </c>
      <c r="Z104" s="89">
        <f t="shared" si="56"/>
        <v>0.2057059772509639</v>
      </c>
      <c r="AA104" s="229">
        <v>861571.67999999993</v>
      </c>
      <c r="AB104" s="89">
        <f t="shared" si="57"/>
        <v>0.1334108200669866</v>
      </c>
    </row>
    <row r="105" spans="1:32" ht="12" customHeight="1">
      <c r="C105" s="387"/>
      <c r="D105" s="185">
        <v>45968</v>
      </c>
      <c r="E105" s="75" t="str">
        <f t="shared" si="46"/>
        <v>五</v>
      </c>
      <c r="F105" s="227">
        <f t="shared" si="45"/>
        <v>4657499.8500000006</v>
      </c>
      <c r="G105" s="407"/>
      <c r="H105" s="406"/>
      <c r="I105" s="229">
        <v>214485.04000000004</v>
      </c>
      <c r="J105" s="89">
        <f t="shared" si="47"/>
        <v>4.6051539862100054E-2</v>
      </c>
      <c r="K105" s="229">
        <v>755749.01000000013</v>
      </c>
      <c r="L105" s="89">
        <f t="shared" si="48"/>
        <v>0.16226495637997712</v>
      </c>
      <c r="M105" s="229">
        <f t="shared" si="49"/>
        <v>970234.05000000016</v>
      </c>
      <c r="N105" s="89">
        <f t="shared" si="50"/>
        <v>0.20831649624207718</v>
      </c>
      <c r="O105" s="229"/>
      <c r="P105" s="89">
        <f t="shared" si="51"/>
        <v>0</v>
      </c>
      <c r="Q105" s="229">
        <v>73229.399999999994</v>
      </c>
      <c r="R105" s="89">
        <f t="shared" si="52"/>
        <v>1.5722899057098196E-2</v>
      </c>
      <c r="S105" s="229"/>
      <c r="T105" s="89">
        <f t="shared" si="53"/>
        <v>0</v>
      </c>
      <c r="U105" s="229">
        <v>137595.54</v>
      </c>
      <c r="V105" s="89">
        <f t="shared" si="54"/>
        <v>2.9542790001378098E-2</v>
      </c>
      <c r="W105" s="229">
        <v>1645054.11</v>
      </c>
      <c r="X105" s="89">
        <f t="shared" si="55"/>
        <v>0.35320540267972311</v>
      </c>
      <c r="Y105" s="229">
        <v>1120481.92</v>
      </c>
      <c r="Z105" s="89">
        <f t="shared" si="56"/>
        <v>0.24057583598204513</v>
      </c>
      <c r="AA105" s="229">
        <v>710904.83</v>
      </c>
      <c r="AB105" s="89">
        <f t="shared" si="57"/>
        <v>0.15263657603767822</v>
      </c>
    </row>
    <row r="106" spans="1:32" ht="12" customHeight="1">
      <c r="C106" s="387"/>
      <c r="D106" s="185">
        <v>45969</v>
      </c>
      <c r="E106" s="75" t="str">
        <f t="shared" si="46"/>
        <v>六</v>
      </c>
      <c r="F106" s="227">
        <f t="shared" si="45"/>
        <v>4856966.1000000006</v>
      </c>
      <c r="G106" s="407"/>
      <c r="H106" s="406"/>
      <c r="I106" s="229">
        <v>221932.27999999991</v>
      </c>
      <c r="J106" s="89">
        <f t="shared" si="47"/>
        <v>4.5693602843964648E-2</v>
      </c>
      <c r="K106" s="229">
        <v>880972.80000000016</v>
      </c>
      <c r="L106" s="89">
        <f t="shared" si="48"/>
        <v>0.18138335369480962</v>
      </c>
      <c r="M106" s="229">
        <f t="shared" si="49"/>
        <v>1102905.08</v>
      </c>
      <c r="N106" s="89">
        <f t="shared" si="50"/>
        <v>0.22707695653877427</v>
      </c>
      <c r="O106" s="229"/>
      <c r="P106" s="89">
        <f t="shared" si="51"/>
        <v>0</v>
      </c>
      <c r="Q106" s="229">
        <v>73344</v>
      </c>
      <c r="R106" s="89">
        <f t="shared" si="52"/>
        <v>1.5100784829443218E-2</v>
      </c>
      <c r="S106" s="229"/>
      <c r="T106" s="89">
        <f t="shared" si="53"/>
        <v>0</v>
      </c>
      <c r="U106" s="229">
        <v>141620.4</v>
      </c>
      <c r="V106" s="89">
        <f t="shared" si="54"/>
        <v>2.915820227775524E-2</v>
      </c>
      <c r="W106" s="229">
        <v>1652454.2900000005</v>
      </c>
      <c r="X106" s="89">
        <f t="shared" si="55"/>
        <v>0.34022355848849767</v>
      </c>
      <c r="Y106" s="229">
        <v>1144026.28</v>
      </c>
      <c r="Z106" s="89">
        <f t="shared" si="56"/>
        <v>0.23554339405416067</v>
      </c>
      <c r="AA106" s="229">
        <v>742616.04999999993</v>
      </c>
      <c r="AB106" s="89">
        <f t="shared" si="57"/>
        <v>0.15289710381136895</v>
      </c>
    </row>
    <row r="107" spans="1:32" ht="12" customHeight="1">
      <c r="C107" s="387"/>
      <c r="D107" s="185">
        <v>45970</v>
      </c>
      <c r="E107" s="75" t="str">
        <f t="shared" si="46"/>
        <v>日</v>
      </c>
      <c r="F107" s="227">
        <f t="shared" si="45"/>
        <v>6004350.3700000001</v>
      </c>
      <c r="G107" s="407"/>
      <c r="H107" s="406"/>
      <c r="I107" s="229">
        <v>300538.92999999993</v>
      </c>
      <c r="J107" s="89">
        <f t="shared" si="47"/>
        <v>5.0053529770948381E-2</v>
      </c>
      <c r="K107" s="229">
        <v>797778</v>
      </c>
      <c r="L107" s="89">
        <f t="shared" si="48"/>
        <v>0.132866663475536</v>
      </c>
      <c r="M107" s="229">
        <f t="shared" si="49"/>
        <v>1098316.93</v>
      </c>
      <c r="N107" s="89">
        <f t="shared" si="50"/>
        <v>0.18292019324648437</v>
      </c>
      <c r="O107" s="229"/>
      <c r="P107" s="89">
        <f t="shared" si="51"/>
        <v>0</v>
      </c>
      <c r="Q107" s="229">
        <v>80449.2</v>
      </c>
      <c r="R107" s="89">
        <f t="shared" si="52"/>
        <v>1.339848527193792E-2</v>
      </c>
      <c r="S107" s="229"/>
      <c r="T107" s="89">
        <f t="shared" si="53"/>
        <v>0</v>
      </c>
      <c r="U107" s="229">
        <v>170453.62</v>
      </c>
      <c r="V107" s="89">
        <f t="shared" si="54"/>
        <v>2.8388353359865639E-2</v>
      </c>
      <c r="W107" s="229">
        <v>2265946.63</v>
      </c>
      <c r="X107" s="89">
        <f t="shared" si="55"/>
        <v>0.37738414488959943</v>
      </c>
      <c r="Y107" s="229">
        <v>1402395.88</v>
      </c>
      <c r="Z107" s="89">
        <f t="shared" si="56"/>
        <v>0.2335632988719144</v>
      </c>
      <c r="AA107" s="229">
        <v>986788.11</v>
      </c>
      <c r="AB107" s="89">
        <f t="shared" si="57"/>
        <v>0.16434552436019817</v>
      </c>
    </row>
    <row r="108" spans="1:32" ht="12" customHeight="1">
      <c r="C108" s="387"/>
      <c r="D108" s="185">
        <v>45971</v>
      </c>
      <c r="E108" s="75" t="str">
        <f t="shared" si="46"/>
        <v>一</v>
      </c>
      <c r="F108" s="227">
        <f t="shared" si="45"/>
        <v>7016674.669999999</v>
      </c>
      <c r="G108" s="407"/>
      <c r="H108" s="406"/>
      <c r="I108" s="229">
        <v>301190.15999999992</v>
      </c>
      <c r="J108" s="89">
        <f t="shared" si="47"/>
        <v>4.2924914459515615E-2</v>
      </c>
      <c r="K108" s="229">
        <v>1864881.8</v>
      </c>
      <c r="L108" s="89">
        <f t="shared" si="48"/>
        <v>0.26577857570814245</v>
      </c>
      <c r="M108" s="229">
        <f t="shared" si="49"/>
        <v>2166071.96</v>
      </c>
      <c r="N108" s="89">
        <f t="shared" si="50"/>
        <v>0.30870349016765802</v>
      </c>
      <c r="O108" s="229"/>
      <c r="P108" s="89">
        <f t="shared" si="51"/>
        <v>0</v>
      </c>
      <c r="Q108" s="229">
        <v>77584.2</v>
      </c>
      <c r="R108" s="89">
        <f t="shared" si="52"/>
        <v>1.1057118029386991E-2</v>
      </c>
      <c r="S108" s="229"/>
      <c r="T108" s="89">
        <f t="shared" si="53"/>
        <v>0</v>
      </c>
      <c r="U108" s="229">
        <v>172455.18</v>
      </c>
      <c r="V108" s="89">
        <f t="shared" si="54"/>
        <v>2.4577907357930851E-2</v>
      </c>
      <c r="W108" s="229">
        <v>2230550.42</v>
      </c>
      <c r="X108" s="89">
        <f t="shared" si="55"/>
        <v>0.31789280890231159</v>
      </c>
      <c r="Y108" s="229">
        <v>1419558.0999999999</v>
      </c>
      <c r="Z108" s="89">
        <f t="shared" si="56"/>
        <v>0.20231208752906313</v>
      </c>
      <c r="AA108" s="229">
        <v>950454.80999999994</v>
      </c>
      <c r="AB108" s="89">
        <f t="shared" si="57"/>
        <v>0.13545658801364951</v>
      </c>
    </row>
    <row r="109" spans="1:32" ht="12" customHeight="1">
      <c r="C109" s="387"/>
      <c r="D109" s="185">
        <v>45972</v>
      </c>
      <c r="E109" s="75" t="str">
        <f t="shared" si="46"/>
        <v>二</v>
      </c>
      <c r="F109" s="227">
        <f t="shared" si="45"/>
        <v>7691505.5100000007</v>
      </c>
      <c r="G109" s="407">
        <f t="shared" si="58"/>
        <v>45337426.780000001</v>
      </c>
      <c r="H109" s="406"/>
      <c r="I109" s="229">
        <v>836266.85999999987</v>
      </c>
      <c r="J109" s="89">
        <f t="shared" si="47"/>
        <v>0.10872603015271061</v>
      </c>
      <c r="K109" s="229">
        <v>1758264.77</v>
      </c>
      <c r="L109" s="89">
        <f t="shared" si="48"/>
        <v>0.22859825917228002</v>
      </c>
      <c r="M109" s="229">
        <f t="shared" si="49"/>
        <v>2594531.63</v>
      </c>
      <c r="N109" s="89">
        <f t="shared" si="50"/>
        <v>0.33732428932499064</v>
      </c>
      <c r="O109" s="229"/>
      <c r="P109" s="89">
        <f t="shared" si="51"/>
        <v>0</v>
      </c>
      <c r="Q109" s="229">
        <v>324022.72000000003</v>
      </c>
      <c r="R109" s="89">
        <f t="shared" si="52"/>
        <v>4.212734679559503E-2</v>
      </c>
      <c r="S109" s="229"/>
      <c r="T109" s="89">
        <f t="shared" si="53"/>
        <v>0</v>
      </c>
      <c r="U109" s="229">
        <v>173478.38</v>
      </c>
      <c r="V109" s="89">
        <f t="shared" si="54"/>
        <v>2.2554541471036402E-2</v>
      </c>
      <c r="W109" s="229">
        <v>2380877.8200000003</v>
      </c>
      <c r="X109" s="89">
        <f t="shared" si="55"/>
        <v>0.30954639724362626</v>
      </c>
      <c r="Y109" s="229">
        <v>1291198.5900000001</v>
      </c>
      <c r="Z109" s="89">
        <f t="shared" si="56"/>
        <v>0.16787332315126952</v>
      </c>
      <c r="AA109" s="229">
        <v>927396.37</v>
      </c>
      <c r="AB109" s="89">
        <f t="shared" si="57"/>
        <v>0.12057410201348213</v>
      </c>
    </row>
    <row r="110" spans="1:32" ht="12" customHeight="1">
      <c r="C110" s="387"/>
      <c r="D110" s="185">
        <v>45973</v>
      </c>
      <c r="E110" s="75" t="str">
        <f t="shared" si="46"/>
        <v>三</v>
      </c>
      <c r="F110" s="227">
        <f t="shared" si="45"/>
        <v>7289310.0099999998</v>
      </c>
      <c r="G110" s="407"/>
      <c r="H110" s="406"/>
      <c r="I110" s="229">
        <v>447737.84999999963</v>
      </c>
      <c r="J110" s="89">
        <f t="shared" si="47"/>
        <v>6.1423900120280331E-2</v>
      </c>
      <c r="K110" s="229">
        <v>1839398.85</v>
      </c>
      <c r="L110" s="89">
        <f t="shared" si="48"/>
        <v>0.25234197029301547</v>
      </c>
      <c r="M110" s="229">
        <f t="shared" si="49"/>
        <v>2287136.6999999997</v>
      </c>
      <c r="N110" s="89">
        <f t="shared" si="50"/>
        <v>0.31376587041329579</v>
      </c>
      <c r="O110" s="229"/>
      <c r="P110" s="89">
        <f t="shared" si="51"/>
        <v>0</v>
      </c>
      <c r="Q110" s="229">
        <v>230597.79000000004</v>
      </c>
      <c r="R110" s="89">
        <f t="shared" si="52"/>
        <v>3.1635064180786578E-2</v>
      </c>
      <c r="S110" s="229"/>
      <c r="T110" s="89">
        <f t="shared" si="53"/>
        <v>0</v>
      </c>
      <c r="U110" s="229">
        <v>176211.86</v>
      </c>
      <c r="V110" s="89">
        <f t="shared" si="54"/>
        <v>2.4174010950043266E-2</v>
      </c>
      <c r="W110" s="229">
        <v>2338662.2499999995</v>
      </c>
      <c r="X110" s="89">
        <f t="shared" si="55"/>
        <v>0.32083451613275527</v>
      </c>
      <c r="Y110" s="229">
        <v>1335133.67</v>
      </c>
      <c r="Z110" s="89">
        <f t="shared" si="56"/>
        <v>0.18316324428078481</v>
      </c>
      <c r="AA110" s="229">
        <v>921567.74</v>
      </c>
      <c r="AB110" s="89">
        <f t="shared" si="57"/>
        <v>0.12642729404233419</v>
      </c>
    </row>
    <row r="111" spans="1:32" ht="12" customHeight="1">
      <c r="C111" s="387"/>
      <c r="D111" s="185">
        <v>45974</v>
      </c>
      <c r="E111" s="75" t="str">
        <f t="shared" si="46"/>
        <v>四</v>
      </c>
      <c r="F111" s="227">
        <f t="shared" si="45"/>
        <v>6103591.0499999998</v>
      </c>
      <c r="G111" s="407"/>
      <c r="H111" s="406"/>
      <c r="I111" s="229">
        <v>393251.30000000005</v>
      </c>
      <c r="J111" s="89">
        <f t="shared" si="47"/>
        <v>6.4429496795988653E-2</v>
      </c>
      <c r="K111" s="229">
        <v>1177951.9700000002</v>
      </c>
      <c r="L111" s="89">
        <f t="shared" si="48"/>
        <v>0.1929932658250425</v>
      </c>
      <c r="M111" s="229">
        <f t="shared" si="49"/>
        <v>1571203.2700000003</v>
      </c>
      <c r="N111" s="89">
        <f t="shared" si="50"/>
        <v>0.25742276262103114</v>
      </c>
      <c r="O111" s="229"/>
      <c r="P111" s="89">
        <f t="shared" si="51"/>
        <v>0</v>
      </c>
      <c r="Q111" s="229">
        <v>208204.46000000002</v>
      </c>
      <c r="R111" s="89">
        <f t="shared" si="52"/>
        <v>3.4111797185363529E-2</v>
      </c>
      <c r="S111" s="229"/>
      <c r="T111" s="89">
        <f t="shared" si="53"/>
        <v>0</v>
      </c>
      <c r="U111" s="229">
        <v>165980</v>
      </c>
      <c r="V111" s="89">
        <f t="shared" si="54"/>
        <v>2.7193827148691424E-2</v>
      </c>
      <c r="W111" s="229">
        <v>2161422.0399999996</v>
      </c>
      <c r="X111" s="89">
        <f t="shared" si="55"/>
        <v>0.35412301091174836</v>
      </c>
      <c r="Y111" s="229">
        <v>1196033.3900000001</v>
      </c>
      <c r="Z111" s="89">
        <f t="shared" si="56"/>
        <v>0.19595568906930622</v>
      </c>
      <c r="AA111" s="229">
        <v>800747.89</v>
      </c>
      <c r="AB111" s="89">
        <f t="shared" si="57"/>
        <v>0.13119291306385936</v>
      </c>
    </row>
    <row r="112" spans="1:32" ht="12" customHeight="1">
      <c r="C112" s="387"/>
      <c r="D112" s="185">
        <v>45975</v>
      </c>
      <c r="E112" s="75" t="str">
        <f t="shared" si="46"/>
        <v>五</v>
      </c>
      <c r="F112" s="227">
        <f t="shared" si="45"/>
        <v>4927415.42</v>
      </c>
      <c r="G112" s="407"/>
      <c r="H112" s="406"/>
      <c r="I112" s="229">
        <v>312436.66999999993</v>
      </c>
      <c r="J112" s="89">
        <f t="shared" si="47"/>
        <v>6.3407819996634252E-2</v>
      </c>
      <c r="K112" s="229">
        <v>1101613.6300000001</v>
      </c>
      <c r="L112" s="89">
        <f t="shared" si="48"/>
        <v>0.22356824746877141</v>
      </c>
      <c r="M112" s="229">
        <f t="shared" si="49"/>
        <v>1414050.3</v>
      </c>
      <c r="N112" s="89">
        <f t="shared" si="50"/>
        <v>0.28697606746540566</v>
      </c>
      <c r="O112" s="229"/>
      <c r="P112" s="89">
        <f t="shared" si="51"/>
        <v>0</v>
      </c>
      <c r="Q112" s="229">
        <v>162613.69999999998</v>
      </c>
      <c r="R112" s="89">
        <f t="shared" si="52"/>
        <v>3.3001824717267293E-2</v>
      </c>
      <c r="S112" s="229"/>
      <c r="T112" s="89">
        <f t="shared" si="53"/>
        <v>0</v>
      </c>
      <c r="U112" s="229">
        <v>137552.06</v>
      </c>
      <c r="V112" s="89">
        <f t="shared" si="54"/>
        <v>2.791566131032646E-2</v>
      </c>
      <c r="W112" s="229">
        <v>1626254.3899999997</v>
      </c>
      <c r="X112" s="89">
        <f t="shared" si="55"/>
        <v>0.33004207102148486</v>
      </c>
      <c r="Y112" s="229">
        <v>951590.12999999989</v>
      </c>
      <c r="Z112" s="89">
        <f t="shared" si="56"/>
        <v>0.19312155539749476</v>
      </c>
      <c r="AA112" s="229">
        <v>635354.84000000008</v>
      </c>
      <c r="AB112" s="89">
        <f t="shared" si="57"/>
        <v>0.12894282008802094</v>
      </c>
    </row>
    <row r="113" spans="3:28" ht="12" customHeight="1">
      <c r="C113" s="387"/>
      <c r="D113" s="185">
        <v>45976</v>
      </c>
      <c r="E113" s="75" t="str">
        <f t="shared" si="46"/>
        <v>六</v>
      </c>
      <c r="F113" s="227">
        <f t="shared" si="45"/>
        <v>5341021.42</v>
      </c>
      <c r="G113" s="407"/>
      <c r="H113" s="406"/>
      <c r="I113" s="229">
        <v>321555.81000000006</v>
      </c>
      <c r="J113" s="89">
        <f t="shared" si="47"/>
        <v>6.0204927992968067E-2</v>
      </c>
      <c r="K113" s="229">
        <v>1338424.49</v>
      </c>
      <c r="L113" s="89">
        <f t="shared" si="48"/>
        <v>0.25059335747805334</v>
      </c>
      <c r="M113" s="229">
        <f t="shared" si="49"/>
        <v>1659980.3</v>
      </c>
      <c r="N113" s="89">
        <f t="shared" si="50"/>
        <v>0.3107982854710214</v>
      </c>
      <c r="O113" s="229"/>
      <c r="P113" s="89">
        <f t="shared" si="51"/>
        <v>0</v>
      </c>
      <c r="Q113" s="229">
        <v>179527.3</v>
      </c>
      <c r="R113" s="89">
        <f t="shared" si="52"/>
        <v>3.3612915186548714E-2</v>
      </c>
      <c r="S113" s="229"/>
      <c r="T113" s="89">
        <f t="shared" si="53"/>
        <v>0</v>
      </c>
      <c r="U113" s="229">
        <v>135079.22</v>
      </c>
      <c r="V113" s="89">
        <f t="shared" si="54"/>
        <v>2.5290896511701313E-2</v>
      </c>
      <c r="W113" s="229">
        <v>1680984.5099999998</v>
      </c>
      <c r="X113" s="89">
        <f t="shared" si="55"/>
        <v>0.31473090590975383</v>
      </c>
      <c r="Y113" s="229">
        <v>981002.94999999984</v>
      </c>
      <c r="Z113" s="89">
        <f t="shared" si="56"/>
        <v>0.18367328509983769</v>
      </c>
      <c r="AA113" s="229">
        <v>704447.1399999999</v>
      </c>
      <c r="AB113" s="89">
        <f t="shared" si="57"/>
        <v>0.13189371182113699</v>
      </c>
    </row>
    <row r="114" spans="3:28" ht="12" customHeight="1">
      <c r="C114" s="387"/>
      <c r="D114" s="185">
        <v>45977</v>
      </c>
      <c r="E114" s="75" t="str">
        <f t="shared" si="46"/>
        <v>日</v>
      </c>
      <c r="F114" s="227">
        <f t="shared" si="45"/>
        <v>6960029.0700000003</v>
      </c>
      <c r="G114" s="407"/>
      <c r="H114" s="406"/>
      <c r="I114" s="229">
        <v>456353.24999999977</v>
      </c>
      <c r="J114" s="89">
        <f t="shared" si="47"/>
        <v>6.5567721831368692E-2</v>
      </c>
      <c r="K114" s="229">
        <v>1460430.96</v>
      </c>
      <c r="L114" s="89">
        <f t="shared" si="48"/>
        <v>0.20983115807589578</v>
      </c>
      <c r="M114" s="229">
        <f t="shared" si="49"/>
        <v>1916784.2099999997</v>
      </c>
      <c r="N114" s="89">
        <f t="shared" si="50"/>
        <v>0.27539887990726447</v>
      </c>
      <c r="O114" s="229"/>
      <c r="P114" s="89">
        <f t="shared" si="51"/>
        <v>0</v>
      </c>
      <c r="Q114" s="229">
        <v>261159.59999999998</v>
      </c>
      <c r="R114" s="89">
        <f t="shared" si="52"/>
        <v>3.7522774312205562E-2</v>
      </c>
      <c r="S114" s="229"/>
      <c r="T114" s="89">
        <f t="shared" si="53"/>
        <v>0</v>
      </c>
      <c r="U114" s="229">
        <v>167757.20000000001</v>
      </c>
      <c r="V114" s="89">
        <f t="shared" si="54"/>
        <v>2.4102945305658041E-2</v>
      </c>
      <c r="W114" s="229">
        <v>2433583.0200000005</v>
      </c>
      <c r="X114" s="89">
        <f t="shared" si="55"/>
        <v>0.34965127236171162</v>
      </c>
      <c r="Y114" s="229">
        <v>1274020.6200000001</v>
      </c>
      <c r="Z114" s="89">
        <f t="shared" si="56"/>
        <v>0.18304817511344101</v>
      </c>
      <c r="AA114" s="229">
        <v>906724.41999999993</v>
      </c>
      <c r="AB114" s="89">
        <f t="shared" si="57"/>
        <v>0.13027595299971928</v>
      </c>
    </row>
    <row r="115" spans="3:28" ht="12" customHeight="1">
      <c r="C115" s="387"/>
      <c r="D115" s="185">
        <v>45978</v>
      </c>
      <c r="E115" s="75" t="str">
        <f t="shared" si="46"/>
        <v>一</v>
      </c>
      <c r="F115" s="227">
        <f t="shared" si="45"/>
        <v>7024554.2999999998</v>
      </c>
      <c r="G115" s="407"/>
      <c r="H115" s="406"/>
      <c r="I115" s="229">
        <v>388062.24000000022</v>
      </c>
      <c r="J115" s="89">
        <f t="shared" si="47"/>
        <v>5.5243681438977593E-2</v>
      </c>
      <c r="K115" s="229">
        <v>1768994.9099999997</v>
      </c>
      <c r="L115" s="89">
        <f t="shared" si="48"/>
        <v>0.25183019939072859</v>
      </c>
      <c r="M115" s="229">
        <f t="shared" si="49"/>
        <v>2157057.15</v>
      </c>
      <c r="N115" s="89">
        <f t="shared" si="50"/>
        <v>0.30707388082970616</v>
      </c>
      <c r="O115" s="229"/>
      <c r="P115" s="89">
        <f t="shared" si="51"/>
        <v>0</v>
      </c>
      <c r="Q115" s="229">
        <v>186985.60000000001</v>
      </c>
      <c r="R115" s="89">
        <f t="shared" si="52"/>
        <v>2.6618856088848231E-2</v>
      </c>
      <c r="S115" s="229"/>
      <c r="T115" s="89">
        <f t="shared" si="53"/>
        <v>0</v>
      </c>
      <c r="U115" s="229">
        <v>170991.24</v>
      </c>
      <c r="V115" s="89">
        <f t="shared" si="54"/>
        <v>2.4341934405717382E-2</v>
      </c>
      <c r="W115" s="229">
        <v>2337991.65</v>
      </c>
      <c r="X115" s="89">
        <f t="shared" si="55"/>
        <v>0.33283131571778157</v>
      </c>
      <c r="Y115" s="229">
        <v>1295770.19</v>
      </c>
      <c r="Z115" s="89">
        <f t="shared" si="56"/>
        <v>0.18446297582182544</v>
      </c>
      <c r="AA115" s="229">
        <v>875758.47</v>
      </c>
      <c r="AB115" s="89">
        <f t="shared" si="57"/>
        <v>0.12467103713612122</v>
      </c>
    </row>
    <row r="116" spans="3:28" ht="12" customHeight="1">
      <c r="C116" s="387"/>
      <c r="D116" s="185">
        <v>45979</v>
      </c>
      <c r="E116" s="75" t="str">
        <f t="shared" si="46"/>
        <v>二</v>
      </c>
      <c r="F116" s="227">
        <f t="shared" si="45"/>
        <v>6841505.1499999994</v>
      </c>
      <c r="G116" s="407">
        <f t="shared" si="58"/>
        <v>43444230.609999999</v>
      </c>
      <c r="H116" s="406"/>
      <c r="I116" s="229">
        <v>353158.83999999939</v>
      </c>
      <c r="J116" s="89">
        <f t="shared" si="47"/>
        <v>5.1620050304281274E-2</v>
      </c>
      <c r="K116" s="229">
        <v>1883369.9700000002</v>
      </c>
      <c r="L116" s="89">
        <f t="shared" si="48"/>
        <v>0.27528590985566975</v>
      </c>
      <c r="M116" s="229">
        <f t="shared" si="49"/>
        <v>2236528.8099999996</v>
      </c>
      <c r="N116" s="89">
        <f t="shared" si="50"/>
        <v>0.32690596015995105</v>
      </c>
      <c r="O116" s="229"/>
      <c r="P116" s="89">
        <f t="shared" si="51"/>
        <v>0</v>
      </c>
      <c r="Q116" s="229">
        <v>174722.5</v>
      </c>
      <c r="R116" s="89">
        <f t="shared" si="52"/>
        <v>2.5538605346222681E-2</v>
      </c>
      <c r="S116" s="229"/>
      <c r="T116" s="89">
        <f t="shared" si="53"/>
        <v>0</v>
      </c>
      <c r="U116" s="229">
        <v>164197.98000000001</v>
      </c>
      <c r="V116" s="89">
        <f t="shared" si="54"/>
        <v>2.4000271343799257E-2</v>
      </c>
      <c r="W116" s="229">
        <v>2239406.66</v>
      </c>
      <c r="X116" s="89">
        <f t="shared" si="55"/>
        <v>0.32732660590045748</v>
      </c>
      <c r="Y116" s="229">
        <v>1244016.4200000002</v>
      </c>
      <c r="Z116" s="89">
        <f t="shared" si="56"/>
        <v>0.18183373288844198</v>
      </c>
      <c r="AA116" s="229">
        <v>782632.77999999991</v>
      </c>
      <c r="AB116" s="89">
        <f t="shared" si="57"/>
        <v>0.11439482436112761</v>
      </c>
    </row>
    <row r="117" spans="3:28" ht="12" customHeight="1">
      <c r="C117" s="387"/>
      <c r="D117" s="185">
        <v>45980</v>
      </c>
      <c r="E117" s="75" t="str">
        <f t="shared" si="46"/>
        <v>三</v>
      </c>
      <c r="F117" s="227">
        <f t="shared" si="45"/>
        <v>6675037.1400000006</v>
      </c>
      <c r="G117" s="407"/>
      <c r="H117" s="406"/>
      <c r="I117" s="229">
        <v>360140.36000000034</v>
      </c>
      <c r="J117" s="89">
        <f t="shared" si="47"/>
        <v>5.3953311786367128E-2</v>
      </c>
      <c r="K117" s="229">
        <v>1756507.5899999999</v>
      </c>
      <c r="L117" s="89">
        <f t="shared" si="48"/>
        <v>0.26314574033965593</v>
      </c>
      <c r="M117" s="229">
        <f t="shared" si="49"/>
        <v>2116647.9500000002</v>
      </c>
      <c r="N117" s="89">
        <f t="shared" si="50"/>
        <v>0.31709905212602307</v>
      </c>
      <c r="O117" s="229"/>
      <c r="P117" s="89">
        <f t="shared" si="51"/>
        <v>0</v>
      </c>
      <c r="Q117" s="229">
        <v>169310.7</v>
      </c>
      <c r="R117" s="89">
        <f t="shared" si="52"/>
        <v>2.5364757745752406E-2</v>
      </c>
      <c r="S117" s="229"/>
      <c r="T117" s="89">
        <f t="shared" si="53"/>
        <v>0</v>
      </c>
      <c r="U117" s="229">
        <v>169730.16</v>
      </c>
      <c r="V117" s="89">
        <f t="shared" si="54"/>
        <v>2.542759784554547E-2</v>
      </c>
      <c r="W117" s="229">
        <v>2192279.27</v>
      </c>
      <c r="X117" s="89">
        <f t="shared" si="55"/>
        <v>0.32842952391422947</v>
      </c>
      <c r="Y117" s="229">
        <v>1233803.9099999999</v>
      </c>
      <c r="Z117" s="89">
        <f t="shared" si="56"/>
        <v>0.18483850862888229</v>
      </c>
      <c r="AA117" s="229">
        <v>793265.14999999991</v>
      </c>
      <c r="AB117" s="89">
        <f t="shared" si="57"/>
        <v>0.11884055973956721</v>
      </c>
    </row>
    <row r="118" spans="3:28" ht="12" customHeight="1">
      <c r="C118" s="387"/>
      <c r="D118" s="185">
        <v>45981</v>
      </c>
      <c r="E118" s="75" t="str">
        <f t="shared" si="46"/>
        <v>四</v>
      </c>
      <c r="F118" s="227">
        <f t="shared" si="45"/>
        <v>5993844.870000001</v>
      </c>
      <c r="G118" s="407"/>
      <c r="H118" s="406"/>
      <c r="I118" s="229">
        <v>323381.04000000027</v>
      </c>
      <c r="J118" s="89">
        <f t="shared" si="47"/>
        <v>5.3952187120918968E-2</v>
      </c>
      <c r="K118" s="229">
        <v>1409748.21</v>
      </c>
      <c r="L118" s="89">
        <f t="shared" si="48"/>
        <v>0.23519931539369315</v>
      </c>
      <c r="M118" s="229">
        <f t="shared" si="49"/>
        <v>1733129.2500000002</v>
      </c>
      <c r="N118" s="89">
        <f t="shared" si="50"/>
        <v>0.28915150251461214</v>
      </c>
      <c r="O118" s="229"/>
      <c r="P118" s="89">
        <f t="shared" si="51"/>
        <v>0</v>
      </c>
      <c r="Q118" s="229">
        <v>165706.29999999999</v>
      </c>
      <c r="R118" s="89">
        <f t="shared" si="52"/>
        <v>2.7646077533534825E-2</v>
      </c>
      <c r="S118" s="229"/>
      <c r="T118" s="89">
        <f t="shared" si="53"/>
        <v>0</v>
      </c>
      <c r="U118" s="229">
        <v>175911.82</v>
      </c>
      <c r="V118" s="89">
        <f t="shared" si="54"/>
        <v>2.9348744222671211E-2</v>
      </c>
      <c r="W118" s="229">
        <v>1981532.1199999999</v>
      </c>
      <c r="X118" s="89">
        <f t="shared" si="55"/>
        <v>0.33059449534935986</v>
      </c>
      <c r="Y118" s="229">
        <v>1158870.1400000001</v>
      </c>
      <c r="Z118" s="89">
        <f t="shared" si="56"/>
        <v>0.19334336559164234</v>
      </c>
      <c r="AA118" s="229">
        <v>778695.24</v>
      </c>
      <c r="AB118" s="89">
        <f t="shared" si="57"/>
        <v>0.12991581478817951</v>
      </c>
    </row>
    <row r="119" spans="3:28" ht="12" customHeight="1">
      <c r="C119" s="387"/>
      <c r="D119" s="185">
        <v>45982</v>
      </c>
      <c r="E119" s="75" t="str">
        <f t="shared" si="46"/>
        <v>五</v>
      </c>
      <c r="F119" s="227">
        <f t="shared" si="45"/>
        <v>5111802.3499999996</v>
      </c>
      <c r="G119" s="407"/>
      <c r="H119" s="406"/>
      <c r="I119" s="229">
        <v>314363.36999999988</v>
      </c>
      <c r="J119" s="89">
        <f t="shared" si="47"/>
        <v>6.1497559662102332E-2</v>
      </c>
      <c r="K119" s="229">
        <v>1273214.1100000001</v>
      </c>
      <c r="L119" s="89">
        <f t="shared" si="48"/>
        <v>0.24907342319289794</v>
      </c>
      <c r="M119" s="229">
        <f t="shared" si="49"/>
        <v>1587577.48</v>
      </c>
      <c r="N119" s="89">
        <f t="shared" si="50"/>
        <v>0.31057098285500029</v>
      </c>
      <c r="O119" s="229"/>
      <c r="P119" s="89">
        <f t="shared" si="51"/>
        <v>0</v>
      </c>
      <c r="Q119" s="229">
        <v>176044.3</v>
      </c>
      <c r="R119" s="89">
        <f t="shared" si="52"/>
        <v>3.443879241536011E-2</v>
      </c>
      <c r="S119" s="229"/>
      <c r="T119" s="89">
        <f t="shared" si="53"/>
        <v>0</v>
      </c>
      <c r="U119" s="229">
        <v>149478</v>
      </c>
      <c r="V119" s="89">
        <f t="shared" si="54"/>
        <v>2.9241740929204747E-2</v>
      </c>
      <c r="W119" s="229">
        <v>1564259.93</v>
      </c>
      <c r="X119" s="89">
        <f t="shared" si="55"/>
        <v>0.30600947041702425</v>
      </c>
      <c r="Y119" s="229">
        <v>992101.62000000011</v>
      </c>
      <c r="Z119" s="89">
        <f t="shared" si="56"/>
        <v>0.19408059077245038</v>
      </c>
      <c r="AA119" s="229">
        <v>642341.0199999999</v>
      </c>
      <c r="AB119" s="89">
        <f t="shared" si="57"/>
        <v>0.1256584226109603</v>
      </c>
    </row>
    <row r="120" spans="3:28" ht="12" customHeight="1">
      <c r="C120" s="387"/>
      <c r="D120" s="185">
        <v>45983</v>
      </c>
      <c r="E120" s="75" t="str">
        <f t="shared" si="46"/>
        <v>六</v>
      </c>
      <c r="F120" s="227">
        <f t="shared" si="45"/>
        <v>5318052.33</v>
      </c>
      <c r="G120" s="407"/>
      <c r="H120" s="406"/>
      <c r="I120" s="229">
        <v>293983.69000000018</v>
      </c>
      <c r="J120" s="89">
        <f t="shared" si="47"/>
        <v>5.5280330421269126E-2</v>
      </c>
      <c r="K120" s="229">
        <v>1493147.05</v>
      </c>
      <c r="L120" s="89">
        <f t="shared" si="48"/>
        <v>0.28076952939648864</v>
      </c>
      <c r="M120" s="229">
        <f t="shared" si="49"/>
        <v>1787130.7400000002</v>
      </c>
      <c r="N120" s="89">
        <f t="shared" si="50"/>
        <v>0.33604985981775781</v>
      </c>
      <c r="O120" s="229"/>
      <c r="P120" s="89">
        <f t="shared" si="51"/>
        <v>0</v>
      </c>
      <c r="Q120" s="229">
        <v>147470</v>
      </c>
      <c r="R120" s="89">
        <f t="shared" si="52"/>
        <v>2.7730076887001975E-2</v>
      </c>
      <c r="S120" s="229"/>
      <c r="T120" s="89">
        <f t="shared" si="53"/>
        <v>0</v>
      </c>
      <c r="U120" s="229">
        <v>139363.84</v>
      </c>
      <c r="V120" s="89">
        <f t="shared" si="54"/>
        <v>2.6205804560031472E-2</v>
      </c>
      <c r="W120" s="229">
        <v>1573167.0999999999</v>
      </c>
      <c r="X120" s="89">
        <f t="shared" si="55"/>
        <v>0.2958164008890074</v>
      </c>
      <c r="Y120" s="229">
        <v>1005478.7400000001</v>
      </c>
      <c r="Z120" s="89">
        <f t="shared" si="56"/>
        <v>0.18906898195189442</v>
      </c>
      <c r="AA120" s="229">
        <v>665441.91</v>
      </c>
      <c r="AB120" s="89">
        <f t="shared" si="57"/>
        <v>0.12512887589430696</v>
      </c>
    </row>
    <row r="121" spans="3:28" ht="12" customHeight="1">
      <c r="C121" s="387"/>
      <c r="D121" s="185">
        <v>45984</v>
      </c>
      <c r="E121" s="75" t="str">
        <f t="shared" si="46"/>
        <v>日</v>
      </c>
      <c r="F121" s="227">
        <f t="shared" si="45"/>
        <v>6810647.3899999997</v>
      </c>
      <c r="G121" s="407"/>
      <c r="H121" s="406"/>
      <c r="I121" s="229">
        <v>380539.98999999976</v>
      </c>
      <c r="J121" s="89">
        <f t="shared" si="47"/>
        <v>5.5874275705235094E-2</v>
      </c>
      <c r="K121" s="229">
        <v>1667366.78</v>
      </c>
      <c r="L121" s="89">
        <f t="shared" si="48"/>
        <v>0.24481766336166175</v>
      </c>
      <c r="M121" s="229">
        <f t="shared" si="49"/>
        <v>2047906.7699999998</v>
      </c>
      <c r="N121" s="89">
        <f t="shared" si="50"/>
        <v>0.30069193906689684</v>
      </c>
      <c r="O121" s="229"/>
      <c r="P121" s="89">
        <f t="shared" si="51"/>
        <v>0</v>
      </c>
      <c r="Q121" s="229">
        <v>189622.1</v>
      </c>
      <c r="R121" s="89">
        <f t="shared" si="52"/>
        <v>2.7842008129567844E-2</v>
      </c>
      <c r="S121" s="229"/>
      <c r="T121" s="89">
        <f t="shared" si="53"/>
        <v>0</v>
      </c>
      <c r="U121" s="229">
        <v>162072.06</v>
      </c>
      <c r="V121" s="89">
        <f t="shared" si="54"/>
        <v>2.3796865513544083E-2</v>
      </c>
      <c r="W121" s="229">
        <v>2272013.89</v>
      </c>
      <c r="X121" s="89">
        <f t="shared" si="55"/>
        <v>0.33359734543532144</v>
      </c>
      <c r="Y121" s="229">
        <v>1265974.43</v>
      </c>
      <c r="Z121" s="89">
        <f t="shared" si="56"/>
        <v>0.18588165816054675</v>
      </c>
      <c r="AA121" s="229">
        <v>873058.14</v>
      </c>
      <c r="AB121" s="89">
        <f t="shared" si="57"/>
        <v>0.12819018369412311</v>
      </c>
    </row>
    <row r="122" spans="3:28" ht="12" customHeight="1">
      <c r="C122" s="387"/>
      <c r="D122" s="185">
        <v>45985</v>
      </c>
      <c r="E122" s="75" t="str">
        <f t="shared" si="46"/>
        <v>一</v>
      </c>
      <c r="F122" s="227">
        <f t="shared" si="45"/>
        <v>6693341.3799999999</v>
      </c>
      <c r="G122" s="407"/>
      <c r="H122" s="406"/>
      <c r="I122" s="229">
        <v>374445.1799999997</v>
      </c>
      <c r="J122" s="89">
        <f t="shared" si="47"/>
        <v>5.594293772597024E-2</v>
      </c>
      <c r="K122" s="229">
        <v>1617697.1500000001</v>
      </c>
      <c r="L122" s="89">
        <f t="shared" si="48"/>
        <v>0.24168753066050849</v>
      </c>
      <c r="M122" s="229">
        <f t="shared" si="49"/>
        <v>1992142.3299999998</v>
      </c>
      <c r="N122" s="89">
        <f t="shared" si="50"/>
        <v>0.29763046838647872</v>
      </c>
      <c r="O122" s="229"/>
      <c r="P122" s="89">
        <f t="shared" si="51"/>
        <v>0</v>
      </c>
      <c r="Q122" s="229">
        <v>162038.6</v>
      </c>
      <c r="R122" s="89">
        <f t="shared" si="52"/>
        <v>2.4208925079509391E-2</v>
      </c>
      <c r="S122" s="229"/>
      <c r="T122" s="89">
        <f t="shared" si="53"/>
        <v>0</v>
      </c>
      <c r="U122" s="229">
        <v>162093.79999999999</v>
      </c>
      <c r="V122" s="89">
        <f t="shared" si="54"/>
        <v>2.4217172081547108E-2</v>
      </c>
      <c r="W122" s="229">
        <v>2252936.1100000003</v>
      </c>
      <c r="X122" s="89">
        <f t="shared" si="55"/>
        <v>0.33659363568872686</v>
      </c>
      <c r="Y122" s="229">
        <v>1274743.4099999999</v>
      </c>
      <c r="Z122" s="89">
        <f t="shared" si="56"/>
        <v>0.19044948369270237</v>
      </c>
      <c r="AA122" s="229">
        <v>849387.13</v>
      </c>
      <c r="AB122" s="89">
        <f t="shared" si="57"/>
        <v>0.12690031507103558</v>
      </c>
    </row>
    <row r="123" spans="3:28" ht="12" customHeight="1">
      <c r="C123" s="387"/>
      <c r="D123" s="185">
        <v>45986</v>
      </c>
      <c r="E123" s="75" t="str">
        <f t="shared" si="46"/>
        <v>二</v>
      </c>
      <c r="F123" s="227">
        <f t="shared" si="45"/>
        <v>6722530.1999999993</v>
      </c>
      <c r="G123" s="407">
        <f t="shared" si="58"/>
        <v>40773735.030000001</v>
      </c>
      <c r="H123" s="406"/>
      <c r="I123" s="229">
        <v>405511.70999999973</v>
      </c>
      <c r="J123" s="89">
        <f t="shared" si="47"/>
        <v>6.032129242052342E-2</v>
      </c>
      <c r="K123" s="229">
        <v>1525327.1400000001</v>
      </c>
      <c r="L123" s="89">
        <f t="shared" si="48"/>
        <v>0.22689777429337549</v>
      </c>
      <c r="M123" s="229">
        <f t="shared" si="49"/>
        <v>1930838.8499999999</v>
      </c>
      <c r="N123" s="89">
        <f t="shared" si="50"/>
        <v>0.28721906671389891</v>
      </c>
      <c r="O123" s="229"/>
      <c r="P123" s="89">
        <f t="shared" si="51"/>
        <v>0</v>
      </c>
      <c r="Q123" s="229">
        <v>99600.4</v>
      </c>
      <c r="R123" s="89">
        <f t="shared" si="52"/>
        <v>1.4815909640688562E-2</v>
      </c>
      <c r="S123" s="229"/>
      <c r="T123" s="89">
        <f t="shared" si="53"/>
        <v>0</v>
      </c>
      <c r="U123" s="229">
        <v>154616.72</v>
      </c>
      <c r="V123" s="89">
        <f t="shared" si="54"/>
        <v>2.2999780648066112E-2</v>
      </c>
      <c r="W123" s="229">
        <v>2522096.8100000005</v>
      </c>
      <c r="X123" s="89">
        <f t="shared" si="55"/>
        <v>0.37517076680443934</v>
      </c>
      <c r="Y123" s="229">
        <v>1174018.1499999999</v>
      </c>
      <c r="Z123" s="89">
        <f t="shared" si="56"/>
        <v>0.17463932702005563</v>
      </c>
      <c r="AA123" s="229">
        <v>841359.2699999999</v>
      </c>
      <c r="AB123" s="89">
        <f t="shared" si="57"/>
        <v>0.12515514917285162</v>
      </c>
    </row>
    <row r="124" spans="3:28" ht="12" customHeight="1">
      <c r="C124" s="387"/>
      <c r="D124" s="185">
        <v>45987</v>
      </c>
      <c r="E124" s="75" t="str">
        <f t="shared" si="46"/>
        <v>三</v>
      </c>
      <c r="F124" s="227">
        <f t="shared" si="45"/>
        <v>6301287.2799999993</v>
      </c>
      <c r="G124" s="407"/>
      <c r="H124" s="406"/>
      <c r="I124" s="229">
        <v>330381.56000000006</v>
      </c>
      <c r="J124" s="89">
        <f t="shared" si="47"/>
        <v>5.2430804265759502E-2</v>
      </c>
      <c r="K124" s="229">
        <v>1391026.8399999999</v>
      </c>
      <c r="L124" s="89">
        <f t="shared" si="48"/>
        <v>0.22075280465549574</v>
      </c>
      <c r="M124" s="229">
        <f t="shared" si="49"/>
        <v>1721408.4</v>
      </c>
      <c r="N124" s="89">
        <f t="shared" si="50"/>
        <v>0.27318360892125521</v>
      </c>
      <c r="O124" s="229"/>
      <c r="P124" s="89">
        <f t="shared" si="51"/>
        <v>0</v>
      </c>
      <c r="Q124" s="229">
        <v>107135.3</v>
      </c>
      <c r="R124" s="89">
        <f t="shared" si="52"/>
        <v>1.7002129126859934E-2</v>
      </c>
      <c r="S124" s="229"/>
      <c r="T124" s="89">
        <f t="shared" si="53"/>
        <v>0</v>
      </c>
      <c r="U124" s="229">
        <v>148240.32000000001</v>
      </c>
      <c r="V124" s="89">
        <f t="shared" si="54"/>
        <v>2.3525402574567277E-2</v>
      </c>
      <c r="W124" s="229">
        <v>2388243.5</v>
      </c>
      <c r="X124" s="89">
        <f t="shared" si="55"/>
        <v>0.37900882690750776</v>
      </c>
      <c r="Y124" s="229">
        <v>1141416.76</v>
      </c>
      <c r="Z124" s="89">
        <f t="shared" si="56"/>
        <v>0.18114025107580878</v>
      </c>
      <c r="AA124" s="229">
        <v>794843</v>
      </c>
      <c r="AB124" s="89">
        <f t="shared" si="57"/>
        <v>0.12613978139400114</v>
      </c>
    </row>
    <row r="125" spans="3:28" ht="12" customHeight="1">
      <c r="C125" s="387"/>
      <c r="D125" s="185">
        <v>45988</v>
      </c>
      <c r="E125" s="75" t="str">
        <f t="shared" si="46"/>
        <v>四</v>
      </c>
      <c r="F125" s="227">
        <f t="shared" si="45"/>
        <v>5501388.7600000007</v>
      </c>
      <c r="G125" s="407"/>
      <c r="H125" s="406"/>
      <c r="I125" s="229">
        <v>289052.1799999997</v>
      </c>
      <c r="J125" s="89">
        <f t="shared" si="47"/>
        <v>5.2541674949726634E-2</v>
      </c>
      <c r="K125" s="229">
        <v>1119104.4600000002</v>
      </c>
      <c r="L125" s="89">
        <f t="shared" si="48"/>
        <v>0.20342217371309715</v>
      </c>
      <c r="M125" s="229">
        <f t="shared" si="49"/>
        <v>1408156.64</v>
      </c>
      <c r="N125" s="89">
        <f t="shared" si="50"/>
        <v>0.25596384866282379</v>
      </c>
      <c r="O125" s="229"/>
      <c r="P125" s="89">
        <f t="shared" si="51"/>
        <v>0</v>
      </c>
      <c r="Q125" s="229">
        <v>89171.3</v>
      </c>
      <c r="R125" s="89">
        <f t="shared" si="52"/>
        <v>1.6208870866999042E-2</v>
      </c>
      <c r="S125" s="229"/>
      <c r="T125" s="89">
        <f t="shared" si="53"/>
        <v>0</v>
      </c>
      <c r="U125" s="229">
        <v>149827.5</v>
      </c>
      <c r="V125" s="89">
        <f t="shared" si="54"/>
        <v>2.7234486878909458E-2</v>
      </c>
      <c r="W125" s="229">
        <v>2141084.0300000003</v>
      </c>
      <c r="X125" s="89">
        <f t="shared" si="55"/>
        <v>0.38918973433900717</v>
      </c>
      <c r="Y125" s="229">
        <v>1041965.6799999999</v>
      </c>
      <c r="Z125" s="89">
        <f t="shared" si="56"/>
        <v>0.18940048148860503</v>
      </c>
      <c r="AA125" s="229">
        <v>671183.61</v>
      </c>
      <c r="AB125" s="89">
        <f t="shared" si="57"/>
        <v>0.12200257776365543</v>
      </c>
    </row>
    <row r="126" spans="3:28" ht="12" customHeight="1">
      <c r="C126" s="387"/>
      <c r="D126" s="185">
        <v>45989</v>
      </c>
      <c r="E126" s="75" t="str">
        <f t="shared" si="46"/>
        <v>五</v>
      </c>
      <c r="F126" s="227">
        <f t="shared" si="45"/>
        <v>4532055.2799999993</v>
      </c>
      <c r="G126" s="407"/>
      <c r="H126" s="406"/>
      <c r="I126" s="229">
        <v>246146.82000000007</v>
      </c>
      <c r="J126" s="89">
        <f t="shared" si="47"/>
        <v>5.4312404591852222E-2</v>
      </c>
      <c r="K126" s="229">
        <v>1102280.8499999999</v>
      </c>
      <c r="L126" s="89">
        <f t="shared" si="48"/>
        <v>0.24321875659027709</v>
      </c>
      <c r="M126" s="229">
        <f t="shared" si="49"/>
        <v>1348427.67</v>
      </c>
      <c r="N126" s="89">
        <f t="shared" si="50"/>
        <v>0.2975311611821293</v>
      </c>
      <c r="O126" s="229"/>
      <c r="P126" s="89">
        <f t="shared" si="51"/>
        <v>0</v>
      </c>
      <c r="Q126" s="229">
        <v>73303.099999999991</v>
      </c>
      <c r="R126" s="89">
        <f t="shared" si="52"/>
        <v>1.6174361403641133E-2</v>
      </c>
      <c r="S126" s="229"/>
      <c r="T126" s="89">
        <f t="shared" si="53"/>
        <v>0</v>
      </c>
      <c r="U126" s="229">
        <v>117159.88</v>
      </c>
      <c r="V126" s="89">
        <f t="shared" si="54"/>
        <v>2.5851379288559784E-2</v>
      </c>
      <c r="W126" s="229">
        <v>1566606.1400000001</v>
      </c>
      <c r="X126" s="89">
        <f t="shared" si="55"/>
        <v>0.3456723369887934</v>
      </c>
      <c r="Y126" s="229">
        <v>839168.48999999987</v>
      </c>
      <c r="Z126" s="89">
        <f t="shared" si="56"/>
        <v>0.18516289810127823</v>
      </c>
      <c r="AA126" s="229">
        <v>587390</v>
      </c>
      <c r="AB126" s="89">
        <f t="shared" si="57"/>
        <v>0.12960786303559829</v>
      </c>
    </row>
    <row r="127" spans="3:28" ht="12" customHeight="1">
      <c r="C127" s="387"/>
      <c r="D127" s="185">
        <v>45990</v>
      </c>
      <c r="E127" s="75" t="str">
        <f t="shared" si="46"/>
        <v>六</v>
      </c>
      <c r="F127" s="227">
        <f t="shared" si="45"/>
        <v>5011799.32</v>
      </c>
      <c r="G127" s="407"/>
      <c r="H127" s="406"/>
      <c r="I127" s="229">
        <v>262190.10999999987</v>
      </c>
      <c r="J127" s="89">
        <f t="shared" si="47"/>
        <v>5.2314566737281062E-2</v>
      </c>
      <c r="K127" s="229">
        <v>1266674.19</v>
      </c>
      <c r="L127" s="89">
        <f t="shared" si="48"/>
        <v>0.25273840972547157</v>
      </c>
      <c r="M127" s="229">
        <f t="shared" si="49"/>
        <v>1528864.2999999998</v>
      </c>
      <c r="N127" s="89">
        <f t="shared" si="50"/>
        <v>0.30505297646275265</v>
      </c>
      <c r="O127" s="229"/>
      <c r="P127" s="89">
        <f t="shared" si="51"/>
        <v>0</v>
      </c>
      <c r="Q127" s="229">
        <v>75199.3</v>
      </c>
      <c r="R127" s="89">
        <f t="shared" si="52"/>
        <v>1.5004451534982848E-2</v>
      </c>
      <c r="S127" s="229"/>
      <c r="T127" s="89">
        <f t="shared" si="53"/>
        <v>0</v>
      </c>
      <c r="U127" s="229">
        <v>127119.72</v>
      </c>
      <c r="V127" s="89">
        <f t="shared" si="54"/>
        <v>2.5364088201360782E-2</v>
      </c>
      <c r="W127" s="229">
        <v>1732744.81</v>
      </c>
      <c r="X127" s="89">
        <f t="shared" si="55"/>
        <v>0.3457330789533688</v>
      </c>
      <c r="Y127" s="229">
        <v>907281.36999999988</v>
      </c>
      <c r="Z127" s="89">
        <f t="shared" si="56"/>
        <v>0.18102907001471874</v>
      </c>
      <c r="AA127" s="229">
        <v>640589.82000000007</v>
      </c>
      <c r="AB127" s="89">
        <f t="shared" si="57"/>
        <v>0.1278163348328161</v>
      </c>
    </row>
    <row r="128" spans="3:28" ht="12" customHeight="1">
      <c r="C128" s="387"/>
      <c r="D128" s="185">
        <v>45991</v>
      </c>
      <c r="E128" s="75" t="str">
        <f t="shared" si="46"/>
        <v>日</v>
      </c>
      <c r="F128" s="227">
        <f t="shared" si="45"/>
        <v>6409222.4199999999</v>
      </c>
      <c r="G128" s="407"/>
      <c r="H128" s="406"/>
      <c r="I128" s="229">
        <v>350823.45000000019</v>
      </c>
      <c r="J128" s="89">
        <f t="shared" si="47"/>
        <v>5.4737287460215833E-2</v>
      </c>
      <c r="K128" s="229">
        <v>1477048.5499999998</v>
      </c>
      <c r="L128" s="89">
        <f t="shared" si="48"/>
        <v>0.23045674704483105</v>
      </c>
      <c r="M128" s="229">
        <f t="shared" si="49"/>
        <v>1827872</v>
      </c>
      <c r="N128" s="89">
        <f t="shared" si="50"/>
        <v>0.28519403450504688</v>
      </c>
      <c r="O128" s="229"/>
      <c r="P128" s="89">
        <f t="shared" si="51"/>
        <v>0</v>
      </c>
      <c r="Q128" s="229">
        <v>105937.7</v>
      </c>
      <c r="R128" s="89">
        <f t="shared" si="52"/>
        <v>1.6528947360200989E-2</v>
      </c>
      <c r="S128" s="229"/>
      <c r="T128" s="89">
        <f t="shared" si="53"/>
        <v>0</v>
      </c>
      <c r="U128" s="229">
        <v>149753.72</v>
      </c>
      <c r="V128" s="89">
        <f t="shared" si="54"/>
        <v>2.336534920877344E-2</v>
      </c>
      <c r="W128" s="229">
        <v>2387499.1099999994</v>
      </c>
      <c r="X128" s="89">
        <f t="shared" si="55"/>
        <v>0.37250994793842707</v>
      </c>
      <c r="Y128" s="229">
        <v>1149640.5300000003</v>
      </c>
      <c r="Z128" s="89">
        <f t="shared" si="56"/>
        <v>0.17937285596651212</v>
      </c>
      <c r="AA128" s="229">
        <v>788519.35999999987</v>
      </c>
      <c r="AB128" s="89">
        <f t="shared" si="57"/>
        <v>0.12302886502103946</v>
      </c>
    </row>
    <row r="129" spans="3:28" ht="12" customHeight="1">
      <c r="C129" s="387" t="s">
        <v>866</v>
      </c>
      <c r="D129" s="185">
        <v>45992</v>
      </c>
      <c r="E129" s="75" t="str">
        <f t="shared" si="46"/>
        <v>一</v>
      </c>
      <c r="F129" s="227">
        <f t="shared" si="45"/>
        <v>6295451.7700000005</v>
      </c>
      <c r="G129" s="407"/>
      <c r="H129" s="406">
        <f>SUM(F129:F159)</f>
        <v>86901173.920000002</v>
      </c>
      <c r="I129" s="229">
        <v>348811.26</v>
      </c>
      <c r="J129" s="89">
        <f t="shared" si="47"/>
        <v>5.5406867170709813E-2</v>
      </c>
      <c r="K129" s="229">
        <v>1474451.1800000002</v>
      </c>
      <c r="L129" s="89">
        <f t="shared" si="48"/>
        <v>0.23420895495161581</v>
      </c>
      <c r="M129" s="229">
        <f t="shared" si="49"/>
        <v>1823262.4400000002</v>
      </c>
      <c r="N129" s="89">
        <f t="shared" si="50"/>
        <v>0.28961582212232562</v>
      </c>
      <c r="O129" s="229"/>
      <c r="P129" s="89">
        <f t="shared" si="51"/>
        <v>0</v>
      </c>
      <c r="Q129" s="229">
        <v>98452.7</v>
      </c>
      <c r="R129" s="89">
        <f t="shared" si="52"/>
        <v>1.5638702923459931E-2</v>
      </c>
      <c r="S129" s="229"/>
      <c r="T129" s="89">
        <f t="shared" si="53"/>
        <v>0</v>
      </c>
      <c r="U129" s="229">
        <v>161798.91999999998</v>
      </c>
      <c r="V129" s="89">
        <f t="shared" si="54"/>
        <v>2.5700922810818386E-2</v>
      </c>
      <c r="W129" s="229">
        <v>2240476.9400000004</v>
      </c>
      <c r="X129" s="89">
        <f t="shared" si="55"/>
        <v>0.35588819068976846</v>
      </c>
      <c r="Y129" s="229">
        <v>1197658.9099999997</v>
      </c>
      <c r="Z129" s="89">
        <f t="shared" si="56"/>
        <v>0.19024193239113635</v>
      </c>
      <c r="AA129" s="229">
        <v>773801.86</v>
      </c>
      <c r="AB129" s="89">
        <f t="shared" si="57"/>
        <v>0.12291442906249124</v>
      </c>
    </row>
    <row r="130" spans="3:28" ht="14.25">
      <c r="C130" s="387"/>
      <c r="D130" s="185">
        <v>45993</v>
      </c>
      <c r="E130" s="75" t="str">
        <f t="shared" ref="E130:E164" si="59">RIGHT(TEXT(D130,"AAA"),1)</f>
        <v>二</v>
      </c>
      <c r="F130" s="227">
        <f t="shared" si="45"/>
        <v>6351521.6499999985</v>
      </c>
      <c r="G130" s="407">
        <f t="shared" ref="G130:G158" si="60">SUM(F130:F136)</f>
        <v>40306237.809999995</v>
      </c>
      <c r="H130" s="406"/>
      <c r="I130" s="229">
        <v>332073.1399999999</v>
      </c>
      <c r="J130" s="89">
        <f t="shared" ref="J130" si="61">I130/$F130</f>
        <v>5.2282454236773322E-2</v>
      </c>
      <c r="K130" s="229">
        <v>1453222.86</v>
      </c>
      <c r="L130" s="89">
        <f t="shared" ref="L130" si="62">K130/$F130</f>
        <v>0.2287991665745169</v>
      </c>
      <c r="M130" s="229">
        <f t="shared" ref="M130" si="63">SUM(I130+K130)</f>
        <v>1785296</v>
      </c>
      <c r="N130" s="89">
        <f t="shared" ref="N130" si="64">M130/$F130</f>
        <v>0.28108162081129023</v>
      </c>
      <c r="O130" s="229"/>
      <c r="P130" s="89">
        <f t="shared" ref="P130" si="65">O130/$F130</f>
        <v>0</v>
      </c>
      <c r="Q130" s="229">
        <v>95408.8</v>
      </c>
      <c r="R130" s="89">
        <f t="shared" ref="R130" si="66">Q130/$F130</f>
        <v>1.5021408295128779E-2</v>
      </c>
      <c r="S130" s="229">
        <v>355332.49000000005</v>
      </c>
      <c r="T130" s="89">
        <f t="shared" ref="T130" si="67">S130/$F130</f>
        <v>5.5944466472849091E-2</v>
      </c>
      <c r="U130" s="229">
        <v>154174.28</v>
      </c>
      <c r="V130" s="89">
        <f t="shared" ref="V130" si="68">U130/$F130</f>
        <v>2.4273597492972417E-2</v>
      </c>
      <c r="W130" s="229">
        <v>2092179.2199999997</v>
      </c>
      <c r="X130" s="89">
        <f t="shared" ref="X130" si="69">W130/$F130</f>
        <v>0.32939810887679177</v>
      </c>
      <c r="Y130" s="229">
        <v>1149002.8800000001</v>
      </c>
      <c r="Z130" s="89">
        <f t="shared" ref="Z130" si="70">Y130/$F130</f>
        <v>0.1809019859044329</v>
      </c>
      <c r="AA130" s="229">
        <v>720127.98</v>
      </c>
      <c r="AB130" s="89">
        <f t="shared" ref="AB130" si="71">AA130/$F130</f>
        <v>0.11337881214653502</v>
      </c>
    </row>
    <row r="131" spans="3:28" ht="14.25">
      <c r="C131" s="387"/>
      <c r="D131" s="185">
        <v>45994</v>
      </c>
      <c r="E131" s="75" t="str">
        <f t="shared" si="59"/>
        <v>三</v>
      </c>
      <c r="F131" s="227">
        <f t="shared" si="45"/>
        <v>5904746.3199999994</v>
      </c>
      <c r="G131" s="407"/>
      <c r="H131" s="406"/>
      <c r="I131" s="229">
        <v>296739.45999999996</v>
      </c>
      <c r="J131" s="89">
        <f t="shared" ref="J131:J164" si="72">I131/$F131</f>
        <v>5.0254396026280089E-2</v>
      </c>
      <c r="K131" s="229">
        <v>1298515.69</v>
      </c>
      <c r="L131" s="89">
        <f t="shared" ref="L131:L164" si="73">K131/$F131</f>
        <v>0.2199104956637663</v>
      </c>
      <c r="M131" s="229">
        <f t="shared" ref="M131:M164" si="74">SUM(I131+K131)</f>
        <v>1595255.15</v>
      </c>
      <c r="N131" s="89">
        <f t="shared" ref="N131:N164" si="75">M131/$F131</f>
        <v>0.27016489169004643</v>
      </c>
      <c r="O131" s="229"/>
      <c r="P131" s="89">
        <f t="shared" ref="P131:P164" si="76">O131/$F131</f>
        <v>0</v>
      </c>
      <c r="Q131" s="229">
        <v>90368.9</v>
      </c>
      <c r="R131" s="89">
        <f t="shared" ref="R131:R164" si="77">Q131/$F131</f>
        <v>1.5304450877747447E-2</v>
      </c>
      <c r="S131" s="229">
        <v>203096.43000000002</v>
      </c>
      <c r="T131" s="89">
        <f t="shared" ref="T131:T164" si="78">S131/$F131</f>
        <v>3.439545392696905E-2</v>
      </c>
      <c r="U131" s="229">
        <v>146825.26</v>
      </c>
      <c r="V131" s="89">
        <f t="shared" ref="V131:V164" si="79">U131/$F131</f>
        <v>2.486563385503749E-2</v>
      </c>
      <c r="W131" s="229">
        <v>2042723.4699999997</v>
      </c>
      <c r="X131" s="89">
        <f t="shared" ref="X131:X164" si="80">W131/$F131</f>
        <v>0.34594601686461612</v>
      </c>
      <c r="Y131" s="229">
        <v>1107637.1199999999</v>
      </c>
      <c r="Z131" s="89">
        <f t="shared" ref="Z131:Z164" si="81">Y131/$F131</f>
        <v>0.18758420090771993</v>
      </c>
      <c r="AA131" s="229">
        <v>718839.99</v>
      </c>
      <c r="AB131" s="89">
        <f t="shared" ref="AB131:AB164" si="82">AA131/$F131</f>
        <v>0.12173935187786358</v>
      </c>
    </row>
    <row r="132" spans="3:28" ht="14.25">
      <c r="C132" s="387"/>
      <c r="D132" s="185">
        <v>45995</v>
      </c>
      <c r="E132" s="75" t="str">
        <f t="shared" si="59"/>
        <v>四</v>
      </c>
      <c r="F132" s="227">
        <f t="shared" si="45"/>
        <v>5410047.4499999993</v>
      </c>
      <c r="G132" s="407"/>
      <c r="H132" s="406"/>
      <c r="I132" s="229">
        <v>275451.19999999972</v>
      </c>
      <c r="J132" s="89">
        <f t="shared" si="72"/>
        <v>5.0914747522223629E-2</v>
      </c>
      <c r="K132" s="229">
        <v>1087270.81</v>
      </c>
      <c r="L132" s="89">
        <f t="shared" si="73"/>
        <v>0.20097250903039682</v>
      </c>
      <c r="M132" s="229">
        <f t="shared" si="74"/>
        <v>1362722.0099999998</v>
      </c>
      <c r="N132" s="89">
        <f t="shared" si="75"/>
        <v>0.25188725655262045</v>
      </c>
      <c r="O132" s="229"/>
      <c r="P132" s="89">
        <f t="shared" si="76"/>
        <v>0</v>
      </c>
      <c r="Q132" s="229">
        <v>80987.7</v>
      </c>
      <c r="R132" s="89">
        <f t="shared" si="77"/>
        <v>1.4969868702353065E-2</v>
      </c>
      <c r="S132" s="229">
        <v>183083.53000000003</v>
      </c>
      <c r="T132" s="89">
        <f t="shared" si="78"/>
        <v>3.3841390799631534E-2</v>
      </c>
      <c r="U132" s="229">
        <v>142389.04</v>
      </c>
      <c r="V132" s="89">
        <f t="shared" si="79"/>
        <v>2.631936989757826E-2</v>
      </c>
      <c r="W132" s="229">
        <v>1910326.41</v>
      </c>
      <c r="X132" s="89">
        <f t="shared" si="80"/>
        <v>0.35310714511385666</v>
      </c>
      <c r="Y132" s="229">
        <v>1042365.36</v>
      </c>
      <c r="Z132" s="89">
        <f t="shared" si="81"/>
        <v>0.1926721289662626</v>
      </c>
      <c r="AA132" s="229">
        <v>688173.39999999991</v>
      </c>
      <c r="AB132" s="89">
        <f t="shared" si="82"/>
        <v>0.12720283996769752</v>
      </c>
    </row>
    <row r="133" spans="3:28" ht="14.25">
      <c r="C133" s="387"/>
      <c r="D133" s="185">
        <v>45996</v>
      </c>
      <c r="E133" s="75" t="str">
        <f t="shared" si="59"/>
        <v>五</v>
      </c>
      <c r="F133" s="227">
        <f t="shared" si="45"/>
        <v>4752710.1999999993</v>
      </c>
      <c r="G133" s="407"/>
      <c r="H133" s="406"/>
      <c r="I133" s="229">
        <v>248317.76</v>
      </c>
      <c r="J133" s="89">
        <f t="shared" si="72"/>
        <v>5.2247612320229425E-2</v>
      </c>
      <c r="K133" s="229">
        <v>1121946.3799999999</v>
      </c>
      <c r="L133" s="89">
        <f t="shared" si="73"/>
        <v>0.2360645469189348</v>
      </c>
      <c r="M133" s="229">
        <f t="shared" si="74"/>
        <v>1370264.14</v>
      </c>
      <c r="N133" s="89">
        <f t="shared" si="75"/>
        <v>0.28831215923916426</v>
      </c>
      <c r="O133" s="229"/>
      <c r="P133" s="89">
        <f t="shared" si="76"/>
        <v>0</v>
      </c>
      <c r="Q133" s="229">
        <v>67015.7</v>
      </c>
      <c r="R133" s="89">
        <f t="shared" si="77"/>
        <v>1.4100523107846973E-2</v>
      </c>
      <c r="S133" s="229">
        <v>90500</v>
      </c>
      <c r="T133" s="89">
        <f t="shared" si="78"/>
        <v>1.9041766948045772E-2</v>
      </c>
      <c r="U133" s="229">
        <v>119341.44</v>
      </c>
      <c r="V133" s="89">
        <f t="shared" si="79"/>
        <v>2.5110186604687158E-2</v>
      </c>
      <c r="W133" s="229">
        <v>1663572.4899999998</v>
      </c>
      <c r="X133" s="89">
        <f t="shared" si="80"/>
        <v>0.35002607354431164</v>
      </c>
      <c r="Y133" s="229">
        <v>880460.42999999993</v>
      </c>
      <c r="Z133" s="89">
        <f t="shared" si="81"/>
        <v>0.18525439022139412</v>
      </c>
      <c r="AA133" s="229">
        <v>561555.99999999988</v>
      </c>
      <c r="AB133" s="89">
        <f t="shared" si="82"/>
        <v>0.11815490033455016</v>
      </c>
    </row>
    <row r="134" spans="3:28" ht="14.25">
      <c r="C134" s="387"/>
      <c r="D134" s="185">
        <v>45997</v>
      </c>
      <c r="E134" s="75" t="str">
        <f t="shared" si="59"/>
        <v>六</v>
      </c>
      <c r="F134" s="227">
        <f t="shared" si="45"/>
        <v>5024604.6899999995</v>
      </c>
      <c r="G134" s="407"/>
      <c r="H134" s="406"/>
      <c r="I134" s="229">
        <v>265416.25</v>
      </c>
      <c r="J134" s="89">
        <f t="shared" si="72"/>
        <v>5.2823309767678468E-2</v>
      </c>
      <c r="K134" s="229">
        <v>1278313.05</v>
      </c>
      <c r="L134" s="89">
        <f t="shared" si="73"/>
        <v>0.25441067086214897</v>
      </c>
      <c r="M134" s="229">
        <f t="shared" si="74"/>
        <v>1543729.3</v>
      </c>
      <c r="N134" s="89">
        <f t="shared" si="75"/>
        <v>0.30723398062982749</v>
      </c>
      <c r="O134" s="229"/>
      <c r="P134" s="89">
        <f t="shared" si="76"/>
        <v>0</v>
      </c>
      <c r="Q134" s="229">
        <v>72255.199999999997</v>
      </c>
      <c r="R134" s="89">
        <f t="shared" si="77"/>
        <v>1.4380275555568135E-2</v>
      </c>
      <c r="S134" s="229">
        <v>105197.20000000001</v>
      </c>
      <c r="T134" s="89">
        <f t="shared" si="78"/>
        <v>2.0936413208657818E-2</v>
      </c>
      <c r="U134" s="229">
        <v>131669.35999999999</v>
      </c>
      <c r="V134" s="89">
        <f t="shared" si="79"/>
        <v>2.6204919217236968E-2</v>
      </c>
      <c r="W134" s="229">
        <v>1632580.3299999998</v>
      </c>
      <c r="X134" s="89">
        <f t="shared" si="80"/>
        <v>0.32491716875740928</v>
      </c>
      <c r="Y134" s="229">
        <v>951218.22</v>
      </c>
      <c r="Z134" s="89">
        <f t="shared" si="81"/>
        <v>0.18931205113371816</v>
      </c>
      <c r="AA134" s="229">
        <v>587955.07999999996</v>
      </c>
      <c r="AB134" s="89">
        <f t="shared" si="82"/>
        <v>0.11701519149758227</v>
      </c>
    </row>
    <row r="135" spans="3:28" ht="14.25">
      <c r="C135" s="387"/>
      <c r="D135" s="185">
        <v>45998</v>
      </c>
      <c r="E135" s="75" t="str">
        <f t="shared" si="59"/>
        <v>日</v>
      </c>
      <c r="F135" s="227">
        <f t="shared" si="45"/>
        <v>6649003.0999999996</v>
      </c>
      <c r="G135" s="407"/>
      <c r="H135" s="406"/>
      <c r="I135" s="229">
        <v>363122.77</v>
      </c>
      <c r="J135" s="89">
        <f t="shared" si="72"/>
        <v>5.4613114859278687E-2</v>
      </c>
      <c r="K135" s="229">
        <v>1492474.0200000003</v>
      </c>
      <c r="L135" s="89">
        <f t="shared" si="73"/>
        <v>0.22446583308105245</v>
      </c>
      <c r="M135" s="229">
        <f t="shared" si="74"/>
        <v>1855596.7900000003</v>
      </c>
      <c r="N135" s="89">
        <f t="shared" si="75"/>
        <v>0.27907894794033117</v>
      </c>
      <c r="O135" s="229"/>
      <c r="P135" s="89">
        <f t="shared" si="76"/>
        <v>0</v>
      </c>
      <c r="Q135" s="229">
        <v>99750.099999999991</v>
      </c>
      <c r="R135" s="89">
        <f t="shared" si="77"/>
        <v>1.5002264023609794E-2</v>
      </c>
      <c r="S135" s="229">
        <v>248259.6</v>
      </c>
      <c r="T135" s="89">
        <f t="shared" si="78"/>
        <v>3.7337867988059749E-2</v>
      </c>
      <c r="U135" s="229">
        <v>155157.94</v>
      </c>
      <c r="V135" s="89">
        <f t="shared" si="79"/>
        <v>2.3335519275062454E-2</v>
      </c>
      <c r="W135" s="229">
        <v>2328971.9299999997</v>
      </c>
      <c r="X135" s="89">
        <f t="shared" si="80"/>
        <v>0.35027385233133668</v>
      </c>
      <c r="Y135" s="229">
        <v>1194006.8299999998</v>
      </c>
      <c r="Z135" s="89">
        <f t="shared" si="81"/>
        <v>0.17957681956863578</v>
      </c>
      <c r="AA135" s="229">
        <v>767259.90999999992</v>
      </c>
      <c r="AB135" s="89">
        <f t="shared" si="82"/>
        <v>0.11539472887296442</v>
      </c>
    </row>
    <row r="136" spans="3:28" ht="14.25">
      <c r="C136" s="387"/>
      <c r="D136" s="185">
        <v>45999</v>
      </c>
      <c r="E136" s="75" t="str">
        <f t="shared" si="59"/>
        <v>一</v>
      </c>
      <c r="F136" s="227">
        <f t="shared" si="45"/>
        <v>6213604.4000000004</v>
      </c>
      <c r="G136" s="407"/>
      <c r="H136" s="406"/>
      <c r="I136" s="229">
        <v>345720.26</v>
      </c>
      <c r="J136" s="89">
        <f t="shared" si="72"/>
        <v>5.5639245395152609E-2</v>
      </c>
      <c r="K136" s="229">
        <v>1403419.75</v>
      </c>
      <c r="L136" s="89">
        <f t="shared" si="73"/>
        <v>0.22586242374876647</v>
      </c>
      <c r="M136" s="229">
        <f t="shared" si="74"/>
        <v>1749140.01</v>
      </c>
      <c r="N136" s="89">
        <f t="shared" si="75"/>
        <v>0.28150166914391911</v>
      </c>
      <c r="O136" s="229"/>
      <c r="P136" s="89">
        <f t="shared" si="76"/>
        <v>0</v>
      </c>
      <c r="Q136" s="229">
        <v>87474.7</v>
      </c>
      <c r="R136" s="89">
        <f t="shared" si="77"/>
        <v>1.4077931964899469E-2</v>
      </c>
      <c r="S136" s="229">
        <v>159931.6</v>
      </c>
      <c r="T136" s="89">
        <f t="shared" si="78"/>
        <v>2.5738941474935224E-2</v>
      </c>
      <c r="U136" s="229">
        <v>161690.9</v>
      </c>
      <c r="V136" s="89">
        <f t="shared" si="79"/>
        <v>2.6022078264267997E-2</v>
      </c>
      <c r="W136" s="229">
        <v>2132015.7799999998</v>
      </c>
      <c r="X136" s="89">
        <f t="shared" si="80"/>
        <v>0.34312061772069036</v>
      </c>
      <c r="Y136" s="229">
        <v>1176392.76</v>
      </c>
      <c r="Z136" s="89">
        <f t="shared" si="81"/>
        <v>0.18932533908982038</v>
      </c>
      <c r="AA136" s="229">
        <v>746958.64999999991</v>
      </c>
      <c r="AB136" s="89">
        <f t="shared" si="82"/>
        <v>0.12021342234146735</v>
      </c>
    </row>
    <row r="137" spans="3:28" ht="14.25">
      <c r="C137" s="387"/>
      <c r="D137" s="185">
        <v>46000</v>
      </c>
      <c r="E137" s="75" t="str">
        <f t="shared" si="59"/>
        <v>二</v>
      </c>
      <c r="F137" s="227">
        <f t="shared" si="45"/>
        <v>6528421.7999999998</v>
      </c>
      <c r="G137" s="407">
        <f t="shared" si="60"/>
        <v>40299484.340000004</v>
      </c>
      <c r="H137" s="406"/>
      <c r="I137" s="229">
        <v>318426.82999999984</v>
      </c>
      <c r="J137" s="89">
        <f t="shared" si="72"/>
        <v>4.8775468214997973E-2</v>
      </c>
      <c r="K137" s="229">
        <v>1347851.58</v>
      </c>
      <c r="L137" s="89">
        <f t="shared" si="73"/>
        <v>0.2064590219951781</v>
      </c>
      <c r="M137" s="229">
        <f t="shared" si="74"/>
        <v>1666278.41</v>
      </c>
      <c r="N137" s="89">
        <f t="shared" si="75"/>
        <v>0.25523449021017608</v>
      </c>
      <c r="O137" s="229"/>
      <c r="P137" s="89">
        <f t="shared" si="76"/>
        <v>0</v>
      </c>
      <c r="Q137" s="229">
        <v>79989.7</v>
      </c>
      <c r="R137" s="89">
        <f t="shared" si="77"/>
        <v>1.2252532457385029E-2</v>
      </c>
      <c r="S137" s="229">
        <v>152981.20000000001</v>
      </c>
      <c r="T137" s="89">
        <f t="shared" si="78"/>
        <v>2.3433105992017859E-2</v>
      </c>
      <c r="U137" s="229">
        <v>147480.14000000001</v>
      </c>
      <c r="V137" s="89">
        <f t="shared" si="79"/>
        <v>2.2590473550590743E-2</v>
      </c>
      <c r="W137" s="229">
        <v>2283235.2300000004</v>
      </c>
      <c r="X137" s="89">
        <f t="shared" si="80"/>
        <v>0.34973770077172411</v>
      </c>
      <c r="Y137" s="229">
        <v>1451293.76</v>
      </c>
      <c r="Z137" s="89">
        <f t="shared" si="81"/>
        <v>0.22230392037475274</v>
      </c>
      <c r="AA137" s="229">
        <v>747163.36</v>
      </c>
      <c r="AB137" s="89">
        <f t="shared" si="82"/>
        <v>0.11444777664335352</v>
      </c>
    </row>
    <row r="138" spans="3:28" ht="14.25">
      <c r="C138" s="387"/>
      <c r="D138" s="185">
        <v>46001</v>
      </c>
      <c r="E138" s="75" t="str">
        <f t="shared" si="59"/>
        <v>三</v>
      </c>
      <c r="F138" s="227">
        <f t="shared" si="45"/>
        <v>6107481.2400000002</v>
      </c>
      <c r="G138" s="407"/>
      <c r="H138" s="406"/>
      <c r="I138" s="229">
        <v>303778.74</v>
      </c>
      <c r="J138" s="89">
        <f t="shared" si="72"/>
        <v>4.9738792157141359E-2</v>
      </c>
      <c r="K138" s="229">
        <v>1217088.98</v>
      </c>
      <c r="L138" s="89">
        <f t="shared" si="73"/>
        <v>0.19927838206507531</v>
      </c>
      <c r="M138" s="229">
        <f t="shared" si="74"/>
        <v>1520867.72</v>
      </c>
      <c r="N138" s="89">
        <f t="shared" si="75"/>
        <v>0.24901717422221667</v>
      </c>
      <c r="O138" s="229"/>
      <c r="P138" s="89">
        <f t="shared" si="76"/>
        <v>0</v>
      </c>
      <c r="Q138" s="229">
        <v>78392.899999999994</v>
      </c>
      <c r="R138" s="89">
        <f t="shared" si="77"/>
        <v>1.2835553138760029E-2</v>
      </c>
      <c r="S138" s="229">
        <v>125758.8</v>
      </c>
      <c r="T138" s="89">
        <f t="shared" si="78"/>
        <v>2.0590943313319125E-2</v>
      </c>
      <c r="U138" s="229">
        <v>143255.67999999999</v>
      </c>
      <c r="V138" s="89">
        <f t="shared" si="79"/>
        <v>2.3455770778593499E-2</v>
      </c>
      <c r="W138" s="229">
        <v>2139885.98</v>
      </c>
      <c r="X138" s="89">
        <f t="shared" si="80"/>
        <v>0.35037127351045289</v>
      </c>
      <c r="Y138" s="229">
        <v>1373176.49</v>
      </c>
      <c r="Z138" s="89">
        <f t="shared" si="81"/>
        <v>0.22483515479451557</v>
      </c>
      <c r="AA138" s="229">
        <v>726143.66999999993</v>
      </c>
      <c r="AB138" s="89">
        <f t="shared" si="82"/>
        <v>0.11889413024214215</v>
      </c>
    </row>
    <row r="139" spans="3:28" ht="14.25">
      <c r="C139" s="387"/>
      <c r="D139" s="185">
        <v>46002</v>
      </c>
      <c r="E139" s="75" t="str">
        <f t="shared" si="59"/>
        <v>四</v>
      </c>
      <c r="F139" s="227">
        <f t="shared" si="45"/>
        <v>5423171.8200000003</v>
      </c>
      <c r="G139" s="407"/>
      <c r="H139" s="406"/>
      <c r="I139" s="229">
        <v>274765.81000000006</v>
      </c>
      <c r="J139" s="89">
        <f t="shared" si="72"/>
        <v>5.0665149311090799E-2</v>
      </c>
      <c r="K139" s="229">
        <v>1014161.0899999999</v>
      </c>
      <c r="L139" s="89">
        <f t="shared" si="73"/>
        <v>0.1870051555917695</v>
      </c>
      <c r="M139" s="229">
        <f t="shared" si="74"/>
        <v>1288926.8999999999</v>
      </c>
      <c r="N139" s="89">
        <f t="shared" si="75"/>
        <v>0.23767030490286031</v>
      </c>
      <c r="O139" s="229"/>
      <c r="P139" s="89">
        <f t="shared" si="76"/>
        <v>0</v>
      </c>
      <c r="Q139" s="229">
        <v>69311.099999999991</v>
      </c>
      <c r="R139" s="89">
        <f t="shared" si="77"/>
        <v>1.278054656951658E-2</v>
      </c>
      <c r="S139" s="229">
        <v>128944.40000000001</v>
      </c>
      <c r="T139" s="89">
        <f t="shared" si="78"/>
        <v>2.3776565500740487E-2</v>
      </c>
      <c r="U139" s="229">
        <v>137207.28</v>
      </c>
      <c r="V139" s="89">
        <f t="shared" si="79"/>
        <v>2.5300190470454242E-2</v>
      </c>
      <c r="W139" s="229">
        <v>1937252.6</v>
      </c>
      <c r="X139" s="89">
        <f t="shared" si="80"/>
        <v>0.35721763283539115</v>
      </c>
      <c r="Y139" s="229">
        <v>1195245.6100000001</v>
      </c>
      <c r="Z139" s="89">
        <f t="shared" si="81"/>
        <v>0.22039604306691504</v>
      </c>
      <c r="AA139" s="229">
        <v>666283.92999999993</v>
      </c>
      <c r="AB139" s="89">
        <f t="shared" si="82"/>
        <v>0.12285871665412214</v>
      </c>
    </row>
    <row r="140" spans="3:28" ht="14.25">
      <c r="C140" s="387"/>
      <c r="D140" s="185">
        <v>46003</v>
      </c>
      <c r="E140" s="75" t="str">
        <f t="shared" si="59"/>
        <v>五</v>
      </c>
      <c r="F140" s="227">
        <f t="shared" si="45"/>
        <v>4642836.03</v>
      </c>
      <c r="G140" s="407"/>
      <c r="H140" s="406"/>
      <c r="I140" s="229">
        <v>234122.33999999997</v>
      </c>
      <c r="J140" s="89">
        <f t="shared" si="72"/>
        <v>5.0426579462897803E-2</v>
      </c>
      <c r="K140" s="229">
        <v>1010819.6499999998</v>
      </c>
      <c r="L140" s="89">
        <f t="shared" si="73"/>
        <v>0.2177159915768121</v>
      </c>
      <c r="M140" s="229">
        <f t="shared" si="74"/>
        <v>1244941.9899999998</v>
      </c>
      <c r="N140" s="89">
        <f t="shared" si="75"/>
        <v>0.2681425710397099</v>
      </c>
      <c r="O140" s="229"/>
      <c r="P140" s="89">
        <f t="shared" si="76"/>
        <v>0</v>
      </c>
      <c r="Q140" s="229">
        <v>56037.7</v>
      </c>
      <c r="R140" s="89">
        <f t="shared" si="77"/>
        <v>1.2069713347167247E-2</v>
      </c>
      <c r="S140" s="229">
        <v>129885.6</v>
      </c>
      <c r="T140" s="89">
        <f t="shared" si="78"/>
        <v>2.797548721530017E-2</v>
      </c>
      <c r="U140" s="229">
        <v>102859.34</v>
      </c>
      <c r="V140" s="89">
        <f t="shared" si="79"/>
        <v>2.215442012928464E-2</v>
      </c>
      <c r="W140" s="229">
        <v>1628437.01</v>
      </c>
      <c r="X140" s="89">
        <f t="shared" si="80"/>
        <v>0.35074187403512502</v>
      </c>
      <c r="Y140" s="229">
        <v>937988.03</v>
      </c>
      <c r="Z140" s="89">
        <f t="shared" si="81"/>
        <v>0.20202910978098876</v>
      </c>
      <c r="AA140" s="229">
        <v>542686.36</v>
      </c>
      <c r="AB140" s="89">
        <f t="shared" si="82"/>
        <v>0.11688682445242417</v>
      </c>
    </row>
    <row r="141" spans="3:28" ht="14.25">
      <c r="C141" s="387"/>
      <c r="D141" s="185">
        <v>46004</v>
      </c>
      <c r="E141" s="75" t="str">
        <f t="shared" si="59"/>
        <v>六</v>
      </c>
      <c r="F141" s="227">
        <f t="shared" si="45"/>
        <v>4925701.5599999987</v>
      </c>
      <c r="G141" s="407"/>
      <c r="H141" s="406"/>
      <c r="I141" s="229">
        <v>261009.65999999968</v>
      </c>
      <c r="J141" s="89">
        <f t="shared" si="72"/>
        <v>5.2989337015375282E-2</v>
      </c>
      <c r="K141" s="229">
        <v>1141271.9400000002</v>
      </c>
      <c r="L141" s="89">
        <f t="shared" si="73"/>
        <v>0.23169733815542012</v>
      </c>
      <c r="M141" s="229">
        <f t="shared" si="74"/>
        <v>1402281.5999999999</v>
      </c>
      <c r="N141" s="89">
        <f t="shared" si="75"/>
        <v>0.28468667517079543</v>
      </c>
      <c r="O141" s="229"/>
      <c r="P141" s="89">
        <f t="shared" si="76"/>
        <v>0</v>
      </c>
      <c r="Q141" s="229">
        <v>59381</v>
      </c>
      <c r="R141" s="89">
        <f t="shared" si="77"/>
        <v>1.2055338569882829E-2</v>
      </c>
      <c r="S141" s="229">
        <v>128582.40000000001</v>
      </c>
      <c r="T141" s="89">
        <f t="shared" si="78"/>
        <v>2.6104382986613595E-2</v>
      </c>
      <c r="U141" s="229">
        <v>120663.12</v>
      </c>
      <c r="V141" s="89">
        <f t="shared" si="79"/>
        <v>2.4496636373560567E-2</v>
      </c>
      <c r="W141" s="229">
        <v>1691590.6899999997</v>
      </c>
      <c r="X141" s="89">
        <f t="shared" si="80"/>
        <v>0.34342127093871277</v>
      </c>
      <c r="Y141" s="229">
        <v>1010184.5199999999</v>
      </c>
      <c r="Z141" s="89">
        <f t="shared" si="81"/>
        <v>0.20508439411014584</v>
      </c>
      <c r="AA141" s="229">
        <v>513018.23</v>
      </c>
      <c r="AB141" s="89">
        <f t="shared" si="82"/>
        <v>0.10415130185028915</v>
      </c>
    </row>
    <row r="142" spans="3:28" ht="14.25">
      <c r="C142" s="387"/>
      <c r="D142" s="185">
        <v>46005</v>
      </c>
      <c r="E142" s="75" t="str">
        <f t="shared" si="59"/>
        <v>日</v>
      </c>
      <c r="F142" s="227">
        <f t="shared" si="45"/>
        <v>6534270.0100000007</v>
      </c>
      <c r="G142" s="407"/>
      <c r="H142" s="406"/>
      <c r="I142" s="229">
        <v>342786.69999999972</v>
      </c>
      <c r="J142" s="89">
        <f t="shared" si="72"/>
        <v>5.2459830933738794E-2</v>
      </c>
      <c r="K142" s="229">
        <v>1387595.1900000002</v>
      </c>
      <c r="L142" s="89">
        <f t="shared" si="73"/>
        <v>0.21235657355396001</v>
      </c>
      <c r="M142" s="229">
        <f t="shared" si="74"/>
        <v>1730381.89</v>
      </c>
      <c r="N142" s="89">
        <f t="shared" si="75"/>
        <v>0.26481640448769883</v>
      </c>
      <c r="O142" s="229"/>
      <c r="P142" s="89">
        <f t="shared" si="76"/>
        <v>0</v>
      </c>
      <c r="Q142" s="229">
        <v>81486.7</v>
      </c>
      <c r="R142" s="89">
        <f t="shared" si="77"/>
        <v>1.2470666176220653E-2</v>
      </c>
      <c r="S142" s="229">
        <v>141614.40000000002</v>
      </c>
      <c r="T142" s="89">
        <f t="shared" si="78"/>
        <v>2.1672566297883979E-2</v>
      </c>
      <c r="U142" s="229">
        <v>145113.96</v>
      </c>
      <c r="V142" s="89">
        <f t="shared" si="79"/>
        <v>2.2208136452567556E-2</v>
      </c>
      <c r="W142" s="229">
        <v>2363625.5900000008</v>
      </c>
      <c r="X142" s="89">
        <f t="shared" si="80"/>
        <v>0.36172756656561861</v>
      </c>
      <c r="Y142" s="229">
        <v>1335274.08</v>
      </c>
      <c r="Z142" s="89">
        <f t="shared" si="81"/>
        <v>0.2043493883718466</v>
      </c>
      <c r="AA142" s="229">
        <v>736773.39</v>
      </c>
      <c r="AB142" s="89">
        <f t="shared" si="82"/>
        <v>0.11275527164816379</v>
      </c>
    </row>
    <row r="143" spans="3:28" ht="14.25">
      <c r="C143" s="387"/>
      <c r="D143" s="185">
        <v>46006</v>
      </c>
      <c r="E143" s="75" t="str">
        <f t="shared" si="59"/>
        <v>一</v>
      </c>
      <c r="F143" s="227">
        <f t="shared" si="45"/>
        <v>6137601.8800000008</v>
      </c>
      <c r="G143" s="407"/>
      <c r="H143" s="406"/>
      <c r="I143" s="229">
        <v>333358.05000000005</v>
      </c>
      <c r="J143" s="89">
        <f t="shared" si="72"/>
        <v>5.4314055638942808E-2</v>
      </c>
      <c r="K143" s="229">
        <v>1353984.68</v>
      </c>
      <c r="L143" s="89">
        <f t="shared" si="73"/>
        <v>0.2206048398825112</v>
      </c>
      <c r="M143" s="229">
        <f t="shared" si="74"/>
        <v>1687342.73</v>
      </c>
      <c r="N143" s="89">
        <f t="shared" si="75"/>
        <v>0.27491889552145404</v>
      </c>
      <c r="O143" s="229"/>
      <c r="P143" s="89">
        <f t="shared" si="76"/>
        <v>0</v>
      </c>
      <c r="Q143" s="229">
        <v>77744.2</v>
      </c>
      <c r="R143" s="89">
        <f t="shared" si="77"/>
        <v>1.2666869164866717E-2</v>
      </c>
      <c r="S143" s="229">
        <v>128220.40000000001</v>
      </c>
      <c r="T143" s="89">
        <f t="shared" si="78"/>
        <v>2.0890960754202582E-2</v>
      </c>
      <c r="U143" s="229">
        <v>157483.46</v>
      </c>
      <c r="V143" s="89">
        <f t="shared" si="79"/>
        <v>2.5658793626412272E-2</v>
      </c>
      <c r="W143" s="229">
        <v>2110375.9500000002</v>
      </c>
      <c r="X143" s="89">
        <f t="shared" si="80"/>
        <v>0.34384373428926279</v>
      </c>
      <c r="Y143" s="229">
        <v>1233978.9500000002</v>
      </c>
      <c r="Z143" s="89">
        <f t="shared" si="81"/>
        <v>0.20105229601500318</v>
      </c>
      <c r="AA143" s="229">
        <v>742456.19</v>
      </c>
      <c r="AB143" s="89">
        <f t="shared" si="82"/>
        <v>0.12096845062879834</v>
      </c>
    </row>
    <row r="144" spans="3:28" ht="14.25">
      <c r="C144" s="387"/>
      <c r="D144" s="185">
        <v>46007</v>
      </c>
      <c r="E144" s="75" t="str">
        <f t="shared" si="59"/>
        <v>二</v>
      </c>
      <c r="F144" s="227">
        <f t="shared" si="45"/>
        <v>0</v>
      </c>
      <c r="G144" s="407">
        <f t="shared" si="60"/>
        <v>0</v>
      </c>
      <c r="H144" s="406"/>
      <c r="I144" s="229"/>
      <c r="J144" s="89" t="e">
        <f t="shared" si="72"/>
        <v>#DIV/0!</v>
      </c>
      <c r="K144" s="229"/>
      <c r="L144" s="89" t="e">
        <f t="shared" si="73"/>
        <v>#DIV/0!</v>
      </c>
      <c r="M144" s="229">
        <f t="shared" si="74"/>
        <v>0</v>
      </c>
      <c r="N144" s="89" t="e">
        <f t="shared" si="75"/>
        <v>#DIV/0!</v>
      </c>
      <c r="O144" s="229"/>
      <c r="P144" s="89" t="e">
        <f t="shared" si="76"/>
        <v>#DIV/0!</v>
      </c>
      <c r="Q144" s="229"/>
      <c r="R144" s="89" t="e">
        <f t="shared" si="77"/>
        <v>#DIV/0!</v>
      </c>
      <c r="S144" s="229"/>
      <c r="T144" s="89" t="e">
        <f t="shared" si="78"/>
        <v>#DIV/0!</v>
      </c>
      <c r="U144" s="229"/>
      <c r="V144" s="89" t="e">
        <f t="shared" si="79"/>
        <v>#DIV/0!</v>
      </c>
      <c r="W144" s="229"/>
      <c r="X144" s="89" t="e">
        <f t="shared" si="80"/>
        <v>#DIV/0!</v>
      </c>
      <c r="Y144" s="229"/>
      <c r="Z144" s="89" t="e">
        <f t="shared" si="81"/>
        <v>#DIV/0!</v>
      </c>
      <c r="AA144" s="229"/>
      <c r="AB144" s="89" t="e">
        <f t="shared" si="82"/>
        <v>#DIV/0!</v>
      </c>
    </row>
    <row r="145" spans="3:28" ht="14.25">
      <c r="C145" s="387"/>
      <c r="D145" s="185">
        <v>46008</v>
      </c>
      <c r="E145" s="75" t="str">
        <f t="shared" si="59"/>
        <v>三</v>
      </c>
      <c r="F145" s="227">
        <f t="shared" si="45"/>
        <v>0</v>
      </c>
      <c r="G145" s="407"/>
      <c r="H145" s="406"/>
      <c r="I145" s="229"/>
      <c r="J145" s="89" t="e">
        <f t="shared" si="72"/>
        <v>#DIV/0!</v>
      </c>
      <c r="K145" s="229"/>
      <c r="L145" s="89" t="e">
        <f t="shared" si="73"/>
        <v>#DIV/0!</v>
      </c>
      <c r="M145" s="229">
        <f t="shared" si="74"/>
        <v>0</v>
      </c>
      <c r="N145" s="89" t="e">
        <f t="shared" si="75"/>
        <v>#DIV/0!</v>
      </c>
      <c r="O145" s="229"/>
      <c r="P145" s="89" t="e">
        <f t="shared" si="76"/>
        <v>#DIV/0!</v>
      </c>
      <c r="Q145" s="229"/>
      <c r="R145" s="89" t="e">
        <f t="shared" si="77"/>
        <v>#DIV/0!</v>
      </c>
      <c r="S145" s="229"/>
      <c r="T145" s="89" t="e">
        <f t="shared" si="78"/>
        <v>#DIV/0!</v>
      </c>
      <c r="U145" s="229"/>
      <c r="V145" s="89" t="e">
        <f t="shared" si="79"/>
        <v>#DIV/0!</v>
      </c>
      <c r="W145" s="229"/>
      <c r="X145" s="89" t="e">
        <f t="shared" si="80"/>
        <v>#DIV/0!</v>
      </c>
      <c r="Y145" s="229"/>
      <c r="Z145" s="89" t="e">
        <f t="shared" si="81"/>
        <v>#DIV/0!</v>
      </c>
      <c r="AA145" s="229"/>
      <c r="AB145" s="89" t="e">
        <f t="shared" si="82"/>
        <v>#DIV/0!</v>
      </c>
    </row>
    <row r="146" spans="3:28" ht="14.25">
      <c r="C146" s="387"/>
      <c r="D146" s="185">
        <v>46009</v>
      </c>
      <c r="E146" s="75" t="str">
        <f t="shared" si="59"/>
        <v>四</v>
      </c>
      <c r="F146" s="227">
        <f t="shared" si="45"/>
        <v>0</v>
      </c>
      <c r="G146" s="407"/>
      <c r="H146" s="406"/>
      <c r="I146" s="229"/>
      <c r="J146" s="89" t="e">
        <f t="shared" si="72"/>
        <v>#DIV/0!</v>
      </c>
      <c r="K146" s="229"/>
      <c r="L146" s="89" t="e">
        <f t="shared" si="73"/>
        <v>#DIV/0!</v>
      </c>
      <c r="M146" s="229">
        <f t="shared" si="74"/>
        <v>0</v>
      </c>
      <c r="N146" s="89" t="e">
        <f t="shared" si="75"/>
        <v>#DIV/0!</v>
      </c>
      <c r="O146" s="229"/>
      <c r="P146" s="89" t="e">
        <f t="shared" si="76"/>
        <v>#DIV/0!</v>
      </c>
      <c r="Q146" s="229"/>
      <c r="R146" s="89" t="e">
        <f t="shared" si="77"/>
        <v>#DIV/0!</v>
      </c>
      <c r="S146" s="229"/>
      <c r="T146" s="89" t="e">
        <f t="shared" si="78"/>
        <v>#DIV/0!</v>
      </c>
      <c r="U146" s="229"/>
      <c r="V146" s="89" t="e">
        <f t="shared" si="79"/>
        <v>#DIV/0!</v>
      </c>
      <c r="W146" s="229"/>
      <c r="X146" s="89" t="e">
        <f t="shared" si="80"/>
        <v>#DIV/0!</v>
      </c>
      <c r="Y146" s="229"/>
      <c r="Z146" s="89" t="e">
        <f t="shared" si="81"/>
        <v>#DIV/0!</v>
      </c>
      <c r="AA146" s="229"/>
      <c r="AB146" s="89" t="e">
        <f t="shared" si="82"/>
        <v>#DIV/0!</v>
      </c>
    </row>
    <row r="147" spans="3:28" ht="14.25">
      <c r="C147" s="387"/>
      <c r="D147" s="185">
        <v>46010</v>
      </c>
      <c r="E147" s="75" t="str">
        <f t="shared" si="59"/>
        <v>五</v>
      </c>
      <c r="F147" s="227">
        <f t="shared" si="45"/>
        <v>0</v>
      </c>
      <c r="G147" s="407"/>
      <c r="H147" s="406"/>
      <c r="I147" s="229"/>
      <c r="J147" s="89" t="e">
        <f t="shared" si="72"/>
        <v>#DIV/0!</v>
      </c>
      <c r="K147" s="229"/>
      <c r="L147" s="89" t="e">
        <f t="shared" si="73"/>
        <v>#DIV/0!</v>
      </c>
      <c r="M147" s="229">
        <f t="shared" si="74"/>
        <v>0</v>
      </c>
      <c r="N147" s="89" t="e">
        <f t="shared" si="75"/>
        <v>#DIV/0!</v>
      </c>
      <c r="O147" s="229"/>
      <c r="P147" s="89" t="e">
        <f t="shared" si="76"/>
        <v>#DIV/0!</v>
      </c>
      <c r="Q147" s="229"/>
      <c r="R147" s="89" t="e">
        <f t="shared" si="77"/>
        <v>#DIV/0!</v>
      </c>
      <c r="S147" s="229"/>
      <c r="T147" s="89" t="e">
        <f t="shared" si="78"/>
        <v>#DIV/0!</v>
      </c>
      <c r="U147" s="229"/>
      <c r="V147" s="89" t="e">
        <f t="shared" si="79"/>
        <v>#DIV/0!</v>
      </c>
      <c r="W147" s="229"/>
      <c r="X147" s="89" t="e">
        <f t="shared" si="80"/>
        <v>#DIV/0!</v>
      </c>
      <c r="Y147" s="229"/>
      <c r="Z147" s="89" t="e">
        <f t="shared" si="81"/>
        <v>#DIV/0!</v>
      </c>
      <c r="AA147" s="229"/>
      <c r="AB147" s="89" t="e">
        <f t="shared" si="82"/>
        <v>#DIV/0!</v>
      </c>
    </row>
    <row r="148" spans="3:28" ht="14.25">
      <c r="C148" s="387"/>
      <c r="D148" s="185">
        <v>46011</v>
      </c>
      <c r="E148" s="75" t="str">
        <f t="shared" si="59"/>
        <v>六</v>
      </c>
      <c r="F148" s="227">
        <f t="shared" si="45"/>
        <v>0</v>
      </c>
      <c r="G148" s="407"/>
      <c r="H148" s="406"/>
      <c r="I148" s="229"/>
      <c r="J148" s="89" t="e">
        <f t="shared" si="72"/>
        <v>#DIV/0!</v>
      </c>
      <c r="K148" s="229"/>
      <c r="L148" s="89" t="e">
        <f t="shared" si="73"/>
        <v>#DIV/0!</v>
      </c>
      <c r="M148" s="229">
        <f t="shared" si="74"/>
        <v>0</v>
      </c>
      <c r="N148" s="89" t="e">
        <f t="shared" si="75"/>
        <v>#DIV/0!</v>
      </c>
      <c r="O148" s="229"/>
      <c r="P148" s="89" t="e">
        <f t="shared" si="76"/>
        <v>#DIV/0!</v>
      </c>
      <c r="Q148" s="229"/>
      <c r="R148" s="89" t="e">
        <f t="shared" si="77"/>
        <v>#DIV/0!</v>
      </c>
      <c r="S148" s="229"/>
      <c r="T148" s="89" t="e">
        <f t="shared" si="78"/>
        <v>#DIV/0!</v>
      </c>
      <c r="U148" s="229"/>
      <c r="V148" s="89" t="e">
        <f t="shared" si="79"/>
        <v>#DIV/0!</v>
      </c>
      <c r="W148" s="229"/>
      <c r="X148" s="89" t="e">
        <f t="shared" si="80"/>
        <v>#DIV/0!</v>
      </c>
      <c r="Y148" s="229"/>
      <c r="Z148" s="89" t="e">
        <f t="shared" si="81"/>
        <v>#DIV/0!</v>
      </c>
      <c r="AA148" s="229"/>
      <c r="AB148" s="89" t="e">
        <f t="shared" si="82"/>
        <v>#DIV/0!</v>
      </c>
    </row>
    <row r="149" spans="3:28" ht="14.25">
      <c r="C149" s="387"/>
      <c r="D149" s="185">
        <v>46012</v>
      </c>
      <c r="E149" s="75" t="str">
        <f t="shared" si="59"/>
        <v>日</v>
      </c>
      <c r="F149" s="227">
        <f t="shared" si="45"/>
        <v>0</v>
      </c>
      <c r="G149" s="407"/>
      <c r="H149" s="406"/>
      <c r="I149" s="229"/>
      <c r="J149" s="89" t="e">
        <f t="shared" si="72"/>
        <v>#DIV/0!</v>
      </c>
      <c r="K149" s="229"/>
      <c r="L149" s="89" t="e">
        <f t="shared" si="73"/>
        <v>#DIV/0!</v>
      </c>
      <c r="M149" s="229">
        <f t="shared" si="74"/>
        <v>0</v>
      </c>
      <c r="N149" s="89" t="e">
        <f t="shared" si="75"/>
        <v>#DIV/0!</v>
      </c>
      <c r="O149" s="229"/>
      <c r="P149" s="89" t="e">
        <f t="shared" si="76"/>
        <v>#DIV/0!</v>
      </c>
      <c r="Q149" s="229"/>
      <c r="R149" s="89" t="e">
        <f t="shared" si="77"/>
        <v>#DIV/0!</v>
      </c>
      <c r="S149" s="229"/>
      <c r="T149" s="89" t="e">
        <f t="shared" si="78"/>
        <v>#DIV/0!</v>
      </c>
      <c r="U149" s="229"/>
      <c r="V149" s="89" t="e">
        <f t="shared" si="79"/>
        <v>#DIV/0!</v>
      </c>
      <c r="W149" s="229"/>
      <c r="X149" s="89" t="e">
        <f t="shared" si="80"/>
        <v>#DIV/0!</v>
      </c>
      <c r="Y149" s="229"/>
      <c r="Z149" s="89" t="e">
        <f t="shared" si="81"/>
        <v>#DIV/0!</v>
      </c>
      <c r="AA149" s="229"/>
      <c r="AB149" s="89" t="e">
        <f t="shared" si="82"/>
        <v>#DIV/0!</v>
      </c>
    </row>
    <row r="150" spans="3:28" ht="14.25">
      <c r="C150" s="387"/>
      <c r="D150" s="185">
        <v>46013</v>
      </c>
      <c r="E150" s="75" t="str">
        <f t="shared" si="59"/>
        <v>一</v>
      </c>
      <c r="F150" s="227">
        <f t="shared" si="45"/>
        <v>0</v>
      </c>
      <c r="G150" s="407"/>
      <c r="H150" s="406"/>
      <c r="I150" s="229"/>
      <c r="J150" s="89" t="e">
        <f t="shared" si="72"/>
        <v>#DIV/0!</v>
      </c>
      <c r="K150" s="229"/>
      <c r="L150" s="89" t="e">
        <f t="shared" si="73"/>
        <v>#DIV/0!</v>
      </c>
      <c r="M150" s="229">
        <f t="shared" si="74"/>
        <v>0</v>
      </c>
      <c r="N150" s="89" t="e">
        <f t="shared" si="75"/>
        <v>#DIV/0!</v>
      </c>
      <c r="O150" s="229"/>
      <c r="P150" s="89" t="e">
        <f t="shared" si="76"/>
        <v>#DIV/0!</v>
      </c>
      <c r="Q150" s="229"/>
      <c r="R150" s="89" t="e">
        <f t="shared" si="77"/>
        <v>#DIV/0!</v>
      </c>
      <c r="S150" s="229"/>
      <c r="T150" s="89" t="e">
        <f t="shared" si="78"/>
        <v>#DIV/0!</v>
      </c>
      <c r="U150" s="229"/>
      <c r="V150" s="89" t="e">
        <f t="shared" si="79"/>
        <v>#DIV/0!</v>
      </c>
      <c r="W150" s="229"/>
      <c r="X150" s="89" t="e">
        <f t="shared" si="80"/>
        <v>#DIV/0!</v>
      </c>
      <c r="Y150" s="229"/>
      <c r="Z150" s="89" t="e">
        <f t="shared" si="81"/>
        <v>#DIV/0!</v>
      </c>
      <c r="AA150" s="229"/>
      <c r="AB150" s="89" t="e">
        <f t="shared" si="82"/>
        <v>#DIV/0!</v>
      </c>
    </row>
    <row r="151" spans="3:28" ht="14.25">
      <c r="C151" s="387"/>
      <c r="D151" s="185">
        <v>46014</v>
      </c>
      <c r="E151" s="75" t="str">
        <f t="shared" si="59"/>
        <v>二</v>
      </c>
      <c r="F151" s="227">
        <f t="shared" si="45"/>
        <v>0</v>
      </c>
      <c r="G151" s="407">
        <f t="shared" si="60"/>
        <v>0</v>
      </c>
      <c r="H151" s="406"/>
      <c r="I151" s="229"/>
      <c r="J151" s="89" t="e">
        <f t="shared" si="72"/>
        <v>#DIV/0!</v>
      </c>
      <c r="K151" s="229"/>
      <c r="L151" s="89" t="e">
        <f t="shared" si="73"/>
        <v>#DIV/0!</v>
      </c>
      <c r="M151" s="229">
        <f t="shared" si="74"/>
        <v>0</v>
      </c>
      <c r="N151" s="89" t="e">
        <f t="shared" si="75"/>
        <v>#DIV/0!</v>
      </c>
      <c r="O151" s="229"/>
      <c r="P151" s="89" t="e">
        <f t="shared" si="76"/>
        <v>#DIV/0!</v>
      </c>
      <c r="Q151" s="229"/>
      <c r="R151" s="89" t="e">
        <f t="shared" si="77"/>
        <v>#DIV/0!</v>
      </c>
      <c r="S151" s="229"/>
      <c r="T151" s="89" t="e">
        <f t="shared" si="78"/>
        <v>#DIV/0!</v>
      </c>
      <c r="U151" s="229"/>
      <c r="V151" s="89" t="e">
        <f t="shared" si="79"/>
        <v>#DIV/0!</v>
      </c>
      <c r="W151" s="229"/>
      <c r="X151" s="89" t="e">
        <f t="shared" si="80"/>
        <v>#DIV/0!</v>
      </c>
      <c r="Y151" s="229"/>
      <c r="Z151" s="89" t="e">
        <f t="shared" si="81"/>
        <v>#DIV/0!</v>
      </c>
      <c r="AA151" s="229"/>
      <c r="AB151" s="89" t="e">
        <f t="shared" si="82"/>
        <v>#DIV/0!</v>
      </c>
    </row>
    <row r="152" spans="3:28" ht="14.25">
      <c r="C152" s="387"/>
      <c r="D152" s="185">
        <v>46015</v>
      </c>
      <c r="E152" s="75" t="str">
        <f t="shared" si="59"/>
        <v>三</v>
      </c>
      <c r="F152" s="227">
        <f t="shared" si="45"/>
        <v>0</v>
      </c>
      <c r="G152" s="407"/>
      <c r="H152" s="406"/>
      <c r="I152" s="229"/>
      <c r="J152" s="89" t="e">
        <f t="shared" si="72"/>
        <v>#DIV/0!</v>
      </c>
      <c r="K152" s="229"/>
      <c r="L152" s="89" t="e">
        <f t="shared" si="73"/>
        <v>#DIV/0!</v>
      </c>
      <c r="M152" s="229">
        <f t="shared" si="74"/>
        <v>0</v>
      </c>
      <c r="N152" s="89" t="e">
        <f t="shared" si="75"/>
        <v>#DIV/0!</v>
      </c>
      <c r="O152" s="229"/>
      <c r="P152" s="89" t="e">
        <f t="shared" si="76"/>
        <v>#DIV/0!</v>
      </c>
      <c r="Q152" s="229"/>
      <c r="R152" s="89" t="e">
        <f t="shared" si="77"/>
        <v>#DIV/0!</v>
      </c>
      <c r="S152" s="229"/>
      <c r="T152" s="89" t="e">
        <f t="shared" si="78"/>
        <v>#DIV/0!</v>
      </c>
      <c r="U152" s="229"/>
      <c r="V152" s="89" t="e">
        <f t="shared" si="79"/>
        <v>#DIV/0!</v>
      </c>
      <c r="W152" s="229"/>
      <c r="X152" s="89" t="e">
        <f t="shared" si="80"/>
        <v>#DIV/0!</v>
      </c>
      <c r="Y152" s="229"/>
      <c r="Z152" s="89" t="e">
        <f t="shared" si="81"/>
        <v>#DIV/0!</v>
      </c>
      <c r="AA152" s="229"/>
      <c r="AB152" s="89" t="e">
        <f t="shared" si="82"/>
        <v>#DIV/0!</v>
      </c>
    </row>
    <row r="153" spans="3:28" ht="14.25">
      <c r="C153" s="387"/>
      <c r="D153" s="185">
        <v>46016</v>
      </c>
      <c r="E153" s="75" t="str">
        <f t="shared" si="59"/>
        <v>四</v>
      </c>
      <c r="F153" s="227">
        <f t="shared" si="45"/>
        <v>0</v>
      </c>
      <c r="G153" s="407"/>
      <c r="H153" s="406"/>
      <c r="I153" s="229"/>
      <c r="J153" s="89" t="e">
        <f t="shared" si="72"/>
        <v>#DIV/0!</v>
      </c>
      <c r="K153" s="229"/>
      <c r="L153" s="89" t="e">
        <f t="shared" si="73"/>
        <v>#DIV/0!</v>
      </c>
      <c r="M153" s="229">
        <f t="shared" si="74"/>
        <v>0</v>
      </c>
      <c r="N153" s="89" t="e">
        <f t="shared" si="75"/>
        <v>#DIV/0!</v>
      </c>
      <c r="O153" s="229"/>
      <c r="P153" s="89" t="e">
        <f t="shared" si="76"/>
        <v>#DIV/0!</v>
      </c>
      <c r="Q153" s="229"/>
      <c r="R153" s="89" t="e">
        <f t="shared" si="77"/>
        <v>#DIV/0!</v>
      </c>
      <c r="S153" s="229"/>
      <c r="T153" s="89" t="e">
        <f t="shared" si="78"/>
        <v>#DIV/0!</v>
      </c>
      <c r="U153" s="229"/>
      <c r="V153" s="89" t="e">
        <f t="shared" si="79"/>
        <v>#DIV/0!</v>
      </c>
      <c r="W153" s="229"/>
      <c r="X153" s="89" t="e">
        <f t="shared" si="80"/>
        <v>#DIV/0!</v>
      </c>
      <c r="Y153" s="229"/>
      <c r="Z153" s="89" t="e">
        <f t="shared" si="81"/>
        <v>#DIV/0!</v>
      </c>
      <c r="AA153" s="229"/>
      <c r="AB153" s="89" t="e">
        <f t="shared" si="82"/>
        <v>#DIV/0!</v>
      </c>
    </row>
    <row r="154" spans="3:28" ht="14.25">
      <c r="C154" s="387"/>
      <c r="D154" s="185">
        <v>46017</v>
      </c>
      <c r="E154" s="75" t="str">
        <f t="shared" si="59"/>
        <v>五</v>
      </c>
      <c r="F154" s="227">
        <f t="shared" ref="F154:F164" si="83">SUM(M154,Q154,S154,U154,W154,Y154,AA154,O154)</f>
        <v>0</v>
      </c>
      <c r="G154" s="407"/>
      <c r="H154" s="406"/>
      <c r="I154" s="229"/>
      <c r="J154" s="89" t="e">
        <f t="shared" si="72"/>
        <v>#DIV/0!</v>
      </c>
      <c r="K154" s="229"/>
      <c r="L154" s="89" t="e">
        <f t="shared" si="73"/>
        <v>#DIV/0!</v>
      </c>
      <c r="M154" s="229">
        <f t="shared" si="74"/>
        <v>0</v>
      </c>
      <c r="N154" s="89" t="e">
        <f t="shared" si="75"/>
        <v>#DIV/0!</v>
      </c>
      <c r="O154" s="229"/>
      <c r="P154" s="89" t="e">
        <f t="shared" si="76"/>
        <v>#DIV/0!</v>
      </c>
      <c r="Q154" s="229"/>
      <c r="R154" s="89" t="e">
        <f t="shared" si="77"/>
        <v>#DIV/0!</v>
      </c>
      <c r="S154" s="229"/>
      <c r="T154" s="89" t="e">
        <f t="shared" si="78"/>
        <v>#DIV/0!</v>
      </c>
      <c r="U154" s="229"/>
      <c r="V154" s="89" t="e">
        <f t="shared" si="79"/>
        <v>#DIV/0!</v>
      </c>
      <c r="W154" s="229"/>
      <c r="X154" s="89" t="e">
        <f t="shared" si="80"/>
        <v>#DIV/0!</v>
      </c>
      <c r="Y154" s="229"/>
      <c r="Z154" s="89" t="e">
        <f t="shared" si="81"/>
        <v>#DIV/0!</v>
      </c>
      <c r="AA154" s="229"/>
      <c r="AB154" s="89" t="e">
        <f t="shared" si="82"/>
        <v>#DIV/0!</v>
      </c>
    </row>
    <row r="155" spans="3:28" ht="14.25">
      <c r="C155" s="387"/>
      <c r="D155" s="185">
        <v>46018</v>
      </c>
      <c r="E155" s="75" t="str">
        <f t="shared" si="59"/>
        <v>六</v>
      </c>
      <c r="F155" s="227">
        <f t="shared" si="83"/>
        <v>0</v>
      </c>
      <c r="G155" s="407"/>
      <c r="H155" s="406"/>
      <c r="I155" s="229"/>
      <c r="J155" s="89" t="e">
        <f t="shared" si="72"/>
        <v>#DIV/0!</v>
      </c>
      <c r="K155" s="229"/>
      <c r="L155" s="89" t="e">
        <f t="shared" si="73"/>
        <v>#DIV/0!</v>
      </c>
      <c r="M155" s="229">
        <f t="shared" si="74"/>
        <v>0</v>
      </c>
      <c r="N155" s="89" t="e">
        <f t="shared" si="75"/>
        <v>#DIV/0!</v>
      </c>
      <c r="O155" s="229"/>
      <c r="P155" s="89" t="e">
        <f t="shared" si="76"/>
        <v>#DIV/0!</v>
      </c>
      <c r="Q155" s="229"/>
      <c r="R155" s="89" t="e">
        <f t="shared" si="77"/>
        <v>#DIV/0!</v>
      </c>
      <c r="S155" s="229"/>
      <c r="T155" s="89" t="e">
        <f t="shared" si="78"/>
        <v>#DIV/0!</v>
      </c>
      <c r="U155" s="229"/>
      <c r="V155" s="89" t="e">
        <f t="shared" si="79"/>
        <v>#DIV/0!</v>
      </c>
      <c r="W155" s="229"/>
      <c r="X155" s="89" t="e">
        <f t="shared" si="80"/>
        <v>#DIV/0!</v>
      </c>
      <c r="Y155" s="229"/>
      <c r="Z155" s="89" t="e">
        <f t="shared" si="81"/>
        <v>#DIV/0!</v>
      </c>
      <c r="AA155" s="229"/>
      <c r="AB155" s="89" t="e">
        <f t="shared" si="82"/>
        <v>#DIV/0!</v>
      </c>
    </row>
    <row r="156" spans="3:28" ht="14.25">
      <c r="C156" s="387"/>
      <c r="D156" s="185">
        <v>46019</v>
      </c>
      <c r="E156" s="75" t="str">
        <f t="shared" si="59"/>
        <v>日</v>
      </c>
      <c r="F156" s="227">
        <f t="shared" si="83"/>
        <v>0</v>
      </c>
      <c r="G156" s="407"/>
      <c r="H156" s="406"/>
      <c r="I156" s="229"/>
      <c r="J156" s="89" t="e">
        <f t="shared" si="72"/>
        <v>#DIV/0!</v>
      </c>
      <c r="K156" s="229"/>
      <c r="L156" s="89" t="e">
        <f t="shared" si="73"/>
        <v>#DIV/0!</v>
      </c>
      <c r="M156" s="229">
        <f t="shared" si="74"/>
        <v>0</v>
      </c>
      <c r="N156" s="89" t="e">
        <f t="shared" si="75"/>
        <v>#DIV/0!</v>
      </c>
      <c r="O156" s="229"/>
      <c r="P156" s="89" t="e">
        <f t="shared" si="76"/>
        <v>#DIV/0!</v>
      </c>
      <c r="Q156" s="229"/>
      <c r="R156" s="89" t="e">
        <f t="shared" si="77"/>
        <v>#DIV/0!</v>
      </c>
      <c r="S156" s="229"/>
      <c r="T156" s="89" t="e">
        <f t="shared" si="78"/>
        <v>#DIV/0!</v>
      </c>
      <c r="U156" s="229"/>
      <c r="V156" s="89" t="e">
        <f t="shared" si="79"/>
        <v>#DIV/0!</v>
      </c>
      <c r="W156" s="229"/>
      <c r="X156" s="89" t="e">
        <f t="shared" si="80"/>
        <v>#DIV/0!</v>
      </c>
      <c r="Y156" s="229"/>
      <c r="Z156" s="89" t="e">
        <f t="shared" si="81"/>
        <v>#DIV/0!</v>
      </c>
      <c r="AA156" s="229"/>
      <c r="AB156" s="89" t="e">
        <f t="shared" si="82"/>
        <v>#DIV/0!</v>
      </c>
    </row>
    <row r="157" spans="3:28" ht="14.25">
      <c r="C157" s="387"/>
      <c r="D157" s="185">
        <v>46020</v>
      </c>
      <c r="E157" s="75" t="str">
        <f t="shared" si="59"/>
        <v>一</v>
      </c>
      <c r="F157" s="227">
        <f t="shared" si="83"/>
        <v>0</v>
      </c>
      <c r="G157" s="407"/>
      <c r="H157" s="406"/>
      <c r="I157" s="229"/>
      <c r="J157" s="89" t="e">
        <f t="shared" si="72"/>
        <v>#DIV/0!</v>
      </c>
      <c r="K157" s="229"/>
      <c r="L157" s="89" t="e">
        <f t="shared" si="73"/>
        <v>#DIV/0!</v>
      </c>
      <c r="M157" s="229">
        <f t="shared" si="74"/>
        <v>0</v>
      </c>
      <c r="N157" s="89" t="e">
        <f t="shared" si="75"/>
        <v>#DIV/0!</v>
      </c>
      <c r="O157" s="229"/>
      <c r="P157" s="89" t="e">
        <f t="shared" si="76"/>
        <v>#DIV/0!</v>
      </c>
      <c r="Q157" s="229"/>
      <c r="R157" s="89" t="e">
        <f t="shared" si="77"/>
        <v>#DIV/0!</v>
      </c>
      <c r="S157" s="229"/>
      <c r="T157" s="89" t="e">
        <f t="shared" si="78"/>
        <v>#DIV/0!</v>
      </c>
      <c r="U157" s="229"/>
      <c r="V157" s="89" t="e">
        <f t="shared" si="79"/>
        <v>#DIV/0!</v>
      </c>
      <c r="W157" s="229"/>
      <c r="X157" s="89" t="e">
        <f t="shared" si="80"/>
        <v>#DIV/0!</v>
      </c>
      <c r="Y157" s="229"/>
      <c r="Z157" s="89" t="e">
        <f t="shared" si="81"/>
        <v>#DIV/0!</v>
      </c>
      <c r="AA157" s="229"/>
      <c r="AB157" s="89" t="e">
        <f t="shared" si="82"/>
        <v>#DIV/0!</v>
      </c>
    </row>
    <row r="158" spans="3:28" ht="14.25">
      <c r="C158" s="387"/>
      <c r="D158" s="185">
        <v>46021</v>
      </c>
      <c r="E158" s="75" t="str">
        <f t="shared" si="59"/>
        <v>二</v>
      </c>
      <c r="F158" s="227">
        <f t="shared" si="83"/>
        <v>0</v>
      </c>
      <c r="G158" s="407">
        <f t="shared" si="60"/>
        <v>0</v>
      </c>
      <c r="H158" s="406"/>
      <c r="I158" s="229"/>
      <c r="J158" s="89" t="e">
        <f t="shared" si="72"/>
        <v>#DIV/0!</v>
      </c>
      <c r="K158" s="229"/>
      <c r="L158" s="89" t="e">
        <f t="shared" si="73"/>
        <v>#DIV/0!</v>
      </c>
      <c r="M158" s="229">
        <f t="shared" si="74"/>
        <v>0</v>
      </c>
      <c r="N158" s="89" t="e">
        <f t="shared" si="75"/>
        <v>#DIV/0!</v>
      </c>
      <c r="O158" s="229"/>
      <c r="P158" s="89" t="e">
        <f t="shared" si="76"/>
        <v>#DIV/0!</v>
      </c>
      <c r="Q158" s="229"/>
      <c r="R158" s="89" t="e">
        <f t="shared" si="77"/>
        <v>#DIV/0!</v>
      </c>
      <c r="S158" s="229"/>
      <c r="T158" s="89" t="e">
        <f t="shared" si="78"/>
        <v>#DIV/0!</v>
      </c>
      <c r="U158" s="229"/>
      <c r="V158" s="89" t="e">
        <f t="shared" si="79"/>
        <v>#DIV/0!</v>
      </c>
      <c r="W158" s="229"/>
      <c r="X158" s="89" t="e">
        <f t="shared" si="80"/>
        <v>#DIV/0!</v>
      </c>
      <c r="Y158" s="229"/>
      <c r="Z158" s="89" t="e">
        <f t="shared" si="81"/>
        <v>#DIV/0!</v>
      </c>
      <c r="AA158" s="229"/>
      <c r="AB158" s="89" t="e">
        <f t="shared" si="82"/>
        <v>#DIV/0!</v>
      </c>
    </row>
    <row r="159" spans="3:28">
      <c r="D159" s="185">
        <v>46022</v>
      </c>
      <c r="E159" s="75" t="str">
        <f t="shared" si="59"/>
        <v>三</v>
      </c>
      <c r="F159" s="227">
        <f t="shared" si="83"/>
        <v>0</v>
      </c>
      <c r="G159" s="407"/>
      <c r="H159" s="406"/>
      <c r="I159" s="229"/>
      <c r="J159" s="89" t="e">
        <f t="shared" si="72"/>
        <v>#DIV/0!</v>
      </c>
      <c r="K159" s="229"/>
      <c r="L159" s="89" t="e">
        <f t="shared" si="73"/>
        <v>#DIV/0!</v>
      </c>
      <c r="M159" s="229">
        <f t="shared" si="74"/>
        <v>0</v>
      </c>
      <c r="N159" s="89" t="e">
        <f t="shared" si="75"/>
        <v>#DIV/0!</v>
      </c>
      <c r="O159" s="229"/>
      <c r="P159" s="89" t="e">
        <f t="shared" si="76"/>
        <v>#DIV/0!</v>
      </c>
      <c r="Q159" s="229"/>
      <c r="R159" s="89" t="e">
        <f t="shared" si="77"/>
        <v>#DIV/0!</v>
      </c>
      <c r="S159" s="229"/>
      <c r="T159" s="89" t="e">
        <f t="shared" si="78"/>
        <v>#DIV/0!</v>
      </c>
      <c r="U159" s="229"/>
      <c r="V159" s="89" t="e">
        <f t="shared" si="79"/>
        <v>#DIV/0!</v>
      </c>
      <c r="W159" s="229"/>
      <c r="X159" s="89" t="e">
        <f t="shared" si="80"/>
        <v>#DIV/0!</v>
      </c>
      <c r="Y159" s="229"/>
      <c r="Z159" s="89" t="e">
        <f t="shared" si="81"/>
        <v>#DIV/0!</v>
      </c>
      <c r="AA159" s="229"/>
      <c r="AB159" s="89" t="e">
        <f t="shared" si="82"/>
        <v>#DIV/0!</v>
      </c>
    </row>
    <row r="160" spans="3:28">
      <c r="D160" s="185">
        <v>46023</v>
      </c>
      <c r="E160" s="75" t="str">
        <f t="shared" si="59"/>
        <v>四</v>
      </c>
      <c r="F160" s="227">
        <f t="shared" si="83"/>
        <v>0</v>
      </c>
      <c r="G160" s="407"/>
      <c r="I160" s="229"/>
      <c r="J160" s="89" t="e">
        <f t="shared" si="72"/>
        <v>#DIV/0!</v>
      </c>
      <c r="K160" s="229"/>
      <c r="L160" s="89" t="e">
        <f t="shared" si="73"/>
        <v>#DIV/0!</v>
      </c>
      <c r="M160" s="229">
        <f t="shared" si="74"/>
        <v>0</v>
      </c>
      <c r="N160" s="89" t="e">
        <f t="shared" si="75"/>
        <v>#DIV/0!</v>
      </c>
      <c r="O160" s="229"/>
      <c r="P160" s="89" t="e">
        <f t="shared" si="76"/>
        <v>#DIV/0!</v>
      </c>
      <c r="Q160" s="229"/>
      <c r="R160" s="89" t="e">
        <f t="shared" si="77"/>
        <v>#DIV/0!</v>
      </c>
      <c r="S160" s="229"/>
      <c r="T160" s="89" t="e">
        <f t="shared" si="78"/>
        <v>#DIV/0!</v>
      </c>
      <c r="U160" s="229"/>
      <c r="V160" s="89" t="e">
        <f t="shared" si="79"/>
        <v>#DIV/0!</v>
      </c>
      <c r="W160" s="229"/>
      <c r="X160" s="89" t="e">
        <f t="shared" si="80"/>
        <v>#DIV/0!</v>
      </c>
      <c r="Y160" s="229"/>
      <c r="Z160" s="89" t="e">
        <f t="shared" si="81"/>
        <v>#DIV/0!</v>
      </c>
      <c r="AA160" s="229"/>
      <c r="AB160" s="89" t="e">
        <f t="shared" si="82"/>
        <v>#DIV/0!</v>
      </c>
    </row>
    <row r="161" spans="4:28">
      <c r="D161" s="185">
        <v>46024</v>
      </c>
      <c r="E161" s="75" t="str">
        <f t="shared" si="59"/>
        <v>五</v>
      </c>
      <c r="F161" s="227">
        <f t="shared" si="83"/>
        <v>0</v>
      </c>
      <c r="G161" s="407"/>
      <c r="I161" s="229"/>
      <c r="J161" s="89" t="e">
        <f t="shared" si="72"/>
        <v>#DIV/0!</v>
      </c>
      <c r="K161" s="229"/>
      <c r="L161" s="89" t="e">
        <f t="shared" si="73"/>
        <v>#DIV/0!</v>
      </c>
      <c r="M161" s="229">
        <f t="shared" si="74"/>
        <v>0</v>
      </c>
      <c r="N161" s="89" t="e">
        <f t="shared" si="75"/>
        <v>#DIV/0!</v>
      </c>
      <c r="O161" s="229"/>
      <c r="P161" s="89" t="e">
        <f t="shared" si="76"/>
        <v>#DIV/0!</v>
      </c>
      <c r="Q161" s="229"/>
      <c r="R161" s="89" t="e">
        <f t="shared" si="77"/>
        <v>#DIV/0!</v>
      </c>
      <c r="S161" s="229"/>
      <c r="T161" s="89" t="e">
        <f t="shared" si="78"/>
        <v>#DIV/0!</v>
      </c>
      <c r="U161" s="229"/>
      <c r="V161" s="89" t="e">
        <f t="shared" si="79"/>
        <v>#DIV/0!</v>
      </c>
      <c r="W161" s="229"/>
      <c r="X161" s="89" t="e">
        <f t="shared" si="80"/>
        <v>#DIV/0!</v>
      </c>
      <c r="Y161" s="229"/>
      <c r="Z161" s="89" t="e">
        <f t="shared" si="81"/>
        <v>#DIV/0!</v>
      </c>
      <c r="AA161" s="229"/>
      <c r="AB161" s="89" t="e">
        <f t="shared" si="82"/>
        <v>#DIV/0!</v>
      </c>
    </row>
    <row r="162" spans="4:28">
      <c r="D162" s="185">
        <v>46025</v>
      </c>
      <c r="E162" s="75" t="str">
        <f t="shared" si="59"/>
        <v>六</v>
      </c>
      <c r="F162" s="227">
        <f t="shared" si="83"/>
        <v>0</v>
      </c>
      <c r="G162" s="407"/>
      <c r="I162" s="229"/>
      <c r="J162" s="89" t="e">
        <f t="shared" si="72"/>
        <v>#DIV/0!</v>
      </c>
      <c r="K162" s="229"/>
      <c r="L162" s="89" t="e">
        <f t="shared" si="73"/>
        <v>#DIV/0!</v>
      </c>
      <c r="M162" s="229">
        <f t="shared" si="74"/>
        <v>0</v>
      </c>
      <c r="N162" s="89" t="e">
        <f t="shared" si="75"/>
        <v>#DIV/0!</v>
      </c>
      <c r="O162" s="229"/>
      <c r="P162" s="89" t="e">
        <f t="shared" si="76"/>
        <v>#DIV/0!</v>
      </c>
      <c r="Q162" s="229"/>
      <c r="R162" s="89" t="e">
        <f t="shared" si="77"/>
        <v>#DIV/0!</v>
      </c>
      <c r="S162" s="229"/>
      <c r="T162" s="89" t="e">
        <f t="shared" si="78"/>
        <v>#DIV/0!</v>
      </c>
      <c r="U162" s="229"/>
      <c r="V162" s="89" t="e">
        <f t="shared" si="79"/>
        <v>#DIV/0!</v>
      </c>
      <c r="W162" s="229"/>
      <c r="X162" s="89" t="e">
        <f t="shared" si="80"/>
        <v>#DIV/0!</v>
      </c>
      <c r="Y162" s="229"/>
      <c r="Z162" s="89" t="e">
        <f t="shared" si="81"/>
        <v>#DIV/0!</v>
      </c>
      <c r="AA162" s="229"/>
      <c r="AB162" s="89" t="e">
        <f t="shared" si="82"/>
        <v>#DIV/0!</v>
      </c>
    </row>
    <row r="163" spans="4:28">
      <c r="D163" s="185">
        <v>46026</v>
      </c>
      <c r="E163" s="75" t="str">
        <f t="shared" si="59"/>
        <v>日</v>
      </c>
      <c r="F163" s="227">
        <f t="shared" si="83"/>
        <v>0</v>
      </c>
      <c r="G163" s="407"/>
      <c r="I163" s="229"/>
      <c r="J163" s="89" t="e">
        <f t="shared" si="72"/>
        <v>#DIV/0!</v>
      </c>
      <c r="K163" s="229"/>
      <c r="L163" s="89" t="e">
        <f t="shared" si="73"/>
        <v>#DIV/0!</v>
      </c>
      <c r="M163" s="229">
        <f t="shared" si="74"/>
        <v>0</v>
      </c>
      <c r="N163" s="89" t="e">
        <f t="shared" si="75"/>
        <v>#DIV/0!</v>
      </c>
      <c r="O163" s="229"/>
      <c r="P163" s="89" t="e">
        <f t="shared" si="76"/>
        <v>#DIV/0!</v>
      </c>
      <c r="Q163" s="229"/>
      <c r="R163" s="89" t="e">
        <f t="shared" si="77"/>
        <v>#DIV/0!</v>
      </c>
      <c r="S163" s="229"/>
      <c r="T163" s="89" t="e">
        <f t="shared" si="78"/>
        <v>#DIV/0!</v>
      </c>
      <c r="U163" s="229"/>
      <c r="V163" s="89" t="e">
        <f t="shared" si="79"/>
        <v>#DIV/0!</v>
      </c>
      <c r="W163" s="229"/>
      <c r="X163" s="89" t="e">
        <f t="shared" si="80"/>
        <v>#DIV/0!</v>
      </c>
      <c r="Y163" s="229"/>
      <c r="Z163" s="89" t="e">
        <f t="shared" si="81"/>
        <v>#DIV/0!</v>
      </c>
      <c r="AA163" s="229"/>
      <c r="AB163" s="89" t="e">
        <f t="shared" si="82"/>
        <v>#DIV/0!</v>
      </c>
    </row>
    <row r="164" spans="4:28">
      <c r="D164" s="185">
        <v>46027</v>
      </c>
      <c r="E164" s="75" t="str">
        <f t="shared" si="59"/>
        <v>一</v>
      </c>
      <c r="F164" s="227">
        <f t="shared" si="83"/>
        <v>0</v>
      </c>
      <c r="G164" s="407"/>
      <c r="I164" s="229"/>
      <c r="J164" s="89" t="e">
        <f t="shared" si="72"/>
        <v>#DIV/0!</v>
      </c>
      <c r="K164" s="229"/>
      <c r="L164" s="89" t="e">
        <f t="shared" si="73"/>
        <v>#DIV/0!</v>
      </c>
      <c r="M164" s="229">
        <f t="shared" si="74"/>
        <v>0</v>
      </c>
      <c r="N164" s="89" t="e">
        <f t="shared" si="75"/>
        <v>#DIV/0!</v>
      </c>
      <c r="O164" s="229"/>
      <c r="P164" s="89" t="e">
        <f t="shared" si="76"/>
        <v>#DIV/0!</v>
      </c>
      <c r="Q164" s="229"/>
      <c r="R164" s="89" t="e">
        <f t="shared" si="77"/>
        <v>#DIV/0!</v>
      </c>
      <c r="S164" s="229"/>
      <c r="T164" s="89" t="e">
        <f t="shared" si="78"/>
        <v>#DIV/0!</v>
      </c>
      <c r="U164" s="229"/>
      <c r="V164" s="89" t="e">
        <f t="shared" si="79"/>
        <v>#DIV/0!</v>
      </c>
      <c r="W164" s="229"/>
      <c r="X164" s="89" t="e">
        <f t="shared" si="80"/>
        <v>#DIV/0!</v>
      </c>
      <c r="Y164" s="229"/>
      <c r="Z164" s="89" t="e">
        <f t="shared" si="81"/>
        <v>#DIV/0!</v>
      </c>
      <c r="AA164" s="229"/>
      <c r="AB164" s="89" t="e">
        <f t="shared" si="82"/>
        <v>#DIV/0!</v>
      </c>
    </row>
  </sheetData>
  <mergeCells count="65">
    <mergeCell ref="C99:C128"/>
    <mergeCell ref="G102:G108"/>
    <mergeCell ref="G109:G115"/>
    <mergeCell ref="G116:G122"/>
    <mergeCell ref="G123:G129"/>
    <mergeCell ref="C129:C158"/>
    <mergeCell ref="G130:G136"/>
    <mergeCell ref="G137:G143"/>
    <mergeCell ref="G144:G150"/>
    <mergeCell ref="G151:G157"/>
    <mergeCell ref="G158:G164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H129:H159"/>
    <mergeCell ref="H68:H98"/>
    <mergeCell ref="G74:G80"/>
    <mergeCell ref="G81:G87"/>
    <mergeCell ref="G88:G94"/>
    <mergeCell ref="G95:G101"/>
    <mergeCell ref="H99:H128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B164"/>
  <sheetViews>
    <sheetView topLeftCell="B1" zoomScale="90" zoomScaleNormal="90" workbookViewId="0">
      <pane xSplit="4" ySplit="6" topLeftCell="I137" activePane="bottomRight" state="frozen"/>
      <selection activeCell="B1" sqref="B1"/>
      <selection pane="topRight" activeCell="F1" sqref="F1"/>
      <selection pane="bottomLeft" activeCell="B7" sqref="B7"/>
      <selection pane="bottomRight" activeCell="V163" sqref="V163"/>
    </sheetView>
  </sheetViews>
  <sheetFormatPr defaultColWidth="8.85546875" defaultRowHeight="16.5"/>
  <cols>
    <col min="1" max="1" width="0" style="182" hidden="1" customWidth="1"/>
    <col min="2" max="2" width="5.85546875" style="182" customWidth="1"/>
    <col min="3" max="3" width="6.28515625" style="167" bestFit="1" customWidth="1"/>
    <col min="4" max="4" width="9.28515625" style="167" bestFit="1" customWidth="1"/>
    <col min="5" max="5" width="3.85546875" style="183" bestFit="1" customWidth="1"/>
    <col min="6" max="6" width="11.5703125" style="191" bestFit="1" customWidth="1"/>
    <col min="7" max="8" width="13.42578125" style="191" bestFit="1" customWidth="1"/>
    <col min="9" max="9" width="9" style="186" bestFit="1" customWidth="1"/>
    <col min="10" max="10" width="8.7109375" style="190" bestFit="1" customWidth="1"/>
    <col min="11" max="11" width="10" style="186" bestFit="1" customWidth="1"/>
    <col min="12" max="12" width="8.85546875" style="190" bestFit="1" customWidth="1"/>
    <col min="13" max="13" width="10" style="186" bestFit="1" customWidth="1"/>
    <col min="14" max="14" width="8.85546875" style="190" bestFit="1" customWidth="1"/>
    <col min="15" max="15" width="8.5703125" style="186" hidden="1" customWidth="1"/>
    <col min="16" max="16" width="8.5703125" style="190" hidden="1" customWidth="1"/>
    <col min="17" max="17" width="8.5703125" style="186" customWidth="1"/>
    <col min="18" max="18" width="8.5703125" style="190" customWidth="1"/>
    <col min="19" max="19" width="8.5703125" style="186" customWidth="1"/>
    <col min="20" max="20" width="8.5703125" style="190" customWidth="1"/>
    <col min="21" max="21" width="8.7109375" style="186" bestFit="1" customWidth="1"/>
    <col min="22" max="22" width="8.7109375" style="190" bestFit="1" customWidth="1"/>
    <col min="23" max="23" width="10" style="186" bestFit="1" customWidth="1"/>
    <col min="24" max="24" width="8.85546875" style="190" bestFit="1" customWidth="1"/>
    <col min="25" max="25" width="10" style="186" bestFit="1" customWidth="1"/>
    <col min="26" max="26" width="8.85546875" style="190" bestFit="1" customWidth="1"/>
    <col min="27" max="27" width="10" style="186" bestFit="1" customWidth="1"/>
    <col min="28" max="28" width="8.85546875" style="190" bestFit="1" customWidth="1"/>
    <col min="29" max="16384" width="8.85546875" style="182"/>
  </cols>
  <sheetData>
    <row r="2" spans="1:28" ht="30">
      <c r="A2" s="181"/>
      <c r="B2" s="397" t="s">
        <v>275</v>
      </c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182"/>
      <c r="X2" s="182"/>
      <c r="Y2" s="182"/>
      <c r="Z2" s="182"/>
      <c r="AA2" s="182"/>
      <c r="AB2" s="182"/>
    </row>
    <row r="3" spans="1:28" ht="25.15" customHeight="1">
      <c r="B3" s="422" t="s">
        <v>579</v>
      </c>
      <c r="C3" s="423" t="s">
        <v>580</v>
      </c>
      <c r="D3" s="424" t="s">
        <v>247</v>
      </c>
      <c r="E3" s="424"/>
      <c r="F3" s="425" t="s">
        <v>248</v>
      </c>
      <c r="G3" s="425"/>
      <c r="H3" s="425"/>
      <c r="I3" s="428" t="s">
        <v>276</v>
      </c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</row>
    <row r="4" spans="1:28" ht="25.15" customHeight="1">
      <c r="B4" s="422"/>
      <c r="C4" s="423"/>
      <c r="D4" s="424"/>
      <c r="E4" s="424"/>
      <c r="F4" s="425"/>
      <c r="G4" s="425"/>
      <c r="H4" s="425"/>
      <c r="I4" s="426" t="s">
        <v>249</v>
      </c>
      <c r="J4" s="426"/>
      <c r="K4" s="426"/>
      <c r="L4" s="426"/>
      <c r="M4" s="426"/>
      <c r="N4" s="426"/>
      <c r="O4" s="429" t="s">
        <v>649</v>
      </c>
      <c r="P4" s="426"/>
      <c r="Q4" s="426" t="s">
        <v>581</v>
      </c>
      <c r="R4" s="426"/>
      <c r="S4" s="426" t="s">
        <v>582</v>
      </c>
      <c r="T4" s="426"/>
      <c r="U4" s="426" t="s">
        <v>250</v>
      </c>
      <c r="V4" s="426"/>
      <c r="W4" s="416" t="s">
        <v>244</v>
      </c>
      <c r="X4" s="416"/>
      <c r="Y4" s="416" t="s">
        <v>583</v>
      </c>
      <c r="Z4" s="416"/>
      <c r="AA4" s="416" t="s">
        <v>237</v>
      </c>
      <c r="AB4" s="416"/>
    </row>
    <row r="5" spans="1:28" ht="25.15" customHeight="1">
      <c r="B5" s="422"/>
      <c r="C5" s="423"/>
      <c r="D5" s="424"/>
      <c r="E5" s="424"/>
      <c r="F5" s="427" t="s">
        <v>251</v>
      </c>
      <c r="G5" s="427" t="s">
        <v>252</v>
      </c>
      <c r="H5" s="427" t="s">
        <v>253</v>
      </c>
      <c r="I5" s="426" t="s">
        <v>254</v>
      </c>
      <c r="J5" s="426"/>
      <c r="K5" s="426" t="s">
        <v>255</v>
      </c>
      <c r="L5" s="426"/>
      <c r="M5" s="426" t="s">
        <v>256</v>
      </c>
      <c r="N5" s="426"/>
      <c r="O5" s="426" t="s">
        <v>134</v>
      </c>
      <c r="P5" s="426"/>
      <c r="Q5" s="426" t="s">
        <v>254</v>
      </c>
      <c r="R5" s="426"/>
      <c r="S5" s="426" t="s">
        <v>254</v>
      </c>
      <c r="T5" s="426"/>
      <c r="U5" s="426" t="s">
        <v>254</v>
      </c>
      <c r="V5" s="426"/>
      <c r="W5" s="426" t="s">
        <v>254</v>
      </c>
      <c r="X5" s="426"/>
      <c r="Y5" s="426" t="s">
        <v>254</v>
      </c>
      <c r="Z5" s="426"/>
      <c r="AA5" s="426" t="s">
        <v>254</v>
      </c>
      <c r="AB5" s="426"/>
    </row>
    <row r="6" spans="1:28" s="183" customFormat="1" ht="23.45" customHeight="1">
      <c r="B6" s="422"/>
      <c r="C6" s="423"/>
      <c r="D6" s="424"/>
      <c r="E6" s="424"/>
      <c r="F6" s="427"/>
      <c r="G6" s="427"/>
      <c r="H6" s="427"/>
      <c r="I6" s="244" t="s">
        <v>257</v>
      </c>
      <c r="J6" s="184" t="s">
        <v>258</v>
      </c>
      <c r="K6" s="244" t="s">
        <v>257</v>
      </c>
      <c r="L6" s="184" t="s">
        <v>258</v>
      </c>
      <c r="M6" s="244" t="s">
        <v>257</v>
      </c>
      <c r="N6" s="184" t="s">
        <v>258</v>
      </c>
      <c r="O6" s="244" t="s">
        <v>257</v>
      </c>
      <c r="P6" s="184" t="s">
        <v>113</v>
      </c>
      <c r="Q6" s="244" t="s">
        <v>257</v>
      </c>
      <c r="R6" s="184" t="s">
        <v>258</v>
      </c>
      <c r="S6" s="244" t="s">
        <v>257</v>
      </c>
      <c r="T6" s="184" t="s">
        <v>258</v>
      </c>
      <c r="U6" s="244" t="s">
        <v>257</v>
      </c>
      <c r="V6" s="184" t="s">
        <v>258</v>
      </c>
      <c r="W6" s="244" t="s">
        <v>257</v>
      </c>
      <c r="X6" s="184" t="s">
        <v>258</v>
      </c>
      <c r="Y6" s="244" t="s">
        <v>257</v>
      </c>
      <c r="Z6" s="184" t="s">
        <v>258</v>
      </c>
      <c r="AA6" s="244" t="s">
        <v>257</v>
      </c>
      <c r="AB6" s="184" t="s">
        <v>258</v>
      </c>
    </row>
    <row r="7" spans="1:28" ht="14.25">
      <c r="B7" s="405">
        <f>D19</f>
        <v>45882</v>
      </c>
      <c r="C7" s="393" t="s">
        <v>259</v>
      </c>
      <c r="D7" s="185">
        <v>45870</v>
      </c>
      <c r="E7" s="185" t="s">
        <v>260</v>
      </c>
      <c r="F7" s="257">
        <f>SUM(M7,Q7,S7,U7,W7,Y7,AA7)</f>
        <v>126626</v>
      </c>
      <c r="G7" s="421">
        <f>SUM(F7:F10)</f>
        <v>603449</v>
      </c>
      <c r="H7" s="421">
        <f>SUM(F7:F37)</f>
        <v>4956065</v>
      </c>
      <c r="I7" s="258">
        <v>6647</v>
      </c>
      <c r="J7" s="188">
        <f>I7/$F$7</f>
        <v>5.2493168859475935E-2</v>
      </c>
      <c r="K7" s="258">
        <v>16877</v>
      </c>
      <c r="L7" s="188">
        <f>K7/$F$7</f>
        <v>0.13328226430590873</v>
      </c>
      <c r="M7" s="258">
        <f t="shared" ref="M7" si="0">SUM(I7+K7)</f>
        <v>23524</v>
      </c>
      <c r="N7" s="188">
        <f>M7/$F$7</f>
        <v>0.18577543316538467</v>
      </c>
      <c r="O7" s="187"/>
      <c r="P7" s="188">
        <f>O7/$F$7</f>
        <v>0</v>
      </c>
      <c r="Q7" s="187"/>
      <c r="R7" s="188">
        <f>Q7/$F$7</f>
        <v>0</v>
      </c>
      <c r="S7" s="187"/>
      <c r="T7" s="188">
        <f>S7/$F$7</f>
        <v>0</v>
      </c>
      <c r="U7" s="258">
        <v>2514</v>
      </c>
      <c r="V7" s="188">
        <f>U7/$F$7</f>
        <v>1.9853742517334513E-2</v>
      </c>
      <c r="W7" s="258">
        <v>50685</v>
      </c>
      <c r="X7" s="188">
        <f>W7/$F$7</f>
        <v>0.4002732456209625</v>
      </c>
      <c r="Y7" s="258">
        <v>27599</v>
      </c>
      <c r="Z7" s="188">
        <f>Y7/$F$7</f>
        <v>0.21795681771516118</v>
      </c>
      <c r="AA7" s="258">
        <v>22304</v>
      </c>
      <c r="AB7" s="188">
        <f>AA7/$F$7</f>
        <v>0.17614076098115711</v>
      </c>
    </row>
    <row r="8" spans="1:28" ht="14.25">
      <c r="B8" s="393"/>
      <c r="C8" s="393"/>
      <c r="D8" s="185">
        <v>45871</v>
      </c>
      <c r="E8" s="185" t="s">
        <v>261</v>
      </c>
      <c r="F8" s="257">
        <f t="shared" ref="F8:F24" si="1">SUM(M8,Q8,S8,U8,W8,Y8,AA8)</f>
        <v>132231</v>
      </c>
      <c r="G8" s="421"/>
      <c r="H8" s="421"/>
      <c r="I8" s="258">
        <v>7221</v>
      </c>
      <c r="J8" s="188">
        <f t="shared" ref="J8:J45" si="2">I8/$F$7</f>
        <v>5.7026203149432186E-2</v>
      </c>
      <c r="K8" s="258">
        <v>19863</v>
      </c>
      <c r="L8" s="188">
        <f t="shared" ref="L8:L45" si="3">K8/$F$7</f>
        <v>0.15686351934041981</v>
      </c>
      <c r="M8" s="258">
        <f t="shared" ref="M8:M40" si="4">SUM(I8+K8)</f>
        <v>27084</v>
      </c>
      <c r="N8" s="188">
        <f t="shared" ref="N8:N45" si="5">M8/$F$7</f>
        <v>0.213889722489852</v>
      </c>
      <c r="O8" s="187"/>
      <c r="P8" s="188">
        <f t="shared" ref="P8:P45" si="6">O8/$F$7</f>
        <v>0</v>
      </c>
      <c r="Q8" s="187"/>
      <c r="R8" s="188">
        <f t="shared" ref="R8:R45" si="7">Q8/$F$7</f>
        <v>0</v>
      </c>
      <c r="S8" s="187"/>
      <c r="T8" s="188">
        <f t="shared" ref="T8:T45" si="8">S8/$F$7</f>
        <v>0</v>
      </c>
      <c r="U8" s="258">
        <v>2721</v>
      </c>
      <c r="V8" s="188">
        <f t="shared" ref="V8:V45" si="9">U8/$F$7</f>
        <v>2.1488477879740338E-2</v>
      </c>
      <c r="W8" s="258">
        <v>50980</v>
      </c>
      <c r="X8" s="188">
        <f t="shared" ref="X8:X45" si="10">W8/$F$7</f>
        <v>0.40260294094419785</v>
      </c>
      <c r="Y8" s="258">
        <v>28528</v>
      </c>
      <c r="Z8" s="188">
        <f t="shared" ref="Z8:Z45" si="11">Y8/$F$7</f>
        <v>0.22529338366528201</v>
      </c>
      <c r="AA8" s="258">
        <v>22918</v>
      </c>
      <c r="AB8" s="188">
        <f t="shared" ref="AB8:AB45" si="12">AA8/$F$7</f>
        <v>0.18098968616239949</v>
      </c>
    </row>
    <row r="9" spans="1:28" ht="14.25">
      <c r="B9" s="393"/>
      <c r="C9" s="393"/>
      <c r="D9" s="185">
        <v>45872</v>
      </c>
      <c r="E9" s="185" t="s">
        <v>251</v>
      </c>
      <c r="F9" s="257">
        <f t="shared" si="1"/>
        <v>172946</v>
      </c>
      <c r="G9" s="421"/>
      <c r="H9" s="421"/>
      <c r="I9" s="258">
        <v>9328</v>
      </c>
      <c r="J9" s="188">
        <f t="shared" si="2"/>
        <v>7.3665755847930128E-2</v>
      </c>
      <c r="K9" s="258">
        <v>22654</v>
      </c>
      <c r="L9" s="188">
        <f t="shared" si="3"/>
        <v>0.17890480627991093</v>
      </c>
      <c r="M9" s="258">
        <f t="shared" si="4"/>
        <v>31982</v>
      </c>
      <c r="N9" s="188">
        <f t="shared" si="5"/>
        <v>0.25257056212784107</v>
      </c>
      <c r="O9" s="187"/>
      <c r="P9" s="188">
        <f t="shared" si="6"/>
        <v>0</v>
      </c>
      <c r="Q9" s="187"/>
      <c r="R9" s="188">
        <f t="shared" si="7"/>
        <v>0</v>
      </c>
      <c r="S9" s="187"/>
      <c r="T9" s="188">
        <f t="shared" si="8"/>
        <v>0</v>
      </c>
      <c r="U9" s="258">
        <v>3271</v>
      </c>
      <c r="V9" s="188">
        <f t="shared" si="9"/>
        <v>2.5831977634924896E-2</v>
      </c>
      <c r="W9" s="258">
        <v>72638</v>
      </c>
      <c r="X9" s="188">
        <f t="shared" si="10"/>
        <v>0.57364206403108364</v>
      </c>
      <c r="Y9" s="258">
        <v>34986</v>
      </c>
      <c r="Z9" s="188">
        <f t="shared" si="11"/>
        <v>0.27629396806343087</v>
      </c>
      <c r="AA9" s="258">
        <v>30069</v>
      </c>
      <c r="AB9" s="188">
        <f t="shared" si="12"/>
        <v>0.23746308025208093</v>
      </c>
    </row>
    <row r="10" spans="1:28" ht="14.25">
      <c r="B10" s="393"/>
      <c r="C10" s="393"/>
      <c r="D10" s="185">
        <v>45873</v>
      </c>
      <c r="E10" s="185" t="s">
        <v>262</v>
      </c>
      <c r="F10" s="257">
        <f t="shared" si="1"/>
        <v>171646</v>
      </c>
      <c r="G10" s="421"/>
      <c r="H10" s="421"/>
      <c r="I10" s="258">
        <v>9114</v>
      </c>
      <c r="J10" s="188">
        <f t="shared" si="2"/>
        <v>7.1975739579549225E-2</v>
      </c>
      <c r="K10" s="258">
        <v>22093</v>
      </c>
      <c r="L10" s="188">
        <f t="shared" si="3"/>
        <v>0.17447443652962266</v>
      </c>
      <c r="M10" s="258">
        <f t="shared" si="4"/>
        <v>31207</v>
      </c>
      <c r="N10" s="188">
        <f t="shared" si="5"/>
        <v>0.24645017610917189</v>
      </c>
      <c r="O10" s="187"/>
      <c r="P10" s="188">
        <f t="shared" si="6"/>
        <v>0</v>
      </c>
      <c r="Q10" s="187"/>
      <c r="R10" s="188">
        <f t="shared" si="7"/>
        <v>0</v>
      </c>
      <c r="S10" s="187"/>
      <c r="T10" s="188">
        <f t="shared" si="8"/>
        <v>0</v>
      </c>
      <c r="U10" s="258">
        <v>3152</v>
      </c>
      <c r="V10" s="188">
        <f t="shared" si="9"/>
        <v>2.4892202233348603E-2</v>
      </c>
      <c r="W10" s="258">
        <v>73508</v>
      </c>
      <c r="X10" s="188">
        <f t="shared" si="10"/>
        <v>0.58051269091655744</v>
      </c>
      <c r="Y10" s="258">
        <v>34242</v>
      </c>
      <c r="Z10" s="188">
        <f t="shared" si="11"/>
        <v>0.2704183974855085</v>
      </c>
      <c r="AA10" s="258">
        <v>29537</v>
      </c>
      <c r="AB10" s="188">
        <f t="shared" si="12"/>
        <v>0.23326173139797515</v>
      </c>
    </row>
    <row r="11" spans="1:28" ht="14.25">
      <c r="B11" s="393"/>
      <c r="C11" s="393"/>
      <c r="D11" s="185">
        <v>45874</v>
      </c>
      <c r="E11" s="185" t="s">
        <v>263</v>
      </c>
      <c r="F11" s="257">
        <f>SUM(M11,Q11,S11,U11,W11,Y11,AA11)</f>
        <v>185947</v>
      </c>
      <c r="G11" s="421">
        <f>SUM(F11:F17)</f>
        <v>1159872</v>
      </c>
      <c r="H11" s="421"/>
      <c r="I11" s="258">
        <v>8179</v>
      </c>
      <c r="J11" s="188">
        <f t="shared" si="2"/>
        <v>6.4591789995735477E-2</v>
      </c>
      <c r="K11" s="258">
        <v>22129</v>
      </c>
      <c r="L11" s="188">
        <f t="shared" si="3"/>
        <v>0.17475873833178021</v>
      </c>
      <c r="M11" s="258">
        <f t="shared" si="4"/>
        <v>30308</v>
      </c>
      <c r="N11" s="188">
        <f t="shared" si="5"/>
        <v>0.23935052832751569</v>
      </c>
      <c r="O11" s="187"/>
      <c r="P11" s="188">
        <f t="shared" si="6"/>
        <v>0</v>
      </c>
      <c r="Q11" s="187"/>
      <c r="R11" s="188">
        <f t="shared" si="7"/>
        <v>0</v>
      </c>
      <c r="S11" s="187"/>
      <c r="T11" s="188">
        <f t="shared" si="8"/>
        <v>0</v>
      </c>
      <c r="U11" s="258">
        <v>3165</v>
      </c>
      <c r="V11" s="188">
        <f t="shared" si="9"/>
        <v>2.49948667730166E-2</v>
      </c>
      <c r="W11" s="258">
        <v>86711</v>
      </c>
      <c r="X11" s="188">
        <f t="shared" si="10"/>
        <v>0.68478037685783333</v>
      </c>
      <c r="Y11" s="258">
        <v>37532</v>
      </c>
      <c r="Z11" s="188">
        <f t="shared" si="11"/>
        <v>0.29640042329379435</v>
      </c>
      <c r="AA11" s="258">
        <v>28231</v>
      </c>
      <c r="AB11" s="188">
        <f t="shared" si="12"/>
        <v>0.22294789379748234</v>
      </c>
    </row>
    <row r="12" spans="1:28" ht="14.25">
      <c r="B12" s="393"/>
      <c r="C12" s="393"/>
      <c r="D12" s="185">
        <v>45875</v>
      </c>
      <c r="E12" s="185" t="s">
        <v>264</v>
      </c>
      <c r="F12" s="257">
        <f t="shared" si="1"/>
        <v>179806</v>
      </c>
      <c r="G12" s="421"/>
      <c r="H12" s="421"/>
      <c r="I12" s="258">
        <v>8075</v>
      </c>
      <c r="J12" s="188">
        <f t="shared" si="2"/>
        <v>6.377047367839149E-2</v>
      </c>
      <c r="K12" s="258">
        <v>21498</v>
      </c>
      <c r="L12" s="188">
        <f t="shared" si="3"/>
        <v>0.1697755595217412</v>
      </c>
      <c r="M12" s="258">
        <f t="shared" si="4"/>
        <v>29573</v>
      </c>
      <c r="N12" s="188">
        <f t="shared" si="5"/>
        <v>0.23354603320013267</v>
      </c>
      <c r="O12" s="187"/>
      <c r="P12" s="188">
        <f t="shared" si="6"/>
        <v>0</v>
      </c>
      <c r="Q12" s="187"/>
      <c r="R12" s="188">
        <f t="shared" si="7"/>
        <v>0</v>
      </c>
      <c r="S12" s="187"/>
      <c r="T12" s="188">
        <f t="shared" si="8"/>
        <v>0</v>
      </c>
      <c r="U12" s="258">
        <v>3162</v>
      </c>
      <c r="V12" s="188">
        <f t="shared" si="9"/>
        <v>2.4971174956170138E-2</v>
      </c>
      <c r="W12" s="258">
        <v>81227</v>
      </c>
      <c r="X12" s="188">
        <f t="shared" si="10"/>
        <v>0.64147173566250215</v>
      </c>
      <c r="Y12" s="258">
        <v>37322</v>
      </c>
      <c r="Z12" s="188">
        <f t="shared" si="11"/>
        <v>0.29474199611454205</v>
      </c>
      <c r="AA12" s="258">
        <v>28522</v>
      </c>
      <c r="AB12" s="188">
        <f t="shared" si="12"/>
        <v>0.22524600003158909</v>
      </c>
    </row>
    <row r="13" spans="1:28" ht="14.25">
      <c r="B13" s="393"/>
      <c r="C13" s="393"/>
      <c r="D13" s="185">
        <v>45876</v>
      </c>
      <c r="E13" s="185" t="s">
        <v>265</v>
      </c>
      <c r="F13" s="257">
        <f t="shared" si="1"/>
        <v>167846</v>
      </c>
      <c r="G13" s="421"/>
      <c r="H13" s="421"/>
      <c r="I13" s="258">
        <v>7726</v>
      </c>
      <c r="J13" s="188">
        <f t="shared" si="2"/>
        <v>6.1014325651919825E-2</v>
      </c>
      <c r="K13" s="258">
        <v>18509</v>
      </c>
      <c r="L13" s="188">
        <f t="shared" si="3"/>
        <v>0.14617061267038364</v>
      </c>
      <c r="M13" s="258">
        <f t="shared" si="4"/>
        <v>26235</v>
      </c>
      <c r="N13" s="188">
        <f t="shared" si="5"/>
        <v>0.20718493832230347</v>
      </c>
      <c r="O13" s="187"/>
      <c r="P13" s="188">
        <f t="shared" si="6"/>
        <v>0</v>
      </c>
      <c r="Q13" s="187"/>
      <c r="R13" s="188">
        <f t="shared" si="7"/>
        <v>0</v>
      </c>
      <c r="S13" s="187"/>
      <c r="T13" s="188">
        <f t="shared" si="8"/>
        <v>0</v>
      </c>
      <c r="U13" s="258">
        <v>2924</v>
      </c>
      <c r="V13" s="188">
        <f t="shared" si="9"/>
        <v>2.3091624153017548E-2</v>
      </c>
      <c r="W13" s="258">
        <v>76327</v>
      </c>
      <c r="X13" s="188">
        <f t="shared" si="10"/>
        <v>0.60277510147994884</v>
      </c>
      <c r="Y13" s="258">
        <v>34642</v>
      </c>
      <c r="Z13" s="188">
        <f t="shared" si="11"/>
        <v>0.27357730639837002</v>
      </c>
      <c r="AA13" s="258">
        <v>27718</v>
      </c>
      <c r="AB13" s="188">
        <f t="shared" si="12"/>
        <v>0.21889659311673748</v>
      </c>
    </row>
    <row r="14" spans="1:28" ht="14.25">
      <c r="B14" s="393"/>
      <c r="C14" s="393"/>
      <c r="D14" s="185">
        <v>45877</v>
      </c>
      <c r="E14" s="185" t="s">
        <v>229</v>
      </c>
      <c r="F14" s="257">
        <f t="shared" si="1"/>
        <v>133441</v>
      </c>
      <c r="G14" s="421"/>
      <c r="H14" s="421"/>
      <c r="I14" s="258">
        <v>6354</v>
      </c>
      <c r="J14" s="188">
        <f t="shared" si="2"/>
        <v>5.017926808080489E-2</v>
      </c>
      <c r="K14" s="258">
        <v>17055</v>
      </c>
      <c r="L14" s="188">
        <f t="shared" si="3"/>
        <v>0.13468797877213209</v>
      </c>
      <c r="M14" s="258">
        <f t="shared" si="4"/>
        <v>23409</v>
      </c>
      <c r="N14" s="188">
        <f t="shared" si="5"/>
        <v>0.18486724685293698</v>
      </c>
      <c r="O14" s="187"/>
      <c r="P14" s="188">
        <f t="shared" si="6"/>
        <v>0</v>
      </c>
      <c r="Q14" s="187"/>
      <c r="R14" s="188">
        <f t="shared" si="7"/>
        <v>0</v>
      </c>
      <c r="S14" s="187"/>
      <c r="T14" s="188">
        <f t="shared" si="8"/>
        <v>0</v>
      </c>
      <c r="U14" s="258">
        <v>2518</v>
      </c>
      <c r="V14" s="188">
        <f t="shared" si="9"/>
        <v>1.9885331606463129E-2</v>
      </c>
      <c r="W14" s="258">
        <v>56755</v>
      </c>
      <c r="X14" s="188">
        <f t="shared" si="10"/>
        <v>0.44820968837363573</v>
      </c>
      <c r="Y14" s="258">
        <v>27718</v>
      </c>
      <c r="Z14" s="188">
        <f t="shared" si="11"/>
        <v>0.21889659311673748</v>
      </c>
      <c r="AA14" s="258">
        <v>23041</v>
      </c>
      <c r="AB14" s="188">
        <f t="shared" si="12"/>
        <v>0.18196105065310442</v>
      </c>
    </row>
    <row r="15" spans="1:28" ht="14.25">
      <c r="B15" s="393"/>
      <c r="C15" s="393"/>
      <c r="D15" s="185">
        <v>45878</v>
      </c>
      <c r="E15" s="185" t="s">
        <v>261</v>
      </c>
      <c r="F15" s="257">
        <f t="shared" si="1"/>
        <v>136383</v>
      </c>
      <c r="G15" s="421"/>
      <c r="H15" s="421"/>
      <c r="I15" s="258">
        <v>6627</v>
      </c>
      <c r="J15" s="188">
        <f t="shared" si="2"/>
        <v>5.2335223413832864E-2</v>
      </c>
      <c r="K15" s="258">
        <v>19571</v>
      </c>
      <c r="L15" s="188">
        <f t="shared" si="3"/>
        <v>0.15455751583403093</v>
      </c>
      <c r="M15" s="258">
        <f t="shared" si="4"/>
        <v>26198</v>
      </c>
      <c r="N15" s="188">
        <f t="shared" si="5"/>
        <v>0.20689273924786378</v>
      </c>
      <c r="O15" s="187"/>
      <c r="P15" s="188">
        <f t="shared" si="6"/>
        <v>0</v>
      </c>
      <c r="Q15" s="187"/>
      <c r="R15" s="188">
        <f t="shared" si="7"/>
        <v>0</v>
      </c>
      <c r="S15" s="187"/>
      <c r="T15" s="188">
        <f t="shared" si="8"/>
        <v>0</v>
      </c>
      <c r="U15" s="258">
        <v>2642</v>
      </c>
      <c r="V15" s="188">
        <f t="shared" si="9"/>
        <v>2.0864593369450193E-2</v>
      </c>
      <c r="W15" s="258">
        <v>57207</v>
      </c>
      <c r="X15" s="188">
        <f t="shared" si="10"/>
        <v>0.45177925544516923</v>
      </c>
      <c r="Y15" s="258">
        <v>27171</v>
      </c>
      <c r="Z15" s="188">
        <f t="shared" si="11"/>
        <v>0.21457678517839937</v>
      </c>
      <c r="AA15" s="258">
        <v>23165</v>
      </c>
      <c r="AB15" s="188">
        <f t="shared" si="12"/>
        <v>0.18294031241609149</v>
      </c>
    </row>
    <row r="16" spans="1:28" ht="14.25">
      <c r="B16" s="393"/>
      <c r="C16" s="393"/>
      <c r="D16" s="185">
        <v>45879</v>
      </c>
      <c r="E16" s="185" t="s">
        <v>266</v>
      </c>
      <c r="F16" s="257">
        <f t="shared" si="1"/>
        <v>179198</v>
      </c>
      <c r="G16" s="421"/>
      <c r="H16" s="421"/>
      <c r="I16" s="258">
        <v>8869</v>
      </c>
      <c r="J16" s="188">
        <f t="shared" si="2"/>
        <v>7.0040907870421554E-2</v>
      </c>
      <c r="K16" s="258">
        <v>21271</v>
      </c>
      <c r="L16" s="188">
        <f t="shared" si="3"/>
        <v>0.1679828787136923</v>
      </c>
      <c r="M16" s="258">
        <f t="shared" si="4"/>
        <v>30140</v>
      </c>
      <c r="N16" s="188">
        <f t="shared" si="5"/>
        <v>0.23802378658411386</v>
      </c>
      <c r="O16" s="187"/>
      <c r="P16" s="188">
        <f t="shared" si="6"/>
        <v>0</v>
      </c>
      <c r="Q16" s="187"/>
      <c r="R16" s="188">
        <f t="shared" si="7"/>
        <v>0</v>
      </c>
      <c r="S16" s="187"/>
      <c r="T16" s="188">
        <f t="shared" si="8"/>
        <v>0</v>
      </c>
      <c r="U16" s="258">
        <v>3168</v>
      </c>
      <c r="V16" s="188">
        <f t="shared" si="9"/>
        <v>2.5018558589863061E-2</v>
      </c>
      <c r="W16" s="258">
        <v>81618</v>
      </c>
      <c r="X16" s="188">
        <f t="shared" si="10"/>
        <v>0.64455956912482426</v>
      </c>
      <c r="Y16" s="258">
        <v>34318</v>
      </c>
      <c r="Z16" s="188">
        <f t="shared" si="11"/>
        <v>0.27101859017895219</v>
      </c>
      <c r="AA16" s="258">
        <v>29954</v>
      </c>
      <c r="AB16" s="188">
        <f t="shared" si="12"/>
        <v>0.23655489393963325</v>
      </c>
    </row>
    <row r="17" spans="2:28" ht="14.25">
      <c r="B17" s="393"/>
      <c r="C17" s="393"/>
      <c r="D17" s="185">
        <v>45880</v>
      </c>
      <c r="E17" s="185" t="s">
        <v>262</v>
      </c>
      <c r="F17" s="257">
        <f t="shared" si="1"/>
        <v>177251</v>
      </c>
      <c r="G17" s="421"/>
      <c r="H17" s="421"/>
      <c r="I17" s="258">
        <v>8564</v>
      </c>
      <c r="J17" s="188">
        <f t="shared" si="2"/>
        <v>6.7632239824364671E-2</v>
      </c>
      <c r="K17" s="258">
        <v>20943</v>
      </c>
      <c r="L17" s="188">
        <f t="shared" si="3"/>
        <v>0.16539257340514588</v>
      </c>
      <c r="M17" s="258">
        <f t="shared" si="4"/>
        <v>29507</v>
      </c>
      <c r="N17" s="188">
        <f t="shared" si="5"/>
        <v>0.23302481322951052</v>
      </c>
      <c r="O17" s="187"/>
      <c r="P17" s="188">
        <f t="shared" si="6"/>
        <v>0</v>
      </c>
      <c r="Q17" s="187"/>
      <c r="R17" s="188">
        <f t="shared" si="7"/>
        <v>0</v>
      </c>
      <c r="S17" s="187"/>
      <c r="T17" s="188">
        <f t="shared" si="8"/>
        <v>0</v>
      </c>
      <c r="U17" s="258">
        <v>2992</v>
      </c>
      <c r="V17" s="188">
        <f t="shared" si="9"/>
        <v>2.3628638668204003E-2</v>
      </c>
      <c r="W17" s="258">
        <v>81203</v>
      </c>
      <c r="X17" s="188">
        <f t="shared" si="10"/>
        <v>0.64128220112773049</v>
      </c>
      <c r="Y17" s="258">
        <v>34119</v>
      </c>
      <c r="Z17" s="188">
        <f t="shared" si="11"/>
        <v>0.2694470329948036</v>
      </c>
      <c r="AA17" s="258">
        <v>29430</v>
      </c>
      <c r="AB17" s="188">
        <f t="shared" si="12"/>
        <v>0.23241672326378468</v>
      </c>
    </row>
    <row r="18" spans="2:28" ht="14.25">
      <c r="B18" s="405">
        <f>D26</f>
        <v>45889</v>
      </c>
      <c r="C18" s="393"/>
      <c r="D18" s="185">
        <v>45881</v>
      </c>
      <c r="E18" s="185" t="s">
        <v>267</v>
      </c>
      <c r="F18" s="257">
        <f t="shared" si="1"/>
        <v>163807</v>
      </c>
      <c r="G18" s="421">
        <f t="shared" ref="G18" si="13">SUM(F18:F24)</f>
        <v>1082673</v>
      </c>
      <c r="H18" s="421"/>
      <c r="I18" s="258">
        <v>8218</v>
      </c>
      <c r="J18" s="188">
        <f t="shared" si="2"/>
        <v>6.489978361473947E-2</v>
      </c>
      <c r="K18" s="258">
        <v>21050</v>
      </c>
      <c r="L18" s="188">
        <f t="shared" si="3"/>
        <v>0.16623758153933632</v>
      </c>
      <c r="M18" s="258">
        <f t="shared" si="4"/>
        <v>29268</v>
      </c>
      <c r="N18" s="188">
        <f t="shared" si="5"/>
        <v>0.23113736515407579</v>
      </c>
      <c r="O18" s="187"/>
      <c r="P18" s="188">
        <f t="shared" si="6"/>
        <v>0</v>
      </c>
      <c r="Q18" s="187"/>
      <c r="R18" s="188">
        <f t="shared" si="7"/>
        <v>0</v>
      </c>
      <c r="S18" s="187"/>
      <c r="T18" s="188">
        <f t="shared" si="8"/>
        <v>0</v>
      </c>
      <c r="U18" s="258">
        <v>3068</v>
      </c>
      <c r="V18" s="188">
        <f t="shared" si="9"/>
        <v>2.4228831361647687E-2</v>
      </c>
      <c r="W18" s="258">
        <v>72045</v>
      </c>
      <c r="X18" s="188">
        <f t="shared" si="10"/>
        <v>0.56895898156776648</v>
      </c>
      <c r="Y18" s="258">
        <v>32166</v>
      </c>
      <c r="Z18" s="188">
        <f t="shared" si="11"/>
        <v>0.25402366022775735</v>
      </c>
      <c r="AA18" s="258">
        <v>27260</v>
      </c>
      <c r="AB18" s="188">
        <f t="shared" si="12"/>
        <v>0.21527964241151107</v>
      </c>
    </row>
    <row r="19" spans="2:28" ht="14.25">
      <c r="B19" s="393"/>
      <c r="C19" s="393"/>
      <c r="D19" s="185">
        <v>45882</v>
      </c>
      <c r="E19" s="185" t="s">
        <v>268</v>
      </c>
      <c r="F19" s="257">
        <f t="shared" si="1"/>
        <v>165300</v>
      </c>
      <c r="G19" s="421"/>
      <c r="H19" s="421"/>
      <c r="I19" s="258">
        <v>7540</v>
      </c>
      <c r="J19" s="188">
        <f t="shared" si="2"/>
        <v>5.9545433007439232E-2</v>
      </c>
      <c r="K19" s="258">
        <v>20658</v>
      </c>
      <c r="L19" s="188">
        <f t="shared" si="3"/>
        <v>0.16314185080473204</v>
      </c>
      <c r="M19" s="258">
        <f t="shared" si="4"/>
        <v>28198</v>
      </c>
      <c r="N19" s="188">
        <f t="shared" si="5"/>
        <v>0.22268728381217129</v>
      </c>
      <c r="O19" s="187"/>
      <c r="P19" s="188">
        <f t="shared" si="6"/>
        <v>0</v>
      </c>
      <c r="Q19" s="187"/>
      <c r="R19" s="188">
        <f t="shared" si="7"/>
        <v>0</v>
      </c>
      <c r="S19" s="187"/>
      <c r="T19" s="188">
        <f t="shared" si="8"/>
        <v>0</v>
      </c>
      <c r="U19" s="258">
        <v>3227</v>
      </c>
      <c r="V19" s="188">
        <f t="shared" si="9"/>
        <v>2.5484497654510132E-2</v>
      </c>
      <c r="W19" s="258">
        <v>72598</v>
      </c>
      <c r="X19" s="188">
        <f t="shared" si="10"/>
        <v>0.5733261731397975</v>
      </c>
      <c r="Y19" s="258">
        <v>33055</v>
      </c>
      <c r="Z19" s="188">
        <f t="shared" si="11"/>
        <v>0.26104433528659199</v>
      </c>
      <c r="AA19" s="258">
        <v>28222</v>
      </c>
      <c r="AB19" s="188">
        <f t="shared" si="12"/>
        <v>0.22287681834694298</v>
      </c>
    </row>
    <row r="20" spans="2:28" ht="14.25">
      <c r="B20" s="393"/>
      <c r="C20" s="393"/>
      <c r="D20" s="185">
        <v>45883</v>
      </c>
      <c r="E20" s="185" t="s">
        <v>269</v>
      </c>
      <c r="F20" s="257">
        <f t="shared" si="1"/>
        <v>154459</v>
      </c>
      <c r="G20" s="421"/>
      <c r="H20" s="421"/>
      <c r="I20" s="258">
        <v>6748</v>
      </c>
      <c r="J20" s="188">
        <f t="shared" si="2"/>
        <v>5.3290793359973464E-2</v>
      </c>
      <c r="K20" s="258">
        <v>18345</v>
      </c>
      <c r="L20" s="188">
        <f t="shared" si="3"/>
        <v>0.14487546001611043</v>
      </c>
      <c r="M20" s="258">
        <f t="shared" si="4"/>
        <v>25093</v>
      </c>
      <c r="N20" s="188">
        <f t="shared" si="5"/>
        <v>0.1981662533760839</v>
      </c>
      <c r="O20" s="187"/>
      <c r="P20" s="188">
        <f t="shared" si="6"/>
        <v>0</v>
      </c>
      <c r="Q20" s="187"/>
      <c r="R20" s="188">
        <f t="shared" si="7"/>
        <v>0</v>
      </c>
      <c r="S20" s="187"/>
      <c r="T20" s="188">
        <f t="shared" si="8"/>
        <v>0</v>
      </c>
      <c r="U20" s="258">
        <v>3045</v>
      </c>
      <c r="V20" s="188">
        <f t="shared" si="9"/>
        <v>2.4047194099158151E-2</v>
      </c>
      <c r="W20" s="258">
        <v>67535</v>
      </c>
      <c r="X20" s="188">
        <f t="shared" si="10"/>
        <v>0.53334228357525315</v>
      </c>
      <c r="Y20" s="258">
        <v>31549</v>
      </c>
      <c r="Z20" s="188">
        <f t="shared" si="11"/>
        <v>0.24915104322966847</v>
      </c>
      <c r="AA20" s="258">
        <v>27237</v>
      </c>
      <c r="AB20" s="188">
        <f t="shared" si="12"/>
        <v>0.21509800514902153</v>
      </c>
    </row>
    <row r="21" spans="2:28" ht="14.25">
      <c r="B21" s="393"/>
      <c r="C21" s="393"/>
      <c r="D21" s="185">
        <v>45884</v>
      </c>
      <c r="E21" s="185" t="s">
        <v>260</v>
      </c>
      <c r="F21" s="257">
        <f t="shared" si="1"/>
        <v>129575</v>
      </c>
      <c r="G21" s="421"/>
      <c r="H21" s="421"/>
      <c r="I21" s="258">
        <v>5677</v>
      </c>
      <c r="J21" s="188">
        <f t="shared" si="2"/>
        <v>4.4832814745786806E-2</v>
      </c>
      <c r="K21" s="258">
        <v>17865</v>
      </c>
      <c r="L21" s="188">
        <f t="shared" si="3"/>
        <v>0.14108476932067665</v>
      </c>
      <c r="M21" s="258">
        <f t="shared" si="4"/>
        <v>23542</v>
      </c>
      <c r="N21" s="188">
        <f t="shared" si="5"/>
        <v>0.18591758406646344</v>
      </c>
      <c r="O21" s="187"/>
      <c r="P21" s="188">
        <f t="shared" si="6"/>
        <v>0</v>
      </c>
      <c r="Q21" s="187"/>
      <c r="R21" s="188">
        <f t="shared" si="7"/>
        <v>0</v>
      </c>
      <c r="S21" s="187"/>
      <c r="T21" s="188">
        <f t="shared" si="8"/>
        <v>0</v>
      </c>
      <c r="U21" s="258">
        <v>2780</v>
      </c>
      <c r="V21" s="188">
        <f t="shared" si="9"/>
        <v>2.1954416944387409E-2</v>
      </c>
      <c r="W21" s="258">
        <v>52959</v>
      </c>
      <c r="X21" s="188">
        <f t="shared" si="10"/>
        <v>0.41823164279058012</v>
      </c>
      <c r="Y21" s="258">
        <v>27320</v>
      </c>
      <c r="Z21" s="188">
        <f t="shared" si="11"/>
        <v>0.21575347874844028</v>
      </c>
      <c r="AA21" s="258">
        <v>22974</v>
      </c>
      <c r="AB21" s="188">
        <f t="shared" si="12"/>
        <v>0.18143193341020011</v>
      </c>
    </row>
    <row r="22" spans="2:28" ht="14.25">
      <c r="B22" s="393"/>
      <c r="C22" s="393"/>
      <c r="D22" s="185">
        <v>45885</v>
      </c>
      <c r="E22" s="185" t="s">
        <v>261</v>
      </c>
      <c r="F22" s="257">
        <f t="shared" si="1"/>
        <v>129760</v>
      </c>
      <c r="G22" s="421"/>
      <c r="H22" s="421"/>
      <c r="I22" s="258">
        <v>5707</v>
      </c>
      <c r="J22" s="188">
        <f t="shared" si="2"/>
        <v>4.5069732914251419E-2</v>
      </c>
      <c r="K22" s="258">
        <v>19589</v>
      </c>
      <c r="L22" s="188">
        <f t="shared" si="3"/>
        <v>0.15469966673510968</v>
      </c>
      <c r="M22" s="258">
        <f t="shared" si="4"/>
        <v>25296</v>
      </c>
      <c r="N22" s="188">
        <f t="shared" si="5"/>
        <v>0.19976939964936111</v>
      </c>
      <c r="O22" s="187"/>
      <c r="P22" s="188">
        <f t="shared" si="6"/>
        <v>0</v>
      </c>
      <c r="Q22" s="187"/>
      <c r="R22" s="188">
        <f t="shared" si="7"/>
        <v>0</v>
      </c>
      <c r="S22" s="187"/>
      <c r="T22" s="188">
        <f t="shared" si="8"/>
        <v>0</v>
      </c>
      <c r="U22" s="258">
        <v>2661</v>
      </c>
      <c r="V22" s="188">
        <f t="shared" si="9"/>
        <v>2.1014641542811113E-2</v>
      </c>
      <c r="W22" s="258">
        <v>53014</v>
      </c>
      <c r="X22" s="188">
        <f t="shared" si="10"/>
        <v>0.41866599276609862</v>
      </c>
      <c r="Y22" s="258">
        <v>27659</v>
      </c>
      <c r="Z22" s="188">
        <f t="shared" si="11"/>
        <v>0.21843065405209042</v>
      </c>
      <c r="AA22" s="258">
        <v>21130</v>
      </c>
      <c r="AB22" s="188">
        <f t="shared" si="12"/>
        <v>0.1668693633219086</v>
      </c>
    </row>
    <row r="23" spans="2:28" ht="14.25">
      <c r="B23" s="393"/>
      <c r="C23" s="393"/>
      <c r="D23" s="185">
        <v>45886</v>
      </c>
      <c r="E23" s="185" t="s">
        <v>251</v>
      </c>
      <c r="F23" s="257">
        <f t="shared" si="1"/>
        <v>169934</v>
      </c>
      <c r="G23" s="421"/>
      <c r="H23" s="421"/>
      <c r="I23" s="258">
        <v>7254</v>
      </c>
      <c r="J23" s="188">
        <f t="shared" si="2"/>
        <v>5.7286813134743257E-2</v>
      </c>
      <c r="K23" s="258">
        <v>21841</v>
      </c>
      <c r="L23" s="188">
        <f t="shared" si="3"/>
        <v>0.17248432391451993</v>
      </c>
      <c r="M23" s="258">
        <f t="shared" si="4"/>
        <v>29095</v>
      </c>
      <c r="N23" s="188">
        <f t="shared" si="5"/>
        <v>0.22977113704926319</v>
      </c>
      <c r="O23" s="187"/>
      <c r="P23" s="188">
        <f t="shared" si="6"/>
        <v>0</v>
      </c>
      <c r="Q23" s="187"/>
      <c r="R23" s="188">
        <f t="shared" si="7"/>
        <v>0</v>
      </c>
      <c r="S23" s="187"/>
      <c r="T23" s="188">
        <f t="shared" si="8"/>
        <v>0</v>
      </c>
      <c r="U23" s="258">
        <v>3182</v>
      </c>
      <c r="V23" s="188">
        <f t="shared" si="9"/>
        <v>2.5129120401813212E-2</v>
      </c>
      <c r="W23" s="258">
        <v>75485</v>
      </c>
      <c r="X23" s="188">
        <f t="shared" si="10"/>
        <v>0.59612559821837541</v>
      </c>
      <c r="Y23" s="258">
        <v>34588</v>
      </c>
      <c r="Z23" s="188">
        <f t="shared" si="11"/>
        <v>0.2731508536951337</v>
      </c>
      <c r="AA23" s="258">
        <v>27584</v>
      </c>
      <c r="AB23" s="188">
        <f t="shared" si="12"/>
        <v>0.21783835863092887</v>
      </c>
    </row>
    <row r="24" spans="2:28" ht="14.25">
      <c r="B24" s="393"/>
      <c r="C24" s="393"/>
      <c r="D24" s="185">
        <v>45887</v>
      </c>
      <c r="E24" s="185" t="s">
        <v>262</v>
      </c>
      <c r="F24" s="257">
        <f t="shared" si="1"/>
        <v>169838</v>
      </c>
      <c r="G24" s="421"/>
      <c r="H24" s="421"/>
      <c r="I24" s="258">
        <v>7105</v>
      </c>
      <c r="J24" s="188">
        <f t="shared" si="2"/>
        <v>5.6110119564702354E-2</v>
      </c>
      <c r="K24" s="258">
        <v>21198</v>
      </c>
      <c r="L24" s="188">
        <f t="shared" si="3"/>
        <v>0.16740637783709506</v>
      </c>
      <c r="M24" s="258">
        <f t="shared" si="4"/>
        <v>28303</v>
      </c>
      <c r="N24" s="188">
        <f t="shared" si="5"/>
        <v>0.22351649740179741</v>
      </c>
      <c r="O24" s="187"/>
      <c r="P24" s="188">
        <f t="shared" si="6"/>
        <v>0</v>
      </c>
      <c r="Q24" s="187"/>
      <c r="R24" s="188">
        <f t="shared" si="7"/>
        <v>0</v>
      </c>
      <c r="S24" s="187"/>
      <c r="T24" s="188">
        <f t="shared" si="8"/>
        <v>0</v>
      </c>
      <c r="U24" s="258">
        <v>3087</v>
      </c>
      <c r="V24" s="188">
        <f t="shared" si="9"/>
        <v>2.4378879535008609E-2</v>
      </c>
      <c r="W24" s="258">
        <v>76843</v>
      </c>
      <c r="X24" s="188">
        <f t="shared" si="10"/>
        <v>0.60685009397754019</v>
      </c>
      <c r="Y24" s="258">
        <v>34352</v>
      </c>
      <c r="Z24" s="188">
        <f t="shared" si="11"/>
        <v>0.27128709743654544</v>
      </c>
      <c r="AA24" s="258">
        <v>27253</v>
      </c>
      <c r="AB24" s="188">
        <f t="shared" si="12"/>
        <v>0.21522436150553598</v>
      </c>
    </row>
    <row r="25" spans="2:28" ht="14.25">
      <c r="B25" s="405">
        <f>D33</f>
        <v>45896</v>
      </c>
      <c r="C25" s="393"/>
      <c r="D25" s="185">
        <v>45888</v>
      </c>
      <c r="E25" s="185" t="s">
        <v>263</v>
      </c>
      <c r="F25" s="257">
        <f>SUM(M25,Q25,S25,U25,W25,Y25,AA25,O25)</f>
        <v>193634</v>
      </c>
      <c r="G25" s="421">
        <f t="shared" ref="G25" si="14">SUM(F25:F31)</f>
        <v>1179305</v>
      </c>
      <c r="H25" s="421"/>
      <c r="I25" s="258">
        <v>6894</v>
      </c>
      <c r="J25" s="188">
        <f t="shared" si="2"/>
        <v>5.4443795113167909E-2</v>
      </c>
      <c r="K25" s="258">
        <v>21639</v>
      </c>
      <c r="L25" s="188">
        <f t="shared" si="3"/>
        <v>0.17088907491352487</v>
      </c>
      <c r="M25" s="258">
        <f t="shared" si="4"/>
        <v>28533</v>
      </c>
      <c r="N25" s="188">
        <f t="shared" si="5"/>
        <v>0.22533287002669278</v>
      </c>
      <c r="O25" s="187">
        <v>10675</v>
      </c>
      <c r="P25" s="188">
        <f t="shared" si="6"/>
        <v>8.4303381611991218E-2</v>
      </c>
      <c r="Q25" s="187"/>
      <c r="R25" s="188">
        <f t="shared" si="7"/>
        <v>0</v>
      </c>
      <c r="S25" s="187"/>
      <c r="T25" s="188">
        <f t="shared" si="8"/>
        <v>0</v>
      </c>
      <c r="U25" s="258">
        <v>3162</v>
      </c>
      <c r="V25" s="188">
        <f t="shared" si="9"/>
        <v>2.4971174956170138E-2</v>
      </c>
      <c r="W25" s="258">
        <v>83726</v>
      </c>
      <c r="X25" s="188">
        <f t="shared" si="10"/>
        <v>0.66120701909560442</v>
      </c>
      <c r="Y25" s="258">
        <v>42339</v>
      </c>
      <c r="Z25" s="188">
        <f t="shared" si="11"/>
        <v>0.33436261115410737</v>
      </c>
      <c r="AA25" s="258">
        <v>25199</v>
      </c>
      <c r="AB25" s="188">
        <f t="shared" si="12"/>
        <v>0.1990033642379922</v>
      </c>
    </row>
    <row r="26" spans="2:28" ht="14.25">
      <c r="B26" s="393"/>
      <c r="C26" s="393"/>
      <c r="D26" s="185">
        <v>45889</v>
      </c>
      <c r="E26" s="185" t="s">
        <v>270</v>
      </c>
      <c r="F26" s="257">
        <f t="shared" ref="F26:F45" si="15">SUM(M26,Q26,S26,U26,W26,Y26,AA26,O26)</f>
        <v>180887</v>
      </c>
      <c r="G26" s="421"/>
      <c r="H26" s="421"/>
      <c r="I26" s="258">
        <v>6752</v>
      </c>
      <c r="J26" s="188">
        <f t="shared" si="2"/>
        <v>5.3322382449102083E-2</v>
      </c>
      <c r="K26" s="258">
        <v>20032</v>
      </c>
      <c r="L26" s="188">
        <f t="shared" si="3"/>
        <v>0.15819815835610379</v>
      </c>
      <c r="M26" s="258">
        <f t="shared" si="4"/>
        <v>26784</v>
      </c>
      <c r="N26" s="188">
        <f t="shared" si="5"/>
        <v>0.21152054080520588</v>
      </c>
      <c r="O26" s="187">
        <v>6835</v>
      </c>
      <c r="P26" s="188">
        <f t="shared" si="6"/>
        <v>5.3977856048520838E-2</v>
      </c>
      <c r="Q26" s="187"/>
      <c r="R26" s="188">
        <f t="shared" si="7"/>
        <v>0</v>
      </c>
      <c r="S26" s="187"/>
      <c r="T26" s="188">
        <f t="shared" si="8"/>
        <v>0</v>
      </c>
      <c r="U26" s="258">
        <v>3229</v>
      </c>
      <c r="V26" s="188">
        <f t="shared" si="9"/>
        <v>2.5500292199074438E-2</v>
      </c>
      <c r="W26" s="258">
        <v>79744</v>
      </c>
      <c r="X26" s="188">
        <f t="shared" si="10"/>
        <v>0.62976008086806812</v>
      </c>
      <c r="Y26" s="258">
        <v>38750</v>
      </c>
      <c r="Z26" s="188">
        <f t="shared" si="11"/>
        <v>0.30601930093345758</v>
      </c>
      <c r="AA26" s="258">
        <v>25545</v>
      </c>
      <c r="AB26" s="188">
        <f t="shared" si="12"/>
        <v>0.2017358204476174</v>
      </c>
    </row>
    <row r="27" spans="2:28" ht="14.25">
      <c r="B27" s="393"/>
      <c r="C27" s="393"/>
      <c r="D27" s="185">
        <v>45890</v>
      </c>
      <c r="E27" s="185" t="s">
        <v>265</v>
      </c>
      <c r="F27" s="257">
        <f t="shared" si="15"/>
        <v>170601</v>
      </c>
      <c r="G27" s="421"/>
      <c r="H27" s="421"/>
      <c r="I27" s="258">
        <v>6104</v>
      </c>
      <c r="J27" s="188">
        <f t="shared" si="2"/>
        <v>4.8204950010266451E-2</v>
      </c>
      <c r="K27" s="258">
        <v>17462</v>
      </c>
      <c r="L27" s="188">
        <f t="shared" si="3"/>
        <v>0.13790216859096868</v>
      </c>
      <c r="M27" s="258">
        <f t="shared" si="4"/>
        <v>23566</v>
      </c>
      <c r="N27" s="188">
        <f t="shared" si="5"/>
        <v>0.18610711860123513</v>
      </c>
      <c r="O27" s="187">
        <v>7130</v>
      </c>
      <c r="P27" s="188">
        <f t="shared" si="6"/>
        <v>5.6307551371756193E-2</v>
      </c>
      <c r="Q27" s="187"/>
      <c r="R27" s="188">
        <f t="shared" si="7"/>
        <v>0</v>
      </c>
      <c r="S27" s="187"/>
      <c r="T27" s="188">
        <f t="shared" si="8"/>
        <v>0</v>
      </c>
      <c r="U27" s="258">
        <v>3195</v>
      </c>
      <c r="V27" s="188">
        <f t="shared" si="9"/>
        <v>2.5231784941481213E-2</v>
      </c>
      <c r="W27" s="258">
        <v>76674</v>
      </c>
      <c r="X27" s="188">
        <f t="shared" si="10"/>
        <v>0.60551545496185621</v>
      </c>
      <c r="Y27" s="258">
        <v>35865</v>
      </c>
      <c r="Z27" s="188">
        <f t="shared" si="11"/>
        <v>0.28323567039944403</v>
      </c>
      <c r="AA27" s="258">
        <v>24171</v>
      </c>
      <c r="AB27" s="188">
        <f t="shared" si="12"/>
        <v>0.19088496833193816</v>
      </c>
    </row>
    <row r="28" spans="2:28" ht="14.25">
      <c r="B28" s="393"/>
      <c r="C28" s="393"/>
      <c r="D28" s="185">
        <v>45891</v>
      </c>
      <c r="E28" s="185" t="s">
        <v>271</v>
      </c>
      <c r="F28" s="257">
        <f t="shared" si="15"/>
        <v>134952</v>
      </c>
      <c r="G28" s="421"/>
      <c r="H28" s="421"/>
      <c r="I28" s="258">
        <v>4984</v>
      </c>
      <c r="J28" s="188">
        <f t="shared" si="2"/>
        <v>3.9360005054254257E-2</v>
      </c>
      <c r="K28" s="258">
        <v>16432</v>
      </c>
      <c r="L28" s="188">
        <f t="shared" si="3"/>
        <v>0.12976797814035032</v>
      </c>
      <c r="M28" s="258">
        <f t="shared" si="4"/>
        <v>21416</v>
      </c>
      <c r="N28" s="188">
        <f t="shared" si="5"/>
        <v>0.16912798319460459</v>
      </c>
      <c r="O28" s="187">
        <v>6805</v>
      </c>
      <c r="P28" s="188">
        <f t="shared" si="6"/>
        <v>5.3740937880056232E-2</v>
      </c>
      <c r="Q28" s="187"/>
      <c r="R28" s="188">
        <f t="shared" si="7"/>
        <v>0</v>
      </c>
      <c r="S28" s="187"/>
      <c r="T28" s="188">
        <f t="shared" si="8"/>
        <v>0</v>
      </c>
      <c r="U28" s="258">
        <v>2787</v>
      </c>
      <c r="V28" s="188">
        <f t="shared" si="9"/>
        <v>2.2009697850362483E-2</v>
      </c>
      <c r="W28" s="258">
        <v>56341</v>
      </c>
      <c r="X28" s="188">
        <f t="shared" si="10"/>
        <v>0.44494021764882408</v>
      </c>
      <c r="Y28" s="258">
        <v>27439</v>
      </c>
      <c r="Z28" s="188">
        <f t="shared" si="11"/>
        <v>0.21669325415001658</v>
      </c>
      <c r="AA28" s="258">
        <v>20164</v>
      </c>
      <c r="AB28" s="188">
        <f t="shared" si="12"/>
        <v>0.1592405982973481</v>
      </c>
    </row>
    <row r="29" spans="2:28" ht="14.25">
      <c r="B29" s="393"/>
      <c r="C29" s="393"/>
      <c r="D29" s="185">
        <v>45892</v>
      </c>
      <c r="E29" s="185" t="s">
        <v>272</v>
      </c>
      <c r="F29" s="257">
        <f t="shared" si="15"/>
        <v>140531</v>
      </c>
      <c r="G29" s="421"/>
      <c r="H29" s="421"/>
      <c r="I29" s="258">
        <v>5182</v>
      </c>
      <c r="J29" s="188">
        <f t="shared" si="2"/>
        <v>4.0923664966120703E-2</v>
      </c>
      <c r="K29" s="258">
        <v>19554</v>
      </c>
      <c r="L29" s="188">
        <f t="shared" si="3"/>
        <v>0.15442326220523431</v>
      </c>
      <c r="M29" s="258">
        <f t="shared" si="4"/>
        <v>24736</v>
      </c>
      <c r="N29" s="188">
        <f t="shared" si="5"/>
        <v>0.19534692717135502</v>
      </c>
      <c r="O29" s="187">
        <v>6582</v>
      </c>
      <c r="P29" s="188">
        <f t="shared" si="6"/>
        <v>5.1979846161135941E-2</v>
      </c>
      <c r="Q29" s="187"/>
      <c r="R29" s="188">
        <f t="shared" si="7"/>
        <v>0</v>
      </c>
      <c r="S29" s="187"/>
      <c r="T29" s="188">
        <f t="shared" si="8"/>
        <v>0</v>
      </c>
      <c r="U29" s="258">
        <v>2876</v>
      </c>
      <c r="V29" s="188">
        <f t="shared" si="9"/>
        <v>2.2712555083474167E-2</v>
      </c>
      <c r="W29" s="258">
        <v>57209</v>
      </c>
      <c r="X29" s="188">
        <f t="shared" si="10"/>
        <v>0.45179504998973352</v>
      </c>
      <c r="Y29" s="258">
        <v>28402</v>
      </c>
      <c r="Z29" s="188">
        <f t="shared" si="11"/>
        <v>0.22429832735773064</v>
      </c>
      <c r="AA29" s="258">
        <v>20726</v>
      </c>
      <c r="AB29" s="188">
        <f t="shared" si="12"/>
        <v>0.16367886531991849</v>
      </c>
    </row>
    <row r="30" spans="2:28" ht="14.25">
      <c r="B30" s="393"/>
      <c r="C30" s="393"/>
      <c r="D30" s="185">
        <v>45893</v>
      </c>
      <c r="E30" s="185" t="s">
        <v>251</v>
      </c>
      <c r="F30" s="257">
        <f t="shared" si="15"/>
        <v>182419</v>
      </c>
      <c r="G30" s="421"/>
      <c r="H30" s="421"/>
      <c r="I30" s="258">
        <v>6764</v>
      </c>
      <c r="J30" s="188">
        <f t="shared" si="2"/>
        <v>5.3417149716487922E-2</v>
      </c>
      <c r="K30" s="258">
        <v>21221</v>
      </c>
      <c r="L30" s="188">
        <f t="shared" si="3"/>
        <v>0.1675880150995846</v>
      </c>
      <c r="M30" s="258">
        <f t="shared" si="4"/>
        <v>27985</v>
      </c>
      <c r="N30" s="188">
        <f t="shared" si="5"/>
        <v>0.22100516481607252</v>
      </c>
      <c r="O30" s="187">
        <v>5550</v>
      </c>
      <c r="P30" s="188">
        <f t="shared" si="6"/>
        <v>4.3829861165953277E-2</v>
      </c>
      <c r="Q30" s="187"/>
      <c r="R30" s="188">
        <f t="shared" si="7"/>
        <v>0</v>
      </c>
      <c r="S30" s="187"/>
      <c r="T30" s="188">
        <f t="shared" si="8"/>
        <v>0</v>
      </c>
      <c r="U30" s="258">
        <v>3522</v>
      </c>
      <c r="V30" s="188">
        <f t="shared" si="9"/>
        <v>2.7814192977745487E-2</v>
      </c>
      <c r="W30" s="258">
        <v>81582</v>
      </c>
      <c r="X30" s="188">
        <f t="shared" si="10"/>
        <v>0.64427526732266671</v>
      </c>
      <c r="Y30" s="258">
        <v>36450</v>
      </c>
      <c r="Z30" s="188">
        <f t="shared" si="11"/>
        <v>0.28785557468450396</v>
      </c>
      <c r="AA30" s="258">
        <v>27330</v>
      </c>
      <c r="AB30" s="188">
        <f t="shared" si="12"/>
        <v>0.21583245147126182</v>
      </c>
    </row>
    <row r="31" spans="2:28" ht="14.25">
      <c r="B31" s="393"/>
      <c r="C31" s="393"/>
      <c r="D31" s="185">
        <v>45894</v>
      </c>
      <c r="E31" s="185" t="s">
        <v>273</v>
      </c>
      <c r="F31" s="257">
        <f t="shared" si="15"/>
        <v>176281</v>
      </c>
      <c r="G31" s="421"/>
      <c r="H31" s="421"/>
      <c r="I31" s="258">
        <v>6717</v>
      </c>
      <c r="J31" s="188">
        <f t="shared" si="2"/>
        <v>5.3045977919226696E-2</v>
      </c>
      <c r="K31" s="258">
        <v>21462</v>
      </c>
      <c r="L31" s="188">
        <f t="shared" si="3"/>
        <v>0.16949125771958365</v>
      </c>
      <c r="M31" s="258">
        <f t="shared" si="4"/>
        <v>28179</v>
      </c>
      <c r="N31" s="188">
        <f t="shared" si="5"/>
        <v>0.22253723563881037</v>
      </c>
      <c r="O31" s="187">
        <v>4275</v>
      </c>
      <c r="P31" s="188">
        <f t="shared" si="6"/>
        <v>3.3760839006207258E-2</v>
      </c>
      <c r="Q31" s="187"/>
      <c r="R31" s="188">
        <f t="shared" si="7"/>
        <v>0</v>
      </c>
      <c r="S31" s="187"/>
      <c r="T31" s="188">
        <f t="shared" si="8"/>
        <v>0</v>
      </c>
      <c r="U31" s="258">
        <v>3443</v>
      </c>
      <c r="V31" s="188">
        <f t="shared" si="9"/>
        <v>2.7190308467455342E-2</v>
      </c>
      <c r="W31" s="258">
        <v>80998</v>
      </c>
      <c r="X31" s="188">
        <f t="shared" si="10"/>
        <v>0.63966326030988896</v>
      </c>
      <c r="Y31" s="258">
        <v>32621</v>
      </c>
      <c r="Z31" s="188">
        <f t="shared" si="11"/>
        <v>0.25761691911613727</v>
      </c>
      <c r="AA31" s="258">
        <v>26765</v>
      </c>
      <c r="AB31" s="188">
        <f t="shared" si="12"/>
        <v>0.21137049263184496</v>
      </c>
    </row>
    <row r="32" spans="2:28" ht="14.25">
      <c r="B32" s="405">
        <f>D40</f>
        <v>45903</v>
      </c>
      <c r="C32" s="393"/>
      <c r="D32" s="185">
        <v>45895</v>
      </c>
      <c r="E32" s="185" t="s">
        <v>267</v>
      </c>
      <c r="F32" s="257">
        <f t="shared" si="15"/>
        <v>166644</v>
      </c>
      <c r="G32" s="421">
        <f t="shared" ref="G32" si="16">SUM(F32:F38)</f>
        <v>1105998</v>
      </c>
      <c r="H32" s="421"/>
      <c r="I32" s="258">
        <v>6626</v>
      </c>
      <c r="J32" s="188">
        <f t="shared" si="2"/>
        <v>5.2327326141550709E-2</v>
      </c>
      <c r="K32" s="258">
        <v>20628</v>
      </c>
      <c r="L32" s="188">
        <f t="shared" si="3"/>
        <v>0.16290493263626743</v>
      </c>
      <c r="M32" s="258">
        <f t="shared" si="4"/>
        <v>27254</v>
      </c>
      <c r="N32" s="188">
        <f t="shared" si="5"/>
        <v>0.21523225877781815</v>
      </c>
      <c r="O32" s="187">
        <v>3593</v>
      </c>
      <c r="P32" s="188">
        <f t="shared" si="6"/>
        <v>2.8374899309778403E-2</v>
      </c>
      <c r="Q32" s="187"/>
      <c r="R32" s="188">
        <f t="shared" si="7"/>
        <v>0</v>
      </c>
      <c r="S32" s="187"/>
      <c r="T32" s="188">
        <f t="shared" si="8"/>
        <v>0</v>
      </c>
      <c r="U32" s="258">
        <v>3317</v>
      </c>
      <c r="V32" s="188">
        <f t="shared" si="9"/>
        <v>2.6195252159903971E-2</v>
      </c>
      <c r="W32" s="258">
        <v>75465</v>
      </c>
      <c r="X32" s="188">
        <f t="shared" si="10"/>
        <v>0.59596765277273234</v>
      </c>
      <c r="Y32" s="258">
        <v>31742</v>
      </c>
      <c r="Z32" s="188">
        <f t="shared" si="11"/>
        <v>0.25067521678012417</v>
      </c>
      <c r="AA32" s="258">
        <v>25273</v>
      </c>
      <c r="AB32" s="188">
        <f t="shared" si="12"/>
        <v>0.19958776238687156</v>
      </c>
    </row>
    <row r="33" spans="2:28" ht="14.25">
      <c r="B33" s="393"/>
      <c r="C33" s="393"/>
      <c r="D33" s="185">
        <v>45896</v>
      </c>
      <c r="E33" s="185" t="s">
        <v>264</v>
      </c>
      <c r="F33" s="257">
        <f t="shared" si="15"/>
        <v>164419</v>
      </c>
      <c r="G33" s="421"/>
      <c r="H33" s="421"/>
      <c r="I33" s="258">
        <v>6277</v>
      </c>
      <c r="J33" s="188">
        <f t="shared" si="2"/>
        <v>4.9571178115079051E-2</v>
      </c>
      <c r="K33" s="258">
        <v>19175</v>
      </c>
      <c r="L33" s="188">
        <f t="shared" si="3"/>
        <v>0.15143019601029803</v>
      </c>
      <c r="M33" s="258">
        <f t="shared" si="4"/>
        <v>25452</v>
      </c>
      <c r="N33" s="188">
        <f t="shared" si="5"/>
        <v>0.20100137412537711</v>
      </c>
      <c r="O33" s="187">
        <v>3609</v>
      </c>
      <c r="P33" s="188">
        <f t="shared" si="6"/>
        <v>2.8501255666292861E-2</v>
      </c>
      <c r="Q33" s="187"/>
      <c r="R33" s="188">
        <f t="shared" si="7"/>
        <v>0</v>
      </c>
      <c r="S33" s="187"/>
      <c r="T33" s="188">
        <f t="shared" si="8"/>
        <v>0</v>
      </c>
      <c r="U33" s="258">
        <v>3294</v>
      </c>
      <c r="V33" s="188">
        <f t="shared" si="9"/>
        <v>2.6013614897414432E-2</v>
      </c>
      <c r="W33" s="258">
        <v>74640</v>
      </c>
      <c r="X33" s="188">
        <f t="shared" si="10"/>
        <v>0.58945240313995551</v>
      </c>
      <c r="Y33" s="258">
        <v>32043</v>
      </c>
      <c r="Z33" s="188">
        <f t="shared" si="11"/>
        <v>0.2530522957370524</v>
      </c>
      <c r="AA33" s="258">
        <v>25381</v>
      </c>
      <c r="AB33" s="188">
        <f t="shared" si="12"/>
        <v>0.20044066779334418</v>
      </c>
    </row>
    <row r="34" spans="2:28" ht="14.25">
      <c r="B34" s="393"/>
      <c r="C34" s="393"/>
      <c r="D34" s="185">
        <v>45897</v>
      </c>
      <c r="E34" s="185" t="s">
        <v>269</v>
      </c>
      <c r="F34" s="257">
        <f t="shared" si="15"/>
        <v>155645</v>
      </c>
      <c r="G34" s="421"/>
      <c r="H34" s="421"/>
      <c r="I34" s="258">
        <v>5708</v>
      </c>
      <c r="J34" s="188">
        <f t="shared" si="2"/>
        <v>4.5077630186533574E-2</v>
      </c>
      <c r="K34" s="258">
        <v>17636</v>
      </c>
      <c r="L34" s="188">
        <f t="shared" si="3"/>
        <v>0.13927629396806343</v>
      </c>
      <c r="M34" s="258">
        <f t="shared" si="4"/>
        <v>23344</v>
      </c>
      <c r="N34" s="188">
        <f t="shared" si="5"/>
        <v>0.184353924154597</v>
      </c>
      <c r="O34" s="187">
        <v>3617</v>
      </c>
      <c r="P34" s="188">
        <f t="shared" si="6"/>
        <v>2.8564433844550093E-2</v>
      </c>
      <c r="Q34" s="187"/>
      <c r="R34" s="188">
        <f t="shared" si="7"/>
        <v>0</v>
      </c>
      <c r="S34" s="187"/>
      <c r="T34" s="188">
        <f t="shared" si="8"/>
        <v>0</v>
      </c>
      <c r="U34" s="258">
        <v>3142</v>
      </c>
      <c r="V34" s="188">
        <f t="shared" si="9"/>
        <v>2.4813229510527064E-2</v>
      </c>
      <c r="W34" s="258">
        <v>69854</v>
      </c>
      <c r="X34" s="188">
        <f t="shared" si="10"/>
        <v>0.55165605799756767</v>
      </c>
      <c r="Y34" s="258">
        <v>31438</v>
      </c>
      <c r="Z34" s="188">
        <f t="shared" si="11"/>
        <v>0.2482744460063494</v>
      </c>
      <c r="AA34" s="258">
        <v>24250</v>
      </c>
      <c r="AB34" s="188">
        <f t="shared" si="12"/>
        <v>0.19150885284222829</v>
      </c>
    </row>
    <row r="35" spans="2:28" ht="14.25">
      <c r="B35" s="393"/>
      <c r="C35" s="393"/>
      <c r="D35" s="185">
        <v>45898</v>
      </c>
      <c r="E35" s="185" t="s">
        <v>271</v>
      </c>
      <c r="F35" s="257">
        <f t="shared" si="15"/>
        <v>129900</v>
      </c>
      <c r="G35" s="421"/>
      <c r="H35" s="421"/>
      <c r="I35" s="258">
        <v>4914</v>
      </c>
      <c r="J35" s="188">
        <f t="shared" si="2"/>
        <v>3.8807195994503496E-2</v>
      </c>
      <c r="K35" s="258">
        <v>16875</v>
      </c>
      <c r="L35" s="188">
        <f t="shared" si="3"/>
        <v>0.13326646976134443</v>
      </c>
      <c r="M35" s="258">
        <f t="shared" si="4"/>
        <v>21789</v>
      </c>
      <c r="N35" s="188">
        <f t="shared" si="5"/>
        <v>0.17207366575584793</v>
      </c>
      <c r="O35" s="187">
        <v>3083</v>
      </c>
      <c r="P35" s="188">
        <f t="shared" si="6"/>
        <v>2.4347290445879993E-2</v>
      </c>
      <c r="Q35" s="187"/>
      <c r="R35" s="188">
        <f t="shared" si="7"/>
        <v>0</v>
      </c>
      <c r="S35" s="187"/>
      <c r="T35" s="188">
        <f t="shared" si="8"/>
        <v>0</v>
      </c>
      <c r="U35" s="258">
        <v>2795</v>
      </c>
      <c r="V35" s="188">
        <f t="shared" si="9"/>
        <v>2.2072876028619716E-2</v>
      </c>
      <c r="W35" s="258">
        <v>54599</v>
      </c>
      <c r="X35" s="188">
        <f t="shared" si="10"/>
        <v>0.4311831693333123</v>
      </c>
      <c r="Y35" s="258">
        <v>26669</v>
      </c>
      <c r="Z35" s="188">
        <f t="shared" si="11"/>
        <v>0.2106123544927582</v>
      </c>
      <c r="AA35" s="258">
        <v>20965</v>
      </c>
      <c r="AB35" s="188">
        <f t="shared" si="12"/>
        <v>0.16556631339535324</v>
      </c>
    </row>
    <row r="36" spans="2:28" ht="14.25">
      <c r="B36" s="393"/>
      <c r="C36" s="393"/>
      <c r="D36" s="185">
        <v>45899</v>
      </c>
      <c r="E36" s="185" t="s">
        <v>274</v>
      </c>
      <c r="F36" s="257">
        <f t="shared" si="15"/>
        <v>136235</v>
      </c>
      <c r="G36" s="421"/>
      <c r="H36" s="421"/>
      <c r="I36" s="258">
        <v>5270</v>
      </c>
      <c r="J36" s="188">
        <f t="shared" si="2"/>
        <v>4.1618624926950232E-2</v>
      </c>
      <c r="K36" s="258">
        <v>20721</v>
      </c>
      <c r="L36" s="188">
        <f t="shared" si="3"/>
        <v>0.16363937895850772</v>
      </c>
      <c r="M36" s="258">
        <f t="shared" si="4"/>
        <v>25991</v>
      </c>
      <c r="N36" s="188">
        <f t="shared" si="5"/>
        <v>0.20525800388545795</v>
      </c>
      <c r="O36" s="187">
        <v>2876</v>
      </c>
      <c r="P36" s="188">
        <f t="shared" si="6"/>
        <v>2.2712555083474167E-2</v>
      </c>
      <c r="Q36" s="187"/>
      <c r="R36" s="188">
        <f t="shared" si="7"/>
        <v>0</v>
      </c>
      <c r="S36" s="187"/>
      <c r="T36" s="188">
        <f t="shared" si="8"/>
        <v>0</v>
      </c>
      <c r="U36" s="258">
        <v>3097</v>
      </c>
      <c r="V36" s="188">
        <f t="shared" si="9"/>
        <v>2.4457852257830145E-2</v>
      </c>
      <c r="W36" s="258">
        <v>55019</v>
      </c>
      <c r="X36" s="188">
        <f t="shared" si="10"/>
        <v>0.43450002369181684</v>
      </c>
      <c r="Y36" s="258">
        <v>27908</v>
      </c>
      <c r="Z36" s="188">
        <f t="shared" si="11"/>
        <v>0.22039707485034668</v>
      </c>
      <c r="AA36" s="258">
        <v>21344</v>
      </c>
      <c r="AB36" s="188">
        <f t="shared" si="12"/>
        <v>0.16855937959028952</v>
      </c>
    </row>
    <row r="37" spans="2:28" ht="14.25">
      <c r="B37" s="393"/>
      <c r="C37" s="393"/>
      <c r="D37" s="185">
        <v>45900</v>
      </c>
      <c r="E37" s="185" t="s">
        <v>266</v>
      </c>
      <c r="F37" s="257">
        <f t="shared" si="15"/>
        <v>177923</v>
      </c>
      <c r="G37" s="421"/>
      <c r="H37" s="421"/>
      <c r="I37" s="258">
        <v>6829</v>
      </c>
      <c r="J37" s="188">
        <f t="shared" si="2"/>
        <v>5.3930472414827915E-2</v>
      </c>
      <c r="K37" s="258">
        <v>21553</v>
      </c>
      <c r="L37" s="188">
        <f t="shared" si="3"/>
        <v>0.17020990949725964</v>
      </c>
      <c r="M37" s="258">
        <f t="shared" si="4"/>
        <v>28382</v>
      </c>
      <c r="N37" s="188">
        <f t="shared" si="5"/>
        <v>0.22414038191208757</v>
      </c>
      <c r="O37" s="187">
        <v>3271</v>
      </c>
      <c r="P37" s="188">
        <f t="shared" si="6"/>
        <v>2.5831977634924896E-2</v>
      </c>
      <c r="Q37" s="187"/>
      <c r="R37" s="188">
        <f t="shared" si="7"/>
        <v>0</v>
      </c>
      <c r="S37" s="187"/>
      <c r="T37" s="188">
        <f t="shared" si="8"/>
        <v>0</v>
      </c>
      <c r="U37" s="258">
        <v>3638</v>
      </c>
      <c r="V37" s="188">
        <f t="shared" si="9"/>
        <v>2.8730276562475322E-2</v>
      </c>
      <c r="W37" s="258">
        <v>79842</v>
      </c>
      <c r="X37" s="188">
        <f t="shared" si="10"/>
        <v>0.63053401355171923</v>
      </c>
      <c r="Y37" s="258">
        <v>34975</v>
      </c>
      <c r="Z37" s="188">
        <f t="shared" si="11"/>
        <v>0.27620709806832722</v>
      </c>
      <c r="AA37" s="258">
        <v>27815</v>
      </c>
      <c r="AB37" s="188">
        <f t="shared" si="12"/>
        <v>0.21966262852810639</v>
      </c>
    </row>
    <row r="38" spans="2:28" ht="14.25">
      <c r="B38" s="393"/>
      <c r="C38" s="387" t="s">
        <v>668</v>
      </c>
      <c r="D38" s="79">
        <v>45901</v>
      </c>
      <c r="E38" s="79" t="s">
        <v>119</v>
      </c>
      <c r="F38" s="257">
        <f t="shared" si="15"/>
        <v>175232</v>
      </c>
      <c r="G38" s="421"/>
      <c r="H38" s="421">
        <f>SUM(F38:F67)</f>
        <v>5123862</v>
      </c>
      <c r="I38" s="258">
        <v>6706</v>
      </c>
      <c r="J38" s="188">
        <f t="shared" si="2"/>
        <v>5.2959107924123006E-2</v>
      </c>
      <c r="K38" s="258">
        <v>22062</v>
      </c>
      <c r="L38" s="188">
        <f t="shared" si="3"/>
        <v>0.17422962108887591</v>
      </c>
      <c r="M38" s="258">
        <f t="shared" si="4"/>
        <v>28768</v>
      </c>
      <c r="N38" s="188">
        <f t="shared" si="5"/>
        <v>0.22718872901299891</v>
      </c>
      <c r="O38" s="187">
        <v>2802</v>
      </c>
      <c r="P38" s="188">
        <f t="shared" si="6"/>
        <v>2.212815693459479E-2</v>
      </c>
      <c r="Q38" s="187"/>
      <c r="R38" s="188">
        <f t="shared" si="7"/>
        <v>0</v>
      </c>
      <c r="S38" s="187"/>
      <c r="T38" s="188">
        <f t="shared" si="8"/>
        <v>0</v>
      </c>
      <c r="U38" s="258">
        <v>3556</v>
      </c>
      <c r="V38" s="188">
        <f t="shared" si="9"/>
        <v>2.8082700235338712E-2</v>
      </c>
      <c r="W38" s="258">
        <v>79075</v>
      </c>
      <c r="X38" s="188">
        <f t="shared" si="10"/>
        <v>0.62447680571130726</v>
      </c>
      <c r="Y38" s="258">
        <v>34004</v>
      </c>
      <c r="Z38" s="188">
        <f t="shared" si="11"/>
        <v>0.26853884668235589</v>
      </c>
      <c r="AA38" s="258">
        <v>27027</v>
      </c>
      <c r="AB38" s="188">
        <f t="shared" si="12"/>
        <v>0.21343957796976923</v>
      </c>
    </row>
    <row r="39" spans="2:28" ht="14.25">
      <c r="B39" s="393"/>
      <c r="C39" s="387"/>
      <c r="D39" s="79">
        <v>45902</v>
      </c>
      <c r="E39" s="79" t="s">
        <v>120</v>
      </c>
      <c r="F39" s="257">
        <f t="shared" si="15"/>
        <v>193593</v>
      </c>
      <c r="G39" s="421">
        <f t="shared" ref="G39" si="17">SUM(F39:F45)</f>
        <v>1186458</v>
      </c>
      <c r="H39" s="421"/>
      <c r="I39" s="258">
        <v>11803</v>
      </c>
      <c r="J39" s="188">
        <f t="shared" si="2"/>
        <v>9.3211504746260637E-2</v>
      </c>
      <c r="K39" s="258">
        <v>21881</v>
      </c>
      <c r="L39" s="188">
        <f t="shared" si="3"/>
        <v>0.17280021480580607</v>
      </c>
      <c r="M39" s="258">
        <f t="shared" si="4"/>
        <v>33684</v>
      </c>
      <c r="N39" s="188">
        <f t="shared" si="5"/>
        <v>0.26601171955206671</v>
      </c>
      <c r="O39" s="187">
        <v>2437</v>
      </c>
      <c r="P39" s="188">
        <f t="shared" si="6"/>
        <v>1.9245652551608674E-2</v>
      </c>
      <c r="Q39" s="187"/>
      <c r="R39" s="188">
        <f t="shared" si="7"/>
        <v>0</v>
      </c>
      <c r="S39" s="187"/>
      <c r="T39" s="188">
        <f t="shared" si="8"/>
        <v>0</v>
      </c>
      <c r="U39" s="258">
        <v>3338</v>
      </c>
      <c r="V39" s="188">
        <f t="shared" si="9"/>
        <v>2.6361094877829196E-2</v>
      </c>
      <c r="W39" s="258">
        <v>86444</v>
      </c>
      <c r="X39" s="188">
        <f t="shared" si="10"/>
        <v>0.68267180515849823</v>
      </c>
      <c r="Y39" s="258">
        <v>33557</v>
      </c>
      <c r="Z39" s="188">
        <f t="shared" si="11"/>
        <v>0.26500876597223322</v>
      </c>
      <c r="AA39" s="258">
        <v>34133</v>
      </c>
      <c r="AB39" s="188">
        <f t="shared" si="12"/>
        <v>0.26955759480675373</v>
      </c>
    </row>
    <row r="40" spans="2:28" ht="14.25">
      <c r="B40" s="393"/>
      <c r="C40" s="387"/>
      <c r="D40" s="79">
        <v>45903</v>
      </c>
      <c r="E40" s="79" t="s">
        <v>114</v>
      </c>
      <c r="F40" s="257">
        <f t="shared" si="15"/>
        <v>182804</v>
      </c>
      <c r="G40" s="421"/>
      <c r="H40" s="421"/>
      <c r="I40" s="258">
        <v>10960</v>
      </c>
      <c r="J40" s="188">
        <f t="shared" si="2"/>
        <v>8.6554104212405031E-2</v>
      </c>
      <c r="K40" s="258">
        <v>19983</v>
      </c>
      <c r="L40" s="188">
        <f t="shared" si="3"/>
        <v>0.15781119201427826</v>
      </c>
      <c r="M40" s="258">
        <f t="shared" si="4"/>
        <v>30943</v>
      </c>
      <c r="N40" s="188">
        <f t="shared" si="5"/>
        <v>0.24436529622668329</v>
      </c>
      <c r="O40" s="187">
        <v>2008</v>
      </c>
      <c r="P40" s="188">
        <f t="shared" si="6"/>
        <v>1.5857722742564719E-2</v>
      </c>
      <c r="Q40" s="187"/>
      <c r="R40" s="188">
        <f t="shared" si="7"/>
        <v>0</v>
      </c>
      <c r="S40" s="187"/>
      <c r="T40" s="188">
        <f t="shared" si="8"/>
        <v>0</v>
      </c>
      <c r="U40" s="258">
        <v>3432</v>
      </c>
      <c r="V40" s="188">
        <f t="shared" si="9"/>
        <v>2.7103438472351651E-2</v>
      </c>
      <c r="W40" s="258">
        <v>82281</v>
      </c>
      <c r="X40" s="188">
        <f t="shared" si="10"/>
        <v>0.64979546064789218</v>
      </c>
      <c r="Y40" s="258">
        <v>32839</v>
      </c>
      <c r="Z40" s="188">
        <f t="shared" si="11"/>
        <v>0.2593385244736468</v>
      </c>
      <c r="AA40" s="258">
        <v>31301</v>
      </c>
      <c r="AB40" s="188">
        <f t="shared" si="12"/>
        <v>0.24719251970369435</v>
      </c>
    </row>
    <row r="41" spans="2:28" ht="14.25">
      <c r="B41" s="393"/>
      <c r="C41" s="387"/>
      <c r="D41" s="79">
        <v>45904</v>
      </c>
      <c r="E41" s="79" t="s">
        <v>115</v>
      </c>
      <c r="F41" s="257">
        <f t="shared" si="15"/>
        <v>168001</v>
      </c>
      <c r="G41" s="421"/>
      <c r="H41" s="421"/>
      <c r="I41" s="258">
        <v>8653</v>
      </c>
      <c r="J41" s="188">
        <f t="shared" si="2"/>
        <v>6.8335097057476354E-2</v>
      </c>
      <c r="K41" s="258">
        <v>16478</v>
      </c>
      <c r="L41" s="188">
        <f t="shared" si="3"/>
        <v>0.13013125266532941</v>
      </c>
      <c r="M41" s="258">
        <f t="shared" ref="M41:M45" si="18">SUM(I41+K41)</f>
        <v>25131</v>
      </c>
      <c r="N41" s="188">
        <f t="shared" si="5"/>
        <v>0.19846634972280575</v>
      </c>
      <c r="O41" s="187">
        <v>1844</v>
      </c>
      <c r="P41" s="188">
        <f t="shared" si="6"/>
        <v>1.4562570088291505E-2</v>
      </c>
      <c r="Q41" s="187"/>
      <c r="R41" s="188">
        <f t="shared" si="7"/>
        <v>0</v>
      </c>
      <c r="S41" s="187"/>
      <c r="T41" s="188">
        <f t="shared" si="8"/>
        <v>0</v>
      </c>
      <c r="U41" s="258">
        <v>3209</v>
      </c>
      <c r="V41" s="188">
        <f t="shared" si="9"/>
        <v>2.5342346753431364E-2</v>
      </c>
      <c r="W41" s="258">
        <v>77884</v>
      </c>
      <c r="X41" s="188">
        <f t="shared" si="10"/>
        <v>0.61507115442326221</v>
      </c>
      <c r="Y41" s="258">
        <v>30369</v>
      </c>
      <c r="Z41" s="188">
        <f t="shared" si="11"/>
        <v>0.23983226193672705</v>
      </c>
      <c r="AA41" s="258">
        <v>29564</v>
      </c>
      <c r="AB41" s="188">
        <f t="shared" si="12"/>
        <v>0.23347495774959329</v>
      </c>
    </row>
    <row r="42" spans="2:28" ht="14.25">
      <c r="B42" s="393"/>
      <c r="C42" s="387"/>
      <c r="D42" s="79">
        <v>45905</v>
      </c>
      <c r="E42" s="79" t="s">
        <v>116</v>
      </c>
      <c r="F42" s="257">
        <f t="shared" si="15"/>
        <v>132042</v>
      </c>
      <c r="G42" s="421"/>
      <c r="H42" s="421"/>
      <c r="I42" s="258">
        <v>3814</v>
      </c>
      <c r="J42" s="188">
        <f t="shared" si="2"/>
        <v>3.012019648413438E-2</v>
      </c>
      <c r="K42" s="258">
        <v>15610</v>
      </c>
      <c r="L42" s="188">
        <f t="shared" si="3"/>
        <v>0.12327642032441995</v>
      </c>
      <c r="M42" s="258">
        <f t="shared" si="18"/>
        <v>19424</v>
      </c>
      <c r="N42" s="188">
        <f t="shared" si="5"/>
        <v>0.15339661680855432</v>
      </c>
      <c r="O42" s="187">
        <v>1595</v>
      </c>
      <c r="P42" s="188">
        <f t="shared" si="6"/>
        <v>1.2596149290035222E-2</v>
      </c>
      <c r="Q42" s="187"/>
      <c r="R42" s="188">
        <f t="shared" si="7"/>
        <v>0</v>
      </c>
      <c r="S42" s="187"/>
      <c r="T42" s="188">
        <f t="shared" si="8"/>
        <v>0</v>
      </c>
      <c r="U42" s="258">
        <v>2704</v>
      </c>
      <c r="V42" s="188">
        <f t="shared" si="9"/>
        <v>2.1354224250943726E-2</v>
      </c>
      <c r="W42" s="258">
        <v>59370</v>
      </c>
      <c r="X42" s="188">
        <f t="shared" si="10"/>
        <v>0.46886105539146777</v>
      </c>
      <c r="Y42" s="258">
        <v>24898</v>
      </c>
      <c r="Z42" s="188">
        <f t="shared" si="11"/>
        <v>0.19662628528106393</v>
      </c>
      <c r="AA42" s="258">
        <v>24051</v>
      </c>
      <c r="AB42" s="188">
        <f t="shared" si="12"/>
        <v>0.18993729565807971</v>
      </c>
    </row>
    <row r="43" spans="2:28" ht="14.25">
      <c r="B43" s="393"/>
      <c r="C43" s="387"/>
      <c r="D43" s="79">
        <v>45906</v>
      </c>
      <c r="E43" s="79" t="s">
        <v>117</v>
      </c>
      <c r="F43" s="257">
        <f t="shared" si="15"/>
        <v>139507</v>
      </c>
      <c r="G43" s="421"/>
      <c r="H43" s="421"/>
      <c r="I43" s="258">
        <v>3902</v>
      </c>
      <c r="J43" s="188">
        <f t="shared" si="2"/>
        <v>3.0815156444963909E-2</v>
      </c>
      <c r="K43" s="258">
        <v>18708</v>
      </c>
      <c r="L43" s="188">
        <f t="shared" si="3"/>
        <v>0.14774216985453226</v>
      </c>
      <c r="M43" s="258">
        <f t="shared" si="18"/>
        <v>22610</v>
      </c>
      <c r="N43" s="188">
        <f t="shared" si="5"/>
        <v>0.17855732629949617</v>
      </c>
      <c r="O43" s="187">
        <v>1586</v>
      </c>
      <c r="P43" s="188">
        <f t="shared" si="6"/>
        <v>1.2525073839495839E-2</v>
      </c>
      <c r="Q43" s="187"/>
      <c r="R43" s="188">
        <f t="shared" si="7"/>
        <v>0</v>
      </c>
      <c r="S43" s="187"/>
      <c r="T43" s="188">
        <f t="shared" si="8"/>
        <v>0</v>
      </c>
      <c r="U43" s="258">
        <v>3001</v>
      </c>
      <c r="V43" s="188">
        <f t="shared" si="9"/>
        <v>2.3699714118743387E-2</v>
      </c>
      <c r="W43" s="258">
        <v>60254</v>
      </c>
      <c r="X43" s="188">
        <f t="shared" si="10"/>
        <v>0.4758422440888917</v>
      </c>
      <c r="Y43" s="258">
        <v>26513</v>
      </c>
      <c r="Z43" s="188">
        <f t="shared" si="11"/>
        <v>0.20938038001674222</v>
      </c>
      <c r="AA43" s="258">
        <v>25543</v>
      </c>
      <c r="AB43" s="188">
        <f t="shared" si="12"/>
        <v>0.20172002590305307</v>
      </c>
    </row>
    <row r="44" spans="2:28" ht="14.25">
      <c r="B44" s="393"/>
      <c r="C44" s="387"/>
      <c r="D44" s="79">
        <v>45907</v>
      </c>
      <c r="E44" s="79" t="s">
        <v>118</v>
      </c>
      <c r="F44" s="257">
        <f t="shared" si="15"/>
        <v>186596</v>
      </c>
      <c r="G44" s="421"/>
      <c r="H44" s="421"/>
      <c r="I44" s="258">
        <v>5598</v>
      </c>
      <c r="J44" s="188">
        <f t="shared" si="2"/>
        <v>4.4208930235496657E-2</v>
      </c>
      <c r="K44" s="258">
        <v>21498</v>
      </c>
      <c r="L44" s="188">
        <f t="shared" si="3"/>
        <v>0.1697755595217412</v>
      </c>
      <c r="M44" s="258">
        <f t="shared" si="18"/>
        <v>27096</v>
      </c>
      <c r="N44" s="188">
        <f t="shared" si="5"/>
        <v>0.21398448975723786</v>
      </c>
      <c r="O44" s="187">
        <v>1954</v>
      </c>
      <c r="P44" s="188">
        <f t="shared" si="6"/>
        <v>1.5431270039328416E-2</v>
      </c>
      <c r="Q44" s="187"/>
      <c r="R44" s="188">
        <f t="shared" si="7"/>
        <v>0</v>
      </c>
      <c r="S44" s="187"/>
      <c r="T44" s="188">
        <f t="shared" si="8"/>
        <v>0</v>
      </c>
      <c r="U44" s="258">
        <v>3654</v>
      </c>
      <c r="V44" s="188">
        <f t="shared" si="9"/>
        <v>2.885663291898978E-2</v>
      </c>
      <c r="W44" s="258">
        <v>87251</v>
      </c>
      <c r="X44" s="188">
        <f t="shared" si="10"/>
        <v>0.68904490389019635</v>
      </c>
      <c r="Y44" s="258">
        <v>34316</v>
      </c>
      <c r="Z44" s="188">
        <f t="shared" si="11"/>
        <v>0.27100279563438789</v>
      </c>
      <c r="AA44" s="258">
        <v>32325</v>
      </c>
      <c r="AB44" s="188">
        <f t="shared" si="12"/>
        <v>0.2552793265206198</v>
      </c>
    </row>
    <row r="45" spans="2:28" ht="14.25">
      <c r="B45" s="393"/>
      <c r="C45" s="387"/>
      <c r="D45" s="79">
        <v>45908</v>
      </c>
      <c r="E45" s="79" t="s">
        <v>119</v>
      </c>
      <c r="F45" s="257">
        <f t="shared" si="15"/>
        <v>183915</v>
      </c>
      <c r="G45" s="421"/>
      <c r="H45" s="421"/>
      <c r="I45" s="258">
        <v>5778</v>
      </c>
      <c r="J45" s="188">
        <f t="shared" si="2"/>
        <v>4.5630439246284335E-2</v>
      </c>
      <c r="K45" s="258">
        <v>21632</v>
      </c>
      <c r="L45" s="188">
        <f t="shared" si="3"/>
        <v>0.17083379400754981</v>
      </c>
      <c r="M45" s="258">
        <f t="shared" si="18"/>
        <v>27410</v>
      </c>
      <c r="N45" s="188">
        <f t="shared" si="5"/>
        <v>0.21646423325383413</v>
      </c>
      <c r="O45" s="187">
        <v>1699</v>
      </c>
      <c r="P45" s="188">
        <f t="shared" si="6"/>
        <v>1.3417465607379211E-2</v>
      </c>
      <c r="Q45" s="187"/>
      <c r="R45" s="188">
        <f t="shared" si="7"/>
        <v>0</v>
      </c>
      <c r="S45" s="187"/>
      <c r="T45" s="188">
        <f t="shared" si="8"/>
        <v>0</v>
      </c>
      <c r="U45" s="258">
        <v>3529</v>
      </c>
      <c r="V45" s="188">
        <f t="shared" si="9"/>
        <v>2.7869473883720564E-2</v>
      </c>
      <c r="W45" s="258">
        <v>85430</v>
      </c>
      <c r="X45" s="188">
        <f t="shared" si="10"/>
        <v>0.67466397106439435</v>
      </c>
      <c r="Y45" s="258">
        <v>34439</v>
      </c>
      <c r="Z45" s="188">
        <f t="shared" si="11"/>
        <v>0.27197416012509279</v>
      </c>
      <c r="AA45" s="258">
        <v>31408</v>
      </c>
      <c r="AB45" s="188">
        <f t="shared" si="12"/>
        <v>0.2480375278378848</v>
      </c>
    </row>
    <row r="46" spans="2:28" ht="14.25">
      <c r="B46" s="189"/>
      <c r="C46" s="387"/>
      <c r="D46" s="185">
        <v>45909</v>
      </c>
      <c r="E46" s="185" t="s">
        <v>120</v>
      </c>
      <c r="F46" s="257">
        <f t="shared" ref="F46:F109" si="19">SUM(M46,Q46,S46,U46,W46,Y46,AA46,O46)</f>
        <v>177865</v>
      </c>
      <c r="G46" s="421">
        <f t="shared" ref="G46" si="20">SUM(F46:F52)</f>
        <v>1166143</v>
      </c>
      <c r="H46" s="421"/>
      <c r="I46" s="187">
        <v>5624</v>
      </c>
      <c r="J46" s="188">
        <f t="shared" ref="J46:J67" si="21">I46/$F$7</f>
        <v>4.4414259314832658E-2</v>
      </c>
      <c r="K46" s="258">
        <v>21210</v>
      </c>
      <c r="L46" s="188">
        <f t="shared" ref="L46:L67" si="22">K46/$F$7</f>
        <v>0.16750114510448091</v>
      </c>
      <c r="M46" s="258">
        <f t="shared" ref="M46:M67" si="23">SUM(I46+K46)</f>
        <v>26834</v>
      </c>
      <c r="N46" s="188">
        <f t="shared" ref="N46:N67" si="24">M46/$F$7</f>
        <v>0.21191540441931356</v>
      </c>
      <c r="O46" s="187">
        <v>1536</v>
      </c>
      <c r="P46" s="188">
        <f t="shared" ref="P46:P67" si="25">O46/$F$7</f>
        <v>1.2130210225388151E-2</v>
      </c>
      <c r="Q46" s="187"/>
      <c r="R46" s="188">
        <f t="shared" ref="R46:R67" si="26">Q46/$F$7</f>
        <v>0</v>
      </c>
      <c r="S46" s="187"/>
      <c r="T46" s="188">
        <f t="shared" ref="T46:T67" si="27">S46/$F$7</f>
        <v>0</v>
      </c>
      <c r="U46" s="258">
        <v>3295</v>
      </c>
      <c r="V46" s="188">
        <f t="shared" ref="V46:V67" si="28">U46/$F$7</f>
        <v>2.6021512169696587E-2</v>
      </c>
      <c r="W46" s="258">
        <v>83463</v>
      </c>
      <c r="X46" s="188">
        <f t="shared" ref="X46:X67" si="29">W46/$F$7</f>
        <v>0.65913003648539792</v>
      </c>
      <c r="Y46" s="258">
        <v>33146</v>
      </c>
      <c r="Z46" s="188">
        <f t="shared" ref="Z46:Z67" si="30">Y46/$F$7</f>
        <v>0.26176298706426798</v>
      </c>
      <c r="AA46" s="258">
        <v>29591</v>
      </c>
      <c r="AB46" s="188">
        <f t="shared" ref="AB46:AB67" si="31">AA46/$F$7</f>
        <v>0.23368818410121145</v>
      </c>
    </row>
    <row r="47" spans="2:28" ht="14.25">
      <c r="B47" s="189"/>
      <c r="C47" s="387"/>
      <c r="D47" s="185">
        <v>45910</v>
      </c>
      <c r="E47" s="185" t="s">
        <v>114</v>
      </c>
      <c r="F47" s="257">
        <f t="shared" si="19"/>
        <v>175592</v>
      </c>
      <c r="G47" s="421"/>
      <c r="H47" s="421"/>
      <c r="I47" s="187">
        <v>5066</v>
      </c>
      <c r="J47" s="188">
        <f t="shared" si="21"/>
        <v>4.0007581381390871E-2</v>
      </c>
      <c r="K47" s="258">
        <v>18940</v>
      </c>
      <c r="L47" s="188">
        <f t="shared" si="22"/>
        <v>0.14957433702399192</v>
      </c>
      <c r="M47" s="258">
        <f t="shared" si="23"/>
        <v>24006</v>
      </c>
      <c r="N47" s="188">
        <f t="shared" si="24"/>
        <v>0.18958191840538277</v>
      </c>
      <c r="O47" s="187">
        <v>1222</v>
      </c>
      <c r="P47" s="188">
        <f t="shared" si="25"/>
        <v>9.6504667287918757E-3</v>
      </c>
      <c r="Q47" s="187"/>
      <c r="R47" s="188">
        <f t="shared" si="26"/>
        <v>0</v>
      </c>
      <c r="S47" s="187"/>
      <c r="T47" s="188">
        <f t="shared" si="27"/>
        <v>0</v>
      </c>
      <c r="U47" s="258">
        <v>3235</v>
      </c>
      <c r="V47" s="188">
        <f t="shared" si="28"/>
        <v>2.5547675832767361E-2</v>
      </c>
      <c r="W47" s="258">
        <v>83025</v>
      </c>
      <c r="X47" s="188">
        <f t="shared" si="29"/>
        <v>0.6556710312258146</v>
      </c>
      <c r="Y47" s="258">
        <v>33723</v>
      </c>
      <c r="Z47" s="188">
        <f t="shared" si="30"/>
        <v>0.26631971317107073</v>
      </c>
      <c r="AA47" s="258">
        <v>30381</v>
      </c>
      <c r="AB47" s="188">
        <f t="shared" si="31"/>
        <v>0.23992702920411291</v>
      </c>
    </row>
    <row r="48" spans="2:28" ht="14.25">
      <c r="B48" s="189"/>
      <c r="C48" s="387"/>
      <c r="D48" s="185">
        <v>45911</v>
      </c>
      <c r="E48" s="185" t="s">
        <v>115</v>
      </c>
      <c r="F48" s="257">
        <f t="shared" si="19"/>
        <v>164410</v>
      </c>
      <c r="G48" s="421"/>
      <c r="H48" s="421"/>
      <c r="I48" s="187">
        <v>4578</v>
      </c>
      <c r="J48" s="188">
        <f t="shared" si="21"/>
        <v>3.6153712507699838E-2</v>
      </c>
      <c r="K48" s="258">
        <v>16538</v>
      </c>
      <c r="L48" s="188">
        <f t="shared" si="22"/>
        <v>0.13060508900225862</v>
      </c>
      <c r="M48" s="258">
        <f t="shared" si="23"/>
        <v>21116</v>
      </c>
      <c r="N48" s="188">
        <f t="shared" si="24"/>
        <v>0.16675880150995845</v>
      </c>
      <c r="O48" s="187">
        <v>1080</v>
      </c>
      <c r="P48" s="188">
        <f t="shared" si="25"/>
        <v>8.5290540647260434E-3</v>
      </c>
      <c r="Q48" s="187"/>
      <c r="R48" s="188">
        <f t="shared" si="26"/>
        <v>0</v>
      </c>
      <c r="S48" s="187"/>
      <c r="T48" s="188">
        <f t="shared" si="27"/>
        <v>0</v>
      </c>
      <c r="U48" s="258">
        <v>2993</v>
      </c>
      <c r="V48" s="188">
        <f t="shared" si="28"/>
        <v>2.3636535940486154E-2</v>
      </c>
      <c r="W48" s="258">
        <v>79059</v>
      </c>
      <c r="X48" s="188">
        <f t="shared" si="29"/>
        <v>0.62435044935479289</v>
      </c>
      <c r="Y48" s="258">
        <v>31275</v>
      </c>
      <c r="Z48" s="188">
        <f t="shared" si="30"/>
        <v>0.24698719062435834</v>
      </c>
      <c r="AA48" s="258">
        <v>28887</v>
      </c>
      <c r="AB48" s="188">
        <f t="shared" si="31"/>
        <v>0.22812850441457522</v>
      </c>
    </row>
    <row r="49" spans="2:28" ht="14.25">
      <c r="B49" s="189"/>
      <c r="C49" s="387"/>
      <c r="D49" s="185">
        <v>45912</v>
      </c>
      <c r="E49" s="185" t="s">
        <v>116</v>
      </c>
      <c r="F49" s="257">
        <f t="shared" si="19"/>
        <v>134348</v>
      </c>
      <c r="G49" s="421"/>
      <c r="H49" s="421"/>
      <c r="I49" s="187">
        <v>7059</v>
      </c>
      <c r="J49" s="188">
        <f t="shared" si="21"/>
        <v>5.5746845039723276E-2</v>
      </c>
      <c r="K49" s="258">
        <v>16228</v>
      </c>
      <c r="L49" s="188">
        <f t="shared" si="22"/>
        <v>0.12815693459479097</v>
      </c>
      <c r="M49" s="258">
        <f t="shared" si="23"/>
        <v>23287</v>
      </c>
      <c r="N49" s="188">
        <f t="shared" si="24"/>
        <v>0.18390377963451424</v>
      </c>
      <c r="O49" s="187">
        <v>993</v>
      </c>
      <c r="P49" s="188">
        <f t="shared" si="25"/>
        <v>7.8419913761786676E-3</v>
      </c>
      <c r="Q49" s="187"/>
      <c r="R49" s="188">
        <f t="shared" si="26"/>
        <v>0</v>
      </c>
      <c r="S49" s="187"/>
      <c r="T49" s="188">
        <f t="shared" si="27"/>
        <v>0</v>
      </c>
      <c r="U49" s="258">
        <v>2629</v>
      </c>
      <c r="V49" s="188">
        <f t="shared" si="28"/>
        <v>2.0761928829782193E-2</v>
      </c>
      <c r="W49" s="258">
        <v>59940</v>
      </c>
      <c r="X49" s="188">
        <f t="shared" si="29"/>
        <v>0.4733625005922954</v>
      </c>
      <c r="Y49" s="258">
        <v>26237</v>
      </c>
      <c r="Z49" s="188">
        <f t="shared" si="30"/>
        <v>0.20720073286686777</v>
      </c>
      <c r="AA49" s="258">
        <v>21262</v>
      </c>
      <c r="AB49" s="188">
        <f t="shared" si="31"/>
        <v>0.16791180326315291</v>
      </c>
    </row>
    <row r="50" spans="2:28" ht="14.25">
      <c r="B50" s="189"/>
      <c r="C50" s="387"/>
      <c r="D50" s="185">
        <v>45913</v>
      </c>
      <c r="E50" s="185" t="s">
        <v>117</v>
      </c>
      <c r="F50" s="257">
        <f t="shared" si="19"/>
        <v>140458</v>
      </c>
      <c r="G50" s="421"/>
      <c r="H50" s="421"/>
      <c r="I50" s="187">
        <v>7509</v>
      </c>
      <c r="J50" s="188">
        <f t="shared" si="21"/>
        <v>5.9300617566692464E-2</v>
      </c>
      <c r="K50" s="258">
        <v>19442</v>
      </c>
      <c r="L50" s="188">
        <f t="shared" si="22"/>
        <v>0.15353876770963309</v>
      </c>
      <c r="M50" s="258">
        <f t="shared" si="23"/>
        <v>26951</v>
      </c>
      <c r="N50" s="188">
        <f t="shared" si="24"/>
        <v>0.21283938527632557</v>
      </c>
      <c r="O50" s="187">
        <v>1049</v>
      </c>
      <c r="P50" s="188">
        <f t="shared" si="25"/>
        <v>8.2842386239792773E-3</v>
      </c>
      <c r="Q50" s="187"/>
      <c r="R50" s="188">
        <f t="shared" si="26"/>
        <v>0</v>
      </c>
      <c r="S50" s="187"/>
      <c r="T50" s="188">
        <f t="shared" si="27"/>
        <v>0</v>
      </c>
      <c r="U50" s="258">
        <v>2958</v>
      </c>
      <c r="V50" s="188">
        <f t="shared" si="28"/>
        <v>2.3360131410610774E-2</v>
      </c>
      <c r="W50" s="258">
        <v>60065</v>
      </c>
      <c r="X50" s="188">
        <f t="shared" si="29"/>
        <v>0.47434965962756465</v>
      </c>
      <c r="Y50" s="258">
        <v>27628</v>
      </c>
      <c r="Z50" s="188">
        <f t="shared" si="30"/>
        <v>0.21818583861134364</v>
      </c>
      <c r="AA50" s="258">
        <v>21807</v>
      </c>
      <c r="AB50" s="188">
        <f t="shared" si="31"/>
        <v>0.1722158166569267</v>
      </c>
    </row>
    <row r="51" spans="2:28" ht="14.25">
      <c r="B51" s="189"/>
      <c r="C51" s="387"/>
      <c r="D51" s="185">
        <v>45914</v>
      </c>
      <c r="E51" s="185" t="s">
        <v>118</v>
      </c>
      <c r="F51" s="257">
        <f t="shared" si="19"/>
        <v>186761</v>
      </c>
      <c r="G51" s="421"/>
      <c r="H51" s="421"/>
      <c r="I51" s="187">
        <v>7603</v>
      </c>
      <c r="J51" s="188">
        <f t="shared" si="21"/>
        <v>6.0042961161214915E-2</v>
      </c>
      <c r="K51" s="258">
        <v>22538</v>
      </c>
      <c r="L51" s="188">
        <f t="shared" si="22"/>
        <v>0.1779887226951811</v>
      </c>
      <c r="M51" s="258">
        <f t="shared" si="23"/>
        <v>30141</v>
      </c>
      <c r="N51" s="188">
        <f t="shared" si="24"/>
        <v>0.238031683856396</v>
      </c>
      <c r="O51" s="187">
        <v>1256</v>
      </c>
      <c r="P51" s="188">
        <f t="shared" si="25"/>
        <v>9.9189739863851031E-3</v>
      </c>
      <c r="Q51" s="187"/>
      <c r="R51" s="188">
        <f t="shared" si="26"/>
        <v>0</v>
      </c>
      <c r="S51" s="187"/>
      <c r="T51" s="188">
        <f t="shared" si="27"/>
        <v>0</v>
      </c>
      <c r="U51" s="258">
        <v>3546</v>
      </c>
      <c r="V51" s="188">
        <f t="shared" si="28"/>
        <v>2.8003727512517177E-2</v>
      </c>
      <c r="W51" s="258">
        <v>88405</v>
      </c>
      <c r="X51" s="188">
        <f t="shared" si="29"/>
        <v>0.69815835610380172</v>
      </c>
      <c r="Y51" s="258">
        <v>34587</v>
      </c>
      <c r="Z51" s="188">
        <f t="shared" si="30"/>
        <v>0.27314295642285152</v>
      </c>
      <c r="AA51" s="258">
        <v>28826</v>
      </c>
      <c r="AB51" s="188">
        <f t="shared" si="31"/>
        <v>0.22764677080536383</v>
      </c>
    </row>
    <row r="52" spans="2:28" ht="14.25">
      <c r="B52" s="189"/>
      <c r="C52" s="387"/>
      <c r="D52" s="185">
        <v>45915</v>
      </c>
      <c r="E52" s="185" t="s">
        <v>119</v>
      </c>
      <c r="F52" s="257">
        <f t="shared" si="19"/>
        <v>186709</v>
      </c>
      <c r="G52" s="421"/>
      <c r="H52" s="421"/>
      <c r="I52" s="187">
        <v>7648</v>
      </c>
      <c r="J52" s="188">
        <f t="shared" si="21"/>
        <v>6.0398338413911838E-2</v>
      </c>
      <c r="K52" s="258">
        <v>22270</v>
      </c>
      <c r="L52" s="188">
        <f t="shared" si="22"/>
        <v>0.17587225372356388</v>
      </c>
      <c r="M52" s="258">
        <f t="shared" si="23"/>
        <v>29918</v>
      </c>
      <c r="N52" s="188">
        <f t="shared" si="24"/>
        <v>0.23627059213747573</v>
      </c>
      <c r="O52" s="187">
        <v>1094</v>
      </c>
      <c r="P52" s="188">
        <f t="shared" si="25"/>
        <v>8.6396158766761967E-3</v>
      </c>
      <c r="Q52" s="187"/>
      <c r="R52" s="188">
        <f t="shared" si="26"/>
        <v>0</v>
      </c>
      <c r="S52" s="187"/>
      <c r="T52" s="188">
        <f t="shared" si="27"/>
        <v>0</v>
      </c>
      <c r="U52" s="258">
        <v>3476</v>
      </c>
      <c r="V52" s="188">
        <f t="shared" si="28"/>
        <v>2.7450918452766416E-2</v>
      </c>
      <c r="W52" s="258">
        <v>88776</v>
      </c>
      <c r="X52" s="188">
        <f t="shared" si="29"/>
        <v>0.70108824412048076</v>
      </c>
      <c r="Y52" s="258">
        <v>35000</v>
      </c>
      <c r="Z52" s="188">
        <f t="shared" si="30"/>
        <v>0.27640452987538106</v>
      </c>
      <c r="AA52" s="258">
        <v>28445</v>
      </c>
      <c r="AB52" s="188">
        <f t="shared" si="31"/>
        <v>0.22463791006586326</v>
      </c>
    </row>
    <row r="53" spans="2:28" ht="14.25">
      <c r="B53" s="189"/>
      <c r="C53" s="387"/>
      <c r="D53" s="185">
        <v>45916</v>
      </c>
      <c r="E53" s="185" t="s">
        <v>120</v>
      </c>
      <c r="F53" s="257">
        <f t="shared" si="19"/>
        <v>194375</v>
      </c>
      <c r="G53" s="421">
        <f t="shared" ref="G53" si="32">SUM(F53:F59)</f>
        <v>1236089</v>
      </c>
      <c r="H53" s="421"/>
      <c r="I53" s="187">
        <v>9140</v>
      </c>
      <c r="J53" s="188">
        <f t="shared" si="21"/>
        <v>7.2181068658885225E-2</v>
      </c>
      <c r="K53" s="258">
        <v>21414</v>
      </c>
      <c r="L53" s="188">
        <f t="shared" si="22"/>
        <v>0.16911218865004027</v>
      </c>
      <c r="M53" s="258">
        <f t="shared" si="23"/>
        <v>30554</v>
      </c>
      <c r="N53" s="188">
        <f t="shared" si="24"/>
        <v>0.24129325730892551</v>
      </c>
      <c r="O53" s="187"/>
      <c r="P53" s="188">
        <f t="shared" si="25"/>
        <v>0</v>
      </c>
      <c r="Q53" s="187"/>
      <c r="R53" s="188">
        <f t="shared" si="26"/>
        <v>0</v>
      </c>
      <c r="S53" s="187"/>
      <c r="T53" s="188">
        <f t="shared" si="27"/>
        <v>0</v>
      </c>
      <c r="U53" s="258">
        <v>3243</v>
      </c>
      <c r="V53" s="188">
        <f t="shared" si="28"/>
        <v>2.5610854011024593E-2</v>
      </c>
      <c r="W53" s="258">
        <v>102369</v>
      </c>
      <c r="X53" s="188">
        <f t="shared" si="29"/>
        <v>0.80843586625179664</v>
      </c>
      <c r="Y53" s="258">
        <v>30764</v>
      </c>
      <c r="Z53" s="188">
        <f t="shared" si="30"/>
        <v>0.24295168448817778</v>
      </c>
      <c r="AA53" s="258">
        <v>27445</v>
      </c>
      <c r="AB53" s="188">
        <f t="shared" si="31"/>
        <v>0.2167406377837095</v>
      </c>
    </row>
    <row r="54" spans="2:28" ht="14.25">
      <c r="B54" s="189"/>
      <c r="C54" s="387"/>
      <c r="D54" s="185">
        <v>45917</v>
      </c>
      <c r="E54" s="185" t="s">
        <v>114</v>
      </c>
      <c r="F54" s="257">
        <f t="shared" si="19"/>
        <v>188216</v>
      </c>
      <c r="G54" s="421"/>
      <c r="H54" s="421"/>
      <c r="I54" s="187">
        <v>9130</v>
      </c>
      <c r="J54" s="188">
        <f t="shared" si="21"/>
        <v>7.210209593606369E-2</v>
      </c>
      <c r="K54" s="258">
        <v>19081</v>
      </c>
      <c r="L54" s="188">
        <f t="shared" si="22"/>
        <v>0.15068785241577559</v>
      </c>
      <c r="M54" s="258">
        <f t="shared" si="23"/>
        <v>28211</v>
      </c>
      <c r="N54" s="188">
        <f t="shared" si="24"/>
        <v>0.22278994835183927</v>
      </c>
      <c r="O54" s="187"/>
      <c r="P54" s="188">
        <f t="shared" si="25"/>
        <v>0</v>
      </c>
      <c r="Q54" s="187"/>
      <c r="R54" s="188">
        <f t="shared" si="26"/>
        <v>0</v>
      </c>
      <c r="S54" s="187"/>
      <c r="T54" s="188">
        <f t="shared" si="27"/>
        <v>0</v>
      </c>
      <c r="U54" s="258">
        <v>3377</v>
      </c>
      <c r="V54" s="188">
        <f t="shared" si="28"/>
        <v>2.6669088496833193E-2</v>
      </c>
      <c r="W54" s="258">
        <v>96700</v>
      </c>
      <c r="X54" s="188">
        <f t="shared" si="29"/>
        <v>0.76366622968426701</v>
      </c>
      <c r="Y54" s="258">
        <v>31790</v>
      </c>
      <c r="Z54" s="188">
        <f t="shared" si="30"/>
        <v>0.25105428584966755</v>
      </c>
      <c r="AA54" s="258">
        <v>28138</v>
      </c>
      <c r="AB54" s="188">
        <f t="shared" si="31"/>
        <v>0.22221344747524205</v>
      </c>
    </row>
    <row r="55" spans="2:28" ht="14.25">
      <c r="B55" s="189"/>
      <c r="C55" s="387"/>
      <c r="D55" s="185">
        <v>45918</v>
      </c>
      <c r="E55" s="185" t="s">
        <v>115</v>
      </c>
      <c r="F55" s="257">
        <f t="shared" si="19"/>
        <v>177826</v>
      </c>
      <c r="G55" s="421"/>
      <c r="H55" s="421"/>
      <c r="I55" s="187">
        <v>9372</v>
      </c>
      <c r="J55" s="188">
        <f t="shared" si="21"/>
        <v>7.4013235828344889E-2</v>
      </c>
      <c r="K55" s="258">
        <v>16195</v>
      </c>
      <c r="L55" s="188">
        <f t="shared" si="22"/>
        <v>0.12789632460947989</v>
      </c>
      <c r="M55" s="258">
        <f t="shared" si="23"/>
        <v>25567</v>
      </c>
      <c r="N55" s="188">
        <f t="shared" si="24"/>
        <v>0.20190956043782476</v>
      </c>
      <c r="O55" s="187"/>
      <c r="P55" s="188">
        <f t="shared" si="25"/>
        <v>0</v>
      </c>
      <c r="Q55" s="187"/>
      <c r="R55" s="188">
        <f t="shared" si="26"/>
        <v>0</v>
      </c>
      <c r="S55" s="187"/>
      <c r="T55" s="188">
        <f t="shared" si="27"/>
        <v>0</v>
      </c>
      <c r="U55" s="258">
        <v>3152</v>
      </c>
      <c r="V55" s="188">
        <f t="shared" si="28"/>
        <v>2.4892202233348603E-2</v>
      </c>
      <c r="W55" s="258">
        <v>92374</v>
      </c>
      <c r="X55" s="188">
        <f t="shared" si="29"/>
        <v>0.72950262979166991</v>
      </c>
      <c r="Y55" s="258">
        <v>29965</v>
      </c>
      <c r="Z55" s="188">
        <f t="shared" si="30"/>
        <v>0.23664176393473693</v>
      </c>
      <c r="AA55" s="258">
        <v>26768</v>
      </c>
      <c r="AB55" s="188">
        <f t="shared" si="31"/>
        <v>0.21139418444869143</v>
      </c>
    </row>
    <row r="56" spans="2:28" ht="14.25">
      <c r="B56" s="189"/>
      <c r="C56" s="387"/>
      <c r="D56" s="185">
        <v>45919</v>
      </c>
      <c r="E56" s="185" t="s">
        <v>116</v>
      </c>
      <c r="F56" s="257">
        <f t="shared" si="19"/>
        <v>142595</v>
      </c>
      <c r="G56" s="421"/>
      <c r="H56" s="421"/>
      <c r="I56" s="187">
        <v>7919</v>
      </c>
      <c r="J56" s="188">
        <f t="shared" si="21"/>
        <v>6.2538499202375503E-2</v>
      </c>
      <c r="K56" s="258">
        <v>15258</v>
      </c>
      <c r="L56" s="188">
        <f t="shared" si="22"/>
        <v>0.12049658048110183</v>
      </c>
      <c r="M56" s="258">
        <f t="shared" si="23"/>
        <v>23177</v>
      </c>
      <c r="N56" s="188">
        <f t="shared" si="24"/>
        <v>0.18303507968347732</v>
      </c>
      <c r="O56" s="187"/>
      <c r="P56" s="188">
        <f t="shared" si="25"/>
        <v>0</v>
      </c>
      <c r="Q56" s="187"/>
      <c r="R56" s="188">
        <f t="shared" si="26"/>
        <v>0</v>
      </c>
      <c r="S56" s="187"/>
      <c r="T56" s="188">
        <f t="shared" si="27"/>
        <v>0</v>
      </c>
      <c r="U56" s="258">
        <v>2592</v>
      </c>
      <c r="V56" s="188">
        <f t="shared" si="28"/>
        <v>2.0469729755342506E-2</v>
      </c>
      <c r="W56" s="258">
        <v>71181</v>
      </c>
      <c r="X56" s="188">
        <f t="shared" si="29"/>
        <v>0.56213573831598562</v>
      </c>
      <c r="Y56" s="258">
        <v>24267</v>
      </c>
      <c r="Z56" s="188">
        <f t="shared" si="30"/>
        <v>0.19164310647102492</v>
      </c>
      <c r="AA56" s="258">
        <v>21378</v>
      </c>
      <c r="AB56" s="188">
        <f t="shared" si="31"/>
        <v>0.16882788684788275</v>
      </c>
    </row>
    <row r="57" spans="2:28" ht="14.25">
      <c r="B57" s="189"/>
      <c r="C57" s="387"/>
      <c r="D57" s="185">
        <v>45920</v>
      </c>
      <c r="E57" s="185" t="s">
        <v>117</v>
      </c>
      <c r="F57" s="257">
        <f t="shared" si="19"/>
        <v>148182</v>
      </c>
      <c r="G57" s="421"/>
      <c r="H57" s="421"/>
      <c r="I57" s="187">
        <v>7889</v>
      </c>
      <c r="J57" s="188">
        <f t="shared" si="21"/>
        <v>6.230158103391089E-2</v>
      </c>
      <c r="K57" s="258">
        <v>17789</v>
      </c>
      <c r="L57" s="188">
        <f t="shared" si="22"/>
        <v>0.14048457662723296</v>
      </c>
      <c r="M57" s="258">
        <f t="shared" si="23"/>
        <v>25678</v>
      </c>
      <c r="N57" s="188">
        <f t="shared" si="24"/>
        <v>0.20278615766114383</v>
      </c>
      <c r="O57" s="187"/>
      <c r="P57" s="188">
        <f t="shared" si="25"/>
        <v>0</v>
      </c>
      <c r="Q57" s="187"/>
      <c r="R57" s="188">
        <f t="shared" si="26"/>
        <v>0</v>
      </c>
      <c r="S57" s="187"/>
      <c r="T57" s="188">
        <f t="shared" si="27"/>
        <v>0</v>
      </c>
      <c r="U57" s="258">
        <v>2902</v>
      </c>
      <c r="V57" s="188">
        <f t="shared" si="28"/>
        <v>2.2917884162810164E-2</v>
      </c>
      <c r="W57" s="258">
        <v>72551</v>
      </c>
      <c r="X57" s="188">
        <f t="shared" si="29"/>
        <v>0.5729550013425363</v>
      </c>
      <c r="Y57" s="258">
        <v>25285</v>
      </c>
      <c r="Z57" s="188">
        <f t="shared" si="30"/>
        <v>0.19968252965425742</v>
      </c>
      <c r="AA57" s="258">
        <v>21766</v>
      </c>
      <c r="AB57" s="188">
        <f t="shared" si="31"/>
        <v>0.17189202849335838</v>
      </c>
    </row>
    <row r="58" spans="2:28" ht="14.25">
      <c r="B58" s="189"/>
      <c r="C58" s="387"/>
      <c r="D58" s="185">
        <v>45921</v>
      </c>
      <c r="E58" s="185" t="s">
        <v>118</v>
      </c>
      <c r="F58" s="257">
        <f t="shared" si="19"/>
        <v>194633</v>
      </c>
      <c r="G58" s="421"/>
      <c r="H58" s="421"/>
      <c r="I58" s="187">
        <v>9061</v>
      </c>
      <c r="J58" s="188">
        <f t="shared" si="21"/>
        <v>7.1557184148595077E-2</v>
      </c>
      <c r="K58" s="258">
        <v>20768</v>
      </c>
      <c r="L58" s="188">
        <f t="shared" si="22"/>
        <v>0.16401055075576895</v>
      </c>
      <c r="M58" s="258">
        <f t="shared" si="23"/>
        <v>29829</v>
      </c>
      <c r="N58" s="188">
        <f t="shared" si="24"/>
        <v>0.23556773490436403</v>
      </c>
      <c r="O58" s="187"/>
      <c r="P58" s="188">
        <f t="shared" si="25"/>
        <v>0</v>
      </c>
      <c r="Q58" s="187"/>
      <c r="R58" s="188">
        <f t="shared" si="26"/>
        <v>0</v>
      </c>
      <c r="S58" s="187"/>
      <c r="T58" s="188">
        <f t="shared" si="27"/>
        <v>0</v>
      </c>
      <c r="U58" s="258">
        <v>3561</v>
      </c>
      <c r="V58" s="188">
        <f t="shared" si="28"/>
        <v>2.8122186596749484E-2</v>
      </c>
      <c r="W58" s="258">
        <v>99287</v>
      </c>
      <c r="X58" s="188">
        <f t="shared" si="29"/>
        <v>0.78409647307819874</v>
      </c>
      <c r="Y58" s="258">
        <v>32840</v>
      </c>
      <c r="Z58" s="188">
        <f t="shared" si="30"/>
        <v>0.25934642174592898</v>
      </c>
      <c r="AA58" s="258">
        <v>29116</v>
      </c>
      <c r="AB58" s="188">
        <f t="shared" si="31"/>
        <v>0.22993697976718841</v>
      </c>
    </row>
    <row r="59" spans="2:28" ht="14.25">
      <c r="B59" s="189"/>
      <c r="C59" s="387"/>
      <c r="D59" s="185">
        <v>45922</v>
      </c>
      <c r="E59" s="185" t="s">
        <v>119</v>
      </c>
      <c r="F59" s="257">
        <f t="shared" si="19"/>
        <v>190262</v>
      </c>
      <c r="G59" s="421"/>
      <c r="H59" s="421"/>
      <c r="I59" s="187">
        <v>8685</v>
      </c>
      <c r="J59" s="188">
        <f t="shared" si="21"/>
        <v>6.858780977050527E-2</v>
      </c>
      <c r="K59" s="258">
        <v>20641</v>
      </c>
      <c r="L59" s="188">
        <f t="shared" si="22"/>
        <v>0.16300759717593544</v>
      </c>
      <c r="M59" s="258">
        <f t="shared" si="23"/>
        <v>29326</v>
      </c>
      <c r="N59" s="188">
        <f t="shared" si="24"/>
        <v>0.23159540694644071</v>
      </c>
      <c r="O59" s="187"/>
      <c r="P59" s="188">
        <f t="shared" si="25"/>
        <v>0</v>
      </c>
      <c r="Q59" s="187"/>
      <c r="R59" s="188">
        <f t="shared" si="26"/>
        <v>0</v>
      </c>
      <c r="S59" s="187"/>
      <c r="T59" s="188">
        <f t="shared" si="27"/>
        <v>0</v>
      </c>
      <c r="U59" s="258">
        <v>3506</v>
      </c>
      <c r="V59" s="188">
        <f t="shared" si="28"/>
        <v>2.7687836621231025E-2</v>
      </c>
      <c r="W59" s="258">
        <v>96548</v>
      </c>
      <c r="X59" s="188">
        <f t="shared" si="29"/>
        <v>0.76246584429737974</v>
      </c>
      <c r="Y59" s="258">
        <v>32732</v>
      </c>
      <c r="Z59" s="188">
        <f t="shared" si="30"/>
        <v>0.25849351633945633</v>
      </c>
      <c r="AA59" s="258">
        <v>28150</v>
      </c>
      <c r="AB59" s="188">
        <f t="shared" si="31"/>
        <v>0.22230821474262791</v>
      </c>
    </row>
    <row r="60" spans="2:28" ht="14.25">
      <c r="B60" s="189"/>
      <c r="C60" s="387"/>
      <c r="D60" s="185">
        <v>45923</v>
      </c>
      <c r="E60" s="185" t="s">
        <v>120</v>
      </c>
      <c r="F60" s="257">
        <f t="shared" si="19"/>
        <v>193580</v>
      </c>
      <c r="G60" s="421">
        <f t="shared" ref="G60" si="33">SUM(F60:F66)</f>
        <v>1166557</v>
      </c>
      <c r="H60" s="421"/>
      <c r="I60" s="187">
        <v>8342</v>
      </c>
      <c r="J60" s="188">
        <f t="shared" si="21"/>
        <v>6.5879045377726528E-2</v>
      </c>
      <c r="K60" s="258">
        <v>20190</v>
      </c>
      <c r="L60" s="188">
        <f t="shared" si="22"/>
        <v>0.15944592737668409</v>
      </c>
      <c r="M60" s="258">
        <f t="shared" si="23"/>
        <v>28532</v>
      </c>
      <c r="N60" s="188">
        <f t="shared" si="24"/>
        <v>0.22532497275441063</v>
      </c>
      <c r="O60" s="187"/>
      <c r="P60" s="188">
        <f t="shared" si="25"/>
        <v>0</v>
      </c>
      <c r="Q60" s="187"/>
      <c r="R60" s="188">
        <f t="shared" si="26"/>
        <v>0</v>
      </c>
      <c r="S60" s="187"/>
      <c r="T60" s="188">
        <f t="shared" si="27"/>
        <v>0</v>
      </c>
      <c r="U60" s="258">
        <v>3413</v>
      </c>
      <c r="V60" s="188">
        <f t="shared" si="28"/>
        <v>2.6953390298990729E-2</v>
      </c>
      <c r="W60" s="258">
        <v>103408</v>
      </c>
      <c r="X60" s="188">
        <f t="shared" si="29"/>
        <v>0.81664113215295442</v>
      </c>
      <c r="Y60" s="258">
        <v>31306</v>
      </c>
      <c r="Z60" s="188">
        <f t="shared" si="30"/>
        <v>0.24723200606510512</v>
      </c>
      <c r="AA60" s="258">
        <v>26921</v>
      </c>
      <c r="AB60" s="188">
        <f t="shared" si="31"/>
        <v>0.21260246710786093</v>
      </c>
    </row>
    <row r="61" spans="2:28" ht="14.25">
      <c r="B61" s="189"/>
      <c r="C61" s="387"/>
      <c r="D61" s="185">
        <v>45924</v>
      </c>
      <c r="E61" s="185" t="s">
        <v>114</v>
      </c>
      <c r="F61" s="257">
        <f t="shared" si="19"/>
        <v>188192</v>
      </c>
      <c r="G61" s="421"/>
      <c r="H61" s="421"/>
      <c r="I61" s="187">
        <v>8905</v>
      </c>
      <c r="J61" s="188">
        <f t="shared" si="21"/>
        <v>7.0325209672579089E-2</v>
      </c>
      <c r="K61" s="258">
        <v>19529</v>
      </c>
      <c r="L61" s="188">
        <f t="shared" si="22"/>
        <v>0.15422583039818047</v>
      </c>
      <c r="M61" s="258">
        <f t="shared" si="23"/>
        <v>28434</v>
      </c>
      <c r="N61" s="188">
        <f t="shared" si="24"/>
        <v>0.22455104007075957</v>
      </c>
      <c r="O61" s="187"/>
      <c r="P61" s="188">
        <f t="shared" si="25"/>
        <v>0</v>
      </c>
      <c r="Q61" s="187"/>
      <c r="R61" s="188">
        <f t="shared" si="26"/>
        <v>0</v>
      </c>
      <c r="S61" s="187"/>
      <c r="T61" s="188">
        <f t="shared" si="27"/>
        <v>0</v>
      </c>
      <c r="U61" s="258">
        <v>3470</v>
      </c>
      <c r="V61" s="188">
        <f t="shared" si="28"/>
        <v>2.7403534819073493E-2</v>
      </c>
      <c r="W61" s="258">
        <v>98824</v>
      </c>
      <c r="X61" s="188">
        <f t="shared" si="29"/>
        <v>0.78044003601156164</v>
      </c>
      <c r="Y61" s="258">
        <v>30866</v>
      </c>
      <c r="Z61" s="188">
        <f t="shared" si="30"/>
        <v>0.24375720626095745</v>
      </c>
      <c r="AA61" s="258">
        <v>26598</v>
      </c>
      <c r="AB61" s="188">
        <f t="shared" si="31"/>
        <v>0.21005164816072527</v>
      </c>
    </row>
    <row r="62" spans="2:28" ht="14.25">
      <c r="B62" s="189"/>
      <c r="C62" s="387"/>
      <c r="D62" s="185">
        <v>45925</v>
      </c>
      <c r="E62" s="185" t="s">
        <v>115</v>
      </c>
      <c r="F62" s="257">
        <f t="shared" si="19"/>
        <v>172278</v>
      </c>
      <c r="G62" s="421"/>
      <c r="H62" s="421"/>
      <c r="I62" s="187">
        <v>8179</v>
      </c>
      <c r="J62" s="188">
        <f t="shared" si="21"/>
        <v>6.4591789995735477E-2</v>
      </c>
      <c r="K62" s="258">
        <v>17553</v>
      </c>
      <c r="L62" s="188">
        <f t="shared" si="22"/>
        <v>0.13862082036864468</v>
      </c>
      <c r="M62" s="258">
        <f t="shared" si="23"/>
        <v>25732</v>
      </c>
      <c r="N62" s="188">
        <f t="shared" si="24"/>
        <v>0.20321261036438015</v>
      </c>
      <c r="O62" s="187"/>
      <c r="P62" s="188">
        <f t="shared" si="25"/>
        <v>0</v>
      </c>
      <c r="Q62" s="187"/>
      <c r="R62" s="188">
        <f t="shared" si="26"/>
        <v>0</v>
      </c>
      <c r="S62" s="187"/>
      <c r="T62" s="188">
        <f t="shared" si="27"/>
        <v>0</v>
      </c>
      <c r="U62" s="258">
        <v>3265</v>
      </c>
      <c r="V62" s="188">
        <f t="shared" si="28"/>
        <v>2.5784594001231974E-2</v>
      </c>
      <c r="W62" s="258">
        <v>90611</v>
      </c>
      <c r="X62" s="188">
        <f t="shared" si="29"/>
        <v>0.71557973875823289</v>
      </c>
      <c r="Y62" s="258">
        <v>29125</v>
      </c>
      <c r="Z62" s="188">
        <f t="shared" si="30"/>
        <v>0.2300080552177278</v>
      </c>
      <c r="AA62" s="258">
        <v>23545</v>
      </c>
      <c r="AB62" s="188">
        <f t="shared" si="31"/>
        <v>0.18594127588330991</v>
      </c>
    </row>
    <row r="63" spans="2:28" ht="14.25">
      <c r="B63" s="189"/>
      <c r="C63" s="387"/>
      <c r="D63" s="185">
        <v>45926</v>
      </c>
      <c r="E63" s="185" t="s">
        <v>116</v>
      </c>
      <c r="F63" s="257">
        <f t="shared" si="19"/>
        <v>133617</v>
      </c>
      <c r="G63" s="421"/>
      <c r="H63" s="421"/>
      <c r="I63" s="187">
        <v>6140</v>
      </c>
      <c r="J63" s="188">
        <f t="shared" si="21"/>
        <v>4.8489251812423986E-2</v>
      </c>
      <c r="K63" s="258">
        <v>16043</v>
      </c>
      <c r="L63" s="188">
        <f t="shared" si="22"/>
        <v>0.12669593922259251</v>
      </c>
      <c r="M63" s="258">
        <f t="shared" si="23"/>
        <v>22183</v>
      </c>
      <c r="N63" s="188">
        <f t="shared" si="24"/>
        <v>0.17518519103501651</v>
      </c>
      <c r="O63" s="187"/>
      <c r="P63" s="188">
        <f t="shared" si="25"/>
        <v>0</v>
      </c>
      <c r="Q63" s="187"/>
      <c r="R63" s="188">
        <f t="shared" si="26"/>
        <v>0</v>
      </c>
      <c r="S63" s="187"/>
      <c r="T63" s="188">
        <f t="shared" si="27"/>
        <v>0</v>
      </c>
      <c r="U63" s="258">
        <v>2886</v>
      </c>
      <c r="V63" s="188">
        <f t="shared" si="28"/>
        <v>2.2791527806295706E-2</v>
      </c>
      <c r="W63" s="258">
        <v>65734</v>
      </c>
      <c r="X63" s="188">
        <f t="shared" si="29"/>
        <v>0.51911929619509423</v>
      </c>
      <c r="Y63" s="258">
        <v>24591</v>
      </c>
      <c r="Z63" s="188">
        <f t="shared" si="30"/>
        <v>0.19420182269044273</v>
      </c>
      <c r="AA63" s="258">
        <v>18223</v>
      </c>
      <c r="AB63" s="188">
        <f t="shared" si="31"/>
        <v>0.14391199279768768</v>
      </c>
    </row>
    <row r="64" spans="2:28" ht="14.25">
      <c r="B64" s="189"/>
      <c r="C64" s="387"/>
      <c r="D64" s="185">
        <v>45927</v>
      </c>
      <c r="E64" s="185" t="s">
        <v>117</v>
      </c>
      <c r="F64" s="257">
        <f t="shared" si="19"/>
        <v>133344</v>
      </c>
      <c r="G64" s="421"/>
      <c r="H64" s="421"/>
      <c r="I64" s="187">
        <v>6172</v>
      </c>
      <c r="J64" s="188">
        <f t="shared" si="21"/>
        <v>4.8741964525452909E-2</v>
      </c>
      <c r="K64" s="258">
        <v>17127</v>
      </c>
      <c r="L64" s="188">
        <f t="shared" si="22"/>
        <v>0.13525658237644717</v>
      </c>
      <c r="M64" s="258">
        <f t="shared" si="23"/>
        <v>23299</v>
      </c>
      <c r="N64" s="188">
        <f t="shared" si="24"/>
        <v>0.1839985469019001</v>
      </c>
      <c r="O64" s="187"/>
      <c r="P64" s="188">
        <f t="shared" si="25"/>
        <v>0</v>
      </c>
      <c r="Q64" s="187"/>
      <c r="R64" s="188">
        <f t="shared" si="26"/>
        <v>0</v>
      </c>
      <c r="S64" s="187"/>
      <c r="T64" s="188">
        <f t="shared" si="27"/>
        <v>0</v>
      </c>
      <c r="U64" s="258">
        <v>2943</v>
      </c>
      <c r="V64" s="188">
        <f t="shared" si="28"/>
        <v>2.3241672326378467E-2</v>
      </c>
      <c r="W64" s="258">
        <v>63344</v>
      </c>
      <c r="X64" s="188">
        <f t="shared" si="29"/>
        <v>0.50024481544074673</v>
      </c>
      <c r="Y64" s="258">
        <v>25042</v>
      </c>
      <c r="Z64" s="188">
        <f t="shared" si="30"/>
        <v>0.19776349248969405</v>
      </c>
      <c r="AA64" s="258">
        <v>18716</v>
      </c>
      <c r="AB64" s="188">
        <f t="shared" si="31"/>
        <v>0.14780534803278947</v>
      </c>
    </row>
    <row r="65" spans="2:28" ht="14.25">
      <c r="B65" s="189"/>
      <c r="C65" s="387"/>
      <c r="D65" s="185">
        <v>45928</v>
      </c>
      <c r="E65" s="185" t="s">
        <v>118</v>
      </c>
      <c r="F65" s="257">
        <f t="shared" si="19"/>
        <v>145605</v>
      </c>
      <c r="G65" s="421"/>
      <c r="H65" s="421"/>
      <c r="I65" s="187">
        <v>6481</v>
      </c>
      <c r="J65" s="188">
        <f t="shared" si="21"/>
        <v>5.1182221660638419E-2</v>
      </c>
      <c r="K65" s="258">
        <v>19073</v>
      </c>
      <c r="L65" s="188">
        <f t="shared" si="22"/>
        <v>0.15062467423751835</v>
      </c>
      <c r="M65" s="258">
        <f t="shared" si="23"/>
        <v>25554</v>
      </c>
      <c r="N65" s="188">
        <f t="shared" si="24"/>
        <v>0.20180689589815679</v>
      </c>
      <c r="O65" s="187"/>
      <c r="P65" s="188">
        <f t="shared" si="25"/>
        <v>0</v>
      </c>
      <c r="Q65" s="187"/>
      <c r="R65" s="188">
        <f t="shared" si="26"/>
        <v>0</v>
      </c>
      <c r="S65" s="187"/>
      <c r="T65" s="188">
        <f t="shared" si="27"/>
        <v>0</v>
      </c>
      <c r="U65" s="258">
        <v>3002</v>
      </c>
      <c r="V65" s="188">
        <f t="shared" si="28"/>
        <v>2.3707611391025538E-2</v>
      </c>
      <c r="W65" s="258">
        <v>70544</v>
      </c>
      <c r="X65" s="188">
        <f t="shared" si="29"/>
        <v>0.55710517587225372</v>
      </c>
      <c r="Y65" s="258">
        <v>27144</v>
      </c>
      <c r="Z65" s="188">
        <f t="shared" si="30"/>
        <v>0.21436355882678124</v>
      </c>
      <c r="AA65" s="258">
        <v>19361</v>
      </c>
      <c r="AB65" s="188">
        <f t="shared" si="31"/>
        <v>0.15289908865477864</v>
      </c>
    </row>
    <row r="66" spans="2:28" ht="14.25">
      <c r="B66" s="189"/>
      <c r="C66" s="387"/>
      <c r="D66" s="185">
        <v>45929</v>
      </c>
      <c r="E66" s="185" t="s">
        <v>119</v>
      </c>
      <c r="F66" s="257">
        <f t="shared" si="19"/>
        <v>199941</v>
      </c>
      <c r="G66" s="421"/>
      <c r="H66" s="421"/>
      <c r="I66" s="187">
        <v>9307</v>
      </c>
      <c r="J66" s="188">
        <f t="shared" si="21"/>
        <v>7.3499913130004896E-2</v>
      </c>
      <c r="K66" s="258">
        <v>21055</v>
      </c>
      <c r="L66" s="188">
        <f t="shared" si="22"/>
        <v>0.16627706790074709</v>
      </c>
      <c r="M66" s="258">
        <f t="shared" si="23"/>
        <v>30362</v>
      </c>
      <c r="N66" s="188">
        <f t="shared" si="24"/>
        <v>0.23977698103075198</v>
      </c>
      <c r="O66" s="187"/>
      <c r="P66" s="188">
        <f t="shared" si="25"/>
        <v>0</v>
      </c>
      <c r="Q66" s="187"/>
      <c r="R66" s="188">
        <f t="shared" si="26"/>
        <v>0</v>
      </c>
      <c r="S66" s="187"/>
      <c r="T66" s="188">
        <f t="shared" si="27"/>
        <v>0</v>
      </c>
      <c r="U66" s="258">
        <v>3752</v>
      </c>
      <c r="V66" s="188">
        <f t="shared" si="28"/>
        <v>2.9630565602640848E-2</v>
      </c>
      <c r="W66" s="258">
        <v>104378</v>
      </c>
      <c r="X66" s="188">
        <f t="shared" si="29"/>
        <v>0.82430148626664346</v>
      </c>
      <c r="Y66" s="258">
        <v>33570</v>
      </c>
      <c r="Z66" s="188">
        <f t="shared" si="30"/>
        <v>0.26511143051190117</v>
      </c>
      <c r="AA66" s="258">
        <v>27879</v>
      </c>
      <c r="AB66" s="188">
        <f t="shared" si="31"/>
        <v>0.22016805395416422</v>
      </c>
    </row>
    <row r="67" spans="2:28" ht="14.25">
      <c r="B67" s="189"/>
      <c r="C67" s="387"/>
      <c r="D67" s="185">
        <v>45930</v>
      </c>
      <c r="E67" s="185" t="s">
        <v>120</v>
      </c>
      <c r="F67" s="257">
        <f t="shared" si="19"/>
        <v>193383</v>
      </c>
      <c r="G67" s="421">
        <f t="shared" ref="G67" si="34">SUM(F67:F73)</f>
        <v>1146243</v>
      </c>
      <c r="H67" s="421"/>
      <c r="I67" s="187">
        <v>8559</v>
      </c>
      <c r="J67" s="188">
        <f t="shared" si="21"/>
        <v>6.7592753462953889E-2</v>
      </c>
      <c r="K67" s="258">
        <v>20760</v>
      </c>
      <c r="L67" s="188">
        <f t="shared" si="22"/>
        <v>0.16394737257751174</v>
      </c>
      <c r="M67" s="258">
        <f t="shared" si="23"/>
        <v>29319</v>
      </c>
      <c r="N67" s="188">
        <f t="shared" si="24"/>
        <v>0.23154012604046562</v>
      </c>
      <c r="O67" s="187"/>
      <c r="P67" s="188">
        <f t="shared" si="25"/>
        <v>0</v>
      </c>
      <c r="Q67" s="187"/>
      <c r="R67" s="188">
        <f t="shared" si="26"/>
        <v>0</v>
      </c>
      <c r="S67" s="187"/>
      <c r="T67" s="188">
        <f t="shared" si="27"/>
        <v>0</v>
      </c>
      <c r="U67" s="258">
        <v>3510</v>
      </c>
      <c r="V67" s="188">
        <f t="shared" si="28"/>
        <v>2.7719425710359642E-2</v>
      </c>
      <c r="W67" s="258">
        <v>101776</v>
      </c>
      <c r="X67" s="188">
        <f t="shared" si="29"/>
        <v>0.80375278378847947</v>
      </c>
      <c r="Y67" s="258">
        <v>32134</v>
      </c>
      <c r="Z67" s="188">
        <f t="shared" si="30"/>
        <v>0.2537709475147284</v>
      </c>
      <c r="AA67" s="258">
        <v>26644</v>
      </c>
      <c r="AB67" s="188">
        <f t="shared" si="31"/>
        <v>0.21041492268570436</v>
      </c>
    </row>
    <row r="68" spans="2:28" ht="12" customHeight="1">
      <c r="B68" s="189"/>
      <c r="C68" s="387" t="s">
        <v>787</v>
      </c>
      <c r="D68" s="185">
        <v>45931</v>
      </c>
      <c r="E68" s="75" t="str">
        <f>RIGHT(TEXT(D68,"AAA"),1)</f>
        <v>三</v>
      </c>
      <c r="F68" s="257">
        <f t="shared" si="19"/>
        <v>186725</v>
      </c>
      <c r="G68" s="421"/>
      <c r="H68" s="421">
        <f>SUM(F68:F98)</f>
        <v>5308649</v>
      </c>
      <c r="I68" s="187">
        <v>8109</v>
      </c>
      <c r="J68" s="188">
        <f t="shared" ref="J68:J98" si="35">I68/$F$7</f>
        <v>6.4038980935984716E-2</v>
      </c>
      <c r="K68" s="258">
        <v>18216</v>
      </c>
      <c r="L68" s="188">
        <f t="shared" ref="L68:L98" si="36">K68/$F$7</f>
        <v>0.14385671189171259</v>
      </c>
      <c r="M68" s="258">
        <f t="shared" ref="M68:M98" si="37">SUM(I68+K68)</f>
        <v>26325</v>
      </c>
      <c r="N68" s="188">
        <f t="shared" ref="N68:N98" si="38">M68/$F$7</f>
        <v>0.20789569282769732</v>
      </c>
      <c r="O68" s="187"/>
      <c r="P68" s="188">
        <f t="shared" ref="P68:P98" si="39">O68/$F$7</f>
        <v>0</v>
      </c>
      <c r="Q68" s="187"/>
      <c r="R68" s="188">
        <f t="shared" ref="R68:R98" si="40">Q68/$F$7</f>
        <v>0</v>
      </c>
      <c r="S68" s="187"/>
      <c r="T68" s="188">
        <f t="shared" ref="T68:T98" si="41">S68/$F$7</f>
        <v>0</v>
      </c>
      <c r="U68" s="258">
        <v>3333</v>
      </c>
      <c r="V68" s="188">
        <f t="shared" ref="V68:V98" si="42">U68/$F$7</f>
        <v>2.6321608516418429E-2</v>
      </c>
      <c r="W68" s="258">
        <v>100369</v>
      </c>
      <c r="X68" s="188">
        <f t="shared" ref="X68:X98" si="43">W68/$F$7</f>
        <v>0.79264132168748913</v>
      </c>
      <c r="Y68" s="258">
        <v>30627</v>
      </c>
      <c r="Z68" s="188">
        <f t="shared" ref="Z68:Z98" si="44">Y68/$F$7</f>
        <v>0.24186975818552273</v>
      </c>
      <c r="AA68" s="258">
        <v>26071</v>
      </c>
      <c r="AB68" s="188">
        <f t="shared" ref="AB68:AB98" si="45">AA68/$F$7</f>
        <v>0.20588978566803026</v>
      </c>
    </row>
    <row r="69" spans="2:28" ht="12" customHeight="1">
      <c r="B69" s="189"/>
      <c r="C69" s="387"/>
      <c r="D69" s="185">
        <v>45932</v>
      </c>
      <c r="E69" s="75" t="str">
        <f t="shared" ref="E69:E98" si="46">RIGHT(TEXT(D69,"AAA"),1)</f>
        <v>四</v>
      </c>
      <c r="F69" s="257">
        <f t="shared" si="19"/>
        <v>171980</v>
      </c>
      <c r="G69" s="421"/>
      <c r="H69" s="421"/>
      <c r="I69" s="187">
        <v>7219</v>
      </c>
      <c r="J69" s="188">
        <f t="shared" si="35"/>
        <v>5.7010408604867877E-2</v>
      </c>
      <c r="K69" s="258">
        <v>16173</v>
      </c>
      <c r="L69" s="188">
        <f t="shared" si="36"/>
        <v>0.12772258461927249</v>
      </c>
      <c r="M69" s="258">
        <f t="shared" si="37"/>
        <v>23392</v>
      </c>
      <c r="N69" s="188">
        <f t="shared" si="38"/>
        <v>0.18473299322414038</v>
      </c>
      <c r="O69" s="187"/>
      <c r="P69" s="188">
        <f t="shared" si="39"/>
        <v>0</v>
      </c>
      <c r="Q69" s="187"/>
      <c r="R69" s="188">
        <f t="shared" si="40"/>
        <v>0</v>
      </c>
      <c r="S69" s="187"/>
      <c r="T69" s="188">
        <f t="shared" si="41"/>
        <v>0</v>
      </c>
      <c r="U69" s="258">
        <v>3179</v>
      </c>
      <c r="V69" s="188">
        <f t="shared" si="42"/>
        <v>2.5105428584966751E-2</v>
      </c>
      <c r="W69" s="258">
        <v>92184</v>
      </c>
      <c r="X69" s="188">
        <f t="shared" si="43"/>
        <v>0.72800214805806074</v>
      </c>
      <c r="Y69" s="258">
        <v>28839</v>
      </c>
      <c r="Z69" s="188">
        <f t="shared" si="44"/>
        <v>0.22774943534503184</v>
      </c>
      <c r="AA69" s="258">
        <v>24386</v>
      </c>
      <c r="AB69" s="188">
        <f t="shared" si="45"/>
        <v>0.1925828818726012</v>
      </c>
    </row>
    <row r="70" spans="2:28" ht="12" customHeight="1">
      <c r="B70" s="189"/>
      <c r="C70" s="387"/>
      <c r="D70" s="185">
        <v>45933</v>
      </c>
      <c r="E70" s="75" t="str">
        <f t="shared" si="46"/>
        <v>五</v>
      </c>
      <c r="F70" s="257">
        <f t="shared" si="19"/>
        <v>131535</v>
      </c>
      <c r="G70" s="421"/>
      <c r="H70" s="421"/>
      <c r="I70" s="187">
        <v>5576</v>
      </c>
      <c r="J70" s="188">
        <f t="shared" si="35"/>
        <v>4.4035190245289277E-2</v>
      </c>
      <c r="K70" s="258">
        <v>14862</v>
      </c>
      <c r="L70" s="188">
        <f t="shared" si="36"/>
        <v>0.11736926065736894</v>
      </c>
      <c r="M70" s="258">
        <f t="shared" si="37"/>
        <v>20438</v>
      </c>
      <c r="N70" s="188">
        <f t="shared" si="38"/>
        <v>0.16140445090265823</v>
      </c>
      <c r="O70" s="187"/>
      <c r="P70" s="188">
        <f t="shared" si="39"/>
        <v>0</v>
      </c>
      <c r="Q70" s="187"/>
      <c r="R70" s="188">
        <f t="shared" si="40"/>
        <v>0</v>
      </c>
      <c r="S70" s="187"/>
      <c r="T70" s="188">
        <f t="shared" si="41"/>
        <v>0</v>
      </c>
      <c r="U70" s="258">
        <v>2719</v>
      </c>
      <c r="V70" s="188">
        <f t="shared" si="42"/>
        <v>2.1472683335176029E-2</v>
      </c>
      <c r="W70" s="258">
        <v>66024</v>
      </c>
      <c r="X70" s="188">
        <f t="shared" si="43"/>
        <v>0.52140950515691875</v>
      </c>
      <c r="Y70" s="258">
        <v>24046</v>
      </c>
      <c r="Z70" s="188">
        <f t="shared" si="44"/>
        <v>0.18989780929666894</v>
      </c>
      <c r="AA70" s="258">
        <v>18308</v>
      </c>
      <c r="AB70" s="188">
        <f t="shared" si="45"/>
        <v>0.14458326094167076</v>
      </c>
    </row>
    <row r="71" spans="2:28" ht="12" customHeight="1">
      <c r="B71" s="189"/>
      <c r="C71" s="387"/>
      <c r="D71" s="185">
        <v>45934</v>
      </c>
      <c r="E71" s="75" t="str">
        <f t="shared" si="46"/>
        <v>六</v>
      </c>
      <c r="F71" s="257">
        <f t="shared" si="19"/>
        <v>127425</v>
      </c>
      <c r="G71" s="421"/>
      <c r="H71" s="421"/>
      <c r="I71" s="187">
        <v>5641</v>
      </c>
      <c r="J71" s="188">
        <f t="shared" si="35"/>
        <v>4.454851294362927E-2</v>
      </c>
      <c r="K71" s="258">
        <v>15872</v>
      </c>
      <c r="L71" s="188">
        <f t="shared" si="36"/>
        <v>0.12534550566234423</v>
      </c>
      <c r="M71" s="258">
        <f t="shared" si="37"/>
        <v>21513</v>
      </c>
      <c r="N71" s="188">
        <f t="shared" si="38"/>
        <v>0.1698940186059735</v>
      </c>
      <c r="O71" s="187"/>
      <c r="P71" s="188">
        <f t="shared" si="39"/>
        <v>0</v>
      </c>
      <c r="Q71" s="187"/>
      <c r="R71" s="188">
        <f t="shared" si="40"/>
        <v>0</v>
      </c>
      <c r="S71" s="187"/>
      <c r="T71" s="188">
        <f t="shared" si="41"/>
        <v>0</v>
      </c>
      <c r="U71" s="258">
        <v>2768</v>
      </c>
      <c r="V71" s="188">
        <f t="shared" si="42"/>
        <v>2.1859649677001564E-2</v>
      </c>
      <c r="W71" s="258">
        <v>61455</v>
      </c>
      <c r="X71" s="188">
        <f t="shared" si="43"/>
        <v>0.48532686809975834</v>
      </c>
      <c r="Y71" s="258">
        <v>23509</v>
      </c>
      <c r="Z71" s="188">
        <f t="shared" si="44"/>
        <v>0.18565697408115236</v>
      </c>
      <c r="AA71" s="258">
        <v>18180</v>
      </c>
      <c r="AB71" s="188">
        <f t="shared" si="45"/>
        <v>0.14357241008955507</v>
      </c>
    </row>
    <row r="72" spans="2:28" ht="12" customHeight="1">
      <c r="B72" s="189"/>
      <c r="C72" s="387"/>
      <c r="D72" s="185">
        <v>45935</v>
      </c>
      <c r="E72" s="75" t="str">
        <f t="shared" si="46"/>
        <v>日</v>
      </c>
      <c r="F72" s="257">
        <f t="shared" si="19"/>
        <v>143171</v>
      </c>
      <c r="G72" s="421"/>
      <c r="H72" s="421"/>
      <c r="I72" s="187">
        <v>5885</v>
      </c>
      <c r="J72" s="188">
        <f t="shared" si="35"/>
        <v>4.6475447380474787E-2</v>
      </c>
      <c r="K72" s="258">
        <v>17897</v>
      </c>
      <c r="L72" s="188">
        <f t="shared" si="36"/>
        <v>0.14133748203370555</v>
      </c>
      <c r="M72" s="258">
        <f t="shared" si="37"/>
        <v>23782</v>
      </c>
      <c r="N72" s="188">
        <f t="shared" si="38"/>
        <v>0.18781292941418035</v>
      </c>
      <c r="O72" s="187"/>
      <c r="P72" s="188">
        <f t="shared" si="39"/>
        <v>0</v>
      </c>
      <c r="Q72" s="187"/>
      <c r="R72" s="188">
        <f t="shared" si="40"/>
        <v>0</v>
      </c>
      <c r="S72" s="187"/>
      <c r="T72" s="188">
        <f t="shared" si="41"/>
        <v>0</v>
      </c>
      <c r="U72" s="258">
        <v>2855</v>
      </c>
      <c r="V72" s="188">
        <f t="shared" si="42"/>
        <v>2.2546712365548938E-2</v>
      </c>
      <c r="W72" s="258">
        <v>72184</v>
      </c>
      <c r="X72" s="188">
        <f t="shared" si="43"/>
        <v>0.57005670241498585</v>
      </c>
      <c r="Y72" s="258">
        <v>25227</v>
      </c>
      <c r="Z72" s="188">
        <f t="shared" si="44"/>
        <v>0.19922448786189251</v>
      </c>
      <c r="AA72" s="258">
        <v>19123</v>
      </c>
      <c r="AB72" s="188">
        <f t="shared" si="45"/>
        <v>0.15101953785162606</v>
      </c>
    </row>
    <row r="73" spans="2:28" ht="12" customHeight="1">
      <c r="B73" s="189"/>
      <c r="C73" s="387"/>
      <c r="D73" s="185">
        <v>45936</v>
      </c>
      <c r="E73" s="75" t="str">
        <f t="shared" si="46"/>
        <v>一</v>
      </c>
      <c r="F73" s="257">
        <f t="shared" si="19"/>
        <v>192024</v>
      </c>
      <c r="G73" s="421"/>
      <c r="H73" s="421"/>
      <c r="I73" s="187">
        <v>8332</v>
      </c>
      <c r="J73" s="188">
        <f t="shared" si="35"/>
        <v>6.5800072654904992E-2</v>
      </c>
      <c r="K73" s="258">
        <v>20326</v>
      </c>
      <c r="L73" s="188">
        <f t="shared" si="36"/>
        <v>0.16051995640705699</v>
      </c>
      <c r="M73" s="258">
        <f t="shared" si="37"/>
        <v>28658</v>
      </c>
      <c r="N73" s="188">
        <f t="shared" si="38"/>
        <v>0.226320029061962</v>
      </c>
      <c r="O73" s="187"/>
      <c r="P73" s="188">
        <f t="shared" si="39"/>
        <v>0</v>
      </c>
      <c r="Q73" s="187"/>
      <c r="R73" s="188">
        <f t="shared" si="40"/>
        <v>0</v>
      </c>
      <c r="S73" s="187"/>
      <c r="T73" s="188">
        <f t="shared" si="41"/>
        <v>0</v>
      </c>
      <c r="U73" s="258">
        <v>3547</v>
      </c>
      <c r="V73" s="188">
        <f t="shared" si="42"/>
        <v>2.8011624784799332E-2</v>
      </c>
      <c r="W73" s="258">
        <v>101567</v>
      </c>
      <c r="X73" s="188">
        <f t="shared" si="43"/>
        <v>0.80210225388150935</v>
      </c>
      <c r="Y73" s="258">
        <v>31430</v>
      </c>
      <c r="Z73" s="188">
        <f t="shared" si="44"/>
        <v>0.24821126782809216</v>
      </c>
      <c r="AA73" s="258">
        <v>26822</v>
      </c>
      <c r="AB73" s="188">
        <f t="shared" si="45"/>
        <v>0.21182063715192773</v>
      </c>
    </row>
    <row r="74" spans="2:28" ht="12" customHeight="1">
      <c r="B74" s="189"/>
      <c r="C74" s="387"/>
      <c r="D74" s="185">
        <v>45937</v>
      </c>
      <c r="E74" s="75" t="str">
        <f t="shared" si="46"/>
        <v>二</v>
      </c>
      <c r="F74" s="257">
        <f t="shared" si="19"/>
        <v>198029</v>
      </c>
      <c r="G74" s="421">
        <f t="shared" ref="G74:G95" si="47">SUM(F74:F80)</f>
        <v>1166245</v>
      </c>
      <c r="H74" s="421"/>
      <c r="I74" s="187">
        <v>7462</v>
      </c>
      <c r="J74" s="188">
        <f t="shared" si="35"/>
        <v>5.8929445769431238E-2</v>
      </c>
      <c r="K74" s="258">
        <v>19210</v>
      </c>
      <c r="L74" s="188">
        <f t="shared" si="36"/>
        <v>0.15170660054017343</v>
      </c>
      <c r="M74" s="258">
        <f t="shared" si="37"/>
        <v>26672</v>
      </c>
      <c r="N74" s="188">
        <f t="shared" si="38"/>
        <v>0.21063604630960467</v>
      </c>
      <c r="O74" s="187"/>
      <c r="P74" s="188">
        <f t="shared" si="39"/>
        <v>0</v>
      </c>
      <c r="Q74" s="187"/>
      <c r="R74" s="188">
        <f t="shared" si="40"/>
        <v>0</v>
      </c>
      <c r="S74" s="187"/>
      <c r="T74" s="188">
        <f t="shared" si="41"/>
        <v>0</v>
      </c>
      <c r="U74" s="258">
        <v>3247</v>
      </c>
      <c r="V74" s="188">
        <f t="shared" si="42"/>
        <v>2.5642443100153206E-2</v>
      </c>
      <c r="W74" s="258">
        <v>98245</v>
      </c>
      <c r="X74" s="188">
        <f t="shared" si="43"/>
        <v>0.7758675153601946</v>
      </c>
      <c r="Y74" s="258">
        <v>44585</v>
      </c>
      <c r="Z74" s="188">
        <f t="shared" si="44"/>
        <v>0.35209988469982467</v>
      </c>
      <c r="AA74" s="258">
        <v>25280</v>
      </c>
      <c r="AB74" s="188">
        <f t="shared" si="45"/>
        <v>0.19964304329284666</v>
      </c>
    </row>
    <row r="75" spans="2:28" ht="12" customHeight="1">
      <c r="B75" s="189"/>
      <c r="C75" s="387"/>
      <c r="D75" s="185">
        <v>45938</v>
      </c>
      <c r="E75" s="75" t="str">
        <f t="shared" si="46"/>
        <v>三</v>
      </c>
      <c r="F75" s="257">
        <f t="shared" si="19"/>
        <v>175504</v>
      </c>
      <c r="G75" s="421"/>
      <c r="H75" s="421"/>
      <c r="I75" s="187">
        <v>6689</v>
      </c>
      <c r="J75" s="188">
        <f t="shared" si="35"/>
        <v>5.2824854295326393E-2</v>
      </c>
      <c r="K75" s="258">
        <v>16762</v>
      </c>
      <c r="L75" s="188">
        <f t="shared" si="36"/>
        <v>0.13237407799346107</v>
      </c>
      <c r="M75" s="258">
        <f t="shared" si="37"/>
        <v>23451</v>
      </c>
      <c r="N75" s="188">
        <f t="shared" si="38"/>
        <v>0.18519893228878745</v>
      </c>
      <c r="O75" s="187"/>
      <c r="P75" s="188">
        <f t="shared" si="39"/>
        <v>0</v>
      </c>
      <c r="Q75" s="187"/>
      <c r="R75" s="188">
        <f t="shared" si="40"/>
        <v>0</v>
      </c>
      <c r="S75" s="187"/>
      <c r="T75" s="188">
        <f t="shared" si="41"/>
        <v>0</v>
      </c>
      <c r="U75" s="258">
        <v>3275</v>
      </c>
      <c r="V75" s="188">
        <f t="shared" si="42"/>
        <v>2.5863566724053513E-2</v>
      </c>
      <c r="W75" s="258">
        <v>88731</v>
      </c>
      <c r="X75" s="188">
        <f t="shared" si="43"/>
        <v>0.70073286686778391</v>
      </c>
      <c r="Y75" s="258">
        <v>36804</v>
      </c>
      <c r="Z75" s="188">
        <f t="shared" si="44"/>
        <v>0.2906512090723864</v>
      </c>
      <c r="AA75" s="258">
        <v>23243</v>
      </c>
      <c r="AB75" s="188">
        <f t="shared" si="45"/>
        <v>0.18355629965409948</v>
      </c>
    </row>
    <row r="76" spans="2:28" ht="12" customHeight="1">
      <c r="B76" s="189"/>
      <c r="C76" s="387"/>
      <c r="D76" s="185">
        <v>45939</v>
      </c>
      <c r="E76" s="75" t="str">
        <f t="shared" si="46"/>
        <v>四</v>
      </c>
      <c r="F76" s="257">
        <f t="shared" si="19"/>
        <v>139920</v>
      </c>
      <c r="G76" s="421"/>
      <c r="H76" s="421"/>
      <c r="I76" s="187">
        <v>5514</v>
      </c>
      <c r="J76" s="188">
        <f t="shared" si="35"/>
        <v>4.3545559363795748E-2</v>
      </c>
      <c r="K76" s="258">
        <v>14833</v>
      </c>
      <c r="L76" s="188">
        <f t="shared" si="36"/>
        <v>0.11714023976118648</v>
      </c>
      <c r="M76" s="258">
        <f t="shared" si="37"/>
        <v>20347</v>
      </c>
      <c r="N76" s="188">
        <f t="shared" si="38"/>
        <v>0.16068579912498224</v>
      </c>
      <c r="O76" s="187"/>
      <c r="P76" s="188">
        <f t="shared" si="39"/>
        <v>0</v>
      </c>
      <c r="Q76" s="187"/>
      <c r="R76" s="188">
        <f t="shared" si="40"/>
        <v>0</v>
      </c>
      <c r="S76" s="187"/>
      <c r="T76" s="188">
        <f t="shared" si="41"/>
        <v>0</v>
      </c>
      <c r="U76" s="258">
        <v>2983</v>
      </c>
      <c r="V76" s="188">
        <f t="shared" si="42"/>
        <v>2.3557563217664619E-2</v>
      </c>
      <c r="W76" s="258">
        <v>66041</v>
      </c>
      <c r="X76" s="188">
        <f t="shared" si="43"/>
        <v>0.52154375878571546</v>
      </c>
      <c r="Y76" s="258">
        <v>32276</v>
      </c>
      <c r="Z76" s="188">
        <f t="shared" si="44"/>
        <v>0.25489236017879424</v>
      </c>
      <c r="AA76" s="258">
        <v>18273</v>
      </c>
      <c r="AB76" s="188">
        <f t="shared" si="45"/>
        <v>0.14430685641179536</v>
      </c>
    </row>
    <row r="77" spans="2:28" ht="12" customHeight="1">
      <c r="B77" s="189"/>
      <c r="C77" s="387"/>
      <c r="D77" s="185">
        <v>45940</v>
      </c>
      <c r="E77" s="75" t="str">
        <f t="shared" si="46"/>
        <v>五</v>
      </c>
      <c r="F77" s="257">
        <f t="shared" si="19"/>
        <v>131230</v>
      </c>
      <c r="G77" s="421"/>
      <c r="H77" s="421"/>
      <c r="I77" s="187">
        <v>4684</v>
      </c>
      <c r="J77" s="188">
        <f t="shared" si="35"/>
        <v>3.6990823369608135E-2</v>
      </c>
      <c r="K77" s="258">
        <v>16101</v>
      </c>
      <c r="L77" s="188">
        <f t="shared" si="36"/>
        <v>0.12715398101495742</v>
      </c>
      <c r="M77" s="258">
        <f t="shared" si="37"/>
        <v>20785</v>
      </c>
      <c r="N77" s="188">
        <f t="shared" si="38"/>
        <v>0.16414480438456558</v>
      </c>
      <c r="O77" s="187"/>
      <c r="P77" s="188">
        <f t="shared" si="39"/>
        <v>0</v>
      </c>
      <c r="Q77" s="187"/>
      <c r="R77" s="188">
        <f t="shared" si="40"/>
        <v>0</v>
      </c>
      <c r="S77" s="187"/>
      <c r="T77" s="188">
        <f t="shared" si="41"/>
        <v>0</v>
      </c>
      <c r="U77" s="258">
        <v>2973</v>
      </c>
      <c r="V77" s="188">
        <f t="shared" si="42"/>
        <v>2.347859049484308E-2</v>
      </c>
      <c r="W77" s="258">
        <v>60537</v>
      </c>
      <c r="X77" s="188">
        <f t="shared" si="43"/>
        <v>0.47807717214474121</v>
      </c>
      <c r="Y77" s="258">
        <v>29149</v>
      </c>
      <c r="Z77" s="188">
        <f t="shared" si="44"/>
        <v>0.23019758975249949</v>
      </c>
      <c r="AA77" s="258">
        <v>17786</v>
      </c>
      <c r="AB77" s="188">
        <f t="shared" si="45"/>
        <v>0.14046088481038649</v>
      </c>
    </row>
    <row r="78" spans="2:28" ht="12" customHeight="1">
      <c r="B78" s="189"/>
      <c r="C78" s="387"/>
      <c r="D78" s="185">
        <v>45941</v>
      </c>
      <c r="E78" s="75" t="str">
        <f t="shared" si="46"/>
        <v>六</v>
      </c>
      <c r="F78" s="257">
        <f t="shared" si="19"/>
        <v>141185</v>
      </c>
      <c r="G78" s="421"/>
      <c r="H78" s="421"/>
      <c r="I78" s="187">
        <v>5276</v>
      </c>
      <c r="J78" s="188">
        <f t="shared" si="35"/>
        <v>4.1666008560643154E-2</v>
      </c>
      <c r="K78" s="258">
        <v>18698</v>
      </c>
      <c r="L78" s="188">
        <f t="shared" si="36"/>
        <v>0.14766319713171069</v>
      </c>
      <c r="M78" s="258">
        <f t="shared" si="37"/>
        <v>23974</v>
      </c>
      <c r="N78" s="188">
        <f t="shared" si="38"/>
        <v>0.18932920569235387</v>
      </c>
      <c r="O78" s="187"/>
      <c r="P78" s="188">
        <f t="shared" si="39"/>
        <v>0</v>
      </c>
      <c r="Q78" s="187"/>
      <c r="R78" s="188">
        <f t="shared" si="40"/>
        <v>0</v>
      </c>
      <c r="S78" s="187"/>
      <c r="T78" s="188">
        <f t="shared" si="41"/>
        <v>0</v>
      </c>
      <c r="U78" s="258">
        <v>3125</v>
      </c>
      <c r="V78" s="188">
        <f t="shared" si="42"/>
        <v>2.4678975881730451E-2</v>
      </c>
      <c r="W78" s="258">
        <v>62771</v>
      </c>
      <c r="X78" s="188">
        <f t="shared" si="43"/>
        <v>0.49571967842307268</v>
      </c>
      <c r="Y78" s="258">
        <v>32519</v>
      </c>
      <c r="Z78" s="188">
        <f t="shared" si="44"/>
        <v>0.25681139734335762</v>
      </c>
      <c r="AA78" s="258">
        <v>18796</v>
      </c>
      <c r="AB78" s="188">
        <f t="shared" si="45"/>
        <v>0.14843712981536178</v>
      </c>
    </row>
    <row r="79" spans="2:28" ht="12" customHeight="1">
      <c r="B79" s="189"/>
      <c r="C79" s="387"/>
      <c r="D79" s="185">
        <v>45942</v>
      </c>
      <c r="E79" s="75" t="str">
        <f t="shared" si="46"/>
        <v>日</v>
      </c>
      <c r="F79" s="257">
        <f t="shared" si="19"/>
        <v>191217</v>
      </c>
      <c r="G79" s="421"/>
      <c r="H79" s="421"/>
      <c r="I79" s="187">
        <v>6805</v>
      </c>
      <c r="J79" s="188">
        <f t="shared" si="35"/>
        <v>5.3740937880056232E-2</v>
      </c>
      <c r="K79" s="258">
        <v>20695</v>
      </c>
      <c r="L79" s="188">
        <f t="shared" si="36"/>
        <v>0.16343404987917173</v>
      </c>
      <c r="M79" s="258">
        <f t="shared" si="37"/>
        <v>27500</v>
      </c>
      <c r="N79" s="188">
        <f t="shared" si="38"/>
        <v>0.21717498775922797</v>
      </c>
      <c r="O79" s="187"/>
      <c r="P79" s="188">
        <f t="shared" si="39"/>
        <v>0</v>
      </c>
      <c r="Q79" s="187"/>
      <c r="R79" s="188">
        <f t="shared" si="40"/>
        <v>0</v>
      </c>
      <c r="S79" s="187"/>
      <c r="T79" s="188">
        <f t="shared" si="41"/>
        <v>0</v>
      </c>
      <c r="U79" s="258">
        <v>3505</v>
      </c>
      <c r="V79" s="188">
        <f t="shared" si="42"/>
        <v>2.7679939348948874E-2</v>
      </c>
      <c r="W79" s="258">
        <v>93779</v>
      </c>
      <c r="X79" s="188">
        <f t="shared" si="43"/>
        <v>0.74059829734809601</v>
      </c>
      <c r="Y79" s="258">
        <v>40413</v>
      </c>
      <c r="Z79" s="188">
        <f t="shared" si="44"/>
        <v>0.31915246473867925</v>
      </c>
      <c r="AA79" s="258">
        <v>26020</v>
      </c>
      <c r="AB79" s="188">
        <f t="shared" si="45"/>
        <v>0.20548702478164041</v>
      </c>
    </row>
    <row r="80" spans="2:28" ht="12" customHeight="1">
      <c r="B80" s="189"/>
      <c r="C80" s="387"/>
      <c r="D80" s="185">
        <v>45943</v>
      </c>
      <c r="E80" s="75" t="str">
        <f t="shared" si="46"/>
        <v>一</v>
      </c>
      <c r="F80" s="257">
        <f t="shared" si="19"/>
        <v>189160</v>
      </c>
      <c r="G80" s="421"/>
      <c r="H80" s="421"/>
      <c r="I80" s="187">
        <v>6607</v>
      </c>
      <c r="J80" s="188">
        <f t="shared" si="35"/>
        <v>5.2177277968189786E-2</v>
      </c>
      <c r="K80" s="258">
        <v>20966</v>
      </c>
      <c r="L80" s="188">
        <f t="shared" si="36"/>
        <v>0.16557421066763539</v>
      </c>
      <c r="M80" s="258">
        <f t="shared" si="37"/>
        <v>27573</v>
      </c>
      <c r="N80" s="188">
        <f t="shared" si="38"/>
        <v>0.21775148863582519</v>
      </c>
      <c r="O80" s="187"/>
      <c r="P80" s="188">
        <f t="shared" si="39"/>
        <v>0</v>
      </c>
      <c r="Q80" s="187"/>
      <c r="R80" s="188">
        <f t="shared" si="40"/>
        <v>0</v>
      </c>
      <c r="S80" s="187"/>
      <c r="T80" s="188">
        <f t="shared" si="41"/>
        <v>0</v>
      </c>
      <c r="U80" s="258">
        <v>3524</v>
      </c>
      <c r="V80" s="188">
        <f t="shared" si="42"/>
        <v>2.7829987522309793E-2</v>
      </c>
      <c r="W80" s="258">
        <v>95078</v>
      </c>
      <c r="X80" s="188">
        <f t="shared" si="43"/>
        <v>0.75085685404261371</v>
      </c>
      <c r="Y80" s="258">
        <v>36893</v>
      </c>
      <c r="Z80" s="188">
        <f t="shared" si="44"/>
        <v>0.29135406630549809</v>
      </c>
      <c r="AA80" s="258">
        <v>26092</v>
      </c>
      <c r="AB80" s="188">
        <f t="shared" si="45"/>
        <v>0.20605562838595548</v>
      </c>
    </row>
    <row r="81" spans="2:28" ht="12" customHeight="1">
      <c r="B81" s="189"/>
      <c r="C81" s="387"/>
      <c r="D81" s="185">
        <v>45944</v>
      </c>
      <c r="E81" s="75" t="str">
        <f t="shared" si="46"/>
        <v>二</v>
      </c>
      <c r="F81" s="257">
        <f t="shared" si="19"/>
        <v>194481</v>
      </c>
      <c r="G81" s="421">
        <f t="shared" si="47"/>
        <v>1264241</v>
      </c>
      <c r="H81" s="421"/>
      <c r="I81" s="187">
        <v>6461</v>
      </c>
      <c r="J81" s="188">
        <f t="shared" si="35"/>
        <v>5.1024276214995341E-2</v>
      </c>
      <c r="K81" s="258">
        <v>21103</v>
      </c>
      <c r="L81" s="188">
        <f t="shared" si="36"/>
        <v>0.16665613697029047</v>
      </c>
      <c r="M81" s="258">
        <f t="shared" si="37"/>
        <v>27564</v>
      </c>
      <c r="N81" s="188">
        <f t="shared" si="38"/>
        <v>0.2176804131852858</v>
      </c>
      <c r="O81" s="187"/>
      <c r="P81" s="188">
        <f t="shared" si="39"/>
        <v>0</v>
      </c>
      <c r="Q81" s="187">
        <v>4331</v>
      </c>
      <c r="R81" s="188">
        <f t="shared" si="40"/>
        <v>3.4203086254007864E-2</v>
      </c>
      <c r="S81" s="187"/>
      <c r="T81" s="188">
        <f t="shared" si="41"/>
        <v>0</v>
      </c>
      <c r="U81" s="258">
        <v>3639</v>
      </c>
      <c r="V81" s="188">
        <f t="shared" si="42"/>
        <v>2.8738173834757474E-2</v>
      </c>
      <c r="W81" s="258">
        <v>96682</v>
      </c>
      <c r="X81" s="188">
        <f t="shared" si="43"/>
        <v>0.76352407878318829</v>
      </c>
      <c r="Y81" s="258">
        <v>36540</v>
      </c>
      <c r="Z81" s="188">
        <f t="shared" si="44"/>
        <v>0.28856632918989783</v>
      </c>
      <c r="AA81" s="258">
        <v>25725</v>
      </c>
      <c r="AB81" s="188">
        <f t="shared" si="45"/>
        <v>0.20315732945840506</v>
      </c>
    </row>
    <row r="82" spans="2:28" ht="12" customHeight="1">
      <c r="B82" s="189"/>
      <c r="C82" s="387"/>
      <c r="D82" s="185">
        <v>45945</v>
      </c>
      <c r="E82" s="75" t="str">
        <f t="shared" si="46"/>
        <v>三</v>
      </c>
      <c r="F82" s="257">
        <f t="shared" si="19"/>
        <v>196362</v>
      </c>
      <c r="G82" s="421"/>
      <c r="H82" s="421"/>
      <c r="I82" s="187">
        <v>6276</v>
      </c>
      <c r="J82" s="188">
        <f t="shared" si="35"/>
        <v>4.9563280842796896E-2</v>
      </c>
      <c r="K82" s="258">
        <v>19727</v>
      </c>
      <c r="L82" s="188">
        <f t="shared" si="36"/>
        <v>0.15578949031004691</v>
      </c>
      <c r="M82" s="258">
        <f t="shared" si="37"/>
        <v>26003</v>
      </c>
      <c r="N82" s="188">
        <f t="shared" si="38"/>
        <v>0.20535277115284381</v>
      </c>
      <c r="O82" s="187"/>
      <c r="P82" s="188">
        <f t="shared" si="39"/>
        <v>0</v>
      </c>
      <c r="Q82" s="187">
        <v>4110</v>
      </c>
      <c r="R82" s="188">
        <f t="shared" si="40"/>
        <v>3.245778907965189E-2</v>
      </c>
      <c r="S82" s="187"/>
      <c r="T82" s="188">
        <f t="shared" si="41"/>
        <v>0</v>
      </c>
      <c r="U82" s="258">
        <v>3717</v>
      </c>
      <c r="V82" s="188">
        <f t="shared" si="42"/>
        <v>2.9354161072765467E-2</v>
      </c>
      <c r="W82" s="258">
        <v>98747</v>
      </c>
      <c r="X82" s="188">
        <f t="shared" si="43"/>
        <v>0.77983194604583572</v>
      </c>
      <c r="Y82" s="258">
        <v>38034</v>
      </c>
      <c r="Z82" s="188">
        <f t="shared" si="44"/>
        <v>0.30036485397943552</v>
      </c>
      <c r="AA82" s="258">
        <v>25751</v>
      </c>
      <c r="AB82" s="188">
        <f t="shared" si="45"/>
        <v>0.20336265853774108</v>
      </c>
    </row>
    <row r="83" spans="2:28" ht="12" customHeight="1">
      <c r="B83" s="189"/>
      <c r="C83" s="387"/>
      <c r="D83" s="185">
        <v>45946</v>
      </c>
      <c r="E83" s="75" t="str">
        <f t="shared" si="46"/>
        <v>四</v>
      </c>
      <c r="F83" s="257">
        <f t="shared" si="19"/>
        <v>181153</v>
      </c>
      <c r="G83" s="421"/>
      <c r="H83" s="421"/>
      <c r="I83" s="187">
        <v>5708</v>
      </c>
      <c r="J83" s="188">
        <f t="shared" si="35"/>
        <v>4.5077630186533574E-2</v>
      </c>
      <c r="K83" s="258">
        <v>16468</v>
      </c>
      <c r="L83" s="188">
        <f t="shared" si="36"/>
        <v>0.13005227994250787</v>
      </c>
      <c r="M83" s="258">
        <f t="shared" si="37"/>
        <v>22176</v>
      </c>
      <c r="N83" s="188">
        <f t="shared" si="38"/>
        <v>0.17512991012904142</v>
      </c>
      <c r="O83" s="187"/>
      <c r="P83" s="188">
        <f t="shared" si="39"/>
        <v>0</v>
      </c>
      <c r="Q83" s="187">
        <v>3956</v>
      </c>
      <c r="R83" s="188">
        <f t="shared" si="40"/>
        <v>3.1241609148200213E-2</v>
      </c>
      <c r="S83" s="187"/>
      <c r="T83" s="188">
        <f t="shared" si="41"/>
        <v>0</v>
      </c>
      <c r="U83" s="258">
        <v>3454</v>
      </c>
      <c r="V83" s="188">
        <f t="shared" si="42"/>
        <v>2.7277178462559032E-2</v>
      </c>
      <c r="W83" s="258">
        <v>91341</v>
      </c>
      <c r="X83" s="188">
        <f t="shared" si="43"/>
        <v>0.72134474752420519</v>
      </c>
      <c r="Y83" s="258">
        <v>36271</v>
      </c>
      <c r="Z83" s="188">
        <f t="shared" si="44"/>
        <v>0.28644196294599844</v>
      </c>
      <c r="AA83" s="258">
        <v>23955</v>
      </c>
      <c r="AB83" s="188">
        <f t="shared" si="45"/>
        <v>0.18917915751899295</v>
      </c>
    </row>
    <row r="84" spans="2:28" ht="12" customHeight="1">
      <c r="B84" s="189"/>
      <c r="C84" s="387"/>
      <c r="D84" s="185">
        <v>45947</v>
      </c>
      <c r="E84" s="75" t="str">
        <f t="shared" si="46"/>
        <v>五</v>
      </c>
      <c r="F84" s="257">
        <f t="shared" si="19"/>
        <v>144032</v>
      </c>
      <c r="G84" s="421"/>
      <c r="H84" s="421"/>
      <c r="I84" s="187">
        <v>4757</v>
      </c>
      <c r="J84" s="188">
        <f t="shared" si="35"/>
        <v>3.7567324246205361E-2</v>
      </c>
      <c r="K84" s="258">
        <v>15667</v>
      </c>
      <c r="L84" s="188">
        <f t="shared" si="36"/>
        <v>0.12372656484450271</v>
      </c>
      <c r="M84" s="258">
        <f t="shared" si="37"/>
        <v>20424</v>
      </c>
      <c r="N84" s="188">
        <f t="shared" si="38"/>
        <v>0.16129388909070808</v>
      </c>
      <c r="O84" s="187"/>
      <c r="P84" s="188">
        <f t="shared" si="39"/>
        <v>0</v>
      </c>
      <c r="Q84" s="187">
        <v>1810</v>
      </c>
      <c r="R84" s="188">
        <f t="shared" si="40"/>
        <v>1.4294062830698277E-2</v>
      </c>
      <c r="S84" s="187"/>
      <c r="T84" s="188">
        <f t="shared" si="41"/>
        <v>0</v>
      </c>
      <c r="U84" s="258">
        <v>2933</v>
      </c>
      <c r="V84" s="188">
        <f t="shared" si="42"/>
        <v>2.3162699603556932E-2</v>
      </c>
      <c r="W84" s="258">
        <v>69235</v>
      </c>
      <c r="X84" s="188">
        <f t="shared" si="43"/>
        <v>0.54676764645491449</v>
      </c>
      <c r="Y84" s="258">
        <v>29839</v>
      </c>
      <c r="Z84" s="188">
        <f t="shared" si="44"/>
        <v>0.23564670762718556</v>
      </c>
      <c r="AA84" s="258">
        <v>19791</v>
      </c>
      <c r="AB84" s="188">
        <f t="shared" si="45"/>
        <v>0.15629491573610474</v>
      </c>
    </row>
    <row r="85" spans="2:28" ht="12" customHeight="1">
      <c r="B85" s="189"/>
      <c r="C85" s="387"/>
      <c r="D85" s="185">
        <v>45948</v>
      </c>
      <c r="E85" s="75" t="str">
        <f t="shared" si="46"/>
        <v>六</v>
      </c>
      <c r="F85" s="257">
        <f t="shared" si="19"/>
        <v>146730</v>
      </c>
      <c r="G85" s="421"/>
      <c r="H85" s="421"/>
      <c r="I85" s="187">
        <v>4565</v>
      </c>
      <c r="J85" s="188">
        <f t="shared" si="35"/>
        <v>3.6051047968031845E-2</v>
      </c>
      <c r="K85" s="258">
        <v>18940</v>
      </c>
      <c r="L85" s="188">
        <f t="shared" si="36"/>
        <v>0.14957433702399192</v>
      </c>
      <c r="M85" s="258">
        <f t="shared" si="37"/>
        <v>23505</v>
      </c>
      <c r="N85" s="188">
        <f t="shared" si="38"/>
        <v>0.18562538499202375</v>
      </c>
      <c r="O85" s="187"/>
      <c r="P85" s="188">
        <f t="shared" si="39"/>
        <v>0</v>
      </c>
      <c r="Q85" s="187">
        <v>1584</v>
      </c>
      <c r="R85" s="188">
        <f t="shared" si="40"/>
        <v>1.250927929493153E-2</v>
      </c>
      <c r="S85" s="187"/>
      <c r="T85" s="188">
        <f t="shared" si="41"/>
        <v>0</v>
      </c>
      <c r="U85" s="258">
        <v>2929</v>
      </c>
      <c r="V85" s="188">
        <f t="shared" si="42"/>
        <v>2.3131110514428316E-2</v>
      </c>
      <c r="W85" s="258">
        <v>68660</v>
      </c>
      <c r="X85" s="188">
        <f t="shared" si="43"/>
        <v>0.54222671489267604</v>
      </c>
      <c r="Y85" s="258">
        <v>29411</v>
      </c>
      <c r="Z85" s="188">
        <f t="shared" si="44"/>
        <v>0.23226667509042376</v>
      </c>
      <c r="AA85" s="258">
        <v>20641</v>
      </c>
      <c r="AB85" s="188">
        <f t="shared" si="45"/>
        <v>0.16300759717593544</v>
      </c>
    </row>
    <row r="86" spans="2:28" ht="12" customHeight="1">
      <c r="B86" s="189"/>
      <c r="C86" s="387"/>
      <c r="D86" s="185">
        <v>45949</v>
      </c>
      <c r="E86" s="75" t="str">
        <f t="shared" si="46"/>
        <v>日</v>
      </c>
      <c r="F86" s="257">
        <f t="shared" si="19"/>
        <v>201305</v>
      </c>
      <c r="G86" s="421"/>
      <c r="H86" s="421"/>
      <c r="I86" s="187">
        <v>6526</v>
      </c>
      <c r="J86" s="188">
        <f t="shared" si="35"/>
        <v>5.1537598913335335E-2</v>
      </c>
      <c r="K86" s="258">
        <v>21508</v>
      </c>
      <c r="L86" s="188">
        <f t="shared" si="36"/>
        <v>0.16985453224456273</v>
      </c>
      <c r="M86" s="258">
        <f t="shared" si="37"/>
        <v>28034</v>
      </c>
      <c r="N86" s="188">
        <f t="shared" si="38"/>
        <v>0.22139213115789808</v>
      </c>
      <c r="O86" s="187"/>
      <c r="P86" s="188">
        <f t="shared" si="39"/>
        <v>0</v>
      </c>
      <c r="Q86" s="187">
        <v>2636</v>
      </c>
      <c r="R86" s="188">
        <f t="shared" si="40"/>
        <v>2.0817209735757271E-2</v>
      </c>
      <c r="S86" s="187"/>
      <c r="T86" s="188">
        <f t="shared" si="41"/>
        <v>0</v>
      </c>
      <c r="U86" s="258">
        <v>3690</v>
      </c>
      <c r="V86" s="188">
        <f t="shared" si="42"/>
        <v>2.9140934721147316E-2</v>
      </c>
      <c r="W86" s="258">
        <v>101715</v>
      </c>
      <c r="X86" s="188">
        <f t="shared" si="43"/>
        <v>0.80327105017926803</v>
      </c>
      <c r="Y86" s="258">
        <v>38017</v>
      </c>
      <c r="Z86" s="188">
        <f t="shared" si="44"/>
        <v>0.30023060035063887</v>
      </c>
      <c r="AA86" s="258">
        <v>27213</v>
      </c>
      <c r="AB86" s="188">
        <f t="shared" si="45"/>
        <v>0.21490847061424984</v>
      </c>
    </row>
    <row r="87" spans="2:28" ht="12" customHeight="1">
      <c r="B87" s="189"/>
      <c r="C87" s="387"/>
      <c r="D87" s="185">
        <v>45950</v>
      </c>
      <c r="E87" s="75" t="str">
        <f t="shared" si="46"/>
        <v>一</v>
      </c>
      <c r="F87" s="257">
        <f t="shared" si="19"/>
        <v>200178</v>
      </c>
      <c r="G87" s="421"/>
      <c r="H87" s="421"/>
      <c r="I87" s="187">
        <v>6700</v>
      </c>
      <c r="J87" s="188">
        <f t="shared" si="35"/>
        <v>5.2911724290430083E-2</v>
      </c>
      <c r="K87" s="258">
        <v>21942</v>
      </c>
      <c r="L87" s="188">
        <f t="shared" si="36"/>
        <v>0.17328194841501746</v>
      </c>
      <c r="M87" s="258">
        <f t="shared" si="37"/>
        <v>28642</v>
      </c>
      <c r="N87" s="188">
        <f t="shared" si="38"/>
        <v>0.22619367270544755</v>
      </c>
      <c r="O87" s="187"/>
      <c r="P87" s="188">
        <f t="shared" si="39"/>
        <v>0</v>
      </c>
      <c r="Q87" s="187">
        <v>2215</v>
      </c>
      <c r="R87" s="188">
        <f t="shared" si="40"/>
        <v>1.7492458104970542E-2</v>
      </c>
      <c r="S87" s="187"/>
      <c r="T87" s="188">
        <f t="shared" si="41"/>
        <v>0</v>
      </c>
      <c r="U87" s="258">
        <v>3838</v>
      </c>
      <c r="V87" s="188">
        <f t="shared" si="42"/>
        <v>3.0309731018906071E-2</v>
      </c>
      <c r="W87" s="258">
        <v>101394</v>
      </c>
      <c r="X87" s="188">
        <f t="shared" si="43"/>
        <v>0.80073602577669678</v>
      </c>
      <c r="Y87" s="258">
        <v>38191</v>
      </c>
      <c r="Z87" s="188">
        <f t="shared" si="44"/>
        <v>0.30160472572773361</v>
      </c>
      <c r="AA87" s="258">
        <v>25898</v>
      </c>
      <c r="AB87" s="188">
        <f t="shared" si="45"/>
        <v>0.20452355756321766</v>
      </c>
    </row>
    <row r="88" spans="2:28" ht="12" customHeight="1">
      <c r="B88" s="189"/>
      <c r="C88" s="387"/>
      <c r="D88" s="185">
        <v>45951</v>
      </c>
      <c r="E88" s="75" t="str">
        <f t="shared" si="46"/>
        <v>二</v>
      </c>
      <c r="F88" s="257">
        <f t="shared" si="19"/>
        <v>193955</v>
      </c>
      <c r="G88" s="421">
        <f t="shared" si="47"/>
        <v>1174668</v>
      </c>
      <c r="H88" s="421"/>
      <c r="I88" s="187">
        <v>6562</v>
      </c>
      <c r="J88" s="188">
        <f t="shared" si="35"/>
        <v>5.182190071549287E-2</v>
      </c>
      <c r="K88" s="258">
        <v>22312</v>
      </c>
      <c r="L88" s="188">
        <f t="shared" si="36"/>
        <v>0.17620393915941435</v>
      </c>
      <c r="M88" s="258">
        <f t="shared" si="37"/>
        <v>28874</v>
      </c>
      <c r="N88" s="188">
        <f t="shared" si="38"/>
        <v>0.22802583987490721</v>
      </c>
      <c r="O88" s="187"/>
      <c r="P88" s="188">
        <f t="shared" si="39"/>
        <v>0</v>
      </c>
      <c r="Q88" s="187">
        <v>2742</v>
      </c>
      <c r="R88" s="188">
        <f t="shared" si="40"/>
        <v>2.1654320597665568E-2</v>
      </c>
      <c r="S88" s="187"/>
      <c r="T88" s="188">
        <f t="shared" si="41"/>
        <v>0</v>
      </c>
      <c r="U88" s="258">
        <v>4010</v>
      </c>
      <c r="V88" s="188">
        <f t="shared" si="42"/>
        <v>3.1668061851436516E-2</v>
      </c>
      <c r="W88" s="258">
        <v>97664</v>
      </c>
      <c r="X88" s="188">
        <f t="shared" si="43"/>
        <v>0.77127920016426321</v>
      </c>
      <c r="Y88" s="258">
        <v>36503</v>
      </c>
      <c r="Z88" s="188">
        <f t="shared" si="44"/>
        <v>0.2882741301154581</v>
      </c>
      <c r="AA88" s="258">
        <v>24162</v>
      </c>
      <c r="AB88" s="188">
        <f t="shared" si="45"/>
        <v>0.19081389288139877</v>
      </c>
    </row>
    <row r="89" spans="2:28" ht="12" customHeight="1">
      <c r="B89" s="189"/>
      <c r="C89" s="387"/>
      <c r="D89" s="185">
        <v>45952</v>
      </c>
      <c r="E89" s="75" t="str">
        <f t="shared" si="46"/>
        <v>三</v>
      </c>
      <c r="F89" s="257">
        <f t="shared" si="19"/>
        <v>181924</v>
      </c>
      <c r="G89" s="421"/>
      <c r="H89" s="421"/>
      <c r="I89" s="187">
        <v>6131</v>
      </c>
      <c r="J89" s="188">
        <f t="shared" si="35"/>
        <v>4.8418176361884606E-2</v>
      </c>
      <c r="K89" s="258">
        <v>19970</v>
      </c>
      <c r="L89" s="188">
        <f t="shared" si="36"/>
        <v>0.15770852747461028</v>
      </c>
      <c r="M89" s="258">
        <f t="shared" si="37"/>
        <v>26101</v>
      </c>
      <c r="N89" s="188">
        <f t="shared" si="38"/>
        <v>0.20612670383649487</v>
      </c>
      <c r="O89" s="187"/>
      <c r="P89" s="188">
        <f t="shared" si="39"/>
        <v>0</v>
      </c>
      <c r="Q89" s="187">
        <v>2518</v>
      </c>
      <c r="R89" s="188">
        <f t="shared" si="40"/>
        <v>1.9885331606463129E-2</v>
      </c>
      <c r="S89" s="187"/>
      <c r="T89" s="188">
        <f t="shared" si="41"/>
        <v>0</v>
      </c>
      <c r="U89" s="258">
        <v>4138</v>
      </c>
      <c r="V89" s="188">
        <f t="shared" si="42"/>
        <v>3.2678912703552193E-2</v>
      </c>
      <c r="W89" s="258">
        <v>90922</v>
      </c>
      <c r="X89" s="188">
        <f t="shared" si="43"/>
        <v>0.71803579043798271</v>
      </c>
      <c r="Y89" s="258">
        <v>35315</v>
      </c>
      <c r="Z89" s="188">
        <f t="shared" si="44"/>
        <v>0.27889217064425947</v>
      </c>
      <c r="AA89" s="258">
        <v>22930</v>
      </c>
      <c r="AB89" s="188">
        <f t="shared" si="45"/>
        <v>0.18108445342978535</v>
      </c>
    </row>
    <row r="90" spans="2:28" ht="12" customHeight="1">
      <c r="B90" s="189"/>
      <c r="C90" s="387"/>
      <c r="D90" s="185">
        <v>45953</v>
      </c>
      <c r="E90" s="75" t="str">
        <f t="shared" si="46"/>
        <v>四</v>
      </c>
      <c r="F90" s="257">
        <f t="shared" si="19"/>
        <v>141364</v>
      </c>
      <c r="G90" s="421"/>
      <c r="H90" s="421"/>
      <c r="I90" s="187">
        <v>5045</v>
      </c>
      <c r="J90" s="188">
        <f t="shared" si="35"/>
        <v>3.9841738663465638E-2</v>
      </c>
      <c r="K90" s="258">
        <v>17596</v>
      </c>
      <c r="L90" s="188">
        <f t="shared" si="36"/>
        <v>0.13896040307677729</v>
      </c>
      <c r="M90" s="258">
        <f t="shared" si="37"/>
        <v>22641</v>
      </c>
      <c r="N90" s="188">
        <f t="shared" si="38"/>
        <v>0.17880214174024292</v>
      </c>
      <c r="O90" s="187"/>
      <c r="P90" s="188">
        <f t="shared" si="39"/>
        <v>0</v>
      </c>
      <c r="Q90" s="187">
        <v>1391</v>
      </c>
      <c r="R90" s="188">
        <f t="shared" si="40"/>
        <v>1.0985105744475858E-2</v>
      </c>
      <c r="S90" s="187"/>
      <c r="T90" s="188">
        <f t="shared" si="41"/>
        <v>0</v>
      </c>
      <c r="U90" s="258">
        <v>3515</v>
      </c>
      <c r="V90" s="188">
        <f t="shared" si="42"/>
        <v>2.7758912071770409E-2</v>
      </c>
      <c r="W90" s="258">
        <v>67150</v>
      </c>
      <c r="X90" s="188">
        <f t="shared" si="43"/>
        <v>0.53030183374662387</v>
      </c>
      <c r="Y90" s="258">
        <v>29525</v>
      </c>
      <c r="Z90" s="188">
        <f t="shared" si="44"/>
        <v>0.23316696413058929</v>
      </c>
      <c r="AA90" s="258">
        <v>17142</v>
      </c>
      <c r="AB90" s="188">
        <f t="shared" si="45"/>
        <v>0.13537504146067947</v>
      </c>
    </row>
    <row r="91" spans="2:28" ht="12" customHeight="1">
      <c r="B91" s="189"/>
      <c r="C91" s="387"/>
      <c r="D91" s="185">
        <v>45954</v>
      </c>
      <c r="E91" s="75" t="str">
        <f t="shared" si="46"/>
        <v>五</v>
      </c>
      <c r="F91" s="257">
        <f t="shared" si="19"/>
        <v>130486</v>
      </c>
      <c r="G91" s="421"/>
      <c r="H91" s="421"/>
      <c r="I91" s="187">
        <v>4377</v>
      </c>
      <c r="J91" s="188">
        <f t="shared" si="35"/>
        <v>3.4566360778986935E-2</v>
      </c>
      <c r="K91" s="258">
        <v>16853</v>
      </c>
      <c r="L91" s="188">
        <f t="shared" si="36"/>
        <v>0.13309272977113704</v>
      </c>
      <c r="M91" s="258">
        <f t="shared" si="37"/>
        <v>21230</v>
      </c>
      <c r="N91" s="188">
        <f t="shared" si="38"/>
        <v>0.16765909055012398</v>
      </c>
      <c r="O91" s="187"/>
      <c r="P91" s="188">
        <f t="shared" si="39"/>
        <v>0</v>
      </c>
      <c r="Q91" s="187">
        <v>1956</v>
      </c>
      <c r="R91" s="188">
        <f t="shared" si="40"/>
        <v>1.5447064583892724E-2</v>
      </c>
      <c r="S91" s="187"/>
      <c r="T91" s="188">
        <f t="shared" si="41"/>
        <v>0</v>
      </c>
      <c r="U91" s="258">
        <v>3401</v>
      </c>
      <c r="V91" s="188">
        <f t="shared" si="42"/>
        <v>2.6858623031604884E-2</v>
      </c>
      <c r="W91" s="258">
        <v>59329</v>
      </c>
      <c r="X91" s="188">
        <f t="shared" si="43"/>
        <v>0.46853726722789946</v>
      </c>
      <c r="Y91" s="258">
        <v>28018</v>
      </c>
      <c r="Z91" s="188">
        <f t="shared" si="44"/>
        <v>0.2212657748013836</v>
      </c>
      <c r="AA91" s="258">
        <v>16552</v>
      </c>
      <c r="AB91" s="188">
        <f t="shared" si="45"/>
        <v>0.13071565081420877</v>
      </c>
    </row>
    <row r="92" spans="2:28" ht="12" customHeight="1">
      <c r="B92" s="189"/>
      <c r="C92" s="387"/>
      <c r="D92" s="185">
        <v>45955</v>
      </c>
      <c r="E92" s="75" t="str">
        <f t="shared" si="46"/>
        <v>六</v>
      </c>
      <c r="F92" s="257">
        <f t="shared" si="19"/>
        <v>140291</v>
      </c>
      <c r="G92" s="421"/>
      <c r="H92" s="421"/>
      <c r="I92" s="187">
        <v>4554</v>
      </c>
      <c r="J92" s="188">
        <f t="shared" si="35"/>
        <v>3.5964177972928148E-2</v>
      </c>
      <c r="K92" s="258">
        <v>20319</v>
      </c>
      <c r="L92" s="188">
        <f t="shared" si="36"/>
        <v>0.16046467550108193</v>
      </c>
      <c r="M92" s="258">
        <f t="shared" si="37"/>
        <v>24873</v>
      </c>
      <c r="N92" s="188">
        <f t="shared" si="38"/>
        <v>0.19642885347401007</v>
      </c>
      <c r="O92" s="187"/>
      <c r="P92" s="188">
        <f t="shared" si="39"/>
        <v>0</v>
      </c>
      <c r="Q92" s="187">
        <v>2120</v>
      </c>
      <c r="R92" s="188">
        <f t="shared" si="40"/>
        <v>1.6742217238165939E-2</v>
      </c>
      <c r="S92" s="187"/>
      <c r="T92" s="188">
        <f t="shared" si="41"/>
        <v>0</v>
      </c>
      <c r="U92" s="258">
        <v>3496</v>
      </c>
      <c r="V92" s="188">
        <f t="shared" si="42"/>
        <v>2.760886389840949E-2</v>
      </c>
      <c r="W92" s="258">
        <v>62957</v>
      </c>
      <c r="X92" s="188">
        <f t="shared" si="43"/>
        <v>0.49718857106755326</v>
      </c>
      <c r="Y92" s="258">
        <v>29205</v>
      </c>
      <c r="Z92" s="188">
        <f t="shared" si="44"/>
        <v>0.23063983700030011</v>
      </c>
      <c r="AA92" s="258">
        <v>17640</v>
      </c>
      <c r="AB92" s="188">
        <f t="shared" si="45"/>
        <v>0.13930788305719205</v>
      </c>
    </row>
    <row r="93" spans="2:28" ht="12" customHeight="1">
      <c r="B93" s="189"/>
      <c r="C93" s="387"/>
      <c r="D93" s="185">
        <v>45956</v>
      </c>
      <c r="E93" s="75" t="str">
        <f t="shared" si="46"/>
        <v>日</v>
      </c>
      <c r="F93" s="257">
        <f t="shared" si="19"/>
        <v>192313</v>
      </c>
      <c r="G93" s="421"/>
      <c r="H93" s="421"/>
      <c r="I93" s="187">
        <v>6180</v>
      </c>
      <c r="J93" s="188">
        <f t="shared" si="35"/>
        <v>4.8805142703710142E-2</v>
      </c>
      <c r="K93" s="258">
        <v>21846</v>
      </c>
      <c r="L93" s="188">
        <f t="shared" si="36"/>
        <v>0.17252381027593069</v>
      </c>
      <c r="M93" s="258">
        <f t="shared" si="37"/>
        <v>28026</v>
      </c>
      <c r="N93" s="188">
        <f t="shared" si="38"/>
        <v>0.22132895297964084</v>
      </c>
      <c r="O93" s="187"/>
      <c r="P93" s="188">
        <f t="shared" si="39"/>
        <v>0</v>
      </c>
      <c r="Q93" s="187">
        <v>2308</v>
      </c>
      <c r="R93" s="188">
        <f t="shared" si="40"/>
        <v>1.8226904427210842E-2</v>
      </c>
      <c r="S93" s="187"/>
      <c r="T93" s="188">
        <f t="shared" si="41"/>
        <v>0</v>
      </c>
      <c r="U93" s="258">
        <v>4198</v>
      </c>
      <c r="V93" s="188">
        <f t="shared" si="42"/>
        <v>3.3152749040481419E-2</v>
      </c>
      <c r="W93" s="258">
        <v>96082</v>
      </c>
      <c r="X93" s="188">
        <f t="shared" si="43"/>
        <v>0.75878571541389606</v>
      </c>
      <c r="Y93" s="258">
        <v>37176</v>
      </c>
      <c r="Z93" s="188">
        <f t="shared" si="44"/>
        <v>0.29358899436134761</v>
      </c>
      <c r="AA93" s="258">
        <v>24523</v>
      </c>
      <c r="AB93" s="188">
        <f t="shared" si="45"/>
        <v>0.19366480817525628</v>
      </c>
    </row>
    <row r="94" spans="2:28" ht="12" customHeight="1">
      <c r="B94" s="189"/>
      <c r="C94" s="387"/>
      <c r="D94" s="185">
        <v>45957</v>
      </c>
      <c r="E94" s="75" t="str">
        <f t="shared" si="46"/>
        <v>一</v>
      </c>
      <c r="F94" s="257">
        <f t="shared" si="19"/>
        <v>194335</v>
      </c>
      <c r="G94" s="421"/>
      <c r="H94" s="421"/>
      <c r="I94" s="187">
        <v>5915</v>
      </c>
      <c r="J94" s="188">
        <f t="shared" si="35"/>
        <v>4.67123655489394E-2</v>
      </c>
      <c r="K94" s="258">
        <v>27933</v>
      </c>
      <c r="L94" s="188">
        <f t="shared" si="36"/>
        <v>0.22059450665740055</v>
      </c>
      <c r="M94" s="258">
        <f t="shared" si="37"/>
        <v>33848</v>
      </c>
      <c r="N94" s="188">
        <f t="shared" si="38"/>
        <v>0.26730687220633992</v>
      </c>
      <c r="O94" s="187"/>
      <c r="P94" s="188">
        <f t="shared" si="39"/>
        <v>0</v>
      </c>
      <c r="Q94" s="187">
        <v>2269</v>
      </c>
      <c r="R94" s="188">
        <f t="shared" si="40"/>
        <v>1.7918910808206845E-2</v>
      </c>
      <c r="S94" s="187"/>
      <c r="T94" s="188">
        <f t="shared" si="41"/>
        <v>0</v>
      </c>
      <c r="U94" s="258">
        <v>4109</v>
      </c>
      <c r="V94" s="188">
        <f t="shared" si="42"/>
        <v>3.2449891807369735E-2</v>
      </c>
      <c r="W94" s="258">
        <v>92391</v>
      </c>
      <c r="X94" s="188">
        <f t="shared" si="43"/>
        <v>0.72963688342046662</v>
      </c>
      <c r="Y94" s="258">
        <v>37102</v>
      </c>
      <c r="Z94" s="188">
        <f t="shared" si="44"/>
        <v>0.29300459621246822</v>
      </c>
      <c r="AA94" s="258">
        <v>24616</v>
      </c>
      <c r="AB94" s="188">
        <f t="shared" si="45"/>
        <v>0.19439925449749657</v>
      </c>
    </row>
    <row r="95" spans="2:28" ht="12" customHeight="1">
      <c r="B95" s="189"/>
      <c r="C95" s="387"/>
      <c r="D95" s="185">
        <v>45958</v>
      </c>
      <c r="E95" s="75" t="str">
        <f t="shared" si="46"/>
        <v>二</v>
      </c>
      <c r="F95" s="257">
        <f t="shared" si="19"/>
        <v>218719</v>
      </c>
      <c r="G95" s="421">
        <f t="shared" si="47"/>
        <v>1308070</v>
      </c>
      <c r="H95" s="421"/>
      <c r="I95" s="187">
        <v>5477</v>
      </c>
      <c r="J95" s="188">
        <f t="shared" si="35"/>
        <v>4.3253360289356058E-2</v>
      </c>
      <c r="K95" s="258">
        <v>30787</v>
      </c>
      <c r="L95" s="188">
        <f t="shared" si="36"/>
        <v>0.24313332175066732</v>
      </c>
      <c r="M95" s="258">
        <f t="shared" si="37"/>
        <v>36264</v>
      </c>
      <c r="N95" s="188">
        <f t="shared" si="38"/>
        <v>0.28638668204002338</v>
      </c>
      <c r="O95" s="187"/>
      <c r="P95" s="188">
        <f t="shared" si="39"/>
        <v>0</v>
      </c>
      <c r="Q95" s="187">
        <v>1819</v>
      </c>
      <c r="R95" s="188">
        <f t="shared" si="40"/>
        <v>1.4365138281237661E-2</v>
      </c>
      <c r="S95" s="187"/>
      <c r="T95" s="188">
        <f t="shared" si="41"/>
        <v>0</v>
      </c>
      <c r="U95" s="258">
        <v>4269</v>
      </c>
      <c r="V95" s="188">
        <f t="shared" si="42"/>
        <v>3.3713455372514335E-2</v>
      </c>
      <c r="W95" s="258">
        <v>99158</v>
      </c>
      <c r="X95" s="188">
        <f t="shared" si="43"/>
        <v>0.7830777249538009</v>
      </c>
      <c r="Y95" s="258">
        <v>53147</v>
      </c>
      <c r="Z95" s="188">
        <f t="shared" si="44"/>
        <v>0.41971632997962505</v>
      </c>
      <c r="AA95" s="258">
        <v>24062</v>
      </c>
      <c r="AB95" s="188">
        <f t="shared" si="45"/>
        <v>0.19002416565318339</v>
      </c>
    </row>
    <row r="96" spans="2:28" ht="12" customHeight="1">
      <c r="B96" s="189"/>
      <c r="C96" s="387"/>
      <c r="D96" s="185">
        <v>45959</v>
      </c>
      <c r="E96" s="75" t="str">
        <f t="shared" si="46"/>
        <v>三</v>
      </c>
      <c r="F96" s="257">
        <f t="shared" si="19"/>
        <v>200992</v>
      </c>
      <c r="G96" s="421"/>
      <c r="H96" s="421"/>
      <c r="I96" s="187">
        <v>5317</v>
      </c>
      <c r="J96" s="188">
        <f t="shared" si="35"/>
        <v>4.1989796724211458E-2</v>
      </c>
      <c r="K96" s="258">
        <v>27664</v>
      </c>
      <c r="L96" s="188">
        <f t="shared" si="36"/>
        <v>0.21847014041350118</v>
      </c>
      <c r="M96" s="258">
        <f t="shared" si="37"/>
        <v>32981</v>
      </c>
      <c r="N96" s="188">
        <f t="shared" si="38"/>
        <v>0.26045993713771265</v>
      </c>
      <c r="O96" s="187"/>
      <c r="P96" s="188">
        <f t="shared" si="39"/>
        <v>0</v>
      </c>
      <c r="Q96" s="187">
        <v>1381</v>
      </c>
      <c r="R96" s="188">
        <f t="shared" si="40"/>
        <v>1.0906133021654321E-2</v>
      </c>
      <c r="S96" s="187"/>
      <c r="T96" s="188">
        <f t="shared" si="41"/>
        <v>0</v>
      </c>
      <c r="U96" s="258">
        <v>4194</v>
      </c>
      <c r="V96" s="188">
        <f t="shared" si="42"/>
        <v>3.3121159951352799E-2</v>
      </c>
      <c r="W96" s="258">
        <v>92896</v>
      </c>
      <c r="X96" s="188">
        <f t="shared" si="43"/>
        <v>0.73362500592295421</v>
      </c>
      <c r="Y96" s="258">
        <v>46498</v>
      </c>
      <c r="Z96" s="188">
        <f t="shared" si="44"/>
        <v>0.36720736657558478</v>
      </c>
      <c r="AA96" s="258">
        <v>23042</v>
      </c>
      <c r="AB96" s="188">
        <f t="shared" si="45"/>
        <v>0.18196894792538656</v>
      </c>
    </row>
    <row r="97" spans="2:28" ht="12" customHeight="1">
      <c r="B97" s="189"/>
      <c r="C97" s="387"/>
      <c r="D97" s="185">
        <v>45960</v>
      </c>
      <c r="E97" s="75" t="str">
        <f t="shared" si="46"/>
        <v>四</v>
      </c>
      <c r="F97" s="257">
        <f t="shared" si="19"/>
        <v>184956</v>
      </c>
      <c r="G97" s="421"/>
      <c r="H97" s="421"/>
      <c r="I97" s="187">
        <v>5011</v>
      </c>
      <c r="J97" s="188">
        <f t="shared" si="35"/>
        <v>3.9573231405872412E-2</v>
      </c>
      <c r="K97" s="258">
        <v>22403</v>
      </c>
      <c r="L97" s="188">
        <f t="shared" si="36"/>
        <v>0.17692259093709034</v>
      </c>
      <c r="M97" s="258">
        <f t="shared" si="37"/>
        <v>27414</v>
      </c>
      <c r="N97" s="188">
        <f t="shared" si="38"/>
        <v>0.21649582234296275</v>
      </c>
      <c r="O97" s="187"/>
      <c r="P97" s="188">
        <f t="shared" si="39"/>
        <v>0</v>
      </c>
      <c r="Q97" s="187">
        <v>1649</v>
      </c>
      <c r="R97" s="188">
        <f t="shared" si="40"/>
        <v>1.3022601993271524E-2</v>
      </c>
      <c r="S97" s="187"/>
      <c r="T97" s="188">
        <f t="shared" si="41"/>
        <v>0</v>
      </c>
      <c r="U97" s="258">
        <v>4072</v>
      </c>
      <c r="V97" s="188">
        <f t="shared" si="42"/>
        <v>3.2157692732930045E-2</v>
      </c>
      <c r="W97" s="258">
        <v>87050</v>
      </c>
      <c r="X97" s="188">
        <f t="shared" si="43"/>
        <v>0.68745755216148341</v>
      </c>
      <c r="Y97" s="258">
        <v>43735</v>
      </c>
      <c r="Z97" s="188">
        <f t="shared" si="44"/>
        <v>0.345387203259994</v>
      </c>
      <c r="AA97" s="258">
        <v>21036</v>
      </c>
      <c r="AB97" s="188">
        <f t="shared" si="45"/>
        <v>0.16612701972738617</v>
      </c>
    </row>
    <row r="98" spans="2:28" ht="14.25">
      <c r="B98" s="189"/>
      <c r="C98" s="387"/>
      <c r="D98" s="185">
        <v>45961</v>
      </c>
      <c r="E98" s="75" t="str">
        <f t="shared" si="46"/>
        <v>五</v>
      </c>
      <c r="F98" s="257">
        <f t="shared" si="19"/>
        <v>145968</v>
      </c>
      <c r="G98" s="421"/>
      <c r="H98" s="421"/>
      <c r="I98" s="187">
        <v>4103</v>
      </c>
      <c r="J98" s="188">
        <f t="shared" si="35"/>
        <v>3.2402508173676813E-2</v>
      </c>
      <c r="K98" s="258">
        <v>17660</v>
      </c>
      <c r="L98" s="188">
        <f t="shared" si="36"/>
        <v>0.13946582850283512</v>
      </c>
      <c r="M98" s="258">
        <f t="shared" si="37"/>
        <v>21763</v>
      </c>
      <c r="N98" s="188">
        <f t="shared" si="38"/>
        <v>0.17186833667651194</v>
      </c>
      <c r="O98" s="187"/>
      <c r="P98" s="188">
        <f t="shared" si="39"/>
        <v>0</v>
      </c>
      <c r="Q98" s="187">
        <v>1583</v>
      </c>
      <c r="R98" s="188">
        <f t="shared" si="40"/>
        <v>1.2501382022649377E-2</v>
      </c>
      <c r="S98" s="187"/>
      <c r="T98" s="188">
        <f t="shared" si="41"/>
        <v>0</v>
      </c>
      <c r="U98" s="258">
        <v>3155</v>
      </c>
      <c r="V98" s="188">
        <f t="shared" si="42"/>
        <v>2.4915894050195064E-2</v>
      </c>
      <c r="W98" s="258">
        <v>65793</v>
      </c>
      <c r="X98" s="188">
        <f t="shared" si="43"/>
        <v>0.51958523525974132</v>
      </c>
      <c r="Y98" s="258">
        <v>36180</v>
      </c>
      <c r="Z98" s="188">
        <f t="shared" si="44"/>
        <v>0.28572331116832245</v>
      </c>
      <c r="AA98" s="258">
        <v>17494</v>
      </c>
      <c r="AB98" s="188">
        <f t="shared" si="45"/>
        <v>0.13815488130399761</v>
      </c>
    </row>
    <row r="99" spans="2:28" ht="12" customHeight="1">
      <c r="B99" s="189"/>
      <c r="C99" s="387" t="s">
        <v>816</v>
      </c>
      <c r="D99" s="185">
        <v>45962</v>
      </c>
      <c r="E99" s="75" t="str">
        <f t="shared" ref="E99:E128" si="48">RIGHT(TEXT(D99,"AAA"),1)</f>
        <v>六</v>
      </c>
      <c r="F99" s="257">
        <f t="shared" si="19"/>
        <v>154607</v>
      </c>
      <c r="G99" s="421"/>
      <c r="H99" s="421">
        <f>SUM(F99:F128)</f>
        <v>5458762</v>
      </c>
      <c r="I99" s="187">
        <v>3376</v>
      </c>
      <c r="J99" s="188">
        <f t="shared" ref="J99:J129" si="49">I99/$F$7</f>
        <v>2.6661191224551042E-2</v>
      </c>
      <c r="K99" s="258">
        <v>20318</v>
      </c>
      <c r="L99" s="188">
        <f t="shared" ref="L99:L129" si="50">K99/$F$7</f>
        <v>0.16045677822879978</v>
      </c>
      <c r="M99" s="258">
        <f t="shared" ref="M99:M129" si="51">SUM(I99+K99)</f>
        <v>23694</v>
      </c>
      <c r="N99" s="188">
        <f t="shared" ref="N99:N129" si="52">M99/$F$7</f>
        <v>0.18711796945335082</v>
      </c>
      <c r="O99" s="187"/>
      <c r="P99" s="188">
        <f t="shared" ref="P99:P129" si="53">O99/$F$7</f>
        <v>0</v>
      </c>
      <c r="Q99" s="187">
        <v>1500</v>
      </c>
      <c r="R99" s="188">
        <f t="shared" ref="R99:R129" si="54">Q99/$F$7</f>
        <v>1.1845908423230616E-2</v>
      </c>
      <c r="S99" s="187"/>
      <c r="T99" s="188">
        <f t="shared" ref="T99:T129" si="55">S99/$F$7</f>
        <v>0</v>
      </c>
      <c r="U99" s="258">
        <v>3121</v>
      </c>
      <c r="V99" s="188">
        <f t="shared" ref="V99:V129" si="56">U99/$F$7</f>
        <v>2.4647386792601835E-2</v>
      </c>
      <c r="W99" s="258">
        <v>68059</v>
      </c>
      <c r="X99" s="188">
        <f t="shared" ref="X99:X129" si="57">W99/$F$7</f>
        <v>0.53748045425110169</v>
      </c>
      <c r="Y99" s="258">
        <v>40792</v>
      </c>
      <c r="Z99" s="188">
        <f t="shared" ref="Z99:Z129" si="58">Y99/$F$7</f>
        <v>0.32214553093361553</v>
      </c>
      <c r="AA99" s="258">
        <v>17441</v>
      </c>
      <c r="AB99" s="188">
        <f t="shared" ref="AB99:AB129" si="59">AA99/$F$7</f>
        <v>0.13773632587304346</v>
      </c>
    </row>
    <row r="100" spans="2:28" ht="12" customHeight="1">
      <c r="B100" s="189"/>
      <c r="C100" s="387"/>
      <c r="D100" s="185">
        <v>45963</v>
      </c>
      <c r="E100" s="75" t="str">
        <f t="shared" si="48"/>
        <v>日</v>
      </c>
      <c r="F100" s="257">
        <f t="shared" si="19"/>
        <v>204903</v>
      </c>
      <c r="G100" s="421"/>
      <c r="H100" s="421"/>
      <c r="I100" s="187">
        <v>5229</v>
      </c>
      <c r="J100" s="188">
        <f t="shared" si="49"/>
        <v>4.1294836763381929E-2</v>
      </c>
      <c r="K100" s="258">
        <v>24193</v>
      </c>
      <c r="L100" s="188">
        <f t="shared" si="50"/>
        <v>0.19105870832214553</v>
      </c>
      <c r="M100" s="258">
        <f t="shared" si="51"/>
        <v>29422</v>
      </c>
      <c r="N100" s="188">
        <f t="shared" si="52"/>
        <v>0.23235354508552747</v>
      </c>
      <c r="O100" s="187"/>
      <c r="P100" s="188">
        <f t="shared" si="53"/>
        <v>0</v>
      </c>
      <c r="Q100" s="187">
        <v>1593</v>
      </c>
      <c r="R100" s="188">
        <f t="shared" si="54"/>
        <v>1.2580354745470914E-2</v>
      </c>
      <c r="S100" s="187"/>
      <c r="T100" s="188">
        <f t="shared" si="55"/>
        <v>0</v>
      </c>
      <c r="U100" s="258">
        <v>4126</v>
      </c>
      <c r="V100" s="188">
        <f t="shared" si="56"/>
        <v>3.2584145436166348E-2</v>
      </c>
      <c r="W100" s="258">
        <v>95731</v>
      </c>
      <c r="X100" s="188">
        <f t="shared" si="57"/>
        <v>0.75601377284286009</v>
      </c>
      <c r="Y100" s="258">
        <v>49960</v>
      </c>
      <c r="Z100" s="188">
        <f t="shared" si="58"/>
        <v>0.39454772321640108</v>
      </c>
      <c r="AA100" s="258">
        <v>24071</v>
      </c>
      <c r="AB100" s="188">
        <f t="shared" si="59"/>
        <v>0.19009524110372278</v>
      </c>
    </row>
    <row r="101" spans="2:28" ht="12" customHeight="1">
      <c r="B101" s="189"/>
      <c r="C101" s="387"/>
      <c r="D101" s="185">
        <v>45964</v>
      </c>
      <c r="E101" s="75" t="str">
        <f t="shared" si="48"/>
        <v>一</v>
      </c>
      <c r="F101" s="257">
        <f t="shared" si="19"/>
        <v>197925</v>
      </c>
      <c r="G101" s="421"/>
      <c r="H101" s="421"/>
      <c r="I101" s="187">
        <v>5465</v>
      </c>
      <c r="J101" s="188">
        <f t="shared" si="49"/>
        <v>4.3158593021970212E-2</v>
      </c>
      <c r="K101" s="258">
        <v>24073</v>
      </c>
      <c r="L101" s="188">
        <f t="shared" si="50"/>
        <v>0.19011103564828707</v>
      </c>
      <c r="M101" s="258">
        <f t="shared" si="51"/>
        <v>29538</v>
      </c>
      <c r="N101" s="188">
        <f t="shared" si="52"/>
        <v>0.2332696286702573</v>
      </c>
      <c r="O101" s="187"/>
      <c r="P101" s="188">
        <f t="shared" si="53"/>
        <v>0</v>
      </c>
      <c r="Q101" s="187">
        <v>1419</v>
      </c>
      <c r="R101" s="188">
        <f t="shared" si="54"/>
        <v>1.1206229368376163E-2</v>
      </c>
      <c r="S101" s="187"/>
      <c r="T101" s="188">
        <f t="shared" si="55"/>
        <v>0</v>
      </c>
      <c r="U101" s="258">
        <v>4148</v>
      </c>
      <c r="V101" s="188">
        <f t="shared" si="56"/>
        <v>3.2757885426373728E-2</v>
      </c>
      <c r="W101" s="258">
        <v>93318</v>
      </c>
      <c r="X101" s="188">
        <f t="shared" si="57"/>
        <v>0.73695765482602305</v>
      </c>
      <c r="Y101" s="258">
        <v>45717</v>
      </c>
      <c r="Z101" s="188">
        <f t="shared" si="58"/>
        <v>0.36103959692322274</v>
      </c>
      <c r="AA101" s="258">
        <v>23785</v>
      </c>
      <c r="AB101" s="188">
        <f t="shared" si="59"/>
        <v>0.18783662123102679</v>
      </c>
    </row>
    <row r="102" spans="2:28" ht="12" customHeight="1">
      <c r="B102" s="189"/>
      <c r="C102" s="387"/>
      <c r="D102" s="185">
        <v>45965</v>
      </c>
      <c r="E102" s="75" t="str">
        <f t="shared" si="48"/>
        <v>二</v>
      </c>
      <c r="F102" s="257">
        <f t="shared" si="19"/>
        <v>190694</v>
      </c>
      <c r="G102" s="421">
        <f t="shared" ref="G102:G123" si="60">SUM(F102:F108)</f>
        <v>1254178</v>
      </c>
      <c r="H102" s="421"/>
      <c r="I102" s="187">
        <v>5178</v>
      </c>
      <c r="J102" s="188">
        <f t="shared" si="49"/>
        <v>4.089207587699209E-2</v>
      </c>
      <c r="K102" s="258">
        <v>24316</v>
      </c>
      <c r="L102" s="188">
        <f t="shared" si="50"/>
        <v>0.19203007281285045</v>
      </c>
      <c r="M102" s="258">
        <f t="shared" si="51"/>
        <v>29494</v>
      </c>
      <c r="N102" s="188">
        <f t="shared" si="52"/>
        <v>0.23292214868984254</v>
      </c>
      <c r="O102" s="187"/>
      <c r="P102" s="188">
        <f t="shared" si="53"/>
        <v>0</v>
      </c>
      <c r="Q102" s="187">
        <v>1376</v>
      </c>
      <c r="R102" s="188">
        <f t="shared" si="54"/>
        <v>1.0866646660243551E-2</v>
      </c>
      <c r="S102" s="187"/>
      <c r="T102" s="188">
        <f t="shared" si="55"/>
        <v>0</v>
      </c>
      <c r="U102" s="258">
        <v>4216</v>
      </c>
      <c r="V102" s="188">
        <f t="shared" si="56"/>
        <v>3.3294899941560187E-2</v>
      </c>
      <c r="W102" s="258">
        <v>89934</v>
      </c>
      <c r="X102" s="188">
        <f t="shared" si="57"/>
        <v>0.71023328542321484</v>
      </c>
      <c r="Y102" s="258">
        <v>43234</v>
      </c>
      <c r="Z102" s="188">
        <f t="shared" si="58"/>
        <v>0.34143066984663495</v>
      </c>
      <c r="AA102" s="258">
        <v>22440</v>
      </c>
      <c r="AB102" s="188">
        <f t="shared" si="59"/>
        <v>0.17721479001153001</v>
      </c>
    </row>
    <row r="103" spans="2:28" ht="12" customHeight="1">
      <c r="C103" s="387"/>
      <c r="D103" s="185">
        <v>45966</v>
      </c>
      <c r="E103" s="75" t="str">
        <f t="shared" si="48"/>
        <v>三</v>
      </c>
      <c r="F103" s="257">
        <f t="shared" si="19"/>
        <v>188411</v>
      </c>
      <c r="G103" s="421"/>
      <c r="H103" s="421"/>
      <c r="I103" s="187">
        <v>4998</v>
      </c>
      <c r="J103" s="188">
        <f t="shared" si="49"/>
        <v>3.9470566866204412E-2</v>
      </c>
      <c r="K103" s="258">
        <v>22619</v>
      </c>
      <c r="L103" s="188">
        <f t="shared" si="50"/>
        <v>0.17862840175003553</v>
      </c>
      <c r="M103" s="258">
        <f t="shared" si="51"/>
        <v>27617</v>
      </c>
      <c r="N103" s="188">
        <f t="shared" si="52"/>
        <v>0.21809896861623995</v>
      </c>
      <c r="O103" s="187"/>
      <c r="P103" s="188">
        <f t="shared" si="53"/>
        <v>0</v>
      </c>
      <c r="Q103" s="187">
        <v>1416</v>
      </c>
      <c r="R103" s="188">
        <f t="shared" si="54"/>
        <v>1.1182537551529701E-2</v>
      </c>
      <c r="S103" s="187"/>
      <c r="T103" s="188">
        <f t="shared" si="55"/>
        <v>0</v>
      </c>
      <c r="U103" s="258">
        <v>4318</v>
      </c>
      <c r="V103" s="188">
        <f t="shared" si="56"/>
        <v>3.4100421714339864E-2</v>
      </c>
      <c r="W103" s="258">
        <v>89215</v>
      </c>
      <c r="X103" s="188">
        <f t="shared" si="57"/>
        <v>0.70455514665234631</v>
      </c>
      <c r="Y103" s="258">
        <v>43237</v>
      </c>
      <c r="Z103" s="188">
        <f t="shared" si="58"/>
        <v>0.34145436166348142</v>
      </c>
      <c r="AA103" s="258">
        <v>22608</v>
      </c>
      <c r="AB103" s="188">
        <f t="shared" si="59"/>
        <v>0.17854153175493184</v>
      </c>
    </row>
    <row r="104" spans="2:28" ht="12" customHeight="1">
      <c r="C104" s="387"/>
      <c r="D104" s="185">
        <v>45967</v>
      </c>
      <c r="E104" s="75" t="str">
        <f t="shared" si="48"/>
        <v>四</v>
      </c>
      <c r="F104" s="257">
        <f t="shared" si="19"/>
        <v>190507</v>
      </c>
      <c r="G104" s="421"/>
      <c r="H104" s="421"/>
      <c r="I104" s="187">
        <v>4445</v>
      </c>
      <c r="J104" s="188">
        <f t="shared" si="49"/>
        <v>3.5103375294173393E-2</v>
      </c>
      <c r="K104" s="258">
        <v>32259</v>
      </c>
      <c r="L104" s="188">
        <f t="shared" si="50"/>
        <v>0.25475810654999764</v>
      </c>
      <c r="M104" s="258">
        <f t="shared" si="51"/>
        <v>36704</v>
      </c>
      <c r="N104" s="188">
        <f t="shared" si="52"/>
        <v>0.28986148184417104</v>
      </c>
      <c r="O104" s="187"/>
      <c r="P104" s="188">
        <f t="shared" si="53"/>
        <v>0</v>
      </c>
      <c r="Q104" s="187">
        <v>1374</v>
      </c>
      <c r="R104" s="188">
        <f t="shared" si="54"/>
        <v>1.0850852115679245E-2</v>
      </c>
      <c r="S104" s="187"/>
      <c r="T104" s="188">
        <f t="shared" si="55"/>
        <v>0</v>
      </c>
      <c r="U104" s="258">
        <v>3883</v>
      </c>
      <c r="V104" s="188">
        <f t="shared" si="56"/>
        <v>3.066510827160299E-2</v>
      </c>
      <c r="W104" s="258">
        <v>84543</v>
      </c>
      <c r="X104" s="188">
        <f t="shared" si="57"/>
        <v>0.66765909055012396</v>
      </c>
      <c r="Y104" s="258">
        <v>42118</v>
      </c>
      <c r="Z104" s="188">
        <f t="shared" si="58"/>
        <v>0.33261731397975142</v>
      </c>
      <c r="AA104" s="258">
        <v>21885</v>
      </c>
      <c r="AB104" s="188">
        <f t="shared" si="59"/>
        <v>0.17283180389493469</v>
      </c>
    </row>
    <row r="105" spans="2:28" ht="12" customHeight="1">
      <c r="C105" s="387"/>
      <c r="D105" s="185">
        <v>45968</v>
      </c>
      <c r="E105" s="75" t="str">
        <f t="shared" si="48"/>
        <v>五</v>
      </c>
      <c r="F105" s="257">
        <f t="shared" si="19"/>
        <v>142911</v>
      </c>
      <c r="G105" s="421"/>
      <c r="H105" s="421"/>
      <c r="I105" s="187">
        <v>3823</v>
      </c>
      <c r="J105" s="188">
        <f t="shared" si="49"/>
        <v>3.0191271934673764E-2</v>
      </c>
      <c r="K105" s="258">
        <v>14333</v>
      </c>
      <c r="L105" s="188">
        <f t="shared" si="50"/>
        <v>0.11319160362010962</v>
      </c>
      <c r="M105" s="258">
        <f t="shared" si="51"/>
        <v>18156</v>
      </c>
      <c r="N105" s="188">
        <f t="shared" si="52"/>
        <v>0.14338287555478338</v>
      </c>
      <c r="O105" s="187"/>
      <c r="P105" s="188">
        <f t="shared" si="53"/>
        <v>0</v>
      </c>
      <c r="Q105" s="187">
        <v>1278</v>
      </c>
      <c r="R105" s="188">
        <f t="shared" si="54"/>
        <v>1.0092713976592485E-2</v>
      </c>
      <c r="S105" s="187"/>
      <c r="T105" s="188">
        <f t="shared" si="55"/>
        <v>0</v>
      </c>
      <c r="U105" s="258">
        <v>3298</v>
      </c>
      <c r="V105" s="188">
        <f t="shared" si="56"/>
        <v>2.6045203986543048E-2</v>
      </c>
      <c r="W105" s="258">
        <v>66670</v>
      </c>
      <c r="X105" s="188">
        <f t="shared" si="57"/>
        <v>0.52651114305119007</v>
      </c>
      <c r="Y105" s="258">
        <v>35431</v>
      </c>
      <c r="Z105" s="188">
        <f t="shared" si="58"/>
        <v>0.27980825422898931</v>
      </c>
      <c r="AA105" s="258">
        <v>18078</v>
      </c>
      <c r="AB105" s="188">
        <f t="shared" si="59"/>
        <v>0.14276688831677539</v>
      </c>
    </row>
    <row r="106" spans="2:28" ht="12" customHeight="1">
      <c r="C106" s="387"/>
      <c r="D106" s="185">
        <v>45969</v>
      </c>
      <c r="E106" s="75" t="str">
        <f t="shared" si="48"/>
        <v>六</v>
      </c>
      <c r="F106" s="257">
        <f t="shared" si="19"/>
        <v>147366</v>
      </c>
      <c r="G106" s="421"/>
      <c r="H106" s="421"/>
      <c r="I106" s="187">
        <v>3956</v>
      </c>
      <c r="J106" s="188">
        <f t="shared" si="49"/>
        <v>3.1241609148200213E-2</v>
      </c>
      <c r="K106" s="258">
        <v>16715</v>
      </c>
      <c r="L106" s="188">
        <f t="shared" si="50"/>
        <v>0.13200290619619984</v>
      </c>
      <c r="M106" s="258">
        <f t="shared" si="51"/>
        <v>20671</v>
      </c>
      <c r="N106" s="188">
        <f t="shared" si="52"/>
        <v>0.16324451534440004</v>
      </c>
      <c r="O106" s="187"/>
      <c r="P106" s="188">
        <f t="shared" si="53"/>
        <v>0</v>
      </c>
      <c r="Q106" s="187">
        <v>1280</v>
      </c>
      <c r="R106" s="188">
        <f t="shared" si="54"/>
        <v>1.0108508521156792E-2</v>
      </c>
      <c r="S106" s="187"/>
      <c r="T106" s="188">
        <f t="shared" si="55"/>
        <v>0</v>
      </c>
      <c r="U106" s="258">
        <v>3391</v>
      </c>
      <c r="V106" s="188">
        <f t="shared" si="56"/>
        <v>2.6779650308783345E-2</v>
      </c>
      <c r="W106" s="258">
        <v>67003</v>
      </c>
      <c r="X106" s="188">
        <f t="shared" si="57"/>
        <v>0.52914093472114732</v>
      </c>
      <c r="Y106" s="258">
        <v>36125</v>
      </c>
      <c r="Z106" s="188">
        <f t="shared" si="58"/>
        <v>0.285288961192804</v>
      </c>
      <c r="AA106" s="258">
        <v>18896</v>
      </c>
      <c r="AB106" s="188">
        <f t="shared" si="59"/>
        <v>0.14922685704357716</v>
      </c>
    </row>
    <row r="107" spans="2:28" ht="12" customHeight="1">
      <c r="C107" s="387"/>
      <c r="D107" s="185">
        <v>45970</v>
      </c>
      <c r="E107" s="75" t="str">
        <f t="shared" si="48"/>
        <v>日</v>
      </c>
      <c r="F107" s="257">
        <f t="shared" si="19"/>
        <v>187786</v>
      </c>
      <c r="G107" s="421"/>
      <c r="H107" s="421"/>
      <c r="I107" s="187">
        <v>5356</v>
      </c>
      <c r="J107" s="188">
        <f t="shared" si="49"/>
        <v>4.2297790343215451E-2</v>
      </c>
      <c r="K107" s="258">
        <v>15119</v>
      </c>
      <c r="L107" s="188">
        <f t="shared" si="50"/>
        <v>0.11939885963388246</v>
      </c>
      <c r="M107" s="258">
        <f t="shared" si="51"/>
        <v>20475</v>
      </c>
      <c r="N107" s="188">
        <f t="shared" si="52"/>
        <v>0.1616966499770979</v>
      </c>
      <c r="O107" s="187"/>
      <c r="P107" s="188">
        <f t="shared" si="53"/>
        <v>0</v>
      </c>
      <c r="Q107" s="187">
        <v>1404</v>
      </c>
      <c r="R107" s="188">
        <f t="shared" si="54"/>
        <v>1.1087770284143856E-2</v>
      </c>
      <c r="S107" s="187"/>
      <c r="T107" s="188">
        <f t="shared" si="55"/>
        <v>0</v>
      </c>
      <c r="U107" s="258">
        <v>4080</v>
      </c>
      <c r="V107" s="188">
        <f t="shared" si="56"/>
        <v>3.2220870911187277E-2</v>
      </c>
      <c r="W107" s="258">
        <v>92122</v>
      </c>
      <c r="X107" s="188">
        <f t="shared" si="57"/>
        <v>0.72751251717656717</v>
      </c>
      <c r="Y107" s="258">
        <v>44709</v>
      </c>
      <c r="Z107" s="188">
        <f t="shared" si="58"/>
        <v>0.35307914646281174</v>
      </c>
      <c r="AA107" s="258">
        <v>24996</v>
      </c>
      <c r="AB107" s="188">
        <f t="shared" si="59"/>
        <v>0.19740021796471499</v>
      </c>
    </row>
    <row r="108" spans="2:28" ht="12" customHeight="1">
      <c r="C108" s="387"/>
      <c r="D108" s="185">
        <v>45971</v>
      </c>
      <c r="E108" s="75" t="str">
        <f t="shared" si="48"/>
        <v>一</v>
      </c>
      <c r="F108" s="257">
        <f t="shared" si="19"/>
        <v>206503</v>
      </c>
      <c r="G108" s="421"/>
      <c r="H108" s="421"/>
      <c r="I108" s="187">
        <v>5367</v>
      </c>
      <c r="J108" s="188">
        <f t="shared" si="49"/>
        <v>4.2384660338319141E-2</v>
      </c>
      <c r="K108" s="258">
        <v>35832</v>
      </c>
      <c r="L108" s="188">
        <f t="shared" si="50"/>
        <v>0.28297506041413295</v>
      </c>
      <c r="M108" s="258">
        <f t="shared" si="51"/>
        <v>41199</v>
      </c>
      <c r="N108" s="188">
        <f t="shared" si="52"/>
        <v>0.32535972075245212</v>
      </c>
      <c r="O108" s="187"/>
      <c r="P108" s="188">
        <f t="shared" si="53"/>
        <v>0</v>
      </c>
      <c r="Q108" s="187">
        <v>1354</v>
      </c>
      <c r="R108" s="188">
        <f t="shared" si="54"/>
        <v>1.0692906670036169E-2</v>
      </c>
      <c r="S108" s="187"/>
      <c r="T108" s="188">
        <f t="shared" si="55"/>
        <v>0</v>
      </c>
      <c r="U108" s="258">
        <v>4126</v>
      </c>
      <c r="V108" s="188">
        <f t="shared" si="56"/>
        <v>3.2584145436166348E-2</v>
      </c>
      <c r="W108" s="258">
        <v>90625</v>
      </c>
      <c r="X108" s="188">
        <f t="shared" si="57"/>
        <v>0.71569030057018301</v>
      </c>
      <c r="Y108" s="258">
        <v>45072</v>
      </c>
      <c r="Z108" s="188">
        <f t="shared" si="58"/>
        <v>0.35594585630123354</v>
      </c>
      <c r="AA108" s="258">
        <v>24127</v>
      </c>
      <c r="AB108" s="188">
        <f t="shared" si="59"/>
        <v>0.19053748835152337</v>
      </c>
    </row>
    <row r="109" spans="2:28" ht="12" customHeight="1">
      <c r="C109" s="387"/>
      <c r="D109" s="185">
        <v>45972</v>
      </c>
      <c r="E109" s="75" t="str">
        <f t="shared" si="48"/>
        <v>二</v>
      </c>
      <c r="F109" s="257">
        <f t="shared" si="19"/>
        <v>222638</v>
      </c>
      <c r="G109" s="421">
        <f t="shared" si="60"/>
        <v>1333693</v>
      </c>
      <c r="H109" s="421"/>
      <c r="I109" s="187">
        <v>15905</v>
      </c>
      <c r="J109" s="188">
        <f t="shared" si="49"/>
        <v>0.12560611564765531</v>
      </c>
      <c r="K109" s="258">
        <v>34025</v>
      </c>
      <c r="L109" s="188">
        <f t="shared" si="50"/>
        <v>0.26870468940028114</v>
      </c>
      <c r="M109" s="258">
        <f t="shared" si="51"/>
        <v>49930</v>
      </c>
      <c r="N109" s="188">
        <f t="shared" si="52"/>
        <v>0.39431080504793642</v>
      </c>
      <c r="O109" s="187"/>
      <c r="P109" s="188">
        <f t="shared" si="53"/>
        <v>0</v>
      </c>
      <c r="Q109" s="187">
        <v>6534</v>
      </c>
      <c r="R109" s="188">
        <f t="shared" si="54"/>
        <v>5.1600777091592567E-2</v>
      </c>
      <c r="S109" s="187"/>
      <c r="T109" s="188">
        <f t="shared" si="55"/>
        <v>0</v>
      </c>
      <c r="U109" s="258">
        <v>4152</v>
      </c>
      <c r="V109" s="188">
        <f t="shared" si="56"/>
        <v>3.2789474515502348E-2</v>
      </c>
      <c r="W109" s="258">
        <v>97309</v>
      </c>
      <c r="X109" s="188">
        <f t="shared" si="57"/>
        <v>0.76847566850409865</v>
      </c>
      <c r="Y109" s="258">
        <v>41160</v>
      </c>
      <c r="Z109" s="188">
        <f t="shared" si="58"/>
        <v>0.3250517271334481</v>
      </c>
      <c r="AA109" s="258">
        <v>23553</v>
      </c>
      <c r="AB109" s="188">
        <f t="shared" si="59"/>
        <v>0.18600445406156713</v>
      </c>
    </row>
    <row r="110" spans="2:28" ht="12" customHeight="1">
      <c r="C110" s="387"/>
      <c r="D110" s="185">
        <v>45973</v>
      </c>
      <c r="E110" s="75" t="str">
        <f t="shared" si="48"/>
        <v>三</v>
      </c>
      <c r="F110" s="257">
        <f t="shared" ref="F110:F164" si="61">SUM(M110,Q110,S110,U110,W110,Y110,AA110,O110)</f>
        <v>213386</v>
      </c>
      <c r="G110" s="421"/>
      <c r="H110" s="421"/>
      <c r="I110" s="187">
        <v>8474</v>
      </c>
      <c r="J110" s="188">
        <f t="shared" si="49"/>
        <v>6.6921485318970825E-2</v>
      </c>
      <c r="K110" s="258">
        <v>35291</v>
      </c>
      <c r="L110" s="188">
        <f t="shared" si="50"/>
        <v>0.27870263610948776</v>
      </c>
      <c r="M110" s="258">
        <f t="shared" si="51"/>
        <v>43765</v>
      </c>
      <c r="N110" s="188">
        <f t="shared" si="52"/>
        <v>0.34562412142845861</v>
      </c>
      <c r="O110" s="187"/>
      <c r="P110" s="188">
        <f t="shared" si="53"/>
        <v>0</v>
      </c>
      <c r="Q110" s="187">
        <v>4577</v>
      </c>
      <c r="R110" s="188">
        <f t="shared" si="54"/>
        <v>3.614581523541769E-2</v>
      </c>
      <c r="S110" s="187"/>
      <c r="T110" s="188">
        <f t="shared" si="55"/>
        <v>0</v>
      </c>
      <c r="U110" s="258">
        <v>4217</v>
      </c>
      <c r="V110" s="188">
        <f t="shared" si="56"/>
        <v>3.3302797213842342E-2</v>
      </c>
      <c r="W110" s="258">
        <v>94966</v>
      </c>
      <c r="X110" s="188">
        <f t="shared" si="57"/>
        <v>0.74997235954701247</v>
      </c>
      <c r="Y110" s="258">
        <v>42507</v>
      </c>
      <c r="Z110" s="188">
        <f t="shared" si="58"/>
        <v>0.33568935289750917</v>
      </c>
      <c r="AA110" s="258">
        <v>23354</v>
      </c>
      <c r="AB110" s="188">
        <f t="shared" si="59"/>
        <v>0.18443289687741854</v>
      </c>
    </row>
    <row r="111" spans="2:28" ht="12" customHeight="1">
      <c r="C111" s="387"/>
      <c r="D111" s="185">
        <v>45974</v>
      </c>
      <c r="E111" s="75" t="str">
        <f t="shared" si="48"/>
        <v>四</v>
      </c>
      <c r="F111" s="257">
        <f t="shared" si="61"/>
        <v>183721</v>
      </c>
      <c r="G111" s="421"/>
      <c r="H111" s="421"/>
      <c r="I111" s="187">
        <v>7448</v>
      </c>
      <c r="J111" s="188">
        <f t="shared" si="49"/>
        <v>5.8818883957481083E-2</v>
      </c>
      <c r="K111" s="258">
        <v>22060</v>
      </c>
      <c r="L111" s="188">
        <f t="shared" si="50"/>
        <v>0.17421382654431158</v>
      </c>
      <c r="M111" s="258">
        <f t="shared" si="51"/>
        <v>29508</v>
      </c>
      <c r="N111" s="188">
        <f t="shared" si="52"/>
        <v>0.23303271050179267</v>
      </c>
      <c r="O111" s="187"/>
      <c r="P111" s="188">
        <f t="shared" si="53"/>
        <v>0</v>
      </c>
      <c r="Q111" s="187">
        <v>4124</v>
      </c>
      <c r="R111" s="188">
        <f t="shared" si="54"/>
        <v>3.2568350891602038E-2</v>
      </c>
      <c r="S111" s="187"/>
      <c r="T111" s="188">
        <f t="shared" si="55"/>
        <v>0</v>
      </c>
      <c r="U111" s="258">
        <v>3970</v>
      </c>
      <c r="V111" s="188">
        <f t="shared" si="56"/>
        <v>3.1352170960150361E-2</v>
      </c>
      <c r="W111" s="258">
        <v>87862</v>
      </c>
      <c r="X111" s="188">
        <f t="shared" si="57"/>
        <v>0.69387013725459223</v>
      </c>
      <c r="Y111" s="258">
        <v>37942</v>
      </c>
      <c r="Z111" s="188">
        <f t="shared" si="58"/>
        <v>0.29963830492947735</v>
      </c>
      <c r="AA111" s="258">
        <v>20315</v>
      </c>
      <c r="AB111" s="188">
        <f t="shared" si="59"/>
        <v>0.16043308641195331</v>
      </c>
    </row>
    <row r="112" spans="2:28" ht="12" customHeight="1">
      <c r="C112" s="387"/>
      <c r="D112" s="185">
        <v>45975</v>
      </c>
      <c r="E112" s="75" t="str">
        <f t="shared" si="48"/>
        <v>五</v>
      </c>
      <c r="F112" s="257">
        <f t="shared" si="61"/>
        <v>145069</v>
      </c>
      <c r="G112" s="421"/>
      <c r="H112" s="421"/>
      <c r="I112" s="187">
        <v>5797</v>
      </c>
      <c r="J112" s="188">
        <f t="shared" si="49"/>
        <v>4.5780487419645258E-2</v>
      </c>
      <c r="K112" s="258">
        <v>20746</v>
      </c>
      <c r="L112" s="188">
        <f t="shared" si="50"/>
        <v>0.16383681076556159</v>
      </c>
      <c r="M112" s="258">
        <f t="shared" si="51"/>
        <v>26543</v>
      </c>
      <c r="N112" s="188">
        <f t="shared" si="52"/>
        <v>0.20961729818520683</v>
      </c>
      <c r="O112" s="187"/>
      <c r="P112" s="188">
        <f t="shared" si="53"/>
        <v>0</v>
      </c>
      <c r="Q112" s="187">
        <v>3097</v>
      </c>
      <c r="R112" s="188">
        <f t="shared" si="54"/>
        <v>2.4457852257830145E-2</v>
      </c>
      <c r="S112" s="187"/>
      <c r="T112" s="188">
        <f t="shared" si="55"/>
        <v>0</v>
      </c>
      <c r="U112" s="258">
        <v>3296</v>
      </c>
      <c r="V112" s="188">
        <f t="shared" si="56"/>
        <v>2.6029409441978742E-2</v>
      </c>
      <c r="W112" s="258">
        <v>65842</v>
      </c>
      <c r="X112" s="188">
        <f t="shared" si="57"/>
        <v>0.51997220160156676</v>
      </c>
      <c r="Y112" s="258">
        <v>30082</v>
      </c>
      <c r="Z112" s="188">
        <f t="shared" si="58"/>
        <v>0.23756574479174894</v>
      </c>
      <c r="AA112" s="258">
        <v>16209</v>
      </c>
      <c r="AB112" s="188">
        <f t="shared" si="59"/>
        <v>0.12800688642143004</v>
      </c>
    </row>
    <row r="113" spans="3:28" ht="12" customHeight="1">
      <c r="C113" s="387"/>
      <c r="D113" s="185">
        <v>45976</v>
      </c>
      <c r="E113" s="75" t="str">
        <f t="shared" si="48"/>
        <v>六</v>
      </c>
      <c r="F113" s="257">
        <f t="shared" si="61"/>
        <v>154943</v>
      </c>
      <c r="G113" s="421"/>
      <c r="H113" s="421"/>
      <c r="I113" s="187">
        <v>5989</v>
      </c>
      <c r="J113" s="188">
        <f t="shared" si="49"/>
        <v>4.7296763697818774E-2</v>
      </c>
      <c r="K113" s="258">
        <v>25276</v>
      </c>
      <c r="L113" s="188">
        <f t="shared" si="50"/>
        <v>0.19961145420371804</v>
      </c>
      <c r="M113" s="258">
        <f t="shared" si="51"/>
        <v>31265</v>
      </c>
      <c r="N113" s="188">
        <f t="shared" si="52"/>
        <v>0.2469082179015368</v>
      </c>
      <c r="O113" s="187"/>
      <c r="P113" s="188">
        <f t="shared" si="53"/>
        <v>0</v>
      </c>
      <c r="Q113" s="187">
        <v>3449</v>
      </c>
      <c r="R113" s="188">
        <f t="shared" si="54"/>
        <v>2.7237692101148264E-2</v>
      </c>
      <c r="S113" s="187"/>
      <c r="T113" s="188">
        <f t="shared" si="55"/>
        <v>0</v>
      </c>
      <c r="U113" s="258">
        <v>3236</v>
      </c>
      <c r="V113" s="188">
        <f t="shared" si="56"/>
        <v>2.5555573105049516E-2</v>
      </c>
      <c r="W113" s="258">
        <v>67953</v>
      </c>
      <c r="X113" s="188">
        <f t="shared" si="57"/>
        <v>0.53664334338919339</v>
      </c>
      <c r="Y113" s="258">
        <v>31100</v>
      </c>
      <c r="Z113" s="188">
        <f t="shared" si="58"/>
        <v>0.24560516797498144</v>
      </c>
      <c r="AA113" s="258">
        <v>17940</v>
      </c>
      <c r="AB113" s="188">
        <f t="shared" si="59"/>
        <v>0.14167706474183817</v>
      </c>
    </row>
    <row r="114" spans="3:28" ht="12" customHeight="1">
      <c r="C114" s="387"/>
      <c r="D114" s="185">
        <v>45977</v>
      </c>
      <c r="E114" s="75" t="str">
        <f t="shared" si="48"/>
        <v>日</v>
      </c>
      <c r="F114" s="257">
        <f t="shared" si="61"/>
        <v>207286</v>
      </c>
      <c r="G114" s="421"/>
      <c r="H114" s="421"/>
      <c r="I114" s="187">
        <v>8517</v>
      </c>
      <c r="J114" s="188">
        <f t="shared" si="49"/>
        <v>6.7261068027103438E-2</v>
      </c>
      <c r="K114" s="258">
        <v>27514</v>
      </c>
      <c r="L114" s="188">
        <f t="shared" si="50"/>
        <v>0.21728554957117813</v>
      </c>
      <c r="M114" s="258">
        <f t="shared" si="51"/>
        <v>36031</v>
      </c>
      <c r="N114" s="188">
        <f t="shared" si="52"/>
        <v>0.28454661759828154</v>
      </c>
      <c r="O114" s="187"/>
      <c r="P114" s="188">
        <f t="shared" si="53"/>
        <v>0</v>
      </c>
      <c r="Q114" s="187">
        <v>5056</v>
      </c>
      <c r="R114" s="188">
        <f t="shared" si="54"/>
        <v>3.9928608658569328E-2</v>
      </c>
      <c r="S114" s="187"/>
      <c r="T114" s="188">
        <f t="shared" si="55"/>
        <v>0</v>
      </c>
      <c r="U114" s="258">
        <v>4017</v>
      </c>
      <c r="V114" s="188">
        <f t="shared" si="56"/>
        <v>3.1723342757411593E-2</v>
      </c>
      <c r="W114" s="258">
        <v>98498</v>
      </c>
      <c r="X114" s="188">
        <f t="shared" si="57"/>
        <v>0.77786552524757946</v>
      </c>
      <c r="Y114" s="258">
        <v>40687</v>
      </c>
      <c r="Z114" s="188">
        <f t="shared" si="58"/>
        <v>0.32131631734398941</v>
      </c>
      <c r="AA114" s="258">
        <v>22997</v>
      </c>
      <c r="AB114" s="188">
        <f t="shared" si="59"/>
        <v>0.18161357067268966</v>
      </c>
    </row>
    <row r="115" spans="3:28" ht="12" customHeight="1">
      <c r="C115" s="387"/>
      <c r="D115" s="185">
        <v>45978</v>
      </c>
      <c r="E115" s="75" t="str">
        <f t="shared" si="48"/>
        <v>一</v>
      </c>
      <c r="F115" s="257">
        <f t="shared" si="61"/>
        <v>206650</v>
      </c>
      <c r="G115" s="421"/>
      <c r="H115" s="421"/>
      <c r="I115" s="187">
        <v>7153</v>
      </c>
      <c r="J115" s="188">
        <f t="shared" si="49"/>
        <v>5.6489188634245728E-2</v>
      </c>
      <c r="K115" s="258">
        <v>33536</v>
      </c>
      <c r="L115" s="188">
        <f t="shared" si="50"/>
        <v>0.26484292325430797</v>
      </c>
      <c r="M115" s="258">
        <f t="shared" si="51"/>
        <v>40689</v>
      </c>
      <c r="N115" s="188">
        <f t="shared" si="52"/>
        <v>0.32133211188855371</v>
      </c>
      <c r="O115" s="187"/>
      <c r="P115" s="188">
        <f t="shared" si="53"/>
        <v>0</v>
      </c>
      <c r="Q115" s="187">
        <v>3578</v>
      </c>
      <c r="R115" s="188">
        <f t="shared" si="54"/>
        <v>2.8256440225546096E-2</v>
      </c>
      <c r="S115" s="187"/>
      <c r="T115" s="188">
        <f t="shared" si="55"/>
        <v>0</v>
      </c>
      <c r="U115" s="258">
        <v>4094</v>
      </c>
      <c r="V115" s="188">
        <f t="shared" si="56"/>
        <v>3.2331432723137425E-2</v>
      </c>
      <c r="W115" s="258">
        <v>94616</v>
      </c>
      <c r="X115" s="188">
        <f t="shared" si="57"/>
        <v>0.74720831424825862</v>
      </c>
      <c r="Y115" s="258">
        <v>41424</v>
      </c>
      <c r="Z115" s="188">
        <f t="shared" si="58"/>
        <v>0.32713660701593672</v>
      </c>
      <c r="AA115" s="258">
        <v>22249</v>
      </c>
      <c r="AB115" s="188">
        <f t="shared" si="59"/>
        <v>0.17570641100563866</v>
      </c>
    </row>
    <row r="116" spans="3:28" ht="12" customHeight="1">
      <c r="C116" s="387"/>
      <c r="D116" s="185">
        <v>45979</v>
      </c>
      <c r="E116" s="75" t="str">
        <f t="shared" si="48"/>
        <v>二</v>
      </c>
      <c r="F116" s="257">
        <f t="shared" si="61"/>
        <v>199953</v>
      </c>
      <c r="G116" s="421">
        <f t="shared" si="60"/>
        <v>1272150</v>
      </c>
      <c r="H116" s="421"/>
      <c r="I116" s="187">
        <v>6497</v>
      </c>
      <c r="J116" s="188">
        <f t="shared" si="49"/>
        <v>5.1308578017152877E-2</v>
      </c>
      <c r="K116" s="258">
        <v>35735</v>
      </c>
      <c r="L116" s="188">
        <f t="shared" si="50"/>
        <v>0.28220902500276407</v>
      </c>
      <c r="M116" s="258">
        <f t="shared" si="51"/>
        <v>42232</v>
      </c>
      <c r="N116" s="188">
        <f t="shared" si="52"/>
        <v>0.3335176030199169</v>
      </c>
      <c r="O116" s="187"/>
      <c r="P116" s="188">
        <f t="shared" si="53"/>
        <v>0</v>
      </c>
      <c r="Q116" s="187">
        <v>3345</v>
      </c>
      <c r="R116" s="188">
        <f t="shared" si="54"/>
        <v>2.6416375783804274E-2</v>
      </c>
      <c r="S116" s="187"/>
      <c r="T116" s="188">
        <f t="shared" si="55"/>
        <v>0</v>
      </c>
      <c r="U116" s="258">
        <v>3934</v>
      </c>
      <c r="V116" s="188">
        <f t="shared" si="56"/>
        <v>3.1067869157992829E-2</v>
      </c>
      <c r="W116" s="258">
        <v>90740</v>
      </c>
      <c r="X116" s="188">
        <f t="shared" si="57"/>
        <v>0.71659848688263073</v>
      </c>
      <c r="Y116" s="258">
        <v>39798</v>
      </c>
      <c r="Z116" s="188">
        <f t="shared" si="58"/>
        <v>0.31429564228515472</v>
      </c>
      <c r="AA116" s="258">
        <v>19904</v>
      </c>
      <c r="AB116" s="188">
        <f t="shared" si="59"/>
        <v>0.15718730750398813</v>
      </c>
    </row>
    <row r="117" spans="3:28" ht="12" customHeight="1">
      <c r="C117" s="387"/>
      <c r="D117" s="185">
        <v>45980</v>
      </c>
      <c r="E117" s="75" t="str">
        <f t="shared" si="48"/>
        <v>三</v>
      </c>
      <c r="F117" s="257">
        <f t="shared" si="61"/>
        <v>195569</v>
      </c>
      <c r="G117" s="421"/>
      <c r="H117" s="421"/>
      <c r="I117" s="187">
        <v>6632</v>
      </c>
      <c r="J117" s="188">
        <f t="shared" si="49"/>
        <v>5.2374709775243632E-2</v>
      </c>
      <c r="K117" s="258">
        <v>33314</v>
      </c>
      <c r="L117" s="188">
        <f t="shared" si="50"/>
        <v>0.26308972880766984</v>
      </c>
      <c r="M117" s="258">
        <f t="shared" si="51"/>
        <v>39946</v>
      </c>
      <c r="N117" s="188">
        <f t="shared" si="52"/>
        <v>0.31546443858291345</v>
      </c>
      <c r="O117" s="187"/>
      <c r="P117" s="188">
        <f t="shared" si="53"/>
        <v>0</v>
      </c>
      <c r="Q117" s="187">
        <v>3245</v>
      </c>
      <c r="R117" s="188">
        <f t="shared" si="54"/>
        <v>2.56266485555889E-2</v>
      </c>
      <c r="S117" s="187"/>
      <c r="T117" s="188">
        <f t="shared" si="55"/>
        <v>0</v>
      </c>
      <c r="U117" s="258">
        <v>4067</v>
      </c>
      <c r="V117" s="188">
        <f t="shared" si="56"/>
        <v>3.2118206371519277E-2</v>
      </c>
      <c r="W117" s="258">
        <v>88707</v>
      </c>
      <c r="X117" s="188">
        <f t="shared" si="57"/>
        <v>0.70054333233301214</v>
      </c>
      <c r="Y117" s="258">
        <v>39473</v>
      </c>
      <c r="Z117" s="188">
        <f t="shared" si="58"/>
        <v>0.31172902879345477</v>
      </c>
      <c r="AA117" s="258">
        <v>20131</v>
      </c>
      <c r="AB117" s="188">
        <f t="shared" si="59"/>
        <v>0.15897998831203702</v>
      </c>
    </row>
    <row r="118" spans="3:28" ht="12" customHeight="1">
      <c r="C118" s="387"/>
      <c r="D118" s="185">
        <v>45981</v>
      </c>
      <c r="E118" s="75" t="str">
        <f t="shared" si="48"/>
        <v>四</v>
      </c>
      <c r="F118" s="257">
        <f t="shared" si="61"/>
        <v>177093</v>
      </c>
      <c r="G118" s="421"/>
      <c r="H118" s="421"/>
      <c r="I118" s="187">
        <v>5975</v>
      </c>
      <c r="J118" s="188">
        <f t="shared" si="49"/>
        <v>4.7186201885868619E-2</v>
      </c>
      <c r="K118" s="258">
        <v>26571</v>
      </c>
      <c r="L118" s="188">
        <f t="shared" si="50"/>
        <v>0.20983842180910714</v>
      </c>
      <c r="M118" s="258">
        <f t="shared" si="51"/>
        <v>32546</v>
      </c>
      <c r="N118" s="188">
        <f t="shared" si="52"/>
        <v>0.25702462369497575</v>
      </c>
      <c r="O118" s="187"/>
      <c r="P118" s="188">
        <f t="shared" si="53"/>
        <v>0</v>
      </c>
      <c r="Q118" s="187">
        <v>3183</v>
      </c>
      <c r="R118" s="188">
        <f t="shared" si="54"/>
        <v>2.5137017674095367E-2</v>
      </c>
      <c r="S118" s="187"/>
      <c r="T118" s="188">
        <f t="shared" si="55"/>
        <v>0</v>
      </c>
      <c r="U118" s="258">
        <v>4222</v>
      </c>
      <c r="V118" s="188">
        <f t="shared" si="56"/>
        <v>3.3342283575253109E-2</v>
      </c>
      <c r="W118" s="258">
        <v>80260</v>
      </c>
      <c r="X118" s="188">
        <f t="shared" si="57"/>
        <v>0.63383507336565947</v>
      </c>
      <c r="Y118" s="258">
        <v>37081</v>
      </c>
      <c r="Z118" s="188">
        <f t="shared" si="58"/>
        <v>0.29283875349454297</v>
      </c>
      <c r="AA118" s="258">
        <v>19801</v>
      </c>
      <c r="AB118" s="188">
        <f t="shared" si="59"/>
        <v>0.15637388845892627</v>
      </c>
    </row>
    <row r="119" spans="3:28" ht="12" customHeight="1">
      <c r="C119" s="387"/>
      <c r="D119" s="185">
        <v>45982</v>
      </c>
      <c r="E119" s="75" t="str">
        <f t="shared" si="48"/>
        <v>五</v>
      </c>
      <c r="F119" s="257">
        <f t="shared" si="61"/>
        <v>148213</v>
      </c>
      <c r="G119" s="421"/>
      <c r="H119" s="421"/>
      <c r="I119" s="187">
        <v>5863</v>
      </c>
      <c r="J119" s="188">
        <f t="shared" si="49"/>
        <v>4.6301707390267399E-2</v>
      </c>
      <c r="K119" s="258">
        <v>23972</v>
      </c>
      <c r="L119" s="188">
        <f t="shared" si="50"/>
        <v>0.18931341114778955</v>
      </c>
      <c r="M119" s="258">
        <f t="shared" si="51"/>
        <v>29835</v>
      </c>
      <c r="N119" s="188">
        <f t="shared" si="52"/>
        <v>0.23561511853805694</v>
      </c>
      <c r="O119" s="187"/>
      <c r="P119" s="188">
        <f t="shared" si="53"/>
        <v>0</v>
      </c>
      <c r="Q119" s="187">
        <v>3401</v>
      </c>
      <c r="R119" s="188">
        <f t="shared" si="54"/>
        <v>2.6858623031604884E-2</v>
      </c>
      <c r="S119" s="187"/>
      <c r="T119" s="188">
        <f t="shared" si="55"/>
        <v>0</v>
      </c>
      <c r="U119" s="258">
        <v>3591</v>
      </c>
      <c r="V119" s="188">
        <f t="shared" si="56"/>
        <v>2.8359104765214097E-2</v>
      </c>
      <c r="W119" s="258">
        <v>63405</v>
      </c>
      <c r="X119" s="188">
        <f t="shared" si="57"/>
        <v>0.50072654904995817</v>
      </c>
      <c r="Y119" s="258">
        <v>31594</v>
      </c>
      <c r="Z119" s="188">
        <f t="shared" si="58"/>
        <v>0.2495064204823654</v>
      </c>
      <c r="AA119" s="258">
        <v>16387</v>
      </c>
      <c r="AB119" s="188">
        <f t="shared" si="59"/>
        <v>0.12941260088765341</v>
      </c>
    </row>
    <row r="120" spans="3:28" ht="12" customHeight="1">
      <c r="C120" s="387"/>
      <c r="D120" s="185">
        <v>45983</v>
      </c>
      <c r="E120" s="75" t="str">
        <f t="shared" si="48"/>
        <v>六</v>
      </c>
      <c r="F120" s="257">
        <f t="shared" si="61"/>
        <v>152457</v>
      </c>
      <c r="G120" s="421"/>
      <c r="H120" s="421"/>
      <c r="I120" s="187">
        <v>5447</v>
      </c>
      <c r="J120" s="188">
        <f t="shared" si="49"/>
        <v>4.3016442120891445E-2</v>
      </c>
      <c r="K120" s="258">
        <v>28114</v>
      </c>
      <c r="L120" s="188">
        <f t="shared" si="50"/>
        <v>0.22202391294047036</v>
      </c>
      <c r="M120" s="258">
        <f t="shared" si="51"/>
        <v>33561</v>
      </c>
      <c r="N120" s="188">
        <f t="shared" si="52"/>
        <v>0.26504035506136181</v>
      </c>
      <c r="O120" s="187"/>
      <c r="P120" s="188">
        <f t="shared" si="53"/>
        <v>0</v>
      </c>
      <c r="Q120" s="187">
        <v>2830</v>
      </c>
      <c r="R120" s="188">
        <f t="shared" si="54"/>
        <v>2.2349280558495097E-2</v>
      </c>
      <c r="S120" s="187"/>
      <c r="T120" s="188">
        <f t="shared" si="55"/>
        <v>0</v>
      </c>
      <c r="U120" s="258">
        <v>3344</v>
      </c>
      <c r="V120" s="188">
        <f t="shared" si="56"/>
        <v>2.6408478511522119E-2</v>
      </c>
      <c r="W120" s="258">
        <v>63694</v>
      </c>
      <c r="X120" s="188">
        <f t="shared" si="57"/>
        <v>0.50300886073950057</v>
      </c>
      <c r="Y120" s="258">
        <v>32053</v>
      </c>
      <c r="Z120" s="188">
        <f t="shared" si="58"/>
        <v>0.25313126845987394</v>
      </c>
      <c r="AA120" s="258">
        <v>16975</v>
      </c>
      <c r="AB120" s="188">
        <f t="shared" si="59"/>
        <v>0.13405619698955981</v>
      </c>
    </row>
    <row r="121" spans="3:28" ht="12" customHeight="1">
      <c r="C121" s="387"/>
      <c r="D121" s="185">
        <v>45984</v>
      </c>
      <c r="E121" s="75" t="str">
        <f t="shared" si="48"/>
        <v>日</v>
      </c>
      <c r="F121" s="257">
        <f t="shared" si="61"/>
        <v>200934</v>
      </c>
      <c r="G121" s="421"/>
      <c r="H121" s="421"/>
      <c r="I121" s="187">
        <v>7029</v>
      </c>
      <c r="J121" s="188">
        <f t="shared" si="49"/>
        <v>5.550992687125867E-2</v>
      </c>
      <c r="K121" s="258">
        <v>31396</v>
      </c>
      <c r="L121" s="188">
        <f t="shared" si="50"/>
        <v>0.24794276057049894</v>
      </c>
      <c r="M121" s="258">
        <f t="shared" si="51"/>
        <v>38425</v>
      </c>
      <c r="N121" s="188">
        <f t="shared" si="52"/>
        <v>0.30345268744175763</v>
      </c>
      <c r="O121" s="187"/>
      <c r="P121" s="188">
        <f t="shared" si="53"/>
        <v>0</v>
      </c>
      <c r="Q121" s="187">
        <v>3647</v>
      </c>
      <c r="R121" s="188">
        <f t="shared" si="54"/>
        <v>2.8801352013014706E-2</v>
      </c>
      <c r="S121" s="187"/>
      <c r="T121" s="188">
        <f t="shared" si="55"/>
        <v>0</v>
      </c>
      <c r="U121" s="258">
        <v>3881</v>
      </c>
      <c r="V121" s="188">
        <f t="shared" si="56"/>
        <v>3.064931372703868E-2</v>
      </c>
      <c r="W121" s="258">
        <v>92163</v>
      </c>
      <c r="X121" s="188">
        <f t="shared" si="57"/>
        <v>0.72783630534013555</v>
      </c>
      <c r="Y121" s="258">
        <v>40649</v>
      </c>
      <c r="Z121" s="188">
        <f t="shared" si="58"/>
        <v>0.32101622099726757</v>
      </c>
      <c r="AA121" s="258">
        <v>22169</v>
      </c>
      <c r="AB121" s="188">
        <f t="shared" si="59"/>
        <v>0.17507462922306635</v>
      </c>
    </row>
    <row r="122" spans="3:28" ht="12" customHeight="1">
      <c r="C122" s="387"/>
      <c r="D122" s="185">
        <v>45985</v>
      </c>
      <c r="E122" s="75" t="str">
        <f t="shared" si="48"/>
        <v>一</v>
      </c>
      <c r="F122" s="257">
        <f t="shared" si="61"/>
        <v>197931</v>
      </c>
      <c r="G122" s="421"/>
      <c r="H122" s="421"/>
      <c r="I122" s="187">
        <v>6901</v>
      </c>
      <c r="J122" s="188">
        <f t="shared" si="49"/>
        <v>5.4499076019142986E-2</v>
      </c>
      <c r="K122" s="258">
        <v>30477</v>
      </c>
      <c r="L122" s="188">
        <f t="shared" si="50"/>
        <v>0.24068516734319967</v>
      </c>
      <c r="M122" s="258">
        <f t="shared" si="51"/>
        <v>37378</v>
      </c>
      <c r="N122" s="188">
        <f t="shared" si="52"/>
        <v>0.29518424336234267</v>
      </c>
      <c r="O122" s="187"/>
      <c r="P122" s="188">
        <f t="shared" si="53"/>
        <v>0</v>
      </c>
      <c r="Q122" s="187">
        <v>3092</v>
      </c>
      <c r="R122" s="188">
        <f t="shared" si="54"/>
        <v>2.4418365896419377E-2</v>
      </c>
      <c r="S122" s="187"/>
      <c r="T122" s="188">
        <f t="shared" si="55"/>
        <v>0</v>
      </c>
      <c r="U122" s="258">
        <v>3882</v>
      </c>
      <c r="V122" s="188">
        <f t="shared" si="56"/>
        <v>3.0657210999320835E-2</v>
      </c>
      <c r="W122" s="258">
        <v>91131</v>
      </c>
      <c r="X122" s="188">
        <f t="shared" si="57"/>
        <v>0.71968632034495283</v>
      </c>
      <c r="Y122" s="258">
        <v>40823</v>
      </c>
      <c r="Z122" s="188">
        <f t="shared" si="58"/>
        <v>0.32239034637436231</v>
      </c>
      <c r="AA122" s="258">
        <v>21625</v>
      </c>
      <c r="AB122" s="188">
        <f t="shared" si="59"/>
        <v>0.17077851310157471</v>
      </c>
    </row>
    <row r="123" spans="3:28" ht="12" customHeight="1">
      <c r="C123" s="387"/>
      <c r="D123" s="185">
        <v>45986</v>
      </c>
      <c r="E123" s="75" t="str">
        <f t="shared" si="48"/>
        <v>二</v>
      </c>
      <c r="F123" s="257">
        <f t="shared" si="61"/>
        <v>203365</v>
      </c>
      <c r="G123" s="421">
        <f t="shared" si="60"/>
        <v>1230109</v>
      </c>
      <c r="H123" s="421"/>
      <c r="I123" s="187">
        <v>7414</v>
      </c>
      <c r="J123" s="188">
        <f t="shared" si="49"/>
        <v>5.8550376699887857E-2</v>
      </c>
      <c r="K123" s="258">
        <v>28754</v>
      </c>
      <c r="L123" s="188">
        <f t="shared" si="50"/>
        <v>0.22707816720104876</v>
      </c>
      <c r="M123" s="258">
        <f t="shared" si="51"/>
        <v>36168</v>
      </c>
      <c r="N123" s="188">
        <f t="shared" si="52"/>
        <v>0.28562854390093662</v>
      </c>
      <c r="O123" s="187"/>
      <c r="P123" s="188">
        <f t="shared" si="53"/>
        <v>0</v>
      </c>
      <c r="Q123" s="187">
        <v>1996</v>
      </c>
      <c r="R123" s="188">
        <f t="shared" si="54"/>
        <v>1.5762955475178874E-2</v>
      </c>
      <c r="S123" s="187"/>
      <c r="T123" s="188">
        <f t="shared" si="55"/>
        <v>0</v>
      </c>
      <c r="U123" s="258">
        <v>3706</v>
      </c>
      <c r="V123" s="188">
        <f t="shared" si="56"/>
        <v>2.9267291077661777E-2</v>
      </c>
      <c r="W123" s="258">
        <v>102537</v>
      </c>
      <c r="X123" s="188">
        <f t="shared" si="57"/>
        <v>0.8097626079951985</v>
      </c>
      <c r="Y123" s="258">
        <v>37593</v>
      </c>
      <c r="Z123" s="188">
        <f t="shared" si="58"/>
        <v>0.29688215690300568</v>
      </c>
      <c r="AA123" s="258">
        <v>21365</v>
      </c>
      <c r="AB123" s="188">
        <f t="shared" si="59"/>
        <v>0.16872522230821474</v>
      </c>
    </row>
    <row r="124" spans="3:28" ht="12" customHeight="1">
      <c r="C124" s="387"/>
      <c r="D124" s="185">
        <v>45987</v>
      </c>
      <c r="E124" s="75" t="str">
        <f t="shared" si="48"/>
        <v>三</v>
      </c>
      <c r="F124" s="257">
        <f t="shared" si="61"/>
        <v>191926</v>
      </c>
      <c r="G124" s="421"/>
      <c r="H124" s="421"/>
      <c r="I124" s="187">
        <v>6105</v>
      </c>
      <c r="J124" s="188">
        <f t="shared" si="49"/>
        <v>4.8212847282548606E-2</v>
      </c>
      <c r="K124" s="258">
        <v>26140</v>
      </c>
      <c r="L124" s="188">
        <f t="shared" si="50"/>
        <v>0.20643469745549886</v>
      </c>
      <c r="M124" s="258">
        <f t="shared" si="51"/>
        <v>32245</v>
      </c>
      <c r="N124" s="188">
        <f t="shared" si="52"/>
        <v>0.25464754473804746</v>
      </c>
      <c r="O124" s="187"/>
      <c r="P124" s="188">
        <f t="shared" si="53"/>
        <v>0</v>
      </c>
      <c r="Q124" s="187">
        <v>2147</v>
      </c>
      <c r="R124" s="188">
        <f t="shared" si="54"/>
        <v>1.695544358978409E-2</v>
      </c>
      <c r="S124" s="187"/>
      <c r="T124" s="188">
        <f t="shared" si="55"/>
        <v>0</v>
      </c>
      <c r="U124" s="258">
        <v>3551</v>
      </c>
      <c r="V124" s="188">
        <f t="shared" si="56"/>
        <v>2.8043213873927945E-2</v>
      </c>
      <c r="W124" s="258">
        <v>97026</v>
      </c>
      <c r="X124" s="188">
        <f t="shared" si="57"/>
        <v>0.76624074044824919</v>
      </c>
      <c r="Y124" s="258">
        <v>36748</v>
      </c>
      <c r="Z124" s="188">
        <f t="shared" si="58"/>
        <v>0.29020896182458578</v>
      </c>
      <c r="AA124" s="258">
        <v>20209</v>
      </c>
      <c r="AB124" s="188">
        <f t="shared" si="59"/>
        <v>0.15959597555004501</v>
      </c>
    </row>
    <row r="125" spans="3:28" ht="12" customHeight="1">
      <c r="C125" s="387"/>
      <c r="D125" s="185">
        <v>45988</v>
      </c>
      <c r="E125" s="75" t="str">
        <f t="shared" si="48"/>
        <v>四</v>
      </c>
      <c r="F125" s="257">
        <f t="shared" si="61"/>
        <v>169315</v>
      </c>
      <c r="G125" s="421"/>
      <c r="H125" s="421"/>
      <c r="I125" s="187">
        <v>5335</v>
      </c>
      <c r="J125" s="188">
        <f t="shared" si="49"/>
        <v>4.2131947625290225E-2</v>
      </c>
      <c r="K125" s="258">
        <v>21041</v>
      </c>
      <c r="L125" s="188">
        <f t="shared" si="50"/>
        <v>0.16616650608879693</v>
      </c>
      <c r="M125" s="258">
        <f t="shared" si="51"/>
        <v>26376</v>
      </c>
      <c r="N125" s="188">
        <f t="shared" si="52"/>
        <v>0.20829845371408715</v>
      </c>
      <c r="O125" s="187"/>
      <c r="P125" s="188">
        <f t="shared" si="53"/>
        <v>0</v>
      </c>
      <c r="Q125" s="187">
        <v>1787</v>
      </c>
      <c r="R125" s="188">
        <f t="shared" si="54"/>
        <v>1.411242556820874E-2</v>
      </c>
      <c r="S125" s="187"/>
      <c r="T125" s="188">
        <f t="shared" si="55"/>
        <v>0</v>
      </c>
      <c r="U125" s="258">
        <v>3593</v>
      </c>
      <c r="V125" s="188">
        <f t="shared" si="56"/>
        <v>2.8374899309778403E-2</v>
      </c>
      <c r="W125" s="258">
        <v>87077</v>
      </c>
      <c r="X125" s="188">
        <f t="shared" si="57"/>
        <v>0.68767077851310154</v>
      </c>
      <c r="Y125" s="258">
        <v>33410</v>
      </c>
      <c r="Z125" s="188">
        <f t="shared" si="58"/>
        <v>0.2638478669467566</v>
      </c>
      <c r="AA125" s="258">
        <v>17072</v>
      </c>
      <c r="AB125" s="188">
        <f t="shared" si="59"/>
        <v>0.13482223240092872</v>
      </c>
    </row>
    <row r="126" spans="3:28" ht="12" customHeight="1">
      <c r="C126" s="387"/>
      <c r="D126" s="185">
        <v>45989</v>
      </c>
      <c r="E126" s="75" t="str">
        <f t="shared" si="48"/>
        <v>五</v>
      </c>
      <c r="F126" s="257">
        <f t="shared" si="61"/>
        <v>134709</v>
      </c>
      <c r="G126" s="421"/>
      <c r="H126" s="421"/>
      <c r="I126" s="187">
        <v>4535</v>
      </c>
      <c r="J126" s="188">
        <f t="shared" si="49"/>
        <v>3.5814129799567232E-2</v>
      </c>
      <c r="K126" s="258">
        <v>20742</v>
      </c>
      <c r="L126" s="188">
        <f t="shared" si="50"/>
        <v>0.16380522167643297</v>
      </c>
      <c r="M126" s="258">
        <f t="shared" si="51"/>
        <v>25277</v>
      </c>
      <c r="N126" s="188">
        <f t="shared" si="52"/>
        <v>0.19961935147600018</v>
      </c>
      <c r="O126" s="187"/>
      <c r="P126" s="188">
        <f t="shared" si="53"/>
        <v>0</v>
      </c>
      <c r="Q126" s="187">
        <v>1469</v>
      </c>
      <c r="R126" s="188">
        <f t="shared" si="54"/>
        <v>1.160109298248385E-2</v>
      </c>
      <c r="S126" s="187"/>
      <c r="T126" s="188">
        <f t="shared" si="55"/>
        <v>0</v>
      </c>
      <c r="U126" s="258">
        <v>2811</v>
      </c>
      <c r="V126" s="188">
        <f t="shared" si="56"/>
        <v>2.2199232385134174E-2</v>
      </c>
      <c r="W126" s="258">
        <v>63300</v>
      </c>
      <c r="X126" s="188">
        <f t="shared" si="57"/>
        <v>0.49989733546033199</v>
      </c>
      <c r="Y126" s="258">
        <v>26845</v>
      </c>
      <c r="Z126" s="188">
        <f t="shared" si="58"/>
        <v>0.21200227441441727</v>
      </c>
      <c r="AA126" s="258">
        <v>15007</v>
      </c>
      <c r="AB126" s="188">
        <f t="shared" si="59"/>
        <v>0.11851436513828124</v>
      </c>
    </row>
    <row r="127" spans="3:28" ht="12" customHeight="1">
      <c r="C127" s="387"/>
      <c r="D127" s="185">
        <v>45990</v>
      </c>
      <c r="E127" s="75" t="str">
        <f t="shared" si="48"/>
        <v>六</v>
      </c>
      <c r="F127" s="257">
        <f t="shared" si="61"/>
        <v>148451</v>
      </c>
      <c r="G127" s="421"/>
      <c r="H127" s="421"/>
      <c r="I127" s="187">
        <v>4825</v>
      </c>
      <c r="J127" s="188">
        <f t="shared" si="49"/>
        <v>3.8104338761391812E-2</v>
      </c>
      <c r="K127" s="258">
        <v>23836</v>
      </c>
      <c r="L127" s="188">
        <f t="shared" si="50"/>
        <v>0.18823938211741664</v>
      </c>
      <c r="M127" s="258">
        <f t="shared" si="51"/>
        <v>28661</v>
      </c>
      <c r="N127" s="188">
        <f t="shared" si="52"/>
        <v>0.22634372087880847</v>
      </c>
      <c r="O127" s="187"/>
      <c r="P127" s="188">
        <f t="shared" si="53"/>
        <v>0</v>
      </c>
      <c r="Q127" s="187">
        <v>1507</v>
      </c>
      <c r="R127" s="188">
        <f t="shared" si="54"/>
        <v>1.1901189329205692E-2</v>
      </c>
      <c r="S127" s="187"/>
      <c r="T127" s="188">
        <f t="shared" si="55"/>
        <v>0</v>
      </c>
      <c r="U127" s="258">
        <v>3051</v>
      </c>
      <c r="V127" s="188">
        <f t="shared" si="56"/>
        <v>2.4094577732851074E-2</v>
      </c>
      <c r="W127" s="258">
        <v>69869</v>
      </c>
      <c r="X127" s="188">
        <f t="shared" si="57"/>
        <v>0.55177451708179992</v>
      </c>
      <c r="Y127" s="258">
        <v>29001</v>
      </c>
      <c r="Z127" s="188">
        <f t="shared" si="58"/>
        <v>0.22902879345474073</v>
      </c>
      <c r="AA127" s="258">
        <v>16362</v>
      </c>
      <c r="AB127" s="188">
        <f t="shared" si="59"/>
        <v>0.12921516908059957</v>
      </c>
    </row>
    <row r="128" spans="3:28" ht="12" customHeight="1">
      <c r="C128" s="387"/>
      <c r="D128" s="185">
        <v>45991</v>
      </c>
      <c r="E128" s="75" t="str">
        <f t="shared" si="48"/>
        <v>日</v>
      </c>
      <c r="F128" s="257">
        <f t="shared" si="61"/>
        <v>193540</v>
      </c>
      <c r="G128" s="421"/>
      <c r="H128" s="421"/>
      <c r="I128" s="187">
        <v>6446</v>
      </c>
      <c r="J128" s="188">
        <f t="shared" si="49"/>
        <v>5.0905817130763031E-2</v>
      </c>
      <c r="K128" s="258">
        <v>27795</v>
      </c>
      <c r="L128" s="188">
        <f t="shared" si="50"/>
        <v>0.21950468308246332</v>
      </c>
      <c r="M128" s="258">
        <f t="shared" si="51"/>
        <v>34241</v>
      </c>
      <c r="N128" s="188">
        <f t="shared" si="52"/>
        <v>0.27041050021322638</v>
      </c>
      <c r="O128" s="187"/>
      <c r="P128" s="188">
        <f t="shared" si="53"/>
        <v>0</v>
      </c>
      <c r="Q128" s="187">
        <v>2123</v>
      </c>
      <c r="R128" s="188">
        <f t="shared" si="54"/>
        <v>1.67659090550124E-2</v>
      </c>
      <c r="S128" s="187"/>
      <c r="T128" s="188">
        <f t="shared" si="55"/>
        <v>0</v>
      </c>
      <c r="U128" s="258">
        <v>3590</v>
      </c>
      <c r="V128" s="188">
        <f t="shared" si="56"/>
        <v>2.8351207492931942E-2</v>
      </c>
      <c r="W128" s="258">
        <v>96432</v>
      </c>
      <c r="X128" s="188">
        <f t="shared" si="57"/>
        <v>0.7615497607126499</v>
      </c>
      <c r="Y128" s="258">
        <v>37085</v>
      </c>
      <c r="Z128" s="188">
        <f t="shared" si="58"/>
        <v>0.29287034258367162</v>
      </c>
      <c r="AA128" s="258">
        <v>20069</v>
      </c>
      <c r="AB128" s="188">
        <f t="shared" si="59"/>
        <v>0.15849035743054349</v>
      </c>
    </row>
    <row r="129" spans="3:28" ht="12" customHeight="1">
      <c r="C129" s="387" t="s">
        <v>866</v>
      </c>
      <c r="D129" s="185">
        <v>45992</v>
      </c>
      <c r="E129" s="75" t="str">
        <f t="shared" ref="E129" si="62">RIGHT(TEXT(D129,"AAA"),1)</f>
        <v>一</v>
      </c>
      <c r="F129" s="257">
        <f t="shared" si="61"/>
        <v>188803</v>
      </c>
      <c r="G129" s="421"/>
      <c r="H129" s="421">
        <f>SUM(F129:F159)</f>
        <v>2587065</v>
      </c>
      <c r="I129" s="187">
        <v>6406</v>
      </c>
      <c r="J129" s="188">
        <f t="shared" si="49"/>
        <v>5.0589926239476883E-2</v>
      </c>
      <c r="K129" s="258">
        <v>27742</v>
      </c>
      <c r="L129" s="188">
        <f t="shared" si="50"/>
        <v>0.21908612765150917</v>
      </c>
      <c r="M129" s="258">
        <f t="shared" si="51"/>
        <v>34148</v>
      </c>
      <c r="N129" s="188">
        <f t="shared" si="52"/>
        <v>0.26967605389098603</v>
      </c>
      <c r="O129" s="187"/>
      <c r="P129" s="188">
        <f t="shared" si="53"/>
        <v>0</v>
      </c>
      <c r="Q129" s="187">
        <v>1973</v>
      </c>
      <c r="R129" s="188">
        <f t="shared" si="54"/>
        <v>1.5581318212689337E-2</v>
      </c>
      <c r="S129" s="187"/>
      <c r="T129" s="188">
        <f t="shared" si="55"/>
        <v>0</v>
      </c>
      <c r="U129" s="258">
        <v>3877</v>
      </c>
      <c r="V129" s="188">
        <f t="shared" si="56"/>
        <v>3.0617724637910067E-2</v>
      </c>
      <c r="W129" s="258">
        <v>90630</v>
      </c>
      <c r="X129" s="188">
        <f t="shared" si="57"/>
        <v>0.71572978693159384</v>
      </c>
      <c r="Y129" s="258">
        <v>38464</v>
      </c>
      <c r="Z129" s="188">
        <f t="shared" si="58"/>
        <v>0.30376068106076159</v>
      </c>
      <c r="AA129" s="258">
        <v>19711</v>
      </c>
      <c r="AB129" s="188">
        <f t="shared" si="59"/>
        <v>0.15566313395353246</v>
      </c>
    </row>
    <row r="130" spans="3:28" ht="12" customHeight="1">
      <c r="C130" s="387"/>
      <c r="D130" s="185">
        <v>45993</v>
      </c>
      <c r="E130" s="75" t="str">
        <f t="shared" ref="E130:E164" si="63">RIGHT(TEXT(D130,"AAA"),1)</f>
        <v>二</v>
      </c>
      <c r="F130" s="257">
        <f t="shared" si="61"/>
        <v>184309</v>
      </c>
      <c r="G130" s="421">
        <f t="shared" ref="G130:G158" si="64">SUM(F130:F136)</f>
        <v>1189096</v>
      </c>
      <c r="H130" s="421"/>
      <c r="I130" s="187">
        <v>6095</v>
      </c>
      <c r="J130" s="188">
        <f t="shared" ref="J130" si="65">I130/$F$7</f>
        <v>4.813387455972707E-2</v>
      </c>
      <c r="K130" s="258">
        <v>27375</v>
      </c>
      <c r="L130" s="188">
        <f t="shared" ref="L130" si="66">K130/$F$7</f>
        <v>0.21618782872395875</v>
      </c>
      <c r="M130" s="258">
        <f t="shared" ref="M130" si="67">SUM(I130+K130)</f>
        <v>33470</v>
      </c>
      <c r="N130" s="188">
        <f t="shared" ref="N130" si="68">M130/$F$7</f>
        <v>0.26432170328368582</v>
      </c>
      <c r="O130" s="187"/>
      <c r="P130" s="188">
        <f t="shared" ref="P130" si="69">O130/$F$7</f>
        <v>0</v>
      </c>
      <c r="Q130" s="187">
        <v>1912</v>
      </c>
      <c r="R130" s="188">
        <f t="shared" ref="R130" si="70">Q130/$F$7</f>
        <v>1.509958460347796E-2</v>
      </c>
      <c r="S130" s="187">
        <v>5149</v>
      </c>
      <c r="T130" s="188">
        <f t="shared" ref="T130" si="71">S130/$F$7</f>
        <v>4.0663054980809625E-2</v>
      </c>
      <c r="U130" s="258">
        <v>3695</v>
      </c>
      <c r="V130" s="188">
        <f t="shared" ref="V130" si="72">U130/$F$7</f>
        <v>2.9180421082558083E-2</v>
      </c>
      <c r="W130" s="258">
        <v>84751</v>
      </c>
      <c r="X130" s="188">
        <f t="shared" ref="X130" si="73">W130/$F$7</f>
        <v>0.66930172318481196</v>
      </c>
      <c r="Y130" s="258">
        <v>36990</v>
      </c>
      <c r="Z130" s="188">
        <f t="shared" ref="Z130" si="74">Y130/$F$7</f>
        <v>0.29212010171686698</v>
      </c>
      <c r="AA130" s="258">
        <v>18342</v>
      </c>
      <c r="AB130" s="188">
        <f t="shared" ref="AB130" si="75">AA130/$F$7</f>
        <v>0.14485176819926399</v>
      </c>
    </row>
    <row r="131" spans="3:28" ht="12" customHeight="1">
      <c r="C131" s="387"/>
      <c r="D131" s="185">
        <v>45994</v>
      </c>
      <c r="E131" s="75" t="str">
        <f t="shared" si="63"/>
        <v>三</v>
      </c>
      <c r="F131" s="257">
        <f t="shared" si="61"/>
        <v>174895</v>
      </c>
      <c r="G131" s="421"/>
      <c r="H131" s="421"/>
      <c r="I131" s="187">
        <v>5451</v>
      </c>
      <c r="J131" s="188">
        <f t="shared" ref="J131:J164" si="76">I131/$F$7</f>
        <v>4.3048031210020057E-2</v>
      </c>
      <c r="K131" s="258">
        <v>24468</v>
      </c>
      <c r="L131" s="188">
        <f t="shared" ref="L131:L164" si="77">K131/$F$7</f>
        <v>0.1932304581997378</v>
      </c>
      <c r="M131" s="258">
        <f t="shared" ref="M131:M164" si="78">SUM(I131+K131)</f>
        <v>29919</v>
      </c>
      <c r="N131" s="188">
        <f t="shared" ref="N131:N164" si="79">M131/$F$7</f>
        <v>0.23627848940975787</v>
      </c>
      <c r="O131" s="187"/>
      <c r="P131" s="188">
        <f t="shared" ref="P131:P164" si="80">O131/$F$7</f>
        <v>0</v>
      </c>
      <c r="Q131" s="187">
        <v>1811</v>
      </c>
      <c r="R131" s="188">
        <f t="shared" ref="R131:R164" si="81">Q131/$F$7</f>
        <v>1.430196010298043E-2</v>
      </c>
      <c r="S131" s="187">
        <v>2943</v>
      </c>
      <c r="T131" s="188">
        <f t="shared" ref="T131:T164" si="82">S131/$F$7</f>
        <v>2.3241672326378467E-2</v>
      </c>
      <c r="U131" s="258">
        <v>3518</v>
      </c>
      <c r="V131" s="188">
        <f t="shared" ref="V131:V164" si="83">U131/$F$7</f>
        <v>2.7782603888616871E-2</v>
      </c>
      <c r="W131" s="258">
        <v>82799</v>
      </c>
      <c r="X131" s="188">
        <f t="shared" ref="X131:X164" si="84">W131/$F$7</f>
        <v>0.65388624769004788</v>
      </c>
      <c r="Y131" s="258">
        <v>35595</v>
      </c>
      <c r="Z131" s="188">
        <f t="shared" ref="Z131:Z164" si="85">Y131/$F$7</f>
        <v>0.28110340688326252</v>
      </c>
      <c r="AA131" s="258">
        <v>18310</v>
      </c>
      <c r="AB131" s="188">
        <f t="shared" ref="AB131:AB164" si="86">AA131/$F$7</f>
        <v>0.14459905548623506</v>
      </c>
    </row>
    <row r="132" spans="3:28" ht="12" customHeight="1">
      <c r="C132" s="387"/>
      <c r="D132" s="185">
        <v>45995</v>
      </c>
      <c r="E132" s="75" t="str">
        <f t="shared" si="63"/>
        <v>四</v>
      </c>
      <c r="F132" s="257">
        <f t="shared" si="61"/>
        <v>161774</v>
      </c>
      <c r="G132" s="421"/>
      <c r="H132" s="421"/>
      <c r="I132" s="187">
        <v>5067</v>
      </c>
      <c r="J132" s="188">
        <f t="shared" si="76"/>
        <v>4.0015478653673019E-2</v>
      </c>
      <c r="K132" s="258">
        <v>20469</v>
      </c>
      <c r="L132" s="188">
        <f t="shared" si="77"/>
        <v>0.16164926634340498</v>
      </c>
      <c r="M132" s="258">
        <f t="shared" si="78"/>
        <v>25536</v>
      </c>
      <c r="N132" s="188">
        <f t="shared" si="79"/>
        <v>0.20166474499707801</v>
      </c>
      <c r="O132" s="187"/>
      <c r="P132" s="188">
        <f t="shared" si="80"/>
        <v>0</v>
      </c>
      <c r="Q132" s="187">
        <v>1623</v>
      </c>
      <c r="R132" s="188">
        <f t="shared" si="81"/>
        <v>1.2817272913935527E-2</v>
      </c>
      <c r="S132" s="187">
        <v>2653</v>
      </c>
      <c r="T132" s="188">
        <f t="shared" si="82"/>
        <v>2.0951463364553884E-2</v>
      </c>
      <c r="U132" s="258">
        <v>3411</v>
      </c>
      <c r="V132" s="188">
        <f t="shared" si="83"/>
        <v>2.6937595754426422E-2</v>
      </c>
      <c r="W132" s="258">
        <v>77454</v>
      </c>
      <c r="X132" s="188">
        <f t="shared" si="84"/>
        <v>0.61167532734193608</v>
      </c>
      <c r="Y132" s="258">
        <v>33590</v>
      </c>
      <c r="Z132" s="188">
        <f t="shared" si="85"/>
        <v>0.26526937595754424</v>
      </c>
      <c r="AA132" s="258">
        <v>17507</v>
      </c>
      <c r="AB132" s="188">
        <f t="shared" si="86"/>
        <v>0.13825754584366559</v>
      </c>
    </row>
    <row r="133" spans="3:28" ht="12" customHeight="1">
      <c r="C133" s="387"/>
      <c r="D133" s="185">
        <v>45996</v>
      </c>
      <c r="E133" s="75" t="str">
        <f t="shared" si="63"/>
        <v>五</v>
      </c>
      <c r="F133" s="257">
        <f t="shared" si="61"/>
        <v>141162</v>
      </c>
      <c r="G133" s="421"/>
      <c r="H133" s="421"/>
      <c r="I133" s="187">
        <v>4541</v>
      </c>
      <c r="J133" s="188">
        <f t="shared" si="76"/>
        <v>3.5861513433260155E-2</v>
      </c>
      <c r="K133" s="258">
        <v>21121</v>
      </c>
      <c r="L133" s="188">
        <f t="shared" si="77"/>
        <v>0.16679828787136922</v>
      </c>
      <c r="M133" s="258">
        <f t="shared" si="78"/>
        <v>25662</v>
      </c>
      <c r="N133" s="188">
        <f t="shared" si="79"/>
        <v>0.20265980130462938</v>
      </c>
      <c r="O133" s="187"/>
      <c r="P133" s="188">
        <f t="shared" si="80"/>
        <v>0</v>
      </c>
      <c r="Q133" s="187">
        <v>1343</v>
      </c>
      <c r="R133" s="188">
        <f t="shared" si="81"/>
        <v>1.0606036674932479E-2</v>
      </c>
      <c r="S133" s="187">
        <v>1250</v>
      </c>
      <c r="T133" s="188">
        <f t="shared" si="82"/>
        <v>9.8715903526921805E-3</v>
      </c>
      <c r="U133" s="258">
        <v>2864</v>
      </c>
      <c r="V133" s="188">
        <f t="shared" si="83"/>
        <v>2.2617787816088322E-2</v>
      </c>
      <c r="W133" s="258">
        <v>67323</v>
      </c>
      <c r="X133" s="188">
        <f t="shared" si="84"/>
        <v>0.53166806185143656</v>
      </c>
      <c r="Y133" s="258">
        <v>28344</v>
      </c>
      <c r="Z133" s="188">
        <f t="shared" si="85"/>
        <v>0.22384028556536573</v>
      </c>
      <c r="AA133" s="258">
        <v>14376</v>
      </c>
      <c r="AB133" s="188">
        <f t="shared" si="86"/>
        <v>0.11353118632824223</v>
      </c>
    </row>
    <row r="134" spans="3:28" ht="12" customHeight="1">
      <c r="C134" s="387"/>
      <c r="D134" s="185">
        <v>45997</v>
      </c>
      <c r="E134" s="75" t="str">
        <f t="shared" si="63"/>
        <v>六</v>
      </c>
      <c r="F134" s="257">
        <f t="shared" si="61"/>
        <v>146760</v>
      </c>
      <c r="G134" s="421"/>
      <c r="H134" s="421"/>
      <c r="I134" s="187">
        <v>4861</v>
      </c>
      <c r="J134" s="188">
        <f t="shared" si="76"/>
        <v>3.8388640563549348E-2</v>
      </c>
      <c r="K134" s="258">
        <v>24065</v>
      </c>
      <c r="L134" s="188">
        <f t="shared" si="77"/>
        <v>0.19004785747002986</v>
      </c>
      <c r="M134" s="258">
        <f t="shared" si="78"/>
        <v>28926</v>
      </c>
      <c r="N134" s="188">
        <f t="shared" si="79"/>
        <v>0.22843649803357921</v>
      </c>
      <c r="O134" s="187"/>
      <c r="P134" s="188">
        <f t="shared" si="80"/>
        <v>0</v>
      </c>
      <c r="Q134" s="187">
        <v>1448</v>
      </c>
      <c r="R134" s="188">
        <f t="shared" si="81"/>
        <v>1.1435250264558621E-2</v>
      </c>
      <c r="S134" s="187">
        <v>1453</v>
      </c>
      <c r="T134" s="188">
        <f t="shared" si="82"/>
        <v>1.147473662596939E-2</v>
      </c>
      <c r="U134" s="258">
        <v>3158</v>
      </c>
      <c r="V134" s="188">
        <f t="shared" si="83"/>
        <v>2.4939585867041522E-2</v>
      </c>
      <c r="W134" s="258">
        <v>66135</v>
      </c>
      <c r="X134" s="188">
        <f t="shared" si="84"/>
        <v>0.52228610238023787</v>
      </c>
      <c r="Y134" s="258">
        <v>30575</v>
      </c>
      <c r="Z134" s="188">
        <f t="shared" si="85"/>
        <v>0.24145910002685073</v>
      </c>
      <c r="AA134" s="258">
        <v>15065</v>
      </c>
      <c r="AB134" s="188">
        <f t="shared" si="86"/>
        <v>0.11897240693064616</v>
      </c>
    </row>
    <row r="135" spans="3:28" ht="12" customHeight="1">
      <c r="C135" s="387"/>
      <c r="D135" s="185">
        <v>45998</v>
      </c>
      <c r="E135" s="75" t="str">
        <f t="shared" si="63"/>
        <v>日</v>
      </c>
      <c r="F135" s="257">
        <f t="shared" si="61"/>
        <v>196565</v>
      </c>
      <c r="G135" s="421"/>
      <c r="H135" s="421"/>
      <c r="I135" s="187">
        <v>6648</v>
      </c>
      <c r="J135" s="188">
        <f t="shared" si="76"/>
        <v>5.250106613175809E-2</v>
      </c>
      <c r="K135" s="258">
        <v>28130</v>
      </c>
      <c r="L135" s="188">
        <f t="shared" si="77"/>
        <v>0.22215026929698481</v>
      </c>
      <c r="M135" s="258">
        <f t="shared" si="78"/>
        <v>34778</v>
      </c>
      <c r="N135" s="188">
        <f t="shared" si="79"/>
        <v>0.27465133542874293</v>
      </c>
      <c r="O135" s="187"/>
      <c r="P135" s="188">
        <f t="shared" si="80"/>
        <v>0</v>
      </c>
      <c r="Q135" s="187">
        <v>1999</v>
      </c>
      <c r="R135" s="188">
        <f t="shared" si="81"/>
        <v>1.5786647292025335E-2</v>
      </c>
      <c r="S135" s="187">
        <v>3429</v>
      </c>
      <c r="T135" s="188">
        <f t="shared" si="82"/>
        <v>2.707974665550519E-2</v>
      </c>
      <c r="U135" s="258">
        <v>3718</v>
      </c>
      <c r="V135" s="188">
        <f t="shared" si="83"/>
        <v>2.9362058345047619E-2</v>
      </c>
      <c r="W135" s="258">
        <v>94339</v>
      </c>
      <c r="X135" s="188">
        <f t="shared" si="84"/>
        <v>0.7450207698261021</v>
      </c>
      <c r="Y135" s="258">
        <v>38730</v>
      </c>
      <c r="Z135" s="188">
        <f t="shared" si="85"/>
        <v>0.30586135548781451</v>
      </c>
      <c r="AA135" s="258">
        <v>19572</v>
      </c>
      <c r="AB135" s="188">
        <f t="shared" si="86"/>
        <v>0.15456541310631308</v>
      </c>
    </row>
    <row r="136" spans="3:28" ht="12" customHeight="1">
      <c r="C136" s="387"/>
      <c r="D136" s="185">
        <v>45999</v>
      </c>
      <c r="E136" s="75" t="str">
        <f t="shared" si="63"/>
        <v>一</v>
      </c>
      <c r="F136" s="257">
        <f t="shared" si="61"/>
        <v>183631</v>
      </c>
      <c r="G136" s="421"/>
      <c r="H136" s="421"/>
      <c r="I136" s="187">
        <v>6331</v>
      </c>
      <c r="J136" s="188">
        <f t="shared" si="76"/>
        <v>4.9997630818315354E-2</v>
      </c>
      <c r="K136" s="258">
        <v>26360</v>
      </c>
      <c r="L136" s="188">
        <f t="shared" si="77"/>
        <v>0.20817209735757269</v>
      </c>
      <c r="M136" s="258">
        <f t="shared" si="78"/>
        <v>32691</v>
      </c>
      <c r="N136" s="188">
        <f t="shared" si="79"/>
        <v>0.25816972817588807</v>
      </c>
      <c r="O136" s="187"/>
      <c r="P136" s="188">
        <f t="shared" si="80"/>
        <v>0</v>
      </c>
      <c r="Q136" s="187">
        <v>1753</v>
      </c>
      <c r="R136" s="188">
        <f t="shared" si="81"/>
        <v>1.3843918310615513E-2</v>
      </c>
      <c r="S136" s="187">
        <v>2209</v>
      </c>
      <c r="T136" s="188">
        <f t="shared" si="82"/>
        <v>1.7445074471277619E-2</v>
      </c>
      <c r="U136" s="258">
        <v>3874</v>
      </c>
      <c r="V136" s="188">
        <f t="shared" si="83"/>
        <v>3.0594032821063606E-2</v>
      </c>
      <c r="W136" s="258">
        <v>86293</v>
      </c>
      <c r="X136" s="188">
        <f t="shared" si="84"/>
        <v>0.68147931704389308</v>
      </c>
      <c r="Y136" s="258">
        <v>37812</v>
      </c>
      <c r="Z136" s="188">
        <f t="shared" si="85"/>
        <v>0.29861165953279739</v>
      </c>
      <c r="AA136" s="258">
        <v>18999</v>
      </c>
      <c r="AB136" s="188">
        <f t="shared" si="86"/>
        <v>0.15004027608863899</v>
      </c>
    </row>
    <row r="137" spans="3:28" ht="12" customHeight="1">
      <c r="C137" s="387"/>
      <c r="D137" s="185">
        <v>46000</v>
      </c>
      <c r="E137" s="75" t="str">
        <f t="shared" si="63"/>
        <v>二</v>
      </c>
      <c r="F137" s="257">
        <f t="shared" si="61"/>
        <v>196432</v>
      </c>
      <c r="G137" s="421">
        <f t="shared" si="64"/>
        <v>1209166</v>
      </c>
      <c r="H137" s="421"/>
      <c r="I137" s="187">
        <v>5833</v>
      </c>
      <c r="J137" s="188">
        <f t="shared" si="76"/>
        <v>4.6064789221802786E-2</v>
      </c>
      <c r="K137" s="258">
        <v>25253</v>
      </c>
      <c r="L137" s="188">
        <f t="shared" si="77"/>
        <v>0.19942981694122849</v>
      </c>
      <c r="M137" s="258">
        <f t="shared" si="78"/>
        <v>31086</v>
      </c>
      <c r="N137" s="188">
        <f t="shared" si="79"/>
        <v>0.24549460616303129</v>
      </c>
      <c r="O137" s="187"/>
      <c r="P137" s="188">
        <f t="shared" si="80"/>
        <v>0</v>
      </c>
      <c r="Q137" s="187">
        <v>1603</v>
      </c>
      <c r="R137" s="188">
        <f t="shared" si="81"/>
        <v>1.2659327468292451E-2</v>
      </c>
      <c r="S137" s="187">
        <v>2113</v>
      </c>
      <c r="T137" s="188">
        <f t="shared" si="82"/>
        <v>1.6686936332190861E-2</v>
      </c>
      <c r="U137" s="258">
        <v>3537</v>
      </c>
      <c r="V137" s="188">
        <f t="shared" si="83"/>
        <v>2.7932652061977793E-2</v>
      </c>
      <c r="W137" s="258">
        <v>93922</v>
      </c>
      <c r="X137" s="188">
        <f t="shared" si="84"/>
        <v>0.74172760728444398</v>
      </c>
      <c r="Y137" s="258">
        <v>45120</v>
      </c>
      <c r="Z137" s="188">
        <f t="shared" si="85"/>
        <v>0.35632492537077692</v>
      </c>
      <c r="AA137" s="258">
        <v>19051</v>
      </c>
      <c r="AB137" s="188">
        <f t="shared" si="86"/>
        <v>0.15045093424731099</v>
      </c>
    </row>
    <row r="138" spans="3:28" ht="12" customHeight="1">
      <c r="C138" s="387"/>
      <c r="D138" s="185">
        <v>46001</v>
      </c>
      <c r="E138" s="75" t="str">
        <f t="shared" si="63"/>
        <v>三</v>
      </c>
      <c r="F138" s="257">
        <f t="shared" si="61"/>
        <v>183999</v>
      </c>
      <c r="G138" s="421"/>
      <c r="H138" s="421"/>
      <c r="I138" s="187">
        <v>5566</v>
      </c>
      <c r="J138" s="188">
        <f>I138/$F$7</f>
        <v>4.3956217522467741E-2</v>
      </c>
      <c r="K138" s="258">
        <v>22803</v>
      </c>
      <c r="L138" s="188">
        <f t="shared" si="77"/>
        <v>0.18008149984995184</v>
      </c>
      <c r="M138" s="258">
        <f>SUM(I138+K138)</f>
        <v>28369</v>
      </c>
      <c r="N138" s="188">
        <f t="shared" si="79"/>
        <v>0.22403771737241956</v>
      </c>
      <c r="O138" s="187"/>
      <c r="P138" s="188">
        <f t="shared" si="80"/>
        <v>0</v>
      </c>
      <c r="Q138" s="187">
        <v>1571</v>
      </c>
      <c r="R138" s="188">
        <f t="shared" si="81"/>
        <v>1.2406614755263532E-2</v>
      </c>
      <c r="S138" s="187">
        <v>1737</v>
      </c>
      <c r="T138" s="188">
        <f t="shared" si="82"/>
        <v>1.3717561954101053E-2</v>
      </c>
      <c r="U138" s="258">
        <v>3436</v>
      </c>
      <c r="V138" s="188">
        <f t="shared" si="83"/>
        <v>2.7135027561480264E-2</v>
      </c>
      <c r="W138" s="258">
        <v>87728</v>
      </c>
      <c r="X138" s="188">
        <f t="shared" si="84"/>
        <v>0.69281190276878368</v>
      </c>
      <c r="Y138" s="258">
        <v>42674</v>
      </c>
      <c r="Z138" s="188">
        <f t="shared" si="85"/>
        <v>0.33700819736862886</v>
      </c>
      <c r="AA138" s="258">
        <v>18484</v>
      </c>
      <c r="AB138" s="188">
        <f t="shared" si="86"/>
        <v>0.1459731808633298</v>
      </c>
    </row>
    <row r="139" spans="3:28" ht="12" customHeight="1">
      <c r="C139" s="387"/>
      <c r="D139" s="185">
        <v>46002</v>
      </c>
      <c r="E139" s="75" t="str">
        <f t="shared" si="63"/>
        <v>四</v>
      </c>
      <c r="F139" s="257">
        <f t="shared" si="61"/>
        <v>164306</v>
      </c>
      <c r="G139" s="421"/>
      <c r="H139" s="421"/>
      <c r="I139" s="187">
        <v>5035</v>
      </c>
      <c r="J139" s="188">
        <f t="shared" si="76"/>
        <v>3.9762765940644103E-2</v>
      </c>
      <c r="K139" s="258">
        <v>19022</v>
      </c>
      <c r="L139" s="188">
        <f t="shared" si="77"/>
        <v>0.15022191335112853</v>
      </c>
      <c r="M139" s="258">
        <f t="shared" si="78"/>
        <v>24057</v>
      </c>
      <c r="N139" s="188">
        <f t="shared" si="79"/>
        <v>0.18998467929177262</v>
      </c>
      <c r="O139" s="187"/>
      <c r="P139" s="188">
        <f t="shared" si="80"/>
        <v>0</v>
      </c>
      <c r="Q139" s="187">
        <v>1389</v>
      </c>
      <c r="R139" s="188">
        <f t="shared" si="81"/>
        <v>1.096931119991155E-2</v>
      </c>
      <c r="S139" s="187">
        <v>1781</v>
      </c>
      <c r="T139" s="188">
        <f t="shared" si="82"/>
        <v>1.4065041934515818E-2</v>
      </c>
      <c r="U139" s="258">
        <v>3289</v>
      </c>
      <c r="V139" s="188">
        <f t="shared" si="83"/>
        <v>2.5974128536003664E-2</v>
      </c>
      <c r="W139" s="258">
        <v>79290</v>
      </c>
      <c r="X139" s="188">
        <f t="shared" si="84"/>
        <v>0.62617471925197032</v>
      </c>
      <c r="Y139" s="258">
        <v>37522</v>
      </c>
      <c r="Z139" s="188">
        <f t="shared" si="85"/>
        <v>0.29632145057097281</v>
      </c>
      <c r="AA139" s="258">
        <v>16978</v>
      </c>
      <c r="AB139" s="188">
        <f t="shared" si="86"/>
        <v>0.13407988880640626</v>
      </c>
    </row>
    <row r="140" spans="3:28" ht="12" customHeight="1">
      <c r="C140" s="387"/>
      <c r="D140" s="185">
        <v>46003</v>
      </c>
      <c r="E140" s="75" t="str">
        <f t="shared" si="63"/>
        <v>五</v>
      </c>
      <c r="F140" s="257">
        <f t="shared" si="61"/>
        <v>138573</v>
      </c>
      <c r="G140" s="421"/>
      <c r="H140" s="421"/>
      <c r="I140" s="187">
        <v>4271</v>
      </c>
      <c r="J140" s="188">
        <f t="shared" si="76"/>
        <v>3.3729249917078638E-2</v>
      </c>
      <c r="K140" s="258">
        <v>18951</v>
      </c>
      <c r="L140" s="188">
        <f t="shared" si="77"/>
        <v>0.1496612070190956</v>
      </c>
      <c r="M140" s="258">
        <f t="shared" si="78"/>
        <v>23222</v>
      </c>
      <c r="N140" s="188">
        <f t="shared" si="79"/>
        <v>0.18339045693617426</v>
      </c>
      <c r="O140" s="187"/>
      <c r="P140" s="188">
        <f t="shared" si="80"/>
        <v>0</v>
      </c>
      <c r="Q140" s="187">
        <v>1123</v>
      </c>
      <c r="R140" s="188">
        <f t="shared" si="81"/>
        <v>8.8686367728586547E-3</v>
      </c>
      <c r="S140" s="187">
        <v>1794</v>
      </c>
      <c r="T140" s="188">
        <f t="shared" si="82"/>
        <v>1.4167706474183818E-2</v>
      </c>
      <c r="U140" s="258">
        <v>2468</v>
      </c>
      <c r="V140" s="188">
        <f t="shared" si="83"/>
        <v>1.9490467992355442E-2</v>
      </c>
      <c r="W140" s="258">
        <v>66492</v>
      </c>
      <c r="X140" s="188">
        <f t="shared" si="84"/>
        <v>0.52510542858496678</v>
      </c>
      <c r="Y140" s="258">
        <v>29570</v>
      </c>
      <c r="Z140" s="188">
        <f t="shared" si="85"/>
        <v>0.2335223413832862</v>
      </c>
      <c r="AA140" s="258">
        <v>13904</v>
      </c>
      <c r="AB140" s="188">
        <f t="shared" si="86"/>
        <v>0.10980367381106566</v>
      </c>
    </row>
    <row r="141" spans="3:28" ht="12" customHeight="1">
      <c r="C141" s="387"/>
      <c r="D141" s="185">
        <v>46004</v>
      </c>
      <c r="E141" s="75" t="str">
        <f t="shared" si="63"/>
        <v>六</v>
      </c>
      <c r="F141" s="257">
        <f t="shared" si="61"/>
        <v>146378</v>
      </c>
      <c r="G141" s="421"/>
      <c r="H141" s="421"/>
      <c r="I141" s="187">
        <v>4766</v>
      </c>
      <c r="J141" s="188">
        <f t="shared" si="76"/>
        <v>3.7638399696744741E-2</v>
      </c>
      <c r="K141" s="258">
        <v>21427</v>
      </c>
      <c r="L141" s="188">
        <f t="shared" si="77"/>
        <v>0.16921485318970828</v>
      </c>
      <c r="M141" s="258">
        <f t="shared" si="78"/>
        <v>26193</v>
      </c>
      <c r="N141" s="188">
        <f t="shared" si="79"/>
        <v>0.20685325288645301</v>
      </c>
      <c r="O141" s="187"/>
      <c r="P141" s="188">
        <f t="shared" si="80"/>
        <v>0</v>
      </c>
      <c r="Q141" s="187">
        <v>1190</v>
      </c>
      <c r="R141" s="188">
        <f t="shared" si="81"/>
        <v>9.3977540157629547E-3</v>
      </c>
      <c r="S141" s="187">
        <v>1776</v>
      </c>
      <c r="T141" s="188">
        <f t="shared" si="82"/>
        <v>1.402555557310505E-2</v>
      </c>
      <c r="U141" s="258">
        <v>2893</v>
      </c>
      <c r="V141" s="188">
        <f t="shared" si="83"/>
        <v>2.284680871227078E-2</v>
      </c>
      <c r="W141" s="258">
        <v>69236</v>
      </c>
      <c r="X141" s="188">
        <f t="shared" si="84"/>
        <v>0.54677554372719661</v>
      </c>
      <c r="Y141" s="258">
        <v>31942</v>
      </c>
      <c r="Z141" s="188">
        <f t="shared" si="85"/>
        <v>0.25225467123655487</v>
      </c>
      <c r="AA141" s="258">
        <v>13148</v>
      </c>
      <c r="AB141" s="188">
        <f t="shared" si="86"/>
        <v>0.10383333596575743</v>
      </c>
    </row>
    <row r="142" spans="3:28" ht="12" customHeight="1">
      <c r="C142" s="387"/>
      <c r="D142" s="185">
        <v>46005</v>
      </c>
      <c r="E142" s="75" t="str">
        <f t="shared" si="63"/>
        <v>日</v>
      </c>
      <c r="F142" s="257">
        <f t="shared" si="61"/>
        <v>196878</v>
      </c>
      <c r="G142" s="421"/>
      <c r="H142" s="421"/>
      <c r="I142" s="187">
        <v>6254</v>
      </c>
      <c r="J142" s="188">
        <f t="shared" si="76"/>
        <v>4.9389540852589515E-2</v>
      </c>
      <c r="K142" s="258">
        <v>26040</v>
      </c>
      <c r="L142" s="188">
        <f t="shared" si="77"/>
        <v>0.20564497022728351</v>
      </c>
      <c r="M142" s="258">
        <f t="shared" si="78"/>
        <v>32294</v>
      </c>
      <c r="N142" s="188">
        <f t="shared" si="79"/>
        <v>0.25503451107987302</v>
      </c>
      <c r="O142" s="187"/>
      <c r="P142" s="188">
        <f t="shared" si="80"/>
        <v>0</v>
      </c>
      <c r="Q142" s="187">
        <v>1633</v>
      </c>
      <c r="R142" s="188">
        <f t="shared" si="81"/>
        <v>1.2896245636757064E-2</v>
      </c>
      <c r="S142" s="187">
        <v>1956</v>
      </c>
      <c r="T142" s="188">
        <f t="shared" si="82"/>
        <v>1.5447064583892724E-2</v>
      </c>
      <c r="U142" s="258">
        <v>3476</v>
      </c>
      <c r="V142" s="188">
        <f t="shared" si="83"/>
        <v>2.7450918452766416E-2</v>
      </c>
      <c r="W142" s="258">
        <v>96616</v>
      </c>
      <c r="X142" s="188">
        <f t="shared" si="84"/>
        <v>0.76300285881256613</v>
      </c>
      <c r="Y142" s="258">
        <v>42109</v>
      </c>
      <c r="Z142" s="188">
        <f t="shared" si="85"/>
        <v>0.332546238529212</v>
      </c>
      <c r="AA142" s="258">
        <v>18794</v>
      </c>
      <c r="AB142" s="188">
        <f t="shared" si="86"/>
        <v>0.14842133527079746</v>
      </c>
    </row>
    <row r="143" spans="3:28" ht="12" customHeight="1">
      <c r="C143" s="387"/>
      <c r="D143" s="185">
        <v>46006</v>
      </c>
      <c r="E143" s="75" t="str">
        <f t="shared" si="63"/>
        <v>一</v>
      </c>
      <c r="F143" s="257">
        <f t="shared" si="61"/>
        <v>182600</v>
      </c>
      <c r="G143" s="421"/>
      <c r="H143" s="421"/>
      <c r="I143" s="187">
        <v>6087</v>
      </c>
      <c r="J143" s="188">
        <f t="shared" si="76"/>
        <v>4.8070696381469838E-2</v>
      </c>
      <c r="K143" s="258">
        <v>25417</v>
      </c>
      <c r="L143" s="188">
        <f t="shared" si="77"/>
        <v>0.20072496959550171</v>
      </c>
      <c r="M143" s="258">
        <f t="shared" si="78"/>
        <v>31504</v>
      </c>
      <c r="N143" s="188">
        <f t="shared" si="79"/>
        <v>0.24879566597697156</v>
      </c>
      <c r="O143" s="187"/>
      <c r="P143" s="188">
        <f t="shared" si="80"/>
        <v>0</v>
      </c>
      <c r="Q143" s="187">
        <v>1558</v>
      </c>
      <c r="R143" s="188">
        <f t="shared" si="81"/>
        <v>1.2303950215595534E-2</v>
      </c>
      <c r="S143" s="187">
        <v>1771</v>
      </c>
      <c r="T143" s="188">
        <f t="shared" si="82"/>
        <v>1.398606921169428E-2</v>
      </c>
      <c r="U143" s="258">
        <v>3779</v>
      </c>
      <c r="V143" s="188">
        <f t="shared" si="83"/>
        <v>2.9843791954259E-2</v>
      </c>
      <c r="W143" s="258">
        <v>85949</v>
      </c>
      <c r="X143" s="188">
        <f t="shared" si="84"/>
        <v>0.67876265537883218</v>
      </c>
      <c r="Y143" s="258">
        <v>39113</v>
      </c>
      <c r="Z143" s="188">
        <f t="shared" si="85"/>
        <v>0.30888601077187938</v>
      </c>
      <c r="AA143" s="258">
        <v>18926</v>
      </c>
      <c r="AB143" s="188">
        <f t="shared" si="86"/>
        <v>0.14946377521204177</v>
      </c>
    </row>
    <row r="144" spans="3:28" ht="12" customHeight="1">
      <c r="C144" s="387"/>
      <c r="D144" s="185">
        <v>46007</v>
      </c>
      <c r="E144" s="75" t="str">
        <f t="shared" si="63"/>
        <v>二</v>
      </c>
      <c r="F144" s="257">
        <f t="shared" si="61"/>
        <v>0</v>
      </c>
      <c r="G144" s="421">
        <f t="shared" si="64"/>
        <v>0</v>
      </c>
      <c r="H144" s="421"/>
      <c r="I144" s="187"/>
      <c r="J144" s="188">
        <f t="shared" si="76"/>
        <v>0</v>
      </c>
      <c r="K144" s="258"/>
      <c r="L144" s="188">
        <f t="shared" si="77"/>
        <v>0</v>
      </c>
      <c r="M144" s="258">
        <f t="shared" si="78"/>
        <v>0</v>
      </c>
      <c r="N144" s="188">
        <f t="shared" si="79"/>
        <v>0</v>
      </c>
      <c r="O144" s="187"/>
      <c r="P144" s="188">
        <f t="shared" si="80"/>
        <v>0</v>
      </c>
      <c r="Q144" s="187"/>
      <c r="R144" s="188">
        <f t="shared" si="81"/>
        <v>0</v>
      </c>
      <c r="S144" s="187"/>
      <c r="T144" s="188">
        <f t="shared" si="82"/>
        <v>0</v>
      </c>
      <c r="U144" s="258"/>
      <c r="V144" s="188">
        <f t="shared" si="83"/>
        <v>0</v>
      </c>
      <c r="W144" s="258"/>
      <c r="X144" s="188">
        <f t="shared" si="84"/>
        <v>0</v>
      </c>
      <c r="Y144" s="258"/>
      <c r="Z144" s="188">
        <f t="shared" si="85"/>
        <v>0</v>
      </c>
      <c r="AA144" s="258"/>
      <c r="AB144" s="188">
        <f t="shared" si="86"/>
        <v>0</v>
      </c>
    </row>
    <row r="145" spans="3:28" ht="12" customHeight="1">
      <c r="C145" s="387"/>
      <c r="D145" s="185">
        <v>46008</v>
      </c>
      <c r="E145" s="75" t="str">
        <f t="shared" si="63"/>
        <v>三</v>
      </c>
      <c r="F145" s="257">
        <f t="shared" si="61"/>
        <v>0</v>
      </c>
      <c r="G145" s="421"/>
      <c r="H145" s="421"/>
      <c r="I145" s="187"/>
      <c r="J145" s="188">
        <f t="shared" si="76"/>
        <v>0</v>
      </c>
      <c r="K145" s="258"/>
      <c r="L145" s="188">
        <f t="shared" si="77"/>
        <v>0</v>
      </c>
      <c r="M145" s="258">
        <f t="shared" si="78"/>
        <v>0</v>
      </c>
      <c r="N145" s="188">
        <f t="shared" si="79"/>
        <v>0</v>
      </c>
      <c r="O145" s="187"/>
      <c r="P145" s="188">
        <f t="shared" si="80"/>
        <v>0</v>
      </c>
      <c r="Q145" s="187"/>
      <c r="R145" s="188">
        <f t="shared" si="81"/>
        <v>0</v>
      </c>
      <c r="S145" s="187"/>
      <c r="T145" s="188">
        <f t="shared" si="82"/>
        <v>0</v>
      </c>
      <c r="U145" s="258"/>
      <c r="V145" s="188">
        <f t="shared" si="83"/>
        <v>0</v>
      </c>
      <c r="W145" s="258"/>
      <c r="X145" s="188">
        <f t="shared" si="84"/>
        <v>0</v>
      </c>
      <c r="Y145" s="258"/>
      <c r="Z145" s="188">
        <f t="shared" si="85"/>
        <v>0</v>
      </c>
      <c r="AA145" s="258"/>
      <c r="AB145" s="188">
        <f t="shared" si="86"/>
        <v>0</v>
      </c>
    </row>
    <row r="146" spans="3:28" ht="12" customHeight="1">
      <c r="C146" s="387"/>
      <c r="D146" s="185">
        <v>46009</v>
      </c>
      <c r="E146" s="75" t="str">
        <f t="shared" si="63"/>
        <v>四</v>
      </c>
      <c r="F146" s="257">
        <f t="shared" si="61"/>
        <v>0</v>
      </c>
      <c r="G146" s="421"/>
      <c r="H146" s="421"/>
      <c r="I146" s="187"/>
      <c r="J146" s="188">
        <f t="shared" si="76"/>
        <v>0</v>
      </c>
      <c r="K146" s="258"/>
      <c r="L146" s="188">
        <f t="shared" si="77"/>
        <v>0</v>
      </c>
      <c r="M146" s="258">
        <f t="shared" si="78"/>
        <v>0</v>
      </c>
      <c r="N146" s="188">
        <f t="shared" si="79"/>
        <v>0</v>
      </c>
      <c r="O146" s="187"/>
      <c r="P146" s="188">
        <f t="shared" si="80"/>
        <v>0</v>
      </c>
      <c r="Q146" s="187"/>
      <c r="R146" s="188">
        <f t="shared" si="81"/>
        <v>0</v>
      </c>
      <c r="S146" s="187"/>
      <c r="T146" s="188">
        <f t="shared" si="82"/>
        <v>0</v>
      </c>
      <c r="U146" s="258"/>
      <c r="V146" s="188">
        <f t="shared" si="83"/>
        <v>0</v>
      </c>
      <c r="W146" s="258"/>
      <c r="X146" s="188">
        <f t="shared" si="84"/>
        <v>0</v>
      </c>
      <c r="Y146" s="258"/>
      <c r="Z146" s="188">
        <f t="shared" si="85"/>
        <v>0</v>
      </c>
      <c r="AA146" s="258"/>
      <c r="AB146" s="188">
        <f t="shared" si="86"/>
        <v>0</v>
      </c>
    </row>
    <row r="147" spans="3:28" ht="12" customHeight="1">
      <c r="C147" s="387"/>
      <c r="D147" s="185">
        <v>46010</v>
      </c>
      <c r="E147" s="75" t="str">
        <f t="shared" si="63"/>
        <v>五</v>
      </c>
      <c r="F147" s="257">
        <f t="shared" si="61"/>
        <v>0</v>
      </c>
      <c r="G147" s="421"/>
      <c r="H147" s="421"/>
      <c r="I147" s="187"/>
      <c r="J147" s="188">
        <f t="shared" si="76"/>
        <v>0</v>
      </c>
      <c r="K147" s="258"/>
      <c r="L147" s="188">
        <f t="shared" si="77"/>
        <v>0</v>
      </c>
      <c r="M147" s="258">
        <f t="shared" si="78"/>
        <v>0</v>
      </c>
      <c r="N147" s="188">
        <f t="shared" si="79"/>
        <v>0</v>
      </c>
      <c r="O147" s="187"/>
      <c r="P147" s="188">
        <f t="shared" si="80"/>
        <v>0</v>
      </c>
      <c r="Q147" s="187"/>
      <c r="R147" s="188">
        <f t="shared" si="81"/>
        <v>0</v>
      </c>
      <c r="S147" s="187"/>
      <c r="T147" s="188">
        <f t="shared" si="82"/>
        <v>0</v>
      </c>
      <c r="U147" s="258"/>
      <c r="V147" s="188">
        <f t="shared" si="83"/>
        <v>0</v>
      </c>
      <c r="W147" s="258"/>
      <c r="X147" s="188">
        <f t="shared" si="84"/>
        <v>0</v>
      </c>
      <c r="Y147" s="258"/>
      <c r="Z147" s="188">
        <f t="shared" si="85"/>
        <v>0</v>
      </c>
      <c r="AA147" s="258"/>
      <c r="AB147" s="188">
        <f t="shared" si="86"/>
        <v>0</v>
      </c>
    </row>
    <row r="148" spans="3:28" ht="12" customHeight="1">
      <c r="C148" s="387"/>
      <c r="D148" s="185">
        <v>46011</v>
      </c>
      <c r="E148" s="75" t="str">
        <f t="shared" si="63"/>
        <v>六</v>
      </c>
      <c r="F148" s="257">
        <f t="shared" si="61"/>
        <v>0</v>
      </c>
      <c r="G148" s="421"/>
      <c r="H148" s="421"/>
      <c r="I148" s="187"/>
      <c r="J148" s="188">
        <f t="shared" si="76"/>
        <v>0</v>
      </c>
      <c r="K148" s="258"/>
      <c r="L148" s="188">
        <f t="shared" si="77"/>
        <v>0</v>
      </c>
      <c r="M148" s="258">
        <f t="shared" si="78"/>
        <v>0</v>
      </c>
      <c r="N148" s="188">
        <f t="shared" si="79"/>
        <v>0</v>
      </c>
      <c r="O148" s="187"/>
      <c r="P148" s="188">
        <f t="shared" si="80"/>
        <v>0</v>
      </c>
      <c r="Q148" s="187"/>
      <c r="R148" s="188">
        <f t="shared" si="81"/>
        <v>0</v>
      </c>
      <c r="S148" s="187"/>
      <c r="T148" s="188">
        <f t="shared" si="82"/>
        <v>0</v>
      </c>
      <c r="U148" s="258"/>
      <c r="V148" s="188">
        <f t="shared" si="83"/>
        <v>0</v>
      </c>
      <c r="W148" s="258"/>
      <c r="X148" s="188">
        <f t="shared" si="84"/>
        <v>0</v>
      </c>
      <c r="Y148" s="258"/>
      <c r="Z148" s="188">
        <f t="shared" si="85"/>
        <v>0</v>
      </c>
      <c r="AA148" s="258"/>
      <c r="AB148" s="188">
        <f t="shared" si="86"/>
        <v>0</v>
      </c>
    </row>
    <row r="149" spans="3:28" ht="12" customHeight="1">
      <c r="C149" s="387"/>
      <c r="D149" s="185">
        <v>46012</v>
      </c>
      <c r="E149" s="75" t="str">
        <f t="shared" si="63"/>
        <v>日</v>
      </c>
      <c r="F149" s="257">
        <f t="shared" si="61"/>
        <v>0</v>
      </c>
      <c r="G149" s="421"/>
      <c r="H149" s="421"/>
      <c r="I149" s="187"/>
      <c r="J149" s="188">
        <f t="shared" si="76"/>
        <v>0</v>
      </c>
      <c r="K149" s="258"/>
      <c r="L149" s="188">
        <f t="shared" si="77"/>
        <v>0</v>
      </c>
      <c r="M149" s="258">
        <f t="shared" si="78"/>
        <v>0</v>
      </c>
      <c r="N149" s="188">
        <f t="shared" si="79"/>
        <v>0</v>
      </c>
      <c r="O149" s="187"/>
      <c r="P149" s="188">
        <f t="shared" si="80"/>
        <v>0</v>
      </c>
      <c r="Q149" s="187"/>
      <c r="R149" s="188">
        <f t="shared" si="81"/>
        <v>0</v>
      </c>
      <c r="S149" s="187"/>
      <c r="T149" s="188">
        <f t="shared" si="82"/>
        <v>0</v>
      </c>
      <c r="U149" s="258"/>
      <c r="V149" s="188">
        <f t="shared" si="83"/>
        <v>0</v>
      </c>
      <c r="W149" s="258"/>
      <c r="X149" s="188">
        <f t="shared" si="84"/>
        <v>0</v>
      </c>
      <c r="Y149" s="258"/>
      <c r="Z149" s="188">
        <f t="shared" si="85"/>
        <v>0</v>
      </c>
      <c r="AA149" s="258"/>
      <c r="AB149" s="188">
        <f t="shared" si="86"/>
        <v>0</v>
      </c>
    </row>
    <row r="150" spans="3:28" ht="12" customHeight="1">
      <c r="C150" s="387"/>
      <c r="D150" s="185">
        <v>46013</v>
      </c>
      <c r="E150" s="75" t="str">
        <f t="shared" si="63"/>
        <v>一</v>
      </c>
      <c r="F150" s="257">
        <f t="shared" si="61"/>
        <v>0</v>
      </c>
      <c r="G150" s="421"/>
      <c r="H150" s="421"/>
      <c r="I150" s="187"/>
      <c r="J150" s="188">
        <f t="shared" si="76"/>
        <v>0</v>
      </c>
      <c r="K150" s="258"/>
      <c r="L150" s="188">
        <f t="shared" si="77"/>
        <v>0</v>
      </c>
      <c r="M150" s="258">
        <f t="shared" si="78"/>
        <v>0</v>
      </c>
      <c r="N150" s="188">
        <f t="shared" si="79"/>
        <v>0</v>
      </c>
      <c r="O150" s="187"/>
      <c r="P150" s="188">
        <f t="shared" si="80"/>
        <v>0</v>
      </c>
      <c r="Q150" s="187"/>
      <c r="R150" s="188">
        <f t="shared" si="81"/>
        <v>0</v>
      </c>
      <c r="S150" s="187"/>
      <c r="T150" s="188">
        <f t="shared" si="82"/>
        <v>0</v>
      </c>
      <c r="U150" s="258"/>
      <c r="V150" s="188">
        <f t="shared" si="83"/>
        <v>0</v>
      </c>
      <c r="W150" s="258"/>
      <c r="X150" s="188">
        <f t="shared" si="84"/>
        <v>0</v>
      </c>
      <c r="Y150" s="258"/>
      <c r="Z150" s="188">
        <f t="shared" si="85"/>
        <v>0</v>
      </c>
      <c r="AA150" s="258"/>
      <c r="AB150" s="188">
        <f t="shared" si="86"/>
        <v>0</v>
      </c>
    </row>
    <row r="151" spans="3:28" ht="12" customHeight="1">
      <c r="C151" s="387"/>
      <c r="D151" s="185">
        <v>46014</v>
      </c>
      <c r="E151" s="75" t="str">
        <f t="shared" si="63"/>
        <v>二</v>
      </c>
      <c r="F151" s="257">
        <f t="shared" si="61"/>
        <v>0</v>
      </c>
      <c r="G151" s="421">
        <f t="shared" si="64"/>
        <v>0</v>
      </c>
      <c r="H151" s="421"/>
      <c r="I151" s="187"/>
      <c r="J151" s="188">
        <f t="shared" si="76"/>
        <v>0</v>
      </c>
      <c r="K151" s="258"/>
      <c r="L151" s="188">
        <f t="shared" si="77"/>
        <v>0</v>
      </c>
      <c r="M151" s="258">
        <f t="shared" si="78"/>
        <v>0</v>
      </c>
      <c r="N151" s="188">
        <f t="shared" si="79"/>
        <v>0</v>
      </c>
      <c r="O151" s="187"/>
      <c r="P151" s="188">
        <f t="shared" si="80"/>
        <v>0</v>
      </c>
      <c r="Q151" s="187"/>
      <c r="R151" s="188">
        <f t="shared" si="81"/>
        <v>0</v>
      </c>
      <c r="S151" s="187"/>
      <c r="T151" s="188">
        <f t="shared" si="82"/>
        <v>0</v>
      </c>
      <c r="U151" s="258"/>
      <c r="V151" s="188">
        <f t="shared" si="83"/>
        <v>0</v>
      </c>
      <c r="W151" s="258"/>
      <c r="X151" s="188">
        <f t="shared" si="84"/>
        <v>0</v>
      </c>
      <c r="Y151" s="258"/>
      <c r="Z151" s="188">
        <f t="shared" si="85"/>
        <v>0</v>
      </c>
      <c r="AA151" s="258"/>
      <c r="AB151" s="188">
        <f t="shared" si="86"/>
        <v>0</v>
      </c>
    </row>
    <row r="152" spans="3:28" ht="12" customHeight="1">
      <c r="C152" s="387"/>
      <c r="D152" s="185">
        <v>46015</v>
      </c>
      <c r="E152" s="75" t="str">
        <f t="shared" si="63"/>
        <v>三</v>
      </c>
      <c r="F152" s="257">
        <f t="shared" si="61"/>
        <v>0</v>
      </c>
      <c r="G152" s="421"/>
      <c r="H152" s="421"/>
      <c r="I152" s="187"/>
      <c r="J152" s="188">
        <f t="shared" si="76"/>
        <v>0</v>
      </c>
      <c r="K152" s="258"/>
      <c r="L152" s="188">
        <f t="shared" si="77"/>
        <v>0</v>
      </c>
      <c r="M152" s="258">
        <f t="shared" si="78"/>
        <v>0</v>
      </c>
      <c r="N152" s="188">
        <f t="shared" si="79"/>
        <v>0</v>
      </c>
      <c r="O152" s="187"/>
      <c r="P152" s="188">
        <f t="shared" si="80"/>
        <v>0</v>
      </c>
      <c r="Q152" s="187"/>
      <c r="R152" s="188">
        <f t="shared" si="81"/>
        <v>0</v>
      </c>
      <c r="S152" s="187"/>
      <c r="T152" s="188">
        <f t="shared" si="82"/>
        <v>0</v>
      </c>
      <c r="U152" s="258"/>
      <c r="V152" s="188">
        <f t="shared" si="83"/>
        <v>0</v>
      </c>
      <c r="W152" s="258"/>
      <c r="X152" s="188">
        <f t="shared" si="84"/>
        <v>0</v>
      </c>
      <c r="Y152" s="258"/>
      <c r="Z152" s="188">
        <f t="shared" si="85"/>
        <v>0</v>
      </c>
      <c r="AA152" s="258"/>
      <c r="AB152" s="188">
        <f t="shared" si="86"/>
        <v>0</v>
      </c>
    </row>
    <row r="153" spans="3:28" ht="12" customHeight="1">
      <c r="C153" s="387"/>
      <c r="D153" s="185">
        <v>46016</v>
      </c>
      <c r="E153" s="75" t="str">
        <f t="shared" si="63"/>
        <v>四</v>
      </c>
      <c r="F153" s="257">
        <f t="shared" si="61"/>
        <v>0</v>
      </c>
      <c r="G153" s="421"/>
      <c r="H153" s="421"/>
      <c r="I153" s="187"/>
      <c r="J153" s="188">
        <f t="shared" si="76"/>
        <v>0</v>
      </c>
      <c r="K153" s="258"/>
      <c r="L153" s="188">
        <f t="shared" si="77"/>
        <v>0</v>
      </c>
      <c r="M153" s="258">
        <f t="shared" si="78"/>
        <v>0</v>
      </c>
      <c r="N153" s="188">
        <f t="shared" si="79"/>
        <v>0</v>
      </c>
      <c r="O153" s="187"/>
      <c r="P153" s="188">
        <f t="shared" si="80"/>
        <v>0</v>
      </c>
      <c r="Q153" s="187"/>
      <c r="R153" s="188">
        <f t="shared" si="81"/>
        <v>0</v>
      </c>
      <c r="S153" s="187"/>
      <c r="T153" s="188">
        <f t="shared" si="82"/>
        <v>0</v>
      </c>
      <c r="U153" s="258"/>
      <c r="V153" s="188">
        <f t="shared" si="83"/>
        <v>0</v>
      </c>
      <c r="W153" s="258"/>
      <c r="X153" s="188">
        <f t="shared" si="84"/>
        <v>0</v>
      </c>
      <c r="Y153" s="258"/>
      <c r="Z153" s="188">
        <f t="shared" si="85"/>
        <v>0</v>
      </c>
      <c r="AA153" s="258"/>
      <c r="AB153" s="188">
        <f t="shared" si="86"/>
        <v>0</v>
      </c>
    </row>
    <row r="154" spans="3:28" ht="12" customHeight="1">
      <c r="C154" s="387"/>
      <c r="D154" s="185">
        <v>46017</v>
      </c>
      <c r="E154" s="75" t="str">
        <f t="shared" si="63"/>
        <v>五</v>
      </c>
      <c r="F154" s="257">
        <f t="shared" si="61"/>
        <v>0</v>
      </c>
      <c r="G154" s="421"/>
      <c r="H154" s="421"/>
      <c r="I154" s="187"/>
      <c r="J154" s="188">
        <f t="shared" si="76"/>
        <v>0</v>
      </c>
      <c r="K154" s="258"/>
      <c r="L154" s="188">
        <f t="shared" si="77"/>
        <v>0</v>
      </c>
      <c r="M154" s="258">
        <f t="shared" si="78"/>
        <v>0</v>
      </c>
      <c r="N154" s="188">
        <f t="shared" si="79"/>
        <v>0</v>
      </c>
      <c r="O154" s="187"/>
      <c r="P154" s="188">
        <f t="shared" si="80"/>
        <v>0</v>
      </c>
      <c r="Q154" s="187"/>
      <c r="R154" s="188">
        <f t="shared" si="81"/>
        <v>0</v>
      </c>
      <c r="S154" s="187"/>
      <c r="T154" s="188">
        <f t="shared" si="82"/>
        <v>0</v>
      </c>
      <c r="U154" s="258"/>
      <c r="V154" s="188">
        <f t="shared" si="83"/>
        <v>0</v>
      </c>
      <c r="W154" s="258"/>
      <c r="X154" s="188">
        <f t="shared" si="84"/>
        <v>0</v>
      </c>
      <c r="Y154" s="258"/>
      <c r="Z154" s="188">
        <f t="shared" si="85"/>
        <v>0</v>
      </c>
      <c r="AA154" s="258"/>
      <c r="AB154" s="188">
        <f t="shared" si="86"/>
        <v>0</v>
      </c>
    </row>
    <row r="155" spans="3:28" ht="12" customHeight="1">
      <c r="C155" s="387"/>
      <c r="D155" s="185">
        <v>46018</v>
      </c>
      <c r="E155" s="75" t="str">
        <f t="shared" si="63"/>
        <v>六</v>
      </c>
      <c r="F155" s="257">
        <f t="shared" si="61"/>
        <v>0</v>
      </c>
      <c r="G155" s="421"/>
      <c r="H155" s="421"/>
      <c r="I155" s="187"/>
      <c r="J155" s="188">
        <f t="shared" si="76"/>
        <v>0</v>
      </c>
      <c r="K155" s="258"/>
      <c r="L155" s="188">
        <f t="shared" si="77"/>
        <v>0</v>
      </c>
      <c r="M155" s="258">
        <f t="shared" si="78"/>
        <v>0</v>
      </c>
      <c r="N155" s="188">
        <f t="shared" si="79"/>
        <v>0</v>
      </c>
      <c r="O155" s="187"/>
      <c r="P155" s="188">
        <f t="shared" si="80"/>
        <v>0</v>
      </c>
      <c r="Q155" s="187"/>
      <c r="R155" s="188">
        <f t="shared" si="81"/>
        <v>0</v>
      </c>
      <c r="S155" s="187"/>
      <c r="T155" s="188">
        <f t="shared" si="82"/>
        <v>0</v>
      </c>
      <c r="U155" s="258"/>
      <c r="V155" s="188">
        <f t="shared" si="83"/>
        <v>0</v>
      </c>
      <c r="W155" s="258"/>
      <c r="X155" s="188">
        <f t="shared" si="84"/>
        <v>0</v>
      </c>
      <c r="Y155" s="258"/>
      <c r="Z155" s="188">
        <f t="shared" si="85"/>
        <v>0</v>
      </c>
      <c r="AA155" s="258"/>
      <c r="AB155" s="188">
        <f t="shared" si="86"/>
        <v>0</v>
      </c>
    </row>
    <row r="156" spans="3:28" ht="12" customHeight="1">
      <c r="C156" s="387"/>
      <c r="D156" s="185">
        <v>46019</v>
      </c>
      <c r="E156" s="75" t="str">
        <f t="shared" si="63"/>
        <v>日</v>
      </c>
      <c r="F156" s="257">
        <f t="shared" si="61"/>
        <v>0</v>
      </c>
      <c r="G156" s="421"/>
      <c r="H156" s="421"/>
      <c r="I156" s="187"/>
      <c r="J156" s="188">
        <f t="shared" si="76"/>
        <v>0</v>
      </c>
      <c r="K156" s="258"/>
      <c r="L156" s="188">
        <f t="shared" si="77"/>
        <v>0</v>
      </c>
      <c r="M156" s="258">
        <f t="shared" si="78"/>
        <v>0</v>
      </c>
      <c r="N156" s="188">
        <f t="shared" si="79"/>
        <v>0</v>
      </c>
      <c r="O156" s="187"/>
      <c r="P156" s="188">
        <f t="shared" si="80"/>
        <v>0</v>
      </c>
      <c r="Q156" s="187"/>
      <c r="R156" s="188">
        <f t="shared" si="81"/>
        <v>0</v>
      </c>
      <c r="S156" s="187"/>
      <c r="T156" s="188">
        <f t="shared" si="82"/>
        <v>0</v>
      </c>
      <c r="U156" s="258"/>
      <c r="V156" s="188">
        <f t="shared" si="83"/>
        <v>0</v>
      </c>
      <c r="W156" s="258"/>
      <c r="X156" s="188">
        <f t="shared" si="84"/>
        <v>0</v>
      </c>
      <c r="Y156" s="258"/>
      <c r="Z156" s="188">
        <f t="shared" si="85"/>
        <v>0</v>
      </c>
      <c r="AA156" s="258"/>
      <c r="AB156" s="188">
        <f t="shared" si="86"/>
        <v>0</v>
      </c>
    </row>
    <row r="157" spans="3:28" ht="12" customHeight="1">
      <c r="C157" s="387"/>
      <c r="D157" s="185">
        <v>46020</v>
      </c>
      <c r="E157" s="75" t="str">
        <f t="shared" si="63"/>
        <v>一</v>
      </c>
      <c r="F157" s="257">
        <f t="shared" si="61"/>
        <v>0</v>
      </c>
      <c r="G157" s="421"/>
      <c r="H157" s="421"/>
      <c r="I157" s="187"/>
      <c r="J157" s="188">
        <f t="shared" si="76"/>
        <v>0</v>
      </c>
      <c r="K157" s="258"/>
      <c r="L157" s="188">
        <f t="shared" si="77"/>
        <v>0</v>
      </c>
      <c r="M157" s="258">
        <f t="shared" si="78"/>
        <v>0</v>
      </c>
      <c r="N157" s="188">
        <f t="shared" si="79"/>
        <v>0</v>
      </c>
      <c r="O157" s="187"/>
      <c r="P157" s="188">
        <f t="shared" si="80"/>
        <v>0</v>
      </c>
      <c r="Q157" s="187"/>
      <c r="R157" s="188">
        <f t="shared" si="81"/>
        <v>0</v>
      </c>
      <c r="S157" s="187"/>
      <c r="T157" s="188">
        <f t="shared" si="82"/>
        <v>0</v>
      </c>
      <c r="U157" s="258"/>
      <c r="V157" s="188">
        <f t="shared" si="83"/>
        <v>0</v>
      </c>
      <c r="W157" s="258"/>
      <c r="X157" s="188">
        <f t="shared" si="84"/>
        <v>0</v>
      </c>
      <c r="Y157" s="258"/>
      <c r="Z157" s="188">
        <f t="shared" si="85"/>
        <v>0</v>
      </c>
      <c r="AA157" s="258"/>
      <c r="AB157" s="188">
        <f t="shared" si="86"/>
        <v>0</v>
      </c>
    </row>
    <row r="158" spans="3:28" ht="12" customHeight="1">
      <c r="C158" s="387"/>
      <c r="D158" s="185">
        <v>46021</v>
      </c>
      <c r="E158" s="75" t="str">
        <f t="shared" si="63"/>
        <v>二</v>
      </c>
      <c r="F158" s="257">
        <f t="shared" si="61"/>
        <v>0</v>
      </c>
      <c r="G158" s="421">
        <f t="shared" si="64"/>
        <v>0</v>
      </c>
      <c r="H158" s="421"/>
      <c r="I158" s="187"/>
      <c r="J158" s="188">
        <f t="shared" si="76"/>
        <v>0</v>
      </c>
      <c r="K158" s="258"/>
      <c r="L158" s="188">
        <f t="shared" si="77"/>
        <v>0</v>
      </c>
      <c r="M158" s="258">
        <f t="shared" si="78"/>
        <v>0</v>
      </c>
      <c r="N158" s="188">
        <f t="shared" si="79"/>
        <v>0</v>
      </c>
      <c r="O158" s="187"/>
      <c r="P158" s="188">
        <f t="shared" si="80"/>
        <v>0</v>
      </c>
      <c r="Q158" s="187"/>
      <c r="R158" s="188">
        <f t="shared" si="81"/>
        <v>0</v>
      </c>
      <c r="S158" s="187"/>
      <c r="T158" s="188">
        <f t="shared" si="82"/>
        <v>0</v>
      </c>
      <c r="U158" s="258"/>
      <c r="V158" s="188">
        <f t="shared" si="83"/>
        <v>0</v>
      </c>
      <c r="W158" s="258"/>
      <c r="X158" s="188">
        <f t="shared" si="84"/>
        <v>0</v>
      </c>
      <c r="Y158" s="258"/>
      <c r="Z158" s="188">
        <f t="shared" si="85"/>
        <v>0</v>
      </c>
      <c r="AA158" s="258"/>
      <c r="AB158" s="188">
        <f t="shared" si="86"/>
        <v>0</v>
      </c>
    </row>
    <row r="159" spans="3:28" ht="14.25" customHeight="1">
      <c r="C159" s="387"/>
      <c r="D159" s="185">
        <v>46022</v>
      </c>
      <c r="E159" s="75" t="str">
        <f t="shared" si="63"/>
        <v>三</v>
      </c>
      <c r="F159" s="257">
        <f t="shared" si="61"/>
        <v>0</v>
      </c>
      <c r="G159" s="421"/>
      <c r="H159" s="421"/>
      <c r="I159" s="187"/>
      <c r="J159" s="188">
        <f t="shared" si="76"/>
        <v>0</v>
      </c>
      <c r="K159" s="258"/>
      <c r="L159" s="188">
        <f t="shared" si="77"/>
        <v>0</v>
      </c>
      <c r="M159" s="258">
        <f t="shared" si="78"/>
        <v>0</v>
      </c>
      <c r="N159" s="188">
        <f t="shared" si="79"/>
        <v>0</v>
      </c>
      <c r="O159" s="187"/>
      <c r="P159" s="188">
        <f t="shared" si="80"/>
        <v>0</v>
      </c>
      <c r="Q159" s="187"/>
      <c r="R159" s="188">
        <f t="shared" si="81"/>
        <v>0</v>
      </c>
      <c r="S159" s="187"/>
      <c r="T159" s="188">
        <f t="shared" si="82"/>
        <v>0</v>
      </c>
      <c r="U159" s="258"/>
      <c r="V159" s="188">
        <f t="shared" si="83"/>
        <v>0</v>
      </c>
      <c r="W159" s="258"/>
      <c r="X159" s="188">
        <f t="shared" si="84"/>
        <v>0</v>
      </c>
      <c r="Y159" s="258"/>
      <c r="Z159" s="188">
        <f t="shared" si="85"/>
        <v>0</v>
      </c>
      <c r="AA159" s="258"/>
      <c r="AB159" s="188">
        <f t="shared" si="86"/>
        <v>0</v>
      </c>
    </row>
    <row r="160" spans="3:28">
      <c r="D160" s="185">
        <v>46023</v>
      </c>
      <c r="E160" s="75" t="str">
        <f t="shared" si="63"/>
        <v>四</v>
      </c>
      <c r="F160" s="257">
        <f t="shared" si="61"/>
        <v>0</v>
      </c>
      <c r="G160" s="421"/>
      <c r="I160" s="187"/>
      <c r="J160" s="188">
        <f t="shared" si="76"/>
        <v>0</v>
      </c>
      <c r="K160" s="258"/>
      <c r="L160" s="188">
        <f t="shared" si="77"/>
        <v>0</v>
      </c>
      <c r="M160" s="258">
        <f t="shared" si="78"/>
        <v>0</v>
      </c>
      <c r="N160" s="188">
        <f t="shared" si="79"/>
        <v>0</v>
      </c>
      <c r="O160" s="187"/>
      <c r="P160" s="188">
        <f t="shared" si="80"/>
        <v>0</v>
      </c>
      <c r="Q160" s="187"/>
      <c r="R160" s="188">
        <f t="shared" si="81"/>
        <v>0</v>
      </c>
      <c r="S160" s="187"/>
      <c r="T160" s="188">
        <f t="shared" si="82"/>
        <v>0</v>
      </c>
      <c r="U160" s="258"/>
      <c r="V160" s="188">
        <f t="shared" si="83"/>
        <v>0</v>
      </c>
      <c r="W160" s="258"/>
      <c r="X160" s="188">
        <f t="shared" si="84"/>
        <v>0</v>
      </c>
      <c r="Y160" s="258"/>
      <c r="Z160" s="188">
        <f t="shared" si="85"/>
        <v>0</v>
      </c>
      <c r="AA160" s="258"/>
      <c r="AB160" s="188">
        <f t="shared" si="86"/>
        <v>0</v>
      </c>
    </row>
    <row r="161" spans="4:28">
      <c r="D161" s="185">
        <v>46024</v>
      </c>
      <c r="E161" s="75" t="str">
        <f t="shared" si="63"/>
        <v>五</v>
      </c>
      <c r="F161" s="257">
        <f t="shared" si="61"/>
        <v>0</v>
      </c>
      <c r="G161" s="421"/>
      <c r="I161" s="187"/>
      <c r="J161" s="188">
        <f t="shared" si="76"/>
        <v>0</v>
      </c>
      <c r="K161" s="258"/>
      <c r="L161" s="188">
        <f t="shared" si="77"/>
        <v>0</v>
      </c>
      <c r="M161" s="258">
        <f t="shared" si="78"/>
        <v>0</v>
      </c>
      <c r="N161" s="188">
        <f t="shared" si="79"/>
        <v>0</v>
      </c>
      <c r="O161" s="187"/>
      <c r="P161" s="188">
        <f t="shared" si="80"/>
        <v>0</v>
      </c>
      <c r="Q161" s="187"/>
      <c r="R161" s="188">
        <f t="shared" si="81"/>
        <v>0</v>
      </c>
      <c r="S161" s="187"/>
      <c r="T161" s="188">
        <f t="shared" si="82"/>
        <v>0</v>
      </c>
      <c r="U161" s="258"/>
      <c r="V161" s="188">
        <f t="shared" si="83"/>
        <v>0</v>
      </c>
      <c r="W161" s="258"/>
      <c r="X161" s="188">
        <f t="shared" si="84"/>
        <v>0</v>
      </c>
      <c r="Y161" s="258"/>
      <c r="Z161" s="188">
        <f t="shared" si="85"/>
        <v>0</v>
      </c>
      <c r="AA161" s="258"/>
      <c r="AB161" s="188">
        <f t="shared" si="86"/>
        <v>0</v>
      </c>
    </row>
    <row r="162" spans="4:28">
      <c r="D162" s="185">
        <v>46025</v>
      </c>
      <c r="E162" s="75" t="str">
        <f t="shared" si="63"/>
        <v>六</v>
      </c>
      <c r="F162" s="257">
        <f t="shared" si="61"/>
        <v>0</v>
      </c>
      <c r="G162" s="421"/>
      <c r="I162" s="187"/>
      <c r="J162" s="188">
        <f t="shared" si="76"/>
        <v>0</v>
      </c>
      <c r="K162" s="258"/>
      <c r="L162" s="188">
        <f t="shared" si="77"/>
        <v>0</v>
      </c>
      <c r="M162" s="258">
        <f t="shared" si="78"/>
        <v>0</v>
      </c>
      <c r="N162" s="188">
        <f t="shared" si="79"/>
        <v>0</v>
      </c>
      <c r="O162" s="187"/>
      <c r="P162" s="188">
        <f t="shared" si="80"/>
        <v>0</v>
      </c>
      <c r="Q162" s="187"/>
      <c r="R162" s="188">
        <f t="shared" si="81"/>
        <v>0</v>
      </c>
      <c r="S162" s="187"/>
      <c r="T162" s="188">
        <f t="shared" si="82"/>
        <v>0</v>
      </c>
      <c r="U162" s="258"/>
      <c r="V162" s="188">
        <f t="shared" si="83"/>
        <v>0</v>
      </c>
      <c r="W162" s="258"/>
      <c r="X162" s="188">
        <f t="shared" si="84"/>
        <v>0</v>
      </c>
      <c r="Y162" s="258"/>
      <c r="Z162" s="188">
        <f t="shared" si="85"/>
        <v>0</v>
      </c>
      <c r="AA162" s="258"/>
      <c r="AB162" s="188">
        <f t="shared" si="86"/>
        <v>0</v>
      </c>
    </row>
    <row r="163" spans="4:28">
      <c r="D163" s="185">
        <v>46026</v>
      </c>
      <c r="E163" s="75" t="str">
        <f t="shared" si="63"/>
        <v>日</v>
      </c>
      <c r="F163" s="257">
        <f t="shared" si="61"/>
        <v>0</v>
      </c>
      <c r="G163" s="421"/>
      <c r="I163" s="187"/>
      <c r="J163" s="188">
        <f t="shared" si="76"/>
        <v>0</v>
      </c>
      <c r="K163" s="258"/>
      <c r="L163" s="188">
        <f t="shared" si="77"/>
        <v>0</v>
      </c>
      <c r="M163" s="258">
        <f t="shared" si="78"/>
        <v>0</v>
      </c>
      <c r="N163" s="188">
        <f t="shared" si="79"/>
        <v>0</v>
      </c>
      <c r="O163" s="187"/>
      <c r="P163" s="188">
        <f t="shared" si="80"/>
        <v>0</v>
      </c>
      <c r="Q163" s="187"/>
      <c r="R163" s="188">
        <f t="shared" si="81"/>
        <v>0</v>
      </c>
      <c r="S163" s="187"/>
      <c r="T163" s="188">
        <f t="shared" si="82"/>
        <v>0</v>
      </c>
      <c r="U163" s="258"/>
      <c r="V163" s="188">
        <f t="shared" si="83"/>
        <v>0</v>
      </c>
      <c r="W163" s="258"/>
      <c r="X163" s="188">
        <f t="shared" si="84"/>
        <v>0</v>
      </c>
      <c r="Y163" s="258"/>
      <c r="Z163" s="188">
        <f t="shared" si="85"/>
        <v>0</v>
      </c>
      <c r="AA163" s="258"/>
      <c r="AB163" s="188">
        <f t="shared" si="86"/>
        <v>0</v>
      </c>
    </row>
    <row r="164" spans="4:28">
      <c r="D164" s="185">
        <v>46027</v>
      </c>
      <c r="E164" s="75" t="str">
        <f t="shared" si="63"/>
        <v>一</v>
      </c>
      <c r="F164" s="257">
        <f t="shared" si="61"/>
        <v>0</v>
      </c>
      <c r="G164" s="421"/>
      <c r="I164" s="187"/>
      <c r="J164" s="188">
        <f t="shared" si="76"/>
        <v>0</v>
      </c>
      <c r="K164" s="258"/>
      <c r="L164" s="188">
        <f t="shared" si="77"/>
        <v>0</v>
      </c>
      <c r="M164" s="258">
        <f t="shared" si="78"/>
        <v>0</v>
      </c>
      <c r="N164" s="188">
        <f t="shared" si="79"/>
        <v>0</v>
      </c>
      <c r="O164" s="187"/>
      <c r="P164" s="188">
        <f t="shared" si="80"/>
        <v>0</v>
      </c>
      <c r="Q164" s="187"/>
      <c r="R164" s="188">
        <f t="shared" si="81"/>
        <v>0</v>
      </c>
      <c r="S164" s="187"/>
      <c r="T164" s="188">
        <f t="shared" si="82"/>
        <v>0</v>
      </c>
      <c r="U164" s="258"/>
      <c r="V164" s="188">
        <f t="shared" si="83"/>
        <v>0</v>
      </c>
      <c r="W164" s="258"/>
      <c r="X164" s="188">
        <f t="shared" si="84"/>
        <v>0</v>
      </c>
      <c r="Y164" s="258"/>
      <c r="Z164" s="188">
        <f t="shared" si="85"/>
        <v>0</v>
      </c>
      <c r="AA164" s="258"/>
      <c r="AB164" s="188">
        <f t="shared" si="86"/>
        <v>0</v>
      </c>
    </row>
  </sheetData>
  <mergeCells count="65">
    <mergeCell ref="H38:H67"/>
    <mergeCell ref="G74:G80"/>
    <mergeCell ref="G81:G87"/>
    <mergeCell ref="G88:G94"/>
    <mergeCell ref="G95:G101"/>
    <mergeCell ref="H68:H98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C38:C67"/>
    <mergeCell ref="G46:G52"/>
    <mergeCell ref="G53:G59"/>
    <mergeCell ref="G60:G66"/>
    <mergeCell ref="G67:G73"/>
    <mergeCell ref="C68:C98"/>
    <mergeCell ref="G158:G164"/>
    <mergeCell ref="H129:H159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99:H128"/>
  </mergeCells>
  <phoneticPr fontId="1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1:AX465"/>
  <sheetViews>
    <sheetView topLeftCell="A381" zoomScaleNormal="100" workbookViewId="0">
      <selection activeCell="O388" sqref="O388:O405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325</v>
      </c>
      <c r="C1" s="218">
        <f>AVERAGE(L371,L391,L411,L431,L451)</f>
        <v>118.3275777221096</v>
      </c>
    </row>
    <row r="2" spans="1:50" ht="15.75" hidden="1">
      <c r="A2" s="76"/>
      <c r="B2" s="443" t="s">
        <v>167</v>
      </c>
      <c r="C2" s="444"/>
      <c r="D2" s="444"/>
      <c r="E2" s="444"/>
      <c r="F2" s="444"/>
      <c r="G2" s="444"/>
      <c r="H2" s="444"/>
      <c r="I2" s="151"/>
      <c r="J2" s="151"/>
      <c r="K2" s="151"/>
      <c r="L2" s="151"/>
      <c r="M2" s="148"/>
      <c r="N2" s="446" t="s">
        <v>159</v>
      </c>
      <c r="O2" s="446" t="s">
        <v>157</v>
      </c>
      <c r="P2" s="448"/>
      <c r="Q2" s="435"/>
      <c r="R2" s="435"/>
      <c r="S2" s="435"/>
      <c r="T2" s="435"/>
      <c r="U2" s="448"/>
      <c r="V2" s="435"/>
      <c r="W2" s="435"/>
      <c r="X2" s="435"/>
      <c r="Y2" s="435"/>
      <c r="Z2" s="448"/>
      <c r="AA2" s="435"/>
      <c r="AB2" s="435"/>
      <c r="AC2" s="435"/>
      <c r="AD2" s="435"/>
      <c r="AE2" s="448">
        <v>45870</v>
      </c>
      <c r="AF2" s="435"/>
      <c r="AG2" s="435"/>
      <c r="AH2" s="435"/>
      <c r="AI2" s="435"/>
      <c r="AJ2" s="448">
        <v>45871</v>
      </c>
      <c r="AK2" s="435"/>
      <c r="AL2" s="435"/>
      <c r="AM2" s="435"/>
      <c r="AN2" s="435"/>
      <c r="AO2" s="448">
        <v>45872</v>
      </c>
      <c r="AP2" s="435"/>
      <c r="AQ2" s="435"/>
      <c r="AR2" s="435"/>
      <c r="AS2" s="435"/>
      <c r="AT2" s="448">
        <v>45873</v>
      </c>
      <c r="AU2" s="435"/>
      <c r="AV2" s="435"/>
      <c r="AW2" s="435"/>
      <c r="AX2" s="435"/>
    </row>
    <row r="3" spans="1:50" ht="15.75" hidden="1">
      <c r="A3" s="76"/>
      <c r="B3" s="445"/>
      <c r="C3" s="445"/>
      <c r="D3" s="445"/>
      <c r="E3" s="445"/>
      <c r="F3" s="445"/>
      <c r="G3" s="445"/>
      <c r="H3" s="445"/>
      <c r="I3" s="149"/>
      <c r="J3" s="149"/>
      <c r="K3" s="149"/>
      <c r="L3" s="149"/>
      <c r="M3" s="150"/>
      <c r="N3" s="447"/>
      <c r="O3" s="447"/>
      <c r="P3" s="448" t="s">
        <v>161</v>
      </c>
      <c r="Q3" s="435"/>
      <c r="R3" s="435"/>
      <c r="S3" s="435"/>
      <c r="T3" s="435"/>
      <c r="U3" s="448" t="s">
        <v>162</v>
      </c>
      <c r="V3" s="435"/>
      <c r="W3" s="435"/>
      <c r="X3" s="435"/>
      <c r="Y3" s="435"/>
      <c r="Z3" s="448" t="s">
        <v>163</v>
      </c>
      <c r="AA3" s="435"/>
      <c r="AB3" s="435"/>
      <c r="AC3" s="435"/>
      <c r="AD3" s="435"/>
      <c r="AE3" s="448" t="s">
        <v>160</v>
      </c>
      <c r="AF3" s="435"/>
      <c r="AG3" s="435"/>
      <c r="AH3" s="435"/>
      <c r="AI3" s="435"/>
      <c r="AJ3" s="448" t="s">
        <v>164</v>
      </c>
      <c r="AK3" s="435"/>
      <c r="AL3" s="435"/>
      <c r="AM3" s="435"/>
      <c r="AN3" s="435"/>
      <c r="AO3" s="448" t="s">
        <v>165</v>
      </c>
      <c r="AP3" s="435"/>
      <c r="AQ3" s="435"/>
      <c r="AR3" s="435"/>
      <c r="AS3" s="435"/>
      <c r="AT3" s="448" t="s">
        <v>166</v>
      </c>
      <c r="AU3" s="435"/>
      <c r="AV3" s="435"/>
      <c r="AW3" s="435"/>
      <c r="AX3" s="435"/>
    </row>
    <row r="4" spans="1:50" ht="14.25" hidden="1">
      <c r="A4" s="76"/>
      <c r="B4" s="433" t="s">
        <v>155</v>
      </c>
      <c r="C4" s="433" t="s">
        <v>147</v>
      </c>
      <c r="D4" s="433"/>
      <c r="E4" s="433" t="s">
        <v>149</v>
      </c>
      <c r="F4" s="433"/>
      <c r="G4" s="433"/>
      <c r="H4" s="440" t="s">
        <v>156</v>
      </c>
      <c r="I4" s="434" t="s">
        <v>225</v>
      </c>
      <c r="J4" s="434"/>
      <c r="K4" s="434"/>
      <c r="L4" s="454" t="s">
        <v>156</v>
      </c>
      <c r="M4" s="451" t="s">
        <v>168</v>
      </c>
      <c r="N4" s="433"/>
      <c r="O4" s="433" t="s">
        <v>158</v>
      </c>
      <c r="P4" s="430" t="s">
        <v>152</v>
      </c>
      <c r="Q4" s="431"/>
      <c r="R4" s="431"/>
      <c r="S4" s="432"/>
      <c r="T4" s="433" t="s">
        <v>156</v>
      </c>
      <c r="U4" s="430" t="s">
        <v>152</v>
      </c>
      <c r="V4" s="431"/>
      <c r="W4" s="431"/>
      <c r="X4" s="432"/>
      <c r="Y4" s="433" t="s">
        <v>156</v>
      </c>
      <c r="Z4" s="430" t="s">
        <v>152</v>
      </c>
      <c r="AA4" s="431"/>
      <c r="AB4" s="431"/>
      <c r="AC4" s="432"/>
      <c r="AD4" s="433" t="s">
        <v>156</v>
      </c>
      <c r="AE4" s="430" t="s">
        <v>152</v>
      </c>
      <c r="AF4" s="431"/>
      <c r="AG4" s="431"/>
      <c r="AH4" s="432"/>
      <c r="AI4" s="433" t="s">
        <v>156</v>
      </c>
      <c r="AJ4" s="430" t="s">
        <v>152</v>
      </c>
      <c r="AK4" s="431"/>
      <c r="AL4" s="431"/>
      <c r="AM4" s="432"/>
      <c r="AN4" s="433" t="s">
        <v>156</v>
      </c>
      <c r="AO4" s="430" t="s">
        <v>152</v>
      </c>
      <c r="AP4" s="431"/>
      <c r="AQ4" s="431"/>
      <c r="AR4" s="432"/>
      <c r="AS4" s="433" t="s">
        <v>156</v>
      </c>
      <c r="AT4" s="430" t="s">
        <v>152</v>
      </c>
      <c r="AU4" s="431"/>
      <c r="AV4" s="431"/>
      <c r="AW4" s="432"/>
      <c r="AX4" s="433" t="s">
        <v>156</v>
      </c>
    </row>
    <row r="5" spans="1:50" ht="14.25" hidden="1">
      <c r="A5" s="76"/>
      <c r="B5" s="433"/>
      <c r="C5" s="433"/>
      <c r="D5" s="433"/>
      <c r="E5" s="433" t="s">
        <v>148</v>
      </c>
      <c r="F5" s="433"/>
      <c r="G5" s="433"/>
      <c r="H5" s="441"/>
      <c r="I5" s="434" t="s">
        <v>148</v>
      </c>
      <c r="J5" s="434"/>
      <c r="K5" s="434"/>
      <c r="L5" s="455"/>
      <c r="M5" s="452"/>
      <c r="N5" s="433"/>
      <c r="O5" s="433"/>
      <c r="P5" s="430" t="s">
        <v>153</v>
      </c>
      <c r="Q5" s="431"/>
      <c r="R5" s="431"/>
      <c r="S5" s="432"/>
      <c r="T5" s="433"/>
      <c r="U5" s="430" t="s">
        <v>153</v>
      </c>
      <c r="V5" s="431"/>
      <c r="W5" s="431"/>
      <c r="X5" s="432"/>
      <c r="Y5" s="433"/>
      <c r="Z5" s="430" t="s">
        <v>153</v>
      </c>
      <c r="AA5" s="431"/>
      <c r="AB5" s="431"/>
      <c r="AC5" s="432"/>
      <c r="AD5" s="433"/>
      <c r="AE5" s="430" t="s">
        <v>153</v>
      </c>
      <c r="AF5" s="431"/>
      <c r="AG5" s="431"/>
      <c r="AH5" s="432"/>
      <c r="AI5" s="433"/>
      <c r="AJ5" s="430" t="s">
        <v>153</v>
      </c>
      <c r="AK5" s="431"/>
      <c r="AL5" s="431"/>
      <c r="AM5" s="432"/>
      <c r="AN5" s="433"/>
      <c r="AO5" s="430" t="s">
        <v>153</v>
      </c>
      <c r="AP5" s="431"/>
      <c r="AQ5" s="431"/>
      <c r="AR5" s="432"/>
      <c r="AS5" s="433"/>
      <c r="AT5" s="430" t="s">
        <v>153</v>
      </c>
      <c r="AU5" s="431"/>
      <c r="AV5" s="431"/>
      <c r="AW5" s="432"/>
      <c r="AX5" s="433"/>
    </row>
    <row r="6" spans="1:50" ht="14.25" hidden="1">
      <c r="A6" s="74"/>
      <c r="B6" s="433"/>
      <c r="C6" s="433"/>
      <c r="D6" s="433"/>
      <c r="E6" s="94" t="s">
        <v>150</v>
      </c>
      <c r="F6" s="94" t="s">
        <v>151</v>
      </c>
      <c r="G6" s="94" t="s">
        <v>154</v>
      </c>
      <c r="H6" s="442"/>
      <c r="I6" s="153" t="s">
        <v>150</v>
      </c>
      <c r="J6" s="153" t="s">
        <v>151</v>
      </c>
      <c r="K6" s="153" t="s">
        <v>154</v>
      </c>
      <c r="L6" s="456"/>
      <c r="M6" s="453"/>
      <c r="N6" s="433"/>
      <c r="O6" s="433"/>
      <c r="P6" s="94" t="s">
        <v>150</v>
      </c>
      <c r="Q6" s="94" t="s">
        <v>151</v>
      </c>
      <c r="R6" s="94" t="s">
        <v>154</v>
      </c>
      <c r="S6" s="94" t="s">
        <v>168</v>
      </c>
      <c r="T6" s="433"/>
      <c r="U6" s="94" t="s">
        <v>150</v>
      </c>
      <c r="V6" s="94" t="s">
        <v>151</v>
      </c>
      <c r="W6" s="94" t="s">
        <v>154</v>
      </c>
      <c r="X6" s="94" t="s">
        <v>168</v>
      </c>
      <c r="Y6" s="433"/>
      <c r="Z6" s="94" t="s">
        <v>150</v>
      </c>
      <c r="AA6" s="94" t="s">
        <v>151</v>
      </c>
      <c r="AB6" s="94" t="s">
        <v>154</v>
      </c>
      <c r="AC6" s="94" t="s">
        <v>168</v>
      </c>
      <c r="AD6" s="433"/>
      <c r="AE6" s="94" t="s">
        <v>150</v>
      </c>
      <c r="AF6" s="94" t="s">
        <v>151</v>
      </c>
      <c r="AG6" s="94" t="s">
        <v>154</v>
      </c>
      <c r="AH6" s="94" t="s">
        <v>168</v>
      </c>
      <c r="AI6" s="433"/>
      <c r="AJ6" s="94" t="s">
        <v>150</v>
      </c>
      <c r="AK6" s="94" t="s">
        <v>151</v>
      </c>
      <c r="AL6" s="94" t="s">
        <v>154</v>
      </c>
      <c r="AM6" s="94" t="s">
        <v>168</v>
      </c>
      <c r="AN6" s="433"/>
      <c r="AO6" s="94" t="s">
        <v>150</v>
      </c>
      <c r="AP6" s="94" t="s">
        <v>151</v>
      </c>
      <c r="AQ6" s="94" t="s">
        <v>154</v>
      </c>
      <c r="AR6" s="94" t="s">
        <v>168</v>
      </c>
      <c r="AS6" s="433"/>
      <c r="AT6" s="94" t="s">
        <v>150</v>
      </c>
      <c r="AU6" s="94" t="s">
        <v>151</v>
      </c>
      <c r="AV6" s="94" t="s">
        <v>154</v>
      </c>
      <c r="AW6" s="94" t="s">
        <v>168</v>
      </c>
      <c r="AX6" s="433"/>
    </row>
    <row r="7" spans="1:50" ht="14.25" hidden="1">
      <c r="A7" s="76"/>
      <c r="B7" s="450" t="s">
        <v>137</v>
      </c>
      <c r="C7" s="95">
        <v>1</v>
      </c>
      <c r="D7" s="95" t="s">
        <v>410</v>
      </c>
      <c r="E7" s="152">
        <v>17</v>
      </c>
      <c r="F7" s="95">
        <v>1800</v>
      </c>
      <c r="G7" s="178">
        <f>F7/E7</f>
        <v>105.88235294117646</v>
      </c>
      <c r="H7" s="436">
        <f>AVERAGE(G7:G21)</f>
        <v>104.80882352941175</v>
      </c>
      <c r="I7" s="154">
        <f t="shared" ref="I7:K9" si="0">IFERROR(AVERAGE(P7,U7,Z7,AE7,AJ7,AO7,AT7),"")</f>
        <v>17</v>
      </c>
      <c r="J7" s="154">
        <f t="shared" si="0"/>
        <v>1827.6390212609938</v>
      </c>
      <c r="K7" s="155">
        <f t="shared" si="0"/>
        <v>107.50817772123493</v>
      </c>
      <c r="L7" s="437">
        <f>IFERROR(AVERAGE(K7:K21),"-")</f>
        <v>106.09939120049317</v>
      </c>
      <c r="M7" s="154">
        <f>IFERROR(RANK(K7, K$7:K$21),"")</f>
        <v>8</v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6" t="e">
        <f>AVERAGE(AB7:AB21)</f>
        <v>#DIV/0!</v>
      </c>
      <c r="AE7" s="152">
        <v>17</v>
      </c>
      <c r="AF7" s="152">
        <v>1703.9999999999952</v>
      </c>
      <c r="AG7" s="178">
        <f>IFERROR(AF7/AE7,"")</f>
        <v>100.23529411764677</v>
      </c>
      <c r="AH7" s="95">
        <f>IFERROR(RANK(AG7, AG$7:AG$21),"")</f>
        <v>7</v>
      </c>
      <c r="AI7" s="436">
        <f>AVERAGE(AG7:AG21)</f>
        <v>96.289005838060874</v>
      </c>
      <c r="AJ7" s="152">
        <v>17</v>
      </c>
      <c r="AK7" s="152">
        <v>1873.1249999999975</v>
      </c>
      <c r="AL7" s="178">
        <f>IFERROR(AK7/AJ7,"")</f>
        <v>110.18382352941161</v>
      </c>
      <c r="AM7" s="95">
        <f>IFERROR(RANK(AL7, AL$7:AL$21),"")</f>
        <v>8</v>
      </c>
      <c r="AN7" s="436">
        <f>AVERAGE(AL7:AL21)</f>
        <v>109.07232211198311</v>
      </c>
      <c r="AO7" s="152">
        <v>17</v>
      </c>
      <c r="AP7" s="152">
        <v>1861.8181818181793</v>
      </c>
      <c r="AQ7" s="178">
        <f>IFERROR(AP7/AO7,"")</f>
        <v>109.51871657753996</v>
      </c>
      <c r="AR7" s="95">
        <f>IFERROR(RANK(AQ7, AQ$7:AQ$21),"")</f>
        <v>8</v>
      </c>
      <c r="AS7" s="436">
        <f>AVERAGE(AQ7:AQ21)</f>
        <v>109.32777632317878</v>
      </c>
      <c r="AT7" s="152">
        <v>17</v>
      </c>
      <c r="AU7" s="152">
        <v>1871.6129032258034</v>
      </c>
      <c r="AV7" s="178">
        <f>IFERROR(AU7/AT7,"")</f>
        <v>110.09487666034137</v>
      </c>
      <c r="AW7" s="95">
        <f>IFERROR(RANK(AV7, AV$7:AV$21),"")</f>
        <v>8</v>
      </c>
      <c r="AX7" s="436">
        <f>AVERAGE(AV7:AV21)</f>
        <v>109.70846052874997</v>
      </c>
    </row>
    <row r="8" spans="1:50" ht="15" hidden="1" customHeight="1">
      <c r="A8" s="76"/>
      <c r="B8" s="435"/>
      <c r="C8" s="95">
        <v>2</v>
      </c>
      <c r="D8" s="95" t="s">
        <v>411</v>
      </c>
      <c r="E8" s="152">
        <v>16</v>
      </c>
      <c r="F8" s="95">
        <v>1800</v>
      </c>
      <c r="G8" s="178">
        <f t="shared" ref="G8:G21" si="1">F8/E8</f>
        <v>112.5</v>
      </c>
      <c r="H8" s="436"/>
      <c r="I8" s="154">
        <f t="shared" si="0"/>
        <v>16</v>
      </c>
      <c r="J8" s="154">
        <f t="shared" si="0"/>
        <v>1789.2420298627926</v>
      </c>
      <c r="K8" s="155">
        <f t="shared" si="0"/>
        <v>111.82762686642454</v>
      </c>
      <c r="L8" s="438"/>
      <c r="M8" s="154">
        <f t="shared" ref="M8:M21" si="2">IFERROR(RANK(K8, K$7:K$21),"")</f>
        <v>5</v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6"/>
      <c r="AE8" s="152">
        <v>16</v>
      </c>
      <c r="AF8" s="152">
        <v>1642.3728813559335</v>
      </c>
      <c r="AG8" s="178">
        <f t="shared" ref="AG8:AG21" si="9">IFERROR(AF8/AE8,"")</f>
        <v>102.64830508474584</v>
      </c>
      <c r="AH8" s="95">
        <f t="shared" ref="AH8:AH21" si="10">IFERROR(RANK(AG8, AG$7:AG$21),"")</f>
        <v>4</v>
      </c>
      <c r="AI8" s="436"/>
      <c r="AJ8" s="152">
        <v>16</v>
      </c>
      <c r="AK8" s="152">
        <v>1833.3333333333351</v>
      </c>
      <c r="AL8" s="178">
        <f t="shared" ref="AL8:AL21" si="11">IFERROR(AK8/AJ8,"")</f>
        <v>114.58333333333344</v>
      </c>
      <c r="AM8" s="95">
        <f t="shared" ref="AM8:AM21" si="12">IFERROR(RANK(AL8, AL$7:AL$21),"")</f>
        <v>6</v>
      </c>
      <c r="AN8" s="436"/>
      <c r="AO8" s="152">
        <v>16</v>
      </c>
      <c r="AP8" s="152">
        <v>1835.8333333333319</v>
      </c>
      <c r="AQ8" s="178">
        <f t="shared" ref="AQ8:AQ21" si="13">IFERROR(AP8/AO8,"")</f>
        <v>114.73958333333324</v>
      </c>
      <c r="AR8" s="95">
        <f t="shared" ref="AR8:AR21" si="14">IFERROR(RANK(AQ8, AQ$7:AQ$21),"")</f>
        <v>5</v>
      </c>
      <c r="AS8" s="436"/>
      <c r="AT8" s="152">
        <v>16</v>
      </c>
      <c r="AU8" s="152">
        <v>1845.4285714285695</v>
      </c>
      <c r="AV8" s="178">
        <f t="shared" ref="AV8:AV21" si="15">IFERROR(AU8/AT8,"")</f>
        <v>115.33928571428559</v>
      </c>
      <c r="AW8" s="95">
        <f t="shared" ref="AW8:AW21" si="16">IFERROR(RANK(AV8, AV$7:AV$21),"")</f>
        <v>5</v>
      </c>
      <c r="AX8" s="436"/>
    </row>
    <row r="9" spans="1:50" ht="14.25" hidden="1">
      <c r="A9" s="76"/>
      <c r="B9" s="435"/>
      <c r="C9" s="95">
        <v>3</v>
      </c>
      <c r="D9" s="95" t="s">
        <v>412</v>
      </c>
      <c r="E9" s="152">
        <v>18</v>
      </c>
      <c r="F9" s="95">
        <v>1800</v>
      </c>
      <c r="G9" s="178">
        <f t="shared" si="1"/>
        <v>100</v>
      </c>
      <c r="H9" s="436"/>
      <c r="I9" s="154">
        <f t="shared" si="0"/>
        <v>18</v>
      </c>
      <c r="J9" s="154">
        <f t="shared" si="0"/>
        <v>1796.5237631139948</v>
      </c>
      <c r="K9" s="155">
        <f t="shared" si="0"/>
        <v>99.806875728555255</v>
      </c>
      <c r="L9" s="438"/>
      <c r="M9" s="154">
        <f t="shared" si="2"/>
        <v>12</v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6"/>
      <c r="U9" s="152"/>
      <c r="V9" s="152"/>
      <c r="W9" s="178" t="str">
        <f t="shared" si="5"/>
        <v/>
      </c>
      <c r="X9" s="95" t="str">
        <f t="shared" si="6"/>
        <v/>
      </c>
      <c r="Y9" s="436"/>
      <c r="Z9" s="152"/>
      <c r="AA9" s="152"/>
      <c r="AB9" s="178" t="str">
        <f t="shared" si="7"/>
        <v/>
      </c>
      <c r="AC9" s="95" t="str">
        <f t="shared" si="8"/>
        <v/>
      </c>
      <c r="AD9" s="436"/>
      <c r="AE9" s="152">
        <v>18</v>
      </c>
      <c r="AF9" s="152">
        <v>1663.8095238095257</v>
      </c>
      <c r="AG9" s="178">
        <f t="shared" si="9"/>
        <v>92.433862433862544</v>
      </c>
      <c r="AH9" s="95">
        <f t="shared" si="10"/>
        <v>10</v>
      </c>
      <c r="AI9" s="436"/>
      <c r="AJ9" s="152">
        <v>18</v>
      </c>
      <c r="AK9" s="152">
        <v>1845.2173913043459</v>
      </c>
      <c r="AL9" s="178">
        <f t="shared" si="11"/>
        <v>102.51207729468588</v>
      </c>
      <c r="AM9" s="95">
        <f t="shared" si="12"/>
        <v>12</v>
      </c>
      <c r="AN9" s="436"/>
      <c r="AO9" s="152">
        <v>18</v>
      </c>
      <c r="AP9" s="152">
        <v>1833.5064935064925</v>
      </c>
      <c r="AQ9" s="178">
        <f t="shared" si="13"/>
        <v>101.8614718614718</v>
      </c>
      <c r="AR9" s="95">
        <f t="shared" si="14"/>
        <v>12</v>
      </c>
      <c r="AS9" s="436"/>
      <c r="AT9" s="152">
        <v>18</v>
      </c>
      <c r="AU9" s="152">
        <v>1843.5616438356151</v>
      </c>
      <c r="AV9" s="178">
        <f t="shared" si="15"/>
        <v>102.42009132420084</v>
      </c>
      <c r="AW9" s="95">
        <f t="shared" si="16"/>
        <v>12</v>
      </c>
      <c r="AX9" s="436"/>
    </row>
    <row r="10" spans="1:50" ht="14.25" hidden="1">
      <c r="A10" s="76"/>
      <c r="B10" s="435"/>
      <c r="C10" s="95">
        <v>4</v>
      </c>
      <c r="D10" s="95" t="s">
        <v>413</v>
      </c>
      <c r="E10" s="152">
        <v>17</v>
      </c>
      <c r="F10" s="95">
        <v>1800</v>
      </c>
      <c r="G10" s="178">
        <f t="shared" si="1"/>
        <v>105.88235294117646</v>
      </c>
      <c r="H10" s="436"/>
      <c r="I10" s="154">
        <f>IFERROR(AVERAGE(P10,U10,Z10,AE10,AJ10,AO10,AT10),"")</f>
        <v>17</v>
      </c>
      <c r="J10" s="154">
        <f>IFERROR(AVERAGE(Q10,V10,AA10,AF10,AK10,AP10,AU10),"")</f>
        <v>1791.3677901046317</v>
      </c>
      <c r="K10" s="155">
        <f>IFERROR(AVERAGE(R10,W10,AB10,AG10,AL10,AQ10,AV10),"")</f>
        <v>105.37457588850775</v>
      </c>
      <c r="L10" s="438"/>
      <c r="M10" s="154">
        <f t="shared" si="2"/>
        <v>9</v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6"/>
      <c r="U10" s="152"/>
      <c r="V10" s="152"/>
      <c r="W10" s="178" t="str">
        <f t="shared" si="5"/>
        <v/>
      </c>
      <c r="X10" s="95" t="str">
        <f t="shared" si="6"/>
        <v/>
      </c>
      <c r="Y10" s="436"/>
      <c r="Z10" s="152"/>
      <c r="AA10" s="152"/>
      <c r="AB10" s="178" t="str">
        <f t="shared" si="7"/>
        <v/>
      </c>
      <c r="AC10" s="95" t="str">
        <f t="shared" si="8"/>
        <v/>
      </c>
      <c r="AD10" s="436"/>
      <c r="AE10" s="152">
        <v>17</v>
      </c>
      <c r="AF10" s="152">
        <v>1658.961038961038</v>
      </c>
      <c r="AG10" s="178">
        <f t="shared" si="9"/>
        <v>97.58594346829635</v>
      </c>
      <c r="AH10" s="95">
        <f t="shared" si="10"/>
        <v>9</v>
      </c>
      <c r="AI10" s="436"/>
      <c r="AJ10" s="152">
        <v>17</v>
      </c>
      <c r="AK10" s="152">
        <v>1844.6153846153836</v>
      </c>
      <c r="AL10" s="178">
        <f t="shared" si="11"/>
        <v>108.50678733031668</v>
      </c>
      <c r="AM10" s="95">
        <f t="shared" si="12"/>
        <v>9</v>
      </c>
      <c r="AN10" s="436"/>
      <c r="AO10" s="152">
        <v>17</v>
      </c>
      <c r="AP10" s="152">
        <v>1825.2631578947371</v>
      </c>
      <c r="AQ10" s="178">
        <f t="shared" si="13"/>
        <v>107.36842105263159</v>
      </c>
      <c r="AR10" s="95">
        <f t="shared" si="14"/>
        <v>11</v>
      </c>
      <c r="AS10" s="436"/>
      <c r="AT10" s="152">
        <v>17</v>
      </c>
      <c r="AU10" s="152">
        <v>1836.6315789473688</v>
      </c>
      <c r="AV10" s="178">
        <f t="shared" si="15"/>
        <v>108.0371517027864</v>
      </c>
      <c r="AW10" s="95">
        <f t="shared" si="16"/>
        <v>10</v>
      </c>
      <c r="AX10" s="436"/>
    </row>
    <row r="11" spans="1:50" ht="14.25" hidden="1">
      <c r="A11" s="76"/>
      <c r="B11" s="435"/>
      <c r="C11" s="95">
        <v>5</v>
      </c>
      <c r="D11" s="95" t="s">
        <v>414</v>
      </c>
      <c r="E11" s="152">
        <v>20</v>
      </c>
      <c r="F11" s="95">
        <v>1800</v>
      </c>
      <c r="G11" s="178">
        <f t="shared" si="1"/>
        <v>90</v>
      </c>
      <c r="H11" s="436"/>
      <c r="I11" s="154">
        <f t="shared" ref="I11:K21" si="17">IFERROR(AVERAGE(P11,U11,Z11,AE11,AJ11,AO11,AT11),"")</f>
        <v>20</v>
      </c>
      <c r="J11" s="154">
        <f t="shared" si="17"/>
        <v>1784.8685893317868</v>
      </c>
      <c r="K11" s="155">
        <f t="shared" si="17"/>
        <v>89.243429466589347</v>
      </c>
      <c r="L11" s="438"/>
      <c r="M11" s="154">
        <f t="shared" si="2"/>
        <v>14</v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6"/>
      <c r="U11" s="152"/>
      <c r="V11" s="152"/>
      <c r="W11" s="178" t="str">
        <f t="shared" si="5"/>
        <v/>
      </c>
      <c r="X11" s="95" t="str">
        <f t="shared" si="6"/>
        <v/>
      </c>
      <c r="Y11" s="436"/>
      <c r="Z11" s="152"/>
      <c r="AA11" s="152"/>
      <c r="AB11" s="178" t="str">
        <f t="shared" si="7"/>
        <v/>
      </c>
      <c r="AC11" s="95" t="str">
        <f t="shared" si="8"/>
        <v/>
      </c>
      <c r="AD11" s="436"/>
      <c r="AE11" s="152">
        <v>20</v>
      </c>
      <c r="AF11" s="152">
        <v>1651.2820512820506</v>
      </c>
      <c r="AG11" s="178">
        <f t="shared" si="9"/>
        <v>82.564102564102527</v>
      </c>
      <c r="AH11" s="95">
        <f t="shared" si="10"/>
        <v>14</v>
      </c>
      <c r="AI11" s="436"/>
      <c r="AJ11" s="152">
        <v>20</v>
      </c>
      <c r="AK11" s="152">
        <v>1826.8292682926824</v>
      </c>
      <c r="AL11" s="178">
        <f t="shared" si="11"/>
        <v>91.34146341463412</v>
      </c>
      <c r="AM11" s="95">
        <f t="shared" si="12"/>
        <v>14</v>
      </c>
      <c r="AN11" s="436"/>
      <c r="AO11" s="152">
        <v>20</v>
      </c>
      <c r="AP11" s="152">
        <v>1828.6764705882351</v>
      </c>
      <c r="AQ11" s="178">
        <f t="shared" si="13"/>
        <v>91.433823529411754</v>
      </c>
      <c r="AR11" s="95">
        <f t="shared" si="14"/>
        <v>14</v>
      </c>
      <c r="AS11" s="436"/>
      <c r="AT11" s="152">
        <v>20</v>
      </c>
      <c r="AU11" s="152">
        <v>1832.6865671641792</v>
      </c>
      <c r="AV11" s="178">
        <f t="shared" si="15"/>
        <v>91.634328358208961</v>
      </c>
      <c r="AW11" s="95">
        <f t="shared" si="16"/>
        <v>14</v>
      </c>
      <c r="AX11" s="436"/>
    </row>
    <row r="12" spans="1:50" ht="14.25" hidden="1">
      <c r="A12" s="76"/>
      <c r="B12" s="435"/>
      <c r="C12" s="95">
        <v>6</v>
      </c>
      <c r="D12" s="95" t="s">
        <v>415</v>
      </c>
      <c r="E12" s="152">
        <v>16</v>
      </c>
      <c r="F12" s="95">
        <v>1800</v>
      </c>
      <c r="G12" s="178">
        <f t="shared" si="1"/>
        <v>112.5</v>
      </c>
      <c r="H12" s="436"/>
      <c r="I12" s="154">
        <f t="shared" si="17"/>
        <v>16</v>
      </c>
      <c r="J12" s="154">
        <f t="shared" si="17"/>
        <v>1784.6571737203535</v>
      </c>
      <c r="K12" s="155">
        <f t="shared" si="17"/>
        <v>111.54107335752209</v>
      </c>
      <c r="L12" s="438"/>
      <c r="M12" s="154">
        <f t="shared" si="2"/>
        <v>7</v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6"/>
      <c r="U12" s="152"/>
      <c r="V12" s="152"/>
      <c r="W12" s="178" t="str">
        <f t="shared" si="5"/>
        <v/>
      </c>
      <c r="X12" s="95" t="str">
        <f t="shared" si="6"/>
        <v/>
      </c>
      <c r="Y12" s="436"/>
      <c r="Z12" s="152"/>
      <c r="AA12" s="152"/>
      <c r="AB12" s="178" t="str">
        <f t="shared" si="7"/>
        <v/>
      </c>
      <c r="AC12" s="95" t="str">
        <f t="shared" si="8"/>
        <v/>
      </c>
      <c r="AD12" s="436"/>
      <c r="AE12" s="152">
        <v>16</v>
      </c>
      <c r="AF12" s="152">
        <v>1640.9523809523814</v>
      </c>
      <c r="AG12" s="178">
        <f t="shared" si="9"/>
        <v>102.55952380952384</v>
      </c>
      <c r="AH12" s="95">
        <f t="shared" si="10"/>
        <v>5</v>
      </c>
      <c r="AI12" s="436"/>
      <c r="AJ12" s="152">
        <v>16</v>
      </c>
      <c r="AK12" s="152">
        <v>1846.5671641791057</v>
      </c>
      <c r="AL12" s="178">
        <f t="shared" si="11"/>
        <v>115.41044776119411</v>
      </c>
      <c r="AM12" s="95">
        <f t="shared" si="12"/>
        <v>4</v>
      </c>
      <c r="AN12" s="436"/>
      <c r="AO12" s="152">
        <v>16</v>
      </c>
      <c r="AP12" s="152">
        <v>1826.0606060606067</v>
      </c>
      <c r="AQ12" s="178">
        <f t="shared" si="13"/>
        <v>114.12878787878792</v>
      </c>
      <c r="AR12" s="95">
        <f t="shared" si="14"/>
        <v>7</v>
      </c>
      <c r="AS12" s="436"/>
      <c r="AT12" s="152">
        <v>16</v>
      </c>
      <c r="AU12" s="152">
        <v>1825.0485436893202</v>
      </c>
      <c r="AV12" s="178">
        <f t="shared" si="15"/>
        <v>114.06553398058252</v>
      </c>
      <c r="AW12" s="95">
        <f t="shared" si="16"/>
        <v>7</v>
      </c>
      <c r="AX12" s="436"/>
    </row>
    <row r="13" spans="1:50" ht="14.25" hidden="1">
      <c r="A13" s="76"/>
      <c r="B13" s="435"/>
      <c r="C13" s="95">
        <v>7</v>
      </c>
      <c r="D13" s="95" t="s">
        <v>416</v>
      </c>
      <c r="E13" s="152">
        <v>17</v>
      </c>
      <c r="F13" s="95">
        <v>1800</v>
      </c>
      <c r="G13" s="178">
        <f t="shared" si="1"/>
        <v>105.88235294117646</v>
      </c>
      <c r="H13" s="436"/>
      <c r="I13" s="154">
        <f t="shared" si="17"/>
        <v>17</v>
      </c>
      <c r="J13" s="154">
        <f t="shared" si="17"/>
        <v>1791.2143150966683</v>
      </c>
      <c r="K13" s="155">
        <f t="shared" si="17"/>
        <v>105.36554794686285</v>
      </c>
      <c r="L13" s="438"/>
      <c r="M13" s="154">
        <f t="shared" si="2"/>
        <v>10</v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6"/>
      <c r="U13" s="152"/>
      <c r="V13" s="152"/>
      <c r="W13" s="178" t="str">
        <f t="shared" si="5"/>
        <v/>
      </c>
      <c r="X13" s="95" t="str">
        <f t="shared" si="6"/>
        <v/>
      </c>
      <c r="Y13" s="436"/>
      <c r="Z13" s="152"/>
      <c r="AA13" s="152"/>
      <c r="AB13" s="178" t="str">
        <f t="shared" si="7"/>
        <v/>
      </c>
      <c r="AC13" s="95" t="str">
        <f t="shared" si="8"/>
        <v/>
      </c>
      <c r="AD13" s="436"/>
      <c r="AE13" s="152">
        <v>17</v>
      </c>
      <c r="AF13" s="152">
        <v>1672.941176470589</v>
      </c>
      <c r="AG13" s="178">
        <f t="shared" si="9"/>
        <v>98.408304498269942</v>
      </c>
      <c r="AH13" s="95">
        <f t="shared" si="10"/>
        <v>8</v>
      </c>
      <c r="AI13" s="436"/>
      <c r="AJ13" s="152">
        <v>17</v>
      </c>
      <c r="AK13" s="152">
        <v>1824.0000000000005</v>
      </c>
      <c r="AL13" s="178">
        <f t="shared" si="11"/>
        <v>107.29411764705885</v>
      </c>
      <c r="AM13" s="95">
        <f t="shared" si="12"/>
        <v>11</v>
      </c>
      <c r="AN13" s="436"/>
      <c r="AO13" s="152">
        <v>17</v>
      </c>
      <c r="AP13" s="152">
        <v>1825.4545454545455</v>
      </c>
      <c r="AQ13" s="178">
        <f t="shared" si="13"/>
        <v>107.37967914438502</v>
      </c>
      <c r="AR13" s="95">
        <f t="shared" si="14"/>
        <v>10</v>
      </c>
      <c r="AS13" s="436"/>
      <c r="AT13" s="152">
        <v>17</v>
      </c>
      <c r="AU13" s="152">
        <v>1842.4615384615381</v>
      </c>
      <c r="AV13" s="178">
        <f t="shared" si="15"/>
        <v>108.38009049773754</v>
      </c>
      <c r="AW13" s="95">
        <f t="shared" si="16"/>
        <v>9</v>
      </c>
      <c r="AX13" s="436"/>
    </row>
    <row r="14" spans="1:50" ht="14.25" hidden="1">
      <c r="A14" s="76"/>
      <c r="B14" s="435"/>
      <c r="C14" s="95">
        <v>8</v>
      </c>
      <c r="D14" s="95" t="s">
        <v>417</v>
      </c>
      <c r="E14" s="152">
        <v>16</v>
      </c>
      <c r="F14" s="95">
        <v>1800</v>
      </c>
      <c r="G14" s="178">
        <f t="shared" si="1"/>
        <v>112.5</v>
      </c>
      <c r="H14" s="436"/>
      <c r="I14" s="154">
        <f t="shared" si="17"/>
        <v>16</v>
      </c>
      <c r="J14" s="154">
        <f t="shared" si="17"/>
        <v>1798.2556797784514</v>
      </c>
      <c r="K14" s="155">
        <f t="shared" si="17"/>
        <v>112.39097998615321</v>
      </c>
      <c r="L14" s="438"/>
      <c r="M14" s="154">
        <f t="shared" si="2"/>
        <v>4</v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6"/>
      <c r="U14" s="152"/>
      <c r="V14" s="152"/>
      <c r="W14" s="178" t="str">
        <f t="shared" si="5"/>
        <v/>
      </c>
      <c r="X14" s="95" t="str">
        <f t="shared" si="6"/>
        <v/>
      </c>
      <c r="Y14" s="436"/>
      <c r="Z14" s="152"/>
      <c r="AA14" s="152"/>
      <c r="AB14" s="178" t="str">
        <f t="shared" si="7"/>
        <v/>
      </c>
      <c r="AC14" s="95" t="str">
        <f t="shared" si="8"/>
        <v/>
      </c>
      <c r="AD14" s="436"/>
      <c r="AE14" s="152">
        <v>16</v>
      </c>
      <c r="AF14" s="152">
        <v>1646.4705882352962</v>
      </c>
      <c r="AG14" s="178">
        <f t="shared" si="9"/>
        <v>102.90441176470601</v>
      </c>
      <c r="AH14" s="95">
        <f t="shared" si="10"/>
        <v>2</v>
      </c>
      <c r="AI14" s="436"/>
      <c r="AJ14" s="152">
        <v>16</v>
      </c>
      <c r="AK14" s="152">
        <v>1829.0322580645179</v>
      </c>
      <c r="AL14" s="178">
        <f t="shared" si="11"/>
        <v>114.31451612903237</v>
      </c>
      <c r="AM14" s="95">
        <f t="shared" si="12"/>
        <v>7</v>
      </c>
      <c r="AN14" s="436"/>
      <c r="AO14" s="152">
        <v>16</v>
      </c>
      <c r="AP14" s="152">
        <v>1868.1081081081068</v>
      </c>
      <c r="AQ14" s="178">
        <f t="shared" si="13"/>
        <v>116.75675675675667</v>
      </c>
      <c r="AR14" s="95">
        <f t="shared" si="14"/>
        <v>4</v>
      </c>
      <c r="AS14" s="436"/>
      <c r="AT14" s="152">
        <v>16</v>
      </c>
      <c r="AU14" s="152">
        <v>1849.4117647058847</v>
      </c>
      <c r="AV14" s="178">
        <f t="shared" si="15"/>
        <v>115.58823529411779</v>
      </c>
      <c r="AW14" s="95">
        <f t="shared" si="16"/>
        <v>4</v>
      </c>
      <c r="AX14" s="436"/>
    </row>
    <row r="15" spans="1:50" ht="14.25" hidden="1">
      <c r="A15" s="76"/>
      <c r="B15" s="435"/>
      <c r="C15" s="95">
        <v>9</v>
      </c>
      <c r="D15" s="95" t="s">
        <v>418</v>
      </c>
      <c r="E15" s="152">
        <v>18</v>
      </c>
      <c r="F15" s="95">
        <v>1800</v>
      </c>
      <c r="G15" s="178">
        <f t="shared" si="1"/>
        <v>100</v>
      </c>
      <c r="H15" s="436"/>
      <c r="I15" s="154">
        <f t="shared" si="17"/>
        <v>18</v>
      </c>
      <c r="J15" s="154">
        <f t="shared" si="17"/>
        <v>1783.1056808882606</v>
      </c>
      <c r="K15" s="155">
        <f t="shared" si="17"/>
        <v>99.061426716014481</v>
      </c>
      <c r="L15" s="438"/>
      <c r="M15" s="154">
        <f t="shared" si="2"/>
        <v>13</v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6"/>
      <c r="U15" s="152"/>
      <c r="V15" s="152"/>
      <c r="W15" s="178" t="str">
        <f t="shared" si="5"/>
        <v/>
      </c>
      <c r="X15" s="95" t="str">
        <f t="shared" si="6"/>
        <v/>
      </c>
      <c r="Y15" s="436"/>
      <c r="Z15" s="152"/>
      <c r="AA15" s="152"/>
      <c r="AB15" s="178" t="str">
        <f t="shared" si="7"/>
        <v/>
      </c>
      <c r="AC15" s="95" t="str">
        <f t="shared" si="8"/>
        <v/>
      </c>
      <c r="AD15" s="436"/>
      <c r="AE15" s="152">
        <v>18</v>
      </c>
      <c r="AF15" s="152">
        <v>1639.7872340425533</v>
      </c>
      <c r="AG15" s="178">
        <f t="shared" si="9"/>
        <v>91.099290780141857</v>
      </c>
      <c r="AH15" s="95">
        <f t="shared" si="10"/>
        <v>12</v>
      </c>
      <c r="AI15" s="436"/>
      <c r="AJ15" s="152">
        <v>18</v>
      </c>
      <c r="AK15" s="152">
        <v>1836.8181818181818</v>
      </c>
      <c r="AL15" s="178">
        <f t="shared" si="11"/>
        <v>102.04545454545455</v>
      </c>
      <c r="AM15" s="95">
        <f t="shared" si="12"/>
        <v>13</v>
      </c>
      <c r="AN15" s="436"/>
      <c r="AO15" s="152">
        <v>18</v>
      </c>
      <c r="AP15" s="152">
        <v>1820.1923076923072</v>
      </c>
      <c r="AQ15" s="178">
        <f t="shared" si="13"/>
        <v>101.12179487179485</v>
      </c>
      <c r="AR15" s="95">
        <f t="shared" si="14"/>
        <v>13</v>
      </c>
      <c r="AS15" s="436"/>
      <c r="AT15" s="152">
        <v>18</v>
      </c>
      <c r="AU15" s="152">
        <v>1835.6250000000007</v>
      </c>
      <c r="AV15" s="178">
        <f t="shared" si="15"/>
        <v>101.9791666666667</v>
      </c>
      <c r="AW15" s="95">
        <f t="shared" si="16"/>
        <v>13</v>
      </c>
      <c r="AX15" s="436"/>
    </row>
    <row r="16" spans="1:50" ht="14.25" hidden="1">
      <c r="A16" s="76"/>
      <c r="B16" s="435"/>
      <c r="C16" s="95">
        <v>10</v>
      </c>
      <c r="D16" s="95" t="s">
        <v>419</v>
      </c>
      <c r="E16" s="152">
        <v>16</v>
      </c>
      <c r="F16" s="95">
        <v>1800</v>
      </c>
      <c r="G16" s="178">
        <f t="shared" si="1"/>
        <v>112.5</v>
      </c>
      <c r="H16" s="436"/>
      <c r="I16" s="154">
        <f t="shared" si="17"/>
        <v>16</v>
      </c>
      <c r="J16" s="154">
        <f t="shared" si="17"/>
        <v>1787.6718232747646</v>
      </c>
      <c r="K16" s="155">
        <f t="shared" si="17"/>
        <v>111.72948895467279</v>
      </c>
      <c r="L16" s="438"/>
      <c r="M16" s="154">
        <f t="shared" si="2"/>
        <v>6</v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6"/>
      <c r="U16" s="152"/>
      <c r="V16" s="152"/>
      <c r="W16" s="178" t="str">
        <f t="shared" si="5"/>
        <v/>
      </c>
      <c r="X16" s="95" t="str">
        <f t="shared" si="6"/>
        <v/>
      </c>
      <c r="Y16" s="436"/>
      <c r="Z16" s="152"/>
      <c r="AA16" s="152"/>
      <c r="AB16" s="178" t="str">
        <f t="shared" si="7"/>
        <v/>
      </c>
      <c r="AC16" s="95" t="str">
        <f t="shared" si="8"/>
        <v/>
      </c>
      <c r="AD16" s="436"/>
      <c r="AE16" s="152">
        <v>16</v>
      </c>
      <c r="AF16" s="152">
        <v>1639.0588235294115</v>
      </c>
      <c r="AG16" s="178">
        <f t="shared" si="9"/>
        <v>102.44117647058822</v>
      </c>
      <c r="AH16" s="95">
        <f t="shared" si="10"/>
        <v>6</v>
      </c>
      <c r="AI16" s="436"/>
      <c r="AJ16" s="152">
        <v>16</v>
      </c>
      <c r="AK16" s="152">
        <v>1843.571428571428</v>
      </c>
      <c r="AL16" s="178">
        <f t="shared" si="11"/>
        <v>115.22321428571425</v>
      </c>
      <c r="AM16" s="95">
        <f t="shared" si="12"/>
        <v>5</v>
      </c>
      <c r="AN16" s="436"/>
      <c r="AO16" s="152">
        <v>16</v>
      </c>
      <c r="AP16" s="152">
        <v>1833.9393939393944</v>
      </c>
      <c r="AQ16" s="178">
        <f t="shared" si="13"/>
        <v>114.62121212121215</v>
      </c>
      <c r="AR16" s="95">
        <f t="shared" si="14"/>
        <v>6</v>
      </c>
      <c r="AS16" s="436"/>
      <c r="AT16" s="152">
        <v>16</v>
      </c>
      <c r="AU16" s="152">
        <v>1834.1176470588243</v>
      </c>
      <c r="AV16" s="178">
        <f t="shared" si="15"/>
        <v>114.63235294117652</v>
      </c>
      <c r="AW16" s="95">
        <f t="shared" si="16"/>
        <v>6</v>
      </c>
      <c r="AX16" s="436"/>
    </row>
    <row r="17" spans="2:50" hidden="1">
      <c r="B17" s="435"/>
      <c r="C17" s="95">
        <v>11</v>
      </c>
      <c r="D17" s="95" t="s">
        <v>420</v>
      </c>
      <c r="E17" s="95">
        <v>15</v>
      </c>
      <c r="F17" s="95">
        <v>1800</v>
      </c>
      <c r="G17" s="178">
        <f t="shared" si="1"/>
        <v>120</v>
      </c>
      <c r="H17" s="436"/>
      <c r="I17" s="154">
        <f t="shared" si="17"/>
        <v>15</v>
      </c>
      <c r="J17" s="154">
        <f t="shared" si="17"/>
        <v>1833.2025652366278</v>
      </c>
      <c r="K17" s="155">
        <f t="shared" si="17"/>
        <v>122.21350434910849</v>
      </c>
      <c r="L17" s="438"/>
      <c r="M17" s="154">
        <f t="shared" si="2"/>
        <v>1</v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6"/>
      <c r="U17" s="95"/>
      <c r="V17" s="95"/>
      <c r="W17" s="178" t="str">
        <f t="shared" si="5"/>
        <v/>
      </c>
      <c r="X17" s="95" t="str">
        <f t="shared" si="6"/>
        <v/>
      </c>
      <c r="Y17" s="436"/>
      <c r="Z17" s="95"/>
      <c r="AA17" s="95"/>
      <c r="AB17" s="178" t="str">
        <f t="shared" si="7"/>
        <v/>
      </c>
      <c r="AC17" s="95" t="str">
        <f t="shared" si="8"/>
        <v/>
      </c>
      <c r="AD17" s="436"/>
      <c r="AE17" s="95">
        <v>15</v>
      </c>
      <c r="AF17" s="152">
        <v>1645.7142857142917</v>
      </c>
      <c r="AG17" s="178">
        <f t="shared" si="9"/>
        <v>109.71428571428611</v>
      </c>
      <c r="AH17" s="95">
        <f t="shared" si="10"/>
        <v>1</v>
      </c>
      <c r="AI17" s="436"/>
      <c r="AJ17" s="95">
        <v>15</v>
      </c>
      <c r="AK17" s="152">
        <v>1849.411764705889</v>
      </c>
      <c r="AL17" s="178">
        <f t="shared" si="11"/>
        <v>123.29411764705927</v>
      </c>
      <c r="AM17" s="95">
        <f t="shared" si="12"/>
        <v>1</v>
      </c>
      <c r="AN17" s="436"/>
      <c r="AO17" s="95">
        <v>15</v>
      </c>
      <c r="AP17" s="152">
        <v>1913.6842105263227</v>
      </c>
      <c r="AQ17" s="178">
        <f t="shared" si="13"/>
        <v>127.57894736842151</v>
      </c>
      <c r="AR17" s="95">
        <f t="shared" si="14"/>
        <v>1</v>
      </c>
      <c r="AS17" s="436"/>
      <c r="AT17" s="95">
        <v>15</v>
      </c>
      <c r="AU17" s="95">
        <v>1924.000000000007</v>
      </c>
      <c r="AV17" s="178">
        <f t="shared" si="15"/>
        <v>128.26666666666713</v>
      </c>
      <c r="AW17" s="95">
        <f t="shared" si="16"/>
        <v>1</v>
      </c>
      <c r="AX17" s="436"/>
    </row>
    <row r="18" spans="2:50" hidden="1">
      <c r="B18" s="435"/>
      <c r="C18" s="95">
        <v>12</v>
      </c>
      <c r="D18" s="95" t="s">
        <v>421</v>
      </c>
      <c r="E18" s="95">
        <v>16</v>
      </c>
      <c r="F18" s="95">
        <v>1800</v>
      </c>
      <c r="G18" s="178">
        <f t="shared" si="1"/>
        <v>112.5</v>
      </c>
      <c r="H18" s="436"/>
      <c r="I18" s="154">
        <f t="shared" si="17"/>
        <v>16</v>
      </c>
      <c r="J18" s="154">
        <f t="shared" si="17"/>
        <v>1817.1440516005737</v>
      </c>
      <c r="K18" s="155">
        <f t="shared" si="17"/>
        <v>113.57150322503585</v>
      </c>
      <c r="L18" s="438"/>
      <c r="M18" s="154">
        <f t="shared" si="2"/>
        <v>3</v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6"/>
      <c r="U18" s="95"/>
      <c r="V18" s="95"/>
      <c r="W18" s="178" t="str">
        <f t="shared" si="5"/>
        <v/>
      </c>
      <c r="X18" s="95" t="str">
        <f t="shared" si="6"/>
        <v/>
      </c>
      <c r="Y18" s="436"/>
      <c r="Z18" s="95"/>
      <c r="AA18" s="95"/>
      <c r="AB18" s="178" t="str">
        <f t="shared" si="7"/>
        <v/>
      </c>
      <c r="AC18" s="95" t="str">
        <f t="shared" si="8"/>
        <v/>
      </c>
      <c r="AD18" s="436"/>
      <c r="AE18" s="95">
        <v>16</v>
      </c>
      <c r="AF18" s="152">
        <v>1645.7142857142917</v>
      </c>
      <c r="AG18" s="178">
        <f t="shared" si="9"/>
        <v>102.85714285714323</v>
      </c>
      <c r="AH18" s="95">
        <f t="shared" si="10"/>
        <v>3</v>
      </c>
      <c r="AI18" s="436"/>
      <c r="AJ18" s="95">
        <v>16</v>
      </c>
      <c r="AK18" s="152">
        <v>1849.5652173912981</v>
      </c>
      <c r="AL18" s="178">
        <f t="shared" si="11"/>
        <v>115.59782608695613</v>
      </c>
      <c r="AM18" s="95">
        <f t="shared" si="12"/>
        <v>3</v>
      </c>
      <c r="AN18" s="436"/>
      <c r="AO18" s="95">
        <v>16</v>
      </c>
      <c r="AP18" s="152">
        <v>1876.1538461538412</v>
      </c>
      <c r="AQ18" s="178">
        <f t="shared" si="13"/>
        <v>117.25961538461507</v>
      </c>
      <c r="AR18" s="95">
        <f t="shared" si="14"/>
        <v>3</v>
      </c>
      <c r="AS18" s="436"/>
      <c r="AT18" s="95">
        <v>16</v>
      </c>
      <c r="AU18" s="152">
        <v>1897.1428571428639</v>
      </c>
      <c r="AV18" s="178">
        <f t="shared" si="15"/>
        <v>118.571428571429</v>
      </c>
      <c r="AW18" s="95">
        <f t="shared" si="16"/>
        <v>3</v>
      </c>
      <c r="AX18" s="436"/>
    </row>
    <row r="19" spans="2:50" hidden="1">
      <c r="B19" s="435"/>
      <c r="C19" s="95">
        <v>13</v>
      </c>
      <c r="D19" s="95" t="s">
        <v>422</v>
      </c>
      <c r="E19" s="95">
        <v>17</v>
      </c>
      <c r="F19" s="95">
        <v>1500</v>
      </c>
      <c r="G19" s="178">
        <f t="shared" si="1"/>
        <v>88.235294117647058</v>
      </c>
      <c r="H19" s="436"/>
      <c r="I19" s="154">
        <f t="shared" si="17"/>
        <v>17</v>
      </c>
      <c r="J19" s="154">
        <f t="shared" si="17"/>
        <v>1711.9283347863989</v>
      </c>
      <c r="K19" s="155">
        <f t="shared" si="17"/>
        <v>100.70166675214111</v>
      </c>
      <c r="L19" s="438"/>
      <c r="M19" s="154">
        <f t="shared" si="2"/>
        <v>11</v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6"/>
      <c r="U19" s="95"/>
      <c r="V19" s="95"/>
      <c r="W19" s="178" t="str">
        <f t="shared" si="5"/>
        <v/>
      </c>
      <c r="X19" s="95" t="str">
        <f t="shared" si="6"/>
        <v/>
      </c>
      <c r="Y19" s="436"/>
      <c r="Z19" s="95"/>
      <c r="AA19" s="95"/>
      <c r="AB19" s="178" t="str">
        <f t="shared" si="7"/>
        <v/>
      </c>
      <c r="AC19" s="95" t="str">
        <f t="shared" si="8"/>
        <v/>
      </c>
      <c r="AD19" s="436"/>
      <c r="AE19" s="95">
        <v>17</v>
      </c>
      <c r="AF19" s="152">
        <v>1367.9999999999986</v>
      </c>
      <c r="AG19" s="178">
        <f t="shared" si="9"/>
        <v>80.470588235294031</v>
      </c>
      <c r="AH19" s="95">
        <f t="shared" si="10"/>
        <v>15</v>
      </c>
      <c r="AI19" s="436"/>
      <c r="AJ19" s="95">
        <v>17</v>
      </c>
      <c r="AK19" s="152">
        <v>1829.0322580645179</v>
      </c>
      <c r="AL19" s="178">
        <f t="shared" si="11"/>
        <v>107.59013282732458</v>
      </c>
      <c r="AM19" s="95">
        <f t="shared" si="12"/>
        <v>10</v>
      </c>
      <c r="AN19" s="436"/>
      <c r="AO19" s="95">
        <v>17</v>
      </c>
      <c r="AP19" s="152">
        <v>1829.5999999999985</v>
      </c>
      <c r="AQ19" s="178">
        <f t="shared" si="13"/>
        <v>107.62352941176462</v>
      </c>
      <c r="AR19" s="95">
        <f t="shared" si="14"/>
        <v>9</v>
      </c>
      <c r="AS19" s="436"/>
      <c r="AT19" s="95">
        <v>17</v>
      </c>
      <c r="AU19" s="152">
        <v>1821.0810810810797</v>
      </c>
      <c r="AV19" s="178">
        <f t="shared" si="15"/>
        <v>107.12241653418116</v>
      </c>
      <c r="AW19" s="95">
        <f t="shared" si="16"/>
        <v>11</v>
      </c>
      <c r="AX19" s="436"/>
    </row>
    <row r="20" spans="2:50" hidden="1">
      <c r="B20" s="435"/>
      <c r="C20" s="95">
        <v>14</v>
      </c>
      <c r="D20" s="95" t="s">
        <v>423</v>
      </c>
      <c r="E20" s="95">
        <v>15</v>
      </c>
      <c r="F20" s="95">
        <v>1500</v>
      </c>
      <c r="G20" s="178">
        <f t="shared" si="1"/>
        <v>100</v>
      </c>
      <c r="H20" s="436"/>
      <c r="I20" s="154">
        <f t="shared" si="17"/>
        <v>15</v>
      </c>
      <c r="J20" s="154">
        <f t="shared" si="17"/>
        <v>1725.9266693429686</v>
      </c>
      <c r="K20" s="155">
        <f t="shared" si="17"/>
        <v>115.06177795619793</v>
      </c>
      <c r="L20" s="438"/>
      <c r="M20" s="154">
        <f t="shared" si="2"/>
        <v>2</v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6"/>
      <c r="U20" s="95"/>
      <c r="V20" s="95"/>
      <c r="W20" s="178" t="str">
        <f t="shared" si="5"/>
        <v/>
      </c>
      <c r="X20" s="95" t="str">
        <f t="shared" si="6"/>
        <v/>
      </c>
      <c r="Y20" s="436"/>
      <c r="Z20" s="95"/>
      <c r="AA20" s="95"/>
      <c r="AB20" s="178" t="str">
        <f t="shared" si="7"/>
        <v/>
      </c>
      <c r="AC20" s="95" t="str">
        <f t="shared" si="8"/>
        <v/>
      </c>
      <c r="AD20" s="436"/>
      <c r="AE20" s="95">
        <v>15</v>
      </c>
      <c r="AF20" s="152">
        <v>1383.396226415095</v>
      </c>
      <c r="AG20" s="178">
        <f t="shared" si="9"/>
        <v>92.226415094339671</v>
      </c>
      <c r="AH20" s="95">
        <f t="shared" si="10"/>
        <v>11</v>
      </c>
      <c r="AI20" s="436"/>
      <c r="AJ20" s="95">
        <v>15</v>
      </c>
      <c r="AK20" s="152">
        <v>1838.2978723404258</v>
      </c>
      <c r="AL20" s="178">
        <f t="shared" si="11"/>
        <v>122.55319148936172</v>
      </c>
      <c r="AM20" s="95">
        <f t="shared" si="12"/>
        <v>2</v>
      </c>
      <c r="AN20" s="436"/>
      <c r="AO20" s="95">
        <v>15</v>
      </c>
      <c r="AP20" s="152">
        <v>1833.3333333333344</v>
      </c>
      <c r="AQ20" s="178">
        <f t="shared" si="13"/>
        <v>122.2222222222223</v>
      </c>
      <c r="AR20" s="95">
        <f t="shared" si="14"/>
        <v>2</v>
      </c>
      <c r="AS20" s="436"/>
      <c r="AT20" s="95">
        <v>15</v>
      </c>
      <c r="AU20" s="152">
        <v>1848.67924528302</v>
      </c>
      <c r="AV20" s="178">
        <f t="shared" si="15"/>
        <v>123.24528301886799</v>
      </c>
      <c r="AW20" s="95">
        <f t="shared" si="16"/>
        <v>2</v>
      </c>
      <c r="AX20" s="436"/>
    </row>
    <row r="21" spans="2:50" hidden="1">
      <c r="B21" s="435"/>
      <c r="C21" s="95">
        <v>15</v>
      </c>
      <c r="D21" s="95" t="s">
        <v>424</v>
      </c>
      <c r="E21" s="95">
        <v>16</v>
      </c>
      <c r="F21" s="95">
        <v>1500</v>
      </c>
      <c r="G21" s="178">
        <f t="shared" si="1"/>
        <v>93.75</v>
      </c>
      <c r="H21" s="436"/>
      <c r="I21" s="154">
        <f t="shared" si="17"/>
        <v>16</v>
      </c>
      <c r="J21" s="154">
        <f t="shared" si="17"/>
        <v>1377.4914094780336</v>
      </c>
      <c r="K21" s="155">
        <f t="shared" si="17"/>
        <v>86.093213092377098</v>
      </c>
      <c r="L21" s="439"/>
      <c r="M21" s="154">
        <f t="shared" si="2"/>
        <v>15</v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6"/>
      <c r="U21" s="95"/>
      <c r="V21" s="95"/>
      <c r="W21" s="178" t="str">
        <f t="shared" si="5"/>
        <v/>
      </c>
      <c r="X21" s="95" t="str">
        <f t="shared" si="6"/>
        <v/>
      </c>
      <c r="Y21" s="436"/>
      <c r="Z21" s="95"/>
      <c r="AA21" s="95"/>
      <c r="AB21" s="178" t="str">
        <f t="shared" si="7"/>
        <v/>
      </c>
      <c r="AC21" s="95" t="str">
        <f t="shared" si="8"/>
        <v/>
      </c>
      <c r="AD21" s="436"/>
      <c r="AE21" s="95">
        <v>16</v>
      </c>
      <c r="AF21" s="152">
        <v>1378.9830508474588</v>
      </c>
      <c r="AG21" s="178">
        <f t="shared" si="9"/>
        <v>86.186440677966175</v>
      </c>
      <c r="AH21" s="95">
        <f t="shared" si="10"/>
        <v>13</v>
      </c>
      <c r="AI21" s="436"/>
      <c r="AJ21" s="95">
        <v>16</v>
      </c>
      <c r="AK21" s="152">
        <v>1370.149253731345</v>
      </c>
      <c r="AL21" s="178">
        <f t="shared" si="11"/>
        <v>85.634328358209061</v>
      </c>
      <c r="AM21" s="95">
        <f t="shared" si="12"/>
        <v>15</v>
      </c>
      <c r="AN21" s="436"/>
      <c r="AO21" s="95">
        <v>16</v>
      </c>
      <c r="AP21" s="152">
        <v>1380.8333333333323</v>
      </c>
      <c r="AQ21" s="178">
        <f t="shared" si="13"/>
        <v>86.302083333333272</v>
      </c>
      <c r="AR21" s="95">
        <f t="shared" si="14"/>
        <v>15</v>
      </c>
      <c r="AS21" s="436"/>
      <c r="AT21" s="95">
        <v>16</v>
      </c>
      <c r="AU21" s="95">
        <v>1379.9999999999984</v>
      </c>
      <c r="AV21" s="178">
        <f t="shared" si="15"/>
        <v>86.249999999999901</v>
      </c>
      <c r="AW21" s="95">
        <f t="shared" si="16"/>
        <v>15</v>
      </c>
      <c r="AX21" s="436"/>
    </row>
    <row r="22" spans="2:50" ht="15.75" hidden="1">
      <c r="B22" s="443" t="s">
        <v>167</v>
      </c>
      <c r="C22" s="444"/>
      <c r="D22" s="444"/>
      <c r="E22" s="444"/>
      <c r="F22" s="444"/>
      <c r="G22" s="444"/>
      <c r="H22" s="444"/>
      <c r="I22" s="151"/>
      <c r="J22" s="151"/>
      <c r="K22" s="151"/>
      <c r="L22" s="151"/>
      <c r="M22" s="151"/>
      <c r="N22" s="433" t="s">
        <v>159</v>
      </c>
      <c r="O22" s="446" t="s">
        <v>157</v>
      </c>
      <c r="P22" s="448">
        <v>45874</v>
      </c>
      <c r="Q22" s="435"/>
      <c r="R22" s="435"/>
      <c r="S22" s="435"/>
      <c r="T22" s="435"/>
      <c r="U22" s="448">
        <v>45875</v>
      </c>
      <c r="V22" s="435"/>
      <c r="W22" s="435"/>
      <c r="X22" s="435"/>
      <c r="Y22" s="435"/>
      <c r="Z22" s="448">
        <v>45876</v>
      </c>
      <c r="AA22" s="435"/>
      <c r="AB22" s="435"/>
      <c r="AC22" s="435"/>
      <c r="AD22" s="435"/>
      <c r="AE22" s="448">
        <v>45877</v>
      </c>
      <c r="AF22" s="435"/>
      <c r="AG22" s="435"/>
      <c r="AH22" s="435"/>
      <c r="AI22" s="435"/>
      <c r="AJ22" s="448">
        <v>45878</v>
      </c>
      <c r="AK22" s="435"/>
      <c r="AL22" s="435"/>
      <c r="AM22" s="435"/>
      <c r="AN22" s="435"/>
      <c r="AO22" s="448">
        <v>45879</v>
      </c>
      <c r="AP22" s="435"/>
      <c r="AQ22" s="435"/>
      <c r="AR22" s="435"/>
      <c r="AS22" s="435"/>
      <c r="AT22" s="448">
        <v>45880</v>
      </c>
      <c r="AU22" s="435"/>
      <c r="AV22" s="435"/>
      <c r="AW22" s="435"/>
      <c r="AX22" s="435"/>
    </row>
    <row r="23" spans="2:50" ht="15.75" hidden="1">
      <c r="B23" s="445"/>
      <c r="C23" s="445"/>
      <c r="D23" s="445"/>
      <c r="E23" s="445"/>
      <c r="F23" s="445"/>
      <c r="G23" s="445"/>
      <c r="H23" s="445"/>
      <c r="I23" s="151"/>
      <c r="J23" s="151"/>
      <c r="K23" s="151"/>
      <c r="L23" s="151"/>
      <c r="M23" s="151"/>
      <c r="N23" s="433"/>
      <c r="O23" s="447"/>
      <c r="P23" s="448" t="s">
        <v>161</v>
      </c>
      <c r="Q23" s="435"/>
      <c r="R23" s="435"/>
      <c r="S23" s="435"/>
      <c r="T23" s="435"/>
      <c r="U23" s="448" t="s">
        <v>162</v>
      </c>
      <c r="V23" s="435"/>
      <c r="W23" s="435"/>
      <c r="X23" s="435"/>
      <c r="Y23" s="435"/>
      <c r="Z23" s="448" t="s">
        <v>163</v>
      </c>
      <c r="AA23" s="435"/>
      <c r="AB23" s="435"/>
      <c r="AC23" s="435"/>
      <c r="AD23" s="435"/>
      <c r="AE23" s="448" t="s">
        <v>160</v>
      </c>
      <c r="AF23" s="435"/>
      <c r="AG23" s="435"/>
      <c r="AH23" s="435"/>
      <c r="AI23" s="435"/>
      <c r="AJ23" s="448" t="s">
        <v>164</v>
      </c>
      <c r="AK23" s="435"/>
      <c r="AL23" s="435"/>
      <c r="AM23" s="435"/>
      <c r="AN23" s="435"/>
      <c r="AO23" s="448" t="s">
        <v>165</v>
      </c>
      <c r="AP23" s="435"/>
      <c r="AQ23" s="435"/>
      <c r="AR23" s="435"/>
      <c r="AS23" s="435"/>
      <c r="AT23" s="448" t="s">
        <v>166</v>
      </c>
      <c r="AU23" s="435"/>
      <c r="AV23" s="435"/>
      <c r="AW23" s="435"/>
      <c r="AX23" s="435"/>
    </row>
    <row r="24" spans="2:50" hidden="1">
      <c r="B24" s="433" t="s">
        <v>155</v>
      </c>
      <c r="C24" s="433" t="s">
        <v>147</v>
      </c>
      <c r="D24" s="433"/>
      <c r="E24" s="433" t="s">
        <v>149</v>
      </c>
      <c r="F24" s="433"/>
      <c r="G24" s="433"/>
      <c r="H24" s="440" t="s">
        <v>156</v>
      </c>
      <c r="I24" s="434" t="s">
        <v>225</v>
      </c>
      <c r="J24" s="434"/>
      <c r="K24" s="434"/>
      <c r="L24" s="434" t="s">
        <v>156</v>
      </c>
      <c r="M24" s="434" t="s">
        <v>168</v>
      </c>
      <c r="N24" s="433"/>
      <c r="O24" s="433" t="s">
        <v>158</v>
      </c>
      <c r="P24" s="430" t="s">
        <v>152</v>
      </c>
      <c r="Q24" s="431"/>
      <c r="R24" s="431"/>
      <c r="S24" s="432"/>
      <c r="T24" s="433" t="s">
        <v>156</v>
      </c>
      <c r="U24" s="430" t="s">
        <v>152</v>
      </c>
      <c r="V24" s="431"/>
      <c r="W24" s="431"/>
      <c r="X24" s="432"/>
      <c r="Y24" s="433" t="s">
        <v>156</v>
      </c>
      <c r="Z24" s="430" t="s">
        <v>152</v>
      </c>
      <c r="AA24" s="431"/>
      <c r="AB24" s="431"/>
      <c r="AC24" s="432"/>
      <c r="AD24" s="433" t="s">
        <v>156</v>
      </c>
      <c r="AE24" s="430" t="s">
        <v>152</v>
      </c>
      <c r="AF24" s="431"/>
      <c r="AG24" s="431"/>
      <c r="AH24" s="432"/>
      <c r="AI24" s="433" t="s">
        <v>156</v>
      </c>
      <c r="AJ24" s="430" t="s">
        <v>152</v>
      </c>
      <c r="AK24" s="431"/>
      <c r="AL24" s="431"/>
      <c r="AM24" s="432"/>
      <c r="AN24" s="433" t="s">
        <v>156</v>
      </c>
      <c r="AO24" s="430" t="s">
        <v>152</v>
      </c>
      <c r="AP24" s="431"/>
      <c r="AQ24" s="431"/>
      <c r="AR24" s="432"/>
      <c r="AS24" s="433" t="s">
        <v>156</v>
      </c>
      <c r="AT24" s="430" t="s">
        <v>152</v>
      </c>
      <c r="AU24" s="431"/>
      <c r="AV24" s="431"/>
      <c r="AW24" s="432"/>
      <c r="AX24" s="433" t="s">
        <v>156</v>
      </c>
    </row>
    <row r="25" spans="2:50" hidden="1">
      <c r="B25" s="433"/>
      <c r="C25" s="433"/>
      <c r="D25" s="433"/>
      <c r="E25" s="433" t="s">
        <v>148</v>
      </c>
      <c r="F25" s="433"/>
      <c r="G25" s="433"/>
      <c r="H25" s="441"/>
      <c r="I25" s="434" t="s">
        <v>148</v>
      </c>
      <c r="J25" s="434"/>
      <c r="K25" s="434"/>
      <c r="L25" s="434"/>
      <c r="M25" s="434"/>
      <c r="N25" s="433"/>
      <c r="O25" s="433"/>
      <c r="P25" s="430" t="s">
        <v>153</v>
      </c>
      <c r="Q25" s="431"/>
      <c r="R25" s="431"/>
      <c r="S25" s="432"/>
      <c r="T25" s="433"/>
      <c r="U25" s="430" t="s">
        <v>153</v>
      </c>
      <c r="V25" s="431"/>
      <c r="W25" s="431"/>
      <c r="X25" s="432"/>
      <c r="Y25" s="433"/>
      <c r="Z25" s="430" t="s">
        <v>153</v>
      </c>
      <c r="AA25" s="431"/>
      <c r="AB25" s="431"/>
      <c r="AC25" s="432"/>
      <c r="AD25" s="433"/>
      <c r="AE25" s="430" t="s">
        <v>153</v>
      </c>
      <c r="AF25" s="431"/>
      <c r="AG25" s="431"/>
      <c r="AH25" s="432"/>
      <c r="AI25" s="433"/>
      <c r="AJ25" s="430" t="s">
        <v>153</v>
      </c>
      <c r="AK25" s="431"/>
      <c r="AL25" s="431"/>
      <c r="AM25" s="432"/>
      <c r="AN25" s="433"/>
      <c r="AO25" s="430" t="s">
        <v>153</v>
      </c>
      <c r="AP25" s="431"/>
      <c r="AQ25" s="431"/>
      <c r="AR25" s="432"/>
      <c r="AS25" s="433"/>
      <c r="AT25" s="430" t="s">
        <v>153</v>
      </c>
      <c r="AU25" s="431"/>
      <c r="AV25" s="431"/>
      <c r="AW25" s="432"/>
      <c r="AX25" s="433"/>
    </row>
    <row r="26" spans="2:50" hidden="1">
      <c r="B26" s="433"/>
      <c r="C26" s="433"/>
      <c r="D26" s="433"/>
      <c r="E26" s="94" t="s">
        <v>150</v>
      </c>
      <c r="F26" s="94" t="s">
        <v>151</v>
      </c>
      <c r="G26" s="94" t="s">
        <v>154</v>
      </c>
      <c r="H26" s="442"/>
      <c r="I26" s="153" t="s">
        <v>150</v>
      </c>
      <c r="J26" s="153" t="s">
        <v>151</v>
      </c>
      <c r="K26" s="153" t="s">
        <v>154</v>
      </c>
      <c r="L26" s="434"/>
      <c r="M26" s="434"/>
      <c r="N26" s="433"/>
      <c r="O26" s="433"/>
      <c r="P26" s="94" t="s">
        <v>150</v>
      </c>
      <c r="Q26" s="94" t="s">
        <v>151</v>
      </c>
      <c r="R26" s="94" t="s">
        <v>154</v>
      </c>
      <c r="S26" s="94" t="s">
        <v>168</v>
      </c>
      <c r="T26" s="433"/>
      <c r="U26" s="94" t="s">
        <v>150</v>
      </c>
      <c r="V26" s="94" t="s">
        <v>151</v>
      </c>
      <c r="W26" s="94" t="s">
        <v>154</v>
      </c>
      <c r="X26" s="94" t="s">
        <v>168</v>
      </c>
      <c r="Y26" s="433"/>
      <c r="Z26" s="94" t="s">
        <v>150</v>
      </c>
      <c r="AA26" s="94" t="s">
        <v>151</v>
      </c>
      <c r="AB26" s="94" t="s">
        <v>154</v>
      </c>
      <c r="AC26" s="94" t="s">
        <v>168</v>
      </c>
      <c r="AD26" s="433"/>
      <c r="AE26" s="94" t="s">
        <v>150</v>
      </c>
      <c r="AF26" s="94" t="s">
        <v>151</v>
      </c>
      <c r="AG26" s="94" t="s">
        <v>154</v>
      </c>
      <c r="AH26" s="94" t="s">
        <v>168</v>
      </c>
      <c r="AI26" s="433"/>
      <c r="AJ26" s="94" t="s">
        <v>150</v>
      </c>
      <c r="AK26" s="94" t="s">
        <v>151</v>
      </c>
      <c r="AL26" s="94" t="s">
        <v>154</v>
      </c>
      <c r="AM26" s="94" t="s">
        <v>168</v>
      </c>
      <c r="AN26" s="433"/>
      <c r="AO26" s="94" t="s">
        <v>150</v>
      </c>
      <c r="AP26" s="94" t="s">
        <v>151</v>
      </c>
      <c r="AQ26" s="94" t="s">
        <v>154</v>
      </c>
      <c r="AR26" s="94" t="s">
        <v>168</v>
      </c>
      <c r="AS26" s="433"/>
      <c r="AT26" s="94" t="s">
        <v>150</v>
      </c>
      <c r="AU26" s="94" t="s">
        <v>151</v>
      </c>
      <c r="AV26" s="94" t="s">
        <v>154</v>
      </c>
      <c r="AW26" s="94" t="s">
        <v>168</v>
      </c>
      <c r="AX26" s="433"/>
    </row>
    <row r="27" spans="2:50" hidden="1">
      <c r="B27" s="435" t="s">
        <v>137</v>
      </c>
      <c r="C27" s="95">
        <v>1</v>
      </c>
      <c r="D27" s="95" t="s">
        <v>410</v>
      </c>
      <c r="E27" s="95">
        <v>17</v>
      </c>
      <c r="F27" s="95">
        <v>2000</v>
      </c>
      <c r="G27" s="178">
        <f>F27/E27</f>
        <v>117.64705882352941</v>
      </c>
      <c r="H27" s="436">
        <f>AVERAGE(G27:G41)</f>
        <v>118.54847494553377</v>
      </c>
      <c r="I27" s="154">
        <f>AVERAGE(P27,U27,Z27,AE27,AJ27,AO27,AT27)</f>
        <v>17</v>
      </c>
      <c r="J27" s="154">
        <f t="shared" ref="J27:J41" si="18">AVERAGE(Q27,V27,AA27,AF27,AK27,AP27,AU27)</f>
        <v>1877.1423566965957</v>
      </c>
      <c r="K27" s="155">
        <f>AVERAGE(R27,W27,AB27,AG27,AL27,AQ27,AV27)</f>
        <v>110.42013862921151</v>
      </c>
      <c r="L27" s="449">
        <f>IFERROR(AVERAGE(K27:K41),"-")</f>
        <v>110.09249720901111</v>
      </c>
      <c r="M27" s="154">
        <f>RANK(K27, K$27:K$41)</f>
        <v>8</v>
      </c>
      <c r="N27" s="433"/>
      <c r="O27" s="433"/>
      <c r="P27" s="95">
        <v>17</v>
      </c>
      <c r="Q27" s="152">
        <v>1883.636363636361</v>
      </c>
      <c r="R27" s="178">
        <f>IFERROR(Q27/P27,"")</f>
        <v>110.80213903743299</v>
      </c>
      <c r="S27" s="95">
        <f>IFERROR(RANK(R27, R$27:R$41),"")</f>
        <v>8</v>
      </c>
      <c r="T27" s="436">
        <f>AVERAGE(R27:R41)</f>
        <v>110.39188344784893</v>
      </c>
      <c r="U27" s="95">
        <v>17</v>
      </c>
      <c r="V27" s="152">
        <v>1869.3749999999975</v>
      </c>
      <c r="W27" s="178">
        <f>IFERROR(V27/U27,"")</f>
        <v>109.9632352941175</v>
      </c>
      <c r="X27" s="95">
        <f>IFERROR(RANK(W27, W$27:W$41),"")</f>
        <v>8</v>
      </c>
      <c r="Y27" s="436">
        <f>AVERAGE(W27:W41)</f>
        <v>109.7101778425717</v>
      </c>
      <c r="Z27" s="95">
        <v>17</v>
      </c>
      <c r="AA27" s="152">
        <v>1876.7999999999947</v>
      </c>
      <c r="AB27" s="178">
        <f>IFERROR(AA27/Z27,"")</f>
        <v>110.39999999999969</v>
      </c>
      <c r="AC27" s="95">
        <f>IFERROR(RANK(AB27, AB$27:AB$41),"")</f>
        <v>8</v>
      </c>
      <c r="AD27" s="436">
        <f>AVERAGE(AB27:AB41)</f>
        <v>109.96038449056564</v>
      </c>
      <c r="AE27" s="95">
        <v>17</v>
      </c>
      <c r="AF27" s="152">
        <v>1865.2173913043416</v>
      </c>
      <c r="AG27" s="178">
        <f>IFERROR(AF27/AE27,"")</f>
        <v>109.71867007672597</v>
      </c>
      <c r="AH27" s="95">
        <f>IFERROR(RANK(AG27, AG$27:AG$41),"")</f>
        <v>8</v>
      </c>
      <c r="AI27" s="436">
        <f>AVERAGE(AG27:AG41)</f>
        <v>110.68761729843473</v>
      </c>
      <c r="AJ27" s="95">
        <v>17</v>
      </c>
      <c r="AK27" s="152">
        <v>1893.9999999999966</v>
      </c>
      <c r="AL27" s="178">
        <f>IFERROR(AK27/AJ27,"")</f>
        <v>111.41176470588215</v>
      </c>
      <c r="AM27" s="95">
        <f>IFERROR(RANK(AL27, AL$27:AL$41),"")</f>
        <v>8</v>
      </c>
      <c r="AN27" s="436">
        <f>AVERAGE(AL27:AL41)</f>
        <v>110.03447201705926</v>
      </c>
      <c r="AO27" s="95">
        <v>17</v>
      </c>
      <c r="AP27" s="152">
        <v>1890.9677419354809</v>
      </c>
      <c r="AQ27" s="178">
        <f>IFERROR(AP27/AO27,"")</f>
        <v>111.23339658444006</v>
      </c>
      <c r="AR27" s="95">
        <f>IFERROR(RANK(AQ27, AQ$27:AQ$41),"")</f>
        <v>8</v>
      </c>
      <c r="AS27" s="436">
        <f>AVERAGE(AQ27:AQ41)</f>
        <v>110.01330154004623</v>
      </c>
      <c r="AT27" s="95">
        <v>17</v>
      </c>
      <c r="AU27" s="152">
        <v>1859.9999999999975</v>
      </c>
      <c r="AV27" s="178">
        <f>IFERROR(AU27/AT27,"")</f>
        <v>109.41176470588221</v>
      </c>
      <c r="AW27" s="95">
        <f>IFERROR(RANK(AV27, AV$27:AV$41),"")</f>
        <v>8</v>
      </c>
      <c r="AX27" s="436">
        <f>AVERAGE(AV27:AV41)</f>
        <v>109.84964382655144</v>
      </c>
    </row>
    <row r="28" spans="2:50" hidden="1">
      <c r="B28" s="435"/>
      <c r="C28" s="95">
        <v>2</v>
      </c>
      <c r="D28" s="95" t="s">
        <v>411</v>
      </c>
      <c r="E28" s="95">
        <v>16</v>
      </c>
      <c r="F28" s="95">
        <v>2000</v>
      </c>
      <c r="G28" s="178">
        <f t="shared" ref="G28:G41" si="19">F28/E28</f>
        <v>125</v>
      </c>
      <c r="H28" s="436"/>
      <c r="I28" s="154">
        <f t="shared" ref="I28:I41" si="20">AVERAGE(P28,U28,Z28,AE28,AJ28,AO28,AT28)</f>
        <v>16</v>
      </c>
      <c r="J28" s="154">
        <f t="shared" si="18"/>
        <v>1840.475004984645</v>
      </c>
      <c r="K28" s="155">
        <f t="shared" ref="K28:K41" si="21">AVERAGE(R28,W28,AB28,AG28,AL28,AQ28,AV28)</f>
        <v>115.02968781154031</v>
      </c>
      <c r="L28" s="449"/>
      <c r="M28" s="154">
        <f t="shared" ref="M28:M40" si="22">RANK(K28, K$27:K$41)</f>
        <v>7</v>
      </c>
      <c r="N28" s="433"/>
      <c r="O28" s="433"/>
      <c r="P28" s="95">
        <v>16</v>
      </c>
      <c r="Q28" s="152">
        <v>1833.0434782608718</v>
      </c>
      <c r="R28" s="178">
        <f t="shared" ref="R28:R41" si="23">IFERROR(Q28/P28,"")</f>
        <v>114.56521739130449</v>
      </c>
      <c r="S28" s="95">
        <f t="shared" ref="S28:S41" si="24">IFERROR(RANK(R28, R$27:R$41),"")</f>
        <v>7</v>
      </c>
      <c r="T28" s="436"/>
      <c r="U28" s="95">
        <v>16</v>
      </c>
      <c r="V28" s="152">
        <v>1837.8461538461559</v>
      </c>
      <c r="W28" s="178">
        <f t="shared" ref="W28:W41" si="25">IFERROR(V28/U28,"")</f>
        <v>114.86538461538474</v>
      </c>
      <c r="X28" s="95">
        <f t="shared" ref="X28:X41" si="26">IFERROR(RANK(W28, W$27:W$41),"")</f>
        <v>6</v>
      </c>
      <c r="Y28" s="436"/>
      <c r="Z28" s="95">
        <v>16</v>
      </c>
      <c r="AA28" s="152">
        <v>1836.2068965517255</v>
      </c>
      <c r="AB28" s="178">
        <f t="shared" ref="AB28:AB41" si="27">IFERROR(AA28/Z28,"")</f>
        <v>114.76293103448285</v>
      </c>
      <c r="AC28" s="95">
        <f t="shared" ref="AC28:AC41" si="28">IFERROR(RANK(AB28, AB$27:AB$41),"")</f>
        <v>5</v>
      </c>
      <c r="AD28" s="436"/>
      <c r="AE28" s="95">
        <v>16</v>
      </c>
      <c r="AF28" s="152">
        <v>1865.7692307692319</v>
      </c>
      <c r="AG28" s="178">
        <f t="shared" ref="AG28:AG41" si="29">IFERROR(AF28/AE28,"")</f>
        <v>116.61057692307699</v>
      </c>
      <c r="AH28" s="95">
        <f t="shared" ref="AH28:AH41" si="30">IFERROR(RANK(AG28, AG$27:AG$41),"")</f>
        <v>5</v>
      </c>
      <c r="AI28" s="436"/>
      <c r="AJ28" s="95">
        <v>16</v>
      </c>
      <c r="AK28" s="152">
        <v>1839.3442622950836</v>
      </c>
      <c r="AL28" s="178">
        <f t="shared" ref="AL28:AL41" si="31">IFERROR(AK28/AJ28,"")</f>
        <v>114.95901639344272</v>
      </c>
      <c r="AM28" s="95">
        <f t="shared" ref="AM28:AM41" si="32">IFERROR(RANK(AL28, AL$27:AL$41),"")</f>
        <v>6</v>
      </c>
      <c r="AN28" s="436"/>
      <c r="AO28" s="95">
        <v>16</v>
      </c>
      <c r="AP28" s="152">
        <v>1835.2941176470611</v>
      </c>
      <c r="AQ28" s="178">
        <f t="shared" ref="AQ28:AQ41" si="33">IFERROR(AP28/AO28,"")</f>
        <v>114.70588235294132</v>
      </c>
      <c r="AR28" s="95">
        <f t="shared" ref="AR28:AR41" si="34">IFERROR(RANK(AQ28, AQ$27:AQ$41),"")</f>
        <v>7</v>
      </c>
      <c r="AS28" s="436"/>
      <c r="AT28" s="95">
        <v>16</v>
      </c>
      <c r="AU28" s="152">
        <v>1835.8208955223856</v>
      </c>
      <c r="AV28" s="178">
        <f t="shared" ref="AV28:AV41" si="35">IFERROR(AU28/AT28,"")</f>
        <v>114.7388059701491</v>
      </c>
      <c r="AW28" s="95">
        <f t="shared" ref="AW28:AW41" si="36">IFERROR(RANK(AV28, AV$27:AV$41),"")</f>
        <v>6</v>
      </c>
      <c r="AX28" s="436"/>
    </row>
    <row r="29" spans="2:50" hidden="1">
      <c r="B29" s="435"/>
      <c r="C29" s="95">
        <v>3</v>
      </c>
      <c r="D29" s="95" t="s">
        <v>412</v>
      </c>
      <c r="E29" s="95">
        <v>18</v>
      </c>
      <c r="F29" s="95">
        <v>2000</v>
      </c>
      <c r="G29" s="178">
        <f t="shared" si="19"/>
        <v>111.11111111111111</v>
      </c>
      <c r="H29" s="436"/>
      <c r="I29" s="154">
        <f t="shared" si="20"/>
        <v>18</v>
      </c>
      <c r="J29" s="154">
        <f t="shared" si="18"/>
        <v>1850.3245571938355</v>
      </c>
      <c r="K29" s="155">
        <f t="shared" si="21"/>
        <v>102.79580873299086</v>
      </c>
      <c r="L29" s="449"/>
      <c r="M29" s="154">
        <f>RANK(K29, K$27:K$41)</f>
        <v>13</v>
      </c>
      <c r="N29" s="433"/>
      <c r="O29" s="433"/>
      <c r="P29" s="95">
        <v>18</v>
      </c>
      <c r="Q29" s="152">
        <v>1857.4647887323924</v>
      </c>
      <c r="R29" s="178">
        <f t="shared" si="23"/>
        <v>103.19248826291069</v>
      </c>
      <c r="S29" s="95">
        <f t="shared" si="24"/>
        <v>12</v>
      </c>
      <c r="T29" s="436"/>
      <c r="U29" s="95">
        <v>18</v>
      </c>
      <c r="V29" s="152">
        <v>1847.826086956524</v>
      </c>
      <c r="W29" s="178">
        <f t="shared" si="25"/>
        <v>102.657004830918</v>
      </c>
      <c r="X29" s="95">
        <f t="shared" si="26"/>
        <v>13</v>
      </c>
      <c r="Y29" s="436"/>
      <c r="Z29" s="95">
        <v>18</v>
      </c>
      <c r="AA29" s="152">
        <v>1856.0000000000018</v>
      </c>
      <c r="AB29" s="178">
        <f t="shared" si="27"/>
        <v>103.11111111111121</v>
      </c>
      <c r="AC29" s="95">
        <f t="shared" si="28"/>
        <v>12</v>
      </c>
      <c r="AD29" s="436"/>
      <c r="AE29" s="95">
        <v>18</v>
      </c>
      <c r="AF29" s="152">
        <v>1848.0000000000011</v>
      </c>
      <c r="AG29" s="178">
        <f t="shared" si="29"/>
        <v>102.66666666666673</v>
      </c>
      <c r="AH29" s="95">
        <f t="shared" si="30"/>
        <v>13</v>
      </c>
      <c r="AI29" s="436"/>
      <c r="AJ29" s="95">
        <v>18</v>
      </c>
      <c r="AK29" s="152">
        <v>1846.4516129032274</v>
      </c>
      <c r="AL29" s="178">
        <f t="shared" si="31"/>
        <v>102.58064516129042</v>
      </c>
      <c r="AM29" s="95">
        <f t="shared" si="32"/>
        <v>12</v>
      </c>
      <c r="AN29" s="436"/>
      <c r="AO29" s="95">
        <v>18</v>
      </c>
      <c r="AP29" s="152">
        <v>1847.9999999999982</v>
      </c>
      <c r="AQ29" s="178">
        <f t="shared" si="33"/>
        <v>102.66666666666657</v>
      </c>
      <c r="AR29" s="95">
        <f t="shared" si="34"/>
        <v>13</v>
      </c>
      <c r="AS29" s="436"/>
      <c r="AT29" s="95">
        <v>18</v>
      </c>
      <c r="AU29" s="152">
        <v>1848.5294117647036</v>
      </c>
      <c r="AV29" s="178">
        <f t="shared" si="35"/>
        <v>102.69607843137243</v>
      </c>
      <c r="AW29" s="95">
        <f t="shared" si="36"/>
        <v>13</v>
      </c>
      <c r="AX29" s="436"/>
    </row>
    <row r="30" spans="2:50" hidden="1">
      <c r="B30" s="435"/>
      <c r="C30" s="95">
        <v>4</v>
      </c>
      <c r="D30" s="95" t="s">
        <v>413</v>
      </c>
      <c r="E30" s="95">
        <v>17</v>
      </c>
      <c r="F30" s="95">
        <v>2000</v>
      </c>
      <c r="G30" s="178">
        <f t="shared" si="19"/>
        <v>117.64705882352941</v>
      </c>
      <c r="H30" s="436"/>
      <c r="I30" s="154">
        <f t="shared" si="20"/>
        <v>17</v>
      </c>
      <c r="J30" s="154">
        <f t="shared" si="18"/>
        <v>1847.180049872534</v>
      </c>
      <c r="K30" s="155">
        <f t="shared" si="21"/>
        <v>108.65764999250202</v>
      </c>
      <c r="L30" s="449"/>
      <c r="M30" s="154">
        <f>RANK(K30, K$27:K$41)</f>
        <v>9</v>
      </c>
      <c r="N30" s="433"/>
      <c r="O30" s="433"/>
      <c r="P30" s="95">
        <v>17</v>
      </c>
      <c r="Q30" s="152">
        <v>1848.7912087912089</v>
      </c>
      <c r="R30" s="178">
        <f t="shared" si="23"/>
        <v>108.75242404654171</v>
      </c>
      <c r="S30" s="95">
        <f t="shared" si="24"/>
        <v>10</v>
      </c>
      <c r="T30" s="436"/>
      <c r="U30" s="95">
        <v>17</v>
      </c>
      <c r="V30" s="152">
        <v>1849.3333333333335</v>
      </c>
      <c r="W30" s="178">
        <f t="shared" si="25"/>
        <v>108.78431372549021</v>
      </c>
      <c r="X30" s="95">
        <f t="shared" si="26"/>
        <v>10</v>
      </c>
      <c r="Y30" s="436"/>
      <c r="Z30" s="95">
        <v>17</v>
      </c>
      <c r="AA30" s="152">
        <v>1838.0487804878042</v>
      </c>
      <c r="AB30" s="178">
        <f t="shared" si="27"/>
        <v>108.1205164992826</v>
      </c>
      <c r="AC30" s="95">
        <f t="shared" si="28"/>
        <v>10</v>
      </c>
      <c r="AD30" s="436"/>
      <c r="AE30" s="95">
        <v>17</v>
      </c>
      <c r="AF30" s="152">
        <v>1853.9999999999982</v>
      </c>
      <c r="AG30" s="178">
        <f t="shared" si="29"/>
        <v>109.05882352941165</v>
      </c>
      <c r="AH30" s="95">
        <f t="shared" si="30"/>
        <v>9</v>
      </c>
      <c r="AI30" s="436"/>
      <c r="AJ30" s="95">
        <v>17</v>
      </c>
      <c r="AK30" s="152">
        <v>1849.2307692307681</v>
      </c>
      <c r="AL30" s="178">
        <f t="shared" si="31"/>
        <v>108.77828054298637</v>
      </c>
      <c r="AM30" s="95">
        <f t="shared" si="32"/>
        <v>9</v>
      </c>
      <c r="AN30" s="436"/>
      <c r="AO30" s="95">
        <v>17</v>
      </c>
      <c r="AP30" s="152">
        <v>1853.1034482758619</v>
      </c>
      <c r="AQ30" s="178">
        <f t="shared" si="33"/>
        <v>109.00608519269775</v>
      </c>
      <c r="AR30" s="95">
        <f t="shared" si="34"/>
        <v>9</v>
      </c>
      <c r="AS30" s="436"/>
      <c r="AT30" s="95">
        <v>17</v>
      </c>
      <c r="AU30" s="152">
        <v>1837.7528089887639</v>
      </c>
      <c r="AV30" s="178">
        <f t="shared" si="35"/>
        <v>108.10310641110377</v>
      </c>
      <c r="AW30" s="95">
        <f t="shared" si="36"/>
        <v>10</v>
      </c>
      <c r="AX30" s="436"/>
    </row>
    <row r="31" spans="2:50" hidden="1">
      <c r="B31" s="435"/>
      <c r="C31" s="95">
        <v>5</v>
      </c>
      <c r="D31" s="95" t="s">
        <v>414</v>
      </c>
      <c r="E31" s="95">
        <v>20</v>
      </c>
      <c r="F31" s="95">
        <v>2000</v>
      </c>
      <c r="G31" s="178">
        <f t="shared" si="19"/>
        <v>100</v>
      </c>
      <c r="H31" s="436"/>
      <c r="I31" s="154">
        <f t="shared" si="20"/>
        <v>20</v>
      </c>
      <c r="J31" s="154">
        <f t="shared" si="18"/>
        <v>1841.8900362966799</v>
      </c>
      <c r="K31" s="155">
        <f t="shared" si="21"/>
        <v>92.09450181483399</v>
      </c>
      <c r="L31" s="449"/>
      <c r="M31" s="154">
        <f t="shared" si="22"/>
        <v>14</v>
      </c>
      <c r="N31" s="433"/>
      <c r="O31" s="433"/>
      <c r="P31" s="95">
        <v>20</v>
      </c>
      <c r="Q31" s="152">
        <v>1843.0534351145038</v>
      </c>
      <c r="R31" s="178">
        <f t="shared" si="23"/>
        <v>92.152671755725194</v>
      </c>
      <c r="S31" s="95">
        <f t="shared" si="24"/>
        <v>14</v>
      </c>
      <c r="T31" s="436"/>
      <c r="U31" s="95">
        <v>20</v>
      </c>
      <c r="V31" s="152">
        <v>1836.8888888888889</v>
      </c>
      <c r="W31" s="178">
        <f t="shared" si="25"/>
        <v>91.844444444444449</v>
      </c>
      <c r="X31" s="95">
        <f t="shared" si="26"/>
        <v>14</v>
      </c>
      <c r="Y31" s="436"/>
      <c r="Z31" s="95">
        <v>20</v>
      </c>
      <c r="AA31" s="152">
        <v>1851.3513513513526</v>
      </c>
      <c r="AB31" s="178">
        <f t="shared" si="27"/>
        <v>92.567567567567636</v>
      </c>
      <c r="AC31" s="95">
        <f t="shared" si="28"/>
        <v>14</v>
      </c>
      <c r="AD31" s="436"/>
      <c r="AE31" s="95">
        <v>20</v>
      </c>
      <c r="AF31" s="152">
        <v>1846.8421052631566</v>
      </c>
      <c r="AG31" s="178">
        <f t="shared" si="29"/>
        <v>92.342105263157833</v>
      </c>
      <c r="AH31" s="95">
        <f t="shared" si="30"/>
        <v>14</v>
      </c>
      <c r="AI31" s="436"/>
      <c r="AJ31" s="95">
        <v>20</v>
      </c>
      <c r="AK31" s="152">
        <v>1835.7251908396947</v>
      </c>
      <c r="AL31" s="178">
        <f t="shared" si="31"/>
        <v>91.786259541984734</v>
      </c>
      <c r="AM31" s="95">
        <f t="shared" si="32"/>
        <v>14</v>
      </c>
      <c r="AN31" s="436"/>
      <c r="AO31" s="95">
        <v>20</v>
      </c>
      <c r="AP31" s="152">
        <v>1835.8208955223881</v>
      </c>
      <c r="AQ31" s="178">
        <f t="shared" si="33"/>
        <v>91.791044776119406</v>
      </c>
      <c r="AR31" s="95">
        <f t="shared" si="34"/>
        <v>14</v>
      </c>
      <c r="AS31" s="436"/>
      <c r="AT31" s="95">
        <v>20</v>
      </c>
      <c r="AU31" s="152">
        <v>1843.5483870967737</v>
      </c>
      <c r="AV31" s="178">
        <f t="shared" si="35"/>
        <v>92.17741935483869</v>
      </c>
      <c r="AW31" s="95">
        <f t="shared" si="36"/>
        <v>14</v>
      </c>
      <c r="AX31" s="436"/>
    </row>
    <row r="32" spans="2:50" hidden="1">
      <c r="B32" s="435"/>
      <c r="C32" s="95">
        <v>6</v>
      </c>
      <c r="D32" s="95" t="s">
        <v>415</v>
      </c>
      <c r="E32" s="95">
        <v>16</v>
      </c>
      <c r="F32" s="95">
        <v>2000</v>
      </c>
      <c r="G32" s="178">
        <f t="shared" si="19"/>
        <v>125</v>
      </c>
      <c r="H32" s="436"/>
      <c r="I32" s="154">
        <f t="shared" si="20"/>
        <v>16</v>
      </c>
      <c r="J32" s="154">
        <f t="shared" si="18"/>
        <v>1840.7738244619766</v>
      </c>
      <c r="K32" s="155">
        <f t="shared" si="21"/>
        <v>115.04836402887354</v>
      </c>
      <c r="L32" s="449"/>
      <c r="M32" s="154">
        <f t="shared" si="22"/>
        <v>6</v>
      </c>
      <c r="N32" s="433"/>
      <c r="O32" s="433"/>
      <c r="P32" s="95">
        <v>16</v>
      </c>
      <c r="Q32" s="152">
        <v>1846.7368421052633</v>
      </c>
      <c r="R32" s="178">
        <f t="shared" si="23"/>
        <v>115.42105263157896</v>
      </c>
      <c r="S32" s="95">
        <f t="shared" si="24"/>
        <v>5</v>
      </c>
      <c r="T32" s="436"/>
      <c r="U32" s="95">
        <v>16</v>
      </c>
      <c r="V32" s="152">
        <v>1839.3333333333333</v>
      </c>
      <c r="W32" s="178">
        <f t="shared" si="25"/>
        <v>114.95833333333333</v>
      </c>
      <c r="X32" s="95">
        <f t="shared" si="26"/>
        <v>5</v>
      </c>
      <c r="Y32" s="436"/>
      <c r="Z32" s="95">
        <v>16</v>
      </c>
      <c r="AA32" s="152">
        <v>1834.8837209302333</v>
      </c>
      <c r="AB32" s="178">
        <f t="shared" si="27"/>
        <v>114.68023255813958</v>
      </c>
      <c r="AC32" s="95">
        <f t="shared" si="28"/>
        <v>6</v>
      </c>
      <c r="AD32" s="436"/>
      <c r="AE32" s="95">
        <v>16</v>
      </c>
      <c r="AF32" s="152">
        <v>1856.3636363636363</v>
      </c>
      <c r="AG32" s="178">
        <f t="shared" si="29"/>
        <v>116.02272727272727</v>
      </c>
      <c r="AH32" s="95">
        <f t="shared" si="30"/>
        <v>6</v>
      </c>
      <c r="AI32" s="436"/>
      <c r="AJ32" s="95">
        <v>16</v>
      </c>
      <c r="AK32" s="152">
        <v>1834.0298507462687</v>
      </c>
      <c r="AL32" s="178">
        <f t="shared" si="31"/>
        <v>114.6268656716418</v>
      </c>
      <c r="AM32" s="95">
        <f t="shared" si="32"/>
        <v>7</v>
      </c>
      <c r="AN32" s="436"/>
      <c r="AO32" s="95">
        <v>16</v>
      </c>
      <c r="AP32" s="152">
        <v>1843.4693877551026</v>
      </c>
      <c r="AQ32" s="178">
        <f t="shared" si="33"/>
        <v>115.21683673469391</v>
      </c>
      <c r="AR32" s="95">
        <f t="shared" si="34"/>
        <v>6</v>
      </c>
      <c r="AS32" s="436"/>
      <c r="AT32" s="95">
        <v>16</v>
      </c>
      <c r="AU32" s="152">
        <v>1830.6000000000001</v>
      </c>
      <c r="AV32" s="178">
        <f t="shared" si="35"/>
        <v>114.41250000000001</v>
      </c>
      <c r="AW32" s="95">
        <f t="shared" si="36"/>
        <v>7</v>
      </c>
      <c r="AX32" s="436"/>
    </row>
    <row r="33" spans="2:50" hidden="1">
      <c r="B33" s="435"/>
      <c r="C33" s="95">
        <v>7</v>
      </c>
      <c r="D33" s="95" t="s">
        <v>416</v>
      </c>
      <c r="E33" s="95">
        <v>17</v>
      </c>
      <c r="F33" s="95">
        <v>2000</v>
      </c>
      <c r="G33" s="178">
        <f t="shared" si="19"/>
        <v>117.64705882352941</v>
      </c>
      <c r="H33" s="436"/>
      <c r="I33" s="154">
        <f t="shared" si="20"/>
        <v>17</v>
      </c>
      <c r="J33" s="154">
        <f t="shared" si="18"/>
        <v>1842.8113773322821</v>
      </c>
      <c r="K33" s="155">
        <f t="shared" si="21"/>
        <v>108.40066925484011</v>
      </c>
      <c r="L33" s="449"/>
      <c r="M33" s="154">
        <f t="shared" si="22"/>
        <v>11</v>
      </c>
      <c r="N33" s="433"/>
      <c r="O33" s="433"/>
      <c r="P33" s="95">
        <v>17</v>
      </c>
      <c r="Q33" s="152">
        <v>1847.7966101694908</v>
      </c>
      <c r="R33" s="178">
        <f t="shared" si="23"/>
        <v>108.69391824526417</v>
      </c>
      <c r="S33" s="95">
        <f t="shared" si="24"/>
        <v>11</v>
      </c>
      <c r="T33" s="436"/>
      <c r="U33" s="95">
        <v>17</v>
      </c>
      <c r="V33" s="152">
        <v>1836.9999999999991</v>
      </c>
      <c r="W33" s="178">
        <f t="shared" si="25"/>
        <v>108.05882352941171</v>
      </c>
      <c r="X33" s="95">
        <f t="shared" si="26"/>
        <v>11</v>
      </c>
      <c r="Y33" s="436"/>
      <c r="Z33" s="95">
        <v>17</v>
      </c>
      <c r="AA33" s="152">
        <v>1837.8947368421043</v>
      </c>
      <c r="AB33" s="178">
        <f t="shared" si="27"/>
        <v>108.11145510835908</v>
      </c>
      <c r="AC33" s="95">
        <f t="shared" si="28"/>
        <v>11</v>
      </c>
      <c r="AD33" s="436"/>
      <c r="AE33" s="95">
        <v>17</v>
      </c>
      <c r="AF33" s="152">
        <v>1849.5652173913043</v>
      </c>
      <c r="AG33" s="178">
        <f t="shared" si="29"/>
        <v>108.79795396419436</v>
      </c>
      <c r="AH33" s="95">
        <f t="shared" si="30"/>
        <v>10</v>
      </c>
      <c r="AI33" s="436"/>
      <c r="AJ33" s="95">
        <v>17</v>
      </c>
      <c r="AK33" s="152">
        <v>1842.5000000000005</v>
      </c>
      <c r="AL33" s="178">
        <f t="shared" si="31"/>
        <v>108.38235294117649</v>
      </c>
      <c r="AM33" s="95">
        <f t="shared" si="32"/>
        <v>10</v>
      </c>
      <c r="AN33" s="436"/>
      <c r="AO33" s="95">
        <v>17</v>
      </c>
      <c r="AP33" s="152">
        <v>1839.6923076923074</v>
      </c>
      <c r="AQ33" s="178">
        <f t="shared" si="33"/>
        <v>108.21719457013573</v>
      </c>
      <c r="AR33" s="95">
        <f t="shared" si="34"/>
        <v>10</v>
      </c>
      <c r="AS33" s="436"/>
      <c r="AT33" s="95">
        <v>17</v>
      </c>
      <c r="AU33" s="152">
        <v>1845.2307692307688</v>
      </c>
      <c r="AV33" s="178">
        <f t="shared" si="35"/>
        <v>108.54298642533934</v>
      </c>
      <c r="AW33" s="95">
        <f t="shared" si="36"/>
        <v>9</v>
      </c>
      <c r="AX33" s="436"/>
    </row>
    <row r="34" spans="2:50" hidden="1">
      <c r="B34" s="435"/>
      <c r="C34" s="95">
        <v>8</v>
      </c>
      <c r="D34" s="95" t="s">
        <v>417</v>
      </c>
      <c r="E34" s="95">
        <v>16</v>
      </c>
      <c r="F34" s="95">
        <v>2000</v>
      </c>
      <c r="G34" s="178">
        <f t="shared" si="19"/>
        <v>125</v>
      </c>
      <c r="H34" s="436"/>
      <c r="I34" s="154">
        <f t="shared" si="20"/>
        <v>16</v>
      </c>
      <c r="J34" s="154">
        <f t="shared" si="18"/>
        <v>1856.3318078689333</v>
      </c>
      <c r="K34" s="155">
        <f t="shared" si="21"/>
        <v>116.02073799180833</v>
      </c>
      <c r="L34" s="449"/>
      <c r="M34" s="154">
        <f t="shared" si="22"/>
        <v>4</v>
      </c>
      <c r="N34" s="433"/>
      <c r="O34" s="433"/>
      <c r="P34" s="95">
        <v>16</v>
      </c>
      <c r="Q34" s="152">
        <v>1877.4193548387113</v>
      </c>
      <c r="R34" s="178">
        <f t="shared" si="23"/>
        <v>117.33870967741946</v>
      </c>
      <c r="S34" s="95">
        <f t="shared" si="24"/>
        <v>4</v>
      </c>
      <c r="T34" s="436"/>
      <c r="U34" s="95">
        <v>16</v>
      </c>
      <c r="V34" s="152">
        <v>1835.625000000002</v>
      </c>
      <c r="W34" s="178">
        <f t="shared" si="25"/>
        <v>114.72656250000013</v>
      </c>
      <c r="X34" s="95">
        <f t="shared" si="26"/>
        <v>7</v>
      </c>
      <c r="Y34" s="436"/>
      <c r="Z34" s="95">
        <v>16</v>
      </c>
      <c r="AA34" s="152">
        <v>1834.5454545454522</v>
      </c>
      <c r="AB34" s="178">
        <f t="shared" si="27"/>
        <v>114.65909090909076</v>
      </c>
      <c r="AC34" s="95">
        <f t="shared" si="28"/>
        <v>7</v>
      </c>
      <c r="AD34" s="436"/>
      <c r="AE34" s="95">
        <v>16</v>
      </c>
      <c r="AF34" s="152">
        <v>1891.1111111111122</v>
      </c>
      <c r="AG34" s="178">
        <f t="shared" si="29"/>
        <v>118.19444444444451</v>
      </c>
      <c r="AH34" s="95">
        <f t="shared" si="30"/>
        <v>4</v>
      </c>
      <c r="AI34" s="436"/>
      <c r="AJ34" s="95">
        <v>16</v>
      </c>
      <c r="AK34" s="152">
        <v>1841.3793103448288</v>
      </c>
      <c r="AL34" s="178">
        <f t="shared" si="31"/>
        <v>115.0862068965518</v>
      </c>
      <c r="AM34" s="95">
        <f t="shared" si="32"/>
        <v>5</v>
      </c>
      <c r="AN34" s="436"/>
      <c r="AO34" s="95">
        <v>16</v>
      </c>
      <c r="AP34" s="152">
        <v>1863.3333333333319</v>
      </c>
      <c r="AQ34" s="178">
        <f t="shared" si="33"/>
        <v>116.45833333333324</v>
      </c>
      <c r="AR34" s="95">
        <f t="shared" si="34"/>
        <v>4</v>
      </c>
      <c r="AS34" s="436"/>
      <c r="AT34" s="95">
        <v>16</v>
      </c>
      <c r="AU34" s="152">
        <v>1850.909090909093</v>
      </c>
      <c r="AV34" s="178">
        <f t="shared" si="35"/>
        <v>115.68181818181831</v>
      </c>
      <c r="AW34" s="95">
        <f t="shared" si="36"/>
        <v>4</v>
      </c>
      <c r="AX34" s="436"/>
    </row>
    <row r="35" spans="2:50" hidden="1">
      <c r="B35" s="435"/>
      <c r="C35" s="95">
        <v>9</v>
      </c>
      <c r="D35" s="95" t="s">
        <v>418</v>
      </c>
      <c r="E35" s="95">
        <v>18</v>
      </c>
      <c r="F35" s="95">
        <v>2000</v>
      </c>
      <c r="G35" s="178">
        <f t="shared" si="19"/>
        <v>111.11111111111111</v>
      </c>
      <c r="H35" s="436"/>
      <c r="I35" s="154">
        <f t="shared" si="20"/>
        <v>18</v>
      </c>
      <c r="J35" s="154">
        <f t="shared" si="18"/>
        <v>1850.702115491885</v>
      </c>
      <c r="K35" s="155">
        <f t="shared" si="21"/>
        <v>102.81678419399361</v>
      </c>
      <c r="L35" s="449"/>
      <c r="M35" s="154">
        <f t="shared" si="22"/>
        <v>12</v>
      </c>
      <c r="N35" s="433"/>
      <c r="O35" s="433"/>
      <c r="P35" s="95">
        <v>18</v>
      </c>
      <c r="Q35" s="152">
        <v>1851.0000000000009</v>
      </c>
      <c r="R35" s="178">
        <f t="shared" si="23"/>
        <v>102.83333333333339</v>
      </c>
      <c r="S35" s="95">
        <f t="shared" si="24"/>
        <v>13</v>
      </c>
      <c r="T35" s="436"/>
      <c r="U35" s="95">
        <v>18</v>
      </c>
      <c r="V35" s="152">
        <v>1851.8518518518511</v>
      </c>
      <c r="W35" s="178">
        <f t="shared" si="25"/>
        <v>102.88065843621395</v>
      </c>
      <c r="X35" s="95">
        <f t="shared" si="26"/>
        <v>12</v>
      </c>
      <c r="Y35" s="436"/>
      <c r="Z35" s="95">
        <v>18</v>
      </c>
      <c r="AA35" s="152">
        <v>1848.1578947368428</v>
      </c>
      <c r="AB35" s="178">
        <f t="shared" si="27"/>
        <v>102.67543859649126</v>
      </c>
      <c r="AC35" s="95">
        <f t="shared" si="28"/>
        <v>13</v>
      </c>
      <c r="AD35" s="436"/>
      <c r="AE35" s="95">
        <v>18</v>
      </c>
      <c r="AF35" s="152">
        <v>1857.2727272727273</v>
      </c>
      <c r="AG35" s="178">
        <f t="shared" si="29"/>
        <v>103.18181818181819</v>
      </c>
      <c r="AH35" s="95">
        <f t="shared" si="30"/>
        <v>12</v>
      </c>
      <c r="AI35" s="436"/>
      <c r="AJ35" s="95">
        <v>18</v>
      </c>
      <c r="AK35" s="152">
        <v>1845.8333333333337</v>
      </c>
      <c r="AL35" s="178">
        <f t="shared" si="31"/>
        <v>102.54629629629632</v>
      </c>
      <c r="AM35" s="95">
        <f t="shared" si="32"/>
        <v>13</v>
      </c>
      <c r="AN35" s="436"/>
      <c r="AO35" s="95">
        <v>18</v>
      </c>
      <c r="AP35" s="152">
        <v>1851.9101123595506</v>
      </c>
      <c r="AQ35" s="178">
        <f t="shared" si="33"/>
        <v>102.88389513108615</v>
      </c>
      <c r="AR35" s="95">
        <f t="shared" si="34"/>
        <v>12</v>
      </c>
      <c r="AS35" s="436"/>
      <c r="AT35" s="95">
        <v>18</v>
      </c>
      <c r="AU35" s="152">
        <v>1848.8888888888882</v>
      </c>
      <c r="AV35" s="178">
        <f t="shared" si="35"/>
        <v>102.71604938271601</v>
      </c>
      <c r="AW35" s="95">
        <f t="shared" si="36"/>
        <v>12</v>
      </c>
      <c r="AX35" s="436"/>
    </row>
    <row r="36" spans="2:50" hidden="1">
      <c r="B36" s="435"/>
      <c r="C36" s="95">
        <v>10</v>
      </c>
      <c r="D36" s="95" t="s">
        <v>419</v>
      </c>
      <c r="E36" s="95">
        <v>16</v>
      </c>
      <c r="F36" s="95">
        <v>2000</v>
      </c>
      <c r="G36" s="178">
        <f t="shared" si="19"/>
        <v>125</v>
      </c>
      <c r="H36" s="436"/>
      <c r="I36" s="154">
        <f t="shared" si="20"/>
        <v>16</v>
      </c>
      <c r="J36" s="154">
        <f t="shared" si="18"/>
        <v>1844.6506934872136</v>
      </c>
      <c r="K36" s="155">
        <f t="shared" si="21"/>
        <v>115.29066834295085</v>
      </c>
      <c r="L36" s="449"/>
      <c r="M36" s="154">
        <f t="shared" si="22"/>
        <v>5</v>
      </c>
      <c r="N36" s="433"/>
      <c r="O36" s="433"/>
      <c r="P36" s="95">
        <v>16</v>
      </c>
      <c r="Q36" s="152">
        <v>1836.4705882352948</v>
      </c>
      <c r="R36" s="178">
        <f t="shared" si="23"/>
        <v>114.77941176470593</v>
      </c>
      <c r="S36" s="95">
        <f t="shared" si="24"/>
        <v>6</v>
      </c>
      <c r="T36" s="436"/>
      <c r="U36" s="95">
        <v>16</v>
      </c>
      <c r="V36" s="152">
        <v>1847.628865979382</v>
      </c>
      <c r="W36" s="178">
        <f t="shared" si="25"/>
        <v>115.47680412371137</v>
      </c>
      <c r="X36" s="95">
        <f t="shared" si="26"/>
        <v>4</v>
      </c>
      <c r="Y36" s="436"/>
      <c r="Z36" s="95">
        <v>16</v>
      </c>
      <c r="AA36" s="152">
        <v>1838.6666666666667</v>
      </c>
      <c r="AB36" s="178">
        <f t="shared" si="27"/>
        <v>114.91666666666667</v>
      </c>
      <c r="AC36" s="95">
        <f t="shared" si="28"/>
        <v>4</v>
      </c>
      <c r="AD36" s="436"/>
      <c r="AE36" s="95">
        <v>16</v>
      </c>
      <c r="AF36" s="152">
        <v>1845.9740259740249</v>
      </c>
      <c r="AG36" s="178">
        <f t="shared" si="29"/>
        <v>115.37337662337656</v>
      </c>
      <c r="AH36" s="95">
        <f t="shared" si="30"/>
        <v>7</v>
      </c>
      <c r="AI36" s="436"/>
      <c r="AJ36" s="95">
        <v>16</v>
      </c>
      <c r="AK36" s="152">
        <v>1846.2650602409631</v>
      </c>
      <c r="AL36" s="178">
        <f t="shared" si="31"/>
        <v>115.39156626506019</v>
      </c>
      <c r="AM36" s="95">
        <f t="shared" si="32"/>
        <v>4</v>
      </c>
      <c r="AN36" s="436"/>
      <c r="AO36" s="95">
        <v>16</v>
      </c>
      <c r="AP36" s="152">
        <v>1851.1578947368425</v>
      </c>
      <c r="AQ36" s="178">
        <f t="shared" si="33"/>
        <v>115.69736842105266</v>
      </c>
      <c r="AR36" s="95">
        <f t="shared" si="34"/>
        <v>5</v>
      </c>
      <c r="AS36" s="436"/>
      <c r="AT36" s="95">
        <v>16</v>
      </c>
      <c r="AU36" s="152">
        <v>1846.3917525773199</v>
      </c>
      <c r="AV36" s="178">
        <f t="shared" si="35"/>
        <v>115.3994845360825</v>
      </c>
      <c r="AW36" s="95">
        <f t="shared" si="36"/>
        <v>5</v>
      </c>
      <c r="AX36" s="436"/>
    </row>
    <row r="37" spans="2:50" hidden="1">
      <c r="B37" s="435"/>
      <c r="C37" s="95">
        <v>11</v>
      </c>
      <c r="D37" s="95" t="s">
        <v>420</v>
      </c>
      <c r="E37" s="95">
        <v>15</v>
      </c>
      <c r="F37" s="95">
        <v>2000</v>
      </c>
      <c r="G37" s="178">
        <f t="shared" si="19"/>
        <v>133.33333333333334</v>
      </c>
      <c r="H37" s="436"/>
      <c r="I37" s="154">
        <f t="shared" si="20"/>
        <v>15</v>
      </c>
      <c r="J37" s="154">
        <f t="shared" si="18"/>
        <v>1900.8684550743444</v>
      </c>
      <c r="K37" s="155">
        <f t="shared" si="21"/>
        <v>126.72456367162295</v>
      </c>
      <c r="L37" s="449"/>
      <c r="M37" s="154">
        <f t="shared" si="22"/>
        <v>1</v>
      </c>
      <c r="N37" s="433"/>
      <c r="O37" s="433"/>
      <c r="P37" s="95">
        <v>15</v>
      </c>
      <c r="Q37" s="152">
        <v>1934.1176470588302</v>
      </c>
      <c r="R37" s="178">
        <f t="shared" si="23"/>
        <v>128.94117647058869</v>
      </c>
      <c r="S37" s="95">
        <f t="shared" si="24"/>
        <v>1</v>
      </c>
      <c r="T37" s="436"/>
      <c r="U37" s="95">
        <v>15</v>
      </c>
      <c r="V37" s="152">
        <v>1860.0000000000066</v>
      </c>
      <c r="W37" s="178">
        <f t="shared" si="25"/>
        <v>124.00000000000044</v>
      </c>
      <c r="X37" s="95">
        <f t="shared" si="26"/>
        <v>1</v>
      </c>
      <c r="Y37" s="436"/>
      <c r="Z37" s="95">
        <v>15</v>
      </c>
      <c r="AA37" s="152">
        <v>1938.4615384615452</v>
      </c>
      <c r="AB37" s="178">
        <f t="shared" si="27"/>
        <v>129.23076923076968</v>
      </c>
      <c r="AC37" s="95">
        <f t="shared" si="28"/>
        <v>1</v>
      </c>
      <c r="AD37" s="436"/>
      <c r="AE37" s="95">
        <v>15</v>
      </c>
      <c r="AF37" s="152">
        <v>1910.0000000000068</v>
      </c>
      <c r="AG37" s="178">
        <f t="shared" si="29"/>
        <v>127.33333333333378</v>
      </c>
      <c r="AH37" s="95">
        <f t="shared" si="30"/>
        <v>1</v>
      </c>
      <c r="AI37" s="436"/>
      <c r="AJ37" s="95">
        <v>15</v>
      </c>
      <c r="AK37" s="152">
        <v>1936.0000000000068</v>
      </c>
      <c r="AL37" s="178">
        <f t="shared" si="31"/>
        <v>129.06666666666712</v>
      </c>
      <c r="AM37" s="95">
        <f t="shared" si="32"/>
        <v>1</v>
      </c>
      <c r="AN37" s="436"/>
      <c r="AO37" s="95">
        <v>15</v>
      </c>
      <c r="AP37" s="152">
        <v>1867.5000000000066</v>
      </c>
      <c r="AQ37" s="178">
        <f t="shared" si="33"/>
        <v>124.50000000000044</v>
      </c>
      <c r="AR37" s="95">
        <f t="shared" si="34"/>
        <v>1</v>
      </c>
      <c r="AS37" s="436"/>
      <c r="AT37" s="95">
        <v>15</v>
      </c>
      <c r="AU37" s="152">
        <v>1860.0000000000066</v>
      </c>
      <c r="AV37" s="178">
        <f t="shared" si="35"/>
        <v>124.00000000000044</v>
      </c>
      <c r="AW37" s="95">
        <f t="shared" si="36"/>
        <v>1</v>
      </c>
      <c r="AX37" s="436"/>
    </row>
    <row r="38" spans="2:50" hidden="1">
      <c r="B38" s="435"/>
      <c r="C38" s="95">
        <v>12</v>
      </c>
      <c r="D38" s="95" t="s">
        <v>421</v>
      </c>
      <c r="E38" s="95">
        <v>16</v>
      </c>
      <c r="F38" s="95">
        <v>2000</v>
      </c>
      <c r="G38" s="178">
        <f t="shared" si="19"/>
        <v>125</v>
      </c>
      <c r="H38" s="436"/>
      <c r="I38" s="154">
        <f t="shared" si="20"/>
        <v>16</v>
      </c>
      <c r="J38" s="154">
        <f t="shared" si="18"/>
        <v>1910.0205963808498</v>
      </c>
      <c r="K38" s="155">
        <f t="shared" si="21"/>
        <v>119.37628727380311</v>
      </c>
      <c r="L38" s="449"/>
      <c r="M38" s="154">
        <f t="shared" si="22"/>
        <v>3</v>
      </c>
      <c r="N38" s="433"/>
      <c r="O38" s="433"/>
      <c r="P38" s="95">
        <v>16</v>
      </c>
      <c r="Q38" s="152">
        <v>1891.3043478260804</v>
      </c>
      <c r="R38" s="178">
        <f t="shared" si="23"/>
        <v>118.20652173913003</v>
      </c>
      <c r="S38" s="95">
        <f t="shared" si="24"/>
        <v>3</v>
      </c>
      <c r="T38" s="436"/>
      <c r="U38" s="95">
        <v>16</v>
      </c>
      <c r="V38" s="152">
        <v>1906.3636363636433</v>
      </c>
      <c r="W38" s="178">
        <f t="shared" si="25"/>
        <v>119.14772727272771</v>
      </c>
      <c r="X38" s="95">
        <f t="shared" si="26"/>
        <v>3</v>
      </c>
      <c r="Y38" s="436"/>
      <c r="Z38" s="95">
        <v>16</v>
      </c>
      <c r="AA38" s="152">
        <v>1892.0000000000068</v>
      </c>
      <c r="AB38" s="178">
        <f t="shared" si="27"/>
        <v>118.25000000000043</v>
      </c>
      <c r="AC38" s="95">
        <f t="shared" si="28"/>
        <v>3</v>
      </c>
      <c r="AD38" s="436"/>
      <c r="AE38" s="95">
        <v>16</v>
      </c>
      <c r="AF38" s="152">
        <v>1940.000000000007</v>
      </c>
      <c r="AG38" s="178">
        <f t="shared" si="29"/>
        <v>121.25000000000044</v>
      </c>
      <c r="AH38" s="95">
        <f t="shared" si="30"/>
        <v>3</v>
      </c>
      <c r="AI38" s="436"/>
      <c r="AJ38" s="95">
        <v>16</v>
      </c>
      <c r="AK38" s="152">
        <v>1876.6666666666733</v>
      </c>
      <c r="AL38" s="178">
        <f t="shared" si="31"/>
        <v>117.29166666666708</v>
      </c>
      <c r="AM38" s="95">
        <f t="shared" si="32"/>
        <v>3</v>
      </c>
      <c r="AN38" s="436"/>
      <c r="AO38" s="95">
        <v>16</v>
      </c>
      <c r="AP38" s="152">
        <v>1926.6666666666738</v>
      </c>
      <c r="AQ38" s="178">
        <f t="shared" si="33"/>
        <v>120.41666666666711</v>
      </c>
      <c r="AR38" s="95">
        <f t="shared" si="34"/>
        <v>3</v>
      </c>
      <c r="AS38" s="436"/>
      <c r="AT38" s="95">
        <v>16</v>
      </c>
      <c r="AU38" s="152">
        <v>1937.1428571428639</v>
      </c>
      <c r="AV38" s="178">
        <f t="shared" si="35"/>
        <v>121.071428571429</v>
      </c>
      <c r="AW38" s="95">
        <f t="shared" si="36"/>
        <v>3</v>
      </c>
      <c r="AX38" s="436"/>
    </row>
    <row r="39" spans="2:50" hidden="1">
      <c r="B39" s="435"/>
      <c r="C39" s="95">
        <v>13</v>
      </c>
      <c r="D39" s="95" t="s">
        <v>422</v>
      </c>
      <c r="E39" s="95">
        <v>17</v>
      </c>
      <c r="F39" s="95">
        <v>2000</v>
      </c>
      <c r="G39" s="178">
        <f t="shared" si="19"/>
        <v>117.64705882352941</v>
      </c>
      <c r="H39" s="436"/>
      <c r="I39" s="154">
        <f t="shared" si="20"/>
        <v>17</v>
      </c>
      <c r="J39" s="154">
        <f t="shared" si="18"/>
        <v>1844.5717370275383</v>
      </c>
      <c r="K39" s="155">
        <f t="shared" si="21"/>
        <v>108.50421982514932</v>
      </c>
      <c r="L39" s="449"/>
      <c r="M39" s="154">
        <f t="shared" si="22"/>
        <v>10</v>
      </c>
      <c r="N39" s="433"/>
      <c r="O39" s="433"/>
      <c r="P39" s="95">
        <v>17</v>
      </c>
      <c r="Q39" s="152">
        <v>1854.0845070422517</v>
      </c>
      <c r="R39" s="178">
        <f t="shared" si="23"/>
        <v>109.06379453189716</v>
      </c>
      <c r="S39" s="95">
        <f t="shared" si="24"/>
        <v>9</v>
      </c>
      <c r="T39" s="436"/>
      <c r="U39" s="95">
        <v>17</v>
      </c>
      <c r="V39" s="152">
        <v>1849.5652173913024</v>
      </c>
      <c r="W39" s="178">
        <f t="shared" si="25"/>
        <v>108.79795396419426</v>
      </c>
      <c r="X39" s="95">
        <f t="shared" si="26"/>
        <v>9</v>
      </c>
      <c r="Y39" s="436"/>
      <c r="Z39" s="95">
        <v>17</v>
      </c>
      <c r="AA39" s="152">
        <v>1863.0508474576288</v>
      </c>
      <c r="AB39" s="178">
        <f t="shared" si="27"/>
        <v>109.59122632103698</v>
      </c>
      <c r="AC39" s="95">
        <f t="shared" si="28"/>
        <v>9</v>
      </c>
      <c r="AD39" s="436"/>
      <c r="AE39" s="95">
        <v>17</v>
      </c>
      <c r="AF39" s="152">
        <v>1837.7777777777787</v>
      </c>
      <c r="AG39" s="178">
        <f t="shared" si="29"/>
        <v>108.10457516339875</v>
      </c>
      <c r="AH39" s="95">
        <f t="shared" si="30"/>
        <v>11</v>
      </c>
      <c r="AI39" s="436"/>
      <c r="AJ39" s="95">
        <v>17</v>
      </c>
      <c r="AK39" s="152">
        <v>1838.0952380952399</v>
      </c>
      <c r="AL39" s="178">
        <f t="shared" si="31"/>
        <v>108.12324929971999</v>
      </c>
      <c r="AM39" s="95">
        <f t="shared" si="32"/>
        <v>11</v>
      </c>
      <c r="AN39" s="436"/>
      <c r="AO39" s="95">
        <v>17</v>
      </c>
      <c r="AP39" s="152">
        <v>1834.2857142857124</v>
      </c>
      <c r="AQ39" s="178">
        <f t="shared" si="33"/>
        <v>107.89915966386543</v>
      </c>
      <c r="AR39" s="95">
        <f t="shared" si="34"/>
        <v>11</v>
      </c>
      <c r="AS39" s="436"/>
      <c r="AT39" s="95">
        <v>17</v>
      </c>
      <c r="AU39" s="152">
        <v>1835.1428571428553</v>
      </c>
      <c r="AV39" s="178">
        <f t="shared" si="35"/>
        <v>107.94957983193267</v>
      </c>
      <c r="AW39" s="95">
        <f t="shared" si="36"/>
        <v>11</v>
      </c>
      <c r="AX39" s="436"/>
    </row>
    <row r="40" spans="2:50" hidden="1">
      <c r="B40" s="435"/>
      <c r="C40" s="95">
        <v>14</v>
      </c>
      <c r="D40" s="95" t="s">
        <v>423</v>
      </c>
      <c r="E40" s="95">
        <v>15</v>
      </c>
      <c r="F40" s="95">
        <v>2000</v>
      </c>
      <c r="G40" s="178">
        <f t="shared" si="19"/>
        <v>133.33333333333334</v>
      </c>
      <c r="H40" s="436"/>
      <c r="I40" s="154">
        <f t="shared" si="20"/>
        <v>15</v>
      </c>
      <c r="J40" s="154">
        <f t="shared" si="18"/>
        <v>1851.4217492126227</v>
      </c>
      <c r="K40" s="155">
        <f t="shared" si="21"/>
        <v>123.42811661417484</v>
      </c>
      <c r="L40" s="449"/>
      <c r="M40" s="154">
        <f t="shared" si="22"/>
        <v>2</v>
      </c>
      <c r="N40" s="433"/>
      <c r="O40" s="433"/>
      <c r="P40" s="95">
        <v>15</v>
      </c>
      <c r="Q40" s="152">
        <v>1861.0526315789486</v>
      </c>
      <c r="R40" s="178">
        <f t="shared" si="23"/>
        <v>124.07017543859658</v>
      </c>
      <c r="S40" s="95">
        <f t="shared" si="24"/>
        <v>2</v>
      </c>
      <c r="T40" s="436"/>
      <c r="U40" s="95">
        <v>15</v>
      </c>
      <c r="V40" s="152">
        <v>1841.176470588236</v>
      </c>
      <c r="W40" s="178">
        <f t="shared" si="25"/>
        <v>122.74509803921573</v>
      </c>
      <c r="X40" s="95">
        <f t="shared" si="26"/>
        <v>2</v>
      </c>
      <c r="Y40" s="436"/>
      <c r="Z40" s="95">
        <v>15</v>
      </c>
      <c r="AA40" s="152">
        <v>1834.090909090909</v>
      </c>
      <c r="AB40" s="178">
        <f t="shared" si="27"/>
        <v>122.27272727272727</v>
      </c>
      <c r="AC40" s="95">
        <f t="shared" si="28"/>
        <v>2</v>
      </c>
      <c r="AD40" s="436"/>
      <c r="AE40" s="95">
        <v>15</v>
      </c>
      <c r="AF40" s="152">
        <v>1873.8461538461527</v>
      </c>
      <c r="AG40" s="178">
        <f t="shared" si="29"/>
        <v>124.92307692307685</v>
      </c>
      <c r="AH40" s="95">
        <f t="shared" si="30"/>
        <v>2</v>
      </c>
      <c r="AI40" s="436"/>
      <c r="AJ40" s="95">
        <v>15</v>
      </c>
      <c r="AK40" s="152">
        <v>1857.391304347826</v>
      </c>
      <c r="AL40" s="178">
        <f t="shared" si="31"/>
        <v>123.82608695652173</v>
      </c>
      <c r="AM40" s="95">
        <f t="shared" si="32"/>
        <v>2</v>
      </c>
      <c r="AN40" s="436"/>
      <c r="AO40" s="95">
        <v>15</v>
      </c>
      <c r="AP40" s="152">
        <v>1836.9230769230778</v>
      </c>
      <c r="AQ40" s="178">
        <f t="shared" si="33"/>
        <v>122.46153846153852</v>
      </c>
      <c r="AR40" s="95">
        <f t="shared" si="34"/>
        <v>2</v>
      </c>
      <c r="AS40" s="436"/>
      <c r="AT40" s="95">
        <v>15</v>
      </c>
      <c r="AU40" s="152">
        <v>1855.4716981132085</v>
      </c>
      <c r="AV40" s="178">
        <f t="shared" si="35"/>
        <v>123.69811320754724</v>
      </c>
      <c r="AW40" s="95">
        <f t="shared" si="36"/>
        <v>2</v>
      </c>
      <c r="AX40" s="436"/>
    </row>
    <row r="41" spans="2:50" hidden="1">
      <c r="B41" s="435"/>
      <c r="C41" s="95">
        <v>15</v>
      </c>
      <c r="D41" s="95" t="s">
        <v>424</v>
      </c>
      <c r="E41" s="95">
        <v>16</v>
      </c>
      <c r="F41" s="95">
        <v>1500</v>
      </c>
      <c r="G41" s="178">
        <f t="shared" si="19"/>
        <v>93.75</v>
      </c>
      <c r="H41" s="436"/>
      <c r="I41" s="154">
        <f t="shared" si="20"/>
        <v>16</v>
      </c>
      <c r="J41" s="154">
        <f t="shared" si="18"/>
        <v>1388.4681593099447</v>
      </c>
      <c r="K41" s="155">
        <f t="shared" si="21"/>
        <v>86.779259956871542</v>
      </c>
      <c r="L41" s="449"/>
      <c r="M41" s="154">
        <f>RANK(K41, K$27:K$41)</f>
        <v>15</v>
      </c>
      <c r="N41" s="433"/>
      <c r="O41" s="433"/>
      <c r="P41" s="95">
        <v>16</v>
      </c>
      <c r="Q41" s="152">
        <v>1393.0434782608713</v>
      </c>
      <c r="R41" s="178">
        <f t="shared" si="23"/>
        <v>87.065217391304458</v>
      </c>
      <c r="S41" s="95">
        <f t="shared" si="24"/>
        <v>15</v>
      </c>
      <c r="T41" s="436"/>
      <c r="U41" s="95">
        <v>16</v>
      </c>
      <c r="V41" s="152">
        <v>1387.9411764705899</v>
      </c>
      <c r="W41" s="178">
        <f t="shared" si="25"/>
        <v>86.746323529411868</v>
      </c>
      <c r="X41" s="95">
        <f t="shared" si="26"/>
        <v>15</v>
      </c>
      <c r="Y41" s="436"/>
      <c r="Z41" s="95">
        <v>16</v>
      </c>
      <c r="AA41" s="152">
        <v>1376.896551724139</v>
      </c>
      <c r="AB41" s="178">
        <f t="shared" si="27"/>
        <v>86.05603448275869</v>
      </c>
      <c r="AC41" s="95">
        <f t="shared" si="28"/>
        <v>15</v>
      </c>
      <c r="AD41" s="436"/>
      <c r="AE41" s="95">
        <v>16</v>
      </c>
      <c r="AF41" s="152">
        <v>1387.7777777777785</v>
      </c>
      <c r="AG41" s="178">
        <f t="shared" si="29"/>
        <v>86.736111111111157</v>
      </c>
      <c r="AH41" s="95">
        <f t="shared" si="30"/>
        <v>15</v>
      </c>
      <c r="AI41" s="436"/>
      <c r="AJ41" s="95">
        <v>16</v>
      </c>
      <c r="AK41" s="152">
        <v>1386.5625000000016</v>
      </c>
      <c r="AL41" s="178">
        <f t="shared" si="31"/>
        <v>86.660156250000099</v>
      </c>
      <c r="AM41" s="95">
        <f t="shared" si="32"/>
        <v>15</v>
      </c>
      <c r="AN41" s="436"/>
      <c r="AO41" s="95">
        <v>16</v>
      </c>
      <c r="AP41" s="152">
        <v>1392.7272727272741</v>
      </c>
      <c r="AQ41" s="178">
        <f t="shared" si="33"/>
        <v>87.045454545454632</v>
      </c>
      <c r="AR41" s="95">
        <f t="shared" si="34"/>
        <v>15</v>
      </c>
      <c r="AS41" s="436"/>
      <c r="AT41" s="95">
        <v>16</v>
      </c>
      <c r="AU41" s="152">
        <v>1394.3283582089571</v>
      </c>
      <c r="AV41" s="178">
        <f t="shared" si="35"/>
        <v>87.145522388059817</v>
      </c>
      <c r="AW41" s="95">
        <f t="shared" si="36"/>
        <v>15</v>
      </c>
      <c r="AX41" s="436"/>
    </row>
    <row r="42" spans="2:50" ht="15.75" hidden="1">
      <c r="B42" s="443" t="s">
        <v>167</v>
      </c>
      <c r="C42" s="444"/>
      <c r="D42" s="444"/>
      <c r="E42" s="444"/>
      <c r="F42" s="444"/>
      <c r="G42" s="444"/>
      <c r="H42" s="444"/>
      <c r="I42" s="151"/>
      <c r="J42" s="151"/>
      <c r="K42" s="151"/>
      <c r="L42" s="151"/>
      <c r="M42" s="151"/>
      <c r="N42" s="433" t="s">
        <v>159</v>
      </c>
      <c r="O42" s="446" t="s">
        <v>157</v>
      </c>
      <c r="P42" s="448">
        <v>45881</v>
      </c>
      <c r="Q42" s="435"/>
      <c r="R42" s="435"/>
      <c r="S42" s="435"/>
      <c r="T42" s="435"/>
      <c r="U42" s="448">
        <v>45882</v>
      </c>
      <c r="V42" s="435"/>
      <c r="W42" s="435"/>
      <c r="X42" s="435"/>
      <c r="Y42" s="435"/>
      <c r="Z42" s="448">
        <v>45883</v>
      </c>
      <c r="AA42" s="435"/>
      <c r="AB42" s="435"/>
      <c r="AC42" s="435"/>
      <c r="AD42" s="435"/>
      <c r="AE42" s="448">
        <v>45884</v>
      </c>
      <c r="AF42" s="435"/>
      <c r="AG42" s="435"/>
      <c r="AH42" s="435"/>
      <c r="AI42" s="435"/>
      <c r="AJ42" s="448">
        <v>45885</v>
      </c>
      <c r="AK42" s="435"/>
      <c r="AL42" s="435"/>
      <c r="AM42" s="435"/>
      <c r="AN42" s="435"/>
      <c r="AO42" s="448">
        <v>45886</v>
      </c>
      <c r="AP42" s="435"/>
      <c r="AQ42" s="435"/>
      <c r="AR42" s="435"/>
      <c r="AS42" s="435"/>
      <c r="AT42" s="448">
        <v>45887</v>
      </c>
      <c r="AU42" s="435"/>
      <c r="AV42" s="435"/>
      <c r="AW42" s="435"/>
      <c r="AX42" s="435"/>
    </row>
    <row r="43" spans="2:50" ht="15.75" hidden="1">
      <c r="B43" s="445"/>
      <c r="C43" s="445"/>
      <c r="D43" s="445"/>
      <c r="E43" s="445"/>
      <c r="F43" s="445"/>
      <c r="G43" s="445"/>
      <c r="H43" s="445"/>
      <c r="I43" s="151"/>
      <c r="J43" s="151"/>
      <c r="K43" s="151"/>
      <c r="L43" s="151"/>
      <c r="M43" s="151"/>
      <c r="N43" s="433"/>
      <c r="O43" s="447"/>
      <c r="P43" s="448" t="s">
        <v>161</v>
      </c>
      <c r="Q43" s="435"/>
      <c r="R43" s="435"/>
      <c r="S43" s="435"/>
      <c r="T43" s="435"/>
      <c r="U43" s="448" t="s">
        <v>162</v>
      </c>
      <c r="V43" s="435"/>
      <c r="W43" s="435"/>
      <c r="X43" s="435"/>
      <c r="Y43" s="435"/>
      <c r="Z43" s="448" t="s">
        <v>163</v>
      </c>
      <c r="AA43" s="435"/>
      <c r="AB43" s="435"/>
      <c r="AC43" s="435"/>
      <c r="AD43" s="435"/>
      <c r="AE43" s="448" t="s">
        <v>160</v>
      </c>
      <c r="AF43" s="435"/>
      <c r="AG43" s="435"/>
      <c r="AH43" s="435"/>
      <c r="AI43" s="435"/>
      <c r="AJ43" s="448" t="s">
        <v>164</v>
      </c>
      <c r="AK43" s="435"/>
      <c r="AL43" s="435"/>
      <c r="AM43" s="435"/>
      <c r="AN43" s="435"/>
      <c r="AO43" s="448" t="s">
        <v>165</v>
      </c>
      <c r="AP43" s="435"/>
      <c r="AQ43" s="435"/>
      <c r="AR43" s="435"/>
      <c r="AS43" s="435"/>
      <c r="AT43" s="448" t="s">
        <v>166</v>
      </c>
      <c r="AU43" s="435"/>
      <c r="AV43" s="435"/>
      <c r="AW43" s="435"/>
      <c r="AX43" s="435"/>
    </row>
    <row r="44" spans="2:50" hidden="1">
      <c r="B44" s="433" t="s">
        <v>155</v>
      </c>
      <c r="C44" s="433" t="s">
        <v>147</v>
      </c>
      <c r="D44" s="433"/>
      <c r="E44" s="433" t="s">
        <v>149</v>
      </c>
      <c r="F44" s="433"/>
      <c r="G44" s="433"/>
      <c r="H44" s="440" t="s">
        <v>156</v>
      </c>
      <c r="I44" s="434" t="s">
        <v>225</v>
      </c>
      <c r="J44" s="434"/>
      <c r="K44" s="434"/>
      <c r="L44" s="434" t="s">
        <v>156</v>
      </c>
      <c r="M44" s="434" t="s">
        <v>168</v>
      </c>
      <c r="N44" s="433"/>
      <c r="O44" s="433" t="s">
        <v>158</v>
      </c>
      <c r="P44" s="430" t="s">
        <v>152</v>
      </c>
      <c r="Q44" s="431"/>
      <c r="R44" s="431"/>
      <c r="S44" s="432"/>
      <c r="T44" s="433" t="s">
        <v>156</v>
      </c>
      <c r="U44" s="430" t="s">
        <v>152</v>
      </c>
      <c r="V44" s="431"/>
      <c r="W44" s="431"/>
      <c r="X44" s="432"/>
      <c r="Y44" s="433" t="s">
        <v>156</v>
      </c>
      <c r="Z44" s="430" t="s">
        <v>152</v>
      </c>
      <c r="AA44" s="431"/>
      <c r="AB44" s="431"/>
      <c r="AC44" s="432"/>
      <c r="AD44" s="433" t="s">
        <v>156</v>
      </c>
      <c r="AE44" s="430" t="s">
        <v>152</v>
      </c>
      <c r="AF44" s="431"/>
      <c r="AG44" s="431"/>
      <c r="AH44" s="432"/>
      <c r="AI44" s="433" t="s">
        <v>156</v>
      </c>
      <c r="AJ44" s="430" t="s">
        <v>152</v>
      </c>
      <c r="AK44" s="431"/>
      <c r="AL44" s="431"/>
      <c r="AM44" s="432"/>
      <c r="AN44" s="433" t="s">
        <v>156</v>
      </c>
      <c r="AO44" s="430" t="s">
        <v>152</v>
      </c>
      <c r="AP44" s="431"/>
      <c r="AQ44" s="431"/>
      <c r="AR44" s="432"/>
      <c r="AS44" s="433" t="s">
        <v>156</v>
      </c>
      <c r="AT44" s="430" t="s">
        <v>152</v>
      </c>
      <c r="AU44" s="431"/>
      <c r="AV44" s="431"/>
      <c r="AW44" s="432"/>
      <c r="AX44" s="433" t="s">
        <v>156</v>
      </c>
    </row>
    <row r="45" spans="2:50" hidden="1">
      <c r="B45" s="433"/>
      <c r="C45" s="433"/>
      <c r="D45" s="433"/>
      <c r="E45" s="433" t="s">
        <v>148</v>
      </c>
      <c r="F45" s="433"/>
      <c r="G45" s="433"/>
      <c r="H45" s="441"/>
      <c r="I45" s="434" t="s">
        <v>148</v>
      </c>
      <c r="J45" s="434"/>
      <c r="K45" s="434"/>
      <c r="L45" s="434"/>
      <c r="M45" s="434"/>
      <c r="N45" s="433"/>
      <c r="O45" s="433"/>
      <c r="P45" s="430" t="s">
        <v>153</v>
      </c>
      <c r="Q45" s="431"/>
      <c r="R45" s="431"/>
      <c r="S45" s="432"/>
      <c r="T45" s="433"/>
      <c r="U45" s="430" t="s">
        <v>153</v>
      </c>
      <c r="V45" s="431"/>
      <c r="W45" s="431"/>
      <c r="X45" s="432"/>
      <c r="Y45" s="433"/>
      <c r="Z45" s="430" t="s">
        <v>153</v>
      </c>
      <c r="AA45" s="431"/>
      <c r="AB45" s="431"/>
      <c r="AC45" s="432"/>
      <c r="AD45" s="433"/>
      <c r="AE45" s="430" t="s">
        <v>153</v>
      </c>
      <c r="AF45" s="431"/>
      <c r="AG45" s="431"/>
      <c r="AH45" s="432"/>
      <c r="AI45" s="433"/>
      <c r="AJ45" s="430" t="s">
        <v>153</v>
      </c>
      <c r="AK45" s="431"/>
      <c r="AL45" s="431"/>
      <c r="AM45" s="432"/>
      <c r="AN45" s="433"/>
      <c r="AO45" s="430" t="s">
        <v>153</v>
      </c>
      <c r="AP45" s="431"/>
      <c r="AQ45" s="431"/>
      <c r="AR45" s="432"/>
      <c r="AS45" s="433"/>
      <c r="AT45" s="430" t="s">
        <v>153</v>
      </c>
      <c r="AU45" s="431"/>
      <c r="AV45" s="431"/>
      <c r="AW45" s="432"/>
      <c r="AX45" s="433"/>
    </row>
    <row r="46" spans="2:50" hidden="1">
      <c r="B46" s="433"/>
      <c r="C46" s="433"/>
      <c r="D46" s="433"/>
      <c r="E46" s="94" t="s">
        <v>150</v>
      </c>
      <c r="F46" s="94" t="s">
        <v>151</v>
      </c>
      <c r="G46" s="94" t="s">
        <v>154</v>
      </c>
      <c r="H46" s="442"/>
      <c r="I46" s="153" t="s">
        <v>150</v>
      </c>
      <c r="J46" s="153" t="s">
        <v>151</v>
      </c>
      <c r="K46" s="153" t="s">
        <v>154</v>
      </c>
      <c r="L46" s="434"/>
      <c r="M46" s="434"/>
      <c r="N46" s="433"/>
      <c r="O46" s="433"/>
      <c r="P46" s="94" t="s">
        <v>150</v>
      </c>
      <c r="Q46" s="94" t="s">
        <v>151</v>
      </c>
      <c r="R46" s="94" t="s">
        <v>154</v>
      </c>
      <c r="S46" s="94" t="s">
        <v>168</v>
      </c>
      <c r="T46" s="433"/>
      <c r="U46" s="94" t="s">
        <v>150</v>
      </c>
      <c r="V46" s="94" t="s">
        <v>151</v>
      </c>
      <c r="W46" s="94" t="s">
        <v>154</v>
      </c>
      <c r="X46" s="94" t="s">
        <v>168</v>
      </c>
      <c r="Y46" s="433"/>
      <c r="Z46" s="94" t="s">
        <v>150</v>
      </c>
      <c r="AA46" s="94" t="s">
        <v>151</v>
      </c>
      <c r="AB46" s="94" t="s">
        <v>154</v>
      </c>
      <c r="AC46" s="94" t="s">
        <v>168</v>
      </c>
      <c r="AD46" s="433"/>
      <c r="AE46" s="94" t="s">
        <v>150</v>
      </c>
      <c r="AF46" s="94" t="s">
        <v>151</v>
      </c>
      <c r="AG46" s="94" t="s">
        <v>154</v>
      </c>
      <c r="AH46" s="94" t="s">
        <v>168</v>
      </c>
      <c r="AI46" s="433"/>
      <c r="AJ46" s="94" t="s">
        <v>150</v>
      </c>
      <c r="AK46" s="94" t="s">
        <v>151</v>
      </c>
      <c r="AL46" s="94" t="s">
        <v>154</v>
      </c>
      <c r="AM46" s="94" t="s">
        <v>168</v>
      </c>
      <c r="AN46" s="433"/>
      <c r="AO46" s="94" t="s">
        <v>150</v>
      </c>
      <c r="AP46" s="94" t="s">
        <v>151</v>
      </c>
      <c r="AQ46" s="94" t="s">
        <v>154</v>
      </c>
      <c r="AR46" s="94" t="s">
        <v>168</v>
      </c>
      <c r="AS46" s="433"/>
      <c r="AT46" s="94" t="s">
        <v>150</v>
      </c>
      <c r="AU46" s="94" t="s">
        <v>151</v>
      </c>
      <c r="AV46" s="94" t="s">
        <v>154</v>
      </c>
      <c r="AW46" s="94" t="s">
        <v>168</v>
      </c>
      <c r="AX46" s="433"/>
    </row>
    <row r="47" spans="2:50" hidden="1">
      <c r="B47" s="435" t="s">
        <v>137</v>
      </c>
      <c r="C47" s="95">
        <v>1</v>
      </c>
      <c r="D47" s="95" t="s">
        <v>410</v>
      </c>
      <c r="E47" s="95">
        <v>17</v>
      </c>
      <c r="F47" s="95">
        <v>2000</v>
      </c>
      <c r="G47" s="178">
        <f>F47/E47</f>
        <v>117.64705882352941</v>
      </c>
      <c r="H47" s="436">
        <f>AVERAGE(G47:G61)</f>
        <v>118.54847494553377</v>
      </c>
      <c r="I47" s="154">
        <f t="shared" ref="I47:I61" si="37">AVERAGE(P47,U47,Z47,AE47,AJ47,AO47,AT47)</f>
        <v>17</v>
      </c>
      <c r="J47" s="154">
        <f>AVERAGE(Q47,V47,AA47,AF47,AK47,AP47,AU47)</f>
        <v>1869.5773287057732</v>
      </c>
      <c r="K47" s="155">
        <f>AVERAGE(R47,W47,AB47,AG47,AL47,AQ47,AV47)</f>
        <v>109.97513698269255</v>
      </c>
      <c r="L47" s="449">
        <f>IFERROR(AVERAGE(K47:K61),"-")</f>
        <v>110.52372835985699</v>
      </c>
      <c r="M47" s="154">
        <f>RANK(K47, K$47:K$61)</f>
        <v>8</v>
      </c>
      <c r="N47" s="433"/>
      <c r="O47" s="433"/>
      <c r="P47" s="95">
        <v>17</v>
      </c>
      <c r="Q47" s="152">
        <v>1891.0344827586171</v>
      </c>
      <c r="R47" s="178">
        <f>IFERROR(Q47/P47,"")</f>
        <v>111.23732251521277</v>
      </c>
      <c r="S47" s="95">
        <f>IFERROR(RANK(R47, R$47:R$61),"")</f>
        <v>8</v>
      </c>
      <c r="T47" s="436">
        <f>AVERAGE(R47:R61)</f>
        <v>110.04848284727697</v>
      </c>
      <c r="U47" s="95">
        <v>17</v>
      </c>
      <c r="V47" s="152">
        <v>1859.9999999999964</v>
      </c>
      <c r="W47" s="178">
        <f>IFERROR(V47/U47,"")</f>
        <v>109.41176470588213</v>
      </c>
      <c r="X47" s="95">
        <f>IFERROR(RANK(W47, W$47:W$61),"")</f>
        <v>9</v>
      </c>
      <c r="Y47" s="436">
        <f>AVERAGE(W47:W61)</f>
        <v>109.85541982426857</v>
      </c>
      <c r="Z47" s="95">
        <v>17</v>
      </c>
      <c r="AA47" s="152">
        <v>1917.4999999999939</v>
      </c>
      <c r="AB47" s="178">
        <f>IFERROR(AA47/Z47,"")</f>
        <v>112.79411764705846</v>
      </c>
      <c r="AC47" s="95">
        <f>IFERROR(RANK(AB47, AB$47:AB$61),"")</f>
        <v>7</v>
      </c>
      <c r="AD47" s="436">
        <f>AVERAGE(AB47:AB61)</f>
        <v>110.75988641067023</v>
      </c>
      <c r="AE47" s="95">
        <v>17</v>
      </c>
      <c r="AF47" s="152">
        <v>1867.1999999999948</v>
      </c>
      <c r="AG47" s="178">
        <f>IFERROR(AF47/AE47,"")</f>
        <v>109.83529411764675</v>
      </c>
      <c r="AH47" s="95">
        <f>IFERROR(RANK(AG47, AG$47:AG$61),"")</f>
        <v>8</v>
      </c>
      <c r="AI47" s="436">
        <f>AVERAGE(AG47:AG61)</f>
        <v>110.2799792729322</v>
      </c>
      <c r="AJ47" s="95">
        <v>17</v>
      </c>
      <c r="AK47" s="152">
        <v>1849.9999999999968</v>
      </c>
      <c r="AL47" s="178">
        <f>IFERROR(AK47/AJ47,"")</f>
        <v>108.82352941176453</v>
      </c>
      <c r="AM47" s="95">
        <f>IFERROR(RANK(AL47, AL$47:AL$61),"")</f>
        <v>9</v>
      </c>
      <c r="AN47" s="436">
        <f>AVERAGE(AL47:AL61)</f>
        <v>110.52571719649454</v>
      </c>
      <c r="AO47" s="95">
        <v>17</v>
      </c>
      <c r="AP47" s="152">
        <v>1858.1818181818157</v>
      </c>
      <c r="AQ47" s="178">
        <f>IFERROR(AP47/AO47,"")</f>
        <v>109.30481283422445</v>
      </c>
      <c r="AR47" s="95">
        <f>IFERROR(RANK(AQ47, AQ$47:AQ$61),"")</f>
        <v>8</v>
      </c>
      <c r="AS47" s="436">
        <f>AVERAGE(AQ47:AQ61)</f>
        <v>108.93688902803521</v>
      </c>
      <c r="AT47" s="95">
        <v>17</v>
      </c>
      <c r="AU47" s="152">
        <v>1843.1249999999975</v>
      </c>
      <c r="AV47" s="178">
        <f>IFERROR(AU47/AT47,"")</f>
        <v>108.41911764705867</v>
      </c>
      <c r="AW47" s="95">
        <f>IFERROR(RANK(AV47, AV$47:AV$61),"")</f>
        <v>8</v>
      </c>
      <c r="AX47" s="436">
        <f>AVERAGE(AV47:AV61)</f>
        <v>109.30824602244705</v>
      </c>
    </row>
    <row r="48" spans="2:50" hidden="1">
      <c r="B48" s="435"/>
      <c r="C48" s="95">
        <v>2</v>
      </c>
      <c r="D48" s="95" t="s">
        <v>411</v>
      </c>
      <c r="E48" s="95">
        <v>16</v>
      </c>
      <c r="F48" s="95">
        <v>2000</v>
      </c>
      <c r="G48" s="178">
        <f t="shared" ref="G48:G61" si="38">F48/E48</f>
        <v>125</v>
      </c>
      <c r="H48" s="436"/>
      <c r="I48" s="154">
        <f t="shared" si="37"/>
        <v>16</v>
      </c>
      <c r="J48" s="154">
        <f t="shared" ref="J48:J61" si="39">AVERAGE(Q48,V48,AA48,AF48,AK48,AP48,AU48)</f>
        <v>1855.4811367499185</v>
      </c>
      <c r="K48" s="155">
        <f t="shared" ref="K48:K61" si="40">AVERAGE(R48,W48,AB48,AG48,AL48,AQ48,AV48)</f>
        <v>115.96757104686991</v>
      </c>
      <c r="L48" s="449"/>
      <c r="M48" s="154">
        <f t="shared" ref="M48:M61" si="41">RANK(K48, K$47:K$61)</f>
        <v>4</v>
      </c>
      <c r="N48" s="433"/>
      <c r="O48" s="433"/>
      <c r="P48" s="95">
        <v>16</v>
      </c>
      <c r="Q48" s="152">
        <v>1866.9565217391328</v>
      </c>
      <c r="R48" s="178">
        <f t="shared" ref="R48:R61" si="42">IFERROR(Q48/P48,"")</f>
        <v>116.6847826086958</v>
      </c>
      <c r="S48" s="95">
        <f t="shared" ref="S48:S61" si="43">IFERROR(RANK(R48, R$47:R$61),"")</f>
        <v>3</v>
      </c>
      <c r="T48" s="436"/>
      <c r="U48" s="95">
        <v>16</v>
      </c>
      <c r="V48" s="152">
        <v>1849.0909090909111</v>
      </c>
      <c r="W48" s="178">
        <f t="shared" ref="W48:W61" si="44">IFERROR(V48/U48,"")</f>
        <v>115.56818181818194</v>
      </c>
      <c r="X48" s="95">
        <f t="shared" ref="X48:X61" si="45">IFERROR(RANK(W48, W$47:W$61),"")</f>
        <v>6</v>
      </c>
      <c r="Y48" s="436"/>
      <c r="Z48" s="95">
        <v>16</v>
      </c>
      <c r="AA48" s="152">
        <v>1840.0000000000014</v>
      </c>
      <c r="AB48" s="178">
        <f t="shared" ref="AB48:AB61" si="46">IFERROR(AA48/Z48,"")</f>
        <v>115.00000000000009</v>
      </c>
      <c r="AC48" s="95">
        <f t="shared" ref="AC48:AC61" si="47">IFERROR(RANK(AB48, AB$47:AB$61),"")</f>
        <v>6</v>
      </c>
      <c r="AD48" s="436"/>
      <c r="AE48" s="95">
        <v>16</v>
      </c>
      <c r="AF48" s="152">
        <v>1858.9285714285727</v>
      </c>
      <c r="AG48" s="178">
        <f t="shared" ref="AG48:AG61" si="48">IFERROR(AF48/AE48,"")</f>
        <v>116.18303571428579</v>
      </c>
      <c r="AH48" s="95">
        <f t="shared" ref="AH48:AH61" si="49">IFERROR(RANK(AG48, AG$47:AG$61),"")</f>
        <v>5</v>
      </c>
      <c r="AI48" s="436"/>
      <c r="AJ48" s="95">
        <v>16</v>
      </c>
      <c r="AK48" s="152">
        <v>1859.062500000002</v>
      </c>
      <c r="AL48" s="178">
        <f t="shared" ref="AL48:AL61" si="50">IFERROR(AK48/AJ48,"")</f>
        <v>116.19140625000013</v>
      </c>
      <c r="AM48" s="95">
        <f t="shared" ref="AM48:AM61" si="51">IFERROR(RANK(AL48, AL$47:AL$61),"")</f>
        <v>4</v>
      </c>
      <c r="AN48" s="436"/>
      <c r="AO48" s="95">
        <v>16</v>
      </c>
      <c r="AP48" s="152">
        <v>1845.6338028168996</v>
      </c>
      <c r="AQ48" s="178">
        <f t="shared" ref="AQ48:AQ61" si="52">IFERROR(AP48/AO48,"")</f>
        <v>115.35211267605622</v>
      </c>
      <c r="AR48" s="95">
        <f t="shared" ref="AR48:AR61" si="53">IFERROR(RANK(AQ48, AQ$47:AQ$61),"")</f>
        <v>4</v>
      </c>
      <c r="AS48" s="436"/>
      <c r="AT48" s="95">
        <v>16</v>
      </c>
      <c r="AU48" s="152">
        <v>1868.695652173911</v>
      </c>
      <c r="AV48" s="178">
        <f t="shared" ref="AV48:AV61" si="54">IFERROR(AU48/AT48,"")</f>
        <v>116.79347826086943</v>
      </c>
      <c r="AW48" s="95">
        <f t="shared" ref="AW48:AW61" si="55">IFERROR(RANK(AV48, AV$47:AV$61),"")</f>
        <v>3</v>
      </c>
      <c r="AX48" s="436"/>
    </row>
    <row r="49" spans="2:50" hidden="1">
      <c r="B49" s="435"/>
      <c r="C49" s="95">
        <v>3</v>
      </c>
      <c r="D49" s="95" t="s">
        <v>412</v>
      </c>
      <c r="E49" s="95">
        <v>18</v>
      </c>
      <c r="F49" s="95">
        <v>2000</v>
      </c>
      <c r="G49" s="178">
        <f t="shared" si="38"/>
        <v>111.11111111111111</v>
      </c>
      <c r="H49" s="436"/>
      <c r="I49" s="154">
        <f t="shared" si="37"/>
        <v>18</v>
      </c>
      <c r="J49" s="154">
        <f t="shared" si="39"/>
        <v>1854.6300005260553</v>
      </c>
      <c r="K49" s="155">
        <f t="shared" si="40"/>
        <v>103.0350000292253</v>
      </c>
      <c r="L49" s="449"/>
      <c r="M49" s="154">
        <f t="shared" si="41"/>
        <v>12</v>
      </c>
      <c r="N49" s="433"/>
      <c r="O49" s="433"/>
      <c r="P49" s="95">
        <v>18</v>
      </c>
      <c r="Q49" s="152">
        <v>1860.8571428571411</v>
      </c>
      <c r="R49" s="178">
        <f t="shared" si="42"/>
        <v>103.38095238095228</v>
      </c>
      <c r="S49" s="95">
        <f t="shared" si="43"/>
        <v>12</v>
      </c>
      <c r="T49" s="436"/>
      <c r="U49" s="95">
        <v>18</v>
      </c>
      <c r="V49" s="152">
        <v>1844.5454545454566</v>
      </c>
      <c r="W49" s="178">
        <f t="shared" si="44"/>
        <v>102.47474747474759</v>
      </c>
      <c r="X49" s="95">
        <f t="shared" si="45"/>
        <v>12</v>
      </c>
      <c r="Y49" s="436"/>
      <c r="Z49" s="95">
        <v>18</v>
      </c>
      <c r="AA49" s="152">
        <v>1855.789473684212</v>
      </c>
      <c r="AB49" s="178">
        <f t="shared" si="46"/>
        <v>103.09941520467845</v>
      </c>
      <c r="AC49" s="95">
        <f t="shared" si="47"/>
        <v>11</v>
      </c>
      <c r="AD49" s="436"/>
      <c r="AE49" s="95">
        <v>18</v>
      </c>
      <c r="AF49" s="152">
        <v>1856.7857142857156</v>
      </c>
      <c r="AG49" s="178">
        <f t="shared" si="48"/>
        <v>103.15476190476198</v>
      </c>
      <c r="AH49" s="95">
        <f t="shared" si="49"/>
        <v>11</v>
      </c>
      <c r="AI49" s="436"/>
      <c r="AJ49" s="95">
        <v>18</v>
      </c>
      <c r="AK49" s="152">
        <v>1847.812500000002</v>
      </c>
      <c r="AL49" s="178">
        <f t="shared" si="50"/>
        <v>102.65625000000011</v>
      </c>
      <c r="AM49" s="95">
        <f t="shared" si="51"/>
        <v>12</v>
      </c>
      <c r="AN49" s="436"/>
      <c r="AO49" s="95">
        <v>18</v>
      </c>
      <c r="AP49" s="152">
        <v>1856.6197183098573</v>
      </c>
      <c r="AQ49" s="178">
        <f t="shared" si="52"/>
        <v>103.14553990610318</v>
      </c>
      <c r="AR49" s="95">
        <f t="shared" si="53"/>
        <v>10</v>
      </c>
      <c r="AS49" s="436"/>
      <c r="AT49" s="95">
        <v>18</v>
      </c>
      <c r="AU49" s="152">
        <v>1860.0000000000023</v>
      </c>
      <c r="AV49" s="178">
        <f t="shared" si="54"/>
        <v>103.33333333333346</v>
      </c>
      <c r="AW49" s="95">
        <f t="shared" si="55"/>
        <v>10</v>
      </c>
      <c r="AX49" s="436"/>
    </row>
    <row r="50" spans="2:50" hidden="1">
      <c r="B50" s="435"/>
      <c r="C50" s="95">
        <v>4</v>
      </c>
      <c r="D50" s="95" t="s">
        <v>413</v>
      </c>
      <c r="E50" s="95">
        <v>17</v>
      </c>
      <c r="F50" s="95">
        <v>2000</v>
      </c>
      <c r="G50" s="178">
        <f t="shared" si="38"/>
        <v>117.64705882352941</v>
      </c>
      <c r="H50" s="436"/>
      <c r="I50" s="154">
        <f t="shared" si="37"/>
        <v>17</v>
      </c>
      <c r="J50" s="154">
        <f t="shared" si="39"/>
        <v>1852.5452112536502</v>
      </c>
      <c r="K50" s="155">
        <f t="shared" si="40"/>
        <v>108.97324772080296</v>
      </c>
      <c r="L50" s="449"/>
      <c r="M50" s="154">
        <f t="shared" si="41"/>
        <v>11</v>
      </c>
      <c r="N50" s="433"/>
      <c r="O50" s="433"/>
      <c r="P50" s="95">
        <v>17</v>
      </c>
      <c r="Q50" s="152">
        <v>1849.1489361702131</v>
      </c>
      <c r="R50" s="178">
        <f t="shared" si="42"/>
        <v>108.77346683354195</v>
      </c>
      <c r="S50" s="95">
        <f t="shared" si="43"/>
        <v>10</v>
      </c>
      <c r="T50" s="436"/>
      <c r="U50" s="95">
        <v>17</v>
      </c>
      <c r="V50" s="152">
        <v>1853.3333333333333</v>
      </c>
      <c r="W50" s="178">
        <f t="shared" si="44"/>
        <v>109.01960784313725</v>
      </c>
      <c r="X50" s="95">
        <f t="shared" si="45"/>
        <v>10</v>
      </c>
      <c r="Y50" s="436"/>
      <c r="Z50" s="95">
        <v>17</v>
      </c>
      <c r="AA50" s="152">
        <v>1844.4705882352937</v>
      </c>
      <c r="AB50" s="178">
        <f t="shared" si="46"/>
        <v>108.49826989619375</v>
      </c>
      <c r="AC50" s="95">
        <f t="shared" si="47"/>
        <v>10</v>
      </c>
      <c r="AD50" s="436"/>
      <c r="AE50" s="95">
        <v>17</v>
      </c>
      <c r="AF50" s="152">
        <v>1855.3246753246742</v>
      </c>
      <c r="AG50" s="178">
        <f t="shared" si="48"/>
        <v>109.13674560733378</v>
      </c>
      <c r="AH50" s="95">
        <f t="shared" si="49"/>
        <v>9</v>
      </c>
      <c r="AI50" s="436"/>
      <c r="AJ50" s="95">
        <v>17</v>
      </c>
      <c r="AK50" s="152">
        <v>1846.8292682926824</v>
      </c>
      <c r="AL50" s="178">
        <f t="shared" si="50"/>
        <v>108.6370157819225</v>
      </c>
      <c r="AM50" s="95">
        <f t="shared" si="51"/>
        <v>10</v>
      </c>
      <c r="AN50" s="436"/>
      <c r="AO50" s="95">
        <v>17</v>
      </c>
      <c r="AP50" s="152">
        <v>1860.0000000000002</v>
      </c>
      <c r="AQ50" s="178">
        <f t="shared" si="52"/>
        <v>109.41176470588236</v>
      </c>
      <c r="AR50" s="95">
        <f t="shared" si="53"/>
        <v>7</v>
      </c>
      <c r="AS50" s="436"/>
      <c r="AT50" s="95">
        <v>17</v>
      </c>
      <c r="AU50" s="152">
        <v>1858.7096774193551</v>
      </c>
      <c r="AV50" s="178">
        <f t="shared" si="54"/>
        <v>109.33586337760913</v>
      </c>
      <c r="AW50" s="95">
        <f t="shared" si="55"/>
        <v>7</v>
      </c>
      <c r="AX50" s="436"/>
    </row>
    <row r="51" spans="2:50" hidden="1">
      <c r="B51" s="435"/>
      <c r="C51" s="95">
        <v>5</v>
      </c>
      <c r="D51" s="95" t="s">
        <v>414</v>
      </c>
      <c r="E51" s="95">
        <v>20</v>
      </c>
      <c r="F51" s="95">
        <v>2000</v>
      </c>
      <c r="G51" s="178">
        <f t="shared" si="38"/>
        <v>100</v>
      </c>
      <c r="H51" s="436"/>
      <c r="I51" s="154">
        <f t="shared" si="37"/>
        <v>20</v>
      </c>
      <c r="J51" s="154">
        <f t="shared" si="39"/>
        <v>1849.3261919207146</v>
      </c>
      <c r="K51" s="155">
        <f t="shared" si="40"/>
        <v>92.466309596035742</v>
      </c>
      <c r="L51" s="449"/>
      <c r="M51" s="154">
        <f t="shared" si="41"/>
        <v>14</v>
      </c>
      <c r="N51" s="433"/>
      <c r="O51" s="433"/>
      <c r="P51" s="95">
        <v>20</v>
      </c>
      <c r="Q51" s="152">
        <v>1851.8181818181831</v>
      </c>
      <c r="R51" s="178">
        <f t="shared" si="42"/>
        <v>92.59090909090915</v>
      </c>
      <c r="S51" s="95">
        <f t="shared" si="43"/>
        <v>14</v>
      </c>
      <c r="T51" s="436"/>
      <c r="U51" s="95">
        <v>20</v>
      </c>
      <c r="V51" s="152">
        <v>1843.9024390243894</v>
      </c>
      <c r="W51" s="178">
        <f t="shared" si="44"/>
        <v>92.195121951219477</v>
      </c>
      <c r="X51" s="95">
        <f t="shared" si="45"/>
        <v>13</v>
      </c>
      <c r="Y51" s="436"/>
      <c r="Z51" s="95">
        <v>20</v>
      </c>
      <c r="AA51" s="152">
        <v>1852.8440366972488</v>
      </c>
      <c r="AB51" s="178">
        <f t="shared" si="46"/>
        <v>92.642201834862448</v>
      </c>
      <c r="AC51" s="95">
        <f t="shared" si="47"/>
        <v>13</v>
      </c>
      <c r="AD51" s="436"/>
      <c r="AE51" s="95">
        <v>20</v>
      </c>
      <c r="AF51" s="152">
        <v>1850.810810810812</v>
      </c>
      <c r="AG51" s="178">
        <f t="shared" si="48"/>
        <v>92.540540540540604</v>
      </c>
      <c r="AH51" s="95">
        <f t="shared" si="49"/>
        <v>13</v>
      </c>
      <c r="AI51" s="436"/>
      <c r="AJ51" s="95">
        <v>20</v>
      </c>
      <c r="AK51" s="152">
        <v>1855.16129032258</v>
      </c>
      <c r="AL51" s="178">
        <f t="shared" si="50"/>
        <v>92.758064516128997</v>
      </c>
      <c r="AM51" s="95">
        <f t="shared" si="51"/>
        <v>13</v>
      </c>
      <c r="AN51" s="436"/>
      <c r="AO51" s="95">
        <v>20</v>
      </c>
      <c r="AP51" s="152">
        <v>1845.6338028169016</v>
      </c>
      <c r="AQ51" s="178">
        <f t="shared" si="52"/>
        <v>92.281690140845086</v>
      </c>
      <c r="AR51" s="95">
        <f t="shared" si="53"/>
        <v>12</v>
      </c>
      <c r="AS51" s="436"/>
      <c r="AT51" s="95">
        <v>20</v>
      </c>
      <c r="AU51" s="152">
        <v>1845.1127819548874</v>
      </c>
      <c r="AV51" s="178">
        <f t="shared" si="54"/>
        <v>92.255639097744364</v>
      </c>
      <c r="AW51" s="95">
        <f t="shared" si="55"/>
        <v>12</v>
      </c>
      <c r="AX51" s="436"/>
    </row>
    <row r="52" spans="2:50" hidden="1">
      <c r="B52" s="435"/>
      <c r="C52" s="95">
        <v>6</v>
      </c>
      <c r="D52" s="95" t="s">
        <v>415</v>
      </c>
      <c r="E52" s="95">
        <v>16</v>
      </c>
      <c r="F52" s="95">
        <v>2000</v>
      </c>
      <c r="G52" s="178">
        <f t="shared" si="38"/>
        <v>125</v>
      </c>
      <c r="H52" s="436"/>
      <c r="I52" s="154">
        <f t="shared" si="37"/>
        <v>16</v>
      </c>
      <c r="J52" s="154">
        <f t="shared" si="39"/>
        <v>1848.9237383867728</v>
      </c>
      <c r="K52" s="155">
        <f t="shared" si="40"/>
        <v>115.5577336491733</v>
      </c>
      <c r="L52" s="449"/>
      <c r="M52" s="154">
        <f t="shared" si="41"/>
        <v>6</v>
      </c>
      <c r="N52" s="433"/>
      <c r="O52" s="433"/>
      <c r="P52" s="95">
        <v>16</v>
      </c>
      <c r="Q52" s="152">
        <v>1846.3917525773195</v>
      </c>
      <c r="R52" s="178">
        <f t="shared" si="42"/>
        <v>115.39948453608247</v>
      </c>
      <c r="S52" s="95">
        <f t="shared" si="43"/>
        <v>7</v>
      </c>
      <c r="T52" s="436"/>
      <c r="U52" s="95">
        <v>16</v>
      </c>
      <c r="V52" s="152">
        <v>1852.3529411764705</v>
      </c>
      <c r="W52" s="178">
        <f t="shared" si="44"/>
        <v>115.77205882352941</v>
      </c>
      <c r="X52" s="95">
        <f t="shared" si="45"/>
        <v>5</v>
      </c>
      <c r="Y52" s="436"/>
      <c r="Z52" s="95">
        <v>16</v>
      </c>
      <c r="AA52" s="152">
        <v>1862.0454545454552</v>
      </c>
      <c r="AB52" s="178">
        <f t="shared" si="46"/>
        <v>116.37784090909095</v>
      </c>
      <c r="AC52" s="95">
        <f t="shared" si="47"/>
        <v>4</v>
      </c>
      <c r="AD52" s="436"/>
      <c r="AE52" s="95">
        <v>16</v>
      </c>
      <c r="AF52" s="152">
        <v>1848.8571428571422</v>
      </c>
      <c r="AG52" s="178">
        <f t="shared" si="48"/>
        <v>115.55357142857139</v>
      </c>
      <c r="AH52" s="95">
        <f t="shared" si="49"/>
        <v>6</v>
      </c>
      <c r="AI52" s="436"/>
      <c r="AJ52" s="95">
        <v>16</v>
      </c>
      <c r="AK52" s="152">
        <v>1845.0000000000011</v>
      </c>
      <c r="AL52" s="178">
        <f t="shared" si="50"/>
        <v>115.31250000000007</v>
      </c>
      <c r="AM52" s="95">
        <f t="shared" si="51"/>
        <v>6</v>
      </c>
      <c r="AN52" s="436"/>
      <c r="AO52" s="95">
        <v>16</v>
      </c>
      <c r="AP52" s="152">
        <v>1843.1249999999998</v>
      </c>
      <c r="AQ52" s="178">
        <f t="shared" si="52"/>
        <v>115.19531249999999</v>
      </c>
      <c r="AR52" s="95">
        <f t="shared" si="53"/>
        <v>5</v>
      </c>
      <c r="AS52" s="436"/>
      <c r="AT52" s="95">
        <v>16</v>
      </c>
      <c r="AU52" s="152">
        <v>1844.69387755102</v>
      </c>
      <c r="AV52" s="178">
        <f t="shared" si="54"/>
        <v>115.29336734693875</v>
      </c>
      <c r="AW52" s="95">
        <f t="shared" si="55"/>
        <v>5</v>
      </c>
      <c r="AX52" s="436"/>
    </row>
    <row r="53" spans="2:50" hidden="1">
      <c r="B53" s="435"/>
      <c r="C53" s="95">
        <v>7</v>
      </c>
      <c r="D53" s="95" t="s">
        <v>416</v>
      </c>
      <c r="E53" s="95">
        <v>17</v>
      </c>
      <c r="F53" s="95">
        <v>2000</v>
      </c>
      <c r="G53" s="178">
        <f t="shared" si="38"/>
        <v>117.64705882352941</v>
      </c>
      <c r="H53" s="436"/>
      <c r="I53" s="154">
        <f t="shared" si="37"/>
        <v>17</v>
      </c>
      <c r="J53" s="154">
        <f t="shared" si="39"/>
        <v>1857.9105634978639</v>
      </c>
      <c r="K53" s="155">
        <f t="shared" si="40"/>
        <v>109.28885667634493</v>
      </c>
      <c r="L53" s="449"/>
      <c r="M53" s="154">
        <f t="shared" si="41"/>
        <v>9</v>
      </c>
      <c r="N53" s="433"/>
      <c r="O53" s="433"/>
      <c r="P53" s="95">
        <v>17</v>
      </c>
      <c r="Q53" s="152">
        <v>1846.2295081967206</v>
      </c>
      <c r="R53" s="178">
        <f t="shared" si="42"/>
        <v>108.60173577627768</v>
      </c>
      <c r="S53" s="95">
        <f t="shared" si="43"/>
        <v>11</v>
      </c>
      <c r="T53" s="436"/>
      <c r="U53" s="95">
        <v>17</v>
      </c>
      <c r="V53" s="152">
        <v>1867.2727272727273</v>
      </c>
      <c r="W53" s="178">
        <f t="shared" si="44"/>
        <v>109.83957219251337</v>
      </c>
      <c r="X53" s="95">
        <f t="shared" si="45"/>
        <v>7</v>
      </c>
      <c r="Y53" s="436"/>
      <c r="Z53" s="95">
        <v>17</v>
      </c>
      <c r="AA53" s="152">
        <v>1857.9310344827575</v>
      </c>
      <c r="AB53" s="178">
        <f t="shared" si="46"/>
        <v>109.29006085192691</v>
      </c>
      <c r="AC53" s="95">
        <f t="shared" si="47"/>
        <v>9</v>
      </c>
      <c r="AD53" s="436"/>
      <c r="AE53" s="95">
        <v>17</v>
      </c>
      <c r="AF53" s="152">
        <v>1867.5000000000007</v>
      </c>
      <c r="AG53" s="178">
        <f t="shared" si="48"/>
        <v>109.85294117647062</v>
      </c>
      <c r="AH53" s="95">
        <f t="shared" si="49"/>
        <v>7</v>
      </c>
      <c r="AI53" s="436"/>
      <c r="AJ53" s="95">
        <v>17</v>
      </c>
      <c r="AK53" s="152">
        <v>1856.3265306122455</v>
      </c>
      <c r="AL53" s="178">
        <f t="shared" si="50"/>
        <v>109.19567827130857</v>
      </c>
      <c r="AM53" s="95">
        <f t="shared" si="51"/>
        <v>8</v>
      </c>
      <c r="AN53" s="436"/>
      <c r="AO53" s="95">
        <v>17</v>
      </c>
      <c r="AP53" s="152">
        <v>1844.3076923076919</v>
      </c>
      <c r="AQ53" s="178">
        <f t="shared" si="52"/>
        <v>108.48868778280541</v>
      </c>
      <c r="AR53" s="95">
        <f t="shared" si="53"/>
        <v>9</v>
      </c>
      <c r="AS53" s="436"/>
      <c r="AT53" s="95">
        <v>17</v>
      </c>
      <c r="AU53" s="152">
        <v>1865.8064516129027</v>
      </c>
      <c r="AV53" s="178">
        <f t="shared" si="54"/>
        <v>109.75332068311192</v>
      </c>
      <c r="AW53" s="95">
        <f t="shared" si="55"/>
        <v>6</v>
      </c>
      <c r="AX53" s="436"/>
    </row>
    <row r="54" spans="2:50" hidden="1">
      <c r="B54" s="435"/>
      <c r="C54" s="95">
        <v>8</v>
      </c>
      <c r="D54" s="95" t="s">
        <v>417</v>
      </c>
      <c r="E54" s="95">
        <v>16</v>
      </c>
      <c r="F54" s="95">
        <v>2000</v>
      </c>
      <c r="G54" s="178">
        <f t="shared" si="38"/>
        <v>125</v>
      </c>
      <c r="H54" s="436"/>
      <c r="I54" s="154">
        <f t="shared" si="37"/>
        <v>16</v>
      </c>
      <c r="J54" s="154">
        <f t="shared" si="39"/>
        <v>1847.2727272727293</v>
      </c>
      <c r="K54" s="155">
        <f t="shared" si="40"/>
        <v>115.45454545454558</v>
      </c>
      <c r="L54" s="449"/>
      <c r="M54" s="154">
        <f t="shared" si="41"/>
        <v>7</v>
      </c>
      <c r="N54" s="433"/>
      <c r="O54" s="433"/>
      <c r="P54" s="95">
        <v>16</v>
      </c>
      <c r="Q54" s="152">
        <v>1847.2727272727293</v>
      </c>
      <c r="R54" s="178">
        <f t="shared" si="42"/>
        <v>115.45454545454558</v>
      </c>
      <c r="S54" s="95">
        <f t="shared" si="43"/>
        <v>6</v>
      </c>
      <c r="T54" s="436"/>
      <c r="U54" s="274"/>
      <c r="V54" s="275"/>
      <c r="W54" s="276" t="str">
        <f t="shared" si="44"/>
        <v/>
      </c>
      <c r="X54" s="274" t="str">
        <f t="shared" si="45"/>
        <v/>
      </c>
      <c r="Y54" s="436"/>
      <c r="Z54" s="274"/>
      <c r="AA54" s="275"/>
      <c r="AB54" s="276" t="str">
        <f t="shared" si="46"/>
        <v/>
      </c>
      <c r="AC54" s="274" t="str">
        <f t="shared" si="47"/>
        <v/>
      </c>
      <c r="AD54" s="436"/>
      <c r="AE54" s="274"/>
      <c r="AF54" s="275"/>
      <c r="AG54" s="276" t="str">
        <f t="shared" si="48"/>
        <v/>
      </c>
      <c r="AH54" s="274" t="str">
        <f t="shared" si="49"/>
        <v/>
      </c>
      <c r="AI54" s="436"/>
      <c r="AJ54" s="274"/>
      <c r="AK54" s="275"/>
      <c r="AL54" s="276" t="str">
        <f t="shared" si="50"/>
        <v/>
      </c>
      <c r="AM54" s="274" t="str">
        <f t="shared" si="51"/>
        <v/>
      </c>
      <c r="AN54" s="436"/>
      <c r="AO54" s="274"/>
      <c r="AP54" s="275"/>
      <c r="AQ54" s="276" t="str">
        <f t="shared" si="52"/>
        <v/>
      </c>
      <c r="AR54" s="274" t="str">
        <f t="shared" si="53"/>
        <v/>
      </c>
      <c r="AS54" s="436"/>
      <c r="AT54" s="274"/>
      <c r="AU54" s="275"/>
      <c r="AV54" s="276" t="str">
        <f t="shared" si="54"/>
        <v/>
      </c>
      <c r="AW54" s="274" t="str">
        <f t="shared" si="55"/>
        <v/>
      </c>
      <c r="AX54" s="436"/>
    </row>
    <row r="55" spans="2:50" hidden="1">
      <c r="B55" s="435"/>
      <c r="C55" s="95">
        <v>9</v>
      </c>
      <c r="D55" s="95" t="s">
        <v>418</v>
      </c>
      <c r="E55" s="95">
        <v>18</v>
      </c>
      <c r="F55" s="95">
        <v>2000</v>
      </c>
      <c r="G55" s="178">
        <f t="shared" si="38"/>
        <v>111.11111111111111</v>
      </c>
      <c r="H55" s="436"/>
      <c r="I55" s="154">
        <f t="shared" si="37"/>
        <v>18</v>
      </c>
      <c r="J55" s="154">
        <f t="shared" si="39"/>
        <v>1848.3454650759829</v>
      </c>
      <c r="K55" s="155">
        <f t="shared" si="40"/>
        <v>102.68585917088794</v>
      </c>
      <c r="L55" s="449"/>
      <c r="M55" s="154">
        <f t="shared" si="41"/>
        <v>13</v>
      </c>
      <c r="N55" s="433"/>
      <c r="O55" s="433"/>
      <c r="P55" s="95">
        <v>18</v>
      </c>
      <c r="Q55" s="152">
        <v>1847.3684210526324</v>
      </c>
      <c r="R55" s="178">
        <f t="shared" si="42"/>
        <v>102.63157894736847</v>
      </c>
      <c r="S55" s="95">
        <f t="shared" si="43"/>
        <v>13</v>
      </c>
      <c r="T55" s="436"/>
      <c r="U55" s="95">
        <v>18</v>
      </c>
      <c r="V55" s="152">
        <v>1845.0000000000007</v>
      </c>
      <c r="W55" s="178">
        <f t="shared" si="44"/>
        <v>102.50000000000004</v>
      </c>
      <c r="X55" s="95">
        <f t="shared" si="45"/>
        <v>11</v>
      </c>
      <c r="Y55" s="436"/>
      <c r="Z55" s="95">
        <v>18</v>
      </c>
      <c r="AA55" s="152">
        <v>1850.8333333333337</v>
      </c>
      <c r="AB55" s="178">
        <f t="shared" si="46"/>
        <v>102.82407407407409</v>
      </c>
      <c r="AC55" s="95">
        <f t="shared" si="47"/>
        <v>12</v>
      </c>
      <c r="AD55" s="436"/>
      <c r="AE55" s="95">
        <v>18</v>
      </c>
      <c r="AF55" s="152">
        <v>1841.8181818181818</v>
      </c>
      <c r="AG55" s="178">
        <f t="shared" si="48"/>
        <v>102.32323232323232</v>
      </c>
      <c r="AH55" s="95">
        <f t="shared" si="49"/>
        <v>12</v>
      </c>
      <c r="AI55" s="436"/>
      <c r="AJ55" s="95">
        <v>18</v>
      </c>
      <c r="AK55" s="152">
        <v>1852.9411764705883</v>
      </c>
      <c r="AL55" s="178">
        <f t="shared" si="50"/>
        <v>102.94117647058823</v>
      </c>
      <c r="AM55" s="95">
        <f t="shared" si="51"/>
        <v>11</v>
      </c>
      <c r="AN55" s="436"/>
      <c r="AO55" s="95">
        <v>18</v>
      </c>
      <c r="AP55" s="152">
        <v>1845.6000000000008</v>
      </c>
      <c r="AQ55" s="178">
        <f t="shared" si="52"/>
        <v>102.53333333333337</v>
      </c>
      <c r="AR55" s="95">
        <f t="shared" si="53"/>
        <v>11</v>
      </c>
      <c r="AS55" s="436"/>
      <c r="AT55" s="95">
        <v>18</v>
      </c>
      <c r="AU55" s="152">
        <v>1854.8571428571433</v>
      </c>
      <c r="AV55" s="178">
        <f t="shared" si="54"/>
        <v>103.04761904761908</v>
      </c>
      <c r="AW55" s="95">
        <f t="shared" si="55"/>
        <v>11</v>
      </c>
      <c r="AX55" s="436"/>
    </row>
    <row r="56" spans="2:50" hidden="1">
      <c r="B56" s="435"/>
      <c r="C56" s="95">
        <v>10</v>
      </c>
      <c r="D56" s="95" t="s">
        <v>419</v>
      </c>
      <c r="E56" s="95">
        <v>16</v>
      </c>
      <c r="F56" s="95">
        <v>2000</v>
      </c>
      <c r="G56" s="178">
        <f t="shared" si="38"/>
        <v>125</v>
      </c>
      <c r="H56" s="436"/>
      <c r="I56" s="154">
        <f t="shared" si="37"/>
        <v>16</v>
      </c>
      <c r="J56" s="154">
        <f t="shared" si="39"/>
        <v>1853.8372207777697</v>
      </c>
      <c r="K56" s="155">
        <f t="shared" si="40"/>
        <v>115.86482629861061</v>
      </c>
      <c r="L56" s="449"/>
      <c r="M56" s="154">
        <f t="shared" si="41"/>
        <v>5</v>
      </c>
      <c r="N56" s="433"/>
      <c r="O56" s="433"/>
      <c r="P56" s="95">
        <v>16</v>
      </c>
      <c r="Q56" s="152">
        <v>1860.0000000000009</v>
      </c>
      <c r="R56" s="178">
        <f t="shared" si="42"/>
        <v>116.25000000000006</v>
      </c>
      <c r="S56" s="95">
        <f t="shared" si="43"/>
        <v>5</v>
      </c>
      <c r="T56" s="436"/>
      <c r="U56" s="95">
        <v>16</v>
      </c>
      <c r="V56" s="152">
        <v>1856.4356435643572</v>
      </c>
      <c r="W56" s="178">
        <f t="shared" si="44"/>
        <v>116.02722772277232</v>
      </c>
      <c r="X56" s="95">
        <f t="shared" si="45"/>
        <v>4</v>
      </c>
      <c r="Y56" s="436"/>
      <c r="Z56" s="95">
        <v>16</v>
      </c>
      <c r="AA56" s="152">
        <v>1846.8131868131868</v>
      </c>
      <c r="AB56" s="178">
        <f t="shared" si="46"/>
        <v>115.42582417582418</v>
      </c>
      <c r="AC56" s="95">
        <f t="shared" si="47"/>
        <v>5</v>
      </c>
      <c r="AD56" s="436"/>
      <c r="AE56" s="95">
        <v>16</v>
      </c>
      <c r="AF56" s="152">
        <v>1862.1951219512189</v>
      </c>
      <c r="AG56" s="178">
        <f t="shared" si="48"/>
        <v>116.38719512195118</v>
      </c>
      <c r="AH56" s="95">
        <f t="shared" si="49"/>
        <v>4</v>
      </c>
      <c r="AI56" s="436"/>
      <c r="AJ56" s="95">
        <v>16</v>
      </c>
      <c r="AK56" s="152">
        <v>1847.7272727272727</v>
      </c>
      <c r="AL56" s="178">
        <f t="shared" si="50"/>
        <v>115.48295454545455</v>
      </c>
      <c r="AM56" s="95">
        <f t="shared" si="51"/>
        <v>5</v>
      </c>
      <c r="AN56" s="436"/>
      <c r="AO56" s="95">
        <v>16</v>
      </c>
      <c r="AP56" s="152">
        <v>1851.8446601941755</v>
      </c>
      <c r="AQ56" s="178">
        <f t="shared" si="52"/>
        <v>115.74029126213597</v>
      </c>
      <c r="AR56" s="95">
        <f t="shared" si="53"/>
        <v>3</v>
      </c>
      <c r="AS56" s="436"/>
      <c r="AT56" s="95">
        <v>16</v>
      </c>
      <c r="AU56" s="152">
        <v>1851.8446601941755</v>
      </c>
      <c r="AV56" s="178">
        <f t="shared" si="54"/>
        <v>115.74029126213597</v>
      </c>
      <c r="AW56" s="95">
        <f t="shared" si="55"/>
        <v>4</v>
      </c>
      <c r="AX56" s="436"/>
    </row>
    <row r="57" spans="2:50" hidden="1">
      <c r="B57" s="435"/>
      <c r="C57" s="95">
        <v>11</v>
      </c>
      <c r="D57" s="95" t="s">
        <v>420</v>
      </c>
      <c r="E57" s="95">
        <v>15</v>
      </c>
      <c r="F57" s="95">
        <v>2000</v>
      </c>
      <c r="G57" s="178">
        <f t="shared" si="38"/>
        <v>133.33333333333334</v>
      </c>
      <c r="H57" s="436"/>
      <c r="I57" s="154">
        <f t="shared" si="37"/>
        <v>15</v>
      </c>
      <c r="J57" s="154">
        <f t="shared" si="39"/>
        <v>1889.3354880413774</v>
      </c>
      <c r="K57" s="155">
        <f t="shared" si="40"/>
        <v>125.95569920275845</v>
      </c>
      <c r="L57" s="449"/>
      <c r="M57" s="154">
        <f t="shared" si="41"/>
        <v>1</v>
      </c>
      <c r="N57" s="433"/>
      <c r="O57" s="433"/>
      <c r="P57" s="95">
        <v>15</v>
      </c>
      <c r="Q57" s="152">
        <v>1845.0000000000066</v>
      </c>
      <c r="R57" s="178">
        <f t="shared" si="42"/>
        <v>123.00000000000044</v>
      </c>
      <c r="S57" s="95">
        <f t="shared" si="43"/>
        <v>2</v>
      </c>
      <c r="T57" s="436"/>
      <c r="U57" s="95">
        <v>15</v>
      </c>
      <c r="V57" s="152">
        <v>1912.0000000000068</v>
      </c>
      <c r="W57" s="178">
        <f t="shared" si="44"/>
        <v>127.46666666666712</v>
      </c>
      <c r="X57" s="95">
        <f t="shared" si="45"/>
        <v>1</v>
      </c>
      <c r="Y57" s="436"/>
      <c r="Z57" s="95">
        <v>15</v>
      </c>
      <c r="AA57" s="152">
        <v>1925.000000000007</v>
      </c>
      <c r="AB57" s="178">
        <f t="shared" si="46"/>
        <v>128.3333333333338</v>
      </c>
      <c r="AC57" s="95">
        <f t="shared" si="47"/>
        <v>1</v>
      </c>
      <c r="AD57" s="436"/>
      <c r="AE57" s="95">
        <v>15</v>
      </c>
      <c r="AF57" s="152">
        <v>1869.2307692307759</v>
      </c>
      <c r="AG57" s="178">
        <f t="shared" si="48"/>
        <v>124.61538461538505</v>
      </c>
      <c r="AH57" s="95">
        <f t="shared" si="49"/>
        <v>1</v>
      </c>
      <c r="AI57" s="436"/>
      <c r="AJ57" s="95">
        <v>15</v>
      </c>
      <c r="AK57" s="152">
        <v>1896.0000000000066</v>
      </c>
      <c r="AL57" s="178">
        <f t="shared" si="50"/>
        <v>126.40000000000045</v>
      </c>
      <c r="AM57" s="95">
        <f t="shared" si="51"/>
        <v>2</v>
      </c>
      <c r="AN57" s="436"/>
      <c r="AO57" s="95">
        <v>15</v>
      </c>
      <c r="AP57" s="152">
        <v>1874.11764705883</v>
      </c>
      <c r="AQ57" s="178">
        <f t="shared" si="52"/>
        <v>124.94117647058867</v>
      </c>
      <c r="AR57" s="95">
        <f t="shared" si="53"/>
        <v>1</v>
      </c>
      <c r="AS57" s="436"/>
      <c r="AT57" s="95">
        <v>15</v>
      </c>
      <c r="AU57" s="152">
        <v>1904.0000000000066</v>
      </c>
      <c r="AV57" s="178">
        <f t="shared" si="54"/>
        <v>126.93333333333378</v>
      </c>
      <c r="AW57" s="95">
        <f t="shared" si="55"/>
        <v>1</v>
      </c>
      <c r="AX57" s="436"/>
    </row>
    <row r="58" spans="2:50" hidden="1">
      <c r="B58" s="435"/>
      <c r="C58" s="95">
        <v>12</v>
      </c>
      <c r="D58" s="95" t="s">
        <v>421</v>
      </c>
      <c r="E58" s="95">
        <v>16</v>
      </c>
      <c r="F58" s="95">
        <v>2000</v>
      </c>
      <c r="G58" s="178">
        <f t="shared" si="38"/>
        <v>125</v>
      </c>
      <c r="H58" s="436"/>
      <c r="I58" s="154">
        <f>AVERAGE(P58,U58,Z58,AE58,AJ58,AO58,AT58)</f>
        <v>16</v>
      </c>
      <c r="J58" s="154">
        <f t="shared" si="39"/>
        <v>1955.6493506493578</v>
      </c>
      <c r="K58" s="155">
        <f t="shared" si="40"/>
        <v>122.22808441558486</v>
      </c>
      <c r="L58" s="449"/>
      <c r="M58" s="154">
        <f t="shared" si="41"/>
        <v>3</v>
      </c>
      <c r="N58" s="433"/>
      <c r="O58" s="433"/>
      <c r="P58" s="95">
        <v>16</v>
      </c>
      <c r="Q58" s="152">
        <v>1860.0000000000066</v>
      </c>
      <c r="R58" s="178">
        <f t="shared" si="42"/>
        <v>116.25000000000041</v>
      </c>
      <c r="S58" s="95">
        <f t="shared" si="43"/>
        <v>4</v>
      </c>
      <c r="T58" s="436"/>
      <c r="U58" s="95">
        <v>16</v>
      </c>
      <c r="V58" s="152">
        <v>1881.4285714285782</v>
      </c>
      <c r="W58" s="178">
        <f t="shared" si="44"/>
        <v>117.58928571428613</v>
      </c>
      <c r="X58" s="95">
        <f t="shared" si="45"/>
        <v>3</v>
      </c>
      <c r="Y58" s="436"/>
      <c r="Z58" s="95">
        <v>16</v>
      </c>
      <c r="AA58" s="152">
        <v>2001.8181818181888</v>
      </c>
      <c r="AB58" s="178">
        <f t="shared" si="46"/>
        <v>125.1136363636368</v>
      </c>
      <c r="AC58" s="95">
        <f t="shared" si="47"/>
        <v>2</v>
      </c>
      <c r="AD58" s="436"/>
      <c r="AE58" s="95">
        <v>16</v>
      </c>
      <c r="AF58" s="152">
        <v>1980.0000000000073</v>
      </c>
      <c r="AG58" s="178">
        <f t="shared" si="48"/>
        <v>123.75000000000045</v>
      </c>
      <c r="AH58" s="95">
        <f t="shared" si="49"/>
        <v>3</v>
      </c>
      <c r="AI58" s="436"/>
      <c r="AJ58" s="95">
        <v>16</v>
      </c>
      <c r="AK58" s="152">
        <v>2055.0000000000073</v>
      </c>
      <c r="AL58" s="178">
        <f t="shared" si="50"/>
        <v>128.43750000000045</v>
      </c>
      <c r="AM58" s="95">
        <f t="shared" si="51"/>
        <v>1</v>
      </c>
      <c r="AN58" s="436"/>
      <c r="AO58" s="274"/>
      <c r="AP58" s="275"/>
      <c r="AQ58" s="276" t="str">
        <f t="shared" si="52"/>
        <v/>
      </c>
      <c r="AR58" s="274" t="str">
        <f t="shared" si="53"/>
        <v/>
      </c>
      <c r="AS58" s="436"/>
      <c r="AT58" s="274"/>
      <c r="AU58" s="275"/>
      <c r="AV58" s="276" t="str">
        <f t="shared" si="54"/>
        <v/>
      </c>
      <c r="AW58" s="274" t="str">
        <f t="shared" si="55"/>
        <v/>
      </c>
      <c r="AX58" s="436"/>
    </row>
    <row r="59" spans="2:50" hidden="1">
      <c r="B59" s="435"/>
      <c r="C59" s="95">
        <v>13</v>
      </c>
      <c r="D59" s="95" t="s">
        <v>422</v>
      </c>
      <c r="E59" s="95">
        <v>17</v>
      </c>
      <c r="F59" s="95">
        <v>2000</v>
      </c>
      <c r="G59" s="178">
        <f t="shared" si="38"/>
        <v>117.64705882352941</v>
      </c>
      <c r="H59" s="436"/>
      <c r="I59" s="154">
        <f t="shared" si="37"/>
        <v>17</v>
      </c>
      <c r="J59" s="154">
        <f t="shared" si="39"/>
        <v>1856.7756333289194</v>
      </c>
      <c r="K59" s="155">
        <f t="shared" si="40"/>
        <v>109.22209607817172</v>
      </c>
      <c r="L59" s="449"/>
      <c r="M59" s="154">
        <f t="shared" si="41"/>
        <v>10</v>
      </c>
      <c r="N59" s="433"/>
      <c r="O59" s="433"/>
      <c r="P59" s="95">
        <v>17</v>
      </c>
      <c r="Q59" s="152">
        <v>1854.0845070422517</v>
      </c>
      <c r="R59" s="178">
        <f t="shared" si="42"/>
        <v>109.06379453189716</v>
      </c>
      <c r="S59" s="95">
        <f t="shared" si="43"/>
        <v>9</v>
      </c>
      <c r="T59" s="436"/>
      <c r="U59" s="95">
        <v>17</v>
      </c>
      <c r="V59" s="152">
        <v>1860.9090909090928</v>
      </c>
      <c r="W59" s="178">
        <f t="shared" si="44"/>
        <v>109.46524064171135</v>
      </c>
      <c r="X59" s="95">
        <f t="shared" si="45"/>
        <v>8</v>
      </c>
      <c r="Y59" s="436"/>
      <c r="Z59" s="95">
        <v>17</v>
      </c>
      <c r="AA59" s="152">
        <v>1867.1186440677982</v>
      </c>
      <c r="AB59" s="178">
        <f t="shared" si="46"/>
        <v>109.83050847457636</v>
      </c>
      <c r="AC59" s="95">
        <f t="shared" si="47"/>
        <v>8</v>
      </c>
      <c r="AD59" s="436"/>
      <c r="AE59" s="95">
        <v>17</v>
      </c>
      <c r="AF59" s="152">
        <v>1844.7457627118661</v>
      </c>
      <c r="AG59" s="178">
        <f t="shared" si="48"/>
        <v>108.51445663010976</v>
      </c>
      <c r="AH59" s="95">
        <f t="shared" si="49"/>
        <v>10</v>
      </c>
      <c r="AI59" s="436"/>
      <c r="AJ59" s="95">
        <v>17</v>
      </c>
      <c r="AK59" s="152">
        <v>1860.0000000000018</v>
      </c>
      <c r="AL59" s="178">
        <f t="shared" si="50"/>
        <v>109.41176470588246</v>
      </c>
      <c r="AM59" s="95">
        <f t="shared" si="51"/>
        <v>7</v>
      </c>
      <c r="AN59" s="436"/>
      <c r="AO59" s="95">
        <v>17</v>
      </c>
      <c r="AP59" s="152">
        <v>1869.4285714285695</v>
      </c>
      <c r="AQ59" s="178">
        <f t="shared" si="52"/>
        <v>109.96638655462174</v>
      </c>
      <c r="AR59" s="95">
        <f t="shared" si="53"/>
        <v>6</v>
      </c>
      <c r="AS59" s="436"/>
      <c r="AT59" s="95">
        <v>17</v>
      </c>
      <c r="AU59" s="152">
        <v>1841.1428571428553</v>
      </c>
      <c r="AV59" s="178">
        <f t="shared" si="54"/>
        <v>108.30252100840325</v>
      </c>
      <c r="AW59" s="95">
        <f t="shared" si="55"/>
        <v>9</v>
      </c>
      <c r="AX59" s="436"/>
    </row>
    <row r="60" spans="2:50" hidden="1">
      <c r="B60" s="435"/>
      <c r="C60" s="95">
        <v>14</v>
      </c>
      <c r="D60" s="95" t="s">
        <v>423</v>
      </c>
      <c r="E60" s="95">
        <v>15</v>
      </c>
      <c r="F60" s="95">
        <v>2000</v>
      </c>
      <c r="G60" s="178">
        <f t="shared" si="38"/>
        <v>133.33333333333334</v>
      </c>
      <c r="H60" s="436"/>
      <c r="I60" s="154">
        <f t="shared" si="37"/>
        <v>15</v>
      </c>
      <c r="J60" s="154">
        <f t="shared" si="39"/>
        <v>1861.3327450580689</v>
      </c>
      <c r="K60" s="155">
        <f t="shared" si="40"/>
        <v>124.08884967053794</v>
      </c>
      <c r="L60" s="449"/>
      <c r="M60" s="154">
        <f t="shared" si="41"/>
        <v>2</v>
      </c>
      <c r="N60" s="433"/>
      <c r="O60" s="433"/>
      <c r="P60" s="95">
        <v>15</v>
      </c>
      <c r="Q60" s="152">
        <v>1857.7777777777787</v>
      </c>
      <c r="R60" s="178">
        <f t="shared" si="42"/>
        <v>123.85185185185192</v>
      </c>
      <c r="S60" s="95">
        <f t="shared" si="43"/>
        <v>1</v>
      </c>
      <c r="T60" s="436"/>
      <c r="U60" s="95">
        <v>15</v>
      </c>
      <c r="V60" s="152">
        <v>1849.6153846153857</v>
      </c>
      <c r="W60" s="178">
        <f t="shared" si="44"/>
        <v>123.30769230769238</v>
      </c>
      <c r="X60" s="95">
        <f t="shared" si="45"/>
        <v>2</v>
      </c>
      <c r="Y60" s="436"/>
      <c r="Z60" s="95">
        <v>15</v>
      </c>
      <c r="AA60" s="152">
        <v>1865.3333333333333</v>
      </c>
      <c r="AB60" s="178">
        <f t="shared" si="46"/>
        <v>124.35555555555555</v>
      </c>
      <c r="AC60" s="95">
        <f t="shared" si="47"/>
        <v>3</v>
      </c>
      <c r="AD60" s="436"/>
      <c r="AE60" s="95">
        <v>15</v>
      </c>
      <c r="AF60" s="152">
        <v>1867.317073170731</v>
      </c>
      <c r="AG60" s="178">
        <f t="shared" si="48"/>
        <v>124.48780487804873</v>
      </c>
      <c r="AH60" s="95">
        <f t="shared" si="49"/>
        <v>2</v>
      </c>
      <c r="AI60" s="436"/>
      <c r="AJ60" s="95">
        <v>15</v>
      </c>
      <c r="AK60" s="152">
        <v>1867.6595744680853</v>
      </c>
      <c r="AL60" s="178">
        <f t="shared" si="50"/>
        <v>124.51063829787236</v>
      </c>
      <c r="AM60" s="95">
        <f t="shared" si="51"/>
        <v>3</v>
      </c>
      <c r="AN60" s="436"/>
      <c r="AO60" s="95">
        <v>15</v>
      </c>
      <c r="AP60" s="152">
        <v>1846.9090909090921</v>
      </c>
      <c r="AQ60" s="178">
        <f t="shared" si="52"/>
        <v>123.12727272727281</v>
      </c>
      <c r="AR60" s="95">
        <f t="shared" si="53"/>
        <v>2</v>
      </c>
      <c r="AS60" s="436"/>
      <c r="AT60" s="95">
        <v>15</v>
      </c>
      <c r="AU60" s="152">
        <v>1874.7169811320764</v>
      </c>
      <c r="AV60" s="178">
        <f t="shared" si="54"/>
        <v>124.98113207547176</v>
      </c>
      <c r="AW60" s="95">
        <f t="shared" si="55"/>
        <v>2</v>
      </c>
      <c r="AX60" s="436"/>
    </row>
    <row r="61" spans="2:50" hidden="1">
      <c r="B61" s="435"/>
      <c r="C61" s="95">
        <v>15</v>
      </c>
      <c r="D61" s="95" t="s">
        <v>424</v>
      </c>
      <c r="E61" s="95">
        <v>16</v>
      </c>
      <c r="F61" s="95">
        <v>1500</v>
      </c>
      <c r="G61" s="178">
        <f t="shared" si="38"/>
        <v>93.75</v>
      </c>
      <c r="H61" s="436"/>
      <c r="I61" s="154">
        <f t="shared" si="37"/>
        <v>16</v>
      </c>
      <c r="J61" s="154">
        <f t="shared" si="39"/>
        <v>1393.4737504898087</v>
      </c>
      <c r="K61" s="155">
        <f t="shared" si="40"/>
        <v>87.092109405613044</v>
      </c>
      <c r="L61" s="449"/>
      <c r="M61" s="154">
        <f t="shared" si="41"/>
        <v>15</v>
      </c>
      <c r="N61" s="433"/>
      <c r="O61" s="433"/>
      <c r="P61" s="95">
        <v>16</v>
      </c>
      <c r="Q61" s="152">
        <v>1400.9090909090924</v>
      </c>
      <c r="R61" s="178">
        <f t="shared" si="42"/>
        <v>87.556818181818272</v>
      </c>
      <c r="S61" s="95">
        <f t="shared" si="43"/>
        <v>15</v>
      </c>
      <c r="T61" s="436"/>
      <c r="U61" s="95">
        <v>16</v>
      </c>
      <c r="V61" s="152">
        <v>1397.4193548387109</v>
      </c>
      <c r="W61" s="178">
        <f t="shared" si="44"/>
        <v>87.33870967741943</v>
      </c>
      <c r="X61" s="95">
        <f t="shared" si="45"/>
        <v>14</v>
      </c>
      <c r="Y61" s="436"/>
      <c r="Z61" s="95">
        <v>16</v>
      </c>
      <c r="AA61" s="152">
        <v>1392.857142857144</v>
      </c>
      <c r="AB61" s="178">
        <f t="shared" si="46"/>
        <v>87.053571428571502</v>
      </c>
      <c r="AC61" s="95">
        <f t="shared" si="47"/>
        <v>14</v>
      </c>
      <c r="AD61" s="436"/>
      <c r="AE61" s="95">
        <v>16</v>
      </c>
      <c r="AF61" s="152">
        <v>1401.3559322033911</v>
      </c>
      <c r="AG61" s="178">
        <f t="shared" si="48"/>
        <v>87.584745762711947</v>
      </c>
      <c r="AH61" s="95">
        <f t="shared" si="49"/>
        <v>14</v>
      </c>
      <c r="AI61" s="436"/>
      <c r="AJ61" s="95">
        <v>16</v>
      </c>
      <c r="AK61" s="152">
        <v>1385.6250000000016</v>
      </c>
      <c r="AL61" s="178">
        <f t="shared" si="50"/>
        <v>86.601562500000099</v>
      </c>
      <c r="AM61" s="95">
        <f t="shared" si="51"/>
        <v>14</v>
      </c>
      <c r="AN61" s="436"/>
      <c r="AO61" s="95">
        <v>16</v>
      </c>
      <c r="AP61" s="152">
        <v>1387.0588235294135</v>
      </c>
      <c r="AQ61" s="178">
        <f t="shared" si="52"/>
        <v>86.691176470588346</v>
      </c>
      <c r="AR61" s="95">
        <f t="shared" si="53"/>
        <v>13</v>
      </c>
      <c r="AS61" s="436"/>
      <c r="AT61" s="95">
        <v>16</v>
      </c>
      <c r="AU61" s="152">
        <v>1389.0909090909072</v>
      </c>
      <c r="AV61" s="178">
        <f t="shared" si="54"/>
        <v>86.818181818181699</v>
      </c>
      <c r="AW61" s="95">
        <f t="shared" si="55"/>
        <v>13</v>
      </c>
      <c r="AX61" s="436"/>
    </row>
    <row r="62" spans="2:50" ht="15.75" hidden="1">
      <c r="B62" s="443" t="s">
        <v>167</v>
      </c>
      <c r="C62" s="444"/>
      <c r="D62" s="444"/>
      <c r="E62" s="444"/>
      <c r="F62" s="444"/>
      <c r="G62" s="444"/>
      <c r="H62" s="444"/>
      <c r="I62" s="151"/>
      <c r="J62" s="151"/>
      <c r="K62" s="151"/>
      <c r="L62" s="151"/>
      <c r="M62" s="151"/>
      <c r="N62" s="433" t="s">
        <v>159</v>
      </c>
      <c r="O62" s="446" t="s">
        <v>157</v>
      </c>
      <c r="P62" s="448">
        <v>45888</v>
      </c>
      <c r="Q62" s="435"/>
      <c r="R62" s="435"/>
      <c r="S62" s="435"/>
      <c r="T62" s="435"/>
      <c r="U62" s="448">
        <v>45889</v>
      </c>
      <c r="V62" s="435"/>
      <c r="W62" s="435"/>
      <c r="X62" s="435"/>
      <c r="Y62" s="435"/>
      <c r="Z62" s="448">
        <v>45890</v>
      </c>
      <c r="AA62" s="435"/>
      <c r="AB62" s="435"/>
      <c r="AC62" s="435"/>
      <c r="AD62" s="435"/>
      <c r="AE62" s="448">
        <v>45891</v>
      </c>
      <c r="AF62" s="435"/>
      <c r="AG62" s="435"/>
      <c r="AH62" s="435"/>
      <c r="AI62" s="435"/>
      <c r="AJ62" s="448">
        <v>45892</v>
      </c>
      <c r="AK62" s="435"/>
      <c r="AL62" s="435"/>
      <c r="AM62" s="435"/>
      <c r="AN62" s="435"/>
      <c r="AO62" s="448">
        <v>45893</v>
      </c>
      <c r="AP62" s="435"/>
      <c r="AQ62" s="435"/>
      <c r="AR62" s="435"/>
      <c r="AS62" s="435"/>
      <c r="AT62" s="448">
        <v>45894</v>
      </c>
      <c r="AU62" s="435"/>
      <c r="AV62" s="435"/>
      <c r="AW62" s="435"/>
      <c r="AX62" s="435"/>
    </row>
    <row r="63" spans="2:50" ht="15.75" hidden="1">
      <c r="B63" s="445"/>
      <c r="C63" s="445"/>
      <c r="D63" s="445"/>
      <c r="E63" s="445"/>
      <c r="F63" s="445"/>
      <c r="G63" s="445"/>
      <c r="H63" s="445"/>
      <c r="I63" s="151"/>
      <c r="J63" s="151"/>
      <c r="K63" s="151"/>
      <c r="L63" s="151"/>
      <c r="M63" s="151"/>
      <c r="N63" s="433"/>
      <c r="O63" s="447"/>
      <c r="P63" s="448" t="s">
        <v>161</v>
      </c>
      <c r="Q63" s="435"/>
      <c r="R63" s="435"/>
      <c r="S63" s="435"/>
      <c r="T63" s="435"/>
      <c r="U63" s="448" t="s">
        <v>162</v>
      </c>
      <c r="V63" s="435"/>
      <c r="W63" s="435"/>
      <c r="X63" s="435"/>
      <c r="Y63" s="435"/>
      <c r="Z63" s="448" t="s">
        <v>163</v>
      </c>
      <c r="AA63" s="435"/>
      <c r="AB63" s="435"/>
      <c r="AC63" s="435"/>
      <c r="AD63" s="435"/>
      <c r="AE63" s="448" t="s">
        <v>160</v>
      </c>
      <c r="AF63" s="435"/>
      <c r="AG63" s="435"/>
      <c r="AH63" s="435"/>
      <c r="AI63" s="435"/>
      <c r="AJ63" s="448" t="s">
        <v>164</v>
      </c>
      <c r="AK63" s="435"/>
      <c r="AL63" s="435"/>
      <c r="AM63" s="435"/>
      <c r="AN63" s="435"/>
      <c r="AO63" s="448" t="s">
        <v>165</v>
      </c>
      <c r="AP63" s="435"/>
      <c r="AQ63" s="435"/>
      <c r="AR63" s="435"/>
      <c r="AS63" s="435"/>
      <c r="AT63" s="448" t="s">
        <v>166</v>
      </c>
      <c r="AU63" s="435"/>
      <c r="AV63" s="435"/>
      <c r="AW63" s="435"/>
      <c r="AX63" s="435"/>
    </row>
    <row r="64" spans="2:50" hidden="1">
      <c r="B64" s="433" t="s">
        <v>155</v>
      </c>
      <c r="C64" s="433" t="s">
        <v>147</v>
      </c>
      <c r="D64" s="433"/>
      <c r="E64" s="433" t="s">
        <v>149</v>
      </c>
      <c r="F64" s="433"/>
      <c r="G64" s="433"/>
      <c r="H64" s="440" t="s">
        <v>156</v>
      </c>
      <c r="I64" s="434" t="s">
        <v>225</v>
      </c>
      <c r="J64" s="434"/>
      <c r="K64" s="434"/>
      <c r="L64" s="434" t="s">
        <v>156</v>
      </c>
      <c r="M64" s="434" t="s">
        <v>168</v>
      </c>
      <c r="N64" s="433"/>
      <c r="O64" s="433" t="s">
        <v>158</v>
      </c>
      <c r="P64" s="430" t="s">
        <v>152</v>
      </c>
      <c r="Q64" s="431"/>
      <c r="R64" s="431"/>
      <c r="S64" s="432"/>
      <c r="T64" s="433" t="s">
        <v>156</v>
      </c>
      <c r="U64" s="430" t="s">
        <v>152</v>
      </c>
      <c r="V64" s="431"/>
      <c r="W64" s="431"/>
      <c r="X64" s="432"/>
      <c r="Y64" s="433" t="s">
        <v>156</v>
      </c>
      <c r="Z64" s="430" t="s">
        <v>152</v>
      </c>
      <c r="AA64" s="431"/>
      <c r="AB64" s="431"/>
      <c r="AC64" s="432"/>
      <c r="AD64" s="433" t="s">
        <v>156</v>
      </c>
      <c r="AE64" s="430" t="s">
        <v>152</v>
      </c>
      <c r="AF64" s="431"/>
      <c r="AG64" s="431"/>
      <c r="AH64" s="432"/>
      <c r="AI64" s="433" t="s">
        <v>156</v>
      </c>
      <c r="AJ64" s="430" t="s">
        <v>152</v>
      </c>
      <c r="AK64" s="431"/>
      <c r="AL64" s="431"/>
      <c r="AM64" s="432"/>
      <c r="AN64" s="433" t="s">
        <v>156</v>
      </c>
      <c r="AO64" s="430" t="s">
        <v>152</v>
      </c>
      <c r="AP64" s="431"/>
      <c r="AQ64" s="431"/>
      <c r="AR64" s="432"/>
      <c r="AS64" s="433" t="s">
        <v>156</v>
      </c>
      <c r="AT64" s="430" t="s">
        <v>152</v>
      </c>
      <c r="AU64" s="431"/>
      <c r="AV64" s="431"/>
      <c r="AW64" s="432"/>
      <c r="AX64" s="433" t="s">
        <v>156</v>
      </c>
    </row>
    <row r="65" spans="2:50" hidden="1">
      <c r="B65" s="433"/>
      <c r="C65" s="433"/>
      <c r="D65" s="433"/>
      <c r="E65" s="433" t="s">
        <v>148</v>
      </c>
      <c r="F65" s="433"/>
      <c r="G65" s="433"/>
      <c r="H65" s="441"/>
      <c r="I65" s="434" t="s">
        <v>148</v>
      </c>
      <c r="J65" s="434"/>
      <c r="K65" s="434"/>
      <c r="L65" s="434"/>
      <c r="M65" s="434"/>
      <c r="N65" s="433"/>
      <c r="O65" s="433"/>
      <c r="P65" s="430" t="s">
        <v>153</v>
      </c>
      <c r="Q65" s="431"/>
      <c r="R65" s="431"/>
      <c r="S65" s="432"/>
      <c r="T65" s="433"/>
      <c r="U65" s="430" t="s">
        <v>153</v>
      </c>
      <c r="V65" s="431"/>
      <c r="W65" s="431"/>
      <c r="X65" s="432"/>
      <c r="Y65" s="433"/>
      <c r="Z65" s="430" t="s">
        <v>153</v>
      </c>
      <c r="AA65" s="431"/>
      <c r="AB65" s="431"/>
      <c r="AC65" s="432"/>
      <c r="AD65" s="433"/>
      <c r="AE65" s="430" t="s">
        <v>153</v>
      </c>
      <c r="AF65" s="431"/>
      <c r="AG65" s="431"/>
      <c r="AH65" s="432"/>
      <c r="AI65" s="433"/>
      <c r="AJ65" s="430" t="s">
        <v>153</v>
      </c>
      <c r="AK65" s="431"/>
      <c r="AL65" s="431"/>
      <c r="AM65" s="432"/>
      <c r="AN65" s="433"/>
      <c r="AO65" s="430" t="s">
        <v>153</v>
      </c>
      <c r="AP65" s="431"/>
      <c r="AQ65" s="431"/>
      <c r="AR65" s="432"/>
      <c r="AS65" s="433"/>
      <c r="AT65" s="430" t="s">
        <v>153</v>
      </c>
      <c r="AU65" s="431"/>
      <c r="AV65" s="431"/>
      <c r="AW65" s="432"/>
      <c r="AX65" s="433"/>
    </row>
    <row r="66" spans="2:50" hidden="1">
      <c r="B66" s="433"/>
      <c r="C66" s="433"/>
      <c r="D66" s="433"/>
      <c r="E66" s="94" t="s">
        <v>150</v>
      </c>
      <c r="F66" s="94" t="s">
        <v>151</v>
      </c>
      <c r="G66" s="94" t="s">
        <v>154</v>
      </c>
      <c r="H66" s="442"/>
      <c r="I66" s="153" t="s">
        <v>150</v>
      </c>
      <c r="J66" s="153" t="s">
        <v>151</v>
      </c>
      <c r="K66" s="153" t="s">
        <v>154</v>
      </c>
      <c r="L66" s="434"/>
      <c r="M66" s="434"/>
      <c r="N66" s="433"/>
      <c r="O66" s="433"/>
      <c r="P66" s="94" t="s">
        <v>150</v>
      </c>
      <c r="Q66" s="94" t="s">
        <v>151</v>
      </c>
      <c r="R66" s="94" t="s">
        <v>154</v>
      </c>
      <c r="S66" s="94" t="s">
        <v>168</v>
      </c>
      <c r="T66" s="433"/>
      <c r="U66" s="94" t="s">
        <v>150</v>
      </c>
      <c r="V66" s="94" t="s">
        <v>151</v>
      </c>
      <c r="W66" s="94" t="s">
        <v>154</v>
      </c>
      <c r="X66" s="94" t="s">
        <v>168</v>
      </c>
      <c r="Y66" s="433"/>
      <c r="Z66" s="94" t="s">
        <v>150</v>
      </c>
      <c r="AA66" s="94" t="s">
        <v>151</v>
      </c>
      <c r="AB66" s="94" t="s">
        <v>154</v>
      </c>
      <c r="AC66" s="94" t="s">
        <v>168</v>
      </c>
      <c r="AD66" s="433"/>
      <c r="AE66" s="94" t="s">
        <v>150</v>
      </c>
      <c r="AF66" s="94" t="s">
        <v>151</v>
      </c>
      <c r="AG66" s="94" t="s">
        <v>154</v>
      </c>
      <c r="AH66" s="94" t="s">
        <v>168</v>
      </c>
      <c r="AI66" s="433"/>
      <c r="AJ66" s="94" t="s">
        <v>150</v>
      </c>
      <c r="AK66" s="94" t="s">
        <v>151</v>
      </c>
      <c r="AL66" s="94" t="s">
        <v>154</v>
      </c>
      <c r="AM66" s="94" t="s">
        <v>168</v>
      </c>
      <c r="AN66" s="433"/>
      <c r="AO66" s="94" t="s">
        <v>150</v>
      </c>
      <c r="AP66" s="94" t="s">
        <v>151</v>
      </c>
      <c r="AQ66" s="94" t="s">
        <v>154</v>
      </c>
      <c r="AR66" s="94" t="s">
        <v>168</v>
      </c>
      <c r="AS66" s="433"/>
      <c r="AT66" s="94" t="s">
        <v>150</v>
      </c>
      <c r="AU66" s="94" t="s">
        <v>151</v>
      </c>
      <c r="AV66" s="94" t="s">
        <v>154</v>
      </c>
      <c r="AW66" s="94" t="s">
        <v>168</v>
      </c>
      <c r="AX66" s="433"/>
    </row>
    <row r="67" spans="2:50" hidden="1">
      <c r="B67" s="435" t="s">
        <v>137</v>
      </c>
      <c r="C67" s="95">
        <v>1</v>
      </c>
      <c r="D67" s="95" t="s">
        <v>410</v>
      </c>
      <c r="E67" s="95">
        <v>17</v>
      </c>
      <c r="F67" s="95">
        <v>2000</v>
      </c>
      <c r="G67" s="178">
        <f>F67/E67</f>
        <v>117.64705882352941</v>
      </c>
      <c r="H67" s="436">
        <f>AVERAGE(G67:G81)</f>
        <v>117.55593262946203</v>
      </c>
      <c r="I67" s="154">
        <f t="shared" ref="I67:I69" si="56">IFERROR(AVERAGE(P67,U67,Z67,AE67,AJ67,AO67,AT67),"")</f>
        <v>17</v>
      </c>
      <c r="J67" s="154">
        <f t="shared" ref="J67:J69" si="57">IFERROR(AVERAGE(Q67,V67,AA67,AF67,AK67,AP67,AU67),"")</f>
        <v>1883.7897630019736</v>
      </c>
      <c r="K67" s="155">
        <f t="shared" ref="K67:K69" si="58">IFERROR(AVERAGE(R67,W67,AB67,AG67,AL67,AQ67,AV67),"")</f>
        <v>110.81116252952783</v>
      </c>
      <c r="L67" s="437">
        <f>IFERROR(AVERAGE(K67:K81),"-")</f>
        <v>109.98259973040753</v>
      </c>
      <c r="M67" s="154">
        <f>IFERROR(RANK(K67, K$67:K$81),"")</f>
        <v>6</v>
      </c>
      <c r="N67" s="433"/>
      <c r="O67" s="433"/>
      <c r="P67" s="95">
        <v>17</v>
      </c>
      <c r="Q67" s="152">
        <v>1853.1428571428553</v>
      </c>
      <c r="R67" s="178">
        <f>IFERROR(Q67/P67,"")</f>
        <v>109.00840336134443</v>
      </c>
      <c r="S67" s="95">
        <f>IFERROR(RANK(R67, R$67:R$81),"")</f>
        <v>9</v>
      </c>
      <c r="T67" s="436">
        <f>AVERAGE(R67:R81)</f>
        <v>109.45025006061582</v>
      </c>
      <c r="U67" s="95">
        <v>17</v>
      </c>
      <c r="V67" s="152">
        <v>1867.741935483868</v>
      </c>
      <c r="W67" s="178">
        <f>IFERROR(V67/U67,"")</f>
        <v>109.86717267552164</v>
      </c>
      <c r="X67" s="95">
        <f>IFERROR(RANK(W67, W$67:W$81),"")</f>
        <v>8</v>
      </c>
      <c r="Y67" s="436">
        <f>AVERAGE(W67:W81)</f>
        <v>109.85647596315081</v>
      </c>
      <c r="Z67" s="95">
        <v>17</v>
      </c>
      <c r="AA67" s="152">
        <v>1855.1999999999948</v>
      </c>
      <c r="AB67" s="178">
        <f>IFERROR(AA67/Z67,"")</f>
        <v>109.12941176470558</v>
      </c>
      <c r="AC67" s="95">
        <f>IFERROR(RANK(AB67, AB$67:AB$81),"")</f>
        <v>8</v>
      </c>
      <c r="AD67" s="436">
        <f>AVERAGE(AB67:AB81)</f>
        <v>109.78312210651694</v>
      </c>
      <c r="AE67" s="95">
        <v>17</v>
      </c>
      <c r="AF67" s="152">
        <v>1920.0000000000068</v>
      </c>
      <c r="AG67" s="178">
        <f>IFERROR(AF67/AE67,"")</f>
        <v>112.94117647058863</v>
      </c>
      <c r="AH67" s="95">
        <f>IFERROR(RANK(AG67, AG$67:AG$81),"")</f>
        <v>6</v>
      </c>
      <c r="AI67" s="436">
        <f>AVERAGE(AG67:AG81)</f>
        <v>110.3841658678538</v>
      </c>
      <c r="AJ67" s="95">
        <v>17</v>
      </c>
      <c r="AK67" s="152">
        <v>1914.1935483870936</v>
      </c>
      <c r="AL67" s="178">
        <f>IFERROR(AK67/AJ67,"")</f>
        <v>112.59962049335844</v>
      </c>
      <c r="AM67" s="95">
        <f>IFERROR(RANK(AL67, AL$67:AL$81),"")</f>
        <v>6</v>
      </c>
      <c r="AN67" s="436">
        <f>AVERAGE(AL67:AL81)</f>
        <v>110.15544258060153</v>
      </c>
      <c r="AO67" s="95">
        <v>17</v>
      </c>
      <c r="AP67" s="152">
        <v>1903.1249999999975</v>
      </c>
      <c r="AQ67" s="178">
        <f>IFERROR(AP67/AO67,"")</f>
        <v>111.94852941176455</v>
      </c>
      <c r="AR67" s="95">
        <f>IFERROR(RANK(AQ67, AQ$67:AQ$81),"")</f>
        <v>6</v>
      </c>
      <c r="AS67" s="436">
        <f>AVERAGE(AQ67:AQ81)</f>
        <v>110.25698679055289</v>
      </c>
      <c r="AT67" s="95">
        <v>17</v>
      </c>
      <c r="AU67" s="152">
        <v>1873.1249999999975</v>
      </c>
      <c r="AV67" s="178">
        <f>IFERROR(AU67/AT67,"")</f>
        <v>110.18382352941161</v>
      </c>
      <c r="AW67" s="95">
        <f>IFERROR(RANK(AV67, AV$67:AV$81),"")</f>
        <v>7</v>
      </c>
      <c r="AX67" s="436">
        <f>AVERAGE(AV67:AV81)</f>
        <v>109.9917547435608</v>
      </c>
    </row>
    <row r="68" spans="2:50" hidden="1">
      <c r="B68" s="435"/>
      <c r="C68" s="95">
        <v>2</v>
      </c>
      <c r="D68" s="95" t="s">
        <v>411</v>
      </c>
      <c r="E68" s="95">
        <v>16</v>
      </c>
      <c r="F68" s="95">
        <v>2000</v>
      </c>
      <c r="G68" s="178">
        <f t="shared" ref="G68:G79" si="59">F68/E68</f>
        <v>125</v>
      </c>
      <c r="H68" s="436"/>
      <c r="I68" s="154">
        <f t="shared" si="56"/>
        <v>16</v>
      </c>
      <c r="J68" s="154">
        <f t="shared" si="57"/>
        <v>1862.5422279583765</v>
      </c>
      <c r="K68" s="155">
        <f t="shared" si="58"/>
        <v>116.40888924739853</v>
      </c>
      <c r="L68" s="438"/>
      <c r="M68" s="154">
        <f t="shared" ref="M68:M81" si="60">IFERROR(RANK(K68, K$67:K$81),"")</f>
        <v>4</v>
      </c>
      <c r="N68" s="433"/>
      <c r="O68" s="433"/>
      <c r="P68" s="95">
        <v>16</v>
      </c>
      <c r="Q68" s="152">
        <v>1854.7826086956504</v>
      </c>
      <c r="R68" s="178">
        <f t="shared" ref="R68:R81" si="61">IFERROR(Q68/P68,"")</f>
        <v>115.92391304347815</v>
      </c>
      <c r="S68" s="95">
        <f t="shared" ref="S68:S81" si="62">IFERROR(RANK(R68, R$67:R$81),"")</f>
        <v>3</v>
      </c>
      <c r="T68" s="436"/>
      <c r="U68" s="95">
        <v>16</v>
      </c>
      <c r="V68" s="152">
        <v>1859.9999999999977</v>
      </c>
      <c r="W68" s="178">
        <f t="shared" ref="W68:W81" si="63">IFERROR(V68/U68,"")</f>
        <v>116.24999999999986</v>
      </c>
      <c r="X68" s="95">
        <f t="shared" ref="X68:X81" si="64">IFERROR(RANK(W68, W$67:W$81),"")</f>
        <v>4</v>
      </c>
      <c r="Y68" s="436"/>
      <c r="Z68" s="95">
        <v>16</v>
      </c>
      <c r="AA68" s="152">
        <v>1880.7272727272739</v>
      </c>
      <c r="AB68" s="178">
        <f t="shared" ref="AB68:AB81" si="65">IFERROR(AA68/Z68,"")</f>
        <v>117.54545454545462</v>
      </c>
      <c r="AC68" s="95">
        <f t="shared" ref="AC68:AC81" si="66">IFERROR(RANK(AB68, AB$67:AB$81),"")</f>
        <v>3</v>
      </c>
      <c r="AD68" s="436"/>
      <c r="AE68" s="95">
        <v>16</v>
      </c>
      <c r="AF68" s="152">
        <v>1853.4545454545466</v>
      </c>
      <c r="AG68" s="178">
        <f t="shared" ref="AG68:AG81" si="67">IFERROR(AF68/AE68,"")</f>
        <v>115.84090909090916</v>
      </c>
      <c r="AH68" s="95">
        <f t="shared" ref="AH68:AH81" si="68">IFERROR(RANK(AG68, AG$67:AG$81),"")</f>
        <v>5</v>
      </c>
      <c r="AI68" s="436"/>
      <c r="AJ68" s="95">
        <v>16</v>
      </c>
      <c r="AK68" s="152">
        <v>1864.5454545454566</v>
      </c>
      <c r="AL68" s="178">
        <f t="shared" ref="AL68:AL81" si="69">IFERROR(AK68/AJ68,"")</f>
        <v>116.53409090909103</v>
      </c>
      <c r="AM68" s="95">
        <f t="shared" ref="AM68:AM81" si="70">IFERROR(RANK(AL68, AL$67:AL$81),"")</f>
        <v>4</v>
      </c>
      <c r="AN68" s="436"/>
      <c r="AO68" s="95">
        <v>16</v>
      </c>
      <c r="AP68" s="152">
        <v>1860.8571428571411</v>
      </c>
      <c r="AQ68" s="178">
        <f t="shared" ref="AQ68:AQ81" si="71">IFERROR(AP68/AO68,"")</f>
        <v>116.30357142857132</v>
      </c>
      <c r="AR68" s="95">
        <f t="shared" ref="AR68:AR81" si="72">IFERROR(RANK(AQ68, AQ$67:AQ$81),"")</f>
        <v>4</v>
      </c>
      <c r="AS68" s="436"/>
      <c r="AT68" s="95">
        <v>16</v>
      </c>
      <c r="AU68" s="152">
        <v>1863.4285714285695</v>
      </c>
      <c r="AV68" s="178">
        <f t="shared" ref="AV68:AV81" si="73">IFERROR(AU68/AT68,"")</f>
        <v>116.46428571428559</v>
      </c>
      <c r="AW68" s="95">
        <f t="shared" ref="AW68:AW81" si="74">IFERROR(RANK(AV68, AV$67:AV$81),"")</f>
        <v>3</v>
      </c>
      <c r="AX68" s="436"/>
    </row>
    <row r="69" spans="2:50" hidden="1">
      <c r="B69" s="435"/>
      <c r="C69" s="95">
        <v>3</v>
      </c>
      <c r="D69" s="95" t="s">
        <v>412</v>
      </c>
      <c r="E69" s="95">
        <v>18</v>
      </c>
      <c r="F69" s="95">
        <v>2000</v>
      </c>
      <c r="G69" s="178">
        <f t="shared" si="59"/>
        <v>111.11111111111111</v>
      </c>
      <c r="H69" s="436"/>
      <c r="I69" s="154">
        <f t="shared" si="56"/>
        <v>18</v>
      </c>
      <c r="J69" s="154">
        <f t="shared" si="57"/>
        <v>1866.0860246121024</v>
      </c>
      <c r="K69" s="155">
        <f t="shared" si="58"/>
        <v>103.67144581178344</v>
      </c>
      <c r="L69" s="438"/>
      <c r="M69" s="154">
        <f t="shared" si="60"/>
        <v>11</v>
      </c>
      <c r="N69" s="433"/>
      <c r="O69" s="433"/>
      <c r="P69" s="95">
        <v>18</v>
      </c>
      <c r="Q69" s="152">
        <v>1881.4925373134352</v>
      </c>
      <c r="R69" s="178">
        <f t="shared" si="61"/>
        <v>104.52736318407973</v>
      </c>
      <c r="S69" s="95">
        <f t="shared" si="62"/>
        <v>10</v>
      </c>
      <c r="T69" s="436"/>
      <c r="U69" s="95">
        <v>18</v>
      </c>
      <c r="V69" s="152">
        <v>1876.4516129032274</v>
      </c>
      <c r="W69" s="178">
        <f t="shared" si="63"/>
        <v>104.24731182795708</v>
      </c>
      <c r="X69" s="95">
        <f t="shared" si="64"/>
        <v>11</v>
      </c>
      <c r="Y69" s="436"/>
      <c r="Z69" s="95">
        <v>18</v>
      </c>
      <c r="AA69" s="152">
        <v>1850.1818181818194</v>
      </c>
      <c r="AB69" s="178">
        <f t="shared" si="65"/>
        <v>102.78787878787885</v>
      </c>
      <c r="AC69" s="95">
        <f t="shared" si="66"/>
        <v>11</v>
      </c>
      <c r="AD69" s="436"/>
      <c r="AE69" s="95">
        <v>18</v>
      </c>
      <c r="AF69" s="152">
        <v>1853.2075471698124</v>
      </c>
      <c r="AG69" s="178">
        <f t="shared" si="67"/>
        <v>102.95597484276736</v>
      </c>
      <c r="AH69" s="95">
        <f t="shared" si="68"/>
        <v>11</v>
      </c>
      <c r="AI69" s="436"/>
      <c r="AJ69" s="95">
        <v>18</v>
      </c>
      <c r="AK69" s="152">
        <v>1860.0000000000018</v>
      </c>
      <c r="AL69" s="178">
        <f t="shared" si="69"/>
        <v>103.33333333333343</v>
      </c>
      <c r="AM69" s="95">
        <f t="shared" si="70"/>
        <v>11</v>
      </c>
      <c r="AN69" s="436"/>
      <c r="AO69" s="95">
        <v>18</v>
      </c>
      <c r="AP69" s="152">
        <v>1866.2686567164155</v>
      </c>
      <c r="AQ69" s="178">
        <f t="shared" si="71"/>
        <v>103.68159203980086</v>
      </c>
      <c r="AR69" s="95">
        <f t="shared" si="72"/>
        <v>11</v>
      </c>
      <c r="AS69" s="436"/>
      <c r="AT69" s="95">
        <v>18</v>
      </c>
      <c r="AU69" s="152">
        <v>1875.0000000000023</v>
      </c>
      <c r="AV69" s="178">
        <f t="shared" si="73"/>
        <v>104.1666666666668</v>
      </c>
      <c r="AW69" s="95">
        <f t="shared" si="74"/>
        <v>10</v>
      </c>
      <c r="AX69" s="436"/>
    </row>
    <row r="70" spans="2:50" hidden="1">
      <c r="B70" s="435"/>
      <c r="C70" s="95">
        <v>4</v>
      </c>
      <c r="D70" s="95" t="s">
        <v>413</v>
      </c>
      <c r="E70" s="95">
        <v>17</v>
      </c>
      <c r="F70" s="95">
        <v>2000</v>
      </c>
      <c r="G70" s="178">
        <f t="shared" si="59"/>
        <v>117.64705882352941</v>
      </c>
      <c r="H70" s="436"/>
      <c r="I70" s="154">
        <f>IFERROR(AVERAGE(P70,U70,Z70,AE70,AJ70,AO70,AT70),"")</f>
        <v>17</v>
      </c>
      <c r="J70" s="154">
        <f>IFERROR(AVERAGE(Q70,V70,AA70,AF70,AK70,AP70,AU70),"")</f>
        <v>1858.9299671950189</v>
      </c>
      <c r="K70" s="155">
        <f>IFERROR(AVERAGE(R70,W70,AB70,AG70,AL70,AQ70,AV70),"")</f>
        <v>109.34882159970699</v>
      </c>
      <c r="L70" s="438"/>
      <c r="M70" s="154">
        <f t="shared" si="60"/>
        <v>9</v>
      </c>
      <c r="N70" s="433"/>
      <c r="O70" s="433"/>
      <c r="P70" s="95">
        <v>17</v>
      </c>
      <c r="Q70" s="152">
        <v>1862.5531914893618</v>
      </c>
      <c r="R70" s="178">
        <f t="shared" si="61"/>
        <v>109.5619524405507</v>
      </c>
      <c r="S70" s="95">
        <f t="shared" si="62"/>
        <v>7</v>
      </c>
      <c r="T70" s="436"/>
      <c r="U70" s="95">
        <v>17</v>
      </c>
      <c r="V70" s="152">
        <v>1855.172413793103</v>
      </c>
      <c r="W70" s="178">
        <f t="shared" si="63"/>
        <v>109.12778904665312</v>
      </c>
      <c r="X70" s="95">
        <f t="shared" si="64"/>
        <v>9</v>
      </c>
      <c r="Y70" s="436"/>
      <c r="Z70" s="95">
        <v>17</v>
      </c>
      <c r="AA70" s="152">
        <v>1853.1645569620243</v>
      </c>
      <c r="AB70" s="178">
        <f t="shared" si="65"/>
        <v>109.00967982129555</v>
      </c>
      <c r="AC70" s="95">
        <f t="shared" si="66"/>
        <v>9</v>
      </c>
      <c r="AD70" s="436"/>
      <c r="AE70" s="95">
        <v>17</v>
      </c>
      <c r="AF70" s="152">
        <v>1861.6666666666652</v>
      </c>
      <c r="AG70" s="178">
        <f t="shared" si="67"/>
        <v>109.50980392156853</v>
      </c>
      <c r="AH70" s="95">
        <f t="shared" si="68"/>
        <v>9</v>
      </c>
      <c r="AI70" s="436"/>
      <c r="AJ70" s="95">
        <v>17</v>
      </c>
      <c r="AK70" s="152">
        <v>1862.9268292682918</v>
      </c>
      <c r="AL70" s="178">
        <f t="shared" si="69"/>
        <v>109.58393113342893</v>
      </c>
      <c r="AM70" s="95">
        <f t="shared" si="70"/>
        <v>9</v>
      </c>
      <c r="AN70" s="436"/>
      <c r="AO70" s="95">
        <v>17</v>
      </c>
      <c r="AP70" s="152">
        <v>1863.409090909091</v>
      </c>
      <c r="AQ70" s="178">
        <f t="shared" si="71"/>
        <v>109.61229946524065</v>
      </c>
      <c r="AR70" s="95">
        <f t="shared" si="72"/>
        <v>9</v>
      </c>
      <c r="AS70" s="436"/>
      <c r="AT70" s="95">
        <v>17</v>
      </c>
      <c r="AU70" s="152">
        <v>1853.617021276596</v>
      </c>
      <c r="AV70" s="178">
        <f t="shared" si="73"/>
        <v>109.03629536921153</v>
      </c>
      <c r="AW70" s="95">
        <f t="shared" si="74"/>
        <v>9</v>
      </c>
      <c r="AX70" s="436"/>
    </row>
    <row r="71" spans="2:50" hidden="1">
      <c r="B71" s="435"/>
      <c r="C71" s="95">
        <v>5</v>
      </c>
      <c r="D71" s="95" t="s">
        <v>414</v>
      </c>
      <c r="E71" s="95">
        <v>20</v>
      </c>
      <c r="F71" s="95">
        <v>2000</v>
      </c>
      <c r="G71" s="178">
        <f t="shared" si="59"/>
        <v>100</v>
      </c>
      <c r="H71" s="436"/>
      <c r="I71" s="154">
        <f t="shared" ref="I71:I81" si="75">IFERROR(AVERAGE(P71,U71,Z71,AE71,AJ71,AO71,AT71),"")</f>
        <v>20</v>
      </c>
      <c r="J71" s="154">
        <f t="shared" ref="J71:J81" si="76">IFERROR(AVERAGE(Q71,V71,AA71,AF71,AK71,AP71,AU71),"")</f>
        <v>1857.4764713568879</v>
      </c>
      <c r="K71" s="155">
        <f t="shared" ref="K71:K81" si="77">IFERROR(AVERAGE(R71,W71,AB71,AG71,AL71,AQ71,AV71),"")</f>
        <v>92.873823567844397</v>
      </c>
      <c r="L71" s="438"/>
      <c r="M71" s="154">
        <f t="shared" si="60"/>
        <v>12</v>
      </c>
      <c r="N71" s="433"/>
      <c r="O71" s="433"/>
      <c r="P71" s="95">
        <v>20</v>
      </c>
      <c r="Q71" s="152">
        <v>1854.8837209302321</v>
      </c>
      <c r="R71" s="178">
        <f t="shared" si="61"/>
        <v>92.744186046511601</v>
      </c>
      <c r="S71" s="95">
        <f t="shared" si="62"/>
        <v>12</v>
      </c>
      <c r="T71" s="436"/>
      <c r="U71" s="95">
        <v>20</v>
      </c>
      <c r="V71" s="152">
        <v>1853.6065573770484</v>
      </c>
      <c r="W71" s="178">
        <f t="shared" si="63"/>
        <v>92.680327868852416</v>
      </c>
      <c r="X71" s="95">
        <f t="shared" si="64"/>
        <v>12</v>
      </c>
      <c r="Y71" s="436"/>
      <c r="Z71" s="95">
        <v>20</v>
      </c>
      <c r="AA71" s="152">
        <v>1855.3398058252435</v>
      </c>
      <c r="AB71" s="178">
        <f t="shared" si="65"/>
        <v>92.766990291262175</v>
      </c>
      <c r="AC71" s="95">
        <f t="shared" si="66"/>
        <v>12</v>
      </c>
      <c r="AD71" s="436"/>
      <c r="AE71" s="95">
        <v>20</v>
      </c>
      <c r="AF71" s="152">
        <v>1871.8750000000005</v>
      </c>
      <c r="AG71" s="178">
        <f t="shared" si="67"/>
        <v>93.593750000000028</v>
      </c>
      <c r="AH71" s="95">
        <f t="shared" si="68"/>
        <v>12</v>
      </c>
      <c r="AI71" s="436"/>
      <c r="AJ71" s="95">
        <v>20</v>
      </c>
      <c r="AK71" s="152">
        <v>1855.7894736842093</v>
      </c>
      <c r="AL71" s="178">
        <f t="shared" si="69"/>
        <v>92.789473684210463</v>
      </c>
      <c r="AM71" s="95">
        <f t="shared" si="70"/>
        <v>12</v>
      </c>
      <c r="AN71" s="436"/>
      <c r="AO71" s="95">
        <v>20</v>
      </c>
      <c r="AP71" s="152">
        <v>1858.582677165354</v>
      </c>
      <c r="AQ71" s="178">
        <f t="shared" si="71"/>
        <v>92.929133858267704</v>
      </c>
      <c r="AR71" s="95">
        <f t="shared" si="72"/>
        <v>12</v>
      </c>
      <c r="AS71" s="436"/>
      <c r="AT71" s="95">
        <v>20</v>
      </c>
      <c r="AU71" s="152">
        <v>1852.2580645161283</v>
      </c>
      <c r="AV71" s="178">
        <f t="shared" si="73"/>
        <v>92.61290322580642</v>
      </c>
      <c r="AW71" s="95">
        <f t="shared" si="74"/>
        <v>12</v>
      </c>
      <c r="AX71" s="436"/>
    </row>
    <row r="72" spans="2:50" hidden="1">
      <c r="B72" s="435"/>
      <c r="C72" s="95">
        <v>6</v>
      </c>
      <c r="D72" s="95" t="s">
        <v>415</v>
      </c>
      <c r="E72" s="95">
        <v>16</v>
      </c>
      <c r="F72" s="95">
        <v>2000</v>
      </c>
      <c r="G72" s="178">
        <f t="shared" si="59"/>
        <v>125</v>
      </c>
      <c r="H72" s="436"/>
      <c r="I72" s="154">
        <f t="shared" si="75"/>
        <v>16</v>
      </c>
      <c r="J72" s="154">
        <f t="shared" si="76"/>
        <v>1858.4129307221906</v>
      </c>
      <c r="K72" s="155">
        <f t="shared" si="77"/>
        <v>116.15080817013691</v>
      </c>
      <c r="L72" s="438"/>
      <c r="M72" s="154">
        <f t="shared" si="60"/>
        <v>5</v>
      </c>
      <c r="N72" s="433"/>
      <c r="O72" s="433"/>
      <c r="P72" s="95">
        <v>16</v>
      </c>
      <c r="Q72" s="152">
        <v>1854.432989690722</v>
      </c>
      <c r="R72" s="178">
        <f t="shared" si="61"/>
        <v>115.90206185567013</v>
      </c>
      <c r="S72" s="95">
        <f t="shared" si="62"/>
        <v>4</v>
      </c>
      <c r="T72" s="436"/>
      <c r="U72" s="95">
        <v>16</v>
      </c>
      <c r="V72" s="152">
        <v>1852.1739130434776</v>
      </c>
      <c r="W72" s="178">
        <f t="shared" si="63"/>
        <v>115.76086956521735</v>
      </c>
      <c r="X72" s="95">
        <f t="shared" si="64"/>
        <v>5</v>
      </c>
      <c r="Y72" s="436"/>
      <c r="Z72" s="95">
        <v>16</v>
      </c>
      <c r="AA72" s="152">
        <v>1861.4634146341457</v>
      </c>
      <c r="AB72" s="178">
        <f t="shared" si="65"/>
        <v>116.34146341463411</v>
      </c>
      <c r="AC72" s="95">
        <f t="shared" si="66"/>
        <v>5</v>
      </c>
      <c r="AD72" s="436"/>
      <c r="AE72" s="95">
        <v>16</v>
      </c>
      <c r="AF72" s="152">
        <v>1863.8095238095245</v>
      </c>
      <c r="AG72" s="178">
        <f t="shared" si="67"/>
        <v>116.48809523809528</v>
      </c>
      <c r="AH72" s="95">
        <f t="shared" si="68"/>
        <v>3</v>
      </c>
      <c r="AI72" s="436"/>
      <c r="AJ72" s="95">
        <v>16</v>
      </c>
      <c r="AK72" s="152">
        <v>1862.7692307692316</v>
      </c>
      <c r="AL72" s="178">
        <f t="shared" si="69"/>
        <v>116.42307692307698</v>
      </c>
      <c r="AM72" s="95">
        <f t="shared" si="70"/>
        <v>5</v>
      </c>
      <c r="AN72" s="436"/>
      <c r="AO72" s="95">
        <v>16</v>
      </c>
      <c r="AP72" s="152">
        <v>1859.3478260869558</v>
      </c>
      <c r="AQ72" s="178">
        <f t="shared" si="71"/>
        <v>116.20923913043474</v>
      </c>
      <c r="AR72" s="95">
        <f t="shared" si="72"/>
        <v>5</v>
      </c>
      <c r="AS72" s="436"/>
      <c r="AT72" s="95">
        <v>16</v>
      </c>
      <c r="AU72" s="152">
        <v>1854.8936170212769</v>
      </c>
      <c r="AV72" s="178">
        <f t="shared" si="73"/>
        <v>115.93085106382981</v>
      </c>
      <c r="AW72" s="95">
        <f t="shared" si="74"/>
        <v>4</v>
      </c>
      <c r="AX72" s="436"/>
    </row>
    <row r="73" spans="2:50" hidden="1">
      <c r="B73" s="435"/>
      <c r="C73" s="95">
        <v>7</v>
      </c>
      <c r="D73" s="95" t="s">
        <v>416</v>
      </c>
      <c r="E73" s="95">
        <v>17</v>
      </c>
      <c r="F73" s="95">
        <v>2000</v>
      </c>
      <c r="G73" s="178">
        <f t="shared" si="59"/>
        <v>117.64705882352941</v>
      </c>
      <c r="H73" s="436"/>
      <c r="I73" s="154">
        <f t="shared" si="75"/>
        <v>17</v>
      </c>
      <c r="J73" s="154">
        <f t="shared" si="76"/>
        <v>1875.0561339273081</v>
      </c>
      <c r="K73" s="155">
        <f t="shared" si="77"/>
        <v>110.29741964278284</v>
      </c>
      <c r="L73" s="438"/>
      <c r="M73" s="154">
        <f t="shared" si="60"/>
        <v>7</v>
      </c>
      <c r="N73" s="433"/>
      <c r="O73" s="433"/>
      <c r="P73" s="95">
        <v>17</v>
      </c>
      <c r="Q73" s="152">
        <v>1853.2258064516122</v>
      </c>
      <c r="R73" s="178">
        <f t="shared" si="61"/>
        <v>109.01328273244778</v>
      </c>
      <c r="S73" s="95">
        <f t="shared" si="62"/>
        <v>8</v>
      </c>
      <c r="T73" s="436"/>
      <c r="U73" s="95">
        <v>17</v>
      </c>
      <c r="V73" s="152">
        <v>1873.9999999999991</v>
      </c>
      <c r="W73" s="178">
        <f t="shared" si="63"/>
        <v>110.235294117647</v>
      </c>
      <c r="X73" s="95">
        <f t="shared" si="64"/>
        <v>7</v>
      </c>
      <c r="Y73" s="436"/>
      <c r="Z73" s="95">
        <v>17</v>
      </c>
      <c r="AA73" s="152">
        <v>1879.6363636363646</v>
      </c>
      <c r="AB73" s="178">
        <f t="shared" si="65"/>
        <v>110.56684491978615</v>
      </c>
      <c r="AC73" s="95">
        <f t="shared" si="66"/>
        <v>6</v>
      </c>
      <c r="AD73" s="436"/>
      <c r="AE73" s="95">
        <v>17</v>
      </c>
      <c r="AF73" s="152">
        <v>1877.3333333333333</v>
      </c>
      <c r="AG73" s="178">
        <f t="shared" si="67"/>
        <v>110.4313725490196</v>
      </c>
      <c r="AH73" s="95">
        <f t="shared" si="68"/>
        <v>7</v>
      </c>
      <c r="AI73" s="436"/>
      <c r="AJ73" s="95">
        <v>17</v>
      </c>
      <c r="AK73" s="152">
        <v>1880.8695652173915</v>
      </c>
      <c r="AL73" s="178">
        <f t="shared" si="69"/>
        <v>110.63938618925832</v>
      </c>
      <c r="AM73" s="95">
        <f t="shared" si="70"/>
        <v>7</v>
      </c>
      <c r="AN73" s="436"/>
      <c r="AO73" s="95">
        <v>17</v>
      </c>
      <c r="AP73" s="152">
        <v>1881.6393442622943</v>
      </c>
      <c r="AQ73" s="178">
        <f t="shared" si="71"/>
        <v>110.68466730954673</v>
      </c>
      <c r="AR73" s="95">
        <f t="shared" si="72"/>
        <v>7</v>
      </c>
      <c r="AS73" s="436"/>
      <c r="AT73" s="95">
        <v>17</v>
      </c>
      <c r="AU73" s="152">
        <v>1878.6885245901633</v>
      </c>
      <c r="AV73" s="178">
        <f t="shared" si="73"/>
        <v>110.51108968177431</v>
      </c>
      <c r="AW73" s="95">
        <f t="shared" si="74"/>
        <v>6</v>
      </c>
      <c r="AX73" s="436"/>
    </row>
    <row r="74" spans="2:50" hidden="1">
      <c r="B74" s="435"/>
      <c r="C74" s="95">
        <v>8</v>
      </c>
      <c r="D74" s="95" t="s">
        <v>418</v>
      </c>
      <c r="E74" s="95">
        <v>18</v>
      </c>
      <c r="F74" s="95">
        <v>2000</v>
      </c>
      <c r="G74" s="178">
        <f t="shared" si="59"/>
        <v>111.11111111111111</v>
      </c>
      <c r="H74" s="436"/>
      <c r="I74" s="154">
        <f t="shared" si="75"/>
        <v>18</v>
      </c>
      <c r="J74" s="154">
        <f t="shared" si="76"/>
        <v>1871.1446150924653</v>
      </c>
      <c r="K74" s="155">
        <f t="shared" si="77"/>
        <v>103.95247861624806</v>
      </c>
      <c r="L74" s="438"/>
      <c r="M74" s="154">
        <f t="shared" si="60"/>
        <v>10</v>
      </c>
      <c r="N74" s="433"/>
      <c r="O74" s="433"/>
      <c r="P74" s="95">
        <v>18</v>
      </c>
      <c r="Q74" s="152">
        <v>1857.1874999999995</v>
      </c>
      <c r="R74" s="178">
        <f t="shared" si="61"/>
        <v>103.17708333333331</v>
      </c>
      <c r="S74" s="95">
        <f t="shared" si="62"/>
        <v>11</v>
      </c>
      <c r="T74" s="436"/>
      <c r="U74" s="95">
        <v>18</v>
      </c>
      <c r="V74" s="152">
        <v>1881.2307692307688</v>
      </c>
      <c r="W74" s="178">
        <f t="shared" si="63"/>
        <v>104.5128205128205</v>
      </c>
      <c r="X74" s="95">
        <f t="shared" si="64"/>
        <v>10</v>
      </c>
      <c r="Y74" s="436"/>
      <c r="Z74" s="95">
        <v>18</v>
      </c>
      <c r="AA74" s="152">
        <v>1868.135593220338</v>
      </c>
      <c r="AB74" s="178">
        <f t="shared" si="65"/>
        <v>103.78531073446322</v>
      </c>
      <c r="AC74" s="95">
        <f t="shared" si="66"/>
        <v>10</v>
      </c>
      <c r="AD74" s="436"/>
      <c r="AE74" s="95">
        <v>18</v>
      </c>
      <c r="AF74" s="152">
        <v>1868.076923076924</v>
      </c>
      <c r="AG74" s="178">
        <f t="shared" si="67"/>
        <v>103.78205128205133</v>
      </c>
      <c r="AH74" s="95">
        <f t="shared" si="68"/>
        <v>10</v>
      </c>
      <c r="AI74" s="436"/>
      <c r="AJ74" s="95">
        <v>18</v>
      </c>
      <c r="AK74" s="152">
        <v>1878.5454545454559</v>
      </c>
      <c r="AL74" s="178">
        <f t="shared" si="69"/>
        <v>104.36363636363643</v>
      </c>
      <c r="AM74" s="95">
        <f t="shared" si="70"/>
        <v>10</v>
      </c>
      <c r="AN74" s="436"/>
      <c r="AO74" s="95">
        <v>18</v>
      </c>
      <c r="AP74" s="152">
        <v>1874.9999999999995</v>
      </c>
      <c r="AQ74" s="178">
        <f t="shared" si="71"/>
        <v>104.16666666666664</v>
      </c>
      <c r="AR74" s="95">
        <f t="shared" si="72"/>
        <v>10</v>
      </c>
      <c r="AS74" s="436"/>
      <c r="AT74" s="95">
        <v>18</v>
      </c>
      <c r="AU74" s="152">
        <v>1869.8360655737699</v>
      </c>
      <c r="AV74" s="178">
        <f t="shared" si="73"/>
        <v>103.879781420765</v>
      </c>
      <c r="AW74" s="95">
        <f t="shared" si="74"/>
        <v>11</v>
      </c>
      <c r="AX74" s="436"/>
    </row>
    <row r="75" spans="2:50" hidden="1">
      <c r="B75" s="435"/>
      <c r="C75" s="95">
        <v>9</v>
      </c>
      <c r="D75" s="95" t="s">
        <v>419</v>
      </c>
      <c r="E75" s="95">
        <v>16</v>
      </c>
      <c r="F75" s="95">
        <v>2000</v>
      </c>
      <c r="G75" s="178">
        <f t="shared" si="59"/>
        <v>125</v>
      </c>
      <c r="H75" s="436"/>
      <c r="I75" s="154">
        <f t="shared" si="75"/>
        <v>16</v>
      </c>
      <c r="J75" s="154">
        <f t="shared" si="76"/>
        <v>1863.608998645464</v>
      </c>
      <c r="K75" s="155">
        <f t="shared" si="77"/>
        <v>116.4755624153415</v>
      </c>
      <c r="L75" s="438"/>
      <c r="M75" s="154">
        <f t="shared" si="60"/>
        <v>3</v>
      </c>
      <c r="N75" s="433"/>
      <c r="O75" s="433"/>
      <c r="P75" s="95">
        <v>16</v>
      </c>
      <c r="Q75" s="152">
        <v>1853.0097087378649</v>
      </c>
      <c r="R75" s="178">
        <f t="shared" si="61"/>
        <v>115.81310679611656</v>
      </c>
      <c r="S75" s="95">
        <f t="shared" si="62"/>
        <v>5</v>
      </c>
      <c r="T75" s="436"/>
      <c r="U75" s="95">
        <v>16</v>
      </c>
      <c r="V75" s="152">
        <v>1873.1250000000007</v>
      </c>
      <c r="W75" s="178">
        <f t="shared" si="63"/>
        <v>117.07031250000004</v>
      </c>
      <c r="X75" s="95">
        <f t="shared" si="64"/>
        <v>3</v>
      </c>
      <c r="Y75" s="436"/>
      <c r="Z75" s="95">
        <v>16</v>
      </c>
      <c r="AA75" s="152">
        <v>1875.6818181818182</v>
      </c>
      <c r="AB75" s="178">
        <f t="shared" si="65"/>
        <v>117.23011363636364</v>
      </c>
      <c r="AC75" s="95">
        <f t="shared" si="66"/>
        <v>4</v>
      </c>
      <c r="AD75" s="436"/>
      <c r="AE75" s="95">
        <v>16</v>
      </c>
      <c r="AF75" s="152">
        <v>1858.4810126582267</v>
      </c>
      <c r="AG75" s="178">
        <f t="shared" si="67"/>
        <v>116.15506329113917</v>
      </c>
      <c r="AH75" s="95">
        <f t="shared" si="68"/>
        <v>4</v>
      </c>
      <c r="AI75" s="436"/>
      <c r="AJ75" s="95">
        <v>16</v>
      </c>
      <c r="AK75" s="152">
        <v>1865.3932584269662</v>
      </c>
      <c r="AL75" s="178">
        <f t="shared" si="69"/>
        <v>116.58707865168539</v>
      </c>
      <c r="AM75" s="95">
        <f t="shared" si="70"/>
        <v>3</v>
      </c>
      <c r="AN75" s="436"/>
      <c r="AO75" s="95">
        <v>16</v>
      </c>
      <c r="AP75" s="152">
        <v>1865.454545454546</v>
      </c>
      <c r="AQ75" s="178">
        <f t="shared" si="71"/>
        <v>116.59090909090912</v>
      </c>
      <c r="AR75" s="95">
        <f t="shared" si="72"/>
        <v>3</v>
      </c>
      <c r="AS75" s="436"/>
      <c r="AT75" s="95">
        <v>16</v>
      </c>
      <c r="AU75" s="152">
        <v>1854.1176470588243</v>
      </c>
      <c r="AV75" s="178">
        <f t="shared" si="73"/>
        <v>115.88235294117652</v>
      </c>
      <c r="AW75" s="95">
        <f t="shared" si="74"/>
        <v>5</v>
      </c>
      <c r="AX75" s="436"/>
    </row>
    <row r="76" spans="2:50" hidden="1">
      <c r="B76" s="435"/>
      <c r="C76" s="95">
        <v>10</v>
      </c>
      <c r="D76" s="95" t="s">
        <v>420</v>
      </c>
      <c r="E76" s="95">
        <v>15</v>
      </c>
      <c r="F76" s="95">
        <v>2000</v>
      </c>
      <c r="G76" s="178">
        <f t="shared" si="59"/>
        <v>133.33333333333334</v>
      </c>
      <c r="H76" s="436"/>
      <c r="I76" s="154">
        <f t="shared" si="75"/>
        <v>15</v>
      </c>
      <c r="J76" s="154">
        <f t="shared" si="76"/>
        <v>1912.4551428963262</v>
      </c>
      <c r="K76" s="155">
        <f t="shared" si="77"/>
        <v>127.49700952642173</v>
      </c>
      <c r="L76" s="438"/>
      <c r="M76" s="154">
        <f t="shared" si="60"/>
        <v>1</v>
      </c>
      <c r="N76" s="433"/>
      <c r="O76" s="433"/>
      <c r="P76" s="95">
        <v>15</v>
      </c>
      <c r="Q76" s="152">
        <v>1860.0000000000066</v>
      </c>
      <c r="R76" s="178">
        <f t="shared" si="61"/>
        <v>124.00000000000044</v>
      </c>
      <c r="S76" s="95">
        <f t="shared" si="62"/>
        <v>2</v>
      </c>
      <c r="T76" s="436"/>
      <c r="U76" s="95">
        <v>15</v>
      </c>
      <c r="V76" s="152">
        <v>1891.7647058823597</v>
      </c>
      <c r="W76" s="178">
        <f t="shared" si="63"/>
        <v>126.11764705882398</v>
      </c>
      <c r="X76" s="95">
        <f t="shared" si="64"/>
        <v>1</v>
      </c>
      <c r="Y76" s="436"/>
      <c r="Z76" s="95">
        <v>15</v>
      </c>
      <c r="AA76" s="152">
        <v>1896.9230769230835</v>
      </c>
      <c r="AB76" s="178">
        <f t="shared" si="65"/>
        <v>126.46153846153889</v>
      </c>
      <c r="AC76" s="95">
        <f t="shared" si="66"/>
        <v>1</v>
      </c>
      <c r="AD76" s="436"/>
      <c r="AE76" s="95">
        <v>15</v>
      </c>
      <c r="AF76" s="152">
        <v>1947.2727272727341</v>
      </c>
      <c r="AG76" s="178">
        <f t="shared" si="67"/>
        <v>129.81818181818227</v>
      </c>
      <c r="AH76" s="95">
        <f t="shared" si="68"/>
        <v>1</v>
      </c>
      <c r="AI76" s="436"/>
      <c r="AJ76" s="95">
        <v>15</v>
      </c>
      <c r="AK76" s="152">
        <v>1927.0588235294185</v>
      </c>
      <c r="AL76" s="178">
        <f t="shared" si="69"/>
        <v>128.47058823529457</v>
      </c>
      <c r="AM76" s="95">
        <f t="shared" si="70"/>
        <v>1</v>
      </c>
      <c r="AN76" s="436"/>
      <c r="AO76" s="95">
        <v>15</v>
      </c>
      <c r="AP76" s="152">
        <v>1936.6666666666736</v>
      </c>
      <c r="AQ76" s="178">
        <f t="shared" si="71"/>
        <v>129.11111111111157</v>
      </c>
      <c r="AR76" s="95">
        <f t="shared" si="72"/>
        <v>1</v>
      </c>
      <c r="AS76" s="436"/>
      <c r="AT76" s="95">
        <v>15</v>
      </c>
      <c r="AU76" s="152">
        <v>1927.5000000000068</v>
      </c>
      <c r="AV76" s="178">
        <f t="shared" si="73"/>
        <v>128.50000000000045</v>
      </c>
      <c r="AW76" s="95">
        <f t="shared" si="74"/>
        <v>1</v>
      </c>
      <c r="AX76" s="436"/>
    </row>
    <row r="77" spans="2:50" hidden="1">
      <c r="B77" s="435"/>
      <c r="C77" s="95">
        <v>11</v>
      </c>
      <c r="D77" s="95" t="s">
        <v>422</v>
      </c>
      <c r="E77" s="95">
        <v>17</v>
      </c>
      <c r="F77" s="95">
        <v>2000</v>
      </c>
      <c r="G77" s="178">
        <f t="shared" si="59"/>
        <v>117.64705882352941</v>
      </c>
      <c r="H77" s="436"/>
      <c r="I77" s="154">
        <f t="shared" si="75"/>
        <v>17</v>
      </c>
      <c r="J77" s="154">
        <f t="shared" si="76"/>
        <v>1870.9200409352361</v>
      </c>
      <c r="K77" s="155">
        <f t="shared" si="77"/>
        <v>110.05412005501388</v>
      </c>
      <c r="L77" s="438"/>
      <c r="M77" s="154">
        <f t="shared" si="60"/>
        <v>8</v>
      </c>
      <c r="N77" s="433"/>
      <c r="O77" s="433"/>
      <c r="P77" s="95">
        <v>17</v>
      </c>
      <c r="Q77" s="152">
        <v>1874.7945205479436</v>
      </c>
      <c r="R77" s="178">
        <f t="shared" si="61"/>
        <v>110.28203062046727</v>
      </c>
      <c r="S77" s="95">
        <f t="shared" si="62"/>
        <v>6</v>
      </c>
      <c r="T77" s="436"/>
      <c r="U77" s="95">
        <v>17</v>
      </c>
      <c r="V77" s="152">
        <v>1880.2941176470613</v>
      </c>
      <c r="W77" s="178">
        <f t="shared" si="63"/>
        <v>110.60553633218008</v>
      </c>
      <c r="X77" s="95">
        <f t="shared" si="64"/>
        <v>6</v>
      </c>
      <c r="Y77" s="436"/>
      <c r="Z77" s="95">
        <v>17</v>
      </c>
      <c r="AA77" s="152">
        <v>1859.0000000000018</v>
      </c>
      <c r="AB77" s="178">
        <f t="shared" si="65"/>
        <v>109.35294117647069</v>
      </c>
      <c r="AC77" s="95">
        <f t="shared" si="66"/>
        <v>7</v>
      </c>
      <c r="AD77" s="436"/>
      <c r="AE77" s="95">
        <v>17</v>
      </c>
      <c r="AF77" s="152">
        <v>1870.0000000000018</v>
      </c>
      <c r="AG77" s="178">
        <f t="shared" si="67"/>
        <v>110.00000000000011</v>
      </c>
      <c r="AH77" s="95">
        <f t="shared" si="68"/>
        <v>8</v>
      </c>
      <c r="AI77" s="436"/>
      <c r="AJ77" s="95">
        <v>17</v>
      </c>
      <c r="AK77" s="152">
        <v>1875.4285714285695</v>
      </c>
      <c r="AL77" s="178">
        <f t="shared" si="69"/>
        <v>110.31932773109233</v>
      </c>
      <c r="AM77" s="95">
        <f t="shared" si="70"/>
        <v>8</v>
      </c>
      <c r="AN77" s="436"/>
      <c r="AO77" s="95">
        <v>17</v>
      </c>
      <c r="AP77" s="152">
        <v>1863.8461538461529</v>
      </c>
      <c r="AQ77" s="178">
        <f t="shared" si="71"/>
        <v>109.6380090497737</v>
      </c>
      <c r="AR77" s="95">
        <f t="shared" si="72"/>
        <v>8</v>
      </c>
      <c r="AS77" s="436"/>
      <c r="AT77" s="95">
        <v>17</v>
      </c>
      <c r="AU77" s="152">
        <v>1873.076923076922</v>
      </c>
      <c r="AV77" s="178">
        <f t="shared" si="73"/>
        <v>110.18099547511305</v>
      </c>
      <c r="AW77" s="95">
        <f t="shared" si="74"/>
        <v>8</v>
      </c>
      <c r="AX77" s="436"/>
    </row>
    <row r="78" spans="2:50" hidden="1">
      <c r="B78" s="435"/>
      <c r="C78" s="95">
        <v>12</v>
      </c>
      <c r="D78" s="95" t="s">
        <v>423</v>
      </c>
      <c r="E78" s="95">
        <v>15</v>
      </c>
      <c r="F78" s="95">
        <v>2000</v>
      </c>
      <c r="G78" s="178">
        <f t="shared" si="59"/>
        <v>133.33333333333334</v>
      </c>
      <c r="H78" s="436"/>
      <c r="I78" s="154">
        <f t="shared" si="75"/>
        <v>15</v>
      </c>
      <c r="J78" s="154">
        <f t="shared" si="76"/>
        <v>1871.8627492162336</v>
      </c>
      <c r="K78" s="155">
        <f t="shared" si="77"/>
        <v>124.79084994774891</v>
      </c>
      <c r="L78" s="438"/>
      <c r="M78" s="154">
        <f t="shared" si="60"/>
        <v>2</v>
      </c>
      <c r="N78" s="433"/>
      <c r="O78" s="433"/>
      <c r="P78" s="95">
        <v>15</v>
      </c>
      <c r="Q78" s="152">
        <v>1875.5172413793118</v>
      </c>
      <c r="R78" s="178">
        <f t="shared" si="61"/>
        <v>125.03448275862078</v>
      </c>
      <c r="S78" s="95">
        <f t="shared" si="62"/>
        <v>1</v>
      </c>
      <c r="T78" s="436"/>
      <c r="U78" s="95">
        <v>15</v>
      </c>
      <c r="V78" s="152">
        <v>1865.8823529411773</v>
      </c>
      <c r="W78" s="178">
        <f t="shared" si="63"/>
        <v>124.39215686274515</v>
      </c>
      <c r="X78" s="95">
        <f t="shared" si="64"/>
        <v>2</v>
      </c>
      <c r="Y78" s="436"/>
      <c r="Z78" s="95">
        <v>15</v>
      </c>
      <c r="AA78" s="152">
        <v>1873.9534883720926</v>
      </c>
      <c r="AB78" s="178">
        <f t="shared" si="65"/>
        <v>124.93023255813951</v>
      </c>
      <c r="AC78" s="95">
        <f t="shared" si="66"/>
        <v>2</v>
      </c>
      <c r="AD78" s="436"/>
      <c r="AE78" s="95">
        <v>15</v>
      </c>
      <c r="AF78" s="152">
        <v>1885.4999999999993</v>
      </c>
      <c r="AG78" s="178">
        <f t="shared" si="67"/>
        <v>125.69999999999996</v>
      </c>
      <c r="AH78" s="95">
        <f t="shared" si="68"/>
        <v>2</v>
      </c>
      <c r="AI78" s="436"/>
      <c r="AJ78" s="95">
        <v>15</v>
      </c>
      <c r="AK78" s="152">
        <v>1851.7647058823536</v>
      </c>
      <c r="AL78" s="178">
        <f t="shared" si="69"/>
        <v>123.45098039215691</v>
      </c>
      <c r="AM78" s="95">
        <f t="shared" si="70"/>
        <v>2</v>
      </c>
      <c r="AN78" s="436"/>
      <c r="AO78" s="95">
        <v>15</v>
      </c>
      <c r="AP78" s="152">
        <v>1881.1111111111122</v>
      </c>
      <c r="AQ78" s="178">
        <f t="shared" si="71"/>
        <v>125.40740740740748</v>
      </c>
      <c r="AR78" s="95">
        <f t="shared" si="72"/>
        <v>2</v>
      </c>
      <c r="AS78" s="436"/>
      <c r="AT78" s="95">
        <v>15</v>
      </c>
      <c r="AU78" s="152">
        <v>1869.3103448275876</v>
      </c>
      <c r="AV78" s="178">
        <f t="shared" si="73"/>
        <v>124.62068965517251</v>
      </c>
      <c r="AW78" s="95">
        <f t="shared" si="74"/>
        <v>2</v>
      </c>
      <c r="AX78" s="436"/>
    </row>
    <row r="79" spans="2:50" hidden="1">
      <c r="B79" s="435"/>
      <c r="C79" s="95">
        <v>13</v>
      </c>
      <c r="D79" s="95" t="s">
        <v>424</v>
      </c>
      <c r="E79" s="95">
        <v>16</v>
      </c>
      <c r="F79" s="95">
        <v>1500</v>
      </c>
      <c r="G79" s="178">
        <f t="shared" si="59"/>
        <v>93.75</v>
      </c>
      <c r="H79" s="436"/>
      <c r="I79" s="154">
        <f t="shared" si="75"/>
        <v>16</v>
      </c>
      <c r="J79" s="154">
        <f t="shared" si="76"/>
        <v>1399.0624858454823</v>
      </c>
      <c r="K79" s="155">
        <f t="shared" si="77"/>
        <v>87.441405365342646</v>
      </c>
      <c r="L79" s="438"/>
      <c r="M79" s="154">
        <f t="shared" si="60"/>
        <v>13</v>
      </c>
      <c r="N79" s="433"/>
      <c r="O79" s="433"/>
      <c r="P79" s="95">
        <v>16</v>
      </c>
      <c r="Q79" s="152">
        <v>1405.8461538461554</v>
      </c>
      <c r="R79" s="178">
        <f t="shared" si="61"/>
        <v>87.865384615384713</v>
      </c>
      <c r="S79" s="95">
        <f t="shared" si="62"/>
        <v>13</v>
      </c>
      <c r="T79" s="436"/>
      <c r="U79" s="95">
        <v>16</v>
      </c>
      <c r="V79" s="152">
        <v>1396.2711864406792</v>
      </c>
      <c r="W79" s="178">
        <f t="shared" si="63"/>
        <v>87.266949152542452</v>
      </c>
      <c r="X79" s="95">
        <f t="shared" si="64"/>
        <v>13</v>
      </c>
      <c r="Y79" s="436"/>
      <c r="Z79" s="95">
        <v>16</v>
      </c>
      <c r="AA79" s="152">
        <v>1396.3636363636372</v>
      </c>
      <c r="AB79" s="178">
        <f t="shared" si="65"/>
        <v>87.272727272727323</v>
      </c>
      <c r="AC79" s="95">
        <f t="shared" si="66"/>
        <v>13</v>
      </c>
      <c r="AD79" s="436"/>
      <c r="AE79" s="95">
        <v>16</v>
      </c>
      <c r="AF79" s="152">
        <v>1404.4444444444453</v>
      </c>
      <c r="AG79" s="178">
        <f t="shared" si="67"/>
        <v>87.777777777777828</v>
      </c>
      <c r="AH79" s="95">
        <f t="shared" si="68"/>
        <v>13</v>
      </c>
      <c r="AI79" s="436"/>
      <c r="AJ79" s="95">
        <v>16</v>
      </c>
      <c r="AK79" s="152">
        <v>1390.8196721311488</v>
      </c>
      <c r="AL79" s="178">
        <f t="shared" si="69"/>
        <v>86.926229508196798</v>
      </c>
      <c r="AM79" s="95">
        <f t="shared" si="70"/>
        <v>13</v>
      </c>
      <c r="AN79" s="436"/>
      <c r="AO79" s="95">
        <v>16</v>
      </c>
      <c r="AP79" s="152">
        <v>1392.9230769230783</v>
      </c>
      <c r="AQ79" s="178">
        <f t="shared" si="71"/>
        <v>87.057692307692392</v>
      </c>
      <c r="AR79" s="95">
        <f t="shared" si="72"/>
        <v>13</v>
      </c>
      <c r="AS79" s="436"/>
      <c r="AT79" s="95">
        <v>16</v>
      </c>
      <c r="AU79" s="152">
        <v>1406.7692307692323</v>
      </c>
      <c r="AV79" s="178">
        <f t="shared" si="73"/>
        <v>87.923076923077019</v>
      </c>
      <c r="AW79" s="95">
        <f t="shared" si="74"/>
        <v>13</v>
      </c>
      <c r="AX79" s="436"/>
    </row>
    <row r="80" spans="2:50" hidden="1">
      <c r="B80" s="435"/>
      <c r="C80" s="95">
        <v>14</v>
      </c>
      <c r="D80" s="95"/>
      <c r="E80" s="95"/>
      <c r="F80" s="95"/>
      <c r="G80" s="178"/>
      <c r="H80" s="436"/>
      <c r="I80" s="154" t="str">
        <f t="shared" si="75"/>
        <v/>
      </c>
      <c r="J80" s="154" t="str">
        <f t="shared" si="76"/>
        <v/>
      </c>
      <c r="K80" s="155" t="str">
        <f t="shared" si="77"/>
        <v/>
      </c>
      <c r="L80" s="438"/>
      <c r="M80" s="154" t="str">
        <f t="shared" si="60"/>
        <v/>
      </c>
      <c r="N80" s="433"/>
      <c r="O80" s="433"/>
      <c r="P80" s="95"/>
      <c r="Q80" s="152"/>
      <c r="R80" s="178" t="str">
        <f t="shared" si="61"/>
        <v/>
      </c>
      <c r="S80" s="95" t="str">
        <f t="shared" si="62"/>
        <v/>
      </c>
      <c r="T80" s="436"/>
      <c r="U80" s="95"/>
      <c r="V80" s="152"/>
      <c r="W80" s="178" t="str">
        <f t="shared" si="63"/>
        <v/>
      </c>
      <c r="X80" s="95" t="str">
        <f t="shared" si="64"/>
        <v/>
      </c>
      <c r="Y80" s="436"/>
      <c r="Z80" s="95"/>
      <c r="AA80" s="152"/>
      <c r="AB80" s="178" t="str">
        <f t="shared" si="65"/>
        <v/>
      </c>
      <c r="AC80" s="95" t="str">
        <f t="shared" si="66"/>
        <v/>
      </c>
      <c r="AD80" s="436"/>
      <c r="AE80" s="95"/>
      <c r="AF80" s="152"/>
      <c r="AG80" s="178" t="str">
        <f t="shared" si="67"/>
        <v/>
      </c>
      <c r="AH80" s="95" t="str">
        <f t="shared" si="68"/>
        <v/>
      </c>
      <c r="AI80" s="436"/>
      <c r="AJ80" s="95"/>
      <c r="AK80" s="152"/>
      <c r="AL80" s="178" t="str">
        <f t="shared" si="69"/>
        <v/>
      </c>
      <c r="AM80" s="95" t="str">
        <f t="shared" si="70"/>
        <v/>
      </c>
      <c r="AN80" s="436"/>
      <c r="AO80" s="95"/>
      <c r="AP80" s="152"/>
      <c r="AQ80" s="178" t="str">
        <f t="shared" si="71"/>
        <v/>
      </c>
      <c r="AR80" s="95" t="str">
        <f t="shared" si="72"/>
        <v/>
      </c>
      <c r="AS80" s="436"/>
      <c r="AT80" s="95"/>
      <c r="AU80" s="152"/>
      <c r="AV80" s="178" t="str">
        <f t="shared" si="73"/>
        <v/>
      </c>
      <c r="AW80" s="95" t="str">
        <f t="shared" si="74"/>
        <v/>
      </c>
      <c r="AX80" s="436"/>
    </row>
    <row r="81" spans="2:50" hidden="1">
      <c r="B81" s="435"/>
      <c r="C81" s="95">
        <v>15</v>
      </c>
      <c r="D81" s="95"/>
      <c r="E81" s="95"/>
      <c r="F81" s="95"/>
      <c r="G81" s="178"/>
      <c r="H81" s="436"/>
      <c r="I81" s="154" t="str">
        <f t="shared" si="75"/>
        <v/>
      </c>
      <c r="J81" s="154" t="str">
        <f t="shared" si="76"/>
        <v/>
      </c>
      <c r="K81" s="155" t="str">
        <f t="shared" si="77"/>
        <v/>
      </c>
      <c r="L81" s="439"/>
      <c r="M81" s="154" t="str">
        <f t="shared" si="60"/>
        <v/>
      </c>
      <c r="N81" s="433"/>
      <c r="O81" s="433"/>
      <c r="P81" s="95"/>
      <c r="Q81" s="152"/>
      <c r="R81" s="178" t="str">
        <f t="shared" si="61"/>
        <v/>
      </c>
      <c r="S81" s="95" t="str">
        <f t="shared" si="62"/>
        <v/>
      </c>
      <c r="T81" s="436"/>
      <c r="U81" s="95"/>
      <c r="V81" s="152"/>
      <c r="W81" s="178" t="str">
        <f t="shared" si="63"/>
        <v/>
      </c>
      <c r="X81" s="95" t="str">
        <f t="shared" si="64"/>
        <v/>
      </c>
      <c r="Y81" s="436"/>
      <c r="Z81" s="95"/>
      <c r="AA81" s="152"/>
      <c r="AB81" s="178" t="str">
        <f t="shared" si="65"/>
        <v/>
      </c>
      <c r="AC81" s="95" t="str">
        <f t="shared" si="66"/>
        <v/>
      </c>
      <c r="AD81" s="436"/>
      <c r="AE81" s="95"/>
      <c r="AF81" s="152"/>
      <c r="AG81" s="178" t="str">
        <f t="shared" si="67"/>
        <v/>
      </c>
      <c r="AH81" s="95" t="str">
        <f t="shared" si="68"/>
        <v/>
      </c>
      <c r="AI81" s="436"/>
      <c r="AJ81" s="95"/>
      <c r="AK81" s="152"/>
      <c r="AL81" s="178" t="str">
        <f t="shared" si="69"/>
        <v/>
      </c>
      <c r="AM81" s="95" t="str">
        <f t="shared" si="70"/>
        <v/>
      </c>
      <c r="AN81" s="436"/>
      <c r="AO81" s="95"/>
      <c r="AP81" s="152"/>
      <c r="AQ81" s="178" t="str">
        <f t="shared" si="71"/>
        <v/>
      </c>
      <c r="AR81" s="95" t="str">
        <f t="shared" si="72"/>
        <v/>
      </c>
      <c r="AS81" s="436"/>
      <c r="AT81" s="95"/>
      <c r="AU81" s="152"/>
      <c r="AV81" s="178" t="str">
        <f t="shared" si="73"/>
        <v/>
      </c>
      <c r="AW81" s="95" t="str">
        <f t="shared" si="74"/>
        <v/>
      </c>
      <c r="AX81" s="436"/>
    </row>
    <row r="82" spans="2:50" ht="15.75" hidden="1">
      <c r="B82" s="443" t="s">
        <v>167</v>
      </c>
      <c r="C82" s="444"/>
      <c r="D82" s="444"/>
      <c r="E82" s="444"/>
      <c r="F82" s="444"/>
      <c r="G82" s="444"/>
      <c r="H82" s="444"/>
      <c r="I82" s="151"/>
      <c r="J82" s="151"/>
      <c r="K82" s="151"/>
      <c r="L82" s="151"/>
      <c r="M82" s="151"/>
      <c r="N82" s="433" t="s">
        <v>159</v>
      </c>
      <c r="O82" s="446" t="s">
        <v>157</v>
      </c>
      <c r="P82" s="448">
        <v>45895</v>
      </c>
      <c r="Q82" s="435"/>
      <c r="R82" s="435"/>
      <c r="S82" s="435"/>
      <c r="T82" s="435"/>
      <c r="U82" s="448">
        <v>45896</v>
      </c>
      <c r="V82" s="435"/>
      <c r="W82" s="435"/>
      <c r="X82" s="435"/>
      <c r="Y82" s="435"/>
      <c r="Z82" s="448">
        <v>45897</v>
      </c>
      <c r="AA82" s="435"/>
      <c r="AB82" s="435"/>
      <c r="AC82" s="435"/>
      <c r="AD82" s="435"/>
      <c r="AE82" s="448">
        <v>45898</v>
      </c>
      <c r="AF82" s="435"/>
      <c r="AG82" s="435"/>
      <c r="AH82" s="435"/>
      <c r="AI82" s="435"/>
      <c r="AJ82" s="448">
        <v>45899</v>
      </c>
      <c r="AK82" s="435"/>
      <c r="AL82" s="435"/>
      <c r="AM82" s="435"/>
      <c r="AN82" s="435"/>
      <c r="AO82" s="448">
        <v>45900</v>
      </c>
      <c r="AP82" s="435"/>
      <c r="AQ82" s="435"/>
      <c r="AR82" s="435"/>
      <c r="AS82" s="435"/>
      <c r="AT82" s="448">
        <v>45901</v>
      </c>
      <c r="AU82" s="435"/>
      <c r="AV82" s="435"/>
      <c r="AW82" s="435"/>
      <c r="AX82" s="435"/>
    </row>
    <row r="83" spans="2:50" ht="15.75" hidden="1">
      <c r="B83" s="445"/>
      <c r="C83" s="445"/>
      <c r="D83" s="445"/>
      <c r="E83" s="445"/>
      <c r="F83" s="445"/>
      <c r="G83" s="445"/>
      <c r="H83" s="445"/>
      <c r="I83" s="151"/>
      <c r="J83" s="151"/>
      <c r="K83" s="151"/>
      <c r="L83" s="151"/>
      <c r="M83" s="151"/>
      <c r="N83" s="433"/>
      <c r="O83" s="447"/>
      <c r="P83" s="448" t="s">
        <v>161</v>
      </c>
      <c r="Q83" s="435"/>
      <c r="R83" s="435"/>
      <c r="S83" s="435"/>
      <c r="T83" s="435"/>
      <c r="U83" s="448" t="s">
        <v>162</v>
      </c>
      <c r="V83" s="435"/>
      <c r="W83" s="435"/>
      <c r="X83" s="435"/>
      <c r="Y83" s="435"/>
      <c r="Z83" s="448" t="s">
        <v>163</v>
      </c>
      <c r="AA83" s="435"/>
      <c r="AB83" s="435"/>
      <c r="AC83" s="435"/>
      <c r="AD83" s="435"/>
      <c r="AE83" s="448" t="s">
        <v>160</v>
      </c>
      <c r="AF83" s="435"/>
      <c r="AG83" s="435"/>
      <c r="AH83" s="435"/>
      <c r="AI83" s="435"/>
      <c r="AJ83" s="448" t="s">
        <v>164</v>
      </c>
      <c r="AK83" s="435"/>
      <c r="AL83" s="435"/>
      <c r="AM83" s="435"/>
      <c r="AN83" s="435"/>
      <c r="AO83" s="448" t="s">
        <v>165</v>
      </c>
      <c r="AP83" s="435"/>
      <c r="AQ83" s="435"/>
      <c r="AR83" s="435"/>
      <c r="AS83" s="435"/>
      <c r="AT83" s="448" t="s">
        <v>166</v>
      </c>
      <c r="AU83" s="435"/>
      <c r="AV83" s="435"/>
      <c r="AW83" s="435"/>
      <c r="AX83" s="435"/>
    </row>
    <row r="84" spans="2:50" hidden="1">
      <c r="B84" s="433" t="s">
        <v>155</v>
      </c>
      <c r="C84" s="433" t="s">
        <v>147</v>
      </c>
      <c r="D84" s="433"/>
      <c r="E84" s="433" t="s">
        <v>149</v>
      </c>
      <c r="F84" s="433"/>
      <c r="G84" s="433"/>
      <c r="H84" s="440" t="s">
        <v>156</v>
      </c>
      <c r="I84" s="434" t="s">
        <v>225</v>
      </c>
      <c r="J84" s="434"/>
      <c r="K84" s="434"/>
      <c r="L84" s="434" t="s">
        <v>156</v>
      </c>
      <c r="M84" s="434" t="s">
        <v>168</v>
      </c>
      <c r="N84" s="433"/>
      <c r="O84" s="433" t="s">
        <v>158</v>
      </c>
      <c r="P84" s="430" t="s">
        <v>152</v>
      </c>
      <c r="Q84" s="431"/>
      <c r="R84" s="431"/>
      <c r="S84" s="432"/>
      <c r="T84" s="433" t="s">
        <v>156</v>
      </c>
      <c r="U84" s="430" t="s">
        <v>152</v>
      </c>
      <c r="V84" s="431"/>
      <c r="W84" s="431"/>
      <c r="X84" s="432"/>
      <c r="Y84" s="433" t="s">
        <v>156</v>
      </c>
      <c r="Z84" s="430" t="s">
        <v>152</v>
      </c>
      <c r="AA84" s="431"/>
      <c r="AB84" s="431"/>
      <c r="AC84" s="432"/>
      <c r="AD84" s="433" t="s">
        <v>156</v>
      </c>
      <c r="AE84" s="430" t="s">
        <v>152</v>
      </c>
      <c r="AF84" s="431"/>
      <c r="AG84" s="431"/>
      <c r="AH84" s="432"/>
      <c r="AI84" s="433" t="s">
        <v>156</v>
      </c>
      <c r="AJ84" s="430" t="s">
        <v>152</v>
      </c>
      <c r="AK84" s="431"/>
      <c r="AL84" s="431"/>
      <c r="AM84" s="432"/>
      <c r="AN84" s="433" t="s">
        <v>156</v>
      </c>
      <c r="AO84" s="430" t="s">
        <v>152</v>
      </c>
      <c r="AP84" s="431"/>
      <c r="AQ84" s="431"/>
      <c r="AR84" s="432"/>
      <c r="AS84" s="433" t="s">
        <v>156</v>
      </c>
      <c r="AT84" s="430" t="s">
        <v>152</v>
      </c>
      <c r="AU84" s="431"/>
      <c r="AV84" s="431"/>
      <c r="AW84" s="432"/>
      <c r="AX84" s="433" t="s">
        <v>156</v>
      </c>
    </row>
    <row r="85" spans="2:50" hidden="1">
      <c r="B85" s="433"/>
      <c r="C85" s="433"/>
      <c r="D85" s="433"/>
      <c r="E85" s="433" t="s">
        <v>148</v>
      </c>
      <c r="F85" s="433"/>
      <c r="G85" s="433"/>
      <c r="H85" s="441"/>
      <c r="I85" s="434" t="s">
        <v>148</v>
      </c>
      <c r="J85" s="434"/>
      <c r="K85" s="434"/>
      <c r="L85" s="434"/>
      <c r="M85" s="434"/>
      <c r="N85" s="433"/>
      <c r="O85" s="433"/>
      <c r="P85" s="430" t="s">
        <v>153</v>
      </c>
      <c r="Q85" s="431"/>
      <c r="R85" s="431"/>
      <c r="S85" s="432"/>
      <c r="T85" s="433"/>
      <c r="U85" s="430" t="s">
        <v>153</v>
      </c>
      <c r="V85" s="431"/>
      <c r="W85" s="431"/>
      <c r="X85" s="432"/>
      <c r="Y85" s="433"/>
      <c r="Z85" s="430" t="s">
        <v>153</v>
      </c>
      <c r="AA85" s="431"/>
      <c r="AB85" s="431"/>
      <c r="AC85" s="432"/>
      <c r="AD85" s="433"/>
      <c r="AE85" s="430" t="s">
        <v>153</v>
      </c>
      <c r="AF85" s="431"/>
      <c r="AG85" s="431"/>
      <c r="AH85" s="432"/>
      <c r="AI85" s="433"/>
      <c r="AJ85" s="430" t="s">
        <v>153</v>
      </c>
      <c r="AK85" s="431"/>
      <c r="AL85" s="431"/>
      <c r="AM85" s="432"/>
      <c r="AN85" s="433"/>
      <c r="AO85" s="430" t="s">
        <v>153</v>
      </c>
      <c r="AP85" s="431"/>
      <c r="AQ85" s="431"/>
      <c r="AR85" s="432"/>
      <c r="AS85" s="433"/>
      <c r="AT85" s="430" t="s">
        <v>153</v>
      </c>
      <c r="AU85" s="431"/>
      <c r="AV85" s="431"/>
      <c r="AW85" s="432"/>
      <c r="AX85" s="433"/>
    </row>
    <row r="86" spans="2:50" hidden="1">
      <c r="B86" s="433"/>
      <c r="C86" s="433"/>
      <c r="D86" s="433"/>
      <c r="E86" s="94" t="s">
        <v>150</v>
      </c>
      <c r="F86" s="94" t="s">
        <v>151</v>
      </c>
      <c r="G86" s="94" t="s">
        <v>154</v>
      </c>
      <c r="H86" s="442"/>
      <c r="I86" s="153" t="s">
        <v>150</v>
      </c>
      <c r="J86" s="153" t="s">
        <v>151</v>
      </c>
      <c r="K86" s="153" t="s">
        <v>154</v>
      </c>
      <c r="L86" s="434"/>
      <c r="M86" s="434"/>
      <c r="N86" s="433"/>
      <c r="O86" s="433"/>
      <c r="P86" s="94" t="s">
        <v>150</v>
      </c>
      <c r="Q86" s="94" t="s">
        <v>151</v>
      </c>
      <c r="R86" s="94" t="s">
        <v>154</v>
      </c>
      <c r="S86" s="94" t="s">
        <v>168</v>
      </c>
      <c r="T86" s="433"/>
      <c r="U86" s="94" t="s">
        <v>150</v>
      </c>
      <c r="V86" s="94" t="s">
        <v>151</v>
      </c>
      <c r="W86" s="94" t="s">
        <v>154</v>
      </c>
      <c r="X86" s="94" t="s">
        <v>168</v>
      </c>
      <c r="Y86" s="433"/>
      <c r="Z86" s="94" t="s">
        <v>150</v>
      </c>
      <c r="AA86" s="94" t="s">
        <v>151</v>
      </c>
      <c r="AB86" s="94" t="s">
        <v>154</v>
      </c>
      <c r="AC86" s="94" t="s">
        <v>168</v>
      </c>
      <c r="AD86" s="433"/>
      <c r="AE86" s="94" t="s">
        <v>150</v>
      </c>
      <c r="AF86" s="94" t="s">
        <v>151</v>
      </c>
      <c r="AG86" s="94" t="s">
        <v>154</v>
      </c>
      <c r="AH86" s="94" t="s">
        <v>168</v>
      </c>
      <c r="AI86" s="433"/>
      <c r="AJ86" s="94" t="s">
        <v>150</v>
      </c>
      <c r="AK86" s="94" t="s">
        <v>151</v>
      </c>
      <c r="AL86" s="94" t="s">
        <v>154</v>
      </c>
      <c r="AM86" s="94" t="s">
        <v>168</v>
      </c>
      <c r="AN86" s="433"/>
      <c r="AO86" s="94" t="s">
        <v>150</v>
      </c>
      <c r="AP86" s="94" t="s">
        <v>151</v>
      </c>
      <c r="AQ86" s="94" t="s">
        <v>154</v>
      </c>
      <c r="AR86" s="94" t="s">
        <v>168</v>
      </c>
      <c r="AS86" s="433"/>
      <c r="AT86" s="94" t="s">
        <v>150</v>
      </c>
      <c r="AU86" s="94" t="s">
        <v>151</v>
      </c>
      <c r="AV86" s="94" t="s">
        <v>154</v>
      </c>
      <c r="AW86" s="94" t="s">
        <v>168</v>
      </c>
      <c r="AX86" s="433"/>
    </row>
    <row r="87" spans="2:50" hidden="1">
      <c r="B87" s="435" t="s">
        <v>137</v>
      </c>
      <c r="C87" s="95">
        <v>1</v>
      </c>
      <c r="D87" s="95" t="s">
        <v>410</v>
      </c>
      <c r="E87" s="95">
        <v>17</v>
      </c>
      <c r="F87" s="95">
        <v>2000</v>
      </c>
      <c r="G87" s="178">
        <f>F87/E87</f>
        <v>117.64705882352941</v>
      </c>
      <c r="H87" s="436">
        <f>AVERAGE(G87:G101)</f>
        <v>117.55593262946203</v>
      </c>
      <c r="I87" s="154">
        <f t="shared" ref="I87:I89" si="78">IFERROR(AVERAGE(P87,U87,Z87,AE87,AJ87,AO87,AT87),"")</f>
        <v>17</v>
      </c>
      <c r="J87" s="154">
        <f t="shared" ref="J87:J89" si="79">IFERROR(AVERAGE(Q87,V87,AA87,AF87,AK87,AP87,AU87),"")</f>
        <v>1898.3636000399849</v>
      </c>
      <c r="K87" s="155">
        <f t="shared" ref="K87:K89" si="80">IFERROR(AVERAGE(R87,W87,AB87,AG87,AL87,AQ87,AV87),"")</f>
        <v>111.6684470611756</v>
      </c>
      <c r="L87" s="437">
        <f>IFERROR(AVERAGE(K87:K101),"-")</f>
        <v>110.71999948202362</v>
      </c>
      <c r="M87" s="154">
        <f>IFERROR(RANK(K87, K$87:K$101),"")</f>
        <v>6</v>
      </c>
      <c r="N87" s="433"/>
      <c r="O87" s="433"/>
      <c r="P87" s="95">
        <v>17</v>
      </c>
      <c r="Q87" s="95">
        <v>1895.9999999999966</v>
      </c>
      <c r="R87" s="178">
        <f>IFERROR(Q87/P87,"")</f>
        <v>111.52941176470569</v>
      </c>
      <c r="S87" s="95">
        <f>IFERROR(RANK(R87, R$87:R$101),"")</f>
        <v>6</v>
      </c>
      <c r="T87" s="436">
        <f>AVERAGE(R87:R101)</f>
        <v>110.73425499989452</v>
      </c>
      <c r="U87" s="95">
        <v>17</v>
      </c>
      <c r="V87" s="95">
        <v>1922.0689655172375</v>
      </c>
      <c r="W87" s="178">
        <f>IFERROR(V87/U87,"")</f>
        <v>113.06288032454339</v>
      </c>
      <c r="X87" s="95">
        <f>IFERROR(RANK(W87, W$87:W$101),"")</f>
        <v>6</v>
      </c>
      <c r="Y87" s="436">
        <f>AVERAGE(W87:W101)</f>
        <v>110.84806688321952</v>
      </c>
      <c r="Z87" s="95">
        <v>17</v>
      </c>
      <c r="AA87" s="95">
        <v>1871.9999999999945</v>
      </c>
      <c r="AB87" s="178">
        <f>IFERROR(AA87/Z87,"")</f>
        <v>110.11764705882321</v>
      </c>
      <c r="AC87" s="95">
        <f>IFERROR(RANK(AB87, AB$87:AB$101),"")</f>
        <v>7</v>
      </c>
      <c r="AD87" s="436">
        <f>AVERAGE(AB87:AB101)</f>
        <v>110.23145135618581</v>
      </c>
      <c r="AE87" s="95">
        <v>17</v>
      </c>
      <c r="AF87" s="95">
        <v>1891.3043478260804</v>
      </c>
      <c r="AG87" s="178">
        <f>IFERROR(AF87/AE87,"")</f>
        <v>111.2531969309459</v>
      </c>
      <c r="AH87" s="95">
        <f>IFERROR(RANK(AG87, AG$87:AG$101),"")</f>
        <v>6</v>
      </c>
      <c r="AI87" s="436">
        <f>AVERAGE(AG87:AG101)</f>
        <v>111.09136199692958</v>
      </c>
      <c r="AJ87" s="95">
        <v>17</v>
      </c>
      <c r="AK87" s="95">
        <v>1863.4285714285695</v>
      </c>
      <c r="AL87" s="178">
        <f>IFERROR(AK87/AJ87,"")</f>
        <v>109.61344537815114</v>
      </c>
      <c r="AM87" s="95">
        <f>IFERROR(RANK(AL87, AL$87:AL$101),"")</f>
        <v>9</v>
      </c>
      <c r="AN87" s="436">
        <f>AVERAGE(AL87:AL101)</f>
        <v>110.2176600534241</v>
      </c>
      <c r="AO87" s="95">
        <v>17</v>
      </c>
      <c r="AP87" s="95">
        <v>1916.4705882352919</v>
      </c>
      <c r="AQ87" s="178">
        <f>IFERROR(AP87/AO87,"")</f>
        <v>112.73356401384069</v>
      </c>
      <c r="AR87" s="95">
        <f>IFERROR(RANK(AQ87, AQ$87:AQ$101),"")</f>
        <v>6</v>
      </c>
      <c r="AS87" s="436">
        <f>AVERAGE(AQ87:AQ101)</f>
        <v>110.59005205181603</v>
      </c>
      <c r="AT87" s="95">
        <v>17</v>
      </c>
      <c r="AU87" s="95">
        <v>1927.272727272725</v>
      </c>
      <c r="AV87" s="178">
        <f>IFERROR(AU87/AT87,"")</f>
        <v>113.36898395721911</v>
      </c>
      <c r="AW87" s="95">
        <f>IFERROR(RANK(AV87, AV$87:AV$101),"")</f>
        <v>6</v>
      </c>
      <c r="AX87" s="436">
        <f>AVERAGE(AV87:AV101)</f>
        <v>111.3271490326957</v>
      </c>
    </row>
    <row r="88" spans="2:50" hidden="1">
      <c r="B88" s="435"/>
      <c r="C88" s="95">
        <v>2</v>
      </c>
      <c r="D88" s="95" t="s">
        <v>411</v>
      </c>
      <c r="E88" s="95">
        <v>16</v>
      </c>
      <c r="F88" s="95">
        <v>2000</v>
      </c>
      <c r="G88" s="178">
        <f t="shared" ref="G88:G99" si="81">F88/E88</f>
        <v>125</v>
      </c>
      <c r="H88" s="436"/>
      <c r="I88" s="154">
        <f t="shared" si="78"/>
        <v>16</v>
      </c>
      <c r="J88" s="154">
        <f t="shared" si="79"/>
        <v>1875.9966551507221</v>
      </c>
      <c r="K88" s="155">
        <f t="shared" si="80"/>
        <v>117.24979094692013</v>
      </c>
      <c r="L88" s="438"/>
      <c r="M88" s="154">
        <f t="shared" ref="M88:M101" si="82">IFERROR(RANK(K88, K$87:K$101),"")</f>
        <v>3</v>
      </c>
      <c r="N88" s="433"/>
      <c r="O88" s="433"/>
      <c r="P88" s="95">
        <v>16</v>
      </c>
      <c r="Q88" s="95">
        <v>1867.826086956524</v>
      </c>
      <c r="R88" s="178">
        <f t="shared" ref="R88:R101" si="83">IFERROR(Q88/P88,"")</f>
        <v>116.73913043478275</v>
      </c>
      <c r="S88" s="95">
        <f t="shared" ref="S88:S101" si="84">IFERROR(RANK(R88, R$87:R$101),"")</f>
        <v>5</v>
      </c>
      <c r="T88" s="436"/>
      <c r="U88" s="95">
        <v>16</v>
      </c>
      <c r="V88" s="95">
        <v>1869.6774193548404</v>
      </c>
      <c r="W88" s="178">
        <f t="shared" ref="W88:W101" si="85">IFERROR(V88/U88,"")</f>
        <v>116.85483870967752</v>
      </c>
      <c r="X88" s="95">
        <f t="shared" ref="X88:X101" si="86">IFERROR(RANK(W88, W$87:W$101),"")</f>
        <v>3</v>
      </c>
      <c r="Y88" s="436"/>
      <c r="Z88" s="95">
        <v>16</v>
      </c>
      <c r="AA88" s="95">
        <v>1879.3220338983067</v>
      </c>
      <c r="AB88" s="178">
        <f t="shared" ref="AB88:AB101" si="87">IFERROR(AA88/Z88,"")</f>
        <v>117.45762711864417</v>
      </c>
      <c r="AC88" s="95">
        <f t="shared" ref="AC88:AC101" si="88">IFERROR(RANK(AB88, AB$87:AB$101),"")</f>
        <v>3</v>
      </c>
      <c r="AD88" s="436"/>
      <c r="AE88" s="95">
        <v>16</v>
      </c>
      <c r="AF88" s="95">
        <v>1867.368421052633</v>
      </c>
      <c r="AG88" s="178">
        <f t="shared" ref="AG88:AG101" si="89">IFERROR(AF88/AE88,"")</f>
        <v>116.71052631578956</v>
      </c>
      <c r="AH88" s="95">
        <f t="shared" ref="AH88:AH101" si="90">IFERROR(RANK(AG88, AG$87:AG$101),"")</f>
        <v>5</v>
      </c>
      <c r="AI88" s="436"/>
      <c r="AJ88" s="95">
        <v>16</v>
      </c>
      <c r="AK88" s="95">
        <v>1886.0869565217415</v>
      </c>
      <c r="AL88" s="178">
        <f t="shared" ref="AL88:AL101" si="91">IFERROR(AK88/AJ88,"")</f>
        <v>117.88043478260884</v>
      </c>
      <c r="AM88" s="95">
        <f t="shared" ref="AM88:AM101" si="92">IFERROR(RANK(AL88, AL$87:AL$101),"")</f>
        <v>3</v>
      </c>
      <c r="AN88" s="436"/>
      <c r="AO88" s="95">
        <v>16</v>
      </c>
      <c r="AP88" s="95">
        <v>1876.2162162162147</v>
      </c>
      <c r="AQ88" s="178">
        <f t="shared" ref="AQ88:AQ101" si="93">IFERROR(AP88/AO88,"")</f>
        <v>117.26351351351342</v>
      </c>
      <c r="AR88" s="95">
        <f t="shared" ref="AR88:AR101" si="94">IFERROR(RANK(AQ88, AQ$87:AQ$101),"")</f>
        <v>3</v>
      </c>
      <c r="AS88" s="436"/>
      <c r="AT88" s="95">
        <v>16</v>
      </c>
      <c r="AU88" s="95">
        <v>1885.4794520547932</v>
      </c>
      <c r="AV88" s="178">
        <f t="shared" ref="AV88:AV101" si="95">IFERROR(AU88/AT88,"")</f>
        <v>117.84246575342458</v>
      </c>
      <c r="AW88" s="95">
        <f t="shared" ref="AW88:AW101" si="96">IFERROR(RANK(AV88, AV$87:AV$101),"")</f>
        <v>4</v>
      </c>
      <c r="AX88" s="436"/>
    </row>
    <row r="89" spans="2:50" hidden="1">
      <c r="B89" s="435"/>
      <c r="C89" s="95">
        <v>3</v>
      </c>
      <c r="D89" s="95" t="s">
        <v>412</v>
      </c>
      <c r="E89" s="95">
        <v>18</v>
      </c>
      <c r="F89" s="95">
        <v>2000</v>
      </c>
      <c r="G89" s="178">
        <f t="shared" si="81"/>
        <v>111.11111111111111</v>
      </c>
      <c r="H89" s="436"/>
      <c r="I89" s="154">
        <f t="shared" si="78"/>
        <v>18</v>
      </c>
      <c r="J89" s="154">
        <f t="shared" si="79"/>
        <v>1874.4267697686041</v>
      </c>
      <c r="K89" s="155">
        <f t="shared" si="80"/>
        <v>104.13482054270023</v>
      </c>
      <c r="L89" s="438"/>
      <c r="M89" s="154">
        <f t="shared" si="82"/>
        <v>11</v>
      </c>
      <c r="N89" s="433"/>
      <c r="O89" s="433"/>
      <c r="P89" s="95">
        <v>18</v>
      </c>
      <c r="Q89" s="95">
        <v>1883.8095238095257</v>
      </c>
      <c r="R89" s="178">
        <f t="shared" si="83"/>
        <v>104.65608465608476</v>
      </c>
      <c r="S89" s="95">
        <f t="shared" si="84"/>
        <v>10</v>
      </c>
      <c r="T89" s="436"/>
      <c r="U89" s="95">
        <v>18</v>
      </c>
      <c r="V89" s="95">
        <v>1869.3103448275876</v>
      </c>
      <c r="W89" s="178">
        <f t="shared" si="85"/>
        <v>103.85057471264376</v>
      </c>
      <c r="X89" s="95">
        <f t="shared" si="86"/>
        <v>11</v>
      </c>
      <c r="Y89" s="436"/>
      <c r="Z89" s="95">
        <v>18</v>
      </c>
      <c r="AA89" s="95">
        <v>1862.2222222222231</v>
      </c>
      <c r="AB89" s="178">
        <f t="shared" si="87"/>
        <v>103.45679012345684</v>
      </c>
      <c r="AC89" s="95">
        <f t="shared" si="88"/>
        <v>11</v>
      </c>
      <c r="AD89" s="436"/>
      <c r="AE89" s="95">
        <v>18</v>
      </c>
      <c r="AF89" s="95">
        <v>1882.3529411764714</v>
      </c>
      <c r="AG89" s="178">
        <f t="shared" si="89"/>
        <v>104.57516339869285</v>
      </c>
      <c r="AH89" s="95">
        <f t="shared" si="90"/>
        <v>11</v>
      </c>
      <c r="AI89" s="436"/>
      <c r="AJ89" s="95">
        <v>18</v>
      </c>
      <c r="AK89" s="95">
        <v>1865.0704225352094</v>
      </c>
      <c r="AL89" s="178">
        <f t="shared" si="91"/>
        <v>103.6150234741783</v>
      </c>
      <c r="AM89" s="95">
        <f t="shared" si="92"/>
        <v>11</v>
      </c>
      <c r="AN89" s="436"/>
      <c r="AO89" s="95">
        <v>18</v>
      </c>
      <c r="AP89" s="95">
        <v>1869.5652173913024</v>
      </c>
      <c r="AQ89" s="178">
        <f t="shared" si="93"/>
        <v>103.8647342995168</v>
      </c>
      <c r="AR89" s="95">
        <f t="shared" si="94"/>
        <v>10</v>
      </c>
      <c r="AS89" s="436"/>
      <c r="AT89" s="95">
        <v>18</v>
      </c>
      <c r="AU89" s="95">
        <v>1888.656716417908</v>
      </c>
      <c r="AV89" s="178">
        <f t="shared" si="95"/>
        <v>104.92537313432823</v>
      </c>
      <c r="AW89" s="95">
        <f t="shared" si="96"/>
        <v>11</v>
      </c>
      <c r="AX89" s="436"/>
    </row>
    <row r="90" spans="2:50" hidden="1">
      <c r="B90" s="435"/>
      <c r="C90" s="95">
        <v>4</v>
      </c>
      <c r="D90" s="95" t="s">
        <v>413</v>
      </c>
      <c r="E90" s="95">
        <v>17</v>
      </c>
      <c r="F90" s="95">
        <v>2000</v>
      </c>
      <c r="G90" s="178">
        <f t="shared" si="81"/>
        <v>117.64705882352941</v>
      </c>
      <c r="H90" s="436"/>
      <c r="I90" s="154">
        <f>IFERROR(AVERAGE(P90,U90,Z90,AE90,AJ90,AO90,AT90),"")</f>
        <v>17</v>
      </c>
      <c r="J90" s="154">
        <f>IFERROR(AVERAGE(Q90,V90,AA90,AF90,AK90,AP90,AU90),"")</f>
        <v>1872.6398834246913</v>
      </c>
      <c r="K90" s="155">
        <f>IFERROR(AVERAGE(R90,W90,AB90,AG90,AL90,AQ90,AV90),"")</f>
        <v>110.15528726027594</v>
      </c>
      <c r="L90" s="438"/>
      <c r="M90" s="154">
        <f t="shared" si="82"/>
        <v>9</v>
      </c>
      <c r="N90" s="433"/>
      <c r="O90" s="433"/>
      <c r="P90" s="95">
        <v>17</v>
      </c>
      <c r="Q90" s="95">
        <v>1877.1428571428571</v>
      </c>
      <c r="R90" s="178">
        <f t="shared" si="83"/>
        <v>110.42016806722688</v>
      </c>
      <c r="S90" s="95">
        <f t="shared" si="84"/>
        <v>8</v>
      </c>
      <c r="T90" s="436"/>
      <c r="U90" s="95">
        <v>17</v>
      </c>
      <c r="V90" s="95">
        <v>1867.674418604651</v>
      </c>
      <c r="W90" s="178">
        <f t="shared" si="85"/>
        <v>109.86320109439123</v>
      </c>
      <c r="X90" s="95">
        <f t="shared" si="86"/>
        <v>9</v>
      </c>
      <c r="Y90" s="436"/>
      <c r="Z90" s="95">
        <v>17</v>
      </c>
      <c r="AA90" s="95">
        <v>1871.7073170731701</v>
      </c>
      <c r="AB90" s="178">
        <f t="shared" si="87"/>
        <v>110.10043041606883</v>
      </c>
      <c r="AC90" s="95">
        <f t="shared" si="88"/>
        <v>8</v>
      </c>
      <c r="AD90" s="436"/>
      <c r="AE90" s="95">
        <v>17</v>
      </c>
      <c r="AF90" s="95">
        <v>1872.9729729729715</v>
      </c>
      <c r="AG90" s="178">
        <f t="shared" si="89"/>
        <v>110.17488076311598</v>
      </c>
      <c r="AH90" s="95">
        <f t="shared" si="90"/>
        <v>8</v>
      </c>
      <c r="AI90" s="436"/>
      <c r="AJ90" s="95">
        <v>17</v>
      </c>
      <c r="AK90" s="95">
        <v>1869.3333333333333</v>
      </c>
      <c r="AL90" s="178">
        <f t="shared" si="91"/>
        <v>109.96078431372548</v>
      </c>
      <c r="AM90" s="95">
        <f t="shared" si="92"/>
        <v>8</v>
      </c>
      <c r="AN90" s="436"/>
      <c r="AO90" s="95">
        <v>17</v>
      </c>
      <c r="AP90" s="95">
        <v>1866.3829787234047</v>
      </c>
      <c r="AQ90" s="178">
        <f t="shared" si="93"/>
        <v>109.78723404255322</v>
      </c>
      <c r="AR90" s="95">
        <f t="shared" si="94"/>
        <v>8</v>
      </c>
      <c r="AS90" s="436"/>
      <c r="AT90" s="95">
        <v>17</v>
      </c>
      <c r="AU90" s="95">
        <v>1883.2653061224494</v>
      </c>
      <c r="AV90" s="178">
        <f t="shared" si="95"/>
        <v>110.78031212484996</v>
      </c>
      <c r="AW90" s="95">
        <f t="shared" si="96"/>
        <v>8</v>
      </c>
      <c r="AX90" s="436"/>
    </row>
    <row r="91" spans="2:50" hidden="1">
      <c r="B91" s="435"/>
      <c r="C91" s="95">
        <v>5</v>
      </c>
      <c r="D91" s="95" t="s">
        <v>414</v>
      </c>
      <c r="E91" s="95">
        <v>20</v>
      </c>
      <c r="F91" s="95">
        <v>2000</v>
      </c>
      <c r="G91" s="178">
        <f t="shared" si="81"/>
        <v>100</v>
      </c>
      <c r="H91" s="436"/>
      <c r="I91" s="154">
        <f t="shared" ref="I91:I101" si="97">IFERROR(AVERAGE(P91,U91,Z91,AE91,AJ91,AO91,AT91),"")</f>
        <v>20</v>
      </c>
      <c r="J91" s="154">
        <f t="shared" ref="J91:J101" si="98">IFERROR(AVERAGE(Q91,V91,AA91,AF91,AK91,AP91,AU91),"")</f>
        <v>1876.1507064882178</v>
      </c>
      <c r="K91" s="155">
        <f t="shared" ref="K91:K101" si="99">IFERROR(AVERAGE(R91,W91,AB91,AG91,AL91,AQ91,AV91),"")</f>
        <v>93.807535324410892</v>
      </c>
      <c r="L91" s="438"/>
      <c r="M91" s="154">
        <f t="shared" si="82"/>
        <v>12</v>
      </c>
      <c r="N91" s="433"/>
      <c r="O91" s="433"/>
      <c r="P91" s="95">
        <v>20</v>
      </c>
      <c r="Q91" s="95">
        <v>1872.7433628318597</v>
      </c>
      <c r="R91" s="178">
        <f t="shared" si="83"/>
        <v>93.63716814159298</v>
      </c>
      <c r="S91" s="95">
        <f t="shared" si="84"/>
        <v>12</v>
      </c>
      <c r="T91" s="436"/>
      <c r="U91" s="95">
        <v>20</v>
      </c>
      <c r="V91" s="95">
        <v>1879.6261682243</v>
      </c>
      <c r="W91" s="178">
        <f t="shared" si="85"/>
        <v>93.981308411214997</v>
      </c>
      <c r="X91" s="95">
        <f t="shared" si="86"/>
        <v>12</v>
      </c>
      <c r="Y91" s="436"/>
      <c r="Z91" s="95">
        <v>20</v>
      </c>
      <c r="AA91" s="95">
        <v>1874.0816326530619</v>
      </c>
      <c r="AB91" s="178">
        <f t="shared" si="87"/>
        <v>93.7040816326531</v>
      </c>
      <c r="AC91" s="95">
        <f t="shared" si="88"/>
        <v>12</v>
      </c>
      <c r="AD91" s="436"/>
      <c r="AE91" s="95">
        <v>20</v>
      </c>
      <c r="AF91" s="95">
        <v>1875.7894736842109</v>
      </c>
      <c r="AG91" s="178">
        <f t="shared" si="89"/>
        <v>93.789473684210549</v>
      </c>
      <c r="AH91" s="95">
        <f t="shared" si="90"/>
        <v>12</v>
      </c>
      <c r="AI91" s="436"/>
      <c r="AJ91" s="95">
        <v>20</v>
      </c>
      <c r="AK91" s="95">
        <v>1871.1504424778775</v>
      </c>
      <c r="AL91" s="178">
        <f t="shared" si="91"/>
        <v>93.557522123893875</v>
      </c>
      <c r="AM91" s="95">
        <f t="shared" si="92"/>
        <v>12</v>
      </c>
      <c r="AN91" s="436"/>
      <c r="AO91" s="95">
        <v>20</v>
      </c>
      <c r="AP91" s="95">
        <v>1879.9999999999991</v>
      </c>
      <c r="AQ91" s="178">
        <f t="shared" si="93"/>
        <v>93.999999999999957</v>
      </c>
      <c r="AR91" s="95">
        <f t="shared" si="94"/>
        <v>12</v>
      </c>
      <c r="AS91" s="436"/>
      <c r="AT91" s="95">
        <v>20</v>
      </c>
      <c r="AU91" s="95">
        <v>1879.6638655462175</v>
      </c>
      <c r="AV91" s="178">
        <f t="shared" si="95"/>
        <v>93.983193277310875</v>
      </c>
      <c r="AW91" s="95">
        <f t="shared" si="96"/>
        <v>12</v>
      </c>
      <c r="AX91" s="436"/>
    </row>
    <row r="92" spans="2:50" hidden="1">
      <c r="B92" s="435"/>
      <c r="C92" s="95">
        <v>6</v>
      </c>
      <c r="D92" s="95" t="s">
        <v>415</v>
      </c>
      <c r="E92" s="95">
        <v>16</v>
      </c>
      <c r="F92" s="95">
        <v>2000</v>
      </c>
      <c r="G92" s="178">
        <f t="shared" si="81"/>
        <v>125</v>
      </c>
      <c r="H92" s="436"/>
      <c r="I92" s="154">
        <f t="shared" si="97"/>
        <v>16</v>
      </c>
      <c r="J92" s="154">
        <f t="shared" si="98"/>
        <v>1874.9480359682073</v>
      </c>
      <c r="K92" s="155">
        <f t="shared" si="99"/>
        <v>117.18425224801295</v>
      </c>
      <c r="L92" s="438"/>
      <c r="M92" s="154">
        <f t="shared" si="82"/>
        <v>4</v>
      </c>
      <c r="N92" s="433"/>
      <c r="O92" s="433"/>
      <c r="P92" s="95">
        <v>16</v>
      </c>
      <c r="Q92" s="95">
        <v>1876.4835164835165</v>
      </c>
      <c r="R92" s="178">
        <f t="shared" si="83"/>
        <v>117.28021978021978</v>
      </c>
      <c r="S92" s="95">
        <f t="shared" si="84"/>
        <v>3</v>
      </c>
      <c r="T92" s="436"/>
      <c r="U92" s="95">
        <v>16</v>
      </c>
      <c r="V92" s="95">
        <v>1868.275862068966</v>
      </c>
      <c r="W92" s="178">
        <f t="shared" si="85"/>
        <v>116.76724137931038</v>
      </c>
      <c r="X92" s="95">
        <f t="shared" si="86"/>
        <v>4</v>
      </c>
      <c r="Y92" s="436"/>
      <c r="Z92" s="95">
        <v>16</v>
      </c>
      <c r="AA92" s="95">
        <v>1867.4999999999993</v>
      </c>
      <c r="AB92" s="178">
        <f t="shared" si="87"/>
        <v>116.71874999999996</v>
      </c>
      <c r="AC92" s="95">
        <f t="shared" si="88"/>
        <v>5</v>
      </c>
      <c r="AD92" s="436"/>
      <c r="AE92" s="95">
        <v>16</v>
      </c>
      <c r="AF92" s="95">
        <v>1876.6153846153854</v>
      </c>
      <c r="AG92" s="178">
        <f t="shared" si="89"/>
        <v>117.28846153846159</v>
      </c>
      <c r="AH92" s="95">
        <f t="shared" si="90"/>
        <v>3</v>
      </c>
      <c r="AI92" s="436"/>
      <c r="AJ92" s="95">
        <v>16</v>
      </c>
      <c r="AK92" s="95">
        <v>1880.5970149253731</v>
      </c>
      <c r="AL92" s="178">
        <f t="shared" si="91"/>
        <v>117.53731343283582</v>
      </c>
      <c r="AM92" s="95">
        <f t="shared" si="92"/>
        <v>4</v>
      </c>
      <c r="AN92" s="436"/>
      <c r="AO92" s="95">
        <v>16</v>
      </c>
      <c r="AP92" s="95">
        <v>1875.78947368421</v>
      </c>
      <c r="AQ92" s="178">
        <f t="shared" si="93"/>
        <v>117.23684210526312</v>
      </c>
      <c r="AR92" s="95">
        <f t="shared" si="94"/>
        <v>4</v>
      </c>
      <c r="AS92" s="436"/>
      <c r="AT92" s="95">
        <v>16</v>
      </c>
      <c r="AU92" s="95">
        <v>1879.3750000000005</v>
      </c>
      <c r="AV92" s="178">
        <f t="shared" si="95"/>
        <v>117.46093750000003</v>
      </c>
      <c r="AW92" s="95">
        <f t="shared" si="96"/>
        <v>5</v>
      </c>
      <c r="AX92" s="436"/>
    </row>
    <row r="93" spans="2:50" hidden="1">
      <c r="B93" s="435"/>
      <c r="C93" s="95">
        <v>7</v>
      </c>
      <c r="D93" s="95" t="s">
        <v>416</v>
      </c>
      <c r="E93" s="95">
        <v>17</v>
      </c>
      <c r="F93" s="95">
        <v>2000</v>
      </c>
      <c r="G93" s="178">
        <f t="shared" si="81"/>
        <v>117.64705882352941</v>
      </c>
      <c r="H93" s="436"/>
      <c r="I93" s="154">
        <f t="shared" si="97"/>
        <v>17</v>
      </c>
      <c r="J93" s="154">
        <f t="shared" si="98"/>
        <v>1883.1037666207656</v>
      </c>
      <c r="K93" s="155">
        <f t="shared" si="99"/>
        <v>110.77080980122153</v>
      </c>
      <c r="L93" s="438"/>
      <c r="M93" s="154">
        <f t="shared" si="82"/>
        <v>7</v>
      </c>
      <c r="N93" s="433"/>
      <c r="O93" s="433"/>
      <c r="P93" s="95">
        <v>17</v>
      </c>
      <c r="Q93" s="95">
        <v>1879.9999999999991</v>
      </c>
      <c r="R93" s="178">
        <f t="shared" si="83"/>
        <v>110.5882352941176</v>
      </c>
      <c r="S93" s="95">
        <f t="shared" si="84"/>
        <v>7</v>
      </c>
      <c r="T93" s="436"/>
      <c r="U93" s="95">
        <v>17</v>
      </c>
      <c r="V93" s="95">
        <v>1874.4827586206884</v>
      </c>
      <c r="W93" s="178">
        <f t="shared" si="85"/>
        <v>110.2636916835699</v>
      </c>
      <c r="X93" s="95">
        <f t="shared" si="86"/>
        <v>7</v>
      </c>
      <c r="Y93" s="436"/>
      <c r="Z93" s="95">
        <v>17</v>
      </c>
      <c r="AA93" s="95">
        <v>1894.6153846153857</v>
      </c>
      <c r="AB93" s="178">
        <f t="shared" si="87"/>
        <v>111.44796380090504</v>
      </c>
      <c r="AC93" s="95">
        <f t="shared" si="88"/>
        <v>6</v>
      </c>
      <c r="AD93" s="436"/>
      <c r="AE93" s="95">
        <v>17</v>
      </c>
      <c r="AF93" s="95">
        <v>1874.3478260869565</v>
      </c>
      <c r="AG93" s="178">
        <f t="shared" si="89"/>
        <v>110.25575447570333</v>
      </c>
      <c r="AH93" s="95">
        <f t="shared" si="90"/>
        <v>7</v>
      </c>
      <c r="AI93" s="436"/>
      <c r="AJ93" s="95">
        <v>17</v>
      </c>
      <c r="AK93" s="95">
        <v>1895.0000000000005</v>
      </c>
      <c r="AL93" s="178">
        <f t="shared" si="91"/>
        <v>111.47058823529414</v>
      </c>
      <c r="AM93" s="95">
        <f t="shared" si="92"/>
        <v>6</v>
      </c>
      <c r="AN93" s="436"/>
      <c r="AO93" s="95">
        <v>17</v>
      </c>
      <c r="AP93" s="95">
        <v>1865.538461538461</v>
      </c>
      <c r="AQ93" s="178">
        <f t="shared" si="93"/>
        <v>109.73755656108594</v>
      </c>
      <c r="AR93" s="95">
        <f t="shared" si="94"/>
        <v>9</v>
      </c>
      <c r="AS93" s="436"/>
      <c r="AT93" s="95">
        <v>17</v>
      </c>
      <c r="AU93" s="95">
        <v>1897.7419354838703</v>
      </c>
      <c r="AV93" s="178">
        <f t="shared" si="95"/>
        <v>111.63187855787473</v>
      </c>
      <c r="AW93" s="95">
        <f t="shared" si="96"/>
        <v>7</v>
      </c>
      <c r="AX93" s="436"/>
    </row>
    <row r="94" spans="2:50" hidden="1">
      <c r="B94" s="435"/>
      <c r="C94" s="95">
        <v>8</v>
      </c>
      <c r="D94" s="95" t="s">
        <v>418</v>
      </c>
      <c r="E94" s="95">
        <v>18</v>
      </c>
      <c r="F94" s="95">
        <v>2000</v>
      </c>
      <c r="G94" s="178">
        <f t="shared" si="81"/>
        <v>111.11111111111111</v>
      </c>
      <c r="H94" s="436"/>
      <c r="I94" s="154">
        <f t="shared" si="97"/>
        <v>18</v>
      </c>
      <c r="J94" s="154">
        <f t="shared" si="98"/>
        <v>1880.3663805537276</v>
      </c>
      <c r="K94" s="155">
        <f t="shared" si="99"/>
        <v>104.46479891965154</v>
      </c>
      <c r="L94" s="438"/>
      <c r="M94" s="154">
        <f t="shared" si="82"/>
        <v>10</v>
      </c>
      <c r="N94" s="433"/>
      <c r="O94" s="433"/>
      <c r="P94" s="95">
        <v>18</v>
      </c>
      <c r="Q94" s="95">
        <v>1868.8524590163929</v>
      </c>
      <c r="R94" s="178">
        <f t="shared" si="83"/>
        <v>103.82513661202182</v>
      </c>
      <c r="S94" s="95">
        <f t="shared" si="84"/>
        <v>11</v>
      </c>
      <c r="T94" s="436"/>
      <c r="U94" s="95">
        <v>18</v>
      </c>
      <c r="V94" s="95">
        <v>1881.4285714285729</v>
      </c>
      <c r="W94" s="178">
        <f t="shared" si="85"/>
        <v>104.5238095238096</v>
      </c>
      <c r="X94" s="95">
        <f t="shared" si="86"/>
        <v>10</v>
      </c>
      <c r="Y94" s="436"/>
      <c r="Z94" s="95">
        <v>18</v>
      </c>
      <c r="AA94" s="95">
        <v>1891.2000000000007</v>
      </c>
      <c r="AB94" s="178">
        <f t="shared" si="87"/>
        <v>105.06666666666671</v>
      </c>
      <c r="AC94" s="95">
        <f t="shared" si="88"/>
        <v>10</v>
      </c>
      <c r="AD94" s="436"/>
      <c r="AE94" s="95">
        <v>18</v>
      </c>
      <c r="AF94" s="95">
        <v>1883.4782608695652</v>
      </c>
      <c r="AG94" s="178">
        <f t="shared" si="89"/>
        <v>104.6376811594203</v>
      </c>
      <c r="AH94" s="95">
        <f t="shared" si="90"/>
        <v>10</v>
      </c>
      <c r="AI94" s="436"/>
      <c r="AJ94" s="95">
        <v>18</v>
      </c>
      <c r="AK94" s="95">
        <v>1872.4528301886803</v>
      </c>
      <c r="AL94" s="178">
        <f t="shared" si="91"/>
        <v>104.02515723270446</v>
      </c>
      <c r="AM94" s="95">
        <f t="shared" si="92"/>
        <v>10</v>
      </c>
      <c r="AN94" s="436"/>
      <c r="AO94" s="95">
        <v>18</v>
      </c>
      <c r="AP94" s="95">
        <v>1869.1525423728806</v>
      </c>
      <c r="AQ94" s="178">
        <f t="shared" si="93"/>
        <v>103.84180790960448</v>
      </c>
      <c r="AR94" s="95">
        <f t="shared" si="94"/>
        <v>11</v>
      </c>
      <c r="AS94" s="436"/>
      <c r="AT94" s="95">
        <v>18</v>
      </c>
      <c r="AU94" s="95">
        <v>1896.0000000000011</v>
      </c>
      <c r="AV94" s="178">
        <f t="shared" si="95"/>
        <v>105.3333333333334</v>
      </c>
      <c r="AW94" s="95">
        <f t="shared" si="96"/>
        <v>10</v>
      </c>
      <c r="AX94" s="436"/>
    </row>
    <row r="95" spans="2:50" hidden="1">
      <c r="B95" s="435"/>
      <c r="C95" s="95">
        <v>9</v>
      </c>
      <c r="D95" s="95" t="s">
        <v>419</v>
      </c>
      <c r="E95" s="95">
        <v>16</v>
      </c>
      <c r="F95" s="95">
        <v>2000</v>
      </c>
      <c r="G95" s="178">
        <f t="shared" si="81"/>
        <v>125</v>
      </c>
      <c r="H95" s="436"/>
      <c r="I95" s="154">
        <f t="shared" si="97"/>
        <v>16</v>
      </c>
      <c r="J95" s="154">
        <f t="shared" si="98"/>
        <v>1872.7945465253808</v>
      </c>
      <c r="K95" s="155">
        <f t="shared" si="99"/>
        <v>117.0496591578363</v>
      </c>
      <c r="L95" s="438"/>
      <c r="M95" s="154">
        <f t="shared" si="82"/>
        <v>5</v>
      </c>
      <c r="N95" s="433"/>
      <c r="O95" s="433"/>
      <c r="P95" s="95">
        <v>16</v>
      </c>
      <c r="Q95" s="95">
        <v>1876.3636363636369</v>
      </c>
      <c r="R95" s="178">
        <f t="shared" si="83"/>
        <v>117.27272727272731</v>
      </c>
      <c r="S95" s="95">
        <f t="shared" si="84"/>
        <v>4</v>
      </c>
      <c r="T95" s="436"/>
      <c r="U95" s="95">
        <v>16</v>
      </c>
      <c r="V95" s="95">
        <v>1864.3750000000005</v>
      </c>
      <c r="W95" s="178">
        <f t="shared" si="85"/>
        <v>116.52343750000003</v>
      </c>
      <c r="X95" s="95">
        <f t="shared" si="86"/>
        <v>5</v>
      </c>
      <c r="Y95" s="436"/>
      <c r="Z95" s="95">
        <v>16</v>
      </c>
      <c r="AA95" s="95">
        <v>1867.5</v>
      </c>
      <c r="AB95" s="178">
        <f t="shared" si="87"/>
        <v>116.71875</v>
      </c>
      <c r="AC95" s="95">
        <f t="shared" si="88"/>
        <v>4</v>
      </c>
      <c r="AD95" s="436"/>
      <c r="AE95" s="95">
        <v>16</v>
      </c>
      <c r="AF95" s="95">
        <v>1871.4285714285706</v>
      </c>
      <c r="AG95" s="178">
        <f t="shared" si="89"/>
        <v>116.96428571428567</v>
      </c>
      <c r="AH95" s="95">
        <f t="shared" si="90"/>
        <v>4</v>
      </c>
      <c r="AI95" s="436"/>
      <c r="AJ95" s="95">
        <v>16</v>
      </c>
      <c r="AK95" s="95">
        <v>1870.6250000000005</v>
      </c>
      <c r="AL95" s="178">
        <f t="shared" si="91"/>
        <v>116.91406250000003</v>
      </c>
      <c r="AM95" s="95">
        <f t="shared" si="92"/>
        <v>5</v>
      </c>
      <c r="AN95" s="436"/>
      <c r="AO95" s="95">
        <v>16</v>
      </c>
      <c r="AP95" s="95">
        <v>1873.398058252428</v>
      </c>
      <c r="AQ95" s="178">
        <f t="shared" si="93"/>
        <v>117.08737864077675</v>
      </c>
      <c r="AR95" s="95">
        <f t="shared" si="94"/>
        <v>5</v>
      </c>
      <c r="AS95" s="436"/>
      <c r="AT95" s="95">
        <v>16</v>
      </c>
      <c r="AU95" s="95">
        <v>1885.8715596330287</v>
      </c>
      <c r="AV95" s="178">
        <f t="shared" si="95"/>
        <v>117.86697247706429</v>
      </c>
      <c r="AW95" s="95">
        <f t="shared" si="96"/>
        <v>3</v>
      </c>
      <c r="AX95" s="436"/>
    </row>
    <row r="96" spans="2:50" hidden="1">
      <c r="B96" s="435"/>
      <c r="C96" s="95">
        <v>10</v>
      </c>
      <c r="D96" s="95" t="s">
        <v>420</v>
      </c>
      <c r="E96" s="95">
        <v>15</v>
      </c>
      <c r="F96" s="95">
        <v>2000</v>
      </c>
      <c r="G96" s="178">
        <f t="shared" si="81"/>
        <v>133.33333333333334</v>
      </c>
      <c r="H96" s="436"/>
      <c r="I96" s="154">
        <f t="shared" si="97"/>
        <v>15</v>
      </c>
      <c r="J96" s="154">
        <f t="shared" si="98"/>
        <v>1935.6834733893625</v>
      </c>
      <c r="K96" s="155">
        <f t="shared" si="99"/>
        <v>129.04556489262418</v>
      </c>
      <c r="L96" s="438"/>
      <c r="M96" s="154">
        <f t="shared" si="82"/>
        <v>1</v>
      </c>
      <c r="N96" s="433"/>
      <c r="O96" s="433"/>
      <c r="P96" s="95">
        <v>15</v>
      </c>
      <c r="Q96" s="95">
        <v>1965.0000000000068</v>
      </c>
      <c r="R96" s="178">
        <f t="shared" si="83"/>
        <v>131.00000000000045</v>
      </c>
      <c r="S96" s="95">
        <f t="shared" si="84"/>
        <v>1</v>
      </c>
      <c r="T96" s="436"/>
      <c r="U96" s="95">
        <v>15</v>
      </c>
      <c r="V96" s="95">
        <v>1984.000000000007</v>
      </c>
      <c r="W96" s="178">
        <f t="shared" si="85"/>
        <v>132.26666666666713</v>
      </c>
      <c r="X96" s="95">
        <f t="shared" si="86"/>
        <v>1</v>
      </c>
      <c r="Y96" s="436"/>
      <c r="Z96" s="95">
        <v>15</v>
      </c>
      <c r="AA96" s="95">
        <v>1890.0000000000068</v>
      </c>
      <c r="AB96" s="178">
        <f t="shared" si="87"/>
        <v>126.00000000000045</v>
      </c>
      <c r="AC96" s="95">
        <f t="shared" si="88"/>
        <v>1</v>
      </c>
      <c r="AD96" s="436"/>
      <c r="AE96" s="95">
        <v>15</v>
      </c>
      <c r="AF96" s="95">
        <v>2000.000000000007</v>
      </c>
      <c r="AG96" s="178">
        <f t="shared" si="89"/>
        <v>133.3333333333338</v>
      </c>
      <c r="AH96" s="95">
        <f t="shared" si="90"/>
        <v>1</v>
      </c>
      <c r="AI96" s="436"/>
      <c r="AJ96" s="95">
        <v>15</v>
      </c>
      <c r="AK96" s="95">
        <v>1873.3333333333399</v>
      </c>
      <c r="AL96" s="178">
        <f t="shared" si="91"/>
        <v>124.88888888888933</v>
      </c>
      <c r="AM96" s="95">
        <f t="shared" si="92"/>
        <v>1</v>
      </c>
      <c r="AN96" s="436"/>
      <c r="AO96" s="95">
        <v>15</v>
      </c>
      <c r="AP96" s="95">
        <v>1903.3333333333401</v>
      </c>
      <c r="AQ96" s="178">
        <f t="shared" si="93"/>
        <v>126.88888888888934</v>
      </c>
      <c r="AR96" s="95">
        <f t="shared" si="94"/>
        <v>1</v>
      </c>
      <c r="AS96" s="436"/>
      <c r="AT96" s="95">
        <v>15</v>
      </c>
      <c r="AU96" s="95">
        <v>1934.1176470588302</v>
      </c>
      <c r="AV96" s="178">
        <f t="shared" si="95"/>
        <v>128.94117647058869</v>
      </c>
      <c r="AW96" s="95">
        <f t="shared" si="96"/>
        <v>1</v>
      </c>
      <c r="AX96" s="436"/>
    </row>
    <row r="97" spans="2:50" hidden="1">
      <c r="B97" s="435"/>
      <c r="C97" s="95">
        <v>11</v>
      </c>
      <c r="D97" s="95" t="s">
        <v>422</v>
      </c>
      <c r="E97" s="95">
        <v>17</v>
      </c>
      <c r="F97" s="95">
        <v>2000</v>
      </c>
      <c r="G97" s="178">
        <f t="shared" si="81"/>
        <v>117.64705882352941</v>
      </c>
      <c r="H97" s="436"/>
      <c r="I97" s="154">
        <f t="shared" si="97"/>
        <v>17</v>
      </c>
      <c r="J97" s="154">
        <f t="shared" si="98"/>
        <v>1874.6365428515121</v>
      </c>
      <c r="K97" s="155">
        <f t="shared" si="99"/>
        <v>110.27273781479484</v>
      </c>
      <c r="L97" s="438"/>
      <c r="M97" s="154">
        <f t="shared" si="82"/>
        <v>8</v>
      </c>
      <c r="N97" s="433"/>
      <c r="O97" s="433"/>
      <c r="P97" s="95">
        <v>17</v>
      </c>
      <c r="Q97" s="95">
        <v>1869.7499999999993</v>
      </c>
      <c r="R97" s="178">
        <f t="shared" si="83"/>
        <v>109.98529411764702</v>
      </c>
      <c r="S97" s="95">
        <f t="shared" si="84"/>
        <v>9</v>
      </c>
      <c r="T97" s="436"/>
      <c r="U97" s="95">
        <v>17</v>
      </c>
      <c r="V97" s="95">
        <v>1871.4705882352964</v>
      </c>
      <c r="W97" s="178">
        <f t="shared" si="85"/>
        <v>110.08650519031156</v>
      </c>
      <c r="X97" s="95">
        <f t="shared" si="86"/>
        <v>8</v>
      </c>
      <c r="Y97" s="436"/>
      <c r="Z97" s="95">
        <v>17</v>
      </c>
      <c r="AA97" s="95">
        <v>1866.8852459016412</v>
      </c>
      <c r="AB97" s="178">
        <f t="shared" si="87"/>
        <v>109.81677917068477</v>
      </c>
      <c r="AC97" s="95">
        <f t="shared" si="88"/>
        <v>9</v>
      </c>
      <c r="AD97" s="436"/>
      <c r="AE97" s="95">
        <v>17</v>
      </c>
      <c r="AF97" s="95">
        <v>1872.0000000000018</v>
      </c>
      <c r="AG97" s="178">
        <f t="shared" si="89"/>
        <v>110.11764705882364</v>
      </c>
      <c r="AH97" s="95">
        <f t="shared" si="90"/>
        <v>9</v>
      </c>
      <c r="AI97" s="436"/>
      <c r="AJ97" s="95">
        <v>17</v>
      </c>
      <c r="AK97" s="95">
        <v>1883.1428571428553</v>
      </c>
      <c r="AL97" s="178">
        <f t="shared" si="91"/>
        <v>110.77310924369738</v>
      </c>
      <c r="AM97" s="95">
        <f t="shared" si="92"/>
        <v>7</v>
      </c>
      <c r="AN97" s="436"/>
      <c r="AO97" s="95">
        <v>17</v>
      </c>
      <c r="AP97" s="95">
        <v>1878.9473684210514</v>
      </c>
      <c r="AQ97" s="178">
        <f t="shared" si="93"/>
        <v>110.52631578947361</v>
      </c>
      <c r="AR97" s="95">
        <f t="shared" si="94"/>
        <v>7</v>
      </c>
      <c r="AS97" s="436"/>
      <c r="AT97" s="95">
        <v>17</v>
      </c>
      <c r="AU97" s="95">
        <v>1880.2597402597391</v>
      </c>
      <c r="AV97" s="178">
        <f t="shared" si="95"/>
        <v>110.60351413292584</v>
      </c>
      <c r="AW97" s="95">
        <f t="shared" si="96"/>
        <v>9</v>
      </c>
      <c r="AX97" s="436"/>
    </row>
    <row r="98" spans="2:50" hidden="1">
      <c r="B98" s="435"/>
      <c r="C98" s="95">
        <v>12</v>
      </c>
      <c r="D98" s="95" t="s">
        <v>423</v>
      </c>
      <c r="E98" s="95">
        <v>15</v>
      </c>
      <c r="F98" s="95">
        <v>2000</v>
      </c>
      <c r="G98" s="178">
        <f t="shared" si="81"/>
        <v>133.33333333333334</v>
      </c>
      <c r="H98" s="436"/>
      <c r="I98" s="154">
        <f t="shared" si="97"/>
        <v>15</v>
      </c>
      <c r="J98" s="154">
        <f t="shared" si="98"/>
        <v>1877.2725009031415</v>
      </c>
      <c r="K98" s="155">
        <f t="shared" si="99"/>
        <v>125.15150006020943</v>
      </c>
      <c r="L98" s="438"/>
      <c r="M98" s="154">
        <f t="shared" si="82"/>
        <v>2</v>
      </c>
      <c r="N98" s="433"/>
      <c r="O98" s="433"/>
      <c r="P98" s="95">
        <v>15</v>
      </c>
      <c r="Q98" s="95">
        <v>1867.7777777777787</v>
      </c>
      <c r="R98" s="178">
        <f t="shared" si="83"/>
        <v>124.51851851851858</v>
      </c>
      <c r="S98" s="95">
        <f t="shared" si="84"/>
        <v>2</v>
      </c>
      <c r="T98" s="436"/>
      <c r="U98" s="95">
        <v>15</v>
      </c>
      <c r="V98" s="95">
        <v>1864.8000000000006</v>
      </c>
      <c r="W98" s="178">
        <f t="shared" si="85"/>
        <v>124.32000000000004</v>
      </c>
      <c r="X98" s="95">
        <f t="shared" si="86"/>
        <v>2</v>
      </c>
      <c r="Y98" s="436"/>
      <c r="Z98" s="95">
        <v>15</v>
      </c>
      <c r="AA98" s="95">
        <v>1865.2173913043478</v>
      </c>
      <c r="AB98" s="178">
        <f t="shared" si="87"/>
        <v>124.34782608695652</v>
      </c>
      <c r="AC98" s="95">
        <f t="shared" si="88"/>
        <v>2</v>
      </c>
      <c r="AD98" s="436"/>
      <c r="AE98" s="95">
        <v>15</v>
      </c>
      <c r="AF98" s="95">
        <v>1897.1428571428567</v>
      </c>
      <c r="AG98" s="178">
        <f t="shared" si="89"/>
        <v>126.47619047619044</v>
      </c>
      <c r="AH98" s="95">
        <f t="shared" si="90"/>
        <v>2</v>
      </c>
      <c r="AI98" s="436"/>
      <c r="AJ98" s="95">
        <v>15</v>
      </c>
      <c r="AK98" s="95">
        <v>1862.2641509433972</v>
      </c>
      <c r="AL98" s="178">
        <f t="shared" si="91"/>
        <v>124.15094339622648</v>
      </c>
      <c r="AM98" s="95">
        <f t="shared" si="92"/>
        <v>2</v>
      </c>
      <c r="AN98" s="436"/>
      <c r="AO98" s="95">
        <v>15</v>
      </c>
      <c r="AP98" s="95">
        <v>1891.6363636363649</v>
      </c>
      <c r="AQ98" s="178">
        <f t="shared" si="93"/>
        <v>126.10909090909099</v>
      </c>
      <c r="AR98" s="95">
        <f t="shared" si="94"/>
        <v>2</v>
      </c>
      <c r="AS98" s="436"/>
      <c r="AT98" s="95">
        <v>15</v>
      </c>
      <c r="AU98" s="95">
        <v>1892.0689655172428</v>
      </c>
      <c r="AV98" s="178">
        <f t="shared" si="95"/>
        <v>126.13793103448285</v>
      </c>
      <c r="AW98" s="95">
        <f t="shared" si="96"/>
        <v>2</v>
      </c>
      <c r="AX98" s="436"/>
    </row>
    <row r="99" spans="2:50" hidden="1">
      <c r="B99" s="435"/>
      <c r="C99" s="95">
        <v>13</v>
      </c>
      <c r="D99" s="95" t="s">
        <v>424</v>
      </c>
      <c r="E99" s="95">
        <v>16</v>
      </c>
      <c r="F99" s="95">
        <v>1500</v>
      </c>
      <c r="G99" s="178">
        <f t="shared" si="81"/>
        <v>93.75</v>
      </c>
      <c r="H99" s="436"/>
      <c r="I99" s="154">
        <f t="shared" si="97"/>
        <v>16</v>
      </c>
      <c r="J99" s="154">
        <f t="shared" si="98"/>
        <v>1414.4766277835745</v>
      </c>
      <c r="K99" s="155">
        <f t="shared" si="99"/>
        <v>88.404789236473405</v>
      </c>
      <c r="L99" s="438"/>
      <c r="M99" s="154">
        <f t="shared" si="82"/>
        <v>13</v>
      </c>
      <c r="N99" s="433"/>
      <c r="O99" s="433"/>
      <c r="P99" s="95">
        <v>16</v>
      </c>
      <c r="Q99" s="95">
        <v>1409.4915254237301</v>
      </c>
      <c r="R99" s="178">
        <f t="shared" si="83"/>
        <v>88.09322033898313</v>
      </c>
      <c r="S99" s="95">
        <f t="shared" si="84"/>
        <v>13</v>
      </c>
      <c r="T99" s="436"/>
      <c r="U99" s="95">
        <v>16</v>
      </c>
      <c r="V99" s="95">
        <v>1418.5714285714296</v>
      </c>
      <c r="W99" s="178">
        <f t="shared" si="85"/>
        <v>88.660714285714349</v>
      </c>
      <c r="X99" s="95">
        <f t="shared" si="86"/>
        <v>13</v>
      </c>
      <c r="Y99" s="436"/>
      <c r="Z99" s="95">
        <v>16</v>
      </c>
      <c r="AA99" s="95">
        <v>1408.8888888888896</v>
      </c>
      <c r="AB99" s="178">
        <f t="shared" si="87"/>
        <v>88.0555555555556</v>
      </c>
      <c r="AC99" s="95">
        <f t="shared" si="88"/>
        <v>13</v>
      </c>
      <c r="AD99" s="436"/>
      <c r="AE99" s="95">
        <v>16</v>
      </c>
      <c r="AF99" s="95">
        <v>1417.7777777777785</v>
      </c>
      <c r="AG99" s="178">
        <f t="shared" si="89"/>
        <v>88.611111111111157</v>
      </c>
      <c r="AH99" s="95">
        <f t="shared" si="90"/>
        <v>13</v>
      </c>
      <c r="AI99" s="436"/>
      <c r="AJ99" s="95">
        <v>16</v>
      </c>
      <c r="AK99" s="95">
        <v>1415.0769230769247</v>
      </c>
      <c r="AL99" s="178">
        <f t="shared" si="91"/>
        <v>88.442307692307793</v>
      </c>
      <c r="AM99" s="95">
        <f t="shared" si="92"/>
        <v>13</v>
      </c>
      <c r="AN99" s="436"/>
      <c r="AO99" s="95">
        <v>16</v>
      </c>
      <c r="AP99" s="95">
        <v>1417.5000000000016</v>
      </c>
      <c r="AQ99" s="178">
        <f t="shared" si="93"/>
        <v>88.593750000000099</v>
      </c>
      <c r="AR99" s="95">
        <f t="shared" si="94"/>
        <v>13</v>
      </c>
      <c r="AS99" s="436"/>
      <c r="AT99" s="95">
        <v>16</v>
      </c>
      <c r="AU99" s="95">
        <v>1414.0298507462669</v>
      </c>
      <c r="AV99" s="178">
        <f t="shared" si="95"/>
        <v>88.376865671641681</v>
      </c>
      <c r="AW99" s="95">
        <f t="shared" si="96"/>
        <v>13</v>
      </c>
      <c r="AX99" s="436"/>
    </row>
    <row r="100" spans="2:50" hidden="1">
      <c r="B100" s="435"/>
      <c r="C100" s="95">
        <v>14</v>
      </c>
      <c r="D100" s="95"/>
      <c r="E100" s="95"/>
      <c r="F100" s="95"/>
      <c r="G100" s="178"/>
      <c r="H100" s="436"/>
      <c r="I100" s="154" t="str">
        <f t="shared" si="97"/>
        <v/>
      </c>
      <c r="J100" s="154" t="str">
        <f t="shared" si="98"/>
        <v/>
      </c>
      <c r="K100" s="155" t="str">
        <f t="shared" si="99"/>
        <v/>
      </c>
      <c r="L100" s="438"/>
      <c r="M100" s="154" t="str">
        <f t="shared" si="82"/>
        <v/>
      </c>
      <c r="N100" s="433"/>
      <c r="O100" s="433"/>
      <c r="P100" s="95"/>
      <c r="Q100" s="95"/>
      <c r="R100" s="178" t="str">
        <f t="shared" si="83"/>
        <v/>
      </c>
      <c r="S100" s="95" t="str">
        <f t="shared" si="84"/>
        <v/>
      </c>
      <c r="T100" s="436"/>
      <c r="U100" s="95"/>
      <c r="V100" s="95"/>
      <c r="W100" s="178" t="str">
        <f t="shared" si="85"/>
        <v/>
      </c>
      <c r="X100" s="95" t="str">
        <f t="shared" si="86"/>
        <v/>
      </c>
      <c r="Y100" s="436"/>
      <c r="Z100" s="95"/>
      <c r="AA100" s="95"/>
      <c r="AB100" s="178" t="str">
        <f t="shared" si="87"/>
        <v/>
      </c>
      <c r="AC100" s="95" t="str">
        <f t="shared" si="88"/>
        <v/>
      </c>
      <c r="AD100" s="436"/>
      <c r="AE100" s="95"/>
      <c r="AF100" s="95"/>
      <c r="AG100" s="178" t="str">
        <f t="shared" si="89"/>
        <v/>
      </c>
      <c r="AH100" s="95" t="str">
        <f t="shared" si="90"/>
        <v/>
      </c>
      <c r="AI100" s="436"/>
      <c r="AJ100" s="95"/>
      <c r="AK100" s="95"/>
      <c r="AL100" s="178" t="str">
        <f t="shared" si="91"/>
        <v/>
      </c>
      <c r="AM100" s="95" t="str">
        <f t="shared" si="92"/>
        <v/>
      </c>
      <c r="AN100" s="436"/>
      <c r="AO100" s="95"/>
      <c r="AP100" s="95"/>
      <c r="AQ100" s="178" t="str">
        <f t="shared" si="93"/>
        <v/>
      </c>
      <c r="AR100" s="95" t="str">
        <f t="shared" si="94"/>
        <v/>
      </c>
      <c r="AS100" s="436"/>
      <c r="AT100" s="95"/>
      <c r="AU100" s="95"/>
      <c r="AV100" s="178" t="str">
        <f t="shared" si="95"/>
        <v/>
      </c>
      <c r="AW100" s="95" t="str">
        <f t="shared" si="96"/>
        <v/>
      </c>
      <c r="AX100" s="436"/>
    </row>
    <row r="101" spans="2:50" hidden="1">
      <c r="B101" s="435"/>
      <c r="C101" s="95">
        <v>15</v>
      </c>
      <c r="D101" s="95"/>
      <c r="E101" s="95"/>
      <c r="F101" s="95"/>
      <c r="G101" s="178"/>
      <c r="H101" s="436"/>
      <c r="I101" s="154" t="str">
        <f t="shared" si="97"/>
        <v/>
      </c>
      <c r="J101" s="154" t="str">
        <f t="shared" si="98"/>
        <v/>
      </c>
      <c r="K101" s="155" t="str">
        <f t="shared" si="99"/>
        <v/>
      </c>
      <c r="L101" s="439"/>
      <c r="M101" s="154" t="str">
        <f t="shared" si="82"/>
        <v/>
      </c>
      <c r="N101" s="433"/>
      <c r="O101" s="433"/>
      <c r="P101" s="95"/>
      <c r="Q101" s="95"/>
      <c r="R101" s="178" t="str">
        <f t="shared" si="83"/>
        <v/>
      </c>
      <c r="S101" s="95" t="str">
        <f t="shared" si="84"/>
        <v/>
      </c>
      <c r="T101" s="436"/>
      <c r="U101" s="95"/>
      <c r="V101" s="95"/>
      <c r="W101" s="178" t="str">
        <f t="shared" si="85"/>
        <v/>
      </c>
      <c r="X101" s="95" t="str">
        <f t="shared" si="86"/>
        <v/>
      </c>
      <c r="Y101" s="436"/>
      <c r="Z101" s="95"/>
      <c r="AA101" s="95"/>
      <c r="AB101" s="178" t="str">
        <f t="shared" si="87"/>
        <v/>
      </c>
      <c r="AC101" s="95" t="str">
        <f t="shared" si="88"/>
        <v/>
      </c>
      <c r="AD101" s="436"/>
      <c r="AE101" s="95"/>
      <c r="AF101" s="95"/>
      <c r="AG101" s="178" t="str">
        <f t="shared" si="89"/>
        <v/>
      </c>
      <c r="AH101" s="95" t="str">
        <f t="shared" si="90"/>
        <v/>
      </c>
      <c r="AI101" s="436"/>
      <c r="AJ101" s="95"/>
      <c r="AK101" s="95"/>
      <c r="AL101" s="178" t="str">
        <f t="shared" si="91"/>
        <v/>
      </c>
      <c r="AM101" s="95" t="str">
        <f t="shared" si="92"/>
        <v/>
      </c>
      <c r="AN101" s="436"/>
      <c r="AO101" s="95"/>
      <c r="AP101" s="95"/>
      <c r="AQ101" s="178" t="str">
        <f t="shared" si="93"/>
        <v/>
      </c>
      <c r="AR101" s="95" t="str">
        <f t="shared" si="94"/>
        <v/>
      </c>
      <c r="AS101" s="436"/>
      <c r="AT101" s="95"/>
      <c r="AU101" s="95"/>
      <c r="AV101" s="178" t="str">
        <f t="shared" si="95"/>
        <v/>
      </c>
      <c r="AW101" s="95" t="str">
        <f t="shared" si="96"/>
        <v/>
      </c>
      <c r="AX101" s="436"/>
    </row>
    <row r="102" spans="2:50" ht="15.75" hidden="1">
      <c r="B102" s="443" t="s">
        <v>167</v>
      </c>
      <c r="C102" s="444"/>
      <c r="D102" s="444"/>
      <c r="E102" s="444"/>
      <c r="F102" s="444"/>
      <c r="G102" s="444"/>
      <c r="H102" s="444"/>
      <c r="I102" s="151"/>
      <c r="J102" s="151"/>
      <c r="K102" s="151"/>
      <c r="L102" s="151"/>
      <c r="M102" s="151"/>
      <c r="N102" s="433" t="s">
        <v>159</v>
      </c>
      <c r="O102" s="446" t="s">
        <v>106</v>
      </c>
      <c r="P102" s="448">
        <f>AT82+1</f>
        <v>45902</v>
      </c>
      <c r="Q102" s="435"/>
      <c r="R102" s="435"/>
      <c r="S102" s="435"/>
      <c r="T102" s="435"/>
      <c r="U102" s="448">
        <f>P102+1</f>
        <v>45903</v>
      </c>
      <c r="V102" s="435"/>
      <c r="W102" s="435"/>
      <c r="X102" s="435"/>
      <c r="Y102" s="435"/>
      <c r="Z102" s="448">
        <f>U102+1</f>
        <v>45904</v>
      </c>
      <c r="AA102" s="435"/>
      <c r="AB102" s="435"/>
      <c r="AC102" s="435"/>
      <c r="AD102" s="435"/>
      <c r="AE102" s="448">
        <f>Z102+1</f>
        <v>45905</v>
      </c>
      <c r="AF102" s="435"/>
      <c r="AG102" s="435"/>
      <c r="AH102" s="435"/>
      <c r="AI102" s="435"/>
      <c r="AJ102" s="448">
        <f>AE102+1</f>
        <v>45906</v>
      </c>
      <c r="AK102" s="435"/>
      <c r="AL102" s="435"/>
      <c r="AM102" s="435"/>
      <c r="AN102" s="435"/>
      <c r="AO102" s="448">
        <f>AJ102+1</f>
        <v>45907</v>
      </c>
      <c r="AP102" s="435"/>
      <c r="AQ102" s="435"/>
      <c r="AR102" s="435"/>
      <c r="AS102" s="435"/>
      <c r="AT102" s="448">
        <f>AO102+1</f>
        <v>45908</v>
      </c>
      <c r="AU102" s="435"/>
      <c r="AV102" s="435"/>
      <c r="AW102" s="435"/>
      <c r="AX102" s="435"/>
    </row>
    <row r="103" spans="2:50" ht="15.75" hidden="1">
      <c r="B103" s="445"/>
      <c r="C103" s="445"/>
      <c r="D103" s="445"/>
      <c r="E103" s="445"/>
      <c r="F103" s="445"/>
      <c r="G103" s="445"/>
      <c r="H103" s="445"/>
      <c r="I103" s="151"/>
      <c r="J103" s="151"/>
      <c r="K103" s="151"/>
      <c r="L103" s="151"/>
      <c r="M103" s="151"/>
      <c r="N103" s="433"/>
      <c r="O103" s="447"/>
      <c r="P103" s="448" t="s">
        <v>120</v>
      </c>
      <c r="Q103" s="435"/>
      <c r="R103" s="435"/>
      <c r="S103" s="435"/>
      <c r="T103" s="435"/>
      <c r="U103" s="448" t="s">
        <v>114</v>
      </c>
      <c r="V103" s="435"/>
      <c r="W103" s="435"/>
      <c r="X103" s="435"/>
      <c r="Y103" s="435"/>
      <c r="Z103" s="448" t="s">
        <v>115</v>
      </c>
      <c r="AA103" s="435"/>
      <c r="AB103" s="435"/>
      <c r="AC103" s="435"/>
      <c r="AD103" s="435"/>
      <c r="AE103" s="448" t="s">
        <v>116</v>
      </c>
      <c r="AF103" s="435"/>
      <c r="AG103" s="435"/>
      <c r="AH103" s="435"/>
      <c r="AI103" s="435"/>
      <c r="AJ103" s="448" t="s">
        <v>117</v>
      </c>
      <c r="AK103" s="435"/>
      <c r="AL103" s="435"/>
      <c r="AM103" s="435"/>
      <c r="AN103" s="435"/>
      <c r="AO103" s="448" t="s">
        <v>118</v>
      </c>
      <c r="AP103" s="435"/>
      <c r="AQ103" s="435"/>
      <c r="AR103" s="435"/>
      <c r="AS103" s="435"/>
      <c r="AT103" s="448" t="s">
        <v>119</v>
      </c>
      <c r="AU103" s="435"/>
      <c r="AV103" s="435"/>
      <c r="AW103" s="435"/>
      <c r="AX103" s="435"/>
    </row>
    <row r="104" spans="2:50" hidden="1">
      <c r="B104" s="433" t="s">
        <v>155</v>
      </c>
      <c r="C104" s="433" t="s">
        <v>147</v>
      </c>
      <c r="D104" s="433"/>
      <c r="E104" s="433" t="s">
        <v>149</v>
      </c>
      <c r="F104" s="433"/>
      <c r="G104" s="433"/>
      <c r="H104" s="440" t="s">
        <v>156</v>
      </c>
      <c r="I104" s="434" t="s">
        <v>225</v>
      </c>
      <c r="J104" s="434"/>
      <c r="K104" s="434"/>
      <c r="L104" s="434" t="s">
        <v>156</v>
      </c>
      <c r="M104" s="434" t="s">
        <v>168</v>
      </c>
      <c r="N104" s="433"/>
      <c r="O104" s="433" t="s">
        <v>158</v>
      </c>
      <c r="P104" s="430" t="s">
        <v>152</v>
      </c>
      <c r="Q104" s="431"/>
      <c r="R104" s="431"/>
      <c r="S104" s="432"/>
      <c r="T104" s="433" t="s">
        <v>156</v>
      </c>
      <c r="U104" s="430" t="s">
        <v>152</v>
      </c>
      <c r="V104" s="431"/>
      <c r="W104" s="431"/>
      <c r="X104" s="432"/>
      <c r="Y104" s="433" t="s">
        <v>156</v>
      </c>
      <c r="Z104" s="430" t="s">
        <v>152</v>
      </c>
      <c r="AA104" s="431"/>
      <c r="AB104" s="431"/>
      <c r="AC104" s="432"/>
      <c r="AD104" s="433" t="s">
        <v>156</v>
      </c>
      <c r="AE104" s="430" t="s">
        <v>152</v>
      </c>
      <c r="AF104" s="431"/>
      <c r="AG104" s="431"/>
      <c r="AH104" s="432"/>
      <c r="AI104" s="433" t="s">
        <v>156</v>
      </c>
      <c r="AJ104" s="430" t="s">
        <v>152</v>
      </c>
      <c r="AK104" s="431"/>
      <c r="AL104" s="431"/>
      <c r="AM104" s="432"/>
      <c r="AN104" s="433" t="s">
        <v>156</v>
      </c>
      <c r="AO104" s="430" t="s">
        <v>152</v>
      </c>
      <c r="AP104" s="431"/>
      <c r="AQ104" s="431"/>
      <c r="AR104" s="432"/>
      <c r="AS104" s="433" t="s">
        <v>156</v>
      </c>
      <c r="AT104" s="430" t="s">
        <v>152</v>
      </c>
      <c r="AU104" s="431"/>
      <c r="AV104" s="431"/>
      <c r="AW104" s="432"/>
      <c r="AX104" s="433" t="s">
        <v>156</v>
      </c>
    </row>
    <row r="105" spans="2:50" hidden="1">
      <c r="B105" s="433"/>
      <c r="C105" s="433"/>
      <c r="D105" s="433"/>
      <c r="E105" s="433" t="s">
        <v>148</v>
      </c>
      <c r="F105" s="433"/>
      <c r="G105" s="433"/>
      <c r="H105" s="441"/>
      <c r="I105" s="434" t="s">
        <v>148</v>
      </c>
      <c r="J105" s="434"/>
      <c r="K105" s="434"/>
      <c r="L105" s="434"/>
      <c r="M105" s="434"/>
      <c r="N105" s="433"/>
      <c r="O105" s="433"/>
      <c r="P105" s="430" t="s">
        <v>153</v>
      </c>
      <c r="Q105" s="431"/>
      <c r="R105" s="431"/>
      <c r="S105" s="432"/>
      <c r="T105" s="433"/>
      <c r="U105" s="430" t="s">
        <v>153</v>
      </c>
      <c r="V105" s="431"/>
      <c r="W105" s="431"/>
      <c r="X105" s="432"/>
      <c r="Y105" s="433"/>
      <c r="Z105" s="430" t="s">
        <v>153</v>
      </c>
      <c r="AA105" s="431"/>
      <c r="AB105" s="431"/>
      <c r="AC105" s="432"/>
      <c r="AD105" s="433"/>
      <c r="AE105" s="430" t="s">
        <v>153</v>
      </c>
      <c r="AF105" s="431"/>
      <c r="AG105" s="431"/>
      <c r="AH105" s="432"/>
      <c r="AI105" s="433"/>
      <c r="AJ105" s="430" t="s">
        <v>153</v>
      </c>
      <c r="AK105" s="431"/>
      <c r="AL105" s="431"/>
      <c r="AM105" s="432"/>
      <c r="AN105" s="433"/>
      <c r="AO105" s="430" t="s">
        <v>153</v>
      </c>
      <c r="AP105" s="431"/>
      <c r="AQ105" s="431"/>
      <c r="AR105" s="432"/>
      <c r="AS105" s="433"/>
      <c r="AT105" s="430" t="s">
        <v>153</v>
      </c>
      <c r="AU105" s="431"/>
      <c r="AV105" s="431"/>
      <c r="AW105" s="432"/>
      <c r="AX105" s="433"/>
    </row>
    <row r="106" spans="2:50" hidden="1">
      <c r="B106" s="433"/>
      <c r="C106" s="433"/>
      <c r="D106" s="433"/>
      <c r="E106" s="94" t="s">
        <v>150</v>
      </c>
      <c r="F106" s="94" t="s">
        <v>151</v>
      </c>
      <c r="G106" s="94" t="s">
        <v>154</v>
      </c>
      <c r="H106" s="442"/>
      <c r="I106" s="153" t="s">
        <v>150</v>
      </c>
      <c r="J106" s="153" t="s">
        <v>151</v>
      </c>
      <c r="K106" s="153" t="s">
        <v>154</v>
      </c>
      <c r="L106" s="434"/>
      <c r="M106" s="434"/>
      <c r="N106" s="433"/>
      <c r="O106" s="433"/>
      <c r="P106" s="94" t="s">
        <v>150</v>
      </c>
      <c r="Q106" s="94" t="s">
        <v>151</v>
      </c>
      <c r="R106" s="94" t="s">
        <v>154</v>
      </c>
      <c r="S106" s="94" t="s">
        <v>168</v>
      </c>
      <c r="T106" s="433"/>
      <c r="U106" s="94" t="s">
        <v>150</v>
      </c>
      <c r="V106" s="94" t="s">
        <v>151</v>
      </c>
      <c r="W106" s="94" t="s">
        <v>154</v>
      </c>
      <c r="X106" s="94" t="s">
        <v>168</v>
      </c>
      <c r="Y106" s="433"/>
      <c r="Z106" s="94" t="s">
        <v>150</v>
      </c>
      <c r="AA106" s="94" t="s">
        <v>151</v>
      </c>
      <c r="AB106" s="94" t="s">
        <v>154</v>
      </c>
      <c r="AC106" s="94" t="s">
        <v>168</v>
      </c>
      <c r="AD106" s="43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3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3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3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33"/>
    </row>
    <row r="107" spans="2:50" hidden="1">
      <c r="B107" s="435" t="s">
        <v>137</v>
      </c>
      <c r="C107" s="95">
        <v>1</v>
      </c>
      <c r="D107" s="95" t="s">
        <v>410</v>
      </c>
      <c r="E107" s="95">
        <v>17</v>
      </c>
      <c r="F107" s="95">
        <v>2000</v>
      </c>
      <c r="G107" s="178">
        <f>F107/E107</f>
        <v>117.64705882352941</v>
      </c>
      <c r="H107" s="436">
        <f>AVERAGE(G107:G121)</f>
        <v>118.08765172735761</v>
      </c>
      <c r="I107" s="154">
        <f t="shared" ref="I107:I109" si="100">IFERROR(AVERAGE(P107,U107,Z107,AE107,AJ107,AO107,AT107),"")</f>
        <v>17</v>
      </c>
      <c r="J107" s="154">
        <f t="shared" ref="J107:J109" si="101">IFERROR(AVERAGE(Q107,V107,AA107,AF107,AK107,AP107,AU107),"")</f>
        <v>1892.3150299200802</v>
      </c>
      <c r="K107" s="155">
        <f t="shared" ref="K107:K109" si="102">IFERROR(AVERAGE(R107,W107,AB107,AG107,AL107,AQ107,AV107),"")</f>
        <v>111.31264881882827</v>
      </c>
      <c r="L107" s="437">
        <f>IFERROR(AVERAGE(K107:K121),"-")</f>
        <v>111.62519500876897</v>
      </c>
      <c r="M107" s="154">
        <f>IFERROR(RANK(K107, K$107:K$121),"")</f>
        <v>8</v>
      </c>
      <c r="N107" s="433"/>
      <c r="O107" s="433"/>
      <c r="P107" s="95">
        <v>17</v>
      </c>
      <c r="Q107" s="95">
        <v>1887.5675675675661</v>
      </c>
      <c r="R107" s="178">
        <f>IFERROR(Q107/P107,"")</f>
        <v>111.03338632750389</v>
      </c>
      <c r="S107" s="95">
        <f>IFERROR(RANK(R107, R$107:R$121),"")</f>
        <v>7</v>
      </c>
      <c r="T107" s="436">
        <f>AVERAGE(R107:R121)</f>
        <v>111.18427310092423</v>
      </c>
      <c r="U107" s="95">
        <v>17</v>
      </c>
      <c r="V107" s="95">
        <v>1902.5806451612873</v>
      </c>
      <c r="W107" s="178">
        <f>IFERROR(V107/U107,"")</f>
        <v>111.91650853889925</v>
      </c>
      <c r="X107" s="95">
        <f>IFERROR(RANK(W107, W$107:W$121),"")</f>
        <v>7</v>
      </c>
      <c r="Y107" s="436">
        <f>AVERAGE(W107:W121)</f>
        <v>111.49227167852403</v>
      </c>
      <c r="Z107" s="95">
        <v>17</v>
      </c>
      <c r="AA107" s="95">
        <v>1909.9999999999939</v>
      </c>
      <c r="AB107" s="178">
        <f>IFERROR(AA107/Z107,"")</f>
        <v>112.35294117647022</v>
      </c>
      <c r="AC107" s="95">
        <f>IFERROR(RANK(AB107, AB$107:AB$121),"")</f>
        <v>7</v>
      </c>
      <c r="AD107" s="436">
        <f>AVERAGE(AB107:AB121)</f>
        <v>112.39476872253493</v>
      </c>
      <c r="AE107" s="95">
        <v>17</v>
      </c>
      <c r="AF107" s="95">
        <v>1888.6956521739066</v>
      </c>
      <c r="AG107" s="178">
        <f>IFERROR(AF107/AE107,"")</f>
        <v>111.09974424552392</v>
      </c>
      <c r="AH107" s="95">
        <f>IFERROR(RANK(AG107, AG$107:AG$121),"")</f>
        <v>9</v>
      </c>
      <c r="AI107" s="436">
        <f>AVERAGE(AG107:AG121)</f>
        <v>112.64374186408301</v>
      </c>
      <c r="AJ107" s="95">
        <v>17</v>
      </c>
      <c r="AK107" s="95">
        <v>1893.9999999999966</v>
      </c>
      <c r="AL107" s="178">
        <f>IFERROR(AK107/AJ107,"")</f>
        <v>111.41176470588215</v>
      </c>
      <c r="AM107" s="95">
        <f>IFERROR(RANK(AL107, AL$107:AL$121),"")</f>
        <v>8</v>
      </c>
      <c r="AN107" s="436">
        <f>AVERAGE(AL107:AL121)</f>
        <v>111.78823928958742</v>
      </c>
      <c r="AO107" s="95">
        <v>17</v>
      </c>
      <c r="AP107" s="95">
        <v>1877.647058823527</v>
      </c>
      <c r="AQ107" s="178">
        <f>IFERROR(AP107/AO107,"")</f>
        <v>110.44982698961924</v>
      </c>
      <c r="AR107" s="95">
        <f>IFERROR(RANK(AQ107, AQ$107:AQ$121),"")</f>
        <v>9</v>
      </c>
      <c r="AS107" s="436">
        <f>AVERAGE(AQ107:AQ121)</f>
        <v>111.81106551312739</v>
      </c>
      <c r="AT107" s="95">
        <v>17</v>
      </c>
      <c r="AU107" s="95">
        <v>1885.7142857142837</v>
      </c>
      <c r="AV107" s="178">
        <f>IFERROR(AU107/AT107,"")</f>
        <v>110.92436974789905</v>
      </c>
      <c r="AW107" s="95">
        <f>IFERROR(RANK(AV107, AV$107:AV$121),"")</f>
        <v>8</v>
      </c>
      <c r="AX107" s="436">
        <f>AVERAGE(AV107:AV121)</f>
        <v>112.6185289635329</v>
      </c>
    </row>
    <row r="108" spans="2:50" hidden="1">
      <c r="B108" s="435"/>
      <c r="C108" s="95">
        <v>2</v>
      </c>
      <c r="D108" s="95" t="s">
        <v>411</v>
      </c>
      <c r="E108" s="95">
        <v>16</v>
      </c>
      <c r="F108" s="95">
        <v>2000</v>
      </c>
      <c r="G108" s="178">
        <f t="shared" ref="G108:G120" si="103">F108/E108</f>
        <v>125</v>
      </c>
      <c r="H108" s="436"/>
      <c r="I108" s="154">
        <f t="shared" si="100"/>
        <v>16</v>
      </c>
      <c r="J108" s="154">
        <f t="shared" si="101"/>
        <v>1883.3510960629417</v>
      </c>
      <c r="K108" s="155">
        <f t="shared" si="102"/>
        <v>117.70944350393385</v>
      </c>
      <c r="L108" s="438"/>
      <c r="M108" s="154">
        <f t="shared" ref="M108:M121" si="104">IFERROR(RANK(K108, K$107:K$121),"")</f>
        <v>4</v>
      </c>
      <c r="N108" s="433"/>
      <c r="O108" s="433"/>
      <c r="P108" s="95">
        <v>16</v>
      </c>
      <c r="Q108" s="95">
        <v>1877.2602739726012</v>
      </c>
      <c r="R108" s="178">
        <f t="shared" ref="R108:R121" si="105">IFERROR(Q108/P108,"")</f>
        <v>117.32876712328758</v>
      </c>
      <c r="S108" s="95">
        <f t="shared" ref="S108:S121" si="106">IFERROR(RANK(R108, R$107:R$121),"")</f>
        <v>5</v>
      </c>
      <c r="T108" s="436"/>
      <c r="U108" s="95">
        <v>16</v>
      </c>
      <c r="V108" s="95">
        <v>1882.058823529414</v>
      </c>
      <c r="W108" s="178">
        <f t="shared" ref="W108:W121" si="107">IFERROR(V108/U108,"")</f>
        <v>117.62867647058837</v>
      </c>
      <c r="X108" s="95">
        <f t="shared" ref="X108:X121" si="108">IFERROR(RANK(W108, W$107:W$121),"")</f>
        <v>5</v>
      </c>
      <c r="Y108" s="436"/>
      <c r="Z108" s="95">
        <v>16</v>
      </c>
      <c r="AA108" s="95">
        <v>1876.3636363636376</v>
      </c>
      <c r="AB108" s="178">
        <f t="shared" ref="AB108:AB121" si="109">IFERROR(AA108/Z108,"")</f>
        <v>117.27272727272735</v>
      </c>
      <c r="AC108" s="95">
        <f t="shared" ref="AC108:AC121" si="110">IFERROR(RANK(AB108, AB$107:AB$121),"")</f>
        <v>6</v>
      </c>
      <c r="AD108" s="436"/>
      <c r="AE108" s="95">
        <v>16</v>
      </c>
      <c r="AF108" s="95">
        <v>1900.0000000000009</v>
      </c>
      <c r="AG108" s="178">
        <f t="shared" ref="AG108:AG121" si="111">IFERROR(AF108/AE108,"")</f>
        <v>118.75000000000006</v>
      </c>
      <c r="AH108" s="95">
        <f t="shared" ref="AH108:AH121" si="112">IFERROR(RANK(AG108, AG$107:AG$121),"")</f>
        <v>4</v>
      </c>
      <c r="AI108" s="436"/>
      <c r="AJ108" s="95">
        <v>16</v>
      </c>
      <c r="AK108" s="95">
        <v>1881.818181818184</v>
      </c>
      <c r="AL108" s="178">
        <f t="shared" ref="AL108:AL121" si="113">IFERROR(AK108/AJ108,"")</f>
        <v>117.6136363636365</v>
      </c>
      <c r="AM108" s="95">
        <f t="shared" ref="AM108:AM121" si="114">IFERROR(RANK(AL108, AL$107:AL$121),"")</f>
        <v>4</v>
      </c>
      <c r="AN108" s="436"/>
      <c r="AO108" s="95">
        <v>16</v>
      </c>
      <c r="AP108" s="95">
        <v>1879.1999999999985</v>
      </c>
      <c r="AQ108" s="178">
        <f t="shared" ref="AQ108:AQ121" si="115">IFERROR(AP108/AO108,"")</f>
        <v>117.4499999999999</v>
      </c>
      <c r="AR108" s="95">
        <f t="shared" ref="AR108:AR121" si="116">IFERROR(RANK(AQ108, AQ$107:AQ$121),"")</f>
        <v>3</v>
      </c>
      <c r="AS108" s="436"/>
      <c r="AT108" s="95">
        <v>16</v>
      </c>
      <c r="AU108" s="95">
        <v>1886.7567567567553</v>
      </c>
      <c r="AV108" s="178">
        <f t="shared" ref="AV108:AV121" si="117">IFERROR(AU108/AT108,"")</f>
        <v>117.92229729729721</v>
      </c>
      <c r="AW108" s="95">
        <f t="shared" ref="AW108:AW121" si="118">IFERROR(RANK(AV108, AV$107:AV$121),"")</f>
        <v>4</v>
      </c>
      <c r="AX108" s="436"/>
    </row>
    <row r="109" spans="2:50" hidden="1">
      <c r="B109" s="435"/>
      <c r="C109" s="95">
        <v>3</v>
      </c>
      <c r="D109" s="95" t="s">
        <v>412</v>
      </c>
      <c r="E109" s="95">
        <v>18</v>
      </c>
      <c r="F109" s="95">
        <v>2000</v>
      </c>
      <c r="G109" s="178">
        <f t="shared" si="103"/>
        <v>111.11111111111111</v>
      </c>
      <c r="H109" s="436"/>
      <c r="I109" s="154">
        <f t="shared" si="100"/>
        <v>18</v>
      </c>
      <c r="J109" s="154">
        <f t="shared" si="101"/>
        <v>1894.4358553117279</v>
      </c>
      <c r="K109" s="155">
        <f t="shared" si="102"/>
        <v>105.24643640620714</v>
      </c>
      <c r="L109" s="438"/>
      <c r="M109" s="154">
        <f t="shared" si="104"/>
        <v>11</v>
      </c>
      <c r="N109" s="433"/>
      <c r="O109" s="433"/>
      <c r="P109" s="95">
        <v>18</v>
      </c>
      <c r="Q109" s="95">
        <v>1895.454545454543</v>
      </c>
      <c r="R109" s="178">
        <f t="shared" si="105"/>
        <v>105.30303030303017</v>
      </c>
      <c r="S109" s="95">
        <f t="shared" si="106"/>
        <v>11</v>
      </c>
      <c r="T109" s="436"/>
      <c r="U109" s="95">
        <v>18</v>
      </c>
      <c r="V109" s="95">
        <v>1903.7288135593235</v>
      </c>
      <c r="W109" s="178">
        <f t="shared" si="107"/>
        <v>105.76271186440687</v>
      </c>
      <c r="X109" s="95">
        <f t="shared" si="108"/>
        <v>11</v>
      </c>
      <c r="Y109" s="436"/>
      <c r="Z109" s="95">
        <v>18</v>
      </c>
      <c r="AA109" s="95">
        <v>1905.0000000000007</v>
      </c>
      <c r="AB109" s="178">
        <f t="shared" si="109"/>
        <v>105.83333333333337</v>
      </c>
      <c r="AC109" s="95">
        <f t="shared" si="110"/>
        <v>11</v>
      </c>
      <c r="AD109" s="436"/>
      <c r="AE109" s="95">
        <v>18</v>
      </c>
      <c r="AF109" s="95">
        <v>1895.2941176470595</v>
      </c>
      <c r="AG109" s="178">
        <f t="shared" si="111"/>
        <v>105.29411764705885</v>
      </c>
      <c r="AH109" s="95">
        <f t="shared" si="112"/>
        <v>11</v>
      </c>
      <c r="AI109" s="436"/>
      <c r="AJ109" s="95">
        <v>18</v>
      </c>
      <c r="AK109" s="95">
        <v>1882.6229508196739</v>
      </c>
      <c r="AL109" s="178">
        <f t="shared" si="113"/>
        <v>104.59016393442633</v>
      </c>
      <c r="AM109" s="95">
        <f t="shared" si="114"/>
        <v>11</v>
      </c>
      <c r="AN109" s="436"/>
      <c r="AO109" s="95">
        <v>18</v>
      </c>
      <c r="AP109" s="95">
        <v>1882.388059701495</v>
      </c>
      <c r="AQ109" s="178">
        <f t="shared" si="115"/>
        <v>104.57711442786083</v>
      </c>
      <c r="AR109" s="95">
        <f t="shared" si="116"/>
        <v>11</v>
      </c>
      <c r="AS109" s="436"/>
      <c r="AT109" s="95">
        <v>18</v>
      </c>
      <c r="AU109" s="95">
        <v>1896.562500000002</v>
      </c>
      <c r="AV109" s="178">
        <f t="shared" si="117"/>
        <v>105.36458333333344</v>
      </c>
      <c r="AW109" s="95">
        <f t="shared" si="118"/>
        <v>11</v>
      </c>
      <c r="AX109" s="436"/>
    </row>
    <row r="110" spans="2:50" hidden="1">
      <c r="B110" s="435"/>
      <c r="C110" s="95">
        <v>4</v>
      </c>
      <c r="D110" s="95" t="s">
        <v>413</v>
      </c>
      <c r="E110" s="95">
        <v>17</v>
      </c>
      <c r="F110" s="95">
        <v>2000</v>
      </c>
      <c r="G110" s="178">
        <f t="shared" si="103"/>
        <v>117.64705882352941</v>
      </c>
      <c r="H110" s="436"/>
      <c r="I110" s="154">
        <f>IFERROR(AVERAGE(P110,U110,Z110,AE110,AJ110,AO110,AT110),"")</f>
        <v>17</v>
      </c>
      <c r="J110" s="154">
        <f>IFERROR(AVERAGE(Q110,V110,AA110,AF110,AK110,AP110,AU110),"")</f>
        <v>1885.1764540344482</v>
      </c>
      <c r="K110" s="155">
        <f>IFERROR(AVERAGE(R110,W110,AB110,AG110,AL110,AQ110,AV110),"")</f>
        <v>110.89273259026164</v>
      </c>
      <c r="L110" s="438"/>
      <c r="M110" s="154">
        <f t="shared" si="104"/>
        <v>9</v>
      </c>
      <c r="N110" s="433"/>
      <c r="O110" s="433"/>
      <c r="P110" s="95">
        <v>17</v>
      </c>
      <c r="Q110" s="95">
        <v>1885.6250000000005</v>
      </c>
      <c r="R110" s="178">
        <f t="shared" si="105"/>
        <v>110.91911764705885</v>
      </c>
      <c r="S110" s="95">
        <f t="shared" si="106"/>
        <v>8</v>
      </c>
      <c r="T110" s="436"/>
      <c r="U110" s="95">
        <v>17</v>
      </c>
      <c r="V110" s="95">
        <v>1889.6703296703295</v>
      </c>
      <c r="W110" s="178">
        <f t="shared" si="107"/>
        <v>111.15707821590173</v>
      </c>
      <c r="X110" s="95">
        <f t="shared" si="108"/>
        <v>9</v>
      </c>
      <c r="Y110" s="436"/>
      <c r="Z110" s="95">
        <v>17</v>
      </c>
      <c r="AA110" s="95">
        <v>1886.7567567567553</v>
      </c>
      <c r="AB110" s="178">
        <f t="shared" si="109"/>
        <v>110.98569157392679</v>
      </c>
      <c r="AC110" s="95">
        <f t="shared" si="110"/>
        <v>9</v>
      </c>
      <c r="AD110" s="436"/>
      <c r="AE110" s="95">
        <v>17</v>
      </c>
      <c r="AF110" s="95">
        <v>1896.7164179104454</v>
      </c>
      <c r="AG110" s="178">
        <f t="shared" si="111"/>
        <v>111.57155399473208</v>
      </c>
      <c r="AH110" s="95">
        <f t="shared" si="112"/>
        <v>8</v>
      </c>
      <c r="AI110" s="436"/>
      <c r="AJ110" s="95">
        <v>17</v>
      </c>
      <c r="AK110" s="95">
        <v>1880.2499999999993</v>
      </c>
      <c r="AL110" s="178">
        <f t="shared" si="113"/>
        <v>110.60294117647055</v>
      </c>
      <c r="AM110" s="95">
        <f t="shared" si="114"/>
        <v>10</v>
      </c>
      <c r="AN110" s="436"/>
      <c r="AO110" s="95">
        <v>17</v>
      </c>
      <c r="AP110" s="95">
        <v>1886.8085106382982</v>
      </c>
      <c r="AQ110" s="178">
        <f t="shared" si="115"/>
        <v>110.9887359198999</v>
      </c>
      <c r="AR110" s="95">
        <f t="shared" si="116"/>
        <v>7</v>
      </c>
      <c r="AS110" s="436"/>
      <c r="AT110" s="95">
        <v>17</v>
      </c>
      <c r="AU110" s="95">
        <v>1870.4081632653067</v>
      </c>
      <c r="AV110" s="178">
        <f t="shared" si="117"/>
        <v>110.02400960384158</v>
      </c>
      <c r="AW110" s="95">
        <f t="shared" si="118"/>
        <v>10</v>
      </c>
      <c r="AX110" s="436"/>
    </row>
    <row r="111" spans="2:50" hidden="1">
      <c r="B111" s="435"/>
      <c r="C111" s="95">
        <v>5</v>
      </c>
      <c r="D111" s="95" t="s">
        <v>414</v>
      </c>
      <c r="E111" s="95">
        <v>20</v>
      </c>
      <c r="F111" s="95">
        <v>2000</v>
      </c>
      <c r="G111" s="178">
        <f t="shared" si="103"/>
        <v>100</v>
      </c>
      <c r="H111" s="436"/>
      <c r="I111" s="154">
        <f t="shared" ref="I111:I121" si="119">IFERROR(AVERAGE(P111,U111,Z111,AE111,AJ111,AO111,AT111),"")</f>
        <v>20</v>
      </c>
      <c r="J111" s="154">
        <f t="shared" ref="J111:J121" si="120">IFERROR(AVERAGE(Q111,V111,AA111,AF111,AK111,AP111,AU111),"")</f>
        <v>1883.6257258251462</v>
      </c>
      <c r="K111" s="155">
        <f t="shared" ref="K111:K121" si="121">IFERROR(AVERAGE(R111,W111,AB111,AG111,AL111,AQ111,AV111),"")</f>
        <v>94.181286291257294</v>
      </c>
      <c r="L111" s="438"/>
      <c r="M111" s="154">
        <f t="shared" si="104"/>
        <v>13</v>
      </c>
      <c r="N111" s="433"/>
      <c r="O111" s="433"/>
      <c r="P111" s="95">
        <v>20</v>
      </c>
      <c r="Q111" s="95">
        <v>1887.8571428571415</v>
      </c>
      <c r="R111" s="178">
        <f t="shared" si="105"/>
        <v>94.392857142857082</v>
      </c>
      <c r="S111" s="95">
        <f t="shared" si="106"/>
        <v>13</v>
      </c>
      <c r="T111" s="436"/>
      <c r="U111" s="95">
        <v>20</v>
      </c>
      <c r="V111" s="95">
        <v>1875.1401869158888</v>
      </c>
      <c r="W111" s="178">
        <f t="shared" si="107"/>
        <v>93.757009345794444</v>
      </c>
      <c r="X111" s="95">
        <f t="shared" si="108"/>
        <v>13</v>
      </c>
      <c r="Y111" s="436"/>
      <c r="Z111" s="95">
        <v>20</v>
      </c>
      <c r="AA111" s="95">
        <v>1890.3448275862065</v>
      </c>
      <c r="AB111" s="178">
        <f t="shared" si="109"/>
        <v>94.51724137931032</v>
      </c>
      <c r="AC111" s="95">
        <f t="shared" si="110"/>
        <v>12</v>
      </c>
      <c r="AD111" s="436"/>
      <c r="AE111" s="95">
        <v>20</v>
      </c>
      <c r="AF111" s="95">
        <v>1889.9999999999993</v>
      </c>
      <c r="AG111" s="178">
        <f t="shared" si="111"/>
        <v>94.499999999999972</v>
      </c>
      <c r="AH111" s="95">
        <f t="shared" si="112"/>
        <v>12</v>
      </c>
      <c r="AI111" s="436"/>
      <c r="AJ111" s="95">
        <v>20</v>
      </c>
      <c r="AK111" s="95">
        <v>1887.2164948453615</v>
      </c>
      <c r="AL111" s="178">
        <f t="shared" si="113"/>
        <v>94.360824742268079</v>
      </c>
      <c r="AM111" s="95">
        <f t="shared" si="114"/>
        <v>12</v>
      </c>
      <c r="AN111" s="436"/>
      <c r="AO111" s="95">
        <v>20</v>
      </c>
      <c r="AP111" s="95">
        <v>1879.8214285714271</v>
      </c>
      <c r="AQ111" s="178">
        <f t="shared" si="115"/>
        <v>93.99107142857136</v>
      </c>
      <c r="AR111" s="95">
        <f t="shared" si="116"/>
        <v>12</v>
      </c>
      <c r="AS111" s="436"/>
      <c r="AT111" s="95">
        <v>20</v>
      </c>
      <c r="AU111" s="95">
        <v>1874.9999999999984</v>
      </c>
      <c r="AV111" s="178">
        <f t="shared" si="117"/>
        <v>93.749999999999915</v>
      </c>
      <c r="AW111" s="95">
        <f t="shared" si="118"/>
        <v>12</v>
      </c>
      <c r="AX111" s="436"/>
    </row>
    <row r="112" spans="2:50" hidden="1">
      <c r="B112" s="435"/>
      <c r="C112" s="95">
        <v>6</v>
      </c>
      <c r="D112" s="95" t="s">
        <v>415</v>
      </c>
      <c r="E112" s="95">
        <v>16</v>
      </c>
      <c r="F112" s="95">
        <v>2000</v>
      </c>
      <c r="G112" s="178">
        <f t="shared" si="103"/>
        <v>125</v>
      </c>
      <c r="H112" s="436"/>
      <c r="I112" s="154">
        <f t="shared" si="119"/>
        <v>16</v>
      </c>
      <c r="J112" s="154">
        <f t="shared" si="120"/>
        <v>1882.7432596792194</v>
      </c>
      <c r="K112" s="155">
        <f t="shared" si="121"/>
        <v>117.67145372995121</v>
      </c>
      <c r="L112" s="438"/>
      <c r="M112" s="154">
        <f t="shared" si="104"/>
        <v>5</v>
      </c>
      <c r="N112" s="433"/>
      <c r="O112" s="433"/>
      <c r="P112" s="95">
        <v>16</v>
      </c>
      <c r="Q112" s="95">
        <v>1874.68085106383</v>
      </c>
      <c r="R112" s="178">
        <f t="shared" si="105"/>
        <v>117.16755319148938</v>
      </c>
      <c r="S112" s="95">
        <f t="shared" si="106"/>
        <v>6</v>
      </c>
      <c r="T112" s="436"/>
      <c r="U112" s="95">
        <v>16</v>
      </c>
      <c r="V112" s="95">
        <v>1889.6551724137937</v>
      </c>
      <c r="W112" s="178">
        <f t="shared" si="107"/>
        <v>118.10344827586211</v>
      </c>
      <c r="X112" s="95">
        <f t="shared" si="108"/>
        <v>3</v>
      </c>
      <c r="Y112" s="436"/>
      <c r="Z112" s="95">
        <v>16</v>
      </c>
      <c r="AA112" s="95">
        <v>1883.5443037974674</v>
      </c>
      <c r="AB112" s="178">
        <f t="shared" si="109"/>
        <v>117.72151898734171</v>
      </c>
      <c r="AC112" s="95">
        <f t="shared" si="110"/>
        <v>3</v>
      </c>
      <c r="AD112" s="436"/>
      <c r="AE112" s="95">
        <v>16</v>
      </c>
      <c r="AF112" s="95">
        <v>1895.6249999999995</v>
      </c>
      <c r="AG112" s="178">
        <f t="shared" si="111"/>
        <v>118.47656249999997</v>
      </c>
      <c r="AH112" s="95">
        <f t="shared" si="112"/>
        <v>5</v>
      </c>
      <c r="AI112" s="436"/>
      <c r="AJ112" s="95">
        <v>16</v>
      </c>
      <c r="AK112" s="95">
        <v>1880.9090909090917</v>
      </c>
      <c r="AL112" s="178">
        <f t="shared" si="113"/>
        <v>117.55681818181823</v>
      </c>
      <c r="AM112" s="95">
        <f t="shared" si="114"/>
        <v>5</v>
      </c>
      <c r="AN112" s="436"/>
      <c r="AO112" s="95">
        <v>16</v>
      </c>
      <c r="AP112" s="95">
        <v>1876.4210526315792</v>
      </c>
      <c r="AQ112" s="178">
        <f t="shared" si="115"/>
        <v>117.2763157894737</v>
      </c>
      <c r="AR112" s="95">
        <f t="shared" si="116"/>
        <v>5</v>
      </c>
      <c r="AS112" s="436"/>
      <c r="AT112" s="95">
        <v>16</v>
      </c>
      <c r="AU112" s="95">
        <v>1878.3673469387761</v>
      </c>
      <c r="AV112" s="178">
        <f t="shared" si="117"/>
        <v>117.39795918367351</v>
      </c>
      <c r="AW112" s="95">
        <f t="shared" si="118"/>
        <v>5</v>
      </c>
      <c r="AX112" s="436"/>
    </row>
    <row r="113" spans="2:50" hidden="1">
      <c r="B113" s="435"/>
      <c r="C113" s="95">
        <v>7</v>
      </c>
      <c r="D113" s="95" t="s">
        <v>416</v>
      </c>
      <c r="E113" s="95">
        <v>17</v>
      </c>
      <c r="F113" s="95">
        <v>2000</v>
      </c>
      <c r="G113" s="178">
        <f t="shared" si="103"/>
        <v>117.64705882352941</v>
      </c>
      <c r="H113" s="436"/>
      <c r="I113" s="154">
        <f t="shared" si="119"/>
        <v>17</v>
      </c>
      <c r="J113" s="154">
        <f t="shared" si="120"/>
        <v>1893.0029236202711</v>
      </c>
      <c r="K113" s="155">
        <f t="shared" si="121"/>
        <v>111.35311315413357</v>
      </c>
      <c r="L113" s="438"/>
      <c r="M113" s="154">
        <f t="shared" si="104"/>
        <v>7</v>
      </c>
      <c r="N113" s="433"/>
      <c r="O113" s="433"/>
      <c r="P113" s="95">
        <v>17</v>
      </c>
      <c r="Q113" s="95">
        <v>1875.2380952380947</v>
      </c>
      <c r="R113" s="178">
        <f t="shared" si="105"/>
        <v>110.30812324929968</v>
      </c>
      <c r="S113" s="95">
        <f t="shared" si="106"/>
        <v>10</v>
      </c>
      <c r="T113" s="436"/>
      <c r="U113" s="95">
        <v>17</v>
      </c>
      <c r="V113" s="95">
        <v>1894.9999999999991</v>
      </c>
      <c r="W113" s="178">
        <f t="shared" si="107"/>
        <v>111.47058823529406</v>
      </c>
      <c r="X113" s="95">
        <f t="shared" si="108"/>
        <v>8</v>
      </c>
      <c r="Y113" s="436"/>
      <c r="Z113" s="95">
        <v>17</v>
      </c>
      <c r="AA113" s="95">
        <v>1884.9056603773595</v>
      </c>
      <c r="AB113" s="178">
        <f t="shared" si="109"/>
        <v>110.87680355160938</v>
      </c>
      <c r="AC113" s="95">
        <f t="shared" si="110"/>
        <v>10</v>
      </c>
      <c r="AD113" s="436"/>
      <c r="AE113" s="95">
        <v>17</v>
      </c>
      <c r="AF113" s="95">
        <v>1914.2857142857138</v>
      </c>
      <c r="AG113" s="178">
        <f t="shared" si="111"/>
        <v>112.60504201680669</v>
      </c>
      <c r="AH113" s="95">
        <f t="shared" si="112"/>
        <v>7</v>
      </c>
      <c r="AI113" s="436"/>
      <c r="AJ113" s="95">
        <v>17</v>
      </c>
      <c r="AK113" s="95">
        <v>1908.5106382978727</v>
      </c>
      <c r="AL113" s="178">
        <f t="shared" si="113"/>
        <v>112.26533166458074</v>
      </c>
      <c r="AM113" s="95">
        <f t="shared" si="114"/>
        <v>7</v>
      </c>
      <c r="AN113" s="436"/>
      <c r="AO113" s="95">
        <v>17</v>
      </c>
      <c r="AP113" s="95">
        <v>1875.9374999999995</v>
      </c>
      <c r="AQ113" s="178">
        <f t="shared" si="115"/>
        <v>110.34926470588232</v>
      </c>
      <c r="AR113" s="95">
        <f t="shared" si="116"/>
        <v>10</v>
      </c>
      <c r="AS113" s="436"/>
      <c r="AT113" s="95">
        <v>17</v>
      </c>
      <c r="AU113" s="95">
        <v>1897.1428571428569</v>
      </c>
      <c r="AV113" s="178">
        <f t="shared" si="117"/>
        <v>111.59663865546217</v>
      </c>
      <c r="AW113" s="95">
        <f t="shared" si="118"/>
        <v>7</v>
      </c>
      <c r="AX113" s="436"/>
    </row>
    <row r="114" spans="2:50" hidden="1">
      <c r="B114" s="435"/>
      <c r="C114" s="95">
        <v>8</v>
      </c>
      <c r="D114" s="95" t="s">
        <v>418</v>
      </c>
      <c r="E114" s="95">
        <v>18</v>
      </c>
      <c r="F114" s="95">
        <v>2000</v>
      </c>
      <c r="G114" s="178">
        <f t="shared" si="103"/>
        <v>111.11111111111111</v>
      </c>
      <c r="H114" s="436"/>
      <c r="I114" s="154">
        <f t="shared" si="119"/>
        <v>18</v>
      </c>
      <c r="J114" s="154">
        <f t="shared" si="120"/>
        <v>1891.6740264953842</v>
      </c>
      <c r="K114" s="155">
        <f t="shared" si="121"/>
        <v>105.09300147196578</v>
      </c>
      <c r="L114" s="438"/>
      <c r="M114" s="154">
        <f t="shared" si="104"/>
        <v>12</v>
      </c>
      <c r="N114" s="433"/>
      <c r="O114" s="433"/>
      <c r="P114" s="95">
        <v>18</v>
      </c>
      <c r="Q114" s="95">
        <v>1883.7735849056614</v>
      </c>
      <c r="R114" s="178">
        <f t="shared" si="105"/>
        <v>104.65408805031453</v>
      </c>
      <c r="S114" s="95">
        <f t="shared" si="106"/>
        <v>12</v>
      </c>
      <c r="T114" s="436"/>
      <c r="U114" s="95">
        <v>18</v>
      </c>
      <c r="V114" s="95">
        <v>1899.5744680851067</v>
      </c>
      <c r="W114" s="178">
        <f t="shared" si="107"/>
        <v>105.53191489361704</v>
      </c>
      <c r="X114" s="95">
        <f t="shared" si="108"/>
        <v>12</v>
      </c>
      <c r="Y114" s="436"/>
      <c r="Z114" s="289"/>
      <c r="AA114" s="289"/>
      <c r="AB114" s="291" t="str">
        <f t="shared" si="109"/>
        <v/>
      </c>
      <c r="AC114" s="289" t="str">
        <f t="shared" si="110"/>
        <v/>
      </c>
      <c r="AD114" s="436"/>
      <c r="AE114" s="289"/>
      <c r="AF114" s="289"/>
      <c r="AG114" s="291" t="str">
        <f t="shared" si="111"/>
        <v/>
      </c>
      <c r="AH114" s="289" t="str">
        <f t="shared" si="112"/>
        <v/>
      </c>
      <c r="AI114" s="436"/>
      <c r="AJ114" s="289"/>
      <c r="AK114" s="289"/>
      <c r="AL114" s="291" t="str">
        <f t="shared" si="113"/>
        <v/>
      </c>
      <c r="AM114" s="289" t="str">
        <f t="shared" si="114"/>
        <v/>
      </c>
      <c r="AN114" s="436"/>
      <c r="AO114" s="289"/>
      <c r="AP114" s="289"/>
      <c r="AQ114" s="291" t="str">
        <f t="shared" si="115"/>
        <v/>
      </c>
      <c r="AR114" s="289" t="str">
        <f t="shared" si="116"/>
        <v/>
      </c>
      <c r="AS114" s="436"/>
      <c r="AT114" s="289"/>
      <c r="AU114" s="289"/>
      <c r="AV114" s="291" t="str">
        <f t="shared" si="117"/>
        <v/>
      </c>
      <c r="AW114" s="289" t="str">
        <f t="shared" si="118"/>
        <v/>
      </c>
      <c r="AX114" s="436"/>
    </row>
    <row r="115" spans="2:50" hidden="1">
      <c r="B115" s="435"/>
      <c r="C115" s="95">
        <v>9</v>
      </c>
      <c r="D115" s="95" t="s">
        <v>419</v>
      </c>
      <c r="E115" s="95">
        <v>16</v>
      </c>
      <c r="F115" s="95">
        <v>2000</v>
      </c>
      <c r="G115" s="178">
        <f t="shared" si="103"/>
        <v>125</v>
      </c>
      <c r="H115" s="436"/>
      <c r="I115" s="154">
        <f t="shared" si="119"/>
        <v>16</v>
      </c>
      <c r="J115" s="154">
        <f t="shared" si="120"/>
        <v>1878.7229756074914</v>
      </c>
      <c r="K115" s="155">
        <f t="shared" si="121"/>
        <v>117.42018597546821</v>
      </c>
      <c r="L115" s="438"/>
      <c r="M115" s="154">
        <f t="shared" si="104"/>
        <v>6</v>
      </c>
      <c r="N115" s="433"/>
      <c r="O115" s="433"/>
      <c r="P115" s="95">
        <v>16</v>
      </c>
      <c r="Q115" s="95">
        <v>1887.4285714285725</v>
      </c>
      <c r="R115" s="178">
        <f t="shared" si="105"/>
        <v>117.96428571428578</v>
      </c>
      <c r="S115" s="95">
        <f t="shared" si="106"/>
        <v>3</v>
      </c>
      <c r="T115" s="436"/>
      <c r="U115" s="95">
        <v>16</v>
      </c>
      <c r="V115" s="95">
        <v>1877.0526315789475</v>
      </c>
      <c r="W115" s="178">
        <f t="shared" si="107"/>
        <v>117.31578947368422</v>
      </c>
      <c r="X115" s="95">
        <f t="shared" si="108"/>
        <v>6</v>
      </c>
      <c r="Y115" s="436"/>
      <c r="Z115" s="95">
        <v>16</v>
      </c>
      <c r="AA115" s="95">
        <v>1881.6867469879512</v>
      </c>
      <c r="AB115" s="178">
        <f t="shared" si="109"/>
        <v>117.60542168674695</v>
      </c>
      <c r="AC115" s="95">
        <f t="shared" si="110"/>
        <v>4</v>
      </c>
      <c r="AD115" s="436"/>
      <c r="AE115" s="95">
        <v>16</v>
      </c>
      <c r="AF115" s="95">
        <v>1874.2105263157882</v>
      </c>
      <c r="AG115" s="178">
        <f t="shared" si="111"/>
        <v>117.13815789473676</v>
      </c>
      <c r="AH115" s="95">
        <f t="shared" si="112"/>
        <v>6</v>
      </c>
      <c r="AI115" s="436"/>
      <c r="AJ115" s="95">
        <v>16</v>
      </c>
      <c r="AK115" s="95">
        <v>1881.8823529411761</v>
      </c>
      <c r="AL115" s="178">
        <f t="shared" si="113"/>
        <v>117.61764705882351</v>
      </c>
      <c r="AM115" s="95">
        <f t="shared" si="114"/>
        <v>3</v>
      </c>
      <c r="AN115" s="436"/>
      <c r="AO115" s="95">
        <v>16</v>
      </c>
      <c r="AP115" s="95">
        <v>1873.8000000000004</v>
      </c>
      <c r="AQ115" s="178">
        <f t="shared" si="115"/>
        <v>117.11250000000003</v>
      </c>
      <c r="AR115" s="95">
        <f t="shared" si="116"/>
        <v>6</v>
      </c>
      <c r="AS115" s="436"/>
      <c r="AT115" s="95">
        <v>16</v>
      </c>
      <c r="AU115" s="95">
        <v>1875.0000000000011</v>
      </c>
      <c r="AV115" s="178">
        <f t="shared" si="117"/>
        <v>117.18750000000007</v>
      </c>
      <c r="AW115" s="95">
        <f t="shared" si="118"/>
        <v>6</v>
      </c>
      <c r="AX115" s="436"/>
    </row>
    <row r="116" spans="2:50" hidden="1">
      <c r="B116" s="435"/>
      <c r="C116" s="95">
        <v>10</v>
      </c>
      <c r="D116" s="95" t="s">
        <v>420</v>
      </c>
      <c r="E116" s="95">
        <v>15</v>
      </c>
      <c r="F116" s="95">
        <v>2000</v>
      </c>
      <c r="G116" s="178">
        <f t="shared" si="103"/>
        <v>133.33333333333334</v>
      </c>
      <c r="H116" s="436"/>
      <c r="I116" s="154">
        <f t="shared" si="119"/>
        <v>15</v>
      </c>
      <c r="J116" s="154">
        <f t="shared" si="120"/>
        <v>1916.3318962188309</v>
      </c>
      <c r="K116" s="155">
        <f t="shared" si="121"/>
        <v>127.75545974792206</v>
      </c>
      <c r="L116" s="438"/>
      <c r="M116" s="154">
        <f t="shared" si="104"/>
        <v>1</v>
      </c>
      <c r="N116" s="433"/>
      <c r="O116" s="433"/>
      <c r="P116" s="95">
        <v>15</v>
      </c>
      <c r="Q116" s="95">
        <v>1880.8695652173851</v>
      </c>
      <c r="R116" s="178">
        <f t="shared" si="105"/>
        <v>125.39130434782568</v>
      </c>
      <c r="S116" s="95">
        <f t="shared" si="106"/>
        <v>1</v>
      </c>
      <c r="T116" s="436"/>
      <c r="U116" s="95">
        <v>15</v>
      </c>
      <c r="V116" s="95">
        <v>1882.1052631579014</v>
      </c>
      <c r="W116" s="178">
        <f t="shared" si="107"/>
        <v>125.47368421052676</v>
      </c>
      <c r="X116" s="95">
        <f t="shared" si="108"/>
        <v>2</v>
      </c>
      <c r="Y116" s="436"/>
      <c r="Z116" s="95">
        <v>15</v>
      </c>
      <c r="AA116" s="95">
        <v>1956.923076923084</v>
      </c>
      <c r="AB116" s="178">
        <f t="shared" si="109"/>
        <v>130.46153846153894</v>
      </c>
      <c r="AC116" s="95">
        <f t="shared" si="110"/>
        <v>1</v>
      </c>
      <c r="AD116" s="436"/>
      <c r="AE116" s="95">
        <v>15</v>
      </c>
      <c r="AF116" s="95">
        <v>1898.1818181818251</v>
      </c>
      <c r="AG116" s="178">
        <f t="shared" si="111"/>
        <v>126.545454545455</v>
      </c>
      <c r="AH116" s="95">
        <f t="shared" si="112"/>
        <v>2</v>
      </c>
      <c r="AI116" s="436"/>
      <c r="AJ116" s="95">
        <v>15</v>
      </c>
      <c r="AK116" s="95">
        <v>1877.6470588235361</v>
      </c>
      <c r="AL116" s="178">
        <f t="shared" si="113"/>
        <v>125.17647058823574</v>
      </c>
      <c r="AM116" s="95">
        <f t="shared" si="114"/>
        <v>2</v>
      </c>
      <c r="AN116" s="436"/>
      <c r="AO116" s="95">
        <v>15</v>
      </c>
      <c r="AP116" s="95">
        <v>1945.2631578947439</v>
      </c>
      <c r="AQ116" s="178">
        <f t="shared" si="115"/>
        <v>129.68421052631626</v>
      </c>
      <c r="AR116" s="95">
        <f t="shared" si="116"/>
        <v>1</v>
      </c>
      <c r="AS116" s="436"/>
      <c r="AT116" s="95">
        <v>15</v>
      </c>
      <c r="AU116" s="95">
        <v>1973.3333333333403</v>
      </c>
      <c r="AV116" s="178">
        <f t="shared" si="117"/>
        <v>131.55555555555603</v>
      </c>
      <c r="AW116" s="95">
        <f t="shared" si="118"/>
        <v>1</v>
      </c>
      <c r="AX116" s="436"/>
    </row>
    <row r="117" spans="2:50" hidden="1">
      <c r="B117" s="435"/>
      <c r="C117" s="95">
        <v>11</v>
      </c>
      <c r="D117" s="95" t="s">
        <v>422</v>
      </c>
      <c r="E117" s="95">
        <v>17</v>
      </c>
      <c r="F117" s="95">
        <v>2000</v>
      </c>
      <c r="G117" s="178">
        <f t="shared" si="103"/>
        <v>117.64705882352941</v>
      </c>
      <c r="H117" s="436"/>
      <c r="I117" s="154">
        <f t="shared" si="119"/>
        <v>17</v>
      </c>
      <c r="J117" s="154">
        <f t="shared" si="120"/>
        <v>1884.5339292796941</v>
      </c>
      <c r="K117" s="155">
        <f t="shared" si="121"/>
        <v>110.85493701645261</v>
      </c>
      <c r="L117" s="438"/>
      <c r="M117" s="154">
        <f t="shared" si="104"/>
        <v>10</v>
      </c>
      <c r="N117" s="433"/>
      <c r="O117" s="433"/>
      <c r="P117" s="95">
        <v>17</v>
      </c>
      <c r="Q117" s="95">
        <v>1879.9999999999991</v>
      </c>
      <c r="R117" s="178">
        <f t="shared" si="105"/>
        <v>110.5882352941176</v>
      </c>
      <c r="S117" s="95">
        <f t="shared" si="106"/>
        <v>9</v>
      </c>
      <c r="T117" s="436"/>
      <c r="U117" s="95">
        <v>17</v>
      </c>
      <c r="V117" s="95">
        <v>1889.1428571428551</v>
      </c>
      <c r="W117" s="178">
        <f t="shared" si="107"/>
        <v>111.12605042016794</v>
      </c>
      <c r="X117" s="95">
        <f t="shared" si="108"/>
        <v>10</v>
      </c>
      <c r="Y117" s="436"/>
      <c r="Z117" s="95">
        <v>17</v>
      </c>
      <c r="AA117" s="95">
        <v>1886.8965517241393</v>
      </c>
      <c r="AB117" s="178">
        <f t="shared" si="109"/>
        <v>110.9939148073023</v>
      </c>
      <c r="AC117" s="95">
        <f t="shared" si="110"/>
        <v>8</v>
      </c>
      <c r="AD117" s="436"/>
      <c r="AE117" s="95">
        <v>17</v>
      </c>
      <c r="AF117" s="95">
        <v>1885.2631578947382</v>
      </c>
      <c r="AG117" s="178">
        <f t="shared" si="111"/>
        <v>110.89783281733754</v>
      </c>
      <c r="AH117" s="95">
        <f t="shared" si="112"/>
        <v>10</v>
      </c>
      <c r="AI117" s="436"/>
      <c r="AJ117" s="95">
        <v>17</v>
      </c>
      <c r="AK117" s="95">
        <v>1888.656716417908</v>
      </c>
      <c r="AL117" s="178">
        <f t="shared" si="113"/>
        <v>111.09745390693577</v>
      </c>
      <c r="AM117" s="95">
        <f t="shared" si="114"/>
        <v>9</v>
      </c>
      <c r="AN117" s="436"/>
      <c r="AO117" s="95">
        <v>17</v>
      </c>
      <c r="AP117" s="95">
        <v>1883.0769230769222</v>
      </c>
      <c r="AQ117" s="178">
        <f t="shared" si="115"/>
        <v>110.76923076923072</v>
      </c>
      <c r="AR117" s="95">
        <f t="shared" si="116"/>
        <v>8</v>
      </c>
      <c r="AS117" s="436"/>
      <c r="AT117" s="95">
        <v>17</v>
      </c>
      <c r="AU117" s="95">
        <v>1878.7012987012977</v>
      </c>
      <c r="AV117" s="178">
        <f t="shared" si="117"/>
        <v>110.51184110007634</v>
      </c>
      <c r="AW117" s="95">
        <f t="shared" si="118"/>
        <v>9</v>
      </c>
      <c r="AX117" s="436"/>
    </row>
    <row r="118" spans="2:50" hidden="1">
      <c r="B118" s="435"/>
      <c r="C118" s="95">
        <v>12</v>
      </c>
      <c r="D118" s="95" t="s">
        <v>423</v>
      </c>
      <c r="E118" s="95">
        <v>15</v>
      </c>
      <c r="F118" s="95">
        <v>2000</v>
      </c>
      <c r="G118" s="178">
        <f t="shared" si="103"/>
        <v>133.33333333333334</v>
      </c>
      <c r="H118" s="436"/>
      <c r="I118" s="154">
        <f t="shared" si="119"/>
        <v>15</v>
      </c>
      <c r="J118" s="154">
        <f t="shared" si="120"/>
        <v>1891.7771946558753</v>
      </c>
      <c r="K118" s="155">
        <f t="shared" si="121"/>
        <v>126.11847964372501</v>
      </c>
      <c r="L118" s="438"/>
      <c r="M118" s="154">
        <f t="shared" si="104"/>
        <v>2</v>
      </c>
      <c r="N118" s="433"/>
      <c r="O118" s="433"/>
      <c r="P118" s="95">
        <v>15</v>
      </c>
      <c r="Q118" s="95">
        <v>1877.2881355932218</v>
      </c>
      <c r="R118" s="178">
        <f t="shared" si="105"/>
        <v>125.15254237288146</v>
      </c>
      <c r="S118" s="95">
        <f t="shared" si="106"/>
        <v>2</v>
      </c>
      <c r="T118" s="436"/>
      <c r="U118" s="95">
        <v>15</v>
      </c>
      <c r="V118" s="95">
        <v>1891.1111111111122</v>
      </c>
      <c r="W118" s="178">
        <f t="shared" si="107"/>
        <v>126.07407407407415</v>
      </c>
      <c r="X118" s="95">
        <f t="shared" si="108"/>
        <v>1</v>
      </c>
      <c r="Y118" s="436"/>
      <c r="Z118" s="95">
        <v>15</v>
      </c>
      <c r="AA118" s="95">
        <v>1885.909090909091</v>
      </c>
      <c r="AB118" s="178">
        <f t="shared" si="109"/>
        <v>125.72727272727273</v>
      </c>
      <c r="AC118" s="95">
        <f t="shared" si="110"/>
        <v>2</v>
      </c>
      <c r="AD118" s="436"/>
      <c r="AE118" s="95">
        <v>15</v>
      </c>
      <c r="AF118" s="95">
        <v>1907.9999999999993</v>
      </c>
      <c r="AG118" s="178">
        <f t="shared" si="111"/>
        <v>127.19999999999996</v>
      </c>
      <c r="AH118" s="95">
        <f t="shared" si="112"/>
        <v>1</v>
      </c>
      <c r="AI118" s="436"/>
      <c r="AJ118" s="95">
        <v>15</v>
      </c>
      <c r="AK118" s="95">
        <v>1908.0000000000005</v>
      </c>
      <c r="AL118" s="178">
        <f t="shared" si="113"/>
        <v>127.20000000000003</v>
      </c>
      <c r="AM118" s="95">
        <f t="shared" si="114"/>
        <v>1</v>
      </c>
      <c r="AN118" s="436"/>
      <c r="AO118" s="95">
        <v>15</v>
      </c>
      <c r="AP118" s="95">
        <v>1874.2372881355948</v>
      </c>
      <c r="AQ118" s="178">
        <f t="shared" si="115"/>
        <v>124.94915254237299</v>
      </c>
      <c r="AR118" s="95">
        <f t="shared" si="116"/>
        <v>2</v>
      </c>
      <c r="AS118" s="436"/>
      <c r="AT118" s="95">
        <v>15</v>
      </c>
      <c r="AU118" s="95">
        <v>1897.8947368421068</v>
      </c>
      <c r="AV118" s="178">
        <f t="shared" si="117"/>
        <v>126.52631578947378</v>
      </c>
      <c r="AW118" s="95">
        <f t="shared" si="118"/>
        <v>2</v>
      </c>
      <c r="AX118" s="436"/>
    </row>
    <row r="119" spans="2:50" hidden="1">
      <c r="B119" s="435"/>
      <c r="C119" s="95">
        <v>13</v>
      </c>
      <c r="D119" s="95" t="s">
        <v>424</v>
      </c>
      <c r="E119" s="95">
        <v>16</v>
      </c>
      <c r="F119" s="95">
        <v>1500</v>
      </c>
      <c r="G119" s="178">
        <f t="shared" si="103"/>
        <v>93.75</v>
      </c>
      <c r="H119" s="436"/>
      <c r="I119" s="154">
        <f t="shared" si="119"/>
        <v>16</v>
      </c>
      <c r="J119" s="154">
        <f t="shared" si="120"/>
        <v>1420.0168873169889</v>
      </c>
      <c r="K119" s="155">
        <f t="shared" si="121"/>
        <v>88.751055457311807</v>
      </c>
      <c r="L119" s="438"/>
      <c r="M119" s="154">
        <f t="shared" si="104"/>
        <v>14</v>
      </c>
      <c r="N119" s="433"/>
      <c r="O119" s="433"/>
      <c r="P119" s="95">
        <v>16</v>
      </c>
      <c r="Q119" s="95">
        <v>1421.9047619047633</v>
      </c>
      <c r="R119" s="178">
        <f t="shared" si="105"/>
        <v>88.869047619047706</v>
      </c>
      <c r="S119" s="95">
        <f t="shared" si="106"/>
        <v>14</v>
      </c>
      <c r="T119" s="436"/>
      <c r="U119" s="95">
        <v>16</v>
      </c>
      <c r="V119" s="95">
        <v>1404.6428571428582</v>
      </c>
      <c r="W119" s="178">
        <f t="shared" si="107"/>
        <v>87.79017857142864</v>
      </c>
      <c r="X119" s="95">
        <f t="shared" si="108"/>
        <v>14</v>
      </c>
      <c r="Y119" s="436"/>
      <c r="Z119" s="95">
        <v>16</v>
      </c>
      <c r="AA119" s="95">
        <v>1430.2040816326535</v>
      </c>
      <c r="AB119" s="178">
        <f t="shared" si="109"/>
        <v>89.387755102040842</v>
      </c>
      <c r="AC119" s="95">
        <f t="shared" si="110"/>
        <v>13</v>
      </c>
      <c r="AD119" s="436"/>
      <c r="AE119" s="95">
        <v>16</v>
      </c>
      <c r="AF119" s="95">
        <v>1427.5000000000005</v>
      </c>
      <c r="AG119" s="178">
        <f t="shared" si="111"/>
        <v>89.218750000000028</v>
      </c>
      <c r="AH119" s="95">
        <f t="shared" si="112"/>
        <v>13</v>
      </c>
      <c r="AI119" s="436"/>
      <c r="AJ119" s="95">
        <v>16</v>
      </c>
      <c r="AK119" s="95">
        <v>1416.4285714285725</v>
      </c>
      <c r="AL119" s="178">
        <f t="shared" si="113"/>
        <v>88.526785714285779</v>
      </c>
      <c r="AM119" s="95">
        <f t="shared" si="114"/>
        <v>13</v>
      </c>
      <c r="AN119" s="436"/>
      <c r="AO119" s="95">
        <v>16</v>
      </c>
      <c r="AP119" s="95">
        <v>1417.1428571428585</v>
      </c>
      <c r="AQ119" s="178">
        <f t="shared" si="115"/>
        <v>88.571428571428655</v>
      </c>
      <c r="AR119" s="95">
        <f t="shared" si="116"/>
        <v>13</v>
      </c>
      <c r="AS119" s="436"/>
      <c r="AT119" s="95">
        <v>16</v>
      </c>
      <c r="AU119" s="95">
        <v>1422.2950819672144</v>
      </c>
      <c r="AV119" s="178">
        <f t="shared" si="117"/>
        <v>88.8934426229509</v>
      </c>
      <c r="AW119" s="95">
        <f t="shared" si="118"/>
        <v>13</v>
      </c>
      <c r="AX119" s="436"/>
    </row>
    <row r="120" spans="2:50" hidden="1">
      <c r="B120" s="435"/>
      <c r="C120" s="95">
        <v>14</v>
      </c>
      <c r="D120" s="95" t="s">
        <v>671</v>
      </c>
      <c r="E120" s="95">
        <v>16</v>
      </c>
      <c r="F120" s="95">
        <v>2000</v>
      </c>
      <c r="G120" s="178">
        <f t="shared" si="103"/>
        <v>125</v>
      </c>
      <c r="H120" s="436"/>
      <c r="I120" s="154">
        <f t="shared" si="119"/>
        <v>16</v>
      </c>
      <c r="J120" s="154">
        <f t="shared" si="120"/>
        <v>1894.279941045553</v>
      </c>
      <c r="K120" s="155">
        <f t="shared" si="121"/>
        <v>118.39249631534706</v>
      </c>
      <c r="L120" s="438"/>
      <c r="M120" s="154">
        <f t="shared" si="104"/>
        <v>3</v>
      </c>
      <c r="N120" s="433"/>
      <c r="O120" s="433"/>
      <c r="P120" s="95">
        <v>16</v>
      </c>
      <c r="Q120" s="95">
        <v>1880.1197604790414</v>
      </c>
      <c r="R120" s="178">
        <f t="shared" si="105"/>
        <v>117.50748502994009</v>
      </c>
      <c r="S120" s="95">
        <f t="shared" si="106"/>
        <v>4</v>
      </c>
      <c r="T120" s="436"/>
      <c r="U120" s="95">
        <v>16</v>
      </c>
      <c r="V120" s="95">
        <v>1884.5454545454552</v>
      </c>
      <c r="W120" s="178">
        <f t="shared" si="107"/>
        <v>117.78409090909095</v>
      </c>
      <c r="X120" s="95">
        <f t="shared" si="108"/>
        <v>4</v>
      </c>
      <c r="Y120" s="436"/>
      <c r="Z120" s="95">
        <v>16</v>
      </c>
      <c r="AA120" s="95">
        <v>1878.3333333333337</v>
      </c>
      <c r="AB120" s="178">
        <f t="shared" si="109"/>
        <v>117.39583333333336</v>
      </c>
      <c r="AC120" s="95">
        <f t="shared" si="110"/>
        <v>5</v>
      </c>
      <c r="AD120" s="436"/>
      <c r="AE120" s="95">
        <v>16</v>
      </c>
      <c r="AF120" s="95">
        <v>1937.1428571428528</v>
      </c>
      <c r="AG120" s="178">
        <f t="shared" si="111"/>
        <v>121.0714285714283</v>
      </c>
      <c r="AH120" s="95">
        <f t="shared" si="112"/>
        <v>3</v>
      </c>
      <c r="AI120" s="436"/>
      <c r="AJ120" s="95">
        <v>16</v>
      </c>
      <c r="AK120" s="95">
        <v>1843.6363636363701</v>
      </c>
      <c r="AL120" s="178">
        <f t="shared" si="113"/>
        <v>115.22727272727313</v>
      </c>
      <c r="AM120" s="95">
        <f t="shared" si="114"/>
        <v>6</v>
      </c>
      <c r="AN120" s="436"/>
      <c r="AO120" s="95">
        <v>16</v>
      </c>
      <c r="AP120" s="95">
        <v>1877.9999999999993</v>
      </c>
      <c r="AQ120" s="178">
        <f t="shared" si="115"/>
        <v>117.37499999999996</v>
      </c>
      <c r="AR120" s="95">
        <f t="shared" si="116"/>
        <v>4</v>
      </c>
      <c r="AS120" s="436"/>
      <c r="AT120" s="95">
        <v>16</v>
      </c>
      <c r="AU120" s="95">
        <v>1958.181818181818</v>
      </c>
      <c r="AV120" s="178">
        <f t="shared" si="117"/>
        <v>122.38636363636363</v>
      </c>
      <c r="AW120" s="95">
        <f t="shared" si="118"/>
        <v>3</v>
      </c>
      <c r="AX120" s="436"/>
    </row>
    <row r="121" spans="2:50" hidden="1">
      <c r="B121" s="435"/>
      <c r="C121" s="95">
        <v>15</v>
      </c>
      <c r="D121" s="95"/>
      <c r="E121" s="95"/>
      <c r="F121" s="95"/>
      <c r="G121" s="178"/>
      <c r="H121" s="436"/>
      <c r="I121" s="154" t="str">
        <f t="shared" si="119"/>
        <v/>
      </c>
      <c r="J121" s="154" t="str">
        <f t="shared" si="120"/>
        <v/>
      </c>
      <c r="K121" s="155" t="str">
        <f t="shared" si="121"/>
        <v/>
      </c>
      <c r="L121" s="439"/>
      <c r="M121" s="154" t="str">
        <f t="shared" si="104"/>
        <v/>
      </c>
      <c r="N121" s="433"/>
      <c r="O121" s="433"/>
      <c r="P121" s="95"/>
      <c r="Q121" s="95"/>
      <c r="R121" s="178" t="str">
        <f t="shared" si="105"/>
        <v/>
      </c>
      <c r="S121" s="95" t="str">
        <f t="shared" si="106"/>
        <v/>
      </c>
      <c r="T121" s="436"/>
      <c r="U121" s="95"/>
      <c r="V121" s="95"/>
      <c r="W121" s="178" t="str">
        <f t="shared" si="107"/>
        <v/>
      </c>
      <c r="X121" s="95" t="str">
        <f t="shared" si="108"/>
        <v/>
      </c>
      <c r="Y121" s="436"/>
      <c r="Z121" s="95"/>
      <c r="AA121" s="95"/>
      <c r="AB121" s="178" t="str">
        <f t="shared" si="109"/>
        <v/>
      </c>
      <c r="AC121" s="95" t="str">
        <f t="shared" si="110"/>
        <v/>
      </c>
      <c r="AD121" s="436"/>
      <c r="AE121" s="95"/>
      <c r="AF121" s="95"/>
      <c r="AG121" s="178" t="str">
        <f t="shared" si="111"/>
        <v/>
      </c>
      <c r="AH121" s="95" t="str">
        <f t="shared" si="112"/>
        <v/>
      </c>
      <c r="AI121" s="436"/>
      <c r="AJ121" s="95"/>
      <c r="AK121" s="95"/>
      <c r="AL121" s="178" t="str">
        <f t="shared" si="113"/>
        <v/>
      </c>
      <c r="AM121" s="95" t="str">
        <f t="shared" si="114"/>
        <v/>
      </c>
      <c r="AN121" s="436"/>
      <c r="AO121" s="95"/>
      <c r="AP121" s="95"/>
      <c r="AQ121" s="178" t="str">
        <f t="shared" si="115"/>
        <v/>
      </c>
      <c r="AR121" s="95" t="str">
        <f t="shared" si="116"/>
        <v/>
      </c>
      <c r="AS121" s="436"/>
      <c r="AT121" s="95"/>
      <c r="AU121" s="95"/>
      <c r="AV121" s="178" t="str">
        <f t="shared" si="117"/>
        <v/>
      </c>
      <c r="AW121" s="95" t="str">
        <f t="shared" si="118"/>
        <v/>
      </c>
      <c r="AX121" s="436"/>
    </row>
    <row r="122" spans="2:50" ht="15.75" hidden="1">
      <c r="B122" s="443" t="s">
        <v>167</v>
      </c>
      <c r="C122" s="444"/>
      <c r="D122" s="444"/>
      <c r="E122" s="444"/>
      <c r="F122" s="444"/>
      <c r="G122" s="444"/>
      <c r="H122" s="444"/>
      <c r="I122" s="151"/>
      <c r="J122" s="151"/>
      <c r="K122" s="151"/>
      <c r="L122" s="151"/>
      <c r="M122" s="151"/>
      <c r="N122" s="433" t="s">
        <v>159</v>
      </c>
      <c r="O122" s="446" t="s">
        <v>106</v>
      </c>
      <c r="P122" s="448">
        <f>AT102+1</f>
        <v>45909</v>
      </c>
      <c r="Q122" s="435"/>
      <c r="R122" s="435"/>
      <c r="S122" s="435"/>
      <c r="T122" s="435"/>
      <c r="U122" s="448">
        <f>P122+1</f>
        <v>45910</v>
      </c>
      <c r="V122" s="435"/>
      <c r="W122" s="435"/>
      <c r="X122" s="435"/>
      <c r="Y122" s="435"/>
      <c r="Z122" s="448">
        <f>U122+1</f>
        <v>45911</v>
      </c>
      <c r="AA122" s="435"/>
      <c r="AB122" s="435"/>
      <c r="AC122" s="435"/>
      <c r="AD122" s="435"/>
      <c r="AE122" s="448">
        <f>Z122+1</f>
        <v>45912</v>
      </c>
      <c r="AF122" s="435"/>
      <c r="AG122" s="435"/>
      <c r="AH122" s="435"/>
      <c r="AI122" s="435"/>
      <c r="AJ122" s="448">
        <f>AE122+1</f>
        <v>45913</v>
      </c>
      <c r="AK122" s="435"/>
      <c r="AL122" s="435"/>
      <c r="AM122" s="435"/>
      <c r="AN122" s="435"/>
      <c r="AO122" s="448">
        <f>AJ122+1</f>
        <v>45914</v>
      </c>
      <c r="AP122" s="435"/>
      <c r="AQ122" s="435"/>
      <c r="AR122" s="435"/>
      <c r="AS122" s="435"/>
      <c r="AT122" s="448">
        <f>AO122+1</f>
        <v>45915</v>
      </c>
      <c r="AU122" s="435"/>
      <c r="AV122" s="435"/>
      <c r="AW122" s="435"/>
      <c r="AX122" s="435"/>
    </row>
    <row r="123" spans="2:50" ht="15.75" hidden="1">
      <c r="B123" s="445"/>
      <c r="C123" s="445"/>
      <c r="D123" s="445"/>
      <c r="E123" s="445"/>
      <c r="F123" s="445"/>
      <c r="G123" s="445"/>
      <c r="H123" s="445"/>
      <c r="I123" s="151"/>
      <c r="J123" s="151"/>
      <c r="K123" s="151"/>
      <c r="L123" s="151"/>
      <c r="M123" s="151"/>
      <c r="N123" s="433"/>
      <c r="O123" s="447"/>
      <c r="P123" s="448" t="s">
        <v>120</v>
      </c>
      <c r="Q123" s="435"/>
      <c r="R123" s="435"/>
      <c r="S123" s="435"/>
      <c r="T123" s="435"/>
      <c r="U123" s="448" t="s">
        <v>114</v>
      </c>
      <c r="V123" s="435"/>
      <c r="W123" s="435"/>
      <c r="X123" s="435"/>
      <c r="Y123" s="435"/>
      <c r="Z123" s="448" t="s">
        <v>115</v>
      </c>
      <c r="AA123" s="435"/>
      <c r="AB123" s="435"/>
      <c r="AC123" s="435"/>
      <c r="AD123" s="435"/>
      <c r="AE123" s="448" t="s">
        <v>116</v>
      </c>
      <c r="AF123" s="435"/>
      <c r="AG123" s="435"/>
      <c r="AH123" s="435"/>
      <c r="AI123" s="435"/>
      <c r="AJ123" s="448" t="s">
        <v>117</v>
      </c>
      <c r="AK123" s="435"/>
      <c r="AL123" s="435"/>
      <c r="AM123" s="435"/>
      <c r="AN123" s="435"/>
      <c r="AO123" s="448" t="s">
        <v>118</v>
      </c>
      <c r="AP123" s="435"/>
      <c r="AQ123" s="435"/>
      <c r="AR123" s="435"/>
      <c r="AS123" s="435"/>
      <c r="AT123" s="448" t="s">
        <v>119</v>
      </c>
      <c r="AU123" s="435"/>
      <c r="AV123" s="435"/>
      <c r="AW123" s="435"/>
      <c r="AX123" s="435"/>
    </row>
    <row r="124" spans="2:50" hidden="1">
      <c r="B124" s="433" t="s">
        <v>155</v>
      </c>
      <c r="C124" s="433" t="s">
        <v>147</v>
      </c>
      <c r="D124" s="433"/>
      <c r="E124" s="433" t="s">
        <v>149</v>
      </c>
      <c r="F124" s="433"/>
      <c r="G124" s="433"/>
      <c r="H124" s="440" t="s">
        <v>156</v>
      </c>
      <c r="I124" s="434" t="s">
        <v>225</v>
      </c>
      <c r="J124" s="434"/>
      <c r="K124" s="434"/>
      <c r="L124" s="434" t="s">
        <v>156</v>
      </c>
      <c r="M124" s="434" t="s">
        <v>168</v>
      </c>
      <c r="N124" s="433"/>
      <c r="O124" s="433" t="s">
        <v>158</v>
      </c>
      <c r="P124" s="430" t="s">
        <v>152</v>
      </c>
      <c r="Q124" s="431"/>
      <c r="R124" s="431"/>
      <c r="S124" s="432"/>
      <c r="T124" s="433" t="s">
        <v>156</v>
      </c>
      <c r="U124" s="430" t="s">
        <v>152</v>
      </c>
      <c r="V124" s="431"/>
      <c r="W124" s="431"/>
      <c r="X124" s="432"/>
      <c r="Y124" s="433" t="s">
        <v>156</v>
      </c>
      <c r="Z124" s="430" t="s">
        <v>152</v>
      </c>
      <c r="AA124" s="431"/>
      <c r="AB124" s="431"/>
      <c r="AC124" s="432"/>
      <c r="AD124" s="433" t="s">
        <v>156</v>
      </c>
      <c r="AE124" s="430" t="s">
        <v>152</v>
      </c>
      <c r="AF124" s="431"/>
      <c r="AG124" s="431"/>
      <c r="AH124" s="432"/>
      <c r="AI124" s="433" t="s">
        <v>156</v>
      </c>
      <c r="AJ124" s="430" t="s">
        <v>152</v>
      </c>
      <c r="AK124" s="431"/>
      <c r="AL124" s="431"/>
      <c r="AM124" s="432"/>
      <c r="AN124" s="433" t="s">
        <v>156</v>
      </c>
      <c r="AO124" s="430" t="s">
        <v>152</v>
      </c>
      <c r="AP124" s="431"/>
      <c r="AQ124" s="431"/>
      <c r="AR124" s="432"/>
      <c r="AS124" s="433" t="s">
        <v>156</v>
      </c>
      <c r="AT124" s="430" t="s">
        <v>152</v>
      </c>
      <c r="AU124" s="431"/>
      <c r="AV124" s="431"/>
      <c r="AW124" s="432"/>
      <c r="AX124" s="433" t="s">
        <v>156</v>
      </c>
    </row>
    <row r="125" spans="2:50" hidden="1">
      <c r="B125" s="433"/>
      <c r="C125" s="433"/>
      <c r="D125" s="433"/>
      <c r="E125" s="433" t="s">
        <v>148</v>
      </c>
      <c r="F125" s="433"/>
      <c r="G125" s="433"/>
      <c r="H125" s="441"/>
      <c r="I125" s="434" t="s">
        <v>148</v>
      </c>
      <c r="J125" s="434"/>
      <c r="K125" s="434"/>
      <c r="L125" s="434"/>
      <c r="M125" s="434"/>
      <c r="N125" s="433"/>
      <c r="O125" s="433"/>
      <c r="P125" s="430" t="s">
        <v>153</v>
      </c>
      <c r="Q125" s="431"/>
      <c r="R125" s="431"/>
      <c r="S125" s="432"/>
      <c r="T125" s="433"/>
      <c r="U125" s="430" t="s">
        <v>153</v>
      </c>
      <c r="V125" s="431"/>
      <c r="W125" s="431"/>
      <c r="X125" s="432"/>
      <c r="Y125" s="433"/>
      <c r="Z125" s="430" t="s">
        <v>153</v>
      </c>
      <c r="AA125" s="431"/>
      <c r="AB125" s="431"/>
      <c r="AC125" s="432"/>
      <c r="AD125" s="433"/>
      <c r="AE125" s="430" t="s">
        <v>153</v>
      </c>
      <c r="AF125" s="431"/>
      <c r="AG125" s="431"/>
      <c r="AH125" s="432"/>
      <c r="AI125" s="433"/>
      <c r="AJ125" s="430" t="s">
        <v>153</v>
      </c>
      <c r="AK125" s="431"/>
      <c r="AL125" s="431"/>
      <c r="AM125" s="432"/>
      <c r="AN125" s="433"/>
      <c r="AO125" s="430" t="s">
        <v>153</v>
      </c>
      <c r="AP125" s="431"/>
      <c r="AQ125" s="431"/>
      <c r="AR125" s="432"/>
      <c r="AS125" s="433"/>
      <c r="AT125" s="430" t="s">
        <v>153</v>
      </c>
      <c r="AU125" s="431"/>
      <c r="AV125" s="431"/>
      <c r="AW125" s="432"/>
      <c r="AX125" s="433"/>
    </row>
    <row r="126" spans="2:50" hidden="1">
      <c r="B126" s="433"/>
      <c r="C126" s="433"/>
      <c r="D126" s="433"/>
      <c r="E126" s="94" t="s">
        <v>150</v>
      </c>
      <c r="F126" s="94" t="s">
        <v>151</v>
      </c>
      <c r="G126" s="94" t="s">
        <v>154</v>
      </c>
      <c r="H126" s="442"/>
      <c r="I126" s="153" t="s">
        <v>150</v>
      </c>
      <c r="J126" s="153" t="s">
        <v>151</v>
      </c>
      <c r="K126" s="153" t="s">
        <v>154</v>
      </c>
      <c r="L126" s="434"/>
      <c r="M126" s="434"/>
      <c r="N126" s="433"/>
      <c r="O126" s="433"/>
      <c r="P126" s="94" t="s">
        <v>150</v>
      </c>
      <c r="Q126" s="94" t="s">
        <v>151</v>
      </c>
      <c r="R126" s="94" t="s">
        <v>154</v>
      </c>
      <c r="S126" s="94" t="s">
        <v>168</v>
      </c>
      <c r="T126" s="433"/>
      <c r="U126" s="94" t="s">
        <v>150</v>
      </c>
      <c r="V126" s="94" t="s">
        <v>151</v>
      </c>
      <c r="W126" s="94" t="s">
        <v>154</v>
      </c>
      <c r="X126" s="94" t="s">
        <v>168</v>
      </c>
      <c r="Y126" s="433"/>
      <c r="Z126" s="94" t="s">
        <v>150</v>
      </c>
      <c r="AA126" s="94" t="s">
        <v>151</v>
      </c>
      <c r="AB126" s="94" t="s">
        <v>154</v>
      </c>
      <c r="AC126" s="94" t="s">
        <v>168</v>
      </c>
      <c r="AD126" s="43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3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3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3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33"/>
    </row>
    <row r="127" spans="2:50" hidden="1">
      <c r="B127" s="435" t="s">
        <v>137</v>
      </c>
      <c r="C127" s="95">
        <v>1</v>
      </c>
      <c r="D127" s="95" t="s">
        <v>410</v>
      </c>
      <c r="E127" s="95">
        <v>16</v>
      </c>
      <c r="F127" s="95">
        <v>2000</v>
      </c>
      <c r="G127" s="178">
        <f>F127/E127</f>
        <v>125</v>
      </c>
      <c r="H127" s="436">
        <f>AVERAGE(G127:G141)</f>
        <v>123.15184170834326</v>
      </c>
      <c r="I127" s="154">
        <f t="shared" ref="I127:I129" si="122">IFERROR(AVERAGE(P127,U127,Z127,AE127,AJ127,AO127,AT127),"")</f>
        <v>16</v>
      </c>
      <c r="J127" s="154">
        <f t="shared" ref="J127:J129" si="123">IFERROR(AVERAGE(Q127,V127,AA127,AF127,AK127,AP127,AU127),"")</f>
        <v>1912.8807135502386</v>
      </c>
      <c r="K127" s="155">
        <f t="shared" ref="K127:K129" si="124">IFERROR(AVERAGE(R127,W127,AB127,AG127,AL127,AQ127,AV127),"")</f>
        <v>119.55504459688991</v>
      </c>
      <c r="L127" s="437">
        <f>IFERROR(AVERAGE(K127:K141),"-")</f>
        <v>117.00374930231284</v>
      </c>
      <c r="M127" s="154">
        <f>IFERROR(RANK(K127, K$127:K$141),"")</f>
        <v>7</v>
      </c>
      <c r="N127" s="433"/>
      <c r="O127" s="433"/>
      <c r="P127" s="95">
        <v>16</v>
      </c>
      <c r="Q127" s="95">
        <v>1898.1818181818157</v>
      </c>
      <c r="R127" s="178">
        <f>IFERROR(Q127/P127,"")</f>
        <v>118.63636363636348</v>
      </c>
      <c r="S127" s="95">
        <f>IFERROR(RANK(R127, R$127:R$141),"")</f>
        <v>7</v>
      </c>
      <c r="T127" s="436">
        <f>AVERAGE(R127:R141)</f>
        <v>117.14301775238027</v>
      </c>
      <c r="U127" s="95">
        <v>16</v>
      </c>
      <c r="V127" s="95">
        <v>1885.7142857142817</v>
      </c>
      <c r="W127" s="178">
        <f>IFERROR(V127/U127,"")</f>
        <v>117.85714285714261</v>
      </c>
      <c r="X127" s="95">
        <f>IFERROR(RANK(W127, W$127:W$141),"")</f>
        <v>8</v>
      </c>
      <c r="Y127" s="436">
        <f>AVERAGE(W127:W141)</f>
        <v>117.35318851530498</v>
      </c>
      <c r="Z127" s="95">
        <v>16</v>
      </c>
      <c r="AA127" s="95">
        <v>1938.2608695652109</v>
      </c>
      <c r="AB127" s="178">
        <f>IFERROR(AA127/Z127,"")</f>
        <v>121.14130434782568</v>
      </c>
      <c r="AC127" s="95">
        <f>IFERROR(RANK(AB127, AB$127:AB$141),"")</f>
        <v>6</v>
      </c>
      <c r="AD127" s="436">
        <f>AVERAGE(AB127:AB141)</f>
        <v>116.98183870300832</v>
      </c>
      <c r="AE127" s="95">
        <v>16</v>
      </c>
      <c r="AF127" s="95">
        <v>1882.4999999999943</v>
      </c>
      <c r="AG127" s="178">
        <f>IFERROR(AF127/AE127,"")</f>
        <v>117.65624999999964</v>
      </c>
      <c r="AH127" s="95">
        <f>IFERROR(RANK(AG127, AG$127:AG$141),"")</f>
        <v>9</v>
      </c>
      <c r="AI127" s="436">
        <f>AVERAGE(AG127:AG141)</f>
        <v>117.23555590917174</v>
      </c>
      <c r="AJ127" s="95">
        <v>16</v>
      </c>
      <c r="AK127" s="95">
        <v>1939.9999999999968</v>
      </c>
      <c r="AL127" s="178">
        <f>IFERROR(AK127/AJ127,"")</f>
        <v>121.2499999999998</v>
      </c>
      <c r="AM127" s="95">
        <f>IFERROR(RANK(AL127, AL$127:AL$141),"")</f>
        <v>6</v>
      </c>
      <c r="AN127" s="436">
        <f>AVERAGE(AL127:AL141)</f>
        <v>116.42010828864075</v>
      </c>
      <c r="AO127" s="95">
        <v>16</v>
      </c>
      <c r="AP127" s="95">
        <v>1918.2352941176446</v>
      </c>
      <c r="AQ127" s="178">
        <f>IFERROR(AP127/AO127,"")</f>
        <v>119.88970588235279</v>
      </c>
      <c r="AR127" s="95">
        <f>IFERROR(RANK(AQ127, AQ$127:AQ$141),"")</f>
        <v>5</v>
      </c>
      <c r="AS127" s="436">
        <f>AVERAGE(AQ127:AQ141)</f>
        <v>116.10717231297703</v>
      </c>
      <c r="AT127" s="95">
        <v>16</v>
      </c>
      <c r="AU127" s="95">
        <v>1927.272727272725</v>
      </c>
      <c r="AV127" s="178">
        <f>IFERROR(AU127/AT127,"")</f>
        <v>120.45454545454531</v>
      </c>
      <c r="AW127" s="95">
        <f>IFERROR(RANK(AV127, AV$127:AV$141),"")</f>
        <v>5</v>
      </c>
      <c r="AX127" s="436">
        <f>AVERAGE(AV127:AV141)</f>
        <v>116.03697809758357</v>
      </c>
    </row>
    <row r="128" spans="2:50" hidden="1">
      <c r="B128" s="435"/>
      <c r="C128" s="95">
        <v>2</v>
      </c>
      <c r="D128" s="95" t="s">
        <v>411</v>
      </c>
      <c r="E128" s="95">
        <v>15</v>
      </c>
      <c r="F128" s="95">
        <v>2000</v>
      </c>
      <c r="G128" s="178">
        <f t="shared" ref="G128:G139" si="125">F128/E128</f>
        <v>133.33333333333334</v>
      </c>
      <c r="H128" s="436"/>
      <c r="I128" s="154">
        <f t="shared" si="122"/>
        <v>15</v>
      </c>
      <c r="J128" s="154">
        <f t="shared" si="123"/>
        <v>1895.6467642474588</v>
      </c>
      <c r="K128" s="155">
        <f t="shared" si="124"/>
        <v>126.37645094983061</v>
      </c>
      <c r="L128" s="438"/>
      <c r="M128" s="154">
        <f t="shared" ref="M128:M141" si="126">IFERROR(RANK(K128, K$127:K$141),"")</f>
        <v>4</v>
      </c>
      <c r="N128" s="433"/>
      <c r="O128" s="433"/>
      <c r="P128" s="95">
        <v>15</v>
      </c>
      <c r="Q128" s="95">
        <v>1885.7142857142837</v>
      </c>
      <c r="R128" s="178">
        <f t="shared" ref="R128:R141" si="127">IFERROR(Q128/P128,"")</f>
        <v>125.71428571428558</v>
      </c>
      <c r="S128" s="95">
        <f t="shared" ref="S128:S141" si="128">IFERROR(RANK(R128, R$127:R$141),"")</f>
        <v>4</v>
      </c>
      <c r="T128" s="436"/>
      <c r="U128" s="95">
        <v>15</v>
      </c>
      <c r="V128" s="95">
        <v>1897.2727272727293</v>
      </c>
      <c r="W128" s="178">
        <f t="shared" ref="W128:W141" si="129">IFERROR(V128/U128,"")</f>
        <v>126.48484848484863</v>
      </c>
      <c r="X128" s="95">
        <f t="shared" ref="X128:X141" si="130">IFERROR(RANK(W128, W$127:W$141),"")</f>
        <v>4</v>
      </c>
      <c r="Y128" s="436"/>
      <c r="Z128" s="95">
        <v>15</v>
      </c>
      <c r="AA128" s="95">
        <v>1895.789473684212</v>
      </c>
      <c r="AB128" s="178">
        <f t="shared" ref="AB128:AB141" si="131">IFERROR(AA128/Z128,"")</f>
        <v>126.3859649122808</v>
      </c>
      <c r="AC128" s="95">
        <f t="shared" ref="AC128:AC141" si="132">IFERROR(RANK(AB128, AB$127:AB$141),"")</f>
        <v>2</v>
      </c>
      <c r="AD128" s="436"/>
      <c r="AE128" s="95">
        <v>15</v>
      </c>
      <c r="AF128" s="95">
        <v>1912.5000000000016</v>
      </c>
      <c r="AG128" s="178">
        <f t="shared" ref="AG128:AG141" si="133">IFERROR(AF128/AE128,"")</f>
        <v>127.5000000000001</v>
      </c>
      <c r="AH128" s="95">
        <f t="shared" ref="AH128:AH141" si="134">IFERROR(RANK(AG128, AG$127:AG$141),"")</f>
        <v>2</v>
      </c>
      <c r="AI128" s="436"/>
      <c r="AJ128" s="95">
        <v>15</v>
      </c>
      <c r="AK128" s="95">
        <v>1902.8571428571411</v>
      </c>
      <c r="AL128" s="178">
        <f t="shared" ref="AL128:AL141" si="135">IFERROR(AK128/AJ128,"")</f>
        <v>126.85714285714273</v>
      </c>
      <c r="AM128" s="95">
        <f t="shared" ref="AM128:AM141" si="136">IFERROR(RANK(AL128, AL$127:AL$141),"")</f>
        <v>1</v>
      </c>
      <c r="AN128" s="436"/>
      <c r="AO128" s="95">
        <v>15</v>
      </c>
      <c r="AP128" s="95">
        <v>1887.3417721518979</v>
      </c>
      <c r="AQ128" s="178">
        <f t="shared" ref="AQ128:AQ141" si="137">IFERROR(AP128/AO128,"")</f>
        <v>125.82278481012652</v>
      </c>
      <c r="AR128" s="95">
        <f t="shared" ref="AR128:AR141" si="138">IFERROR(RANK(AQ128, AQ$127:AQ$141),"")</f>
        <v>4</v>
      </c>
      <c r="AS128" s="436"/>
      <c r="AT128" s="95">
        <v>15</v>
      </c>
      <c r="AU128" s="95">
        <v>1888.051948051947</v>
      </c>
      <c r="AV128" s="178">
        <f t="shared" ref="AV128:AV141" si="139">IFERROR(AU128/AT128,"")</f>
        <v>125.8701298701298</v>
      </c>
      <c r="AW128" s="95">
        <f t="shared" ref="AW128:AW141" si="140">IFERROR(RANK(AV128, AV$127:AV$141),"")</f>
        <v>4</v>
      </c>
      <c r="AX128" s="436"/>
    </row>
    <row r="129" spans="2:50" hidden="1">
      <c r="B129" s="435"/>
      <c r="C129" s="95">
        <v>3</v>
      </c>
      <c r="D129" s="95" t="s">
        <v>412</v>
      </c>
      <c r="E129" s="95">
        <v>17</v>
      </c>
      <c r="F129" s="95">
        <v>2000</v>
      </c>
      <c r="G129" s="178">
        <f t="shared" si="125"/>
        <v>117.64705882352941</v>
      </c>
      <c r="H129" s="436"/>
      <c r="I129" s="154">
        <f t="shared" si="122"/>
        <v>17</v>
      </c>
      <c r="J129" s="154">
        <f t="shared" si="123"/>
        <v>1901.6258022360137</v>
      </c>
      <c r="K129" s="155">
        <f t="shared" si="124"/>
        <v>111.8603413080008</v>
      </c>
      <c r="L129" s="438"/>
      <c r="M129" s="154">
        <f t="shared" si="126"/>
        <v>10</v>
      </c>
      <c r="N129" s="433"/>
      <c r="O129" s="433"/>
      <c r="P129" s="95">
        <v>17</v>
      </c>
      <c r="Q129" s="95">
        <v>1896.363636363634</v>
      </c>
      <c r="R129" s="178">
        <f t="shared" si="127"/>
        <v>111.55080213903729</v>
      </c>
      <c r="S129" s="95">
        <f t="shared" si="128"/>
        <v>10</v>
      </c>
      <c r="T129" s="436"/>
      <c r="U129" s="95">
        <v>17</v>
      </c>
      <c r="V129" s="95">
        <v>1890.5084745762726</v>
      </c>
      <c r="W129" s="178">
        <f t="shared" si="129"/>
        <v>111.2063808574278</v>
      </c>
      <c r="X129" s="95">
        <f t="shared" si="130"/>
        <v>10</v>
      </c>
      <c r="Y129" s="436"/>
      <c r="Z129" s="95">
        <v>17</v>
      </c>
      <c r="AA129" s="95">
        <v>1912.9411764705892</v>
      </c>
      <c r="AB129" s="178">
        <f t="shared" si="131"/>
        <v>112.52595155709348</v>
      </c>
      <c r="AC129" s="95">
        <f t="shared" si="132"/>
        <v>10</v>
      </c>
      <c r="AD129" s="436"/>
      <c r="AE129" s="95">
        <v>17</v>
      </c>
      <c r="AF129" s="95">
        <v>1921.176470588236</v>
      </c>
      <c r="AG129" s="178">
        <f t="shared" si="133"/>
        <v>113.01038062283742</v>
      </c>
      <c r="AH129" s="95">
        <f t="shared" si="134"/>
        <v>10</v>
      </c>
      <c r="AI129" s="436"/>
      <c r="AJ129" s="95">
        <v>17</v>
      </c>
      <c r="AK129" s="95">
        <v>1893.750000000002</v>
      </c>
      <c r="AL129" s="178">
        <f t="shared" si="135"/>
        <v>111.39705882352953</v>
      </c>
      <c r="AM129" s="95">
        <f t="shared" si="136"/>
        <v>10</v>
      </c>
      <c r="AN129" s="436"/>
      <c r="AO129" s="95">
        <v>17</v>
      </c>
      <c r="AP129" s="95">
        <v>1887.9452054794506</v>
      </c>
      <c r="AQ129" s="178">
        <f t="shared" si="137"/>
        <v>111.05560032232063</v>
      </c>
      <c r="AR129" s="95">
        <f t="shared" si="138"/>
        <v>10</v>
      </c>
      <c r="AS129" s="436"/>
      <c r="AT129" s="95">
        <v>17</v>
      </c>
      <c r="AU129" s="95">
        <v>1908.6956521739112</v>
      </c>
      <c r="AV129" s="178">
        <f t="shared" si="139"/>
        <v>112.27621483375948</v>
      </c>
      <c r="AW129" s="95">
        <f t="shared" si="140"/>
        <v>9</v>
      </c>
      <c r="AX129" s="436"/>
    </row>
    <row r="130" spans="2:50" hidden="1">
      <c r="B130" s="435"/>
      <c r="C130" s="95">
        <v>4</v>
      </c>
      <c r="D130" s="95" t="s">
        <v>413</v>
      </c>
      <c r="E130" s="95">
        <v>16</v>
      </c>
      <c r="F130" s="95">
        <v>2000</v>
      </c>
      <c r="G130" s="178">
        <f t="shared" si="125"/>
        <v>125</v>
      </c>
      <c r="H130" s="436"/>
      <c r="I130" s="154">
        <f>IFERROR(AVERAGE(P130,U130,Z130,AE130,AJ130,AO130,AT130),"")</f>
        <v>16</v>
      </c>
      <c r="J130" s="154">
        <f>IFERROR(AVERAGE(Q130,V130,AA130,AF130,AK130,AP130,AU130),"")</f>
        <v>1896.2451378857347</v>
      </c>
      <c r="K130" s="155">
        <f>IFERROR(AVERAGE(R130,W130,AB130,AG130,AL130,AQ130,AV130),"")</f>
        <v>118.51532111785842</v>
      </c>
      <c r="L130" s="438"/>
      <c r="M130" s="154">
        <f t="shared" si="126"/>
        <v>8</v>
      </c>
      <c r="N130" s="433"/>
      <c r="O130" s="433"/>
      <c r="P130" s="95">
        <v>16</v>
      </c>
      <c r="Q130" s="95">
        <v>1896.4948453608254</v>
      </c>
      <c r="R130" s="178">
        <f t="shared" si="127"/>
        <v>118.53092783505159</v>
      </c>
      <c r="S130" s="95">
        <f t="shared" si="128"/>
        <v>8</v>
      </c>
      <c r="T130" s="436"/>
      <c r="U130" s="95">
        <v>16</v>
      </c>
      <c r="V130" s="95">
        <v>1902.8571428571422</v>
      </c>
      <c r="W130" s="178">
        <f t="shared" si="129"/>
        <v>118.92857142857139</v>
      </c>
      <c r="X130" s="95">
        <f t="shared" si="130"/>
        <v>7</v>
      </c>
      <c r="Y130" s="436"/>
      <c r="Z130" s="95">
        <v>16</v>
      </c>
      <c r="AA130" s="95">
        <v>1895.9999999999986</v>
      </c>
      <c r="AB130" s="178">
        <f t="shared" si="131"/>
        <v>118.49999999999991</v>
      </c>
      <c r="AC130" s="95">
        <f t="shared" si="132"/>
        <v>9</v>
      </c>
      <c r="AD130" s="436"/>
      <c r="AE130" s="95">
        <v>16</v>
      </c>
      <c r="AF130" s="95">
        <v>1900.540540540539</v>
      </c>
      <c r="AG130" s="178">
        <f t="shared" si="133"/>
        <v>118.78378378378369</v>
      </c>
      <c r="AH130" s="95">
        <f t="shared" si="134"/>
        <v>6</v>
      </c>
      <c r="AI130" s="436"/>
      <c r="AJ130" s="95">
        <v>16</v>
      </c>
      <c r="AK130" s="95">
        <v>1880.9302325581393</v>
      </c>
      <c r="AL130" s="178">
        <f t="shared" si="135"/>
        <v>117.55813953488371</v>
      </c>
      <c r="AM130" s="95">
        <f t="shared" si="136"/>
        <v>9</v>
      </c>
      <c r="AN130" s="436"/>
      <c r="AO130" s="95">
        <v>16</v>
      </c>
      <c r="AP130" s="95">
        <v>1899.6116504854376</v>
      </c>
      <c r="AQ130" s="178">
        <f t="shared" si="137"/>
        <v>118.72572815533985</v>
      </c>
      <c r="AR130" s="95">
        <f t="shared" si="138"/>
        <v>8</v>
      </c>
      <c r="AS130" s="436"/>
      <c r="AT130" s="95">
        <v>16</v>
      </c>
      <c r="AU130" s="95">
        <v>1897.281553398059</v>
      </c>
      <c r="AV130" s="178">
        <f t="shared" si="139"/>
        <v>118.58009708737869</v>
      </c>
      <c r="AW130" s="95">
        <f t="shared" si="140"/>
        <v>7</v>
      </c>
      <c r="AX130" s="436"/>
    </row>
    <row r="131" spans="2:50" hidden="1">
      <c r="B131" s="435"/>
      <c r="C131" s="95">
        <v>5</v>
      </c>
      <c r="D131" s="95" t="s">
        <v>414</v>
      </c>
      <c r="E131" s="95">
        <v>19</v>
      </c>
      <c r="F131" s="95">
        <v>2000</v>
      </c>
      <c r="G131" s="178">
        <f t="shared" si="125"/>
        <v>105.26315789473684</v>
      </c>
      <c r="H131" s="436"/>
      <c r="I131" s="154">
        <f t="shared" ref="I131:I141" si="141">IFERROR(AVERAGE(P131,U131,Z131,AE131,AJ131,AO131,AT131),"")</f>
        <v>19</v>
      </c>
      <c r="J131" s="154">
        <f t="shared" ref="J131:J141" si="142">IFERROR(AVERAGE(Q131,V131,AA131,AF131,AK131,AP131,AU131),"")</f>
        <v>1889.296232313068</v>
      </c>
      <c r="K131" s="155">
        <f t="shared" ref="K131:K141" si="143">IFERROR(AVERAGE(R131,W131,AB131,AG131,AL131,AQ131,AV131),"")</f>
        <v>99.436643805950936</v>
      </c>
      <c r="L131" s="438"/>
      <c r="M131" s="154">
        <f t="shared" si="126"/>
        <v>12</v>
      </c>
      <c r="N131" s="433"/>
      <c r="O131" s="433"/>
      <c r="P131" s="95">
        <v>19</v>
      </c>
      <c r="Q131" s="95">
        <v>1890.2803738317768</v>
      </c>
      <c r="R131" s="178">
        <f t="shared" si="127"/>
        <v>99.488440727988248</v>
      </c>
      <c r="S131" s="95">
        <f t="shared" si="128"/>
        <v>12</v>
      </c>
      <c r="T131" s="436"/>
      <c r="U131" s="95">
        <v>19</v>
      </c>
      <c r="V131" s="95">
        <v>1891.224489795919</v>
      </c>
      <c r="W131" s="178">
        <f t="shared" si="129"/>
        <v>99.53813104189048</v>
      </c>
      <c r="X131" s="95">
        <f t="shared" si="130"/>
        <v>12</v>
      </c>
      <c r="Y131" s="436"/>
      <c r="Z131" s="95">
        <v>19</v>
      </c>
      <c r="AA131" s="95">
        <v>1882.4096385542161</v>
      </c>
      <c r="AB131" s="178">
        <f t="shared" si="131"/>
        <v>99.074191502853481</v>
      </c>
      <c r="AC131" s="95">
        <f t="shared" si="132"/>
        <v>12</v>
      </c>
      <c r="AD131" s="436"/>
      <c r="AE131" s="95">
        <v>19</v>
      </c>
      <c r="AF131" s="95">
        <v>1888.4615384615374</v>
      </c>
      <c r="AG131" s="178">
        <f t="shared" si="133"/>
        <v>99.392712550607229</v>
      </c>
      <c r="AH131" s="95">
        <f t="shared" si="134"/>
        <v>12</v>
      </c>
      <c r="AI131" s="436"/>
      <c r="AJ131" s="95">
        <v>19</v>
      </c>
      <c r="AK131" s="95">
        <v>1886.7326732673275</v>
      </c>
      <c r="AL131" s="178">
        <f t="shared" si="135"/>
        <v>99.301719645648816</v>
      </c>
      <c r="AM131" s="95">
        <f t="shared" si="136"/>
        <v>12</v>
      </c>
      <c r="AN131" s="436"/>
      <c r="AO131" s="95">
        <v>19</v>
      </c>
      <c r="AP131" s="95">
        <v>1893.3333333333323</v>
      </c>
      <c r="AQ131" s="178">
        <f t="shared" si="137"/>
        <v>99.649122807017491</v>
      </c>
      <c r="AR131" s="95">
        <f t="shared" si="138"/>
        <v>11</v>
      </c>
      <c r="AS131" s="436"/>
      <c r="AT131" s="95">
        <v>19</v>
      </c>
      <c r="AU131" s="95">
        <v>1892.6315789473672</v>
      </c>
      <c r="AV131" s="178">
        <f t="shared" si="139"/>
        <v>99.612188365650908</v>
      </c>
      <c r="AW131" s="95">
        <f t="shared" si="140"/>
        <v>11</v>
      </c>
      <c r="AX131" s="436"/>
    </row>
    <row r="132" spans="2:50" hidden="1">
      <c r="B132" s="435"/>
      <c r="C132" s="95">
        <v>6</v>
      </c>
      <c r="D132" s="95" t="s">
        <v>415</v>
      </c>
      <c r="E132" s="95">
        <v>15</v>
      </c>
      <c r="F132" s="95">
        <v>2000</v>
      </c>
      <c r="G132" s="178">
        <f t="shared" si="125"/>
        <v>133.33333333333334</v>
      </c>
      <c r="H132" s="436"/>
      <c r="I132" s="154">
        <f t="shared" si="141"/>
        <v>15</v>
      </c>
      <c r="J132" s="154">
        <f t="shared" si="142"/>
        <v>1889.9563586438796</v>
      </c>
      <c r="K132" s="155">
        <f t="shared" si="143"/>
        <v>125.99709057625864</v>
      </c>
      <c r="L132" s="438"/>
      <c r="M132" s="154">
        <f t="shared" si="126"/>
        <v>5</v>
      </c>
      <c r="N132" s="433"/>
      <c r="O132" s="433"/>
      <c r="P132" s="95">
        <v>15</v>
      </c>
      <c r="Q132" s="95">
        <v>1884.5161290322583</v>
      </c>
      <c r="R132" s="178">
        <f t="shared" si="127"/>
        <v>125.63440860215056</v>
      </c>
      <c r="S132" s="95">
        <f t="shared" si="128"/>
        <v>5</v>
      </c>
      <c r="T132" s="436"/>
      <c r="U132" s="95">
        <v>15</v>
      </c>
      <c r="V132" s="95">
        <v>1894.38202247191</v>
      </c>
      <c r="W132" s="178">
        <f t="shared" si="129"/>
        <v>126.29213483146067</v>
      </c>
      <c r="X132" s="95">
        <f t="shared" si="130"/>
        <v>5</v>
      </c>
      <c r="Y132" s="436"/>
      <c r="Z132" s="95">
        <v>15</v>
      </c>
      <c r="AA132" s="95">
        <v>1883.5443037974674</v>
      </c>
      <c r="AB132" s="178">
        <f t="shared" si="131"/>
        <v>125.56962025316449</v>
      </c>
      <c r="AC132" s="95">
        <f t="shared" si="132"/>
        <v>5</v>
      </c>
      <c r="AD132" s="436"/>
      <c r="AE132" s="95">
        <v>15</v>
      </c>
      <c r="AF132" s="95">
        <v>1894.5454545454554</v>
      </c>
      <c r="AG132" s="178">
        <f t="shared" si="133"/>
        <v>126.30303030303035</v>
      </c>
      <c r="AH132" s="95">
        <f t="shared" si="134"/>
        <v>5</v>
      </c>
      <c r="AI132" s="436"/>
      <c r="AJ132" s="95">
        <v>15</v>
      </c>
      <c r="AK132" s="95">
        <v>1885.8333333333326</v>
      </c>
      <c r="AL132" s="178">
        <f t="shared" si="135"/>
        <v>125.72222222222217</v>
      </c>
      <c r="AM132" s="95">
        <f t="shared" si="136"/>
        <v>4</v>
      </c>
      <c r="AN132" s="436"/>
      <c r="AO132" s="95">
        <v>15</v>
      </c>
      <c r="AP132" s="95">
        <v>1894.2000000000005</v>
      </c>
      <c r="AQ132" s="178">
        <f t="shared" si="137"/>
        <v>126.28000000000003</v>
      </c>
      <c r="AR132" s="95">
        <f t="shared" si="138"/>
        <v>2</v>
      </c>
      <c r="AS132" s="436"/>
      <c r="AT132" s="95">
        <v>15</v>
      </c>
      <c r="AU132" s="95">
        <v>1892.6732673267334</v>
      </c>
      <c r="AV132" s="178">
        <f t="shared" si="139"/>
        <v>126.17821782178223</v>
      </c>
      <c r="AW132" s="95">
        <f t="shared" si="140"/>
        <v>1</v>
      </c>
      <c r="AX132" s="436"/>
    </row>
    <row r="133" spans="2:50" hidden="1">
      <c r="B133" s="435"/>
      <c r="C133" s="95">
        <v>7</v>
      </c>
      <c r="D133" s="95" t="s">
        <v>416</v>
      </c>
      <c r="E133" s="95">
        <v>16</v>
      </c>
      <c r="F133" s="95">
        <v>2000</v>
      </c>
      <c r="G133" s="178">
        <f t="shared" si="125"/>
        <v>125</v>
      </c>
      <c r="H133" s="436"/>
      <c r="I133" s="154">
        <f t="shared" si="141"/>
        <v>16</v>
      </c>
      <c r="J133" s="154">
        <f t="shared" si="142"/>
        <v>1895.6587387746169</v>
      </c>
      <c r="K133" s="155">
        <f t="shared" si="143"/>
        <v>118.47867117341356</v>
      </c>
      <c r="L133" s="438"/>
      <c r="M133" s="154">
        <f t="shared" si="126"/>
        <v>9</v>
      </c>
      <c r="N133" s="433"/>
      <c r="O133" s="433"/>
      <c r="P133" s="95">
        <v>16</v>
      </c>
      <c r="Q133" s="95">
        <v>1891.4285714285711</v>
      </c>
      <c r="R133" s="178">
        <f t="shared" si="127"/>
        <v>118.21428571428569</v>
      </c>
      <c r="S133" s="95">
        <f t="shared" si="128"/>
        <v>9</v>
      </c>
      <c r="T133" s="436"/>
      <c r="U133" s="95">
        <v>16</v>
      </c>
      <c r="V133" s="95">
        <v>1884.2105263157907</v>
      </c>
      <c r="W133" s="178">
        <f t="shared" si="129"/>
        <v>117.76315789473692</v>
      </c>
      <c r="X133" s="95">
        <f t="shared" si="130"/>
        <v>9</v>
      </c>
      <c r="Y133" s="436"/>
      <c r="Z133" s="95">
        <v>16</v>
      </c>
      <c r="AA133" s="95">
        <v>1901.111111111112</v>
      </c>
      <c r="AB133" s="178">
        <f t="shared" si="131"/>
        <v>118.8194444444445</v>
      </c>
      <c r="AC133" s="95">
        <f t="shared" si="132"/>
        <v>8</v>
      </c>
      <c r="AD133" s="436"/>
      <c r="AE133" s="95">
        <v>16</v>
      </c>
      <c r="AF133" s="95">
        <v>1900</v>
      </c>
      <c r="AG133" s="178">
        <f t="shared" si="133"/>
        <v>118.75</v>
      </c>
      <c r="AH133" s="95">
        <f t="shared" si="134"/>
        <v>7</v>
      </c>
      <c r="AI133" s="436"/>
      <c r="AJ133" s="95">
        <v>16</v>
      </c>
      <c r="AK133" s="95">
        <v>1889.4117647058831</v>
      </c>
      <c r="AL133" s="178">
        <f t="shared" si="135"/>
        <v>118.08823529411769</v>
      </c>
      <c r="AM133" s="95">
        <f t="shared" si="136"/>
        <v>8</v>
      </c>
      <c r="AN133" s="436"/>
      <c r="AO133" s="95">
        <v>16</v>
      </c>
      <c r="AP133" s="95">
        <v>1907.2727272727273</v>
      </c>
      <c r="AQ133" s="178">
        <f t="shared" si="137"/>
        <v>119.20454545454545</v>
      </c>
      <c r="AR133" s="95">
        <f t="shared" si="138"/>
        <v>6</v>
      </c>
      <c r="AS133" s="436"/>
      <c r="AT133" s="95">
        <v>16</v>
      </c>
      <c r="AU133" s="95">
        <v>1896.1764705882351</v>
      </c>
      <c r="AV133" s="178">
        <f t="shared" si="139"/>
        <v>118.5110294117647</v>
      </c>
      <c r="AW133" s="95">
        <f t="shared" si="140"/>
        <v>8</v>
      </c>
      <c r="AX133" s="436"/>
    </row>
    <row r="134" spans="2:50" hidden="1">
      <c r="B134" s="435"/>
      <c r="C134" s="95">
        <v>8</v>
      </c>
      <c r="D134" s="95" t="s">
        <v>419</v>
      </c>
      <c r="E134" s="95">
        <v>15</v>
      </c>
      <c r="F134" s="95">
        <v>2000</v>
      </c>
      <c r="G134" s="178">
        <f t="shared" si="125"/>
        <v>133.33333333333334</v>
      </c>
      <c r="H134" s="436"/>
      <c r="I134" s="154">
        <f t="shared" si="141"/>
        <v>15</v>
      </c>
      <c r="J134" s="154">
        <f t="shared" si="142"/>
        <v>1895.8600032093984</v>
      </c>
      <c r="K134" s="155">
        <f t="shared" si="143"/>
        <v>126.39066688062657</v>
      </c>
      <c r="L134" s="438"/>
      <c r="M134" s="154">
        <f t="shared" si="126"/>
        <v>3</v>
      </c>
      <c r="N134" s="433"/>
      <c r="O134" s="433"/>
      <c r="P134" s="95">
        <v>15</v>
      </c>
      <c r="Q134" s="95">
        <v>1893.7142857142867</v>
      </c>
      <c r="R134" s="178">
        <f t="shared" si="127"/>
        <v>126.24761904761911</v>
      </c>
      <c r="S134" s="95">
        <f t="shared" si="128"/>
        <v>3</v>
      </c>
      <c r="T134" s="436"/>
      <c r="U134" s="95">
        <v>15</v>
      </c>
      <c r="V134" s="95">
        <v>1901.7391304347825</v>
      </c>
      <c r="W134" s="178">
        <f t="shared" si="129"/>
        <v>126.78260869565217</v>
      </c>
      <c r="X134" s="95">
        <f t="shared" si="130"/>
        <v>3</v>
      </c>
      <c r="Y134" s="436"/>
      <c r="Z134" s="95">
        <v>15</v>
      </c>
      <c r="AA134" s="95">
        <v>1885.1851851851845</v>
      </c>
      <c r="AB134" s="178">
        <f t="shared" si="131"/>
        <v>125.67901234567897</v>
      </c>
      <c r="AC134" s="95">
        <f t="shared" si="132"/>
        <v>4</v>
      </c>
      <c r="AD134" s="436"/>
      <c r="AE134" s="95">
        <v>15</v>
      </c>
      <c r="AF134" s="95">
        <v>1906.5789473684197</v>
      </c>
      <c r="AG134" s="178">
        <f t="shared" si="133"/>
        <v>127.10526315789464</v>
      </c>
      <c r="AH134" s="95">
        <f t="shared" si="134"/>
        <v>3</v>
      </c>
      <c r="AI134" s="436"/>
      <c r="AJ134" s="95">
        <v>15</v>
      </c>
      <c r="AK134" s="95">
        <v>1901.0869565217392</v>
      </c>
      <c r="AL134" s="178">
        <f t="shared" si="135"/>
        <v>126.73913043478261</v>
      </c>
      <c r="AM134" s="95">
        <f t="shared" si="136"/>
        <v>2</v>
      </c>
      <c r="AN134" s="436"/>
      <c r="AO134" s="95">
        <v>15</v>
      </c>
      <c r="AP134" s="95">
        <v>1893.7499999999984</v>
      </c>
      <c r="AQ134" s="178">
        <f t="shared" si="137"/>
        <v>126.2499999999999</v>
      </c>
      <c r="AR134" s="95">
        <f t="shared" si="138"/>
        <v>3</v>
      </c>
      <c r="AS134" s="436"/>
      <c r="AT134" s="95">
        <v>15</v>
      </c>
      <c r="AU134" s="95">
        <v>1888.9655172413782</v>
      </c>
      <c r="AV134" s="178">
        <f t="shared" si="139"/>
        <v>125.93103448275855</v>
      </c>
      <c r="AW134" s="95">
        <f t="shared" si="140"/>
        <v>3</v>
      </c>
      <c r="AX134" s="436"/>
    </row>
    <row r="135" spans="2:50" hidden="1">
      <c r="B135" s="435"/>
      <c r="C135" s="95">
        <v>9</v>
      </c>
      <c r="D135" s="95" t="s">
        <v>420</v>
      </c>
      <c r="E135" s="95">
        <v>15</v>
      </c>
      <c r="F135" s="95">
        <v>2000</v>
      </c>
      <c r="G135" s="178">
        <f t="shared" si="125"/>
        <v>133.33333333333334</v>
      </c>
      <c r="H135" s="436"/>
      <c r="I135" s="154">
        <f t="shared" si="141"/>
        <v>15</v>
      </c>
      <c r="J135" s="154">
        <f t="shared" si="142"/>
        <v>1911.5487179487179</v>
      </c>
      <c r="K135" s="155">
        <f t="shared" si="143"/>
        <v>127.43658119658122</v>
      </c>
      <c r="L135" s="438"/>
      <c r="M135" s="154">
        <f t="shared" si="126"/>
        <v>1</v>
      </c>
      <c r="N135" s="433"/>
      <c r="O135" s="433"/>
      <c r="P135" s="95">
        <v>15</v>
      </c>
      <c r="Q135" s="95">
        <v>1953.3333333333403</v>
      </c>
      <c r="R135" s="178">
        <f t="shared" si="127"/>
        <v>130.22222222222268</v>
      </c>
      <c r="S135" s="95">
        <f t="shared" si="128"/>
        <v>1</v>
      </c>
      <c r="T135" s="436"/>
      <c r="U135" s="95">
        <v>15</v>
      </c>
      <c r="V135" s="95">
        <v>1908.0000000000068</v>
      </c>
      <c r="W135" s="178">
        <f t="shared" si="129"/>
        <v>127.20000000000046</v>
      </c>
      <c r="X135" s="95">
        <f t="shared" si="130"/>
        <v>2</v>
      </c>
      <c r="Y135" s="436"/>
      <c r="Z135" s="95">
        <v>15</v>
      </c>
      <c r="AA135" s="95">
        <v>1901.5384615384683</v>
      </c>
      <c r="AB135" s="178">
        <f t="shared" si="131"/>
        <v>126.76923076923121</v>
      </c>
      <c r="AC135" s="95">
        <f t="shared" si="132"/>
        <v>1</v>
      </c>
      <c r="AD135" s="436"/>
      <c r="AE135" s="95">
        <v>15</v>
      </c>
      <c r="AF135" s="95">
        <v>1961.5384615384685</v>
      </c>
      <c r="AG135" s="178">
        <f t="shared" si="133"/>
        <v>130.76923076923123</v>
      </c>
      <c r="AH135" s="95">
        <f t="shared" si="134"/>
        <v>1</v>
      </c>
      <c r="AI135" s="436"/>
      <c r="AJ135" s="95">
        <v>15</v>
      </c>
      <c r="AK135" s="95">
        <v>1833.3333333333071</v>
      </c>
      <c r="AL135" s="178">
        <f t="shared" si="135"/>
        <v>122.22222222222048</v>
      </c>
      <c r="AM135" s="95">
        <f t="shared" si="136"/>
        <v>5</v>
      </c>
      <c r="AN135" s="436"/>
      <c r="AO135" s="289"/>
      <c r="AP135" s="289"/>
      <c r="AQ135" s="291" t="str">
        <f t="shared" si="137"/>
        <v/>
      </c>
      <c r="AR135" s="289" t="str">
        <f t="shared" si="138"/>
        <v/>
      </c>
      <c r="AS135" s="436"/>
      <c r="AT135" s="289"/>
      <c r="AU135" s="289"/>
      <c r="AV135" s="291" t="str">
        <f t="shared" si="139"/>
        <v/>
      </c>
      <c r="AW135" s="289" t="str">
        <f t="shared" si="140"/>
        <v/>
      </c>
      <c r="AX135" s="436"/>
    </row>
    <row r="136" spans="2:50" hidden="1">
      <c r="B136" s="435"/>
      <c r="C136" s="95">
        <v>10</v>
      </c>
      <c r="D136" s="95" t="s">
        <v>422</v>
      </c>
      <c r="E136" s="95">
        <v>17</v>
      </c>
      <c r="F136" s="95">
        <v>2000</v>
      </c>
      <c r="G136" s="178">
        <f t="shared" si="125"/>
        <v>117.64705882352941</v>
      </c>
      <c r="H136" s="436"/>
      <c r="I136" s="154">
        <f t="shared" si="141"/>
        <v>17</v>
      </c>
      <c r="J136" s="154">
        <f t="shared" si="142"/>
        <v>1890.1825970629386</v>
      </c>
      <c r="K136" s="155">
        <f t="shared" si="143"/>
        <v>111.1872115919376</v>
      </c>
      <c r="L136" s="438"/>
      <c r="M136" s="154">
        <f t="shared" si="126"/>
        <v>11</v>
      </c>
      <c r="N136" s="433"/>
      <c r="O136" s="433"/>
      <c r="P136" s="95">
        <v>17</v>
      </c>
      <c r="Q136" s="95">
        <v>1883.1999999999985</v>
      </c>
      <c r="R136" s="178">
        <f t="shared" si="127"/>
        <v>110.7764705882352</v>
      </c>
      <c r="S136" s="95">
        <f t="shared" si="128"/>
        <v>11</v>
      </c>
      <c r="T136" s="436"/>
      <c r="U136" s="95">
        <v>17</v>
      </c>
      <c r="V136" s="95">
        <v>1890.4347826086937</v>
      </c>
      <c r="W136" s="178">
        <f t="shared" si="129"/>
        <v>111.20204603580551</v>
      </c>
      <c r="X136" s="95">
        <f t="shared" si="130"/>
        <v>11</v>
      </c>
      <c r="Y136" s="436"/>
      <c r="Z136" s="95">
        <v>17</v>
      </c>
      <c r="AA136" s="95">
        <v>1891.0000000000018</v>
      </c>
      <c r="AB136" s="178">
        <f t="shared" si="131"/>
        <v>111.23529411764717</v>
      </c>
      <c r="AC136" s="95">
        <f t="shared" si="132"/>
        <v>11</v>
      </c>
      <c r="AD136" s="436"/>
      <c r="AE136" s="95">
        <v>17</v>
      </c>
      <c r="AF136" s="95">
        <v>1894.5762711864422</v>
      </c>
      <c r="AG136" s="178">
        <f t="shared" si="133"/>
        <v>111.44566301096719</v>
      </c>
      <c r="AH136" s="95">
        <f t="shared" si="134"/>
        <v>11</v>
      </c>
      <c r="AI136" s="436"/>
      <c r="AJ136" s="95">
        <v>17</v>
      </c>
      <c r="AK136" s="95">
        <v>1883.1428571428553</v>
      </c>
      <c r="AL136" s="178">
        <f t="shared" si="135"/>
        <v>110.77310924369738</v>
      </c>
      <c r="AM136" s="95">
        <f t="shared" si="136"/>
        <v>11</v>
      </c>
      <c r="AN136" s="436"/>
      <c r="AO136" s="95">
        <v>17</v>
      </c>
      <c r="AP136" s="95">
        <v>1899.2857142857138</v>
      </c>
      <c r="AQ136" s="178">
        <f t="shared" si="137"/>
        <v>111.72268907563023</v>
      </c>
      <c r="AR136" s="95">
        <f t="shared" si="138"/>
        <v>9</v>
      </c>
      <c r="AS136" s="436"/>
      <c r="AT136" s="95">
        <v>17</v>
      </c>
      <c r="AU136" s="95">
        <v>1889.6385542168669</v>
      </c>
      <c r="AV136" s="178">
        <f t="shared" si="139"/>
        <v>111.1552090715804</v>
      </c>
      <c r="AW136" s="95">
        <f t="shared" si="140"/>
        <v>10</v>
      </c>
      <c r="AX136" s="436"/>
    </row>
    <row r="137" spans="2:50" hidden="1">
      <c r="B137" s="435"/>
      <c r="C137" s="95">
        <v>11</v>
      </c>
      <c r="D137" s="95" t="s">
        <v>423</v>
      </c>
      <c r="E137" s="95">
        <v>15</v>
      </c>
      <c r="F137" s="95">
        <v>2000</v>
      </c>
      <c r="G137" s="178">
        <f t="shared" si="125"/>
        <v>133.33333333333334</v>
      </c>
      <c r="H137" s="436"/>
      <c r="I137" s="154">
        <f t="shared" si="141"/>
        <v>15</v>
      </c>
      <c r="J137" s="154">
        <f t="shared" si="142"/>
        <v>1896.4296376924483</v>
      </c>
      <c r="K137" s="155">
        <f t="shared" si="143"/>
        <v>126.42864251282988</v>
      </c>
      <c r="L137" s="438"/>
      <c r="M137" s="154">
        <f t="shared" si="126"/>
        <v>2</v>
      </c>
      <c r="N137" s="433"/>
      <c r="O137" s="433"/>
      <c r="P137" s="95">
        <v>15</v>
      </c>
      <c r="Q137" s="95">
        <v>1897.2413793103462</v>
      </c>
      <c r="R137" s="178">
        <f t="shared" si="127"/>
        <v>126.48275862068975</v>
      </c>
      <c r="S137" s="95">
        <f t="shared" si="128"/>
        <v>2</v>
      </c>
      <c r="T137" s="436"/>
      <c r="U137" s="95">
        <v>15</v>
      </c>
      <c r="V137" s="95">
        <v>1911.6000000000006</v>
      </c>
      <c r="W137" s="178">
        <f t="shared" si="129"/>
        <v>127.44000000000004</v>
      </c>
      <c r="X137" s="95">
        <f t="shared" si="130"/>
        <v>1</v>
      </c>
      <c r="Y137" s="436"/>
      <c r="Z137" s="95">
        <v>15</v>
      </c>
      <c r="AA137" s="95">
        <v>1885.3333333333333</v>
      </c>
      <c r="AB137" s="178">
        <f t="shared" si="131"/>
        <v>125.68888888888888</v>
      </c>
      <c r="AC137" s="95">
        <f t="shared" si="132"/>
        <v>3</v>
      </c>
      <c r="AD137" s="436"/>
      <c r="AE137" s="95">
        <v>15</v>
      </c>
      <c r="AF137" s="95">
        <v>1896.8181818181818</v>
      </c>
      <c r="AG137" s="178">
        <f t="shared" si="133"/>
        <v>126.45454545454545</v>
      </c>
      <c r="AH137" s="95">
        <f t="shared" si="134"/>
        <v>4</v>
      </c>
      <c r="AI137" s="436"/>
      <c r="AJ137" s="95">
        <v>15</v>
      </c>
      <c r="AK137" s="95">
        <v>1887.1698113207556</v>
      </c>
      <c r="AL137" s="178">
        <f t="shared" si="135"/>
        <v>125.81132075471704</v>
      </c>
      <c r="AM137" s="95">
        <f t="shared" si="136"/>
        <v>3</v>
      </c>
      <c r="AN137" s="436"/>
      <c r="AO137" s="95">
        <v>15</v>
      </c>
      <c r="AP137" s="95">
        <v>1907.812500000002</v>
      </c>
      <c r="AQ137" s="178">
        <f t="shared" si="137"/>
        <v>127.18750000000014</v>
      </c>
      <c r="AR137" s="95">
        <f t="shared" si="138"/>
        <v>1</v>
      </c>
      <c r="AS137" s="436"/>
      <c r="AT137" s="95">
        <v>15</v>
      </c>
      <c r="AU137" s="95">
        <v>1889.0322580645179</v>
      </c>
      <c r="AV137" s="178">
        <f t="shared" si="139"/>
        <v>125.93548387096786</v>
      </c>
      <c r="AW137" s="95">
        <f t="shared" si="140"/>
        <v>2</v>
      </c>
      <c r="AX137" s="436"/>
    </row>
    <row r="138" spans="2:50" hidden="1">
      <c r="B138" s="435"/>
      <c r="C138" s="95">
        <v>12</v>
      </c>
      <c r="D138" s="95" t="s">
        <v>424</v>
      </c>
      <c r="E138" s="95">
        <v>16</v>
      </c>
      <c r="F138" s="95">
        <v>1500</v>
      </c>
      <c r="G138" s="178">
        <f t="shared" si="125"/>
        <v>93.75</v>
      </c>
      <c r="H138" s="436"/>
      <c r="I138" s="154">
        <f t="shared" si="141"/>
        <v>16</v>
      </c>
      <c r="J138" s="154">
        <f t="shared" si="142"/>
        <v>1424.9538801200599</v>
      </c>
      <c r="K138" s="155">
        <f t="shared" si="143"/>
        <v>89.059617507503745</v>
      </c>
      <c r="L138" s="438"/>
      <c r="M138" s="154">
        <f t="shared" si="126"/>
        <v>13</v>
      </c>
      <c r="N138" s="433"/>
      <c r="O138" s="433"/>
      <c r="P138" s="95">
        <v>16</v>
      </c>
      <c r="Q138" s="95">
        <v>1426.3157894736853</v>
      </c>
      <c r="R138" s="178">
        <f t="shared" si="127"/>
        <v>89.144736842105331</v>
      </c>
      <c r="S138" s="95">
        <f t="shared" si="128"/>
        <v>13</v>
      </c>
      <c r="T138" s="436"/>
      <c r="U138" s="95">
        <v>16</v>
      </c>
      <c r="V138" s="95">
        <v>1441.2000000000005</v>
      </c>
      <c r="W138" s="178">
        <f t="shared" si="129"/>
        <v>90.075000000000031</v>
      </c>
      <c r="X138" s="95">
        <f t="shared" si="130"/>
        <v>13</v>
      </c>
      <c r="Y138" s="436"/>
      <c r="Z138" s="95">
        <v>16</v>
      </c>
      <c r="AA138" s="95">
        <v>1415.0000000000005</v>
      </c>
      <c r="AB138" s="178">
        <f t="shared" si="131"/>
        <v>88.437500000000028</v>
      </c>
      <c r="AC138" s="95">
        <f t="shared" si="132"/>
        <v>13</v>
      </c>
      <c r="AD138" s="436"/>
      <c r="AE138" s="95">
        <v>16</v>
      </c>
      <c r="AF138" s="95">
        <v>1425.30612244898</v>
      </c>
      <c r="AG138" s="178">
        <f t="shared" si="133"/>
        <v>89.081632653061249</v>
      </c>
      <c r="AH138" s="95">
        <f t="shared" si="134"/>
        <v>13</v>
      </c>
      <c r="AI138" s="436"/>
      <c r="AJ138" s="95">
        <v>16</v>
      </c>
      <c r="AK138" s="95">
        <v>1424.7272727272737</v>
      </c>
      <c r="AL138" s="178">
        <f t="shared" si="135"/>
        <v>89.045454545454604</v>
      </c>
      <c r="AM138" s="95">
        <f t="shared" si="136"/>
        <v>13</v>
      </c>
      <c r="AN138" s="436"/>
      <c r="AO138" s="95">
        <v>16</v>
      </c>
      <c r="AP138" s="95">
        <v>1416.1904761904775</v>
      </c>
      <c r="AQ138" s="178">
        <f t="shared" si="137"/>
        <v>88.511904761904844</v>
      </c>
      <c r="AR138" s="95">
        <f t="shared" si="138"/>
        <v>12</v>
      </c>
      <c r="AS138" s="436"/>
      <c r="AT138" s="95">
        <v>16</v>
      </c>
      <c r="AU138" s="95">
        <v>1425.9375000000016</v>
      </c>
      <c r="AV138" s="178">
        <f t="shared" si="139"/>
        <v>89.121093750000099</v>
      </c>
      <c r="AW138" s="95">
        <f t="shared" si="140"/>
        <v>12</v>
      </c>
      <c r="AX138" s="436"/>
    </row>
    <row r="139" spans="2:50" hidden="1">
      <c r="B139" s="435"/>
      <c r="C139" s="95">
        <v>13</v>
      </c>
      <c r="D139" s="95" t="s">
        <v>671</v>
      </c>
      <c r="E139" s="95">
        <v>16</v>
      </c>
      <c r="F139" s="95">
        <v>2000</v>
      </c>
      <c r="G139" s="178">
        <f t="shared" si="125"/>
        <v>125</v>
      </c>
      <c r="H139" s="436"/>
      <c r="I139" s="154">
        <f t="shared" si="141"/>
        <v>16</v>
      </c>
      <c r="J139" s="154">
        <f t="shared" si="142"/>
        <v>1925.2233233981622</v>
      </c>
      <c r="K139" s="155">
        <f t="shared" si="143"/>
        <v>120.32645771238514</v>
      </c>
      <c r="L139" s="438"/>
      <c r="M139" s="154">
        <f t="shared" si="126"/>
        <v>6</v>
      </c>
      <c r="N139" s="433"/>
      <c r="O139" s="433"/>
      <c r="P139" s="95">
        <v>16</v>
      </c>
      <c r="Q139" s="95">
        <v>1955.4545454545455</v>
      </c>
      <c r="R139" s="178">
        <f t="shared" si="127"/>
        <v>122.21590909090909</v>
      </c>
      <c r="S139" s="95">
        <f t="shared" si="128"/>
        <v>6</v>
      </c>
      <c r="T139" s="436"/>
      <c r="U139" s="95">
        <v>16</v>
      </c>
      <c r="V139" s="95">
        <v>1997.1428571428528</v>
      </c>
      <c r="W139" s="178">
        <f t="shared" si="129"/>
        <v>124.8214285714283</v>
      </c>
      <c r="X139" s="95">
        <f t="shared" si="130"/>
        <v>6</v>
      </c>
      <c r="Y139" s="436"/>
      <c r="Z139" s="95">
        <v>16</v>
      </c>
      <c r="AA139" s="95">
        <v>1934.9999999999941</v>
      </c>
      <c r="AB139" s="178">
        <f t="shared" si="131"/>
        <v>120.93749999999963</v>
      </c>
      <c r="AC139" s="95">
        <f t="shared" si="132"/>
        <v>7</v>
      </c>
      <c r="AD139" s="436"/>
      <c r="AE139" s="95">
        <v>16</v>
      </c>
      <c r="AF139" s="95">
        <v>1884.9557522123894</v>
      </c>
      <c r="AG139" s="178">
        <f t="shared" si="133"/>
        <v>117.80973451327434</v>
      </c>
      <c r="AH139" s="95">
        <f t="shared" si="134"/>
        <v>8</v>
      </c>
      <c r="AI139" s="436"/>
      <c r="AJ139" s="95">
        <v>16</v>
      </c>
      <c r="AK139" s="95">
        <v>1899.130434782609</v>
      </c>
      <c r="AL139" s="178">
        <f t="shared" si="135"/>
        <v>118.69565217391306</v>
      </c>
      <c r="AM139" s="95">
        <f t="shared" si="136"/>
        <v>7</v>
      </c>
      <c r="AN139" s="436"/>
      <c r="AO139" s="95">
        <v>16</v>
      </c>
      <c r="AP139" s="95">
        <v>1903.7837837837844</v>
      </c>
      <c r="AQ139" s="178">
        <f t="shared" si="137"/>
        <v>118.98648648648653</v>
      </c>
      <c r="AR139" s="95">
        <f t="shared" si="138"/>
        <v>7</v>
      </c>
      <c r="AS139" s="436"/>
      <c r="AT139" s="95">
        <v>16</v>
      </c>
      <c r="AU139" s="95">
        <v>1901.0958904109593</v>
      </c>
      <c r="AV139" s="178">
        <f t="shared" si="139"/>
        <v>118.81849315068496</v>
      </c>
      <c r="AW139" s="95">
        <f t="shared" si="140"/>
        <v>6</v>
      </c>
      <c r="AX139" s="436"/>
    </row>
    <row r="140" spans="2:50" hidden="1">
      <c r="B140" s="435"/>
      <c r="C140" s="95">
        <v>14</v>
      </c>
      <c r="D140" s="95"/>
      <c r="E140" s="95"/>
      <c r="F140" s="95"/>
      <c r="G140" s="178"/>
      <c r="H140" s="436"/>
      <c r="I140" s="154" t="str">
        <f t="shared" si="141"/>
        <v/>
      </c>
      <c r="J140" s="154" t="str">
        <f t="shared" si="142"/>
        <v/>
      </c>
      <c r="K140" s="155" t="str">
        <f t="shared" si="143"/>
        <v/>
      </c>
      <c r="L140" s="438"/>
      <c r="M140" s="154" t="str">
        <f t="shared" si="126"/>
        <v/>
      </c>
      <c r="N140" s="433"/>
      <c r="O140" s="433"/>
      <c r="P140" s="95"/>
      <c r="Q140" s="95"/>
      <c r="R140" s="178" t="str">
        <f t="shared" si="127"/>
        <v/>
      </c>
      <c r="S140" s="95" t="str">
        <f t="shared" si="128"/>
        <v/>
      </c>
      <c r="T140" s="436"/>
      <c r="U140" s="95"/>
      <c r="V140" s="95"/>
      <c r="W140" s="178" t="str">
        <f t="shared" si="129"/>
        <v/>
      </c>
      <c r="X140" s="95" t="str">
        <f t="shared" si="130"/>
        <v/>
      </c>
      <c r="Y140" s="436"/>
      <c r="Z140" s="95"/>
      <c r="AA140" s="95"/>
      <c r="AB140" s="178" t="str">
        <f t="shared" si="131"/>
        <v/>
      </c>
      <c r="AC140" s="95" t="str">
        <f t="shared" si="132"/>
        <v/>
      </c>
      <c r="AD140" s="436"/>
      <c r="AE140" s="95"/>
      <c r="AF140" s="95"/>
      <c r="AG140" s="178" t="str">
        <f t="shared" si="133"/>
        <v/>
      </c>
      <c r="AH140" s="95" t="str">
        <f t="shared" si="134"/>
        <v/>
      </c>
      <c r="AI140" s="436"/>
      <c r="AJ140" s="95"/>
      <c r="AK140" s="95"/>
      <c r="AL140" s="178" t="str">
        <f t="shared" si="135"/>
        <v/>
      </c>
      <c r="AM140" s="95" t="str">
        <f t="shared" si="136"/>
        <v/>
      </c>
      <c r="AN140" s="436"/>
      <c r="AO140" s="95"/>
      <c r="AP140" s="95"/>
      <c r="AQ140" s="178" t="str">
        <f t="shared" si="137"/>
        <v/>
      </c>
      <c r="AR140" s="95" t="str">
        <f t="shared" si="138"/>
        <v/>
      </c>
      <c r="AS140" s="436"/>
      <c r="AT140" s="95"/>
      <c r="AU140" s="95"/>
      <c r="AV140" s="178" t="str">
        <f t="shared" si="139"/>
        <v/>
      </c>
      <c r="AW140" s="95" t="str">
        <f t="shared" si="140"/>
        <v/>
      </c>
      <c r="AX140" s="436"/>
    </row>
    <row r="141" spans="2:50" hidden="1">
      <c r="B141" s="435"/>
      <c r="C141" s="95">
        <v>15</v>
      </c>
      <c r="D141" s="95"/>
      <c r="E141" s="95"/>
      <c r="F141" s="95"/>
      <c r="G141" s="178"/>
      <c r="H141" s="436"/>
      <c r="I141" s="154" t="str">
        <f t="shared" si="141"/>
        <v/>
      </c>
      <c r="J141" s="154" t="str">
        <f t="shared" si="142"/>
        <v/>
      </c>
      <c r="K141" s="155" t="str">
        <f t="shared" si="143"/>
        <v/>
      </c>
      <c r="L141" s="439"/>
      <c r="M141" s="154" t="str">
        <f t="shared" si="126"/>
        <v/>
      </c>
      <c r="N141" s="433"/>
      <c r="O141" s="433"/>
      <c r="P141" s="95"/>
      <c r="Q141" s="95"/>
      <c r="R141" s="178" t="str">
        <f t="shared" si="127"/>
        <v/>
      </c>
      <c r="S141" s="95" t="str">
        <f t="shared" si="128"/>
        <v/>
      </c>
      <c r="T141" s="436"/>
      <c r="U141" s="95"/>
      <c r="V141" s="95"/>
      <c r="W141" s="178" t="str">
        <f t="shared" si="129"/>
        <v/>
      </c>
      <c r="X141" s="95" t="str">
        <f t="shared" si="130"/>
        <v/>
      </c>
      <c r="Y141" s="436"/>
      <c r="Z141" s="95"/>
      <c r="AA141" s="95"/>
      <c r="AB141" s="178" t="str">
        <f t="shared" si="131"/>
        <v/>
      </c>
      <c r="AC141" s="95" t="str">
        <f t="shared" si="132"/>
        <v/>
      </c>
      <c r="AD141" s="436"/>
      <c r="AE141" s="95"/>
      <c r="AF141" s="95"/>
      <c r="AG141" s="178" t="str">
        <f t="shared" si="133"/>
        <v/>
      </c>
      <c r="AH141" s="95" t="str">
        <f t="shared" si="134"/>
        <v/>
      </c>
      <c r="AI141" s="436"/>
      <c r="AJ141" s="95"/>
      <c r="AK141" s="95"/>
      <c r="AL141" s="178" t="str">
        <f t="shared" si="135"/>
        <v/>
      </c>
      <c r="AM141" s="95" t="str">
        <f t="shared" si="136"/>
        <v/>
      </c>
      <c r="AN141" s="436"/>
      <c r="AO141" s="95"/>
      <c r="AP141" s="95"/>
      <c r="AQ141" s="178" t="str">
        <f t="shared" si="137"/>
        <v/>
      </c>
      <c r="AR141" s="95" t="str">
        <f t="shared" si="138"/>
        <v/>
      </c>
      <c r="AS141" s="436"/>
      <c r="AT141" s="95"/>
      <c r="AU141" s="95"/>
      <c r="AV141" s="178" t="str">
        <f t="shared" si="139"/>
        <v/>
      </c>
      <c r="AW141" s="95" t="str">
        <f t="shared" si="140"/>
        <v/>
      </c>
      <c r="AX141" s="436"/>
    </row>
    <row r="142" spans="2:50" ht="15.75" hidden="1">
      <c r="B142" s="443" t="s">
        <v>167</v>
      </c>
      <c r="C142" s="444"/>
      <c r="D142" s="444"/>
      <c r="E142" s="444"/>
      <c r="F142" s="444"/>
      <c r="G142" s="444"/>
      <c r="H142" s="444"/>
      <c r="I142" s="151"/>
      <c r="J142" s="151"/>
      <c r="K142" s="151"/>
      <c r="L142" s="151"/>
      <c r="M142" s="151"/>
      <c r="N142" s="433" t="s">
        <v>159</v>
      </c>
      <c r="O142" s="446" t="s">
        <v>106</v>
      </c>
      <c r="P142" s="448">
        <f>AT122+1</f>
        <v>45916</v>
      </c>
      <c r="Q142" s="435"/>
      <c r="R142" s="435"/>
      <c r="S142" s="435"/>
      <c r="T142" s="435"/>
      <c r="U142" s="448">
        <f>P142+1</f>
        <v>45917</v>
      </c>
      <c r="V142" s="435"/>
      <c r="W142" s="435"/>
      <c r="X142" s="435"/>
      <c r="Y142" s="435"/>
      <c r="Z142" s="448">
        <f>U142+1</f>
        <v>45918</v>
      </c>
      <c r="AA142" s="435"/>
      <c r="AB142" s="435"/>
      <c r="AC142" s="435"/>
      <c r="AD142" s="435"/>
      <c r="AE142" s="448">
        <f>Z142+1</f>
        <v>45919</v>
      </c>
      <c r="AF142" s="435"/>
      <c r="AG142" s="435"/>
      <c r="AH142" s="435"/>
      <c r="AI142" s="435"/>
      <c r="AJ142" s="448">
        <f>AE142+1</f>
        <v>45920</v>
      </c>
      <c r="AK142" s="435"/>
      <c r="AL142" s="435"/>
      <c r="AM142" s="435"/>
      <c r="AN142" s="435"/>
      <c r="AO142" s="448">
        <f>AJ142+1</f>
        <v>45921</v>
      </c>
      <c r="AP142" s="435"/>
      <c r="AQ142" s="435"/>
      <c r="AR142" s="435"/>
      <c r="AS142" s="435"/>
      <c r="AT142" s="448">
        <f>AO142+1</f>
        <v>45922</v>
      </c>
      <c r="AU142" s="435"/>
      <c r="AV142" s="435"/>
      <c r="AW142" s="435"/>
      <c r="AX142" s="435"/>
    </row>
    <row r="143" spans="2:50" ht="15.75" hidden="1">
      <c r="B143" s="445"/>
      <c r="C143" s="445"/>
      <c r="D143" s="445"/>
      <c r="E143" s="445"/>
      <c r="F143" s="445"/>
      <c r="G143" s="445"/>
      <c r="H143" s="445"/>
      <c r="I143" s="151"/>
      <c r="J143" s="151"/>
      <c r="K143" s="151"/>
      <c r="L143" s="151"/>
      <c r="M143" s="151"/>
      <c r="N143" s="433"/>
      <c r="O143" s="447"/>
      <c r="P143" s="448" t="s">
        <v>120</v>
      </c>
      <c r="Q143" s="435"/>
      <c r="R143" s="435"/>
      <c r="S143" s="435"/>
      <c r="T143" s="435"/>
      <c r="U143" s="448" t="s">
        <v>114</v>
      </c>
      <c r="V143" s="435"/>
      <c r="W143" s="435"/>
      <c r="X143" s="435"/>
      <c r="Y143" s="435"/>
      <c r="Z143" s="448" t="s">
        <v>115</v>
      </c>
      <c r="AA143" s="435"/>
      <c r="AB143" s="435"/>
      <c r="AC143" s="435"/>
      <c r="AD143" s="435"/>
      <c r="AE143" s="448" t="s">
        <v>116</v>
      </c>
      <c r="AF143" s="435"/>
      <c r="AG143" s="435"/>
      <c r="AH143" s="435"/>
      <c r="AI143" s="435"/>
      <c r="AJ143" s="448" t="s">
        <v>117</v>
      </c>
      <c r="AK143" s="435"/>
      <c r="AL143" s="435"/>
      <c r="AM143" s="435"/>
      <c r="AN143" s="435"/>
      <c r="AO143" s="448" t="s">
        <v>118</v>
      </c>
      <c r="AP143" s="435"/>
      <c r="AQ143" s="435"/>
      <c r="AR143" s="435"/>
      <c r="AS143" s="435"/>
      <c r="AT143" s="448" t="s">
        <v>119</v>
      </c>
      <c r="AU143" s="435"/>
      <c r="AV143" s="435"/>
      <c r="AW143" s="435"/>
      <c r="AX143" s="435"/>
    </row>
    <row r="144" spans="2:50" hidden="1">
      <c r="B144" s="433" t="s">
        <v>155</v>
      </c>
      <c r="C144" s="433" t="s">
        <v>147</v>
      </c>
      <c r="D144" s="433"/>
      <c r="E144" s="433" t="s">
        <v>149</v>
      </c>
      <c r="F144" s="433"/>
      <c r="G144" s="433"/>
      <c r="H144" s="440" t="s">
        <v>156</v>
      </c>
      <c r="I144" s="434" t="s">
        <v>225</v>
      </c>
      <c r="J144" s="434"/>
      <c r="K144" s="434"/>
      <c r="L144" s="434" t="s">
        <v>156</v>
      </c>
      <c r="M144" s="434" t="s">
        <v>168</v>
      </c>
      <c r="N144" s="433"/>
      <c r="O144" s="433" t="s">
        <v>158</v>
      </c>
      <c r="P144" s="430" t="s">
        <v>152</v>
      </c>
      <c r="Q144" s="431"/>
      <c r="R144" s="431"/>
      <c r="S144" s="432"/>
      <c r="T144" s="433" t="s">
        <v>156</v>
      </c>
      <c r="U144" s="430" t="s">
        <v>152</v>
      </c>
      <c r="V144" s="431"/>
      <c r="W144" s="431"/>
      <c r="X144" s="432"/>
      <c r="Y144" s="433" t="s">
        <v>156</v>
      </c>
      <c r="Z144" s="430" t="s">
        <v>152</v>
      </c>
      <c r="AA144" s="431"/>
      <c r="AB144" s="431"/>
      <c r="AC144" s="432"/>
      <c r="AD144" s="433" t="s">
        <v>156</v>
      </c>
      <c r="AE144" s="430" t="s">
        <v>152</v>
      </c>
      <c r="AF144" s="431"/>
      <c r="AG144" s="431"/>
      <c r="AH144" s="432"/>
      <c r="AI144" s="433" t="s">
        <v>156</v>
      </c>
      <c r="AJ144" s="430" t="s">
        <v>152</v>
      </c>
      <c r="AK144" s="431"/>
      <c r="AL144" s="431"/>
      <c r="AM144" s="432"/>
      <c r="AN144" s="433" t="s">
        <v>156</v>
      </c>
      <c r="AO144" s="430" t="s">
        <v>152</v>
      </c>
      <c r="AP144" s="431"/>
      <c r="AQ144" s="431"/>
      <c r="AR144" s="432"/>
      <c r="AS144" s="433" t="s">
        <v>156</v>
      </c>
      <c r="AT144" s="430" t="s">
        <v>152</v>
      </c>
      <c r="AU144" s="431"/>
      <c r="AV144" s="431"/>
      <c r="AW144" s="432"/>
      <c r="AX144" s="433" t="s">
        <v>156</v>
      </c>
    </row>
    <row r="145" spans="2:50" hidden="1">
      <c r="B145" s="433"/>
      <c r="C145" s="433"/>
      <c r="D145" s="433"/>
      <c r="E145" s="433" t="s">
        <v>148</v>
      </c>
      <c r="F145" s="433"/>
      <c r="G145" s="433"/>
      <c r="H145" s="441"/>
      <c r="I145" s="434" t="s">
        <v>148</v>
      </c>
      <c r="J145" s="434"/>
      <c r="K145" s="434"/>
      <c r="L145" s="434"/>
      <c r="M145" s="434"/>
      <c r="N145" s="433"/>
      <c r="O145" s="433"/>
      <c r="P145" s="430" t="s">
        <v>153</v>
      </c>
      <c r="Q145" s="431"/>
      <c r="R145" s="431"/>
      <c r="S145" s="432"/>
      <c r="T145" s="433"/>
      <c r="U145" s="430" t="s">
        <v>153</v>
      </c>
      <c r="V145" s="431"/>
      <c r="W145" s="431"/>
      <c r="X145" s="432"/>
      <c r="Y145" s="433"/>
      <c r="Z145" s="430" t="s">
        <v>153</v>
      </c>
      <c r="AA145" s="431"/>
      <c r="AB145" s="431"/>
      <c r="AC145" s="432"/>
      <c r="AD145" s="433"/>
      <c r="AE145" s="430" t="s">
        <v>153</v>
      </c>
      <c r="AF145" s="431"/>
      <c r="AG145" s="431"/>
      <c r="AH145" s="432"/>
      <c r="AI145" s="433"/>
      <c r="AJ145" s="430" t="s">
        <v>153</v>
      </c>
      <c r="AK145" s="431"/>
      <c r="AL145" s="431"/>
      <c r="AM145" s="432"/>
      <c r="AN145" s="433"/>
      <c r="AO145" s="430" t="s">
        <v>153</v>
      </c>
      <c r="AP145" s="431"/>
      <c r="AQ145" s="431"/>
      <c r="AR145" s="432"/>
      <c r="AS145" s="433"/>
      <c r="AT145" s="430" t="s">
        <v>153</v>
      </c>
      <c r="AU145" s="431"/>
      <c r="AV145" s="431"/>
      <c r="AW145" s="432"/>
      <c r="AX145" s="433"/>
    </row>
    <row r="146" spans="2:50" hidden="1">
      <c r="B146" s="433"/>
      <c r="C146" s="433"/>
      <c r="D146" s="433"/>
      <c r="E146" s="94" t="s">
        <v>150</v>
      </c>
      <c r="F146" s="94" t="s">
        <v>151</v>
      </c>
      <c r="G146" s="94" t="s">
        <v>154</v>
      </c>
      <c r="H146" s="442"/>
      <c r="I146" s="153" t="s">
        <v>150</v>
      </c>
      <c r="J146" s="153" t="s">
        <v>151</v>
      </c>
      <c r="K146" s="153" t="s">
        <v>154</v>
      </c>
      <c r="L146" s="434"/>
      <c r="M146" s="434"/>
      <c r="N146" s="433"/>
      <c r="O146" s="433"/>
      <c r="P146" s="94" t="s">
        <v>150</v>
      </c>
      <c r="Q146" s="94" t="s">
        <v>151</v>
      </c>
      <c r="R146" s="94" t="s">
        <v>154</v>
      </c>
      <c r="S146" s="94" t="s">
        <v>168</v>
      </c>
      <c r="T146" s="433"/>
      <c r="U146" s="94" t="s">
        <v>150</v>
      </c>
      <c r="V146" s="94" t="s">
        <v>151</v>
      </c>
      <c r="W146" s="94" t="s">
        <v>154</v>
      </c>
      <c r="X146" s="94" t="s">
        <v>168</v>
      </c>
      <c r="Y146" s="433"/>
      <c r="Z146" s="94" t="s">
        <v>150</v>
      </c>
      <c r="AA146" s="94" t="s">
        <v>151</v>
      </c>
      <c r="AB146" s="94" t="s">
        <v>154</v>
      </c>
      <c r="AC146" s="94" t="s">
        <v>168</v>
      </c>
      <c r="AD146" s="43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3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3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3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33"/>
    </row>
    <row r="147" spans="2:50" hidden="1">
      <c r="B147" s="435" t="s">
        <v>137</v>
      </c>
      <c r="C147" s="95">
        <v>1</v>
      </c>
      <c r="D147" s="95" t="s">
        <v>410</v>
      </c>
      <c r="E147" s="95">
        <v>16</v>
      </c>
      <c r="F147" s="95">
        <v>2000</v>
      </c>
      <c r="G147" s="178">
        <f>F147/E147</f>
        <v>125</v>
      </c>
      <c r="H147" s="436">
        <f>AVERAGE(G147:G161)</f>
        <v>121.94520520758913</v>
      </c>
      <c r="I147" s="154">
        <f t="shared" ref="I147:I149" si="144">IFERROR(AVERAGE(P147,U147,Z147,AE147,AJ147,AO147,AT147),"")</f>
        <v>16</v>
      </c>
      <c r="J147" s="154">
        <f t="shared" ref="J147:J149" si="145">IFERROR(AVERAGE(Q147,V147,AA147,AF147,AK147,AP147,AU147),"")</f>
        <v>1934.7235443584511</v>
      </c>
      <c r="K147" s="155">
        <f t="shared" ref="K147:K149" si="146">IFERROR(AVERAGE(R147,W147,AB147,AG147,AL147,AQ147,AV147),"")</f>
        <v>120.9202215224032</v>
      </c>
      <c r="L147" s="437">
        <f>IFERROR(AVERAGE(K147:K161),"-")</f>
        <v>116.31472871627322</v>
      </c>
      <c r="M147" s="154">
        <f>IFERROR(RANK(K147, K$147:K$161),"")</f>
        <v>5</v>
      </c>
      <c r="N147" s="433"/>
      <c r="O147" s="433"/>
      <c r="P147" s="95">
        <v>16</v>
      </c>
      <c r="Q147" s="95">
        <v>1941.1764705882326</v>
      </c>
      <c r="R147" s="178">
        <f>IFERROR(Q147/P147,"")</f>
        <v>121.32352941176454</v>
      </c>
      <c r="S147" s="95">
        <f>IFERROR(RANK(R147, R$147:R$161),"")</f>
        <v>5</v>
      </c>
      <c r="T147" s="436">
        <f>AVERAGE(R147:R161)</f>
        <v>116.32976802070378</v>
      </c>
      <c r="U147" s="95">
        <v>16</v>
      </c>
      <c r="V147" s="95">
        <v>1912.4999999999975</v>
      </c>
      <c r="W147" s="178">
        <f>IFERROR(V147/U147,"")</f>
        <v>119.53124999999984</v>
      </c>
      <c r="X147" s="95">
        <f>IFERROR(RANK(W147, W$147:W$161),"")</f>
        <v>5</v>
      </c>
      <c r="Y147" s="436">
        <f>AVERAGE(W147:W161)</f>
        <v>116.30790028230852</v>
      </c>
      <c r="Z147" s="95">
        <v>16</v>
      </c>
      <c r="AA147" s="95">
        <v>1939.9999999999941</v>
      </c>
      <c r="AB147" s="178">
        <f>IFERROR(AA147/Z147,"")</f>
        <v>121.24999999999963</v>
      </c>
      <c r="AC147" s="95">
        <f>IFERROR(RANK(AB147, AB$147:AB$161),"")</f>
        <v>5</v>
      </c>
      <c r="AD147" s="436">
        <f>AVERAGE(AB147:AB161)</f>
        <v>116.35590906256469</v>
      </c>
      <c r="AE147" s="95">
        <v>16</v>
      </c>
      <c r="AF147" s="95">
        <v>1966.9565217391239</v>
      </c>
      <c r="AG147" s="178">
        <f>IFERROR(AF147/AE147,"")</f>
        <v>122.93478260869524</v>
      </c>
      <c r="AH147" s="95">
        <f>IFERROR(RANK(AG147, AG$147:AG$161),"")</f>
        <v>5</v>
      </c>
      <c r="AI147" s="436">
        <f>AVERAGE(AG147:AG161)</f>
        <v>116.67176932705843</v>
      </c>
      <c r="AJ147" s="95">
        <v>16</v>
      </c>
      <c r="AK147" s="95">
        <v>1917.9999999999966</v>
      </c>
      <c r="AL147" s="178">
        <f>IFERROR(AK147/AJ147,"")</f>
        <v>119.87499999999979</v>
      </c>
      <c r="AM147" s="95">
        <f>IFERROR(RANK(AL147, AL$147:AL$161),"")</f>
        <v>6</v>
      </c>
      <c r="AN147" s="436">
        <f>AVERAGE(AL147:AL161)</f>
        <v>116.11460642268648</v>
      </c>
      <c r="AO147" s="95">
        <v>16</v>
      </c>
      <c r="AP147" s="95">
        <v>1918.1818181818157</v>
      </c>
      <c r="AQ147" s="178">
        <f>IFERROR(AP147/AO147,"")</f>
        <v>119.88636363636348</v>
      </c>
      <c r="AR147" s="95">
        <f>IFERROR(RANK(AQ147, AQ$147:AQ$161),"")</f>
        <v>5</v>
      </c>
      <c r="AS147" s="436">
        <f>AVERAGE(AQ147:AQ161)</f>
        <v>116.14869189120836</v>
      </c>
      <c r="AT147" s="95">
        <v>16</v>
      </c>
      <c r="AU147" s="95">
        <v>1946.2499999999975</v>
      </c>
      <c r="AV147" s="178">
        <f>IFERROR(AU147/AT147,"")</f>
        <v>121.64062499999984</v>
      </c>
      <c r="AW147" s="95">
        <f>IFERROR(RANK(AV147, AV$147:AV$161),"")</f>
        <v>5</v>
      </c>
      <c r="AX147" s="436">
        <f>AVERAGE(AV147:AV161)</f>
        <v>116.27445600738234</v>
      </c>
    </row>
    <row r="148" spans="2:50" hidden="1">
      <c r="B148" s="435"/>
      <c r="C148" s="95">
        <v>2</v>
      </c>
      <c r="D148" s="95" t="s">
        <v>411</v>
      </c>
      <c r="E148" s="95">
        <v>15</v>
      </c>
      <c r="F148" s="95">
        <v>2000</v>
      </c>
      <c r="G148" s="178">
        <f t="shared" ref="G148:G159" si="147">F148/E148</f>
        <v>133.33333333333334</v>
      </c>
      <c r="H148" s="436"/>
      <c r="I148" s="154">
        <f t="shared" si="144"/>
        <v>15</v>
      </c>
      <c r="J148" s="154">
        <f t="shared" si="145"/>
        <v>1909.8227369782721</v>
      </c>
      <c r="K148" s="155">
        <f t="shared" si="146"/>
        <v>127.32151579855147</v>
      </c>
      <c r="L148" s="438"/>
      <c r="M148" s="154">
        <f t="shared" ref="M148:M161" si="148">IFERROR(RANK(K148, K$147:K$161),"")</f>
        <v>2</v>
      </c>
      <c r="N148" s="433"/>
      <c r="O148" s="433"/>
      <c r="P148" s="95">
        <v>15</v>
      </c>
      <c r="Q148" s="95">
        <v>1919.9999999999984</v>
      </c>
      <c r="R148" s="178">
        <f t="shared" ref="R148:R161" si="149">IFERROR(Q148/P148,"")</f>
        <v>127.9999999999999</v>
      </c>
      <c r="S148" s="95">
        <f t="shared" ref="S148:S161" si="150">IFERROR(RANK(R148, R$147:R$161),"")</f>
        <v>1</v>
      </c>
      <c r="T148" s="436"/>
      <c r="U148" s="95">
        <v>15</v>
      </c>
      <c r="V148" s="95">
        <v>1912.1739130434805</v>
      </c>
      <c r="W148" s="178">
        <f t="shared" ref="W148:W161" si="151">IFERROR(V148/U148,"")</f>
        <v>127.47826086956537</v>
      </c>
      <c r="X148" s="95">
        <f t="shared" ref="X148:X161" si="152">IFERROR(RANK(W148, W$147:W$161),"")</f>
        <v>2</v>
      </c>
      <c r="Y148" s="436"/>
      <c r="Z148" s="95">
        <v>15</v>
      </c>
      <c r="AA148" s="95">
        <v>1909.2857142857156</v>
      </c>
      <c r="AB148" s="178">
        <f t="shared" ref="AB148:AB161" si="153">IFERROR(AA148/Z148,"")</f>
        <v>127.28571428571438</v>
      </c>
      <c r="AC148" s="95">
        <f t="shared" ref="AC148:AC161" si="154">IFERROR(RANK(AB148, AB$147:AB$161),"")</f>
        <v>3</v>
      </c>
      <c r="AD148" s="436"/>
      <c r="AE148" s="95">
        <v>15</v>
      </c>
      <c r="AF148" s="95">
        <v>1905.8181818181829</v>
      </c>
      <c r="AG148" s="178">
        <f t="shared" ref="AG148:AG161" si="155">IFERROR(AF148/AE148,"")</f>
        <v>127.05454545454553</v>
      </c>
      <c r="AH148" s="95">
        <f t="shared" ref="AH148:AH161" si="156">IFERROR(RANK(AG148, AG$147:AG$161),"")</f>
        <v>4</v>
      </c>
      <c r="AI148" s="436"/>
      <c r="AJ148" s="95">
        <v>15</v>
      </c>
      <c r="AK148" s="95">
        <v>1904.7619047619066</v>
      </c>
      <c r="AL148" s="178">
        <f t="shared" ref="AL148:AL161" si="157">IFERROR(AK148/AJ148,"")</f>
        <v>126.98412698412712</v>
      </c>
      <c r="AM148" s="95">
        <f t="shared" ref="AM148:AM161" si="158">IFERROR(RANK(AL148, AL$147:AL$161),"")</f>
        <v>2</v>
      </c>
      <c r="AN148" s="436"/>
      <c r="AO148" s="95">
        <v>15</v>
      </c>
      <c r="AP148" s="95">
        <v>1909.8701298701287</v>
      </c>
      <c r="AQ148" s="178">
        <f t="shared" ref="AQ148:AQ161" si="159">IFERROR(AP148/AO148,"")</f>
        <v>127.32467532467525</v>
      </c>
      <c r="AR148" s="95">
        <f t="shared" ref="AR148:AR161" si="160">IFERROR(RANK(AQ148, AQ$147:AQ$161),"")</f>
        <v>1</v>
      </c>
      <c r="AS148" s="436"/>
      <c r="AT148" s="95">
        <v>15</v>
      </c>
      <c r="AU148" s="95">
        <v>1906.8493150684917</v>
      </c>
      <c r="AV148" s="178">
        <f t="shared" ref="AV148:AV161" si="161">IFERROR(AU148/AT148,"")</f>
        <v>127.12328767123277</v>
      </c>
      <c r="AW148" s="95">
        <f t="shared" ref="AW148:AW161" si="162">IFERROR(RANK(AV148, AV$147:AV$161),"")</f>
        <v>2</v>
      </c>
      <c r="AX148" s="436"/>
    </row>
    <row r="149" spans="2:50" hidden="1">
      <c r="B149" s="435"/>
      <c r="C149" s="95">
        <v>3</v>
      </c>
      <c r="D149" s="95" t="s">
        <v>412</v>
      </c>
      <c r="E149" s="95">
        <v>17</v>
      </c>
      <c r="F149" s="95">
        <v>2000</v>
      </c>
      <c r="G149" s="178">
        <f t="shared" si="147"/>
        <v>117.64705882352941</v>
      </c>
      <c r="H149" s="436"/>
      <c r="I149" s="154">
        <f t="shared" si="144"/>
        <v>17</v>
      </c>
      <c r="J149" s="154">
        <f t="shared" si="145"/>
        <v>1908.8987027099247</v>
      </c>
      <c r="K149" s="155">
        <f t="shared" si="146"/>
        <v>112.28815898293676</v>
      </c>
      <c r="L149" s="438"/>
      <c r="M149" s="154">
        <f t="shared" si="148"/>
        <v>9</v>
      </c>
      <c r="N149" s="433"/>
      <c r="O149" s="433"/>
      <c r="P149" s="95">
        <v>17</v>
      </c>
      <c r="Q149" s="95">
        <v>1899.375000000002</v>
      </c>
      <c r="R149" s="178">
        <f t="shared" si="149"/>
        <v>111.72794117647071</v>
      </c>
      <c r="S149" s="95">
        <f t="shared" si="150"/>
        <v>11</v>
      </c>
      <c r="T149" s="436"/>
      <c r="U149" s="95">
        <v>17</v>
      </c>
      <c r="V149" s="95">
        <v>1921.0344827586223</v>
      </c>
      <c r="W149" s="178">
        <f t="shared" si="151"/>
        <v>113.00202839756602</v>
      </c>
      <c r="X149" s="95">
        <f t="shared" si="152"/>
        <v>9</v>
      </c>
      <c r="Y149" s="436"/>
      <c r="Z149" s="95">
        <v>17</v>
      </c>
      <c r="AA149" s="95">
        <v>1912.9411764705892</v>
      </c>
      <c r="AB149" s="178">
        <f t="shared" si="153"/>
        <v>112.52595155709348</v>
      </c>
      <c r="AC149" s="95">
        <f t="shared" si="154"/>
        <v>9</v>
      </c>
      <c r="AD149" s="436"/>
      <c r="AE149" s="95">
        <v>17</v>
      </c>
      <c r="AF149" s="95">
        <v>1909.2000000000005</v>
      </c>
      <c r="AG149" s="178">
        <f t="shared" si="155"/>
        <v>112.30588235294121</v>
      </c>
      <c r="AH149" s="95">
        <f t="shared" si="156"/>
        <v>10</v>
      </c>
      <c r="AI149" s="436"/>
      <c r="AJ149" s="95">
        <v>17</v>
      </c>
      <c r="AK149" s="95">
        <v>1900.0000000000018</v>
      </c>
      <c r="AL149" s="178">
        <f t="shared" si="157"/>
        <v>111.76470588235304</v>
      </c>
      <c r="AM149" s="95">
        <f t="shared" si="158"/>
        <v>9</v>
      </c>
      <c r="AN149" s="436"/>
      <c r="AO149" s="95">
        <v>17</v>
      </c>
      <c r="AP149" s="95">
        <v>1905.454545454543</v>
      </c>
      <c r="AQ149" s="178">
        <f t="shared" si="159"/>
        <v>112.08556149732605</v>
      </c>
      <c r="AR149" s="95">
        <f t="shared" si="160"/>
        <v>10</v>
      </c>
      <c r="AS149" s="436"/>
      <c r="AT149" s="95">
        <v>17</v>
      </c>
      <c r="AU149" s="95">
        <v>1914.2857142857163</v>
      </c>
      <c r="AV149" s="178">
        <f t="shared" si="161"/>
        <v>112.60504201680683</v>
      </c>
      <c r="AW149" s="95">
        <f t="shared" si="162"/>
        <v>9</v>
      </c>
      <c r="AX149" s="436"/>
    </row>
    <row r="150" spans="2:50" hidden="1">
      <c r="B150" s="435"/>
      <c r="C150" s="95">
        <v>4</v>
      </c>
      <c r="D150" s="95" t="s">
        <v>413</v>
      </c>
      <c r="E150" s="95">
        <v>16</v>
      </c>
      <c r="F150" s="95">
        <v>2000</v>
      </c>
      <c r="G150" s="178">
        <f t="shared" si="147"/>
        <v>125</v>
      </c>
      <c r="H150" s="436"/>
      <c r="I150" s="154">
        <f>IFERROR(AVERAGE(P150,U150,Z150,AE150,AJ150,AO150,AT150),"")</f>
        <v>16</v>
      </c>
      <c r="J150" s="154">
        <f>IFERROR(AVERAGE(Q150,V150,AA150,AF150,AK150,AP150,AU150),"")</f>
        <v>1899.9646374092899</v>
      </c>
      <c r="K150" s="155">
        <f>IFERROR(AVERAGE(R150,W150,AB150,AG150,AL150,AQ150,AV150),"")</f>
        <v>118.74778983808062</v>
      </c>
      <c r="L150" s="438"/>
      <c r="M150" s="154">
        <f t="shared" si="148"/>
        <v>8</v>
      </c>
      <c r="N150" s="433"/>
      <c r="O150" s="433"/>
      <c r="P150" s="95">
        <v>16</v>
      </c>
      <c r="Q150" s="95">
        <v>1890.9090909090914</v>
      </c>
      <c r="R150" s="178">
        <f t="shared" si="149"/>
        <v>118.18181818181822</v>
      </c>
      <c r="S150" s="95">
        <f t="shared" si="150"/>
        <v>8</v>
      </c>
      <c r="T150" s="436"/>
      <c r="U150" s="95">
        <v>16</v>
      </c>
      <c r="V150" s="95">
        <v>1907.441860465116</v>
      </c>
      <c r="W150" s="178">
        <f t="shared" si="151"/>
        <v>119.21511627906975</v>
      </c>
      <c r="X150" s="95">
        <f t="shared" si="152"/>
        <v>6</v>
      </c>
      <c r="Y150" s="436"/>
      <c r="Z150" s="95">
        <v>16</v>
      </c>
      <c r="AA150" s="95">
        <v>1892.7272727272718</v>
      </c>
      <c r="AB150" s="178">
        <f t="shared" si="153"/>
        <v>118.29545454545449</v>
      </c>
      <c r="AC150" s="95">
        <f t="shared" si="154"/>
        <v>8</v>
      </c>
      <c r="AD150" s="436"/>
      <c r="AE150" s="95">
        <v>16</v>
      </c>
      <c r="AF150" s="95">
        <v>1912.6153846153868</v>
      </c>
      <c r="AG150" s="178">
        <f t="shared" si="155"/>
        <v>119.53846153846168</v>
      </c>
      <c r="AH150" s="95">
        <f t="shared" si="156"/>
        <v>7</v>
      </c>
      <c r="AI150" s="436"/>
      <c r="AJ150" s="95">
        <v>16</v>
      </c>
      <c r="AK150" s="95">
        <v>1897.2151898734166</v>
      </c>
      <c r="AL150" s="178">
        <f t="shared" si="157"/>
        <v>118.57594936708854</v>
      </c>
      <c r="AM150" s="95">
        <f t="shared" si="158"/>
        <v>8</v>
      </c>
      <c r="AN150" s="436"/>
      <c r="AO150" s="95">
        <v>16</v>
      </c>
      <c r="AP150" s="95">
        <v>1905.6521739130435</v>
      </c>
      <c r="AQ150" s="178">
        <f t="shared" si="159"/>
        <v>119.10326086956522</v>
      </c>
      <c r="AR150" s="95">
        <f t="shared" si="160"/>
        <v>7</v>
      </c>
      <c r="AS150" s="436"/>
      <c r="AT150" s="95">
        <v>16</v>
      </c>
      <c r="AU150" s="95">
        <v>1893.1914893617025</v>
      </c>
      <c r="AV150" s="178">
        <f t="shared" si="161"/>
        <v>118.3244680851064</v>
      </c>
      <c r="AW150" s="95">
        <f t="shared" si="162"/>
        <v>8</v>
      </c>
      <c r="AX150" s="436"/>
    </row>
    <row r="151" spans="2:50" hidden="1">
      <c r="B151" s="435"/>
      <c r="C151" s="95">
        <v>5</v>
      </c>
      <c r="D151" s="95" t="s">
        <v>414</v>
      </c>
      <c r="E151" s="95">
        <v>19</v>
      </c>
      <c r="F151" s="95">
        <v>2000</v>
      </c>
      <c r="G151" s="178">
        <f t="shared" si="147"/>
        <v>105.26315789473684</v>
      </c>
      <c r="H151" s="436"/>
      <c r="I151" s="154">
        <f t="shared" ref="I151:I161" si="163">IFERROR(AVERAGE(P151,U151,Z151,AE151,AJ151,AO151,AT151),"")</f>
        <v>19</v>
      </c>
      <c r="J151" s="154">
        <f t="shared" ref="J151:J161" si="164">IFERROR(AVERAGE(Q151,V151,AA151,AF151,AK151,AP151,AU151),"")</f>
        <v>1897.7271977924308</v>
      </c>
      <c r="K151" s="155">
        <f t="shared" ref="K151:K161" si="165">IFERROR(AVERAGE(R151,W151,AB151,AG151,AL151,AQ151,AV151),"")</f>
        <v>99.880378831180565</v>
      </c>
      <c r="L151" s="438"/>
      <c r="M151" s="154">
        <f t="shared" si="148"/>
        <v>12</v>
      </c>
      <c r="N151" s="433"/>
      <c r="O151" s="433"/>
      <c r="P151" s="95">
        <v>19</v>
      </c>
      <c r="Q151" s="95">
        <v>1893.0841121495337</v>
      </c>
      <c r="R151" s="178">
        <f t="shared" si="149"/>
        <v>99.636005902607039</v>
      </c>
      <c r="S151" s="95">
        <f t="shared" si="150"/>
        <v>12</v>
      </c>
      <c r="T151" s="436"/>
      <c r="U151" s="95">
        <v>19</v>
      </c>
      <c r="V151" s="95">
        <v>1895.1063829787238</v>
      </c>
      <c r="W151" s="178">
        <f t="shared" si="151"/>
        <v>99.742441209406522</v>
      </c>
      <c r="X151" s="95">
        <f t="shared" si="152"/>
        <v>12</v>
      </c>
      <c r="Y151" s="436"/>
      <c r="Z151" s="95">
        <v>19</v>
      </c>
      <c r="AA151" s="95">
        <v>1903.076923076922</v>
      </c>
      <c r="AB151" s="178">
        <f t="shared" si="153"/>
        <v>100.161943319838</v>
      </c>
      <c r="AC151" s="95">
        <f t="shared" si="154"/>
        <v>12</v>
      </c>
      <c r="AD151" s="436"/>
      <c r="AE151" s="95">
        <v>19</v>
      </c>
      <c r="AF151" s="95">
        <v>1894.2857142857133</v>
      </c>
      <c r="AG151" s="178">
        <f t="shared" si="155"/>
        <v>99.699248120300695</v>
      </c>
      <c r="AH151" s="95">
        <f t="shared" si="156"/>
        <v>12</v>
      </c>
      <c r="AI151" s="436"/>
      <c r="AJ151" s="95">
        <v>19</v>
      </c>
      <c r="AK151" s="95">
        <v>1905.3333333333335</v>
      </c>
      <c r="AL151" s="178">
        <f t="shared" si="157"/>
        <v>100.28070175438597</v>
      </c>
      <c r="AM151" s="95">
        <f t="shared" si="158"/>
        <v>12</v>
      </c>
      <c r="AN151" s="436"/>
      <c r="AO151" s="95">
        <v>19</v>
      </c>
      <c r="AP151" s="95">
        <v>1893.3962264150953</v>
      </c>
      <c r="AQ151" s="178">
        <f t="shared" si="159"/>
        <v>99.652432969215539</v>
      </c>
      <c r="AR151" s="95">
        <f t="shared" si="160"/>
        <v>12</v>
      </c>
      <c r="AS151" s="436"/>
      <c r="AT151" s="95">
        <v>19</v>
      </c>
      <c r="AU151" s="95">
        <v>1899.8076923076933</v>
      </c>
      <c r="AV151" s="178">
        <f t="shared" si="161"/>
        <v>99.989878542510169</v>
      </c>
      <c r="AW151" s="95">
        <f t="shared" si="162"/>
        <v>12</v>
      </c>
      <c r="AX151" s="436"/>
    </row>
    <row r="152" spans="2:50" hidden="1">
      <c r="B152" s="435"/>
      <c r="C152" s="95">
        <v>6</v>
      </c>
      <c r="D152" s="95" t="s">
        <v>415</v>
      </c>
      <c r="E152" s="95">
        <v>15</v>
      </c>
      <c r="F152" s="95">
        <v>2000</v>
      </c>
      <c r="G152" s="178">
        <f t="shared" si="147"/>
        <v>133.33333333333334</v>
      </c>
      <c r="H152" s="436"/>
      <c r="I152" s="154">
        <f t="shared" si="163"/>
        <v>15</v>
      </c>
      <c r="J152" s="154">
        <f t="shared" si="164"/>
        <v>1906.0069300588414</v>
      </c>
      <c r="K152" s="155">
        <f t="shared" si="165"/>
        <v>127.06712867058941</v>
      </c>
      <c r="L152" s="438"/>
      <c r="M152" s="154">
        <f t="shared" si="148"/>
        <v>3</v>
      </c>
      <c r="N152" s="433"/>
      <c r="O152" s="433"/>
      <c r="P152" s="95">
        <v>15</v>
      </c>
      <c r="Q152" s="95">
        <v>1897.1739130434783</v>
      </c>
      <c r="R152" s="178">
        <f t="shared" si="149"/>
        <v>126.47826086956522</v>
      </c>
      <c r="S152" s="95">
        <f t="shared" si="150"/>
        <v>4</v>
      </c>
      <c r="T152" s="436"/>
      <c r="U152" s="95">
        <v>15</v>
      </c>
      <c r="V152" s="95">
        <v>1902.6506024096391</v>
      </c>
      <c r="W152" s="178">
        <f t="shared" si="151"/>
        <v>126.84337349397593</v>
      </c>
      <c r="X152" s="95">
        <f t="shared" si="152"/>
        <v>4</v>
      </c>
      <c r="Y152" s="436"/>
      <c r="Z152" s="95">
        <v>15</v>
      </c>
      <c r="AA152" s="95">
        <v>1915.0684931506846</v>
      </c>
      <c r="AB152" s="178">
        <f t="shared" si="153"/>
        <v>127.67123287671231</v>
      </c>
      <c r="AC152" s="95">
        <f t="shared" si="154"/>
        <v>2</v>
      </c>
      <c r="AD152" s="436"/>
      <c r="AE152" s="95">
        <v>15</v>
      </c>
      <c r="AF152" s="95">
        <v>1915.0819672131151</v>
      </c>
      <c r="AG152" s="178">
        <f t="shared" si="155"/>
        <v>127.67213114754101</v>
      </c>
      <c r="AH152" s="95">
        <f t="shared" si="156"/>
        <v>2</v>
      </c>
      <c r="AI152" s="436"/>
      <c r="AJ152" s="95">
        <v>15</v>
      </c>
      <c r="AK152" s="95">
        <v>1911.0447761194041</v>
      </c>
      <c r="AL152" s="178">
        <f t="shared" si="157"/>
        <v>127.40298507462694</v>
      </c>
      <c r="AM152" s="95">
        <f t="shared" si="158"/>
        <v>1</v>
      </c>
      <c r="AN152" s="436"/>
      <c r="AO152" s="95">
        <v>15</v>
      </c>
      <c r="AP152" s="95">
        <v>1898.901098901099</v>
      </c>
      <c r="AQ152" s="178">
        <f t="shared" si="159"/>
        <v>126.5934065934066</v>
      </c>
      <c r="AR152" s="95">
        <f t="shared" si="160"/>
        <v>4</v>
      </c>
      <c r="AS152" s="436"/>
      <c r="AT152" s="95">
        <v>15</v>
      </c>
      <c r="AU152" s="95">
        <v>1902.1276595744685</v>
      </c>
      <c r="AV152" s="178">
        <f t="shared" si="161"/>
        <v>126.8085106382979</v>
      </c>
      <c r="AW152" s="95">
        <f t="shared" si="162"/>
        <v>3</v>
      </c>
      <c r="AX152" s="436"/>
    </row>
    <row r="153" spans="2:50" hidden="1">
      <c r="B153" s="435"/>
      <c r="C153" s="95">
        <v>7</v>
      </c>
      <c r="D153" s="95" t="s">
        <v>416</v>
      </c>
      <c r="E153" s="95">
        <v>16</v>
      </c>
      <c r="F153" s="95">
        <v>2000</v>
      </c>
      <c r="G153" s="178">
        <f t="shared" si="147"/>
        <v>125</v>
      </c>
      <c r="H153" s="436"/>
      <c r="I153" s="154">
        <f t="shared" si="163"/>
        <v>16</v>
      </c>
      <c r="J153" s="154">
        <f t="shared" si="164"/>
        <v>1904.7536224388382</v>
      </c>
      <c r="K153" s="155">
        <f t="shared" si="165"/>
        <v>119.04710140242739</v>
      </c>
      <c r="L153" s="438"/>
      <c r="M153" s="154">
        <f t="shared" si="148"/>
        <v>7</v>
      </c>
      <c r="N153" s="433"/>
      <c r="O153" s="433"/>
      <c r="P153" s="95">
        <v>16</v>
      </c>
      <c r="Q153" s="95">
        <v>1897.9999999999991</v>
      </c>
      <c r="R153" s="178">
        <f t="shared" si="149"/>
        <v>118.62499999999994</v>
      </c>
      <c r="S153" s="95">
        <f t="shared" si="150"/>
        <v>7</v>
      </c>
      <c r="T153" s="436"/>
      <c r="U153" s="95">
        <v>16</v>
      </c>
      <c r="V153" s="95">
        <v>1905.5555555555566</v>
      </c>
      <c r="W153" s="178">
        <f t="shared" si="151"/>
        <v>119.09722222222229</v>
      </c>
      <c r="X153" s="95">
        <f t="shared" si="152"/>
        <v>7</v>
      </c>
      <c r="Y153" s="436"/>
      <c r="Z153" s="95">
        <v>16</v>
      </c>
      <c r="AA153" s="95">
        <v>1901.5384615384626</v>
      </c>
      <c r="AB153" s="178">
        <f t="shared" si="153"/>
        <v>118.84615384615391</v>
      </c>
      <c r="AC153" s="95">
        <f t="shared" si="154"/>
        <v>6</v>
      </c>
      <c r="AD153" s="436"/>
      <c r="AE153" s="95">
        <v>16</v>
      </c>
      <c r="AF153" s="95">
        <v>1894.8837209302324</v>
      </c>
      <c r="AG153" s="178">
        <f t="shared" si="155"/>
        <v>118.43023255813952</v>
      </c>
      <c r="AH153" s="95">
        <f t="shared" si="156"/>
        <v>8</v>
      </c>
      <c r="AI153" s="436"/>
      <c r="AJ153" s="95">
        <v>16</v>
      </c>
      <c r="AK153" s="95">
        <v>1921.2500000000005</v>
      </c>
      <c r="AL153" s="178">
        <f t="shared" si="157"/>
        <v>120.07812500000003</v>
      </c>
      <c r="AM153" s="95">
        <f t="shared" si="158"/>
        <v>5</v>
      </c>
      <c r="AN153" s="436"/>
      <c r="AO153" s="95">
        <v>16</v>
      </c>
      <c r="AP153" s="95">
        <v>1899.0476190476188</v>
      </c>
      <c r="AQ153" s="178">
        <f t="shared" si="159"/>
        <v>118.69047619047618</v>
      </c>
      <c r="AR153" s="95">
        <f t="shared" si="160"/>
        <v>8</v>
      </c>
      <c r="AS153" s="436"/>
      <c r="AT153" s="95">
        <v>16</v>
      </c>
      <c r="AU153" s="95">
        <v>1912.9999999999991</v>
      </c>
      <c r="AV153" s="178">
        <f t="shared" si="161"/>
        <v>119.56249999999994</v>
      </c>
      <c r="AW153" s="95">
        <f t="shared" si="162"/>
        <v>6</v>
      </c>
      <c r="AX153" s="436"/>
    </row>
    <row r="154" spans="2:50" hidden="1">
      <c r="B154" s="435"/>
      <c r="C154" s="95">
        <v>8</v>
      </c>
      <c r="D154" s="95" t="s">
        <v>419</v>
      </c>
      <c r="E154" s="95">
        <v>15</v>
      </c>
      <c r="F154" s="95">
        <v>2000</v>
      </c>
      <c r="G154" s="178">
        <f t="shared" si="147"/>
        <v>133.33333333333334</v>
      </c>
      <c r="H154" s="436"/>
      <c r="I154" s="154">
        <f t="shared" si="163"/>
        <v>15</v>
      </c>
      <c r="J154" s="154">
        <f t="shared" si="164"/>
        <v>1903.9284462770242</v>
      </c>
      <c r="K154" s="155">
        <f t="shared" si="165"/>
        <v>126.92856308513493</v>
      </c>
      <c r="L154" s="438"/>
      <c r="M154" s="154">
        <f t="shared" si="148"/>
        <v>4</v>
      </c>
      <c r="N154" s="433"/>
      <c r="O154" s="433"/>
      <c r="P154" s="95">
        <v>15</v>
      </c>
      <c r="Q154" s="95">
        <v>1901.8867924528313</v>
      </c>
      <c r="R154" s="178">
        <f t="shared" si="149"/>
        <v>126.79245283018875</v>
      </c>
      <c r="S154" s="95">
        <f t="shared" si="150"/>
        <v>3</v>
      </c>
      <c r="T154" s="436"/>
      <c r="U154" s="95">
        <v>15</v>
      </c>
      <c r="V154" s="95">
        <v>1911.0638297872345</v>
      </c>
      <c r="W154" s="178">
        <f t="shared" si="151"/>
        <v>127.40425531914896</v>
      </c>
      <c r="X154" s="95">
        <f t="shared" si="152"/>
        <v>3</v>
      </c>
      <c r="Y154" s="436"/>
      <c r="Z154" s="95">
        <v>15</v>
      </c>
      <c r="AA154" s="95">
        <v>1896.1445783132524</v>
      </c>
      <c r="AB154" s="178">
        <f t="shared" si="153"/>
        <v>126.40963855421683</v>
      </c>
      <c r="AC154" s="95">
        <f t="shared" si="154"/>
        <v>4</v>
      </c>
      <c r="AD154" s="436"/>
      <c r="AE154" s="95">
        <v>15</v>
      </c>
      <c r="AF154" s="95">
        <v>1907.9999999999986</v>
      </c>
      <c r="AG154" s="178">
        <f t="shared" si="155"/>
        <v>127.1999999999999</v>
      </c>
      <c r="AH154" s="95">
        <f t="shared" si="156"/>
        <v>3</v>
      </c>
      <c r="AI154" s="436"/>
      <c r="AJ154" s="95">
        <v>15</v>
      </c>
      <c r="AK154" s="95">
        <v>1894.6987951807223</v>
      </c>
      <c r="AL154" s="178">
        <f t="shared" si="157"/>
        <v>126.31325301204815</v>
      </c>
      <c r="AM154" s="95">
        <f t="shared" si="158"/>
        <v>4</v>
      </c>
      <c r="AN154" s="436"/>
      <c r="AO154" s="95">
        <v>15</v>
      </c>
      <c r="AP154" s="95">
        <v>1906.6666666666672</v>
      </c>
      <c r="AQ154" s="178">
        <f t="shared" si="159"/>
        <v>127.11111111111114</v>
      </c>
      <c r="AR154" s="95">
        <f t="shared" si="160"/>
        <v>2</v>
      </c>
      <c r="AS154" s="436"/>
      <c r="AT154" s="95">
        <v>15</v>
      </c>
      <c r="AU154" s="95">
        <v>1909.0384615384626</v>
      </c>
      <c r="AV154" s="178">
        <f t="shared" si="161"/>
        <v>127.26923076923084</v>
      </c>
      <c r="AW154" s="95">
        <f t="shared" si="162"/>
        <v>1</v>
      </c>
      <c r="AX154" s="436"/>
    </row>
    <row r="155" spans="2:50" hidden="1">
      <c r="B155" s="435"/>
      <c r="C155" s="95">
        <v>9</v>
      </c>
      <c r="D155" s="95" t="s">
        <v>422</v>
      </c>
      <c r="E155" s="95">
        <v>17</v>
      </c>
      <c r="F155" s="95">
        <v>2000</v>
      </c>
      <c r="G155" s="178">
        <f t="shared" si="147"/>
        <v>117.64705882352941</v>
      </c>
      <c r="H155" s="436"/>
      <c r="I155" s="154">
        <f t="shared" si="163"/>
        <v>17</v>
      </c>
      <c r="J155" s="154">
        <f t="shared" si="164"/>
        <v>1907.510301904668</v>
      </c>
      <c r="K155" s="155">
        <f t="shared" si="165"/>
        <v>112.20648834733343</v>
      </c>
      <c r="L155" s="438"/>
      <c r="M155" s="154">
        <f t="shared" si="148"/>
        <v>10</v>
      </c>
      <c r="N155" s="433"/>
      <c r="O155" s="433"/>
      <c r="P155" s="95">
        <v>17</v>
      </c>
      <c r="Q155" s="95">
        <v>1906.6666666666661</v>
      </c>
      <c r="R155" s="178">
        <f t="shared" si="149"/>
        <v>112.15686274509801</v>
      </c>
      <c r="S155" s="95">
        <f t="shared" si="150"/>
        <v>9</v>
      </c>
      <c r="T155" s="436"/>
      <c r="U155" s="95">
        <v>17</v>
      </c>
      <c r="V155" s="95">
        <v>1906.4788732394347</v>
      </c>
      <c r="W155" s="178">
        <f t="shared" si="151"/>
        <v>112.14581607290792</v>
      </c>
      <c r="X155" s="95">
        <f t="shared" si="152"/>
        <v>11</v>
      </c>
      <c r="Y155" s="436"/>
      <c r="Z155" s="95">
        <v>17</v>
      </c>
      <c r="AA155" s="95">
        <v>1901.0000000000018</v>
      </c>
      <c r="AB155" s="178">
        <f t="shared" si="153"/>
        <v>111.82352941176481</v>
      </c>
      <c r="AC155" s="95">
        <f t="shared" si="154"/>
        <v>11</v>
      </c>
      <c r="AD155" s="436"/>
      <c r="AE155" s="95">
        <v>17</v>
      </c>
      <c r="AF155" s="95">
        <v>1920.0000000000014</v>
      </c>
      <c r="AG155" s="178">
        <f t="shared" si="155"/>
        <v>112.94117647058832</v>
      </c>
      <c r="AH155" s="95">
        <f t="shared" si="156"/>
        <v>9</v>
      </c>
      <c r="AI155" s="436"/>
      <c r="AJ155" s="95">
        <v>17</v>
      </c>
      <c r="AK155" s="95">
        <v>1897.2727272727293</v>
      </c>
      <c r="AL155" s="178">
        <f t="shared" si="157"/>
        <v>111.60427807486643</v>
      </c>
      <c r="AM155" s="95">
        <f t="shared" si="158"/>
        <v>10</v>
      </c>
      <c r="AN155" s="436"/>
      <c r="AO155" s="95">
        <v>17</v>
      </c>
      <c r="AP155" s="95">
        <v>1916.1538461538453</v>
      </c>
      <c r="AQ155" s="178">
        <f t="shared" si="159"/>
        <v>112.71493212669678</v>
      </c>
      <c r="AR155" s="95">
        <f t="shared" si="160"/>
        <v>9</v>
      </c>
      <c r="AS155" s="436"/>
      <c r="AT155" s="95">
        <v>17</v>
      </c>
      <c r="AU155" s="95">
        <v>1904.9999999999984</v>
      </c>
      <c r="AV155" s="178">
        <f t="shared" si="161"/>
        <v>112.05882352941167</v>
      </c>
      <c r="AW155" s="95">
        <f t="shared" si="162"/>
        <v>10</v>
      </c>
      <c r="AX155" s="436"/>
    </row>
    <row r="156" spans="2:50" hidden="1">
      <c r="B156" s="435"/>
      <c r="C156" s="95">
        <v>10</v>
      </c>
      <c r="D156" s="95" t="s">
        <v>423</v>
      </c>
      <c r="E156" s="95">
        <v>15</v>
      </c>
      <c r="F156" s="95">
        <v>2000</v>
      </c>
      <c r="G156" s="178">
        <f t="shared" si="147"/>
        <v>133.33333333333334</v>
      </c>
      <c r="H156" s="436"/>
      <c r="I156" s="154">
        <f t="shared" si="163"/>
        <v>15</v>
      </c>
      <c r="J156" s="154">
        <f t="shared" si="164"/>
        <v>1910.3221926413632</v>
      </c>
      <c r="K156" s="155">
        <f t="shared" si="165"/>
        <v>127.35481284275754</v>
      </c>
      <c r="L156" s="438"/>
      <c r="M156" s="154">
        <f t="shared" si="148"/>
        <v>1</v>
      </c>
      <c r="N156" s="433"/>
      <c r="O156" s="433"/>
      <c r="P156" s="95">
        <v>15</v>
      </c>
      <c r="Q156" s="95">
        <v>1914.375000000002</v>
      </c>
      <c r="R156" s="178">
        <f t="shared" si="149"/>
        <v>127.62500000000014</v>
      </c>
      <c r="S156" s="95">
        <f t="shared" si="150"/>
        <v>2</v>
      </c>
      <c r="T156" s="436"/>
      <c r="U156" s="95">
        <v>15</v>
      </c>
      <c r="V156" s="95">
        <v>1916.7857142857156</v>
      </c>
      <c r="W156" s="178">
        <f t="shared" si="151"/>
        <v>127.78571428571438</v>
      </c>
      <c r="X156" s="95">
        <f t="shared" si="152"/>
        <v>1</v>
      </c>
      <c r="Y156" s="436"/>
      <c r="Z156" s="95">
        <v>15</v>
      </c>
      <c r="AA156" s="95">
        <v>1929.3333333333335</v>
      </c>
      <c r="AB156" s="178">
        <f t="shared" si="153"/>
        <v>128.62222222222223</v>
      </c>
      <c r="AC156" s="95">
        <f t="shared" si="154"/>
        <v>1</v>
      </c>
      <c r="AD156" s="436"/>
      <c r="AE156" s="95">
        <v>15</v>
      </c>
      <c r="AF156" s="95">
        <v>1915.7142857142849</v>
      </c>
      <c r="AG156" s="178">
        <f t="shared" si="155"/>
        <v>127.71428571428565</v>
      </c>
      <c r="AH156" s="95">
        <f t="shared" si="156"/>
        <v>1</v>
      </c>
      <c r="AI156" s="436"/>
      <c r="AJ156" s="95">
        <v>15</v>
      </c>
      <c r="AK156" s="95">
        <v>1897.3584905660387</v>
      </c>
      <c r="AL156" s="178">
        <f t="shared" si="157"/>
        <v>126.49056603773592</v>
      </c>
      <c r="AM156" s="95">
        <f t="shared" si="158"/>
        <v>3</v>
      </c>
      <c r="AN156" s="436"/>
      <c r="AO156" s="95">
        <v>15</v>
      </c>
      <c r="AP156" s="95">
        <v>1904.2622950819689</v>
      </c>
      <c r="AQ156" s="178">
        <f t="shared" si="159"/>
        <v>126.95081967213126</v>
      </c>
      <c r="AR156" s="95">
        <f t="shared" si="160"/>
        <v>3</v>
      </c>
      <c r="AS156" s="436"/>
      <c r="AT156" s="95">
        <v>15</v>
      </c>
      <c r="AU156" s="95">
        <v>1894.4262295081985</v>
      </c>
      <c r="AV156" s="178">
        <f t="shared" si="161"/>
        <v>126.29508196721324</v>
      </c>
      <c r="AW156" s="95">
        <f t="shared" si="162"/>
        <v>4</v>
      </c>
      <c r="AX156" s="436"/>
    </row>
    <row r="157" spans="2:50" hidden="1">
      <c r="B157" s="435"/>
      <c r="C157" s="95">
        <v>11</v>
      </c>
      <c r="D157" s="95" t="s">
        <v>424</v>
      </c>
      <c r="E157" s="95">
        <v>16</v>
      </c>
      <c r="F157" s="95">
        <v>1500</v>
      </c>
      <c r="G157" s="178">
        <f t="shared" si="147"/>
        <v>93.75</v>
      </c>
      <c r="H157" s="436"/>
      <c r="I157" s="154">
        <f t="shared" si="163"/>
        <v>16</v>
      </c>
      <c r="J157" s="154">
        <f t="shared" si="164"/>
        <v>1427.5975197704399</v>
      </c>
      <c r="K157" s="155">
        <f t="shared" si="165"/>
        <v>89.224844985652496</v>
      </c>
      <c r="L157" s="438"/>
      <c r="M157" s="154">
        <f t="shared" si="148"/>
        <v>13</v>
      </c>
      <c r="N157" s="433"/>
      <c r="O157" s="433"/>
      <c r="P157" s="95">
        <v>16</v>
      </c>
      <c r="Q157" s="95">
        <v>1424.2622950819684</v>
      </c>
      <c r="R157" s="178">
        <f t="shared" si="149"/>
        <v>89.016393442623027</v>
      </c>
      <c r="S157" s="95">
        <f t="shared" si="150"/>
        <v>13</v>
      </c>
      <c r="T157" s="436"/>
      <c r="U157" s="95">
        <v>16</v>
      </c>
      <c r="V157" s="95">
        <v>1429.8113207547178</v>
      </c>
      <c r="W157" s="178">
        <f t="shared" si="151"/>
        <v>89.363207547169864</v>
      </c>
      <c r="X157" s="95">
        <f t="shared" si="152"/>
        <v>13</v>
      </c>
      <c r="Y157" s="436"/>
      <c r="Z157" s="95">
        <v>16</v>
      </c>
      <c r="AA157" s="95">
        <v>1421.2500000000005</v>
      </c>
      <c r="AB157" s="178">
        <f t="shared" si="153"/>
        <v>88.828125000000028</v>
      </c>
      <c r="AC157" s="95">
        <f t="shared" si="154"/>
        <v>13</v>
      </c>
      <c r="AD157" s="436"/>
      <c r="AE157" s="95">
        <v>16</v>
      </c>
      <c r="AF157" s="95">
        <v>1431.2500000000005</v>
      </c>
      <c r="AG157" s="178">
        <f t="shared" si="155"/>
        <v>89.453125000000028</v>
      </c>
      <c r="AH157" s="95">
        <f t="shared" si="156"/>
        <v>13</v>
      </c>
      <c r="AI157" s="436"/>
      <c r="AJ157" s="95">
        <v>16</v>
      </c>
      <c r="AK157" s="95">
        <v>1428.0000000000005</v>
      </c>
      <c r="AL157" s="178">
        <f t="shared" si="157"/>
        <v>89.250000000000028</v>
      </c>
      <c r="AM157" s="95">
        <f t="shared" si="158"/>
        <v>13</v>
      </c>
      <c r="AN157" s="436"/>
      <c r="AO157" s="95">
        <v>16</v>
      </c>
      <c r="AP157" s="95">
        <v>1420.7142857142869</v>
      </c>
      <c r="AQ157" s="178">
        <f t="shared" si="159"/>
        <v>88.794642857142932</v>
      </c>
      <c r="AR157" s="95">
        <f t="shared" si="160"/>
        <v>13</v>
      </c>
      <c r="AS157" s="436"/>
      <c r="AT157" s="95">
        <v>16</v>
      </c>
      <c r="AU157" s="95">
        <v>1437.8947368421063</v>
      </c>
      <c r="AV157" s="178">
        <f t="shared" si="161"/>
        <v>89.868421052631646</v>
      </c>
      <c r="AW157" s="95">
        <f t="shared" si="162"/>
        <v>13</v>
      </c>
      <c r="AX157" s="436"/>
    </row>
    <row r="158" spans="2:50" hidden="1">
      <c r="B158" s="435"/>
      <c r="C158" s="95">
        <v>12</v>
      </c>
      <c r="D158" s="95" t="s">
        <v>671</v>
      </c>
      <c r="E158" s="95">
        <v>16</v>
      </c>
      <c r="F158" s="95">
        <v>2000</v>
      </c>
      <c r="G158" s="178">
        <f t="shared" si="147"/>
        <v>125</v>
      </c>
      <c r="H158" s="436"/>
      <c r="I158" s="154">
        <f t="shared" si="163"/>
        <v>16</v>
      </c>
      <c r="J158" s="154">
        <f t="shared" si="164"/>
        <v>1909.0673931981339</v>
      </c>
      <c r="K158" s="155">
        <f t="shared" si="165"/>
        <v>119.31671207488337</v>
      </c>
      <c r="L158" s="438"/>
      <c r="M158" s="154">
        <f t="shared" si="148"/>
        <v>6</v>
      </c>
      <c r="N158" s="433"/>
      <c r="O158" s="433"/>
      <c r="P158" s="95">
        <v>16</v>
      </c>
      <c r="Q158" s="95">
        <v>1931.3513513513499</v>
      </c>
      <c r="R158" s="178">
        <f t="shared" si="149"/>
        <v>120.70945945945937</v>
      </c>
      <c r="S158" s="95">
        <f t="shared" si="150"/>
        <v>6</v>
      </c>
      <c r="T158" s="436"/>
      <c r="U158" s="95">
        <v>16</v>
      </c>
      <c r="V158" s="95">
        <v>1891.9354838709671</v>
      </c>
      <c r="W158" s="178">
        <f t="shared" si="151"/>
        <v>118.24596774193544</v>
      </c>
      <c r="X158" s="95">
        <f t="shared" si="152"/>
        <v>8</v>
      </c>
      <c r="Y158" s="436"/>
      <c r="Z158" s="95">
        <v>16</v>
      </c>
      <c r="AA158" s="95">
        <v>1900.8695652173913</v>
      </c>
      <c r="AB158" s="178">
        <f t="shared" si="153"/>
        <v>118.80434782608695</v>
      </c>
      <c r="AC158" s="95">
        <f t="shared" si="154"/>
        <v>7</v>
      </c>
      <c r="AD158" s="436"/>
      <c r="AE158" s="95">
        <v>16</v>
      </c>
      <c r="AF158" s="95">
        <v>1918.0952380952376</v>
      </c>
      <c r="AG158" s="178">
        <f t="shared" si="155"/>
        <v>119.88095238095235</v>
      </c>
      <c r="AH158" s="95">
        <f t="shared" si="156"/>
        <v>6</v>
      </c>
      <c r="AI158" s="436"/>
      <c r="AJ158" s="95">
        <v>16</v>
      </c>
      <c r="AK158" s="95">
        <v>1912.0588235294117</v>
      </c>
      <c r="AL158" s="178">
        <f t="shared" si="157"/>
        <v>119.50367647058823</v>
      </c>
      <c r="AM158" s="95">
        <f t="shared" si="158"/>
        <v>7</v>
      </c>
      <c r="AN158" s="436"/>
      <c r="AO158" s="95">
        <v>16</v>
      </c>
      <c r="AP158" s="95">
        <v>1915.16129032258</v>
      </c>
      <c r="AQ158" s="178">
        <f t="shared" si="159"/>
        <v>119.69758064516125</v>
      </c>
      <c r="AR158" s="95">
        <f t="shared" si="160"/>
        <v>6</v>
      </c>
      <c r="AS158" s="436"/>
      <c r="AT158" s="95">
        <v>16</v>
      </c>
      <c r="AU158" s="95">
        <v>1893.9999999999991</v>
      </c>
      <c r="AV158" s="178">
        <f t="shared" si="161"/>
        <v>118.37499999999994</v>
      </c>
      <c r="AW158" s="95">
        <f t="shared" si="162"/>
        <v>7</v>
      </c>
      <c r="AX158" s="436"/>
    </row>
    <row r="159" spans="2:50" hidden="1">
      <c r="B159" s="435"/>
      <c r="C159" s="95">
        <v>13</v>
      </c>
      <c r="D159" s="95" t="s">
        <v>692</v>
      </c>
      <c r="E159" s="95">
        <v>17</v>
      </c>
      <c r="F159" s="95">
        <v>2000</v>
      </c>
      <c r="G159" s="178">
        <f t="shared" si="147"/>
        <v>117.64705882352941</v>
      </c>
      <c r="H159" s="436"/>
      <c r="I159" s="154">
        <f t="shared" si="163"/>
        <v>17</v>
      </c>
      <c r="J159" s="154">
        <f t="shared" si="164"/>
        <v>1900.3918678035536</v>
      </c>
      <c r="K159" s="155">
        <f t="shared" si="165"/>
        <v>111.78775692962081</v>
      </c>
      <c r="L159" s="438"/>
      <c r="M159" s="154">
        <f t="shared" si="148"/>
        <v>11</v>
      </c>
      <c r="N159" s="433"/>
      <c r="O159" s="433"/>
      <c r="P159" s="95">
        <v>17</v>
      </c>
      <c r="Q159" s="95">
        <v>1904.2424242424249</v>
      </c>
      <c r="R159" s="178">
        <f t="shared" si="149"/>
        <v>112.01426024955441</v>
      </c>
      <c r="S159" s="95">
        <f t="shared" si="150"/>
        <v>10</v>
      </c>
      <c r="T159" s="436"/>
      <c r="U159" s="95">
        <v>17</v>
      </c>
      <c r="V159" s="95">
        <v>1906.5168539325841</v>
      </c>
      <c r="W159" s="178">
        <f t="shared" si="151"/>
        <v>112.14805023132848</v>
      </c>
      <c r="X159" s="95">
        <f t="shared" si="152"/>
        <v>10</v>
      </c>
      <c r="Y159" s="436"/>
      <c r="Z159" s="95">
        <v>17</v>
      </c>
      <c r="AA159" s="95">
        <v>1905.7425742574248</v>
      </c>
      <c r="AB159" s="178">
        <f t="shared" si="153"/>
        <v>112.10250436808381</v>
      </c>
      <c r="AC159" s="95">
        <f t="shared" si="154"/>
        <v>10</v>
      </c>
      <c r="AD159" s="436"/>
      <c r="AE159" s="95">
        <v>17</v>
      </c>
      <c r="AF159" s="95">
        <v>1902.4390243902433</v>
      </c>
      <c r="AG159" s="178">
        <f t="shared" si="155"/>
        <v>111.90817790530843</v>
      </c>
      <c r="AH159" s="95">
        <f t="shared" si="156"/>
        <v>11</v>
      </c>
      <c r="AI159" s="436"/>
      <c r="AJ159" s="95">
        <v>17</v>
      </c>
      <c r="AK159" s="95">
        <v>1893.2307692307688</v>
      </c>
      <c r="AL159" s="178">
        <f t="shared" si="157"/>
        <v>111.36651583710405</v>
      </c>
      <c r="AM159" s="95">
        <f t="shared" si="158"/>
        <v>11</v>
      </c>
      <c r="AN159" s="436"/>
      <c r="AO159" s="95">
        <v>17</v>
      </c>
      <c r="AP159" s="95">
        <v>1892.5714285714289</v>
      </c>
      <c r="AQ159" s="178">
        <f t="shared" si="159"/>
        <v>111.32773109243699</v>
      </c>
      <c r="AR159" s="95">
        <f t="shared" si="160"/>
        <v>11</v>
      </c>
      <c r="AS159" s="436"/>
      <c r="AT159" s="95">
        <v>17</v>
      </c>
      <c r="AU159" s="95">
        <v>1897.9999999999991</v>
      </c>
      <c r="AV159" s="178">
        <f t="shared" si="161"/>
        <v>111.64705882352936</v>
      </c>
      <c r="AW159" s="95">
        <f t="shared" si="162"/>
        <v>11</v>
      </c>
      <c r="AX159" s="436"/>
    </row>
    <row r="160" spans="2:50" hidden="1">
      <c r="B160" s="435"/>
      <c r="C160" s="95">
        <v>14</v>
      </c>
      <c r="D160" s="95"/>
      <c r="E160" s="95"/>
      <c r="F160" s="95"/>
      <c r="G160" s="178"/>
      <c r="H160" s="436"/>
      <c r="I160" s="154" t="str">
        <f t="shared" si="163"/>
        <v/>
      </c>
      <c r="J160" s="154" t="str">
        <f t="shared" si="164"/>
        <v/>
      </c>
      <c r="K160" s="155" t="str">
        <f t="shared" si="165"/>
        <v/>
      </c>
      <c r="L160" s="438"/>
      <c r="M160" s="154" t="str">
        <f t="shared" si="148"/>
        <v/>
      </c>
      <c r="N160" s="433"/>
      <c r="O160" s="433"/>
      <c r="P160" s="95"/>
      <c r="Q160" s="95"/>
      <c r="R160" s="178" t="str">
        <f t="shared" si="149"/>
        <v/>
      </c>
      <c r="S160" s="95" t="str">
        <f t="shared" si="150"/>
        <v/>
      </c>
      <c r="T160" s="436"/>
      <c r="U160" s="95"/>
      <c r="V160" s="95"/>
      <c r="W160" s="178" t="str">
        <f t="shared" si="151"/>
        <v/>
      </c>
      <c r="X160" s="95" t="str">
        <f t="shared" si="152"/>
        <v/>
      </c>
      <c r="Y160" s="436"/>
      <c r="Z160" s="95"/>
      <c r="AA160" s="95"/>
      <c r="AB160" s="178" t="str">
        <f t="shared" si="153"/>
        <v/>
      </c>
      <c r="AC160" s="95" t="str">
        <f t="shared" si="154"/>
        <v/>
      </c>
      <c r="AD160" s="436"/>
      <c r="AE160" s="95"/>
      <c r="AF160" s="95"/>
      <c r="AG160" s="178" t="str">
        <f t="shared" si="155"/>
        <v/>
      </c>
      <c r="AH160" s="95" t="str">
        <f t="shared" si="156"/>
        <v/>
      </c>
      <c r="AI160" s="436"/>
      <c r="AJ160" s="95"/>
      <c r="AK160" s="95"/>
      <c r="AL160" s="178" t="str">
        <f t="shared" si="157"/>
        <v/>
      </c>
      <c r="AM160" s="95" t="str">
        <f t="shared" si="158"/>
        <v/>
      </c>
      <c r="AN160" s="436"/>
      <c r="AO160" s="95"/>
      <c r="AP160" s="95"/>
      <c r="AQ160" s="178" t="str">
        <f t="shared" si="159"/>
        <v/>
      </c>
      <c r="AR160" s="95" t="str">
        <f t="shared" si="160"/>
        <v/>
      </c>
      <c r="AS160" s="436"/>
      <c r="AT160" s="95"/>
      <c r="AU160" s="95"/>
      <c r="AV160" s="178" t="str">
        <f t="shared" si="161"/>
        <v/>
      </c>
      <c r="AW160" s="95" t="str">
        <f t="shared" si="162"/>
        <v/>
      </c>
      <c r="AX160" s="436"/>
    </row>
    <row r="161" spans="2:50" hidden="1">
      <c r="B161" s="435"/>
      <c r="C161" s="95">
        <v>15</v>
      </c>
      <c r="D161" s="95"/>
      <c r="E161" s="95"/>
      <c r="F161" s="95"/>
      <c r="G161" s="178"/>
      <c r="H161" s="436"/>
      <c r="I161" s="154" t="str">
        <f t="shared" si="163"/>
        <v/>
      </c>
      <c r="J161" s="154" t="str">
        <f t="shared" si="164"/>
        <v/>
      </c>
      <c r="K161" s="155" t="str">
        <f t="shared" si="165"/>
        <v/>
      </c>
      <c r="L161" s="439"/>
      <c r="M161" s="154" t="str">
        <f t="shared" si="148"/>
        <v/>
      </c>
      <c r="N161" s="433"/>
      <c r="O161" s="433"/>
      <c r="P161" s="95"/>
      <c r="Q161" s="95"/>
      <c r="R161" s="178" t="str">
        <f t="shared" si="149"/>
        <v/>
      </c>
      <c r="S161" s="95" t="str">
        <f t="shared" si="150"/>
        <v/>
      </c>
      <c r="T161" s="436"/>
      <c r="U161" s="95"/>
      <c r="V161" s="95"/>
      <c r="W161" s="178" t="str">
        <f t="shared" si="151"/>
        <v/>
      </c>
      <c r="X161" s="95" t="str">
        <f t="shared" si="152"/>
        <v/>
      </c>
      <c r="Y161" s="436"/>
      <c r="Z161" s="95"/>
      <c r="AA161" s="95"/>
      <c r="AB161" s="178" t="str">
        <f t="shared" si="153"/>
        <v/>
      </c>
      <c r="AC161" s="95" t="str">
        <f t="shared" si="154"/>
        <v/>
      </c>
      <c r="AD161" s="436"/>
      <c r="AE161" s="95"/>
      <c r="AF161" s="95"/>
      <c r="AG161" s="178" t="str">
        <f t="shared" si="155"/>
        <v/>
      </c>
      <c r="AH161" s="95" t="str">
        <f t="shared" si="156"/>
        <v/>
      </c>
      <c r="AI161" s="436"/>
      <c r="AJ161" s="95"/>
      <c r="AK161" s="95"/>
      <c r="AL161" s="178" t="str">
        <f t="shared" si="157"/>
        <v/>
      </c>
      <c r="AM161" s="95" t="str">
        <f t="shared" si="158"/>
        <v/>
      </c>
      <c r="AN161" s="436"/>
      <c r="AO161" s="95"/>
      <c r="AP161" s="95"/>
      <c r="AQ161" s="178" t="str">
        <f t="shared" si="159"/>
        <v/>
      </c>
      <c r="AR161" s="95" t="str">
        <f t="shared" si="160"/>
        <v/>
      </c>
      <c r="AS161" s="436"/>
      <c r="AT161" s="95"/>
      <c r="AU161" s="95"/>
      <c r="AV161" s="178" t="str">
        <f t="shared" si="161"/>
        <v/>
      </c>
      <c r="AW161" s="95" t="str">
        <f t="shared" si="162"/>
        <v/>
      </c>
      <c r="AX161" s="436"/>
    </row>
    <row r="162" spans="2:50" ht="15.75" hidden="1">
      <c r="B162" s="443" t="s">
        <v>167</v>
      </c>
      <c r="C162" s="444"/>
      <c r="D162" s="444"/>
      <c r="E162" s="444"/>
      <c r="F162" s="444"/>
      <c r="G162" s="444"/>
      <c r="H162" s="444"/>
      <c r="I162" s="151"/>
      <c r="J162" s="151"/>
      <c r="K162" s="151"/>
      <c r="L162" s="151"/>
      <c r="M162" s="151"/>
      <c r="N162" s="433" t="s">
        <v>159</v>
      </c>
      <c r="O162" s="446" t="s">
        <v>106</v>
      </c>
      <c r="P162" s="448">
        <f>AT142+1</f>
        <v>45923</v>
      </c>
      <c r="Q162" s="435"/>
      <c r="R162" s="435"/>
      <c r="S162" s="435"/>
      <c r="T162" s="435"/>
      <c r="U162" s="448">
        <f>P162+1</f>
        <v>45924</v>
      </c>
      <c r="V162" s="435"/>
      <c r="W162" s="435"/>
      <c r="X162" s="435"/>
      <c r="Y162" s="435"/>
      <c r="Z162" s="448">
        <f>U162+1</f>
        <v>45925</v>
      </c>
      <c r="AA162" s="435"/>
      <c r="AB162" s="435"/>
      <c r="AC162" s="435"/>
      <c r="AD162" s="435"/>
      <c r="AE162" s="448">
        <f>Z162+1</f>
        <v>45926</v>
      </c>
      <c r="AF162" s="435"/>
      <c r="AG162" s="435"/>
      <c r="AH162" s="435"/>
      <c r="AI162" s="435"/>
      <c r="AJ162" s="448">
        <f>AE162+1</f>
        <v>45927</v>
      </c>
      <c r="AK162" s="435"/>
      <c r="AL162" s="435"/>
      <c r="AM162" s="435"/>
      <c r="AN162" s="435"/>
      <c r="AO162" s="448">
        <f>AJ162+1</f>
        <v>45928</v>
      </c>
      <c r="AP162" s="435"/>
      <c r="AQ162" s="435"/>
      <c r="AR162" s="435"/>
      <c r="AS162" s="435"/>
      <c r="AT162" s="448">
        <f>AO162+1</f>
        <v>45929</v>
      </c>
      <c r="AU162" s="435"/>
      <c r="AV162" s="435"/>
      <c r="AW162" s="435"/>
      <c r="AX162" s="435"/>
    </row>
    <row r="163" spans="2:50" ht="15.75" hidden="1">
      <c r="B163" s="445"/>
      <c r="C163" s="445"/>
      <c r="D163" s="445"/>
      <c r="E163" s="445"/>
      <c r="F163" s="445"/>
      <c r="G163" s="445"/>
      <c r="H163" s="445"/>
      <c r="I163" s="151"/>
      <c r="J163" s="151"/>
      <c r="K163" s="151"/>
      <c r="L163" s="151"/>
      <c r="M163" s="151"/>
      <c r="N163" s="433"/>
      <c r="O163" s="447"/>
      <c r="P163" s="448" t="s">
        <v>120</v>
      </c>
      <c r="Q163" s="435"/>
      <c r="R163" s="435"/>
      <c r="S163" s="435"/>
      <c r="T163" s="435"/>
      <c r="U163" s="448" t="s">
        <v>114</v>
      </c>
      <c r="V163" s="435"/>
      <c r="W163" s="435"/>
      <c r="X163" s="435"/>
      <c r="Y163" s="435"/>
      <c r="Z163" s="448" t="s">
        <v>115</v>
      </c>
      <c r="AA163" s="435"/>
      <c r="AB163" s="435"/>
      <c r="AC163" s="435"/>
      <c r="AD163" s="435"/>
      <c r="AE163" s="448" t="s">
        <v>116</v>
      </c>
      <c r="AF163" s="435"/>
      <c r="AG163" s="435"/>
      <c r="AH163" s="435"/>
      <c r="AI163" s="435"/>
      <c r="AJ163" s="448" t="s">
        <v>117</v>
      </c>
      <c r="AK163" s="435"/>
      <c r="AL163" s="435"/>
      <c r="AM163" s="435"/>
      <c r="AN163" s="435"/>
      <c r="AO163" s="448" t="s">
        <v>118</v>
      </c>
      <c r="AP163" s="435"/>
      <c r="AQ163" s="435"/>
      <c r="AR163" s="435"/>
      <c r="AS163" s="435"/>
      <c r="AT163" s="448" t="s">
        <v>119</v>
      </c>
      <c r="AU163" s="435"/>
      <c r="AV163" s="435"/>
      <c r="AW163" s="435"/>
      <c r="AX163" s="435"/>
    </row>
    <row r="164" spans="2:50" hidden="1">
      <c r="B164" s="433" t="s">
        <v>155</v>
      </c>
      <c r="C164" s="433" t="s">
        <v>147</v>
      </c>
      <c r="D164" s="433"/>
      <c r="E164" s="433" t="s">
        <v>149</v>
      </c>
      <c r="F164" s="433"/>
      <c r="G164" s="433"/>
      <c r="H164" s="440" t="s">
        <v>156</v>
      </c>
      <c r="I164" s="434" t="s">
        <v>225</v>
      </c>
      <c r="J164" s="434"/>
      <c r="K164" s="434"/>
      <c r="L164" s="434" t="s">
        <v>156</v>
      </c>
      <c r="M164" s="434" t="s">
        <v>168</v>
      </c>
      <c r="N164" s="433"/>
      <c r="O164" s="433" t="s">
        <v>158</v>
      </c>
      <c r="P164" s="430" t="s">
        <v>152</v>
      </c>
      <c r="Q164" s="431"/>
      <c r="R164" s="431"/>
      <c r="S164" s="432"/>
      <c r="T164" s="433" t="s">
        <v>156</v>
      </c>
      <c r="U164" s="430" t="s">
        <v>152</v>
      </c>
      <c r="V164" s="431"/>
      <c r="W164" s="431"/>
      <c r="X164" s="432"/>
      <c r="Y164" s="433" t="s">
        <v>156</v>
      </c>
      <c r="Z164" s="430" t="s">
        <v>152</v>
      </c>
      <c r="AA164" s="431"/>
      <c r="AB164" s="431"/>
      <c r="AC164" s="432"/>
      <c r="AD164" s="433" t="s">
        <v>156</v>
      </c>
      <c r="AE164" s="430" t="s">
        <v>152</v>
      </c>
      <c r="AF164" s="431"/>
      <c r="AG164" s="431"/>
      <c r="AH164" s="432"/>
      <c r="AI164" s="433" t="s">
        <v>156</v>
      </c>
      <c r="AJ164" s="430" t="s">
        <v>152</v>
      </c>
      <c r="AK164" s="431"/>
      <c r="AL164" s="431"/>
      <c r="AM164" s="432"/>
      <c r="AN164" s="433" t="s">
        <v>156</v>
      </c>
      <c r="AO164" s="430" t="s">
        <v>152</v>
      </c>
      <c r="AP164" s="431"/>
      <c r="AQ164" s="431"/>
      <c r="AR164" s="432"/>
      <c r="AS164" s="433" t="s">
        <v>156</v>
      </c>
      <c r="AT164" s="430" t="s">
        <v>152</v>
      </c>
      <c r="AU164" s="431"/>
      <c r="AV164" s="431"/>
      <c r="AW164" s="432"/>
      <c r="AX164" s="433" t="s">
        <v>156</v>
      </c>
    </row>
    <row r="165" spans="2:50" hidden="1">
      <c r="B165" s="433"/>
      <c r="C165" s="433"/>
      <c r="D165" s="433"/>
      <c r="E165" s="433" t="s">
        <v>148</v>
      </c>
      <c r="F165" s="433"/>
      <c r="G165" s="433"/>
      <c r="H165" s="441"/>
      <c r="I165" s="434" t="s">
        <v>148</v>
      </c>
      <c r="J165" s="434"/>
      <c r="K165" s="434"/>
      <c r="L165" s="434"/>
      <c r="M165" s="434"/>
      <c r="N165" s="433"/>
      <c r="O165" s="433"/>
      <c r="P165" s="430" t="s">
        <v>153</v>
      </c>
      <c r="Q165" s="431"/>
      <c r="R165" s="431"/>
      <c r="S165" s="432"/>
      <c r="T165" s="433"/>
      <c r="U165" s="430" t="s">
        <v>153</v>
      </c>
      <c r="V165" s="431"/>
      <c r="W165" s="431"/>
      <c r="X165" s="432"/>
      <c r="Y165" s="433"/>
      <c r="Z165" s="430" t="s">
        <v>153</v>
      </c>
      <c r="AA165" s="431"/>
      <c r="AB165" s="431"/>
      <c r="AC165" s="432"/>
      <c r="AD165" s="433"/>
      <c r="AE165" s="430" t="s">
        <v>153</v>
      </c>
      <c r="AF165" s="431"/>
      <c r="AG165" s="431"/>
      <c r="AH165" s="432"/>
      <c r="AI165" s="433"/>
      <c r="AJ165" s="430" t="s">
        <v>153</v>
      </c>
      <c r="AK165" s="431"/>
      <c r="AL165" s="431"/>
      <c r="AM165" s="432"/>
      <c r="AN165" s="433"/>
      <c r="AO165" s="430" t="s">
        <v>153</v>
      </c>
      <c r="AP165" s="431"/>
      <c r="AQ165" s="431"/>
      <c r="AR165" s="432"/>
      <c r="AS165" s="433"/>
      <c r="AT165" s="430" t="s">
        <v>153</v>
      </c>
      <c r="AU165" s="431"/>
      <c r="AV165" s="431"/>
      <c r="AW165" s="432"/>
      <c r="AX165" s="433"/>
    </row>
    <row r="166" spans="2:50" hidden="1">
      <c r="B166" s="433"/>
      <c r="C166" s="433"/>
      <c r="D166" s="433"/>
      <c r="E166" s="94" t="s">
        <v>150</v>
      </c>
      <c r="F166" s="94" t="s">
        <v>151</v>
      </c>
      <c r="G166" s="94" t="s">
        <v>154</v>
      </c>
      <c r="H166" s="442"/>
      <c r="I166" s="153" t="s">
        <v>150</v>
      </c>
      <c r="J166" s="153" t="s">
        <v>151</v>
      </c>
      <c r="K166" s="153" t="s">
        <v>154</v>
      </c>
      <c r="L166" s="434"/>
      <c r="M166" s="434"/>
      <c r="N166" s="433"/>
      <c r="O166" s="433"/>
      <c r="P166" s="94" t="s">
        <v>150</v>
      </c>
      <c r="Q166" s="94" t="s">
        <v>151</v>
      </c>
      <c r="R166" s="94" t="s">
        <v>154</v>
      </c>
      <c r="S166" s="94" t="s">
        <v>168</v>
      </c>
      <c r="T166" s="433"/>
      <c r="U166" s="94" t="s">
        <v>150</v>
      </c>
      <c r="V166" s="94" t="s">
        <v>151</v>
      </c>
      <c r="W166" s="94" t="s">
        <v>154</v>
      </c>
      <c r="X166" s="94" t="s">
        <v>168</v>
      </c>
      <c r="Y166" s="433"/>
      <c r="Z166" s="94" t="s">
        <v>150</v>
      </c>
      <c r="AA166" s="94" t="s">
        <v>151</v>
      </c>
      <c r="AB166" s="94" t="s">
        <v>154</v>
      </c>
      <c r="AC166" s="94" t="s">
        <v>168</v>
      </c>
      <c r="AD166" s="43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3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3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3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33"/>
    </row>
    <row r="167" spans="2:50" hidden="1">
      <c r="B167" s="435" t="s">
        <v>137</v>
      </c>
      <c r="C167" s="95">
        <v>1</v>
      </c>
      <c r="D167" s="95" t="s">
        <v>410</v>
      </c>
      <c r="E167" s="95">
        <v>16</v>
      </c>
      <c r="F167" s="95">
        <v>2000</v>
      </c>
      <c r="G167" s="178">
        <f>F167/E167</f>
        <v>125</v>
      </c>
      <c r="H167" s="436">
        <f>AVERAGE(G167:G181)</f>
        <v>121.94520520758913</v>
      </c>
      <c r="I167" s="154">
        <f t="shared" ref="I167:I169" si="166">IFERROR(AVERAGE(P167,U167,Z167,AE167,AJ167,AO167,AT167),"")</f>
        <v>16</v>
      </c>
      <c r="J167" s="154">
        <f t="shared" ref="J167:J169" si="167">IFERROR(AVERAGE(Q167,V167,AA167,AF167,AK167,AP167,AU167),"")</f>
        <v>1928.7921796284475</v>
      </c>
      <c r="K167" s="155">
        <f t="shared" ref="K167:K169" si="168">IFERROR(AVERAGE(R167,W167,AB167,AG167,AL167,AQ167,AV167),"")</f>
        <v>120.54951122677797</v>
      </c>
      <c r="L167" s="437">
        <f>IFERROR(AVERAGE(K167:K181),"-")</f>
        <v>116.98726872235746</v>
      </c>
      <c r="M167" s="154">
        <f>IFERROR(RANK(K167, K$167:K$181),"")</f>
        <v>5</v>
      </c>
      <c r="N167" s="433"/>
      <c r="O167" s="433"/>
      <c r="P167" s="95">
        <v>16</v>
      </c>
      <c r="Q167" s="95">
        <v>1916.363636363634</v>
      </c>
      <c r="R167" s="178">
        <f>IFERROR(Q167/P167,"")</f>
        <v>119.77272727272712</v>
      </c>
      <c r="S167" s="95">
        <f>IFERROR(RANK(R167, R$167:R$181),"")</f>
        <v>7</v>
      </c>
      <c r="T167" s="436">
        <f>AVERAGE(R167:R181)</f>
        <v>117.04265269219573</v>
      </c>
      <c r="U167" s="95">
        <v>16</v>
      </c>
      <c r="V167" s="95">
        <v>1929.6774193548354</v>
      </c>
      <c r="W167" s="178">
        <f>IFERROR(V167/U167,"")</f>
        <v>120.60483870967721</v>
      </c>
      <c r="X167" s="95">
        <f>IFERROR(RANK(W167, W$167:W$181),"")</f>
        <v>5</v>
      </c>
      <c r="Y167" s="436">
        <f>AVERAGE(W167:W181)</f>
        <v>116.93448775333985</v>
      </c>
      <c r="Z167" s="95">
        <v>16</v>
      </c>
      <c r="AA167" s="95">
        <v>1915.1999999999946</v>
      </c>
      <c r="AB167" s="178">
        <f>IFERROR(AA167/Z167,"")</f>
        <v>119.69999999999966</v>
      </c>
      <c r="AC167" s="95">
        <f>IFERROR(RANK(AB167, AB$167:AB$181),"")</f>
        <v>6</v>
      </c>
      <c r="AD167" s="436">
        <f>AVERAGE(AB167:AB181)</f>
        <v>116.82116164330158</v>
      </c>
      <c r="AE167" s="95">
        <v>16</v>
      </c>
      <c r="AF167" s="95">
        <v>1977.1428571428642</v>
      </c>
      <c r="AG167" s="178">
        <f>IFERROR(AF167/AE167,"")</f>
        <v>123.57142857142901</v>
      </c>
      <c r="AH167" s="95">
        <f>IFERROR(RANK(AG167, AG$167:AG$181),"")</f>
        <v>5</v>
      </c>
      <c r="AI167" s="436">
        <f>AVERAGE(AG167:AG181)</f>
        <v>117.33889689446276</v>
      </c>
      <c r="AJ167" s="95">
        <v>16</v>
      </c>
      <c r="AK167" s="95">
        <v>1924.7999999999943</v>
      </c>
      <c r="AL167" s="178">
        <f>IFERROR(AK167/AJ167,"")</f>
        <v>120.29999999999964</v>
      </c>
      <c r="AM167" s="95">
        <f>IFERROR(RANK(AL167, AL$167:AL$181),"")</f>
        <v>5</v>
      </c>
      <c r="AN167" s="436">
        <f>AVERAGE(AL167:AL181)</f>
        <v>117.15967618527186</v>
      </c>
      <c r="AO167" s="95">
        <v>16</v>
      </c>
      <c r="AP167" s="95">
        <v>1930.7142857142817</v>
      </c>
      <c r="AQ167" s="178">
        <f>IFERROR(AP167/AO167,"")</f>
        <v>120.66964285714261</v>
      </c>
      <c r="AR167" s="95">
        <f>IFERROR(RANK(AQ167, AQ$167:AQ$181),"")</f>
        <v>5</v>
      </c>
      <c r="AS167" s="436">
        <f>AVERAGE(AQ167:AQ181)</f>
        <v>116.85304449479476</v>
      </c>
      <c r="AT167" s="95">
        <v>16</v>
      </c>
      <c r="AU167" s="95">
        <v>1907.647058823527</v>
      </c>
      <c r="AV167" s="178">
        <f>IFERROR(AU167/AT167,"")</f>
        <v>119.22794117647044</v>
      </c>
      <c r="AW167" s="95">
        <f>IFERROR(RANK(AV167, AV$167:AV$181),"")</f>
        <v>7</v>
      </c>
      <c r="AX167" s="436">
        <f>AVERAGE(AV167:AV181)</f>
        <v>116.76096139313556</v>
      </c>
    </row>
    <row r="168" spans="2:50" hidden="1">
      <c r="B168" s="435"/>
      <c r="C168" s="95">
        <v>2</v>
      </c>
      <c r="D168" s="95" t="s">
        <v>411</v>
      </c>
      <c r="E168" s="95">
        <v>15</v>
      </c>
      <c r="F168" s="95">
        <v>2000</v>
      </c>
      <c r="G168" s="178">
        <f t="shared" ref="G168:G179" si="169">F168/E168</f>
        <v>133.33333333333334</v>
      </c>
      <c r="H168" s="436"/>
      <c r="I168" s="154">
        <f t="shared" si="166"/>
        <v>15</v>
      </c>
      <c r="J168" s="154">
        <f t="shared" si="167"/>
        <v>1918.2924459662456</v>
      </c>
      <c r="K168" s="155">
        <f t="shared" si="168"/>
        <v>127.88616306441635</v>
      </c>
      <c r="L168" s="438"/>
      <c r="M168" s="154">
        <f t="shared" ref="M168:M181" si="170">IFERROR(RANK(K168, K$167:K$181),"")</f>
        <v>2</v>
      </c>
      <c r="N168" s="433"/>
      <c r="O168" s="433"/>
      <c r="P168" s="95">
        <v>15</v>
      </c>
      <c r="Q168" s="95">
        <v>1928.4507042253499</v>
      </c>
      <c r="R168" s="178">
        <f t="shared" ref="R168:R181" si="171">IFERROR(Q168/P168,"")</f>
        <v>128.56338028169</v>
      </c>
      <c r="S168" s="95">
        <f t="shared" ref="S168:S181" si="172">IFERROR(RANK(R168, R$167:R$181),"")</f>
        <v>2</v>
      </c>
      <c r="T168" s="436"/>
      <c r="U168" s="95">
        <v>15</v>
      </c>
      <c r="V168" s="95">
        <v>1910.7042253521108</v>
      </c>
      <c r="W168" s="178">
        <f t="shared" ref="W168:W181" si="173">IFERROR(V168/U168,"")</f>
        <v>127.38028169014072</v>
      </c>
      <c r="X168" s="95">
        <f t="shared" ref="X168:X181" si="174">IFERROR(RANK(W168, W$167:W$181),"")</f>
        <v>2</v>
      </c>
      <c r="Y168" s="436"/>
      <c r="Z168" s="95">
        <v>15</v>
      </c>
      <c r="AA168" s="95">
        <v>1925.0847457627133</v>
      </c>
      <c r="AB168" s="178">
        <f t="shared" ref="AB168:AB181" si="175">IFERROR(AA168/Z168,"")</f>
        <v>128.33898305084756</v>
      </c>
      <c r="AC168" s="95">
        <f t="shared" ref="AC168:AC181" si="176">IFERROR(RANK(AB168, AB$167:AB$181),"")</f>
        <v>2</v>
      </c>
      <c r="AD168" s="436"/>
      <c r="AE168" s="95">
        <v>15</v>
      </c>
      <c r="AF168" s="95">
        <v>1924.7058823529419</v>
      </c>
      <c r="AG168" s="178">
        <f t="shared" ref="AG168:AG181" si="177">IFERROR(AF168/AE168,"")</f>
        <v>128.31372549019613</v>
      </c>
      <c r="AH168" s="95">
        <f t="shared" ref="AH168:AH181" si="178">IFERROR(RANK(AG168, AG$167:AG$181),"")</f>
        <v>2</v>
      </c>
      <c r="AI168" s="436"/>
      <c r="AJ168" s="95">
        <v>15</v>
      </c>
      <c r="AK168" s="95">
        <v>1910.5263157894751</v>
      </c>
      <c r="AL168" s="178">
        <f t="shared" ref="AL168:AL181" si="179">IFERROR(AK168/AJ168,"")</f>
        <v>127.36842105263167</v>
      </c>
      <c r="AM168" s="95">
        <f t="shared" ref="AM168:AM181" si="180">IFERROR(RANK(AL168, AL$167:AL$181),"")</f>
        <v>3</v>
      </c>
      <c r="AN168" s="436"/>
      <c r="AO168" s="95">
        <v>15</v>
      </c>
      <c r="AP168" s="95">
        <v>1915.5882352941153</v>
      </c>
      <c r="AQ168" s="178">
        <f t="shared" ref="AQ168:AQ181" si="181">IFERROR(AP168/AO168,"")</f>
        <v>127.70588235294102</v>
      </c>
      <c r="AR168" s="95">
        <f t="shared" ref="AR168:AR181" si="182">IFERROR(RANK(AQ168, AQ$167:AQ$181),"")</f>
        <v>3</v>
      </c>
      <c r="AS168" s="436"/>
      <c r="AT168" s="95">
        <v>15</v>
      </c>
      <c r="AU168" s="95">
        <v>1912.9870129870119</v>
      </c>
      <c r="AV168" s="178">
        <f t="shared" ref="AV168:AV181" si="183">IFERROR(AU168/AT168,"")</f>
        <v>127.53246753246746</v>
      </c>
      <c r="AW168" s="95">
        <f t="shared" ref="AW168:AW181" si="184">IFERROR(RANK(AV168, AV$167:AV$181),"")</f>
        <v>3</v>
      </c>
      <c r="AX168" s="436"/>
    </row>
    <row r="169" spans="2:50" hidden="1">
      <c r="B169" s="435"/>
      <c r="C169" s="95">
        <v>3</v>
      </c>
      <c r="D169" s="95" t="s">
        <v>412</v>
      </c>
      <c r="E169" s="95">
        <v>17</v>
      </c>
      <c r="F169" s="95">
        <v>2000</v>
      </c>
      <c r="G169" s="178">
        <f t="shared" si="169"/>
        <v>117.64705882352941</v>
      </c>
      <c r="H169" s="436"/>
      <c r="I169" s="154">
        <f t="shared" si="166"/>
        <v>17</v>
      </c>
      <c r="J169" s="154">
        <f t="shared" si="167"/>
        <v>1925.0097598977579</v>
      </c>
      <c r="K169" s="155">
        <f t="shared" si="168"/>
        <v>113.23586822927989</v>
      </c>
      <c r="L169" s="438"/>
      <c r="M169" s="154">
        <f t="shared" si="170"/>
        <v>9</v>
      </c>
      <c r="N169" s="433"/>
      <c r="O169" s="433"/>
      <c r="P169" s="95">
        <v>17</v>
      </c>
      <c r="Q169" s="95">
        <v>1920.9677419354855</v>
      </c>
      <c r="R169" s="178">
        <f t="shared" si="171"/>
        <v>112.99810246679327</v>
      </c>
      <c r="S169" s="95">
        <f t="shared" si="172"/>
        <v>9</v>
      </c>
      <c r="T169" s="436"/>
      <c r="U169" s="95">
        <v>17</v>
      </c>
      <c r="V169" s="95">
        <v>1933.0000000000018</v>
      </c>
      <c r="W169" s="178">
        <f t="shared" si="173"/>
        <v>113.70588235294129</v>
      </c>
      <c r="X169" s="95">
        <f t="shared" si="174"/>
        <v>9</v>
      </c>
      <c r="Y169" s="436"/>
      <c r="Z169" s="95">
        <v>17</v>
      </c>
      <c r="AA169" s="95">
        <v>1933.0909090909104</v>
      </c>
      <c r="AB169" s="178">
        <f t="shared" si="175"/>
        <v>113.71122994652414</v>
      </c>
      <c r="AC169" s="95">
        <f t="shared" si="176"/>
        <v>9</v>
      </c>
      <c r="AD169" s="436"/>
      <c r="AE169" s="95">
        <v>17</v>
      </c>
      <c r="AF169" s="95">
        <v>1917.6923076923088</v>
      </c>
      <c r="AG169" s="178">
        <f t="shared" si="177"/>
        <v>112.80542986425345</v>
      </c>
      <c r="AH169" s="95">
        <f t="shared" si="178"/>
        <v>9</v>
      </c>
      <c r="AI169" s="436"/>
      <c r="AJ169" s="95">
        <v>17</v>
      </c>
      <c r="AK169" s="95">
        <v>1930.5263157894753</v>
      </c>
      <c r="AL169" s="178">
        <f t="shared" si="179"/>
        <v>113.56037151702796</v>
      </c>
      <c r="AM169" s="95">
        <f t="shared" si="180"/>
        <v>11</v>
      </c>
      <c r="AN169" s="436"/>
      <c r="AO169" s="95">
        <v>17</v>
      </c>
      <c r="AP169" s="95">
        <v>1918.0000000000018</v>
      </c>
      <c r="AQ169" s="178">
        <f t="shared" si="181"/>
        <v>112.82352941176481</v>
      </c>
      <c r="AR169" s="95">
        <f t="shared" si="182"/>
        <v>10</v>
      </c>
      <c r="AS169" s="436"/>
      <c r="AT169" s="95">
        <v>17</v>
      </c>
      <c r="AU169" s="95">
        <v>1921.7910447761219</v>
      </c>
      <c r="AV169" s="178">
        <f t="shared" si="183"/>
        <v>113.04653204565423</v>
      </c>
      <c r="AW169" s="95">
        <f t="shared" si="184"/>
        <v>9</v>
      </c>
      <c r="AX169" s="436"/>
    </row>
    <row r="170" spans="2:50" hidden="1">
      <c r="B170" s="435"/>
      <c r="C170" s="95">
        <v>4</v>
      </c>
      <c r="D170" s="95" t="s">
        <v>413</v>
      </c>
      <c r="E170" s="95">
        <v>16</v>
      </c>
      <c r="F170" s="95">
        <v>2000</v>
      </c>
      <c r="G170" s="178">
        <f t="shared" si="169"/>
        <v>125</v>
      </c>
      <c r="H170" s="436"/>
      <c r="I170" s="154">
        <f>IFERROR(AVERAGE(P170,U170,Z170,AE170,AJ170,AO170,AT170),"")</f>
        <v>16</v>
      </c>
      <c r="J170" s="154">
        <f>IFERROR(AVERAGE(Q170,V170,AA170,AF170,AK170,AP170,AU170),"")</f>
        <v>1914.0905323626121</v>
      </c>
      <c r="K170" s="155">
        <f>IFERROR(AVERAGE(R170,W170,AB170,AG170,AL170,AQ170,AV170),"")</f>
        <v>119.63065827266325</v>
      </c>
      <c r="L170" s="438"/>
      <c r="M170" s="154">
        <f t="shared" si="170"/>
        <v>7</v>
      </c>
      <c r="N170" s="433"/>
      <c r="O170" s="433"/>
      <c r="P170" s="95">
        <v>16</v>
      </c>
      <c r="Q170" s="95">
        <v>1909.3750000000005</v>
      </c>
      <c r="R170" s="178">
        <f t="shared" si="171"/>
        <v>119.33593750000003</v>
      </c>
      <c r="S170" s="95">
        <f t="shared" si="172"/>
        <v>8</v>
      </c>
      <c r="T170" s="436"/>
      <c r="U170" s="95">
        <v>16</v>
      </c>
      <c r="V170" s="95">
        <v>1911.0638297872345</v>
      </c>
      <c r="W170" s="178">
        <f t="shared" si="173"/>
        <v>119.44148936170215</v>
      </c>
      <c r="X170" s="95">
        <f t="shared" si="174"/>
        <v>8</v>
      </c>
      <c r="Y170" s="436"/>
      <c r="Z170" s="95">
        <v>16</v>
      </c>
      <c r="AA170" s="95">
        <v>1920.6976744186045</v>
      </c>
      <c r="AB170" s="178">
        <f t="shared" si="175"/>
        <v>120.04360465116278</v>
      </c>
      <c r="AC170" s="95">
        <f t="shared" si="176"/>
        <v>5</v>
      </c>
      <c r="AD170" s="436"/>
      <c r="AE170" s="95">
        <v>16</v>
      </c>
      <c r="AF170" s="95">
        <v>1914.5454545454536</v>
      </c>
      <c r="AG170" s="178">
        <f t="shared" si="177"/>
        <v>119.65909090909085</v>
      </c>
      <c r="AH170" s="95">
        <f t="shared" si="178"/>
        <v>8</v>
      </c>
      <c r="AI170" s="436"/>
      <c r="AJ170" s="95">
        <v>16</v>
      </c>
      <c r="AK170" s="95">
        <v>1923.0379746835436</v>
      </c>
      <c r="AL170" s="178">
        <f t="shared" si="179"/>
        <v>120.18987341772147</v>
      </c>
      <c r="AM170" s="95">
        <f t="shared" si="180"/>
        <v>6</v>
      </c>
      <c r="AN170" s="436"/>
      <c r="AO170" s="95">
        <v>16</v>
      </c>
      <c r="AP170" s="95">
        <v>1912.4137931034479</v>
      </c>
      <c r="AQ170" s="178">
        <f t="shared" si="181"/>
        <v>119.52586206896549</v>
      </c>
      <c r="AR170" s="95">
        <f t="shared" si="182"/>
        <v>7</v>
      </c>
      <c r="AS170" s="436"/>
      <c r="AT170" s="95">
        <v>16</v>
      </c>
      <c r="AU170" s="95">
        <v>1907.5000000000005</v>
      </c>
      <c r="AV170" s="178">
        <f t="shared" si="183"/>
        <v>119.21875000000003</v>
      </c>
      <c r="AW170" s="95">
        <f t="shared" si="184"/>
        <v>8</v>
      </c>
      <c r="AX170" s="436"/>
    </row>
    <row r="171" spans="2:50" hidden="1">
      <c r="B171" s="435"/>
      <c r="C171" s="95">
        <v>5</v>
      </c>
      <c r="D171" s="95" t="s">
        <v>414</v>
      </c>
      <c r="E171" s="95">
        <v>19</v>
      </c>
      <c r="F171" s="95">
        <v>2000</v>
      </c>
      <c r="G171" s="178">
        <f t="shared" si="169"/>
        <v>105.26315789473684</v>
      </c>
      <c r="H171" s="436"/>
      <c r="I171" s="154">
        <f t="shared" ref="I171:I181" si="185">IFERROR(AVERAGE(P171,U171,Z171,AE171,AJ171,AO171,AT171),"")</f>
        <v>19</v>
      </c>
      <c r="J171" s="154">
        <f t="shared" ref="J171:J181" si="186">IFERROR(AVERAGE(Q171,V171,AA171,AF171,AK171,AP171,AU171),"")</f>
        <v>1913.1582740305985</v>
      </c>
      <c r="K171" s="155">
        <f t="shared" ref="K171:K181" si="187">IFERROR(AVERAGE(R171,W171,AB171,AG171,AL171,AQ171,AV171),"")</f>
        <v>100.69254073845255</v>
      </c>
      <c r="L171" s="438"/>
      <c r="M171" s="154">
        <f t="shared" si="170"/>
        <v>12</v>
      </c>
      <c r="N171" s="433"/>
      <c r="O171" s="433"/>
      <c r="P171" s="95">
        <v>19</v>
      </c>
      <c r="Q171" s="95">
        <v>1921.8750000000005</v>
      </c>
      <c r="R171" s="178">
        <f t="shared" si="171"/>
        <v>101.15131578947371</v>
      </c>
      <c r="S171" s="95">
        <f t="shared" si="172"/>
        <v>12</v>
      </c>
      <c r="T171" s="436"/>
      <c r="U171" s="95">
        <v>19</v>
      </c>
      <c r="V171" s="95">
        <v>1917.3626373626373</v>
      </c>
      <c r="W171" s="178">
        <f t="shared" si="173"/>
        <v>100.91382301908618</v>
      </c>
      <c r="X171" s="95">
        <f t="shared" si="174"/>
        <v>12</v>
      </c>
      <c r="Y171" s="436"/>
      <c r="Z171" s="95">
        <v>19</v>
      </c>
      <c r="AA171" s="95">
        <v>1908.2926829268285</v>
      </c>
      <c r="AB171" s="178">
        <f t="shared" si="175"/>
        <v>100.43645699614888</v>
      </c>
      <c r="AC171" s="95">
        <f t="shared" si="176"/>
        <v>12</v>
      </c>
      <c r="AD171" s="436"/>
      <c r="AE171" s="95">
        <v>19</v>
      </c>
      <c r="AF171" s="95">
        <v>1901.5384615384605</v>
      </c>
      <c r="AG171" s="178">
        <f t="shared" si="177"/>
        <v>100.08097165991897</v>
      </c>
      <c r="AH171" s="95">
        <f t="shared" si="178"/>
        <v>12</v>
      </c>
      <c r="AI171" s="436"/>
      <c r="AJ171" s="95">
        <v>19</v>
      </c>
      <c r="AK171" s="95">
        <v>1918.5365853658532</v>
      </c>
      <c r="AL171" s="178">
        <f t="shared" si="179"/>
        <v>100.97560975609754</v>
      </c>
      <c r="AM171" s="95">
        <f t="shared" si="180"/>
        <v>12</v>
      </c>
      <c r="AN171" s="436"/>
      <c r="AO171" s="95">
        <v>19</v>
      </c>
      <c r="AP171" s="95">
        <v>1910.6250000000007</v>
      </c>
      <c r="AQ171" s="178">
        <f t="shared" si="181"/>
        <v>100.55921052631582</v>
      </c>
      <c r="AR171" s="95">
        <f t="shared" si="182"/>
        <v>12</v>
      </c>
      <c r="AS171" s="436"/>
      <c r="AT171" s="95">
        <v>19</v>
      </c>
      <c r="AU171" s="95">
        <v>1913.8775510204086</v>
      </c>
      <c r="AV171" s="178">
        <f t="shared" si="183"/>
        <v>100.73039742212677</v>
      </c>
      <c r="AW171" s="95">
        <f t="shared" si="184"/>
        <v>12</v>
      </c>
      <c r="AX171" s="436"/>
    </row>
    <row r="172" spans="2:50" hidden="1">
      <c r="B172" s="435"/>
      <c r="C172" s="95">
        <v>6</v>
      </c>
      <c r="D172" s="95" t="s">
        <v>415</v>
      </c>
      <c r="E172" s="95">
        <v>15</v>
      </c>
      <c r="F172" s="95">
        <v>2000</v>
      </c>
      <c r="G172" s="178">
        <f t="shared" si="169"/>
        <v>133.33333333333334</v>
      </c>
      <c r="H172" s="436"/>
      <c r="I172" s="154">
        <f t="shared" si="185"/>
        <v>15</v>
      </c>
      <c r="J172" s="154">
        <f t="shared" si="186"/>
        <v>1914.478746163403</v>
      </c>
      <c r="K172" s="155">
        <f t="shared" si="187"/>
        <v>127.63191641089358</v>
      </c>
      <c r="L172" s="438"/>
      <c r="M172" s="154">
        <f t="shared" si="170"/>
        <v>3</v>
      </c>
      <c r="N172" s="433"/>
      <c r="O172" s="433"/>
      <c r="P172" s="95">
        <v>15</v>
      </c>
      <c r="Q172" s="95">
        <v>1911.4285714285706</v>
      </c>
      <c r="R172" s="178">
        <f t="shared" si="171"/>
        <v>127.42857142857137</v>
      </c>
      <c r="S172" s="95">
        <f t="shared" si="172"/>
        <v>4</v>
      </c>
      <c r="T172" s="436"/>
      <c r="U172" s="95">
        <v>15</v>
      </c>
      <c r="V172" s="95">
        <v>1907.4725274725274</v>
      </c>
      <c r="W172" s="178">
        <f t="shared" si="173"/>
        <v>127.16483516483517</v>
      </c>
      <c r="X172" s="95">
        <f t="shared" si="174"/>
        <v>4</v>
      </c>
      <c r="Y172" s="436"/>
      <c r="Z172" s="95">
        <v>15</v>
      </c>
      <c r="AA172" s="95">
        <v>1909.9999999999993</v>
      </c>
      <c r="AB172" s="178">
        <f t="shared" si="175"/>
        <v>127.33333333333329</v>
      </c>
      <c r="AC172" s="95">
        <f t="shared" si="176"/>
        <v>3</v>
      </c>
      <c r="AD172" s="436"/>
      <c r="AE172" s="95">
        <v>15</v>
      </c>
      <c r="AF172" s="95">
        <v>1919.0476190476197</v>
      </c>
      <c r="AG172" s="178">
        <f t="shared" si="177"/>
        <v>127.93650793650798</v>
      </c>
      <c r="AH172" s="95">
        <f t="shared" si="178"/>
        <v>4</v>
      </c>
      <c r="AI172" s="436"/>
      <c r="AJ172" s="95">
        <v>15</v>
      </c>
      <c r="AK172" s="95">
        <v>1918.0327868852464</v>
      </c>
      <c r="AL172" s="178">
        <f t="shared" si="179"/>
        <v>127.86885245901642</v>
      </c>
      <c r="AM172" s="95">
        <f t="shared" si="180"/>
        <v>2</v>
      </c>
      <c r="AN172" s="436"/>
      <c r="AO172" s="95">
        <v>15</v>
      </c>
      <c r="AP172" s="95">
        <v>1916.6197183098595</v>
      </c>
      <c r="AQ172" s="178">
        <f t="shared" si="181"/>
        <v>127.77464788732397</v>
      </c>
      <c r="AR172" s="95">
        <f t="shared" si="182"/>
        <v>2</v>
      </c>
      <c r="AS172" s="436"/>
      <c r="AT172" s="95">
        <v>15</v>
      </c>
      <c r="AU172" s="95">
        <v>1918.7500000000005</v>
      </c>
      <c r="AV172" s="178">
        <f t="shared" si="183"/>
        <v>127.9166666666667</v>
      </c>
      <c r="AW172" s="95">
        <f t="shared" si="184"/>
        <v>1</v>
      </c>
      <c r="AX172" s="436"/>
    </row>
    <row r="173" spans="2:50" hidden="1">
      <c r="B173" s="435"/>
      <c r="C173" s="95">
        <v>7</v>
      </c>
      <c r="D173" s="95" t="s">
        <v>416</v>
      </c>
      <c r="E173" s="95">
        <v>16</v>
      </c>
      <c r="F173" s="95">
        <v>2000</v>
      </c>
      <c r="G173" s="178">
        <f t="shared" si="169"/>
        <v>125</v>
      </c>
      <c r="H173" s="436"/>
      <c r="I173" s="154">
        <f t="shared" si="185"/>
        <v>16</v>
      </c>
      <c r="J173" s="154">
        <f t="shared" si="186"/>
        <v>1913.5110347576895</v>
      </c>
      <c r="K173" s="155">
        <f t="shared" si="187"/>
        <v>119.59443967235559</v>
      </c>
      <c r="L173" s="438"/>
      <c r="M173" s="154">
        <f t="shared" si="170"/>
        <v>8</v>
      </c>
      <c r="N173" s="433"/>
      <c r="O173" s="433"/>
      <c r="P173" s="95">
        <v>16</v>
      </c>
      <c r="Q173" s="95">
        <v>1924.0677966101684</v>
      </c>
      <c r="R173" s="178">
        <f t="shared" si="171"/>
        <v>120.25423728813553</v>
      </c>
      <c r="S173" s="95">
        <f t="shared" si="172"/>
        <v>6</v>
      </c>
      <c r="T173" s="436"/>
      <c r="U173" s="95">
        <v>16</v>
      </c>
      <c r="V173" s="95">
        <v>1919.9999999999993</v>
      </c>
      <c r="W173" s="178">
        <f t="shared" si="173"/>
        <v>119.99999999999996</v>
      </c>
      <c r="X173" s="95">
        <f t="shared" si="174"/>
        <v>7</v>
      </c>
      <c r="Y173" s="436"/>
      <c r="Z173" s="95">
        <v>16</v>
      </c>
      <c r="AA173" s="95">
        <v>1907.3684210526303</v>
      </c>
      <c r="AB173" s="178">
        <f t="shared" si="175"/>
        <v>119.21052631578939</v>
      </c>
      <c r="AC173" s="95">
        <f t="shared" si="176"/>
        <v>8</v>
      </c>
      <c r="AD173" s="436"/>
      <c r="AE173" s="95">
        <v>16</v>
      </c>
      <c r="AF173" s="95">
        <v>1916.2500000000007</v>
      </c>
      <c r="AG173" s="178">
        <f t="shared" si="177"/>
        <v>119.76562500000004</v>
      </c>
      <c r="AH173" s="95">
        <f t="shared" si="178"/>
        <v>7</v>
      </c>
      <c r="AI173" s="436"/>
      <c r="AJ173" s="95">
        <v>16</v>
      </c>
      <c r="AK173" s="95">
        <v>1906.2500000000005</v>
      </c>
      <c r="AL173" s="178">
        <f t="shared" si="179"/>
        <v>119.14062500000003</v>
      </c>
      <c r="AM173" s="95">
        <f t="shared" si="180"/>
        <v>8</v>
      </c>
      <c r="AN173" s="436"/>
      <c r="AO173" s="95">
        <v>16</v>
      </c>
      <c r="AP173" s="95">
        <v>1907.3076923076933</v>
      </c>
      <c r="AQ173" s="178">
        <f t="shared" si="181"/>
        <v>119.20673076923083</v>
      </c>
      <c r="AR173" s="95">
        <f t="shared" si="182"/>
        <v>8</v>
      </c>
      <c r="AS173" s="436"/>
      <c r="AT173" s="95">
        <v>16</v>
      </c>
      <c r="AU173" s="95">
        <v>1913.333333333333</v>
      </c>
      <c r="AV173" s="178">
        <f t="shared" si="183"/>
        <v>119.58333333333331</v>
      </c>
      <c r="AW173" s="95">
        <f t="shared" si="184"/>
        <v>6</v>
      </c>
      <c r="AX173" s="436"/>
    </row>
    <row r="174" spans="2:50" hidden="1">
      <c r="B174" s="435"/>
      <c r="C174" s="95">
        <v>8</v>
      </c>
      <c r="D174" s="95" t="s">
        <v>419</v>
      </c>
      <c r="E174" s="95">
        <v>15</v>
      </c>
      <c r="F174" s="95">
        <v>2000</v>
      </c>
      <c r="G174" s="178">
        <f t="shared" si="169"/>
        <v>133.33333333333334</v>
      </c>
      <c r="H174" s="436"/>
      <c r="I174" s="154">
        <f t="shared" si="185"/>
        <v>15</v>
      </c>
      <c r="J174" s="154">
        <f t="shared" si="186"/>
        <v>1910.3666072332433</v>
      </c>
      <c r="K174" s="155">
        <f t="shared" si="187"/>
        <v>127.35777381554955</v>
      </c>
      <c r="L174" s="438"/>
      <c r="M174" s="154">
        <f t="shared" si="170"/>
        <v>4</v>
      </c>
      <c r="N174" s="433"/>
      <c r="O174" s="433"/>
      <c r="P174" s="95">
        <v>15</v>
      </c>
      <c r="Q174" s="95">
        <v>1913.4000000000005</v>
      </c>
      <c r="R174" s="178">
        <f t="shared" si="171"/>
        <v>127.56000000000003</v>
      </c>
      <c r="S174" s="95">
        <f t="shared" si="172"/>
        <v>3</v>
      </c>
      <c r="T174" s="436"/>
      <c r="U174" s="95">
        <v>15</v>
      </c>
      <c r="V174" s="95">
        <v>1909.4117647058833</v>
      </c>
      <c r="W174" s="178">
        <f t="shared" si="173"/>
        <v>127.29411764705888</v>
      </c>
      <c r="X174" s="95">
        <f t="shared" si="174"/>
        <v>3</v>
      </c>
      <c r="Y174" s="436"/>
      <c r="Z174" s="95">
        <v>15</v>
      </c>
      <c r="AA174" s="95">
        <v>1905.773195876289</v>
      </c>
      <c r="AB174" s="178">
        <f t="shared" si="175"/>
        <v>127.05154639175261</v>
      </c>
      <c r="AC174" s="95">
        <f t="shared" si="176"/>
        <v>4</v>
      </c>
      <c r="AD174" s="436"/>
      <c r="AE174" s="95">
        <v>15</v>
      </c>
      <c r="AF174" s="95">
        <v>1919.3023255813951</v>
      </c>
      <c r="AG174" s="178">
        <f t="shared" si="177"/>
        <v>127.95348837209301</v>
      </c>
      <c r="AH174" s="95">
        <f t="shared" si="178"/>
        <v>3</v>
      </c>
      <c r="AI174" s="436"/>
      <c r="AJ174" s="95">
        <v>15</v>
      </c>
      <c r="AK174" s="95">
        <v>1904.1379310344826</v>
      </c>
      <c r="AL174" s="178">
        <f t="shared" si="179"/>
        <v>126.94252873563217</v>
      </c>
      <c r="AM174" s="95">
        <f t="shared" si="180"/>
        <v>4</v>
      </c>
      <c r="AN174" s="436"/>
      <c r="AO174" s="95">
        <v>15</v>
      </c>
      <c r="AP174" s="95">
        <v>1914.2553191489365</v>
      </c>
      <c r="AQ174" s="178">
        <f t="shared" si="181"/>
        <v>127.61702127659576</v>
      </c>
      <c r="AR174" s="95">
        <f t="shared" si="182"/>
        <v>4</v>
      </c>
      <c r="AS174" s="436"/>
      <c r="AT174" s="95">
        <v>15</v>
      </c>
      <c r="AU174" s="95">
        <v>1906.2857142857154</v>
      </c>
      <c r="AV174" s="178">
        <f t="shared" si="183"/>
        <v>127.08571428571436</v>
      </c>
      <c r="AW174" s="95">
        <f t="shared" si="184"/>
        <v>4</v>
      </c>
      <c r="AX174" s="436"/>
    </row>
    <row r="175" spans="2:50" hidden="1">
      <c r="B175" s="435"/>
      <c r="C175" s="95">
        <v>9</v>
      </c>
      <c r="D175" s="95" t="s">
        <v>422</v>
      </c>
      <c r="E175" s="95">
        <v>17</v>
      </c>
      <c r="F175" s="95">
        <v>2000</v>
      </c>
      <c r="G175" s="178">
        <f t="shared" si="169"/>
        <v>117.64705882352941</v>
      </c>
      <c r="H175" s="436"/>
      <c r="I175" s="154">
        <f t="shared" si="185"/>
        <v>17</v>
      </c>
      <c r="J175" s="154">
        <f t="shared" si="186"/>
        <v>1913.1431714711359</v>
      </c>
      <c r="K175" s="155">
        <f t="shared" si="187"/>
        <v>112.53783361594921</v>
      </c>
      <c r="L175" s="438"/>
      <c r="M175" s="154">
        <f t="shared" si="170"/>
        <v>11</v>
      </c>
      <c r="N175" s="433"/>
      <c r="O175" s="433"/>
      <c r="P175" s="95">
        <v>17</v>
      </c>
      <c r="Q175" s="95">
        <v>1903.4210526315776</v>
      </c>
      <c r="R175" s="178">
        <f t="shared" si="171"/>
        <v>111.96594427244574</v>
      </c>
      <c r="S175" s="95">
        <f t="shared" si="172"/>
        <v>11</v>
      </c>
      <c r="T175" s="436"/>
      <c r="U175" s="95">
        <v>17</v>
      </c>
      <c r="V175" s="95">
        <v>1919.154929577463</v>
      </c>
      <c r="W175" s="178">
        <f t="shared" si="173"/>
        <v>112.89146644573312</v>
      </c>
      <c r="X175" s="95">
        <f t="shared" si="174"/>
        <v>10</v>
      </c>
      <c r="Y175" s="436"/>
      <c r="Z175" s="95">
        <v>17</v>
      </c>
      <c r="AA175" s="95">
        <v>1902.187500000002</v>
      </c>
      <c r="AB175" s="178">
        <f t="shared" si="175"/>
        <v>111.8933823529413</v>
      </c>
      <c r="AC175" s="95">
        <f t="shared" si="176"/>
        <v>11</v>
      </c>
      <c r="AD175" s="436"/>
      <c r="AE175" s="95">
        <v>17</v>
      </c>
      <c r="AF175" s="95">
        <v>1906.7796610169507</v>
      </c>
      <c r="AG175" s="178">
        <f t="shared" si="177"/>
        <v>112.16350947158534</v>
      </c>
      <c r="AH175" s="95">
        <f t="shared" si="178"/>
        <v>11</v>
      </c>
      <c r="AI175" s="436"/>
      <c r="AJ175" s="95">
        <v>17</v>
      </c>
      <c r="AK175" s="95">
        <v>1931.6129032258082</v>
      </c>
      <c r="AL175" s="178">
        <f t="shared" si="179"/>
        <v>113.62428842504754</v>
      </c>
      <c r="AM175" s="95">
        <f t="shared" si="180"/>
        <v>10</v>
      </c>
      <c r="AN175" s="436"/>
      <c r="AO175" s="95">
        <v>17</v>
      </c>
      <c r="AP175" s="95">
        <v>1914.9999999999986</v>
      </c>
      <c r="AQ175" s="178">
        <f t="shared" si="181"/>
        <v>112.64705882352933</v>
      </c>
      <c r="AR175" s="95">
        <f t="shared" si="182"/>
        <v>11</v>
      </c>
      <c r="AS175" s="436"/>
      <c r="AT175" s="95">
        <v>17</v>
      </c>
      <c r="AU175" s="95">
        <v>1913.8461538461529</v>
      </c>
      <c r="AV175" s="178">
        <f t="shared" si="183"/>
        <v>112.57918552036193</v>
      </c>
      <c r="AW175" s="95">
        <f t="shared" si="184"/>
        <v>10</v>
      </c>
      <c r="AX175" s="436"/>
    </row>
    <row r="176" spans="2:50" hidden="1">
      <c r="B176" s="435"/>
      <c r="C176" s="95">
        <v>10</v>
      </c>
      <c r="D176" s="95" t="s">
        <v>423</v>
      </c>
      <c r="E176" s="95">
        <v>15</v>
      </c>
      <c r="F176" s="95">
        <v>2000</v>
      </c>
      <c r="G176" s="178">
        <f t="shared" si="169"/>
        <v>133.33333333333334</v>
      </c>
      <c r="H176" s="436"/>
      <c r="I176" s="154">
        <f t="shared" si="185"/>
        <v>15</v>
      </c>
      <c r="J176" s="154">
        <f t="shared" si="186"/>
        <v>1932.314655818742</v>
      </c>
      <c r="K176" s="155">
        <f t="shared" si="187"/>
        <v>128.82097705458281</v>
      </c>
      <c r="L176" s="438"/>
      <c r="M176" s="154">
        <f t="shared" si="170"/>
        <v>1</v>
      </c>
      <c r="N176" s="433"/>
      <c r="O176" s="433"/>
      <c r="P176" s="95">
        <v>15</v>
      </c>
      <c r="Q176" s="95">
        <v>1934.7368421052645</v>
      </c>
      <c r="R176" s="178">
        <f t="shared" si="171"/>
        <v>128.98245614035096</v>
      </c>
      <c r="S176" s="95">
        <f t="shared" si="172"/>
        <v>1</v>
      </c>
      <c r="T176" s="436"/>
      <c r="U176" s="95">
        <v>15</v>
      </c>
      <c r="V176" s="95">
        <v>1929.0566037735859</v>
      </c>
      <c r="W176" s="178">
        <f t="shared" si="173"/>
        <v>128.60377358490572</v>
      </c>
      <c r="X176" s="95">
        <f t="shared" si="174"/>
        <v>1</v>
      </c>
      <c r="Y176" s="436"/>
      <c r="Z176" s="95">
        <v>15</v>
      </c>
      <c r="AA176" s="95">
        <v>1945.9090909090908</v>
      </c>
      <c r="AB176" s="178">
        <f t="shared" si="175"/>
        <v>129.72727272727272</v>
      </c>
      <c r="AC176" s="95">
        <f t="shared" si="176"/>
        <v>1</v>
      </c>
      <c r="AD176" s="436"/>
      <c r="AE176" s="95">
        <v>15</v>
      </c>
      <c r="AF176" s="95">
        <v>1940.9999999999993</v>
      </c>
      <c r="AG176" s="178">
        <f t="shared" si="177"/>
        <v>129.39999999999995</v>
      </c>
      <c r="AH176" s="95">
        <f t="shared" si="178"/>
        <v>1</v>
      </c>
      <c r="AI176" s="436"/>
      <c r="AJ176" s="95">
        <v>15</v>
      </c>
      <c r="AK176" s="95">
        <v>1933.0434782608697</v>
      </c>
      <c r="AL176" s="178">
        <f t="shared" si="179"/>
        <v>128.86956521739131</v>
      </c>
      <c r="AM176" s="95">
        <f t="shared" si="180"/>
        <v>1</v>
      </c>
      <c r="AN176" s="436"/>
      <c r="AO176" s="95">
        <v>15</v>
      </c>
      <c r="AP176" s="95">
        <v>1929.2307692307704</v>
      </c>
      <c r="AQ176" s="178">
        <f t="shared" si="181"/>
        <v>128.6153846153847</v>
      </c>
      <c r="AR176" s="95">
        <f t="shared" si="182"/>
        <v>1</v>
      </c>
      <c r="AS176" s="436"/>
      <c r="AT176" s="95">
        <v>15</v>
      </c>
      <c r="AU176" s="95">
        <v>1913.2258064516145</v>
      </c>
      <c r="AV176" s="178">
        <f t="shared" si="183"/>
        <v>127.54838709677431</v>
      </c>
      <c r="AW176" s="95">
        <f t="shared" si="184"/>
        <v>2</v>
      </c>
      <c r="AX176" s="436"/>
    </row>
    <row r="177" spans="2:50" hidden="1">
      <c r="B177" s="435"/>
      <c r="C177" s="95">
        <v>11</v>
      </c>
      <c r="D177" s="95" t="s">
        <v>424</v>
      </c>
      <c r="E177" s="95">
        <v>16</v>
      </c>
      <c r="F177" s="95">
        <v>1500</v>
      </c>
      <c r="G177" s="178">
        <f t="shared" si="169"/>
        <v>93.75</v>
      </c>
      <c r="H177" s="436"/>
      <c r="I177" s="154">
        <f t="shared" si="185"/>
        <v>16</v>
      </c>
      <c r="J177" s="154">
        <f t="shared" si="186"/>
        <v>1438.7651118048616</v>
      </c>
      <c r="K177" s="155">
        <f t="shared" si="187"/>
        <v>89.922819487803849</v>
      </c>
      <c r="L177" s="438"/>
      <c r="M177" s="154">
        <f t="shared" si="170"/>
        <v>13</v>
      </c>
      <c r="N177" s="433"/>
      <c r="O177" s="433"/>
      <c r="P177" s="95">
        <v>16</v>
      </c>
      <c r="Q177" s="95">
        <v>1445.5555555555563</v>
      </c>
      <c r="R177" s="178">
        <f t="shared" si="171"/>
        <v>90.347222222222271</v>
      </c>
      <c r="S177" s="95">
        <f t="shared" si="172"/>
        <v>13</v>
      </c>
      <c r="T177" s="436"/>
      <c r="U177" s="95">
        <v>16</v>
      </c>
      <c r="V177" s="95">
        <v>1429.4117647058831</v>
      </c>
      <c r="W177" s="178">
        <f t="shared" si="173"/>
        <v>89.338235294117695</v>
      </c>
      <c r="X177" s="95">
        <f t="shared" si="174"/>
        <v>13</v>
      </c>
      <c r="Y177" s="436"/>
      <c r="Z177" s="95">
        <v>16</v>
      </c>
      <c r="AA177" s="95">
        <v>1430.4000000000003</v>
      </c>
      <c r="AB177" s="178">
        <f t="shared" si="175"/>
        <v>89.40000000000002</v>
      </c>
      <c r="AC177" s="95">
        <f t="shared" si="176"/>
        <v>13</v>
      </c>
      <c r="AD177" s="436"/>
      <c r="AE177" s="95">
        <v>16</v>
      </c>
      <c r="AF177" s="95">
        <v>1444.8000000000004</v>
      </c>
      <c r="AG177" s="178">
        <f t="shared" si="177"/>
        <v>90.300000000000026</v>
      </c>
      <c r="AH177" s="95">
        <f t="shared" si="178"/>
        <v>13</v>
      </c>
      <c r="AI177" s="436"/>
      <c r="AJ177" s="95">
        <v>16</v>
      </c>
      <c r="AK177" s="95">
        <v>1452.4528301886801</v>
      </c>
      <c r="AL177" s="178">
        <f t="shared" si="179"/>
        <v>90.778301886792505</v>
      </c>
      <c r="AM177" s="95">
        <f t="shared" si="180"/>
        <v>13</v>
      </c>
      <c r="AN177" s="436"/>
      <c r="AO177" s="95">
        <v>16</v>
      </c>
      <c r="AP177" s="95">
        <v>1426.6666666666674</v>
      </c>
      <c r="AQ177" s="178">
        <f t="shared" si="181"/>
        <v>89.166666666666714</v>
      </c>
      <c r="AR177" s="95">
        <f t="shared" si="182"/>
        <v>13</v>
      </c>
      <c r="AS177" s="436"/>
      <c r="AT177" s="95">
        <v>16</v>
      </c>
      <c r="AU177" s="95">
        <v>1442.0689655172425</v>
      </c>
      <c r="AV177" s="178">
        <f t="shared" si="183"/>
        <v>90.129310344827658</v>
      </c>
      <c r="AW177" s="95">
        <f t="shared" si="184"/>
        <v>13</v>
      </c>
      <c r="AX177" s="436"/>
    </row>
    <row r="178" spans="2:50" hidden="1">
      <c r="B178" s="435"/>
      <c r="C178" s="95">
        <v>12</v>
      </c>
      <c r="D178" s="95" t="s">
        <v>671</v>
      </c>
      <c r="E178" s="95">
        <v>16</v>
      </c>
      <c r="F178" s="95">
        <v>2000</v>
      </c>
      <c r="G178" s="178">
        <f t="shared" si="169"/>
        <v>125</v>
      </c>
      <c r="H178" s="436"/>
      <c r="I178" s="154">
        <f t="shared" si="185"/>
        <v>16</v>
      </c>
      <c r="J178" s="154">
        <f t="shared" si="186"/>
        <v>1924.5446180427207</v>
      </c>
      <c r="K178" s="155">
        <f t="shared" si="187"/>
        <v>120.28403862767004</v>
      </c>
      <c r="L178" s="438"/>
      <c r="M178" s="154">
        <f t="shared" si="170"/>
        <v>6</v>
      </c>
      <c r="N178" s="433"/>
      <c r="O178" s="433"/>
      <c r="P178" s="95">
        <v>16</v>
      </c>
      <c r="Q178" s="95">
        <v>1937.5000000000007</v>
      </c>
      <c r="R178" s="178">
        <f t="shared" si="171"/>
        <v>121.09375000000004</v>
      </c>
      <c r="S178" s="95">
        <f t="shared" si="172"/>
        <v>5</v>
      </c>
      <c r="T178" s="436"/>
      <c r="U178" s="95">
        <v>16</v>
      </c>
      <c r="V178" s="95">
        <v>1922.3529411764714</v>
      </c>
      <c r="W178" s="178">
        <f t="shared" si="173"/>
        <v>120.14705882352946</v>
      </c>
      <c r="X178" s="95">
        <f t="shared" si="174"/>
        <v>6</v>
      </c>
      <c r="Y178" s="436"/>
      <c r="Z178" s="95">
        <v>16</v>
      </c>
      <c r="AA178" s="95">
        <v>1913.1818181818182</v>
      </c>
      <c r="AB178" s="178">
        <f t="shared" si="175"/>
        <v>119.57386363636364</v>
      </c>
      <c r="AC178" s="95">
        <f t="shared" si="176"/>
        <v>7</v>
      </c>
      <c r="AD178" s="436"/>
      <c r="AE178" s="95">
        <v>16</v>
      </c>
      <c r="AF178" s="95">
        <v>1935.5555555555563</v>
      </c>
      <c r="AG178" s="178">
        <f t="shared" si="177"/>
        <v>120.97222222222227</v>
      </c>
      <c r="AH178" s="95">
        <f t="shared" si="178"/>
        <v>6</v>
      </c>
      <c r="AI178" s="436"/>
      <c r="AJ178" s="95">
        <v>16</v>
      </c>
      <c r="AK178" s="95">
        <v>1914.7058823529387</v>
      </c>
      <c r="AL178" s="178">
        <f t="shared" si="179"/>
        <v>119.66911764705867</v>
      </c>
      <c r="AM178" s="95">
        <f t="shared" si="180"/>
        <v>7</v>
      </c>
      <c r="AN178" s="436"/>
      <c r="AO178" s="95">
        <v>16</v>
      </c>
      <c r="AP178" s="95">
        <v>1914.0000000000018</v>
      </c>
      <c r="AQ178" s="178">
        <f t="shared" si="181"/>
        <v>119.62500000000011</v>
      </c>
      <c r="AR178" s="95">
        <f t="shared" si="182"/>
        <v>6</v>
      </c>
      <c r="AS178" s="436"/>
      <c r="AT178" s="95">
        <v>16</v>
      </c>
      <c r="AU178" s="95">
        <v>1934.5161290322571</v>
      </c>
      <c r="AV178" s="178">
        <f t="shared" si="183"/>
        <v>120.90725806451607</v>
      </c>
      <c r="AW178" s="95">
        <f t="shared" si="184"/>
        <v>5</v>
      </c>
      <c r="AX178" s="436"/>
    </row>
    <row r="179" spans="2:50" hidden="1">
      <c r="B179" s="435"/>
      <c r="C179" s="95">
        <v>13</v>
      </c>
      <c r="D179" s="95" t="s">
        <v>692</v>
      </c>
      <c r="E179" s="95">
        <v>17</v>
      </c>
      <c r="F179" s="95">
        <v>2000</v>
      </c>
      <c r="G179" s="178">
        <f t="shared" si="169"/>
        <v>117.64705882352941</v>
      </c>
      <c r="H179" s="436"/>
      <c r="I179" s="154">
        <f t="shared" si="185"/>
        <v>17</v>
      </c>
      <c r="J179" s="154">
        <f t="shared" si="186"/>
        <v>1915.7292039622873</v>
      </c>
      <c r="K179" s="155">
        <f t="shared" si="187"/>
        <v>112.6899531742522</v>
      </c>
      <c r="L179" s="438"/>
      <c r="M179" s="154">
        <f t="shared" si="170"/>
        <v>10</v>
      </c>
      <c r="N179" s="433"/>
      <c r="O179" s="433"/>
      <c r="P179" s="95">
        <v>17</v>
      </c>
      <c r="Q179" s="95">
        <v>1905.7142857142853</v>
      </c>
      <c r="R179" s="178">
        <f t="shared" si="171"/>
        <v>112.10084033613443</v>
      </c>
      <c r="S179" s="95">
        <f t="shared" si="172"/>
        <v>10</v>
      </c>
      <c r="T179" s="436"/>
      <c r="U179" s="95">
        <v>17</v>
      </c>
      <c r="V179" s="95">
        <v>1915.2631578947376</v>
      </c>
      <c r="W179" s="178">
        <f t="shared" si="173"/>
        <v>112.66253869969044</v>
      </c>
      <c r="X179" s="95">
        <f t="shared" si="174"/>
        <v>11</v>
      </c>
      <c r="Y179" s="436"/>
      <c r="Z179" s="95">
        <v>17</v>
      </c>
      <c r="AA179" s="95">
        <v>1908.3333333333337</v>
      </c>
      <c r="AB179" s="178">
        <f t="shared" si="175"/>
        <v>112.25490196078434</v>
      </c>
      <c r="AC179" s="95">
        <f t="shared" si="176"/>
        <v>10</v>
      </c>
      <c r="AD179" s="436"/>
      <c r="AE179" s="95">
        <v>17</v>
      </c>
      <c r="AF179" s="95">
        <v>1912.2222222222233</v>
      </c>
      <c r="AG179" s="178">
        <f t="shared" si="177"/>
        <v>112.48366013071902</v>
      </c>
      <c r="AH179" s="95">
        <f t="shared" si="178"/>
        <v>10</v>
      </c>
      <c r="AI179" s="436"/>
      <c r="AJ179" s="95">
        <v>17</v>
      </c>
      <c r="AK179" s="95">
        <v>1934.4000000000005</v>
      </c>
      <c r="AL179" s="178">
        <f t="shared" si="179"/>
        <v>113.78823529411768</v>
      </c>
      <c r="AM179" s="95">
        <f t="shared" si="180"/>
        <v>9</v>
      </c>
      <c r="AN179" s="436"/>
      <c r="AO179" s="95">
        <v>17</v>
      </c>
      <c r="AP179" s="95">
        <v>1923.6000000000006</v>
      </c>
      <c r="AQ179" s="178">
        <f t="shared" si="181"/>
        <v>113.15294117647062</v>
      </c>
      <c r="AR179" s="95">
        <f t="shared" si="182"/>
        <v>9</v>
      </c>
      <c r="AS179" s="436"/>
      <c r="AT179" s="95">
        <v>17</v>
      </c>
      <c r="AU179" s="95">
        <v>1910.5714285714289</v>
      </c>
      <c r="AV179" s="178">
        <f t="shared" si="183"/>
        <v>112.38655462184876</v>
      </c>
      <c r="AW179" s="95">
        <f t="shared" si="184"/>
        <v>11</v>
      </c>
      <c r="AX179" s="436"/>
    </row>
    <row r="180" spans="2:50" hidden="1">
      <c r="B180" s="435"/>
      <c r="C180" s="95">
        <v>14</v>
      </c>
      <c r="D180" s="95"/>
      <c r="E180" s="95"/>
      <c r="F180" s="95"/>
      <c r="G180" s="178"/>
      <c r="H180" s="436"/>
      <c r="I180" s="154" t="str">
        <f t="shared" si="185"/>
        <v/>
      </c>
      <c r="J180" s="154" t="str">
        <f t="shared" si="186"/>
        <v/>
      </c>
      <c r="K180" s="155" t="str">
        <f t="shared" si="187"/>
        <v/>
      </c>
      <c r="L180" s="438"/>
      <c r="M180" s="154" t="str">
        <f t="shared" si="170"/>
        <v/>
      </c>
      <c r="N180" s="433"/>
      <c r="O180" s="433"/>
      <c r="P180" s="95"/>
      <c r="Q180" s="95"/>
      <c r="R180" s="178" t="str">
        <f t="shared" si="171"/>
        <v/>
      </c>
      <c r="S180" s="95" t="str">
        <f t="shared" si="172"/>
        <v/>
      </c>
      <c r="T180" s="436"/>
      <c r="U180" s="95"/>
      <c r="V180" s="95"/>
      <c r="W180" s="178" t="str">
        <f t="shared" si="173"/>
        <v/>
      </c>
      <c r="X180" s="95" t="str">
        <f t="shared" si="174"/>
        <v/>
      </c>
      <c r="Y180" s="436"/>
      <c r="Z180" s="95"/>
      <c r="AA180" s="95"/>
      <c r="AB180" s="178" t="str">
        <f t="shared" si="175"/>
        <v/>
      </c>
      <c r="AC180" s="95" t="str">
        <f t="shared" si="176"/>
        <v/>
      </c>
      <c r="AD180" s="436"/>
      <c r="AE180" s="95"/>
      <c r="AF180" s="95"/>
      <c r="AG180" s="178" t="str">
        <f t="shared" si="177"/>
        <v/>
      </c>
      <c r="AH180" s="95" t="str">
        <f t="shared" si="178"/>
        <v/>
      </c>
      <c r="AI180" s="436"/>
      <c r="AJ180" s="95"/>
      <c r="AK180" s="95"/>
      <c r="AL180" s="178" t="str">
        <f t="shared" si="179"/>
        <v/>
      </c>
      <c r="AM180" s="95" t="str">
        <f t="shared" si="180"/>
        <v/>
      </c>
      <c r="AN180" s="436"/>
      <c r="AO180" s="95"/>
      <c r="AP180" s="95"/>
      <c r="AQ180" s="178" t="str">
        <f t="shared" si="181"/>
        <v/>
      </c>
      <c r="AR180" s="95" t="str">
        <f t="shared" si="182"/>
        <v/>
      </c>
      <c r="AS180" s="436"/>
      <c r="AT180" s="95"/>
      <c r="AU180" s="95"/>
      <c r="AV180" s="178" t="str">
        <f t="shared" si="183"/>
        <v/>
      </c>
      <c r="AW180" s="95" t="str">
        <f t="shared" si="184"/>
        <v/>
      </c>
      <c r="AX180" s="436"/>
    </row>
    <row r="181" spans="2:50" hidden="1">
      <c r="B181" s="435"/>
      <c r="C181" s="95">
        <v>15</v>
      </c>
      <c r="D181" s="95"/>
      <c r="E181" s="95"/>
      <c r="F181" s="95"/>
      <c r="G181" s="178"/>
      <c r="H181" s="436"/>
      <c r="I181" s="154" t="str">
        <f t="shared" si="185"/>
        <v/>
      </c>
      <c r="J181" s="154" t="str">
        <f t="shared" si="186"/>
        <v/>
      </c>
      <c r="K181" s="155" t="str">
        <f t="shared" si="187"/>
        <v/>
      </c>
      <c r="L181" s="439"/>
      <c r="M181" s="154" t="str">
        <f t="shared" si="170"/>
        <v/>
      </c>
      <c r="N181" s="433"/>
      <c r="O181" s="433"/>
      <c r="P181" s="95"/>
      <c r="Q181" s="95"/>
      <c r="R181" s="178" t="str">
        <f t="shared" si="171"/>
        <v/>
      </c>
      <c r="S181" s="95" t="str">
        <f t="shared" si="172"/>
        <v/>
      </c>
      <c r="T181" s="436"/>
      <c r="U181" s="95"/>
      <c r="V181" s="95"/>
      <c r="W181" s="178" t="str">
        <f t="shared" si="173"/>
        <v/>
      </c>
      <c r="X181" s="95" t="str">
        <f t="shared" si="174"/>
        <v/>
      </c>
      <c r="Y181" s="436"/>
      <c r="Z181" s="95"/>
      <c r="AA181" s="95"/>
      <c r="AB181" s="178" t="str">
        <f t="shared" si="175"/>
        <v/>
      </c>
      <c r="AC181" s="95" t="str">
        <f t="shared" si="176"/>
        <v/>
      </c>
      <c r="AD181" s="436"/>
      <c r="AE181" s="95"/>
      <c r="AF181" s="95"/>
      <c r="AG181" s="178" t="str">
        <f t="shared" si="177"/>
        <v/>
      </c>
      <c r="AH181" s="95" t="str">
        <f t="shared" si="178"/>
        <v/>
      </c>
      <c r="AI181" s="436"/>
      <c r="AJ181" s="95"/>
      <c r="AK181" s="95"/>
      <c r="AL181" s="178" t="str">
        <f t="shared" si="179"/>
        <v/>
      </c>
      <c r="AM181" s="95" t="str">
        <f t="shared" si="180"/>
        <v/>
      </c>
      <c r="AN181" s="436"/>
      <c r="AO181" s="95"/>
      <c r="AP181" s="95"/>
      <c r="AQ181" s="178" t="str">
        <f t="shared" si="181"/>
        <v/>
      </c>
      <c r="AR181" s="95" t="str">
        <f t="shared" si="182"/>
        <v/>
      </c>
      <c r="AS181" s="436"/>
      <c r="AT181" s="95"/>
      <c r="AU181" s="95"/>
      <c r="AV181" s="178" t="str">
        <f t="shared" si="183"/>
        <v/>
      </c>
      <c r="AW181" s="95" t="str">
        <f t="shared" si="184"/>
        <v/>
      </c>
      <c r="AX181" s="436"/>
    </row>
    <row r="182" spans="2:50" ht="15.75" hidden="1">
      <c r="B182" s="443" t="s">
        <v>167</v>
      </c>
      <c r="C182" s="444"/>
      <c r="D182" s="444"/>
      <c r="E182" s="444"/>
      <c r="F182" s="444"/>
      <c r="G182" s="444"/>
      <c r="H182" s="444"/>
      <c r="I182" s="151"/>
      <c r="J182" s="151"/>
      <c r="K182" s="151"/>
      <c r="L182" s="151"/>
      <c r="M182" s="151"/>
      <c r="N182" s="433" t="s">
        <v>159</v>
      </c>
      <c r="O182" s="446" t="s">
        <v>106</v>
      </c>
      <c r="P182" s="448">
        <f>AT162+1</f>
        <v>45930</v>
      </c>
      <c r="Q182" s="435"/>
      <c r="R182" s="435"/>
      <c r="S182" s="435"/>
      <c r="T182" s="435"/>
      <c r="U182" s="448">
        <f>P182+1</f>
        <v>45931</v>
      </c>
      <c r="V182" s="435"/>
      <c r="W182" s="435"/>
      <c r="X182" s="435"/>
      <c r="Y182" s="435"/>
      <c r="Z182" s="448">
        <f>U182+1</f>
        <v>45932</v>
      </c>
      <c r="AA182" s="435"/>
      <c r="AB182" s="435"/>
      <c r="AC182" s="435"/>
      <c r="AD182" s="435"/>
      <c r="AE182" s="448">
        <f>Z182+1</f>
        <v>45933</v>
      </c>
      <c r="AF182" s="435"/>
      <c r="AG182" s="435"/>
      <c r="AH182" s="435"/>
      <c r="AI182" s="435"/>
      <c r="AJ182" s="448">
        <f>AE182+1</f>
        <v>45934</v>
      </c>
      <c r="AK182" s="435"/>
      <c r="AL182" s="435"/>
      <c r="AM182" s="435"/>
      <c r="AN182" s="435"/>
      <c r="AO182" s="448">
        <f>AJ182+1</f>
        <v>45935</v>
      </c>
      <c r="AP182" s="435"/>
      <c r="AQ182" s="435"/>
      <c r="AR182" s="435"/>
      <c r="AS182" s="435"/>
      <c r="AT182" s="448">
        <f>AO182+1</f>
        <v>45936</v>
      </c>
      <c r="AU182" s="435"/>
      <c r="AV182" s="435"/>
      <c r="AW182" s="435"/>
      <c r="AX182" s="435"/>
    </row>
    <row r="183" spans="2:50" ht="15.75" hidden="1">
      <c r="B183" s="445"/>
      <c r="C183" s="445"/>
      <c r="D183" s="445"/>
      <c r="E183" s="445"/>
      <c r="F183" s="445"/>
      <c r="G183" s="445"/>
      <c r="H183" s="445"/>
      <c r="I183" s="151"/>
      <c r="J183" s="151"/>
      <c r="K183" s="151"/>
      <c r="L183" s="151"/>
      <c r="M183" s="151"/>
      <c r="N183" s="433"/>
      <c r="O183" s="447"/>
      <c r="P183" s="448" t="s">
        <v>120</v>
      </c>
      <c r="Q183" s="435"/>
      <c r="R183" s="435"/>
      <c r="S183" s="435"/>
      <c r="T183" s="435"/>
      <c r="U183" s="448" t="s">
        <v>114</v>
      </c>
      <c r="V183" s="435"/>
      <c r="W183" s="435"/>
      <c r="X183" s="435"/>
      <c r="Y183" s="435"/>
      <c r="Z183" s="448" t="s">
        <v>115</v>
      </c>
      <c r="AA183" s="435"/>
      <c r="AB183" s="435"/>
      <c r="AC183" s="435"/>
      <c r="AD183" s="435"/>
      <c r="AE183" s="448" t="s">
        <v>116</v>
      </c>
      <c r="AF183" s="435"/>
      <c r="AG183" s="435"/>
      <c r="AH183" s="435"/>
      <c r="AI183" s="435"/>
      <c r="AJ183" s="448" t="s">
        <v>117</v>
      </c>
      <c r="AK183" s="435"/>
      <c r="AL183" s="435"/>
      <c r="AM183" s="435"/>
      <c r="AN183" s="435"/>
      <c r="AO183" s="448" t="s">
        <v>118</v>
      </c>
      <c r="AP183" s="435"/>
      <c r="AQ183" s="435"/>
      <c r="AR183" s="435"/>
      <c r="AS183" s="435"/>
      <c r="AT183" s="448" t="s">
        <v>119</v>
      </c>
      <c r="AU183" s="435"/>
      <c r="AV183" s="435"/>
      <c r="AW183" s="435"/>
      <c r="AX183" s="435"/>
    </row>
    <row r="184" spans="2:50" hidden="1">
      <c r="B184" s="433" t="s">
        <v>155</v>
      </c>
      <c r="C184" s="433" t="s">
        <v>147</v>
      </c>
      <c r="D184" s="433"/>
      <c r="E184" s="433" t="s">
        <v>149</v>
      </c>
      <c r="F184" s="433"/>
      <c r="G184" s="433"/>
      <c r="H184" s="440" t="s">
        <v>156</v>
      </c>
      <c r="I184" s="434" t="s">
        <v>225</v>
      </c>
      <c r="J184" s="434"/>
      <c r="K184" s="434"/>
      <c r="L184" s="434" t="s">
        <v>156</v>
      </c>
      <c r="M184" s="434" t="s">
        <v>168</v>
      </c>
      <c r="N184" s="433"/>
      <c r="O184" s="433" t="s">
        <v>158</v>
      </c>
      <c r="P184" s="430" t="s">
        <v>152</v>
      </c>
      <c r="Q184" s="431"/>
      <c r="R184" s="431"/>
      <c r="S184" s="432"/>
      <c r="T184" s="433" t="s">
        <v>156</v>
      </c>
      <c r="U184" s="430" t="s">
        <v>152</v>
      </c>
      <c r="V184" s="431"/>
      <c r="W184" s="431"/>
      <c r="X184" s="432"/>
      <c r="Y184" s="433" t="s">
        <v>156</v>
      </c>
      <c r="Z184" s="430" t="s">
        <v>152</v>
      </c>
      <c r="AA184" s="431"/>
      <c r="AB184" s="431"/>
      <c r="AC184" s="432"/>
      <c r="AD184" s="433" t="s">
        <v>156</v>
      </c>
      <c r="AE184" s="430" t="s">
        <v>152</v>
      </c>
      <c r="AF184" s="431"/>
      <c r="AG184" s="431"/>
      <c r="AH184" s="432"/>
      <c r="AI184" s="433" t="s">
        <v>156</v>
      </c>
      <c r="AJ184" s="430" t="s">
        <v>152</v>
      </c>
      <c r="AK184" s="431"/>
      <c r="AL184" s="431"/>
      <c r="AM184" s="432"/>
      <c r="AN184" s="433" t="s">
        <v>156</v>
      </c>
      <c r="AO184" s="430" t="s">
        <v>152</v>
      </c>
      <c r="AP184" s="431"/>
      <c r="AQ184" s="431"/>
      <c r="AR184" s="432"/>
      <c r="AS184" s="433" t="s">
        <v>156</v>
      </c>
      <c r="AT184" s="430" t="s">
        <v>152</v>
      </c>
      <c r="AU184" s="431"/>
      <c r="AV184" s="431"/>
      <c r="AW184" s="432"/>
      <c r="AX184" s="433" t="s">
        <v>156</v>
      </c>
    </row>
    <row r="185" spans="2:50" hidden="1">
      <c r="B185" s="433"/>
      <c r="C185" s="433"/>
      <c r="D185" s="433"/>
      <c r="E185" s="433" t="s">
        <v>148</v>
      </c>
      <c r="F185" s="433"/>
      <c r="G185" s="433"/>
      <c r="H185" s="441"/>
      <c r="I185" s="434" t="s">
        <v>148</v>
      </c>
      <c r="J185" s="434"/>
      <c r="K185" s="434"/>
      <c r="L185" s="434"/>
      <c r="M185" s="434"/>
      <c r="N185" s="433"/>
      <c r="O185" s="433"/>
      <c r="P185" s="430" t="s">
        <v>153</v>
      </c>
      <c r="Q185" s="431"/>
      <c r="R185" s="431"/>
      <c r="S185" s="432"/>
      <c r="T185" s="433"/>
      <c r="U185" s="430" t="s">
        <v>153</v>
      </c>
      <c r="V185" s="431"/>
      <c r="W185" s="431"/>
      <c r="X185" s="432"/>
      <c r="Y185" s="433"/>
      <c r="Z185" s="430" t="s">
        <v>153</v>
      </c>
      <c r="AA185" s="431"/>
      <c r="AB185" s="431"/>
      <c r="AC185" s="432"/>
      <c r="AD185" s="433"/>
      <c r="AE185" s="430" t="s">
        <v>153</v>
      </c>
      <c r="AF185" s="431"/>
      <c r="AG185" s="431"/>
      <c r="AH185" s="432"/>
      <c r="AI185" s="433"/>
      <c r="AJ185" s="430" t="s">
        <v>153</v>
      </c>
      <c r="AK185" s="431"/>
      <c r="AL185" s="431"/>
      <c r="AM185" s="432"/>
      <c r="AN185" s="433"/>
      <c r="AO185" s="430" t="s">
        <v>153</v>
      </c>
      <c r="AP185" s="431"/>
      <c r="AQ185" s="431"/>
      <c r="AR185" s="432"/>
      <c r="AS185" s="433"/>
      <c r="AT185" s="430" t="s">
        <v>153</v>
      </c>
      <c r="AU185" s="431"/>
      <c r="AV185" s="431"/>
      <c r="AW185" s="432"/>
      <c r="AX185" s="433"/>
    </row>
    <row r="186" spans="2:50" hidden="1">
      <c r="B186" s="433"/>
      <c r="C186" s="433"/>
      <c r="D186" s="433"/>
      <c r="E186" s="94" t="s">
        <v>150</v>
      </c>
      <c r="F186" s="94" t="s">
        <v>151</v>
      </c>
      <c r="G186" s="94" t="s">
        <v>154</v>
      </c>
      <c r="H186" s="442"/>
      <c r="I186" s="153" t="s">
        <v>150</v>
      </c>
      <c r="J186" s="153" t="s">
        <v>151</v>
      </c>
      <c r="K186" s="153" t="s">
        <v>154</v>
      </c>
      <c r="L186" s="434"/>
      <c r="M186" s="434"/>
      <c r="N186" s="433"/>
      <c r="O186" s="433"/>
      <c r="P186" s="94" t="s">
        <v>150</v>
      </c>
      <c r="Q186" s="94" t="s">
        <v>151</v>
      </c>
      <c r="R186" s="94" t="s">
        <v>154</v>
      </c>
      <c r="S186" s="94" t="s">
        <v>168</v>
      </c>
      <c r="T186" s="433"/>
      <c r="U186" s="94" t="s">
        <v>150</v>
      </c>
      <c r="V186" s="94" t="s">
        <v>151</v>
      </c>
      <c r="W186" s="94" t="s">
        <v>154</v>
      </c>
      <c r="X186" s="94" t="s">
        <v>168</v>
      </c>
      <c r="Y186" s="433"/>
      <c r="Z186" s="94" t="s">
        <v>150</v>
      </c>
      <c r="AA186" s="94" t="s">
        <v>151</v>
      </c>
      <c r="AB186" s="94" t="s">
        <v>154</v>
      </c>
      <c r="AC186" s="94" t="s">
        <v>168</v>
      </c>
      <c r="AD186" s="43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3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3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3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33"/>
    </row>
    <row r="187" spans="2:50" hidden="1">
      <c r="B187" s="435" t="s">
        <v>137</v>
      </c>
      <c r="C187" s="95">
        <v>1</v>
      </c>
      <c r="D187" s="95" t="s">
        <v>410</v>
      </c>
      <c r="E187" s="95">
        <v>16</v>
      </c>
      <c r="F187" s="95">
        <v>2000</v>
      </c>
      <c r="G187" s="178">
        <f>F187/E187</f>
        <v>125</v>
      </c>
      <c r="H187" s="436">
        <f>AVERAGE(G187:G201)</f>
        <v>122.51081606731762</v>
      </c>
      <c r="I187" s="154">
        <f t="shared" ref="I187:I189" si="188">IFERROR(AVERAGE(P187,U187,Z187,AE187,AJ187,AO187,AT187),"")</f>
        <v>16</v>
      </c>
      <c r="J187" s="154">
        <f t="shared" ref="J187:J189" si="189">IFERROR(AVERAGE(Q187,V187,AA187,AF187,AK187,AP187,AU187),"")</f>
        <v>1935.0965475518242</v>
      </c>
      <c r="K187" s="155">
        <f t="shared" ref="K187:K189" si="190">IFERROR(AVERAGE(R187,W187,AB187,AG187,AL187,AQ187,AV187),"")</f>
        <v>120.94353422198901</v>
      </c>
      <c r="L187" s="437">
        <f>IFERROR(AVERAGE(K187:K201),"-")</f>
        <v>117.57454011348624</v>
      </c>
      <c r="M187" s="154">
        <f>IFERROR(RANK(K187, K$187:K$201),"")</f>
        <v>6</v>
      </c>
      <c r="N187" s="433"/>
      <c r="O187" s="433"/>
      <c r="P187" s="95">
        <v>16</v>
      </c>
      <c r="Q187" s="95">
        <v>1940.5714285714268</v>
      </c>
      <c r="R187" s="178">
        <f>IFERROR(Q187/P187,"")</f>
        <v>121.28571428571418</v>
      </c>
      <c r="S187" s="95">
        <f>IFERROR(RANK(R187, R$187:R$201),"")</f>
        <v>5</v>
      </c>
      <c r="T187" s="436">
        <f>AVERAGE(R187:R201)</f>
        <v>117.50278522514343</v>
      </c>
      <c r="U187" s="95">
        <v>16</v>
      </c>
      <c r="V187" s="95">
        <v>1903.9999999999966</v>
      </c>
      <c r="W187" s="178">
        <f>IFERROR(V187/U187,"")</f>
        <v>118.99999999999979</v>
      </c>
      <c r="X187" s="95">
        <f>IFERROR(RANK(W187, W$187:W$201),"")</f>
        <v>9</v>
      </c>
      <c r="Y187" s="436">
        <f>AVERAGE(W187:W201)</f>
        <v>117.35103594586995</v>
      </c>
      <c r="Z187" s="95">
        <v>16</v>
      </c>
      <c r="AA187" s="95">
        <v>1912.4999999999941</v>
      </c>
      <c r="AB187" s="178">
        <f>IFERROR(AA187/Z187,"")</f>
        <v>119.53124999999963</v>
      </c>
      <c r="AC187" s="95">
        <f>IFERROR(RANK(AB187, AB$187:AB$201),"")</f>
        <v>7</v>
      </c>
      <c r="AD187" s="436">
        <f>AVERAGE(AB187:AB201)</f>
        <v>117.44805879174595</v>
      </c>
      <c r="AE187" s="95">
        <v>16</v>
      </c>
      <c r="AF187" s="95">
        <v>1945.7142857142926</v>
      </c>
      <c r="AG187" s="178">
        <f>IFERROR(AF187/AE187,"")</f>
        <v>121.60714285714329</v>
      </c>
      <c r="AH187" s="95">
        <f>IFERROR(RANK(AG187, AG$187:AG$201),"")</f>
        <v>5</v>
      </c>
      <c r="AI187" s="436">
        <f>AVERAGE(AG187:AG201)</f>
        <v>117.69803944352351</v>
      </c>
      <c r="AJ187" s="95">
        <v>16</v>
      </c>
      <c r="AK187" s="95">
        <v>1925.2173913043412</v>
      </c>
      <c r="AL187" s="178">
        <f>IFERROR(AK187/AJ187,"")</f>
        <v>120.32608695652132</v>
      </c>
      <c r="AM187" s="95">
        <f>IFERROR(RANK(AL187, AL$187:AL$201),"")</f>
        <v>7</v>
      </c>
      <c r="AN187" s="436">
        <f>AVERAGE(AL187:AL201)</f>
        <v>117.64536820727841</v>
      </c>
      <c r="AO187" s="95">
        <v>16</v>
      </c>
      <c r="AP187" s="95">
        <v>1970.3999999999942</v>
      </c>
      <c r="AQ187" s="178">
        <f>IFERROR(AP187/AO187,"")</f>
        <v>123.14999999999964</v>
      </c>
      <c r="AR187" s="95">
        <f>IFERROR(RANK(AQ187, AQ$187:AQ$201),"")</f>
        <v>5</v>
      </c>
      <c r="AS187" s="436">
        <f>AVERAGE(AQ187:AQ201)</f>
        <v>117.90717328159167</v>
      </c>
      <c r="AT187" s="95">
        <v>16</v>
      </c>
      <c r="AU187" s="95">
        <v>1947.2727272727248</v>
      </c>
      <c r="AV187" s="178">
        <f>IFERROR(AU187/AT187,"")</f>
        <v>121.7045454545453</v>
      </c>
      <c r="AW187" s="95">
        <f>IFERROR(RANK(AV187, AV$187:AV$201),"")</f>
        <v>5</v>
      </c>
      <c r="AX187" s="436">
        <f>AVERAGE(AV187:AV201)</f>
        <v>117.46931989925075</v>
      </c>
    </row>
    <row r="188" spans="2:50" hidden="1">
      <c r="B188" s="435"/>
      <c r="C188" s="95">
        <v>2</v>
      </c>
      <c r="D188" s="95" t="s">
        <v>411</v>
      </c>
      <c r="E188" s="95">
        <v>15</v>
      </c>
      <c r="F188" s="95">
        <v>2000</v>
      </c>
      <c r="G188" s="178">
        <f t="shared" ref="G188:G199" si="191">F188/E188</f>
        <v>133.33333333333334</v>
      </c>
      <c r="H188" s="436"/>
      <c r="I188" s="154">
        <f t="shared" si="188"/>
        <v>15</v>
      </c>
      <c r="J188" s="154">
        <f t="shared" si="189"/>
        <v>1914.850344328795</v>
      </c>
      <c r="K188" s="155">
        <f t="shared" si="190"/>
        <v>127.65668962191965</v>
      </c>
      <c r="L188" s="438"/>
      <c r="M188" s="154">
        <f t="shared" ref="M188:M201" si="192">IFERROR(RANK(K188, K$187:K$201),"")</f>
        <v>2</v>
      </c>
      <c r="N188" s="433"/>
      <c r="O188" s="433"/>
      <c r="P188" s="95">
        <v>15</v>
      </c>
      <c r="Q188" s="95">
        <v>1913.5999999999985</v>
      </c>
      <c r="R188" s="178">
        <f t="shared" ref="R188:R201" si="193">IFERROR(Q188/P188,"")</f>
        <v>127.57333333333324</v>
      </c>
      <c r="S188" s="95">
        <f t="shared" ref="S188:S201" si="194">IFERROR(RANK(R188, R$187:R$201),"")</f>
        <v>2</v>
      </c>
      <c r="T188" s="436"/>
      <c r="U188" s="95">
        <v>15</v>
      </c>
      <c r="V188" s="95">
        <v>1911.4285714285695</v>
      </c>
      <c r="W188" s="178">
        <f t="shared" ref="W188:W201" si="195">IFERROR(V188/U188,"")</f>
        <v>127.4285714285713</v>
      </c>
      <c r="X188" s="95">
        <f t="shared" ref="X188:X201" si="196">IFERROR(RANK(W188, W$187:W$201),"")</f>
        <v>4</v>
      </c>
      <c r="Y188" s="436"/>
      <c r="Z188" s="95">
        <v>15</v>
      </c>
      <c r="AA188" s="95">
        <v>1931.186440677968</v>
      </c>
      <c r="AB188" s="178">
        <f t="shared" ref="AB188:AB201" si="197">IFERROR(AA188/Z188,"")</f>
        <v>128.74576271186453</v>
      </c>
      <c r="AC188" s="95">
        <f t="shared" ref="AC188:AC201" si="198">IFERROR(RANK(AB188, AB$187:AB$201),"")</f>
        <v>1</v>
      </c>
      <c r="AD188" s="436"/>
      <c r="AE188" s="95">
        <v>15</v>
      </c>
      <c r="AF188" s="95">
        <v>1921.0909090909101</v>
      </c>
      <c r="AG188" s="178">
        <f t="shared" ref="AG188:AG201" si="199">IFERROR(AF188/AE188,"")</f>
        <v>128.07272727272735</v>
      </c>
      <c r="AH188" s="95">
        <f t="shared" ref="AH188:AH201" si="200">IFERROR(RANK(AG188, AG$187:AG$201),"")</f>
        <v>1</v>
      </c>
      <c r="AI188" s="436"/>
      <c r="AJ188" s="95">
        <v>15</v>
      </c>
      <c r="AK188" s="95">
        <v>1915.9322033898322</v>
      </c>
      <c r="AL188" s="178">
        <f t="shared" ref="AL188:AL201" si="201">IFERROR(AK188/AJ188,"")</f>
        <v>127.72881355932215</v>
      </c>
      <c r="AM188" s="95">
        <f t="shared" ref="AM188:AM201" si="202">IFERROR(RANK(AL188, AL$187:AL$201),"")</f>
        <v>3</v>
      </c>
      <c r="AN188" s="436"/>
      <c r="AO188" s="95">
        <v>15</v>
      </c>
      <c r="AP188" s="95">
        <v>1905.7142857142876</v>
      </c>
      <c r="AQ188" s="178">
        <f t="shared" ref="AQ188:AQ201" si="203">IFERROR(AP188/AO188,"")</f>
        <v>127.04761904761918</v>
      </c>
      <c r="AR188" s="95">
        <f t="shared" ref="AR188:AR201" si="204">IFERROR(RANK(AQ188, AQ$187:AQ$201),"")</f>
        <v>3</v>
      </c>
      <c r="AS188" s="436"/>
      <c r="AT188" s="95">
        <v>15</v>
      </c>
      <c r="AU188" s="95">
        <v>1904.9999999999984</v>
      </c>
      <c r="AV188" s="178">
        <f t="shared" ref="AV188:AV201" si="205">IFERROR(AU188/AT188,"")</f>
        <v>126.9999999999999</v>
      </c>
      <c r="AW188" s="95">
        <f t="shared" ref="AW188:AW201" si="206">IFERROR(RANK(AV188, AV$187:AV$201),"")</f>
        <v>4</v>
      </c>
      <c r="AX188" s="436"/>
    </row>
    <row r="189" spans="2:50" hidden="1">
      <c r="B189" s="435"/>
      <c r="C189" s="95">
        <v>3</v>
      </c>
      <c r="D189" s="95" t="s">
        <v>412</v>
      </c>
      <c r="E189" s="95">
        <v>17</v>
      </c>
      <c r="F189" s="95">
        <v>2000</v>
      </c>
      <c r="G189" s="178">
        <f t="shared" si="191"/>
        <v>117.64705882352941</v>
      </c>
      <c r="H189" s="436"/>
      <c r="I189" s="154">
        <f t="shared" si="188"/>
        <v>17</v>
      </c>
      <c r="J189" s="154">
        <f t="shared" si="189"/>
        <v>1920.9290341387405</v>
      </c>
      <c r="K189" s="155">
        <f t="shared" si="190"/>
        <v>112.99582553757295</v>
      </c>
      <c r="L189" s="438"/>
      <c r="M189" s="154">
        <f t="shared" si="192"/>
        <v>10</v>
      </c>
      <c r="N189" s="433"/>
      <c r="O189" s="433"/>
      <c r="P189" s="95">
        <v>17</v>
      </c>
      <c r="Q189" s="95">
        <v>1924.7619047619066</v>
      </c>
      <c r="R189" s="178">
        <f t="shared" si="193"/>
        <v>113.22128851540627</v>
      </c>
      <c r="S189" s="95">
        <f t="shared" si="194"/>
        <v>10</v>
      </c>
      <c r="T189" s="436"/>
      <c r="U189" s="95">
        <v>17</v>
      </c>
      <c r="V189" s="95">
        <v>1925.0000000000018</v>
      </c>
      <c r="W189" s="178">
        <f t="shared" si="195"/>
        <v>113.23529411764717</v>
      </c>
      <c r="X189" s="95">
        <f t="shared" si="196"/>
        <v>11</v>
      </c>
      <c r="Y189" s="436"/>
      <c r="Z189" s="95">
        <v>17</v>
      </c>
      <c r="AA189" s="95">
        <v>1931.5384615384623</v>
      </c>
      <c r="AB189" s="178">
        <f t="shared" si="197"/>
        <v>113.61990950226249</v>
      </c>
      <c r="AC189" s="95">
        <f t="shared" si="198"/>
        <v>10</v>
      </c>
      <c r="AD189" s="436"/>
      <c r="AE189" s="95">
        <v>17</v>
      </c>
      <c r="AF189" s="95">
        <v>1927.8260869565217</v>
      </c>
      <c r="AG189" s="178">
        <f t="shared" si="199"/>
        <v>113.40153452685422</v>
      </c>
      <c r="AH189" s="95">
        <f t="shared" si="200"/>
        <v>10</v>
      </c>
      <c r="AI189" s="436"/>
      <c r="AJ189" s="95">
        <v>17</v>
      </c>
      <c r="AK189" s="95">
        <v>1917.6000000000004</v>
      </c>
      <c r="AL189" s="178">
        <f t="shared" si="201"/>
        <v>112.80000000000003</v>
      </c>
      <c r="AM189" s="95">
        <f t="shared" si="202"/>
        <v>10</v>
      </c>
      <c r="AN189" s="436"/>
      <c r="AO189" s="95">
        <v>17</v>
      </c>
      <c r="AP189" s="95">
        <v>1908.2142857142871</v>
      </c>
      <c r="AQ189" s="178">
        <f t="shared" si="203"/>
        <v>112.24789915966394</v>
      </c>
      <c r="AR189" s="95">
        <f t="shared" si="204"/>
        <v>11</v>
      </c>
      <c r="AS189" s="436"/>
      <c r="AT189" s="95">
        <v>17</v>
      </c>
      <c r="AU189" s="95">
        <v>1911.562500000002</v>
      </c>
      <c r="AV189" s="178">
        <f t="shared" si="205"/>
        <v>112.44485294117659</v>
      </c>
      <c r="AW189" s="95">
        <f t="shared" si="206"/>
        <v>10</v>
      </c>
      <c r="AX189" s="436"/>
    </row>
    <row r="190" spans="2:50" hidden="1">
      <c r="B190" s="435"/>
      <c r="C190" s="95">
        <v>4</v>
      </c>
      <c r="D190" s="95" t="s">
        <v>413</v>
      </c>
      <c r="E190" s="95">
        <v>16</v>
      </c>
      <c r="F190" s="95">
        <v>2000</v>
      </c>
      <c r="G190" s="178">
        <f t="shared" si="191"/>
        <v>125</v>
      </c>
      <c r="H190" s="436"/>
      <c r="I190" s="154">
        <f>IFERROR(AVERAGE(P190,U190,Z190,AE190,AJ190,AO190,AT190),"")</f>
        <v>16</v>
      </c>
      <c r="J190" s="154">
        <f>IFERROR(AVERAGE(Q190,V190,AA190,AF190,AK190,AP190,AU190),"")</f>
        <v>1913.209427251415</v>
      </c>
      <c r="K190" s="155">
        <f>IFERROR(AVERAGE(R190,W190,AB190,AG190,AL190,AQ190,AV190),"")</f>
        <v>119.57558920321344</v>
      </c>
      <c r="L190" s="438"/>
      <c r="M190" s="154">
        <f t="shared" si="192"/>
        <v>9</v>
      </c>
      <c r="N190" s="433"/>
      <c r="O190" s="433"/>
      <c r="P190" s="95">
        <v>16</v>
      </c>
      <c r="Q190" s="95">
        <v>1909.3750000000005</v>
      </c>
      <c r="R190" s="178">
        <f t="shared" si="193"/>
        <v>119.33593750000003</v>
      </c>
      <c r="S190" s="95">
        <f t="shared" si="194"/>
        <v>9</v>
      </c>
      <c r="T190" s="436"/>
      <c r="U190" s="95">
        <v>16</v>
      </c>
      <c r="V190" s="95">
        <v>1916.8831168831157</v>
      </c>
      <c r="W190" s="178">
        <f t="shared" si="195"/>
        <v>119.80519480519473</v>
      </c>
      <c r="X190" s="95">
        <f t="shared" si="196"/>
        <v>6</v>
      </c>
      <c r="Y190" s="436"/>
      <c r="Z190" s="95">
        <v>16</v>
      </c>
      <c r="AA190" s="95">
        <v>1916.8831168831157</v>
      </c>
      <c r="AB190" s="178">
        <f t="shared" si="197"/>
        <v>119.80519480519473</v>
      </c>
      <c r="AC190" s="95">
        <f t="shared" si="198"/>
        <v>6</v>
      </c>
      <c r="AD190" s="436"/>
      <c r="AE190" s="95">
        <v>16</v>
      </c>
      <c r="AF190" s="95">
        <v>1903.0985915492938</v>
      </c>
      <c r="AG190" s="178">
        <f t="shared" si="199"/>
        <v>118.94366197183086</v>
      </c>
      <c r="AH190" s="95">
        <f t="shared" si="200"/>
        <v>9</v>
      </c>
      <c r="AI190" s="436"/>
      <c r="AJ190" s="95">
        <v>16</v>
      </c>
      <c r="AK190" s="95">
        <v>1923.2432432432417</v>
      </c>
      <c r="AL190" s="178">
        <f t="shared" si="201"/>
        <v>120.20270270270261</v>
      </c>
      <c r="AM190" s="95">
        <f t="shared" si="202"/>
        <v>8</v>
      </c>
      <c r="AN190" s="436"/>
      <c r="AO190" s="95">
        <v>16</v>
      </c>
      <c r="AP190" s="95">
        <v>1917.1764705882349</v>
      </c>
      <c r="AQ190" s="178">
        <f t="shared" si="203"/>
        <v>119.82352941176468</v>
      </c>
      <c r="AR190" s="95">
        <f t="shared" si="204"/>
        <v>9</v>
      </c>
      <c r="AS190" s="436"/>
      <c r="AT190" s="95">
        <v>16</v>
      </c>
      <c r="AU190" s="95">
        <v>1905.8064516129036</v>
      </c>
      <c r="AV190" s="178">
        <f t="shared" si="205"/>
        <v>119.11290322580648</v>
      </c>
      <c r="AW190" s="95">
        <f t="shared" si="206"/>
        <v>9</v>
      </c>
      <c r="AX190" s="436"/>
    </row>
    <row r="191" spans="2:50" hidden="1">
      <c r="B191" s="435"/>
      <c r="C191" s="95">
        <v>5</v>
      </c>
      <c r="D191" s="95" t="s">
        <v>414</v>
      </c>
      <c r="E191" s="95">
        <v>19</v>
      </c>
      <c r="F191" s="95">
        <v>2000</v>
      </c>
      <c r="G191" s="178">
        <f t="shared" si="191"/>
        <v>105.26315789473684</v>
      </c>
      <c r="H191" s="436"/>
      <c r="I191" s="154">
        <f t="shared" ref="I191:I201" si="207">IFERROR(AVERAGE(P191,U191,Z191,AE191,AJ191,AO191,AT191),"")</f>
        <v>19</v>
      </c>
      <c r="J191" s="154">
        <f t="shared" ref="J191:J201" si="208">IFERROR(AVERAGE(Q191,V191,AA191,AF191,AK191,AP191,AU191),"")</f>
        <v>1911.5700104061102</v>
      </c>
      <c r="K191" s="155">
        <f t="shared" ref="K191:K201" si="209">IFERROR(AVERAGE(R191,W191,AB191,AG191,AL191,AQ191,AV191),"")</f>
        <v>100.60894791611108</v>
      </c>
      <c r="L191" s="438"/>
      <c r="M191" s="154">
        <f t="shared" si="192"/>
        <v>12</v>
      </c>
      <c r="N191" s="433"/>
      <c r="O191" s="433"/>
      <c r="P191" s="95">
        <v>19</v>
      </c>
      <c r="Q191" s="95">
        <v>1906.8750000000007</v>
      </c>
      <c r="R191" s="178">
        <f t="shared" si="193"/>
        <v>100.36184210526319</v>
      </c>
      <c r="S191" s="95">
        <f t="shared" si="194"/>
        <v>12</v>
      </c>
      <c r="T191" s="436"/>
      <c r="U191" s="95">
        <v>19</v>
      </c>
      <c r="V191" s="95">
        <v>1917.1428571428564</v>
      </c>
      <c r="W191" s="178">
        <f t="shared" si="195"/>
        <v>100.9022556390977</v>
      </c>
      <c r="X191" s="95">
        <f t="shared" si="196"/>
        <v>12</v>
      </c>
      <c r="Y191" s="436"/>
      <c r="Z191" s="95">
        <v>19</v>
      </c>
      <c r="AA191" s="95">
        <v>1911.4285714285695</v>
      </c>
      <c r="AB191" s="178">
        <f t="shared" si="197"/>
        <v>100.6015037593984</v>
      </c>
      <c r="AC191" s="95">
        <f t="shared" si="198"/>
        <v>12</v>
      </c>
      <c r="AD191" s="436"/>
      <c r="AE191" s="95">
        <v>19</v>
      </c>
      <c r="AF191" s="95">
        <v>1912.058823529414</v>
      </c>
      <c r="AG191" s="178">
        <f t="shared" si="199"/>
        <v>100.63467492260074</v>
      </c>
      <c r="AH191" s="95">
        <f t="shared" si="200"/>
        <v>12</v>
      </c>
      <c r="AI191" s="436"/>
      <c r="AJ191" s="95">
        <v>19</v>
      </c>
      <c r="AK191" s="95">
        <v>1907.1428571428551</v>
      </c>
      <c r="AL191" s="178">
        <f t="shared" si="201"/>
        <v>100.37593984962395</v>
      </c>
      <c r="AM191" s="95">
        <f t="shared" si="202"/>
        <v>12</v>
      </c>
      <c r="AN191" s="436"/>
      <c r="AO191" s="95">
        <v>19</v>
      </c>
      <c r="AP191" s="95">
        <v>1917.8313253012043</v>
      </c>
      <c r="AQ191" s="178">
        <f t="shared" si="203"/>
        <v>100.93849080532654</v>
      </c>
      <c r="AR191" s="95">
        <f t="shared" si="204"/>
        <v>12</v>
      </c>
      <c r="AS191" s="436"/>
      <c r="AT191" s="95">
        <v>19</v>
      </c>
      <c r="AU191" s="95">
        <v>1908.5106382978727</v>
      </c>
      <c r="AV191" s="178">
        <f t="shared" si="205"/>
        <v>100.44792833146698</v>
      </c>
      <c r="AW191" s="95">
        <f t="shared" si="206"/>
        <v>12</v>
      </c>
      <c r="AX191" s="436"/>
    </row>
    <row r="192" spans="2:50" hidden="1">
      <c r="B192" s="435"/>
      <c r="C192" s="95">
        <v>6</v>
      </c>
      <c r="D192" s="95" t="s">
        <v>415</v>
      </c>
      <c r="E192" s="95">
        <v>15</v>
      </c>
      <c r="F192" s="95">
        <v>2000</v>
      </c>
      <c r="G192" s="178">
        <f t="shared" si="191"/>
        <v>133.33333333333334</v>
      </c>
      <c r="H192" s="436"/>
      <c r="I192" s="154">
        <f t="shared" si="207"/>
        <v>15</v>
      </c>
      <c r="J192" s="154">
        <f t="shared" si="208"/>
        <v>1913.8280189717939</v>
      </c>
      <c r="K192" s="155">
        <f t="shared" si="209"/>
        <v>127.58853459811959</v>
      </c>
      <c r="L192" s="438"/>
      <c r="M192" s="154">
        <f t="shared" si="192"/>
        <v>3</v>
      </c>
      <c r="N192" s="433"/>
      <c r="O192" s="433"/>
      <c r="P192" s="95">
        <v>15</v>
      </c>
      <c r="Q192" s="95">
        <v>1912.9787234042556</v>
      </c>
      <c r="R192" s="178">
        <f t="shared" si="193"/>
        <v>127.53191489361704</v>
      </c>
      <c r="S192" s="95">
        <f t="shared" si="194"/>
        <v>3</v>
      </c>
      <c r="T192" s="436"/>
      <c r="U192" s="95">
        <v>15</v>
      </c>
      <c r="V192" s="95">
        <v>1912.5</v>
      </c>
      <c r="W192" s="178">
        <f t="shared" si="195"/>
        <v>127.5</v>
      </c>
      <c r="X192" s="95">
        <f t="shared" si="196"/>
        <v>2</v>
      </c>
      <c r="Y192" s="436"/>
      <c r="Z192" s="95">
        <v>15</v>
      </c>
      <c r="AA192" s="95">
        <v>1917.7215189873427</v>
      </c>
      <c r="AB192" s="178">
        <f t="shared" si="197"/>
        <v>127.84810126582285</v>
      </c>
      <c r="AC192" s="95">
        <f t="shared" si="198"/>
        <v>2</v>
      </c>
      <c r="AD192" s="436"/>
      <c r="AE192" s="95">
        <v>15</v>
      </c>
      <c r="AF192" s="95">
        <v>1912.4999999999995</v>
      </c>
      <c r="AG192" s="178">
        <f t="shared" si="199"/>
        <v>127.49999999999997</v>
      </c>
      <c r="AH192" s="95">
        <f t="shared" si="200"/>
        <v>3</v>
      </c>
      <c r="AI192" s="436"/>
      <c r="AJ192" s="95">
        <v>15</v>
      </c>
      <c r="AK192" s="95">
        <v>1920.0000000000005</v>
      </c>
      <c r="AL192" s="178">
        <f t="shared" si="201"/>
        <v>128.00000000000003</v>
      </c>
      <c r="AM192" s="95">
        <f t="shared" si="202"/>
        <v>2</v>
      </c>
      <c r="AN192" s="436"/>
      <c r="AO192" s="95">
        <v>15</v>
      </c>
      <c r="AP192" s="95">
        <v>1901.0958904109586</v>
      </c>
      <c r="AQ192" s="178">
        <f t="shared" si="203"/>
        <v>126.73972602739724</v>
      </c>
      <c r="AR192" s="95">
        <f t="shared" si="204"/>
        <v>4</v>
      </c>
      <c r="AS192" s="436"/>
      <c r="AT192" s="95">
        <v>15</v>
      </c>
      <c r="AU192" s="95">
        <v>1920</v>
      </c>
      <c r="AV192" s="178">
        <f t="shared" si="205"/>
        <v>128</v>
      </c>
      <c r="AW192" s="95">
        <f t="shared" si="206"/>
        <v>2</v>
      </c>
      <c r="AX192" s="436"/>
    </row>
    <row r="193" spans="2:50" hidden="1">
      <c r="B193" s="435"/>
      <c r="C193" s="95">
        <v>7</v>
      </c>
      <c r="D193" s="95" t="s">
        <v>416</v>
      </c>
      <c r="E193" s="95">
        <v>16</v>
      </c>
      <c r="F193" s="95">
        <v>2000</v>
      </c>
      <c r="G193" s="178">
        <f t="shared" si="191"/>
        <v>125</v>
      </c>
      <c r="H193" s="436"/>
      <c r="I193" s="154">
        <f t="shared" si="207"/>
        <v>16</v>
      </c>
      <c r="J193" s="154">
        <f t="shared" si="208"/>
        <v>1918.8359102679653</v>
      </c>
      <c r="K193" s="155">
        <f t="shared" si="209"/>
        <v>119.92724439174783</v>
      </c>
      <c r="L193" s="438"/>
      <c r="M193" s="154">
        <f t="shared" si="192"/>
        <v>8</v>
      </c>
      <c r="N193" s="433"/>
      <c r="O193" s="433"/>
      <c r="P193" s="95">
        <v>16</v>
      </c>
      <c r="Q193" s="95">
        <v>1930.8196721311467</v>
      </c>
      <c r="R193" s="178">
        <f t="shared" si="193"/>
        <v>120.67622950819667</v>
      </c>
      <c r="S193" s="95">
        <f t="shared" si="194"/>
        <v>6</v>
      </c>
      <c r="T193" s="436"/>
      <c r="U193" s="95">
        <v>16</v>
      </c>
      <c r="V193" s="95">
        <v>1932.4137931034472</v>
      </c>
      <c r="W193" s="178">
        <f t="shared" si="195"/>
        <v>120.77586206896545</v>
      </c>
      <c r="X193" s="95">
        <f t="shared" si="196"/>
        <v>5</v>
      </c>
      <c r="Y193" s="436"/>
      <c r="Z193" s="95">
        <v>16</v>
      </c>
      <c r="AA193" s="95">
        <v>1904.4444444444455</v>
      </c>
      <c r="AB193" s="178">
        <f t="shared" si="197"/>
        <v>119.02777777777784</v>
      </c>
      <c r="AC193" s="95">
        <f t="shared" si="198"/>
        <v>9</v>
      </c>
      <c r="AD193" s="436"/>
      <c r="AE193" s="95">
        <v>16</v>
      </c>
      <c r="AF193" s="95">
        <v>1925.7142857142853</v>
      </c>
      <c r="AG193" s="178">
        <f t="shared" si="199"/>
        <v>120.35714285714283</v>
      </c>
      <c r="AH193" s="95">
        <f t="shared" si="200"/>
        <v>7</v>
      </c>
      <c r="AI193" s="436"/>
      <c r="AJ193" s="95">
        <v>16</v>
      </c>
      <c r="AK193" s="95">
        <v>1907.441860465116</v>
      </c>
      <c r="AL193" s="178">
        <f t="shared" si="201"/>
        <v>119.21511627906975</v>
      </c>
      <c r="AM193" s="95">
        <f t="shared" si="202"/>
        <v>9</v>
      </c>
      <c r="AN193" s="436"/>
      <c r="AO193" s="95">
        <v>16</v>
      </c>
      <c r="AP193" s="95">
        <v>1918.6363636363635</v>
      </c>
      <c r="AQ193" s="178">
        <f t="shared" si="203"/>
        <v>119.91477272727272</v>
      </c>
      <c r="AR193" s="95">
        <f t="shared" si="204"/>
        <v>8</v>
      </c>
      <c r="AS193" s="436"/>
      <c r="AT193" s="95">
        <v>16</v>
      </c>
      <c r="AU193" s="95">
        <v>1912.3809523809521</v>
      </c>
      <c r="AV193" s="178">
        <f t="shared" si="205"/>
        <v>119.5238095238095</v>
      </c>
      <c r="AW193" s="95">
        <f t="shared" si="206"/>
        <v>8</v>
      </c>
      <c r="AX193" s="436"/>
    </row>
    <row r="194" spans="2:50" hidden="1">
      <c r="B194" s="435"/>
      <c r="C194" s="95">
        <v>8</v>
      </c>
      <c r="D194" s="95" t="s">
        <v>419</v>
      </c>
      <c r="E194" s="95">
        <v>15</v>
      </c>
      <c r="F194" s="95">
        <v>2000</v>
      </c>
      <c r="G194" s="178">
        <f t="shared" si="191"/>
        <v>133.33333333333334</v>
      </c>
      <c r="H194" s="436"/>
      <c r="I194" s="154">
        <f t="shared" si="207"/>
        <v>15</v>
      </c>
      <c r="J194" s="154">
        <f t="shared" si="208"/>
        <v>1911.9080466318117</v>
      </c>
      <c r="K194" s="155">
        <f t="shared" si="209"/>
        <v>127.46053644212077</v>
      </c>
      <c r="L194" s="438"/>
      <c r="M194" s="154">
        <f t="shared" si="192"/>
        <v>4</v>
      </c>
      <c r="N194" s="433"/>
      <c r="O194" s="433"/>
      <c r="P194" s="95">
        <v>15</v>
      </c>
      <c r="Q194" s="95">
        <v>1904.1176470588243</v>
      </c>
      <c r="R194" s="178">
        <f t="shared" si="193"/>
        <v>126.94117647058829</v>
      </c>
      <c r="S194" s="95">
        <f t="shared" si="194"/>
        <v>4</v>
      </c>
      <c r="T194" s="436"/>
      <c r="U194" s="95">
        <v>15</v>
      </c>
      <c r="V194" s="95">
        <v>1912.7710843373486</v>
      </c>
      <c r="W194" s="178">
        <f t="shared" si="195"/>
        <v>127.51807228915658</v>
      </c>
      <c r="X194" s="95">
        <f t="shared" si="196"/>
        <v>1</v>
      </c>
      <c r="Y194" s="436"/>
      <c r="Z194" s="95">
        <v>15</v>
      </c>
      <c r="AA194" s="95">
        <v>1912.7710843373486</v>
      </c>
      <c r="AB194" s="178">
        <f t="shared" si="197"/>
        <v>127.51807228915658</v>
      </c>
      <c r="AC194" s="95">
        <f t="shared" si="198"/>
        <v>4</v>
      </c>
      <c r="AD194" s="436"/>
      <c r="AE194" s="95">
        <v>15</v>
      </c>
      <c r="AF194" s="95">
        <v>1909.459459459458</v>
      </c>
      <c r="AG194" s="178">
        <f t="shared" si="199"/>
        <v>127.29729729729721</v>
      </c>
      <c r="AH194" s="95">
        <f t="shared" si="200"/>
        <v>4</v>
      </c>
      <c r="AI194" s="436"/>
      <c r="AJ194" s="95">
        <v>15</v>
      </c>
      <c r="AK194" s="95">
        <v>1925.3164556962015</v>
      </c>
      <c r="AL194" s="178">
        <f t="shared" si="201"/>
        <v>128.35443037974676</v>
      </c>
      <c r="AM194" s="95">
        <f t="shared" si="202"/>
        <v>1</v>
      </c>
      <c r="AN194" s="436"/>
      <c r="AO194" s="95">
        <v>15</v>
      </c>
      <c r="AP194" s="95">
        <v>1911.6129032258068</v>
      </c>
      <c r="AQ194" s="178">
        <f t="shared" si="203"/>
        <v>127.44086021505379</v>
      </c>
      <c r="AR194" s="95">
        <f t="shared" si="204"/>
        <v>2</v>
      </c>
      <c r="AS194" s="436"/>
      <c r="AT194" s="95">
        <v>15</v>
      </c>
      <c r="AU194" s="95">
        <v>1907.3076923076933</v>
      </c>
      <c r="AV194" s="178">
        <f t="shared" si="205"/>
        <v>127.15384615384622</v>
      </c>
      <c r="AW194" s="95">
        <f t="shared" si="206"/>
        <v>3</v>
      </c>
      <c r="AX194" s="436"/>
    </row>
    <row r="195" spans="2:50" hidden="1">
      <c r="B195" s="435"/>
      <c r="C195" s="95">
        <v>9</v>
      </c>
      <c r="D195" s="95" t="s">
        <v>422</v>
      </c>
      <c r="E195" s="95">
        <v>17</v>
      </c>
      <c r="F195" s="95">
        <v>2000</v>
      </c>
      <c r="G195" s="178">
        <f t="shared" si="191"/>
        <v>117.64705882352941</v>
      </c>
      <c r="H195" s="436"/>
      <c r="I195" s="154">
        <f t="shared" si="207"/>
        <v>17</v>
      </c>
      <c r="J195" s="154">
        <f t="shared" si="208"/>
        <v>1913.7355530149962</v>
      </c>
      <c r="K195" s="155">
        <f t="shared" si="209"/>
        <v>112.57267958911743</v>
      </c>
      <c r="L195" s="438"/>
      <c r="M195" s="154">
        <f t="shared" si="192"/>
        <v>11</v>
      </c>
      <c r="N195" s="433"/>
      <c r="O195" s="433"/>
      <c r="P195" s="95">
        <v>17</v>
      </c>
      <c r="Q195" s="95">
        <v>1913.1645569620243</v>
      </c>
      <c r="R195" s="178">
        <f t="shared" si="193"/>
        <v>112.53909158600143</v>
      </c>
      <c r="S195" s="95">
        <f t="shared" si="194"/>
        <v>11</v>
      </c>
      <c r="T195" s="436"/>
      <c r="U195" s="95">
        <v>17</v>
      </c>
      <c r="V195" s="95">
        <v>1926.8571428571406</v>
      </c>
      <c r="W195" s="178">
        <f t="shared" si="195"/>
        <v>113.34453781512592</v>
      </c>
      <c r="X195" s="95">
        <f t="shared" si="196"/>
        <v>10</v>
      </c>
      <c r="Y195" s="436"/>
      <c r="Z195" s="95">
        <v>17</v>
      </c>
      <c r="AA195" s="95">
        <v>1904.0000000000018</v>
      </c>
      <c r="AB195" s="178">
        <f t="shared" si="197"/>
        <v>112.00000000000011</v>
      </c>
      <c r="AC195" s="95">
        <f t="shared" si="198"/>
        <v>11</v>
      </c>
      <c r="AD195" s="436"/>
      <c r="AE195" s="95">
        <v>17</v>
      </c>
      <c r="AF195" s="95">
        <v>1912.5000000000016</v>
      </c>
      <c r="AG195" s="178">
        <f t="shared" si="199"/>
        <v>112.5000000000001</v>
      </c>
      <c r="AH195" s="95">
        <f t="shared" si="200"/>
        <v>11</v>
      </c>
      <c r="AI195" s="436"/>
      <c r="AJ195" s="95">
        <v>17</v>
      </c>
      <c r="AK195" s="95">
        <v>1907.2131147541002</v>
      </c>
      <c r="AL195" s="178">
        <f t="shared" si="201"/>
        <v>112.18900675024119</v>
      </c>
      <c r="AM195" s="95">
        <f t="shared" si="202"/>
        <v>11</v>
      </c>
      <c r="AN195" s="436"/>
      <c r="AO195" s="95">
        <v>17</v>
      </c>
      <c r="AP195" s="95">
        <v>1921.7647058823552</v>
      </c>
      <c r="AQ195" s="178">
        <f t="shared" si="203"/>
        <v>113.04498269896207</v>
      </c>
      <c r="AR195" s="95">
        <f t="shared" si="204"/>
        <v>10</v>
      </c>
      <c r="AS195" s="436"/>
      <c r="AT195" s="95">
        <v>17</v>
      </c>
      <c r="AU195" s="95">
        <v>1910.6493506493496</v>
      </c>
      <c r="AV195" s="178">
        <f t="shared" si="205"/>
        <v>112.39113827349115</v>
      </c>
      <c r="AW195" s="95">
        <f t="shared" si="206"/>
        <v>11</v>
      </c>
      <c r="AX195" s="436"/>
    </row>
    <row r="196" spans="2:50" hidden="1">
      <c r="B196" s="435"/>
      <c r="C196" s="95">
        <v>10</v>
      </c>
      <c r="D196" s="95" t="s">
        <v>423</v>
      </c>
      <c r="E196" s="95">
        <v>15</v>
      </c>
      <c r="F196" s="95">
        <v>2000</v>
      </c>
      <c r="G196" s="178">
        <f t="shared" si="191"/>
        <v>133.33333333333334</v>
      </c>
      <c r="H196" s="436"/>
      <c r="I196" s="154">
        <f t="shared" si="207"/>
        <v>15</v>
      </c>
      <c r="J196" s="154">
        <f t="shared" si="208"/>
        <v>1917.5713993492991</v>
      </c>
      <c r="K196" s="155">
        <f t="shared" si="209"/>
        <v>127.83809328995326</v>
      </c>
      <c r="L196" s="438"/>
      <c r="M196" s="154">
        <f t="shared" si="192"/>
        <v>1</v>
      </c>
      <c r="N196" s="433"/>
      <c r="O196" s="433"/>
      <c r="P196" s="95">
        <v>15</v>
      </c>
      <c r="Q196" s="95">
        <v>1914.0983606557395</v>
      </c>
      <c r="R196" s="178">
        <f t="shared" si="193"/>
        <v>127.6065573770493</v>
      </c>
      <c r="S196" s="95">
        <f t="shared" si="194"/>
        <v>1</v>
      </c>
      <c r="T196" s="436"/>
      <c r="U196" s="95">
        <v>15</v>
      </c>
      <c r="V196" s="95">
        <v>1911.7241379310358</v>
      </c>
      <c r="W196" s="178">
        <f t="shared" si="195"/>
        <v>127.44827586206905</v>
      </c>
      <c r="X196" s="95">
        <f t="shared" si="196"/>
        <v>3</v>
      </c>
      <c r="Y196" s="436"/>
      <c r="Z196" s="95">
        <v>15</v>
      </c>
      <c r="AA196" s="95">
        <v>1913.4782608695652</v>
      </c>
      <c r="AB196" s="178">
        <f t="shared" si="197"/>
        <v>127.56521739130434</v>
      </c>
      <c r="AC196" s="95">
        <f t="shared" si="198"/>
        <v>3</v>
      </c>
      <c r="AD196" s="436"/>
      <c r="AE196" s="95">
        <v>15</v>
      </c>
      <c r="AF196" s="95">
        <v>1918.5714285714278</v>
      </c>
      <c r="AG196" s="178">
        <f t="shared" si="199"/>
        <v>127.90476190476186</v>
      </c>
      <c r="AH196" s="95">
        <f t="shared" si="200"/>
        <v>2</v>
      </c>
      <c r="AI196" s="436"/>
      <c r="AJ196" s="95">
        <v>15</v>
      </c>
      <c r="AK196" s="95">
        <v>1910.8695652173915</v>
      </c>
      <c r="AL196" s="178">
        <f t="shared" si="201"/>
        <v>127.39130434782609</v>
      </c>
      <c r="AM196" s="95">
        <f t="shared" si="202"/>
        <v>4</v>
      </c>
      <c r="AN196" s="436"/>
      <c r="AO196" s="95">
        <v>15</v>
      </c>
      <c r="AP196" s="95">
        <v>1926.1224489795925</v>
      </c>
      <c r="AQ196" s="178">
        <f t="shared" si="203"/>
        <v>128.40816326530617</v>
      </c>
      <c r="AR196" s="95">
        <f t="shared" si="204"/>
        <v>1</v>
      </c>
      <c r="AS196" s="436"/>
      <c r="AT196" s="95">
        <v>15</v>
      </c>
      <c r="AU196" s="95">
        <v>1928.1355932203408</v>
      </c>
      <c r="AV196" s="178">
        <f t="shared" si="205"/>
        <v>128.54237288135604</v>
      </c>
      <c r="AW196" s="95">
        <f t="shared" si="206"/>
        <v>1</v>
      </c>
      <c r="AX196" s="436"/>
    </row>
    <row r="197" spans="2:50" hidden="1">
      <c r="B197" s="435"/>
      <c r="C197" s="95">
        <v>11</v>
      </c>
      <c r="D197" s="95" t="s">
        <v>424</v>
      </c>
      <c r="E197" s="95">
        <v>16</v>
      </c>
      <c r="F197" s="95">
        <v>1500</v>
      </c>
      <c r="G197" s="178">
        <f t="shared" si="191"/>
        <v>93.75</v>
      </c>
      <c r="H197" s="436"/>
      <c r="I197" s="154">
        <f t="shared" si="207"/>
        <v>16</v>
      </c>
      <c r="J197" s="154">
        <f t="shared" si="208"/>
        <v>1442.4041155417804</v>
      </c>
      <c r="K197" s="155">
        <f t="shared" si="209"/>
        <v>90.150257221361272</v>
      </c>
      <c r="L197" s="438"/>
      <c r="M197" s="154">
        <f t="shared" si="192"/>
        <v>13</v>
      </c>
      <c r="N197" s="433"/>
      <c r="O197" s="433"/>
      <c r="P197" s="95">
        <v>16</v>
      </c>
      <c r="Q197" s="95">
        <v>1430.8474576271199</v>
      </c>
      <c r="R197" s="178">
        <f t="shared" si="193"/>
        <v>89.427966101694992</v>
      </c>
      <c r="S197" s="95">
        <f t="shared" si="194"/>
        <v>13</v>
      </c>
      <c r="T197" s="436"/>
      <c r="U197" s="95">
        <v>16</v>
      </c>
      <c r="V197" s="95">
        <v>1438.8235294117653</v>
      </c>
      <c r="W197" s="178">
        <f t="shared" si="195"/>
        <v>89.926470588235333</v>
      </c>
      <c r="X197" s="95">
        <f t="shared" si="196"/>
        <v>13</v>
      </c>
      <c r="Y197" s="436"/>
      <c r="Z197" s="95">
        <v>16</v>
      </c>
      <c r="AA197" s="95">
        <v>1440.0000000000002</v>
      </c>
      <c r="AB197" s="178">
        <f t="shared" si="197"/>
        <v>90.000000000000014</v>
      </c>
      <c r="AC197" s="95">
        <f t="shared" si="198"/>
        <v>13</v>
      </c>
      <c r="AD197" s="436"/>
      <c r="AE197" s="95">
        <v>16</v>
      </c>
      <c r="AF197" s="95">
        <v>1451.1627906976742</v>
      </c>
      <c r="AG197" s="178">
        <f t="shared" si="199"/>
        <v>90.697674418604635</v>
      </c>
      <c r="AH197" s="95">
        <f t="shared" si="200"/>
        <v>13</v>
      </c>
      <c r="AI197" s="436"/>
      <c r="AJ197" s="95">
        <v>16</v>
      </c>
      <c r="AK197" s="95">
        <v>1455.6521739130435</v>
      </c>
      <c r="AL197" s="178">
        <f t="shared" si="201"/>
        <v>90.978260869565219</v>
      </c>
      <c r="AM197" s="95">
        <f t="shared" si="202"/>
        <v>13</v>
      </c>
      <c r="AN197" s="436"/>
      <c r="AO197" s="95">
        <v>16</v>
      </c>
      <c r="AP197" s="95">
        <v>1453.2000000000003</v>
      </c>
      <c r="AQ197" s="178">
        <f t="shared" si="203"/>
        <v>90.825000000000017</v>
      </c>
      <c r="AR197" s="95">
        <f t="shared" si="204"/>
        <v>13</v>
      </c>
      <c r="AS197" s="436"/>
      <c r="AT197" s="95">
        <v>16</v>
      </c>
      <c r="AU197" s="95">
        <v>1427.1428571428582</v>
      </c>
      <c r="AV197" s="178">
        <f t="shared" si="205"/>
        <v>89.19642857142864</v>
      </c>
      <c r="AW197" s="95">
        <f t="shared" si="206"/>
        <v>13</v>
      </c>
      <c r="AX197" s="436"/>
    </row>
    <row r="198" spans="2:50" hidden="1">
      <c r="B198" s="435"/>
      <c r="C198" s="95">
        <v>12</v>
      </c>
      <c r="D198" s="95" t="s">
        <v>671</v>
      </c>
      <c r="E198" s="95">
        <v>16</v>
      </c>
      <c r="F198" s="95">
        <v>2000</v>
      </c>
      <c r="G198" s="178">
        <f t="shared" si="191"/>
        <v>125</v>
      </c>
      <c r="H198" s="436"/>
      <c r="I198" s="154">
        <f t="shared" si="207"/>
        <v>16</v>
      </c>
      <c r="J198" s="154">
        <f t="shared" si="208"/>
        <v>1935.4980098422354</v>
      </c>
      <c r="K198" s="155">
        <f t="shared" si="209"/>
        <v>120.96862561513971</v>
      </c>
      <c r="L198" s="438"/>
      <c r="M198" s="154">
        <f t="shared" si="192"/>
        <v>5</v>
      </c>
      <c r="N198" s="433"/>
      <c r="O198" s="433"/>
      <c r="P198" s="95">
        <v>16</v>
      </c>
      <c r="Q198" s="95">
        <v>1930.0000000000007</v>
      </c>
      <c r="R198" s="178">
        <f t="shared" si="193"/>
        <v>120.62500000000004</v>
      </c>
      <c r="S198" s="95">
        <f t="shared" si="194"/>
        <v>7</v>
      </c>
      <c r="T198" s="436"/>
      <c r="U198" s="95">
        <v>16</v>
      </c>
      <c r="V198" s="95">
        <v>1913.617021276596</v>
      </c>
      <c r="W198" s="178">
        <f t="shared" si="195"/>
        <v>119.60106382978725</v>
      </c>
      <c r="X198" s="95">
        <f t="shared" si="196"/>
        <v>7</v>
      </c>
      <c r="Y198" s="436"/>
      <c r="Z198" s="95">
        <v>16</v>
      </c>
      <c r="AA198" s="95">
        <v>1944.2857142857135</v>
      </c>
      <c r="AB198" s="178">
        <f t="shared" si="197"/>
        <v>121.5178571428571</v>
      </c>
      <c r="AC198" s="95">
        <f t="shared" si="198"/>
        <v>5</v>
      </c>
      <c r="AD198" s="436"/>
      <c r="AE198" s="95">
        <v>16</v>
      </c>
      <c r="AF198" s="95">
        <v>1918.0000000000018</v>
      </c>
      <c r="AG198" s="178">
        <f t="shared" si="199"/>
        <v>119.87500000000011</v>
      </c>
      <c r="AH198" s="95">
        <f t="shared" si="200"/>
        <v>8</v>
      </c>
      <c r="AI198" s="436"/>
      <c r="AJ198" s="95">
        <v>16</v>
      </c>
      <c r="AK198" s="95">
        <v>1931.250000000002</v>
      </c>
      <c r="AL198" s="178">
        <f t="shared" si="201"/>
        <v>120.70312500000013</v>
      </c>
      <c r="AM198" s="95">
        <f t="shared" si="202"/>
        <v>6</v>
      </c>
      <c r="AN198" s="436"/>
      <c r="AO198" s="95">
        <v>16</v>
      </c>
      <c r="AP198" s="95">
        <v>1970.0000000000005</v>
      </c>
      <c r="AQ198" s="178">
        <f t="shared" si="203"/>
        <v>123.12500000000003</v>
      </c>
      <c r="AR198" s="95">
        <f t="shared" si="204"/>
        <v>6</v>
      </c>
      <c r="AS198" s="436"/>
      <c r="AT198" s="95">
        <v>16</v>
      </c>
      <c r="AU198" s="95">
        <v>1941.3333333333333</v>
      </c>
      <c r="AV198" s="178">
        <f t="shared" si="205"/>
        <v>121.33333333333333</v>
      </c>
      <c r="AW198" s="95">
        <f t="shared" si="206"/>
        <v>6</v>
      </c>
      <c r="AX198" s="436"/>
    </row>
    <row r="199" spans="2:50" hidden="1">
      <c r="B199" s="435"/>
      <c r="C199" s="95">
        <v>13</v>
      </c>
      <c r="D199" s="95" t="s">
        <v>692</v>
      </c>
      <c r="E199" s="95">
        <v>16</v>
      </c>
      <c r="F199" s="95">
        <v>2000</v>
      </c>
      <c r="G199" s="178">
        <f t="shared" si="191"/>
        <v>125</v>
      </c>
      <c r="H199" s="436"/>
      <c r="I199" s="154">
        <f t="shared" si="207"/>
        <v>16</v>
      </c>
      <c r="J199" s="154">
        <f t="shared" si="208"/>
        <v>1922.9194212312802</v>
      </c>
      <c r="K199" s="155">
        <f t="shared" si="209"/>
        <v>120.18246382695501</v>
      </c>
      <c r="L199" s="438"/>
      <c r="M199" s="154">
        <f t="shared" si="192"/>
        <v>7</v>
      </c>
      <c r="N199" s="433"/>
      <c r="O199" s="433"/>
      <c r="P199" s="95">
        <v>16</v>
      </c>
      <c r="Q199" s="95">
        <v>1926.5624999999995</v>
      </c>
      <c r="R199" s="178">
        <f t="shared" si="193"/>
        <v>120.41015624999997</v>
      </c>
      <c r="S199" s="95">
        <f t="shared" si="194"/>
        <v>8</v>
      </c>
      <c r="T199" s="436"/>
      <c r="U199" s="95">
        <v>16</v>
      </c>
      <c r="V199" s="95">
        <v>1905.2459016393436</v>
      </c>
      <c r="W199" s="178">
        <f t="shared" si="195"/>
        <v>119.07786885245898</v>
      </c>
      <c r="X199" s="95">
        <f t="shared" si="196"/>
        <v>8</v>
      </c>
      <c r="Y199" s="436"/>
      <c r="Z199" s="95">
        <v>16</v>
      </c>
      <c r="AA199" s="95">
        <v>1904.7058823529419</v>
      </c>
      <c r="AB199" s="178">
        <f t="shared" si="197"/>
        <v>119.04411764705887</v>
      </c>
      <c r="AC199" s="95">
        <f t="shared" si="198"/>
        <v>8</v>
      </c>
      <c r="AD199" s="436"/>
      <c r="AE199" s="95">
        <v>16</v>
      </c>
      <c r="AF199" s="95">
        <v>1940.5263157894722</v>
      </c>
      <c r="AG199" s="178">
        <f t="shared" si="199"/>
        <v>121.28289473684201</v>
      </c>
      <c r="AH199" s="95">
        <f t="shared" si="200"/>
        <v>6</v>
      </c>
      <c r="AI199" s="436"/>
      <c r="AJ199" s="95">
        <v>16</v>
      </c>
      <c r="AK199" s="95">
        <v>1937.9999999999993</v>
      </c>
      <c r="AL199" s="178">
        <f t="shared" si="201"/>
        <v>121.12499999999996</v>
      </c>
      <c r="AM199" s="95">
        <f t="shared" si="202"/>
        <v>5</v>
      </c>
      <c r="AN199" s="436"/>
      <c r="AO199" s="95">
        <v>16</v>
      </c>
      <c r="AP199" s="95">
        <v>1921.395348837209</v>
      </c>
      <c r="AQ199" s="178">
        <f t="shared" si="203"/>
        <v>120.08720930232556</v>
      </c>
      <c r="AR199" s="95">
        <f t="shared" si="204"/>
        <v>7</v>
      </c>
      <c r="AS199" s="436"/>
      <c r="AT199" s="95">
        <v>16</v>
      </c>
      <c r="AU199" s="95">
        <v>1923.9999999999989</v>
      </c>
      <c r="AV199" s="178">
        <f t="shared" si="205"/>
        <v>120.24999999999993</v>
      </c>
      <c r="AW199" s="95">
        <f t="shared" si="206"/>
        <v>7</v>
      </c>
      <c r="AX199" s="436"/>
    </row>
    <row r="200" spans="2:50" hidden="1">
      <c r="B200" s="435"/>
      <c r="C200" s="95">
        <v>14</v>
      </c>
      <c r="D200" s="95"/>
      <c r="E200" s="95"/>
      <c r="F200" s="95"/>
      <c r="G200" s="178"/>
      <c r="H200" s="436"/>
      <c r="I200" s="154" t="str">
        <f t="shared" si="207"/>
        <v/>
      </c>
      <c r="J200" s="154" t="str">
        <f t="shared" si="208"/>
        <v/>
      </c>
      <c r="K200" s="155" t="str">
        <f t="shared" si="209"/>
        <v/>
      </c>
      <c r="L200" s="438"/>
      <c r="M200" s="154" t="str">
        <f t="shared" si="192"/>
        <v/>
      </c>
      <c r="N200" s="433"/>
      <c r="O200" s="433"/>
      <c r="P200" s="95"/>
      <c r="Q200" s="95"/>
      <c r="R200" s="178" t="str">
        <f t="shared" si="193"/>
        <v/>
      </c>
      <c r="S200" s="95" t="str">
        <f t="shared" si="194"/>
        <v/>
      </c>
      <c r="T200" s="436"/>
      <c r="U200" s="95"/>
      <c r="V200" s="95"/>
      <c r="W200" s="178" t="str">
        <f t="shared" si="195"/>
        <v/>
      </c>
      <c r="X200" s="95" t="str">
        <f t="shared" si="196"/>
        <v/>
      </c>
      <c r="Y200" s="436"/>
      <c r="Z200" s="95"/>
      <c r="AA200" s="95"/>
      <c r="AB200" s="178" t="str">
        <f t="shared" si="197"/>
        <v/>
      </c>
      <c r="AC200" s="95" t="str">
        <f t="shared" si="198"/>
        <v/>
      </c>
      <c r="AD200" s="436"/>
      <c r="AE200" s="95"/>
      <c r="AF200" s="95"/>
      <c r="AG200" s="178" t="str">
        <f t="shared" si="199"/>
        <v/>
      </c>
      <c r="AH200" s="95" t="str">
        <f t="shared" si="200"/>
        <v/>
      </c>
      <c r="AI200" s="436"/>
      <c r="AJ200" s="95"/>
      <c r="AK200" s="95"/>
      <c r="AL200" s="178" t="str">
        <f t="shared" si="201"/>
        <v/>
      </c>
      <c r="AM200" s="95" t="str">
        <f t="shared" si="202"/>
        <v/>
      </c>
      <c r="AN200" s="436"/>
      <c r="AO200" s="95"/>
      <c r="AP200" s="95"/>
      <c r="AQ200" s="178" t="str">
        <f t="shared" si="203"/>
        <v/>
      </c>
      <c r="AR200" s="95" t="str">
        <f t="shared" si="204"/>
        <v/>
      </c>
      <c r="AS200" s="436"/>
      <c r="AT200" s="95"/>
      <c r="AU200" s="95"/>
      <c r="AV200" s="178" t="str">
        <f t="shared" si="205"/>
        <v/>
      </c>
      <c r="AW200" s="95" t="str">
        <f t="shared" si="206"/>
        <v/>
      </c>
      <c r="AX200" s="436"/>
    </row>
    <row r="201" spans="2:50" hidden="1">
      <c r="B201" s="435"/>
      <c r="C201" s="95">
        <v>15</v>
      </c>
      <c r="D201" s="95"/>
      <c r="E201" s="95"/>
      <c r="F201" s="95"/>
      <c r="G201" s="178"/>
      <c r="H201" s="436"/>
      <c r="I201" s="154" t="str">
        <f t="shared" si="207"/>
        <v/>
      </c>
      <c r="J201" s="154" t="str">
        <f t="shared" si="208"/>
        <v/>
      </c>
      <c r="K201" s="155" t="str">
        <f t="shared" si="209"/>
        <v/>
      </c>
      <c r="L201" s="439"/>
      <c r="M201" s="154" t="str">
        <f t="shared" si="192"/>
        <v/>
      </c>
      <c r="N201" s="433"/>
      <c r="O201" s="433"/>
      <c r="P201" s="95"/>
      <c r="Q201" s="95"/>
      <c r="R201" s="178" t="str">
        <f t="shared" si="193"/>
        <v/>
      </c>
      <c r="S201" s="95" t="str">
        <f t="shared" si="194"/>
        <v/>
      </c>
      <c r="T201" s="436"/>
      <c r="U201" s="95"/>
      <c r="V201" s="95"/>
      <c r="W201" s="178" t="str">
        <f t="shared" si="195"/>
        <v/>
      </c>
      <c r="X201" s="95" t="str">
        <f t="shared" si="196"/>
        <v/>
      </c>
      <c r="Y201" s="436"/>
      <c r="Z201" s="95"/>
      <c r="AA201" s="95"/>
      <c r="AB201" s="178" t="str">
        <f t="shared" si="197"/>
        <v/>
      </c>
      <c r="AC201" s="95" t="str">
        <f t="shared" si="198"/>
        <v/>
      </c>
      <c r="AD201" s="436"/>
      <c r="AE201" s="95"/>
      <c r="AF201" s="95"/>
      <c r="AG201" s="178" t="str">
        <f t="shared" si="199"/>
        <v/>
      </c>
      <c r="AH201" s="95" t="str">
        <f t="shared" si="200"/>
        <v/>
      </c>
      <c r="AI201" s="436"/>
      <c r="AJ201" s="95"/>
      <c r="AK201" s="95"/>
      <c r="AL201" s="178" t="str">
        <f t="shared" si="201"/>
        <v/>
      </c>
      <c r="AM201" s="95" t="str">
        <f t="shared" si="202"/>
        <v/>
      </c>
      <c r="AN201" s="436"/>
      <c r="AO201" s="95"/>
      <c r="AP201" s="95"/>
      <c r="AQ201" s="178" t="str">
        <f t="shared" si="203"/>
        <v/>
      </c>
      <c r="AR201" s="95" t="str">
        <f t="shared" si="204"/>
        <v/>
      </c>
      <c r="AS201" s="436"/>
      <c r="AT201" s="95"/>
      <c r="AU201" s="95"/>
      <c r="AV201" s="178" t="str">
        <f t="shared" si="205"/>
        <v/>
      </c>
      <c r="AW201" s="95" t="str">
        <f t="shared" si="206"/>
        <v/>
      </c>
      <c r="AX201" s="436"/>
    </row>
    <row r="202" spans="2:50" ht="15.75" hidden="1">
      <c r="B202" s="443" t="s">
        <v>167</v>
      </c>
      <c r="C202" s="444"/>
      <c r="D202" s="444"/>
      <c r="E202" s="444"/>
      <c r="F202" s="444"/>
      <c r="G202" s="444"/>
      <c r="H202" s="444"/>
      <c r="I202" s="151"/>
      <c r="J202" s="151"/>
      <c r="K202" s="151"/>
      <c r="L202" s="151"/>
      <c r="M202" s="151"/>
      <c r="N202" s="433" t="s">
        <v>159</v>
      </c>
      <c r="O202" s="446" t="s">
        <v>106</v>
      </c>
      <c r="P202" s="448">
        <f>AT182+1</f>
        <v>45937</v>
      </c>
      <c r="Q202" s="435"/>
      <c r="R202" s="435"/>
      <c r="S202" s="435"/>
      <c r="T202" s="435"/>
      <c r="U202" s="448">
        <f>P202+1</f>
        <v>45938</v>
      </c>
      <c r="V202" s="435"/>
      <c r="W202" s="435"/>
      <c r="X202" s="435"/>
      <c r="Y202" s="435"/>
      <c r="Z202" s="448">
        <f>U202+1</f>
        <v>45939</v>
      </c>
      <c r="AA202" s="435"/>
      <c r="AB202" s="435"/>
      <c r="AC202" s="435"/>
      <c r="AD202" s="435"/>
      <c r="AE202" s="448">
        <f>Z202+1</f>
        <v>45940</v>
      </c>
      <c r="AF202" s="435"/>
      <c r="AG202" s="435"/>
      <c r="AH202" s="435"/>
      <c r="AI202" s="435"/>
      <c r="AJ202" s="448">
        <f>AE202+1</f>
        <v>45941</v>
      </c>
      <c r="AK202" s="435"/>
      <c r="AL202" s="435"/>
      <c r="AM202" s="435"/>
      <c r="AN202" s="435"/>
      <c r="AO202" s="448">
        <f>AJ202+1</f>
        <v>45942</v>
      </c>
      <c r="AP202" s="435"/>
      <c r="AQ202" s="435"/>
      <c r="AR202" s="435"/>
      <c r="AS202" s="435"/>
      <c r="AT202" s="448">
        <f>AO202+1</f>
        <v>45943</v>
      </c>
      <c r="AU202" s="435"/>
      <c r="AV202" s="435"/>
      <c r="AW202" s="435"/>
      <c r="AX202" s="435"/>
    </row>
    <row r="203" spans="2:50" ht="15.75" hidden="1">
      <c r="B203" s="445"/>
      <c r="C203" s="445"/>
      <c r="D203" s="445"/>
      <c r="E203" s="445"/>
      <c r="F203" s="445"/>
      <c r="G203" s="445"/>
      <c r="H203" s="445"/>
      <c r="I203" s="151"/>
      <c r="J203" s="151"/>
      <c r="K203" s="151"/>
      <c r="L203" s="151"/>
      <c r="M203" s="151"/>
      <c r="N203" s="433"/>
      <c r="O203" s="447"/>
      <c r="P203" s="448" t="s">
        <v>120</v>
      </c>
      <c r="Q203" s="435"/>
      <c r="R203" s="435"/>
      <c r="S203" s="435"/>
      <c r="T203" s="435"/>
      <c r="U203" s="448" t="s">
        <v>114</v>
      </c>
      <c r="V203" s="435"/>
      <c r="W203" s="435"/>
      <c r="X203" s="435"/>
      <c r="Y203" s="435"/>
      <c r="Z203" s="448" t="s">
        <v>115</v>
      </c>
      <c r="AA203" s="435"/>
      <c r="AB203" s="435"/>
      <c r="AC203" s="435"/>
      <c r="AD203" s="435"/>
      <c r="AE203" s="448" t="s">
        <v>116</v>
      </c>
      <c r="AF203" s="435"/>
      <c r="AG203" s="435"/>
      <c r="AH203" s="435"/>
      <c r="AI203" s="435"/>
      <c r="AJ203" s="448" t="s">
        <v>117</v>
      </c>
      <c r="AK203" s="435"/>
      <c r="AL203" s="435"/>
      <c r="AM203" s="435"/>
      <c r="AN203" s="435"/>
      <c r="AO203" s="448" t="s">
        <v>118</v>
      </c>
      <c r="AP203" s="435"/>
      <c r="AQ203" s="435"/>
      <c r="AR203" s="435"/>
      <c r="AS203" s="435"/>
      <c r="AT203" s="448" t="s">
        <v>119</v>
      </c>
      <c r="AU203" s="435"/>
      <c r="AV203" s="435"/>
      <c r="AW203" s="435"/>
      <c r="AX203" s="435"/>
    </row>
    <row r="204" spans="2:50" hidden="1">
      <c r="B204" s="433" t="s">
        <v>155</v>
      </c>
      <c r="C204" s="433" t="s">
        <v>147</v>
      </c>
      <c r="D204" s="433"/>
      <c r="E204" s="433" t="s">
        <v>149</v>
      </c>
      <c r="F204" s="433"/>
      <c r="G204" s="433"/>
      <c r="H204" s="440" t="s">
        <v>156</v>
      </c>
      <c r="I204" s="434" t="s">
        <v>225</v>
      </c>
      <c r="J204" s="434"/>
      <c r="K204" s="434"/>
      <c r="L204" s="434" t="s">
        <v>156</v>
      </c>
      <c r="M204" s="434" t="s">
        <v>168</v>
      </c>
      <c r="N204" s="433"/>
      <c r="O204" s="433" t="s">
        <v>158</v>
      </c>
      <c r="P204" s="430" t="s">
        <v>152</v>
      </c>
      <c r="Q204" s="431"/>
      <c r="R204" s="431"/>
      <c r="S204" s="432"/>
      <c r="T204" s="433" t="s">
        <v>156</v>
      </c>
      <c r="U204" s="430" t="s">
        <v>152</v>
      </c>
      <c r="V204" s="431"/>
      <c r="W204" s="431"/>
      <c r="X204" s="432"/>
      <c r="Y204" s="433" t="s">
        <v>156</v>
      </c>
      <c r="Z204" s="430" t="s">
        <v>152</v>
      </c>
      <c r="AA204" s="431"/>
      <c r="AB204" s="431"/>
      <c r="AC204" s="432"/>
      <c r="AD204" s="433" t="s">
        <v>156</v>
      </c>
      <c r="AE204" s="430" t="s">
        <v>152</v>
      </c>
      <c r="AF204" s="431"/>
      <c r="AG204" s="431"/>
      <c r="AH204" s="432"/>
      <c r="AI204" s="433" t="s">
        <v>156</v>
      </c>
      <c r="AJ204" s="430" t="s">
        <v>152</v>
      </c>
      <c r="AK204" s="431"/>
      <c r="AL204" s="431"/>
      <c r="AM204" s="432"/>
      <c r="AN204" s="433" t="s">
        <v>156</v>
      </c>
      <c r="AO204" s="430" t="s">
        <v>152</v>
      </c>
      <c r="AP204" s="431"/>
      <c r="AQ204" s="431"/>
      <c r="AR204" s="432"/>
      <c r="AS204" s="433" t="s">
        <v>156</v>
      </c>
      <c r="AT204" s="430" t="s">
        <v>152</v>
      </c>
      <c r="AU204" s="431"/>
      <c r="AV204" s="431"/>
      <c r="AW204" s="432"/>
      <c r="AX204" s="433" t="s">
        <v>156</v>
      </c>
    </row>
    <row r="205" spans="2:50" hidden="1">
      <c r="B205" s="433"/>
      <c r="C205" s="433"/>
      <c r="D205" s="433"/>
      <c r="E205" s="433" t="s">
        <v>148</v>
      </c>
      <c r="F205" s="433"/>
      <c r="G205" s="433"/>
      <c r="H205" s="441"/>
      <c r="I205" s="434" t="s">
        <v>148</v>
      </c>
      <c r="J205" s="434"/>
      <c r="K205" s="434"/>
      <c r="L205" s="434"/>
      <c r="M205" s="434"/>
      <c r="N205" s="433"/>
      <c r="O205" s="433"/>
      <c r="P205" s="430" t="s">
        <v>153</v>
      </c>
      <c r="Q205" s="431"/>
      <c r="R205" s="431"/>
      <c r="S205" s="432"/>
      <c r="T205" s="433"/>
      <c r="U205" s="430" t="s">
        <v>153</v>
      </c>
      <c r="V205" s="431"/>
      <c r="W205" s="431"/>
      <c r="X205" s="432"/>
      <c r="Y205" s="433"/>
      <c r="Z205" s="430" t="s">
        <v>153</v>
      </c>
      <c r="AA205" s="431"/>
      <c r="AB205" s="431"/>
      <c r="AC205" s="432"/>
      <c r="AD205" s="433"/>
      <c r="AE205" s="430" t="s">
        <v>153</v>
      </c>
      <c r="AF205" s="431"/>
      <c r="AG205" s="431"/>
      <c r="AH205" s="432"/>
      <c r="AI205" s="433"/>
      <c r="AJ205" s="430" t="s">
        <v>153</v>
      </c>
      <c r="AK205" s="431"/>
      <c r="AL205" s="431"/>
      <c r="AM205" s="432"/>
      <c r="AN205" s="433"/>
      <c r="AO205" s="430" t="s">
        <v>153</v>
      </c>
      <c r="AP205" s="431"/>
      <c r="AQ205" s="431"/>
      <c r="AR205" s="432"/>
      <c r="AS205" s="433"/>
      <c r="AT205" s="430" t="s">
        <v>153</v>
      </c>
      <c r="AU205" s="431"/>
      <c r="AV205" s="431"/>
      <c r="AW205" s="432"/>
      <c r="AX205" s="433"/>
    </row>
    <row r="206" spans="2:50" hidden="1">
      <c r="B206" s="433"/>
      <c r="C206" s="433"/>
      <c r="D206" s="433"/>
      <c r="E206" s="94" t="s">
        <v>150</v>
      </c>
      <c r="F206" s="94" t="s">
        <v>151</v>
      </c>
      <c r="G206" s="94" t="s">
        <v>154</v>
      </c>
      <c r="H206" s="442"/>
      <c r="I206" s="153" t="s">
        <v>150</v>
      </c>
      <c r="J206" s="153" t="s">
        <v>151</v>
      </c>
      <c r="K206" s="153" t="s">
        <v>154</v>
      </c>
      <c r="L206" s="434"/>
      <c r="M206" s="434"/>
      <c r="N206" s="433"/>
      <c r="O206" s="433"/>
      <c r="P206" s="94" t="s">
        <v>150</v>
      </c>
      <c r="Q206" s="94" t="s">
        <v>151</v>
      </c>
      <c r="R206" s="94" t="s">
        <v>154</v>
      </c>
      <c r="S206" s="94" t="s">
        <v>168</v>
      </c>
      <c r="T206" s="433"/>
      <c r="U206" s="94" t="s">
        <v>150</v>
      </c>
      <c r="V206" s="94" t="s">
        <v>151</v>
      </c>
      <c r="W206" s="94" t="s">
        <v>154</v>
      </c>
      <c r="X206" s="94" t="s">
        <v>168</v>
      </c>
      <c r="Y206" s="433"/>
      <c r="Z206" s="94" t="s">
        <v>150</v>
      </c>
      <c r="AA206" s="94" t="s">
        <v>151</v>
      </c>
      <c r="AB206" s="94" t="s">
        <v>154</v>
      </c>
      <c r="AC206" s="94" t="s">
        <v>168</v>
      </c>
      <c r="AD206" s="43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3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3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3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33"/>
    </row>
    <row r="207" spans="2:50" hidden="1">
      <c r="B207" s="435" t="s">
        <v>137</v>
      </c>
      <c r="C207" s="95">
        <v>1</v>
      </c>
      <c r="D207" s="95" t="s">
        <v>410</v>
      </c>
      <c r="E207" s="95">
        <v>16</v>
      </c>
      <c r="F207" s="95">
        <v>2000</v>
      </c>
      <c r="G207" s="178">
        <f>F207/E207</f>
        <v>125</v>
      </c>
      <c r="H207" s="436">
        <f>AVERAGE(G207:G221)</f>
        <v>122.51081606731762</v>
      </c>
      <c r="I207" s="154">
        <f t="shared" ref="I207:I209" si="210">IFERROR(AVERAGE(P207,U207,Z207,AE207,AJ207,AO207,AT207),"")</f>
        <v>16</v>
      </c>
      <c r="J207" s="154">
        <f t="shared" ref="J207:J209" si="211">IFERROR(AVERAGE(Q207,V207,AA207,AF207,AK207,AP207,AU207),"")</f>
        <v>1939.2892803366401</v>
      </c>
      <c r="K207" s="155">
        <f t="shared" ref="K207:K209" si="212">IFERROR(AVERAGE(R207,W207,AB207,AG207,AL207,AQ207,AV207),"")</f>
        <v>121.20558002104001</v>
      </c>
      <c r="L207" s="437">
        <f>IFERROR(AVERAGE(K207:K221),"-")</f>
        <v>117.68197727098215</v>
      </c>
      <c r="M207" s="154">
        <f>IFERROR(RANK(K207, K$207:K$221),"")</f>
        <v>6</v>
      </c>
      <c r="N207" s="433"/>
      <c r="O207" s="433"/>
      <c r="P207" s="95">
        <v>16</v>
      </c>
      <c r="Q207" s="152">
        <v>1917.9999999999966</v>
      </c>
      <c r="R207" s="178">
        <f>IFERROR(Q207/P207,"")</f>
        <v>119.87499999999979</v>
      </c>
      <c r="S207" s="95">
        <f>IFERROR(RANK(R207, R$207:R$221),"")</f>
        <v>6</v>
      </c>
      <c r="T207" s="436">
        <f>AVERAGE(R207:R221)</f>
        <v>117.27427005134577</v>
      </c>
      <c r="U207" s="95">
        <v>16</v>
      </c>
      <c r="V207" s="152">
        <v>1917.3913043478196</v>
      </c>
      <c r="W207" s="178">
        <f>IFERROR(V207/U207,"")</f>
        <v>119.83695652173873</v>
      </c>
      <c r="X207" s="95">
        <f>IFERROR(RANK(W207, W$207:W$221),"")</f>
        <v>8</v>
      </c>
      <c r="Y207" s="436">
        <f>AVERAGE(W207:W221)</f>
        <v>117.70344829003527</v>
      </c>
      <c r="Z207" s="95">
        <v>16</v>
      </c>
      <c r="AA207" s="152">
        <v>1953.3333333333403</v>
      </c>
      <c r="AB207" s="178">
        <f>IFERROR(AA207/Z207,"")</f>
        <v>122.08333333333377</v>
      </c>
      <c r="AC207" s="95">
        <f>IFERROR(RANK(AB207, AB$207:AB$221),"")</f>
        <v>5</v>
      </c>
      <c r="AD207" s="436">
        <f>AVERAGE(AB207:AB221)</f>
        <v>117.83570911380139</v>
      </c>
      <c r="AE207" s="95">
        <v>16</v>
      </c>
      <c r="AF207" s="152">
        <v>1962.8571428571497</v>
      </c>
      <c r="AG207" s="178">
        <f>IFERROR(AF207/AE207,"")</f>
        <v>122.67857142857186</v>
      </c>
      <c r="AH207" s="95">
        <f>IFERROR(RANK(AG207, AG$207:AG$221),"")</f>
        <v>6</v>
      </c>
      <c r="AI207" s="436">
        <f>AVERAGE(AG207:AG221)</f>
        <v>117.77163777717438</v>
      </c>
      <c r="AJ207" s="95">
        <v>16</v>
      </c>
      <c r="AK207" s="152">
        <v>1955.9999999999966</v>
      </c>
      <c r="AL207" s="178">
        <f>IFERROR(AK207/AJ207,"")</f>
        <v>122.24999999999979</v>
      </c>
      <c r="AM207" s="95">
        <f>IFERROR(RANK(AL207, AL$207:AL$221),"")</f>
        <v>5</v>
      </c>
      <c r="AN207" s="436">
        <f>AVERAGE(AL207:AL221)</f>
        <v>117.58928888035659</v>
      </c>
      <c r="AO207" s="95">
        <v>16</v>
      </c>
      <c r="AP207" s="152">
        <v>1941.8181818181795</v>
      </c>
      <c r="AQ207" s="178">
        <f>IFERROR(AP207/AO207,"")</f>
        <v>121.36363636363622</v>
      </c>
      <c r="AR207" s="95">
        <f>IFERROR(RANK(AQ207, AQ$207:AQ$221),"")</f>
        <v>5</v>
      </c>
      <c r="AS207" s="436">
        <f>AVERAGE(AQ207:AQ221)</f>
        <v>117.22518755468637</v>
      </c>
      <c r="AT207" s="95">
        <v>16</v>
      </c>
      <c r="AU207" s="152">
        <v>1925.6249999999975</v>
      </c>
      <c r="AV207" s="178">
        <f>IFERROR(AU207/AT207,"")</f>
        <v>120.35156249999984</v>
      </c>
      <c r="AW207" s="95">
        <f>IFERROR(RANK(AV207, AV$207:AV$221),"")</f>
        <v>6</v>
      </c>
      <c r="AX207" s="436">
        <f>AVERAGE(AV207:AV221)</f>
        <v>117.21066166868935</v>
      </c>
    </row>
    <row r="208" spans="2:50" hidden="1">
      <c r="B208" s="435"/>
      <c r="C208" s="95">
        <v>2</v>
      </c>
      <c r="D208" s="95" t="s">
        <v>411</v>
      </c>
      <c r="E208" s="95">
        <v>15</v>
      </c>
      <c r="F208" s="95">
        <v>2000</v>
      </c>
      <c r="G208" s="178">
        <f t="shared" ref="G208:G219" si="213">F208/E208</f>
        <v>133.33333333333334</v>
      </c>
      <c r="H208" s="436"/>
      <c r="I208" s="154">
        <f t="shared" si="210"/>
        <v>15</v>
      </c>
      <c r="J208" s="154">
        <f t="shared" si="211"/>
        <v>1918.8151517279832</v>
      </c>
      <c r="K208" s="155">
        <f t="shared" si="212"/>
        <v>127.92101011519888</v>
      </c>
      <c r="L208" s="438"/>
      <c r="M208" s="154">
        <f t="shared" ref="M208:M221" si="214">IFERROR(RANK(K208, K$207:K$221),"")</f>
        <v>2</v>
      </c>
      <c r="N208" s="433"/>
      <c r="O208" s="433"/>
      <c r="P208" s="95">
        <v>15</v>
      </c>
      <c r="Q208" s="152">
        <v>1928.0597014925397</v>
      </c>
      <c r="R208" s="178">
        <f t="shared" ref="R208:R221" si="215">IFERROR(Q208/P208,"")</f>
        <v>128.53731343283599</v>
      </c>
      <c r="S208" s="95">
        <f t="shared" ref="S208:S221" si="216">IFERROR(RANK(R208, R$207:R$221),"")</f>
        <v>1</v>
      </c>
      <c r="T208" s="436"/>
      <c r="U208" s="95">
        <v>15</v>
      </c>
      <c r="V208" s="152">
        <v>1926.8852459016412</v>
      </c>
      <c r="W208" s="178">
        <f t="shared" ref="W208:W221" si="217">IFERROR(V208/U208,"")</f>
        <v>128.45901639344274</v>
      </c>
      <c r="X208" s="95">
        <f t="shared" ref="X208:X221" si="218">IFERROR(RANK(W208, W$207:W$221),"")</f>
        <v>2</v>
      </c>
      <c r="Y208" s="436"/>
      <c r="Z208" s="95">
        <v>15</v>
      </c>
      <c r="AA208" s="152">
        <v>1918.9285714285729</v>
      </c>
      <c r="AB208" s="178">
        <f t="shared" ref="AB208:AB221" si="219">IFERROR(AA208/Z208,"")</f>
        <v>127.92857142857153</v>
      </c>
      <c r="AC208" s="95">
        <f t="shared" ref="AC208:AC221" si="220">IFERROR(RANK(AB208, AB$207:AB$221),"")</f>
        <v>2</v>
      </c>
      <c r="AD208" s="436"/>
      <c r="AE208" s="95">
        <v>15</v>
      </c>
      <c r="AF208" s="152">
        <v>1923.0508474576286</v>
      </c>
      <c r="AG208" s="178">
        <f t="shared" ref="AG208:AG221" si="221">IFERROR(AF208/AE208,"")</f>
        <v>128.20338983050857</v>
      </c>
      <c r="AH208" s="95">
        <f t="shared" ref="AH208:AH221" si="222">IFERROR(RANK(AG208, AG$207:AG$221),"")</f>
        <v>2</v>
      </c>
      <c r="AI208" s="436"/>
      <c r="AJ208" s="95">
        <v>15</v>
      </c>
      <c r="AK208" s="152">
        <v>1918.2352941176446</v>
      </c>
      <c r="AL208" s="178">
        <f t="shared" ref="AL208:AL221" si="223">IFERROR(AK208/AJ208,"")</f>
        <v>127.88235294117631</v>
      </c>
      <c r="AM208" s="95">
        <f t="shared" ref="AM208:AM221" si="224">IFERROR(RANK(AL208, AL$207:AL$221),"")</f>
        <v>2</v>
      </c>
      <c r="AN208" s="436"/>
      <c r="AO208" s="95">
        <v>15</v>
      </c>
      <c r="AP208" s="152">
        <v>1903.9436619718292</v>
      </c>
      <c r="AQ208" s="178">
        <f t="shared" ref="AQ208:AQ221" si="225">IFERROR(AP208/AO208,"")</f>
        <v>126.92957746478861</v>
      </c>
      <c r="AR208" s="95">
        <f t="shared" ref="AR208:AR221" si="226">IFERROR(RANK(AQ208, AQ$207:AQ$221),"")</f>
        <v>4</v>
      </c>
      <c r="AS208" s="436"/>
      <c r="AT208" s="95">
        <v>15</v>
      </c>
      <c r="AU208" s="152">
        <v>1912.6027397260259</v>
      </c>
      <c r="AV208" s="178">
        <f t="shared" ref="AV208:AV221" si="227">IFERROR(AU208/AT208,"")</f>
        <v>127.50684931506839</v>
      </c>
      <c r="AW208" s="95">
        <f t="shared" ref="AW208:AW221" si="228">IFERROR(RANK(AV208, AV$207:AV$221),"")</f>
        <v>2</v>
      </c>
      <c r="AX208" s="436"/>
    </row>
    <row r="209" spans="2:50" hidden="1">
      <c r="B209" s="435"/>
      <c r="C209" s="95">
        <v>3</v>
      </c>
      <c r="D209" s="95" t="s">
        <v>412</v>
      </c>
      <c r="E209" s="95">
        <v>17</v>
      </c>
      <c r="F209" s="95">
        <v>2000</v>
      </c>
      <c r="G209" s="178">
        <f t="shared" si="213"/>
        <v>117.64705882352941</v>
      </c>
      <c r="H209" s="436"/>
      <c r="I209" s="154">
        <f t="shared" si="210"/>
        <v>17</v>
      </c>
      <c r="J209" s="154">
        <f t="shared" si="211"/>
        <v>1916.4383283140735</v>
      </c>
      <c r="K209" s="155">
        <f t="shared" si="212"/>
        <v>112.73166637141608</v>
      </c>
      <c r="L209" s="438"/>
      <c r="M209" s="154">
        <f t="shared" si="214"/>
        <v>10</v>
      </c>
      <c r="N209" s="433"/>
      <c r="O209" s="433"/>
      <c r="P209" s="95">
        <v>17</v>
      </c>
      <c r="Q209" s="152">
        <v>1908.0000000000018</v>
      </c>
      <c r="R209" s="178">
        <f t="shared" si="215"/>
        <v>112.23529411764717</v>
      </c>
      <c r="S209" s="95">
        <f t="shared" si="216"/>
        <v>11</v>
      </c>
      <c r="T209" s="436"/>
      <c r="U209" s="95">
        <v>17</v>
      </c>
      <c r="V209" s="152">
        <v>1910.9433962264161</v>
      </c>
      <c r="W209" s="178">
        <f t="shared" si="217"/>
        <v>112.40843507214213</v>
      </c>
      <c r="X209" s="95">
        <f t="shared" si="218"/>
        <v>11</v>
      </c>
      <c r="Y209" s="436"/>
      <c r="Z209" s="95">
        <v>17</v>
      </c>
      <c r="AA209" s="152">
        <v>1930.4347826086955</v>
      </c>
      <c r="AB209" s="178">
        <f t="shared" si="219"/>
        <v>113.5549872122762</v>
      </c>
      <c r="AC209" s="95">
        <f t="shared" si="220"/>
        <v>10</v>
      </c>
      <c r="AD209" s="436"/>
      <c r="AE209" s="95">
        <v>17</v>
      </c>
      <c r="AF209" s="152">
        <v>1904.4000000000005</v>
      </c>
      <c r="AG209" s="178">
        <f t="shared" si="221"/>
        <v>112.02352941176474</v>
      </c>
      <c r="AH209" s="95">
        <f t="shared" si="222"/>
        <v>10</v>
      </c>
      <c r="AI209" s="436"/>
      <c r="AJ209" s="95">
        <v>17</v>
      </c>
      <c r="AK209" s="152">
        <v>1922.0689655172428</v>
      </c>
      <c r="AL209" s="178">
        <f t="shared" si="223"/>
        <v>113.0628803245437</v>
      </c>
      <c r="AM209" s="95">
        <f t="shared" si="224"/>
        <v>9</v>
      </c>
      <c r="AN209" s="436"/>
      <c r="AO209" s="95">
        <v>17</v>
      </c>
      <c r="AP209" s="152">
        <v>1909.8461538461561</v>
      </c>
      <c r="AQ209" s="178">
        <f t="shared" si="225"/>
        <v>112.34389140271506</v>
      </c>
      <c r="AR209" s="95">
        <f t="shared" si="226"/>
        <v>9</v>
      </c>
      <c r="AS209" s="436"/>
      <c r="AT209" s="95">
        <v>17</v>
      </c>
      <c r="AU209" s="152">
        <v>1929.375000000002</v>
      </c>
      <c r="AV209" s="178">
        <f t="shared" si="227"/>
        <v>113.49264705882365</v>
      </c>
      <c r="AW209" s="95">
        <f t="shared" si="228"/>
        <v>9</v>
      </c>
      <c r="AX209" s="436"/>
    </row>
    <row r="210" spans="2:50" hidden="1">
      <c r="B210" s="435"/>
      <c r="C210" s="95">
        <v>4</v>
      </c>
      <c r="D210" s="95" t="s">
        <v>413</v>
      </c>
      <c r="E210" s="95">
        <v>16</v>
      </c>
      <c r="F210" s="95">
        <v>2000</v>
      </c>
      <c r="G210" s="178">
        <f t="shared" si="213"/>
        <v>125</v>
      </c>
      <c r="H210" s="436"/>
      <c r="I210" s="154">
        <f>IFERROR(AVERAGE(P210,U210,Z210,AE210,AJ210,AO210,AT210),"")</f>
        <v>16</v>
      </c>
      <c r="J210" s="154">
        <f>IFERROR(AVERAGE(Q210,V210,AA210,AF210,AK210,AP210,AU210),"")</f>
        <v>1912.4718541655491</v>
      </c>
      <c r="K210" s="155">
        <f>IFERROR(AVERAGE(R210,W210,AB210,AG210,AL210,AQ210,AV210),"")</f>
        <v>119.52949088534682</v>
      </c>
      <c r="L210" s="438"/>
      <c r="M210" s="154">
        <f t="shared" si="214"/>
        <v>9</v>
      </c>
      <c r="N210" s="433"/>
      <c r="O210" s="433"/>
      <c r="P210" s="95">
        <v>16</v>
      </c>
      <c r="Q210" s="152">
        <v>1916</v>
      </c>
      <c r="R210" s="178">
        <f t="shared" si="215"/>
        <v>119.75</v>
      </c>
      <c r="S210" s="95">
        <f t="shared" si="216"/>
        <v>7</v>
      </c>
      <c r="T210" s="436"/>
      <c r="U210" s="95">
        <v>16</v>
      </c>
      <c r="V210" s="152">
        <v>1926.0759493670873</v>
      </c>
      <c r="W210" s="178">
        <f t="shared" si="217"/>
        <v>120.37974683544296</v>
      </c>
      <c r="X210" s="95">
        <f t="shared" si="218"/>
        <v>6</v>
      </c>
      <c r="Y210" s="436"/>
      <c r="Z210" s="95">
        <v>16</v>
      </c>
      <c r="AA210" s="152">
        <v>1919.154929577463</v>
      </c>
      <c r="AB210" s="178">
        <f t="shared" si="219"/>
        <v>119.94718309859144</v>
      </c>
      <c r="AC210" s="95">
        <f t="shared" si="220"/>
        <v>7</v>
      </c>
      <c r="AD210" s="436"/>
      <c r="AE210" s="95">
        <v>16</v>
      </c>
      <c r="AF210" s="152">
        <v>1903.1999999999987</v>
      </c>
      <c r="AG210" s="178">
        <f t="shared" si="221"/>
        <v>118.94999999999992</v>
      </c>
      <c r="AH210" s="95">
        <f t="shared" si="222"/>
        <v>8</v>
      </c>
      <c r="AI210" s="436"/>
      <c r="AJ210" s="95">
        <v>16</v>
      </c>
      <c r="AK210" s="152">
        <v>1910.9302325581393</v>
      </c>
      <c r="AL210" s="178">
        <f t="shared" si="223"/>
        <v>119.43313953488371</v>
      </c>
      <c r="AM210" s="95">
        <f t="shared" si="224"/>
        <v>8</v>
      </c>
      <c r="AN210" s="436"/>
      <c r="AO210" s="95">
        <v>16</v>
      </c>
      <c r="AP210" s="152">
        <v>1902.2448979591843</v>
      </c>
      <c r="AQ210" s="178">
        <f t="shared" si="225"/>
        <v>118.89030612244902</v>
      </c>
      <c r="AR210" s="95">
        <f t="shared" si="226"/>
        <v>8</v>
      </c>
      <c r="AS210" s="436"/>
      <c r="AT210" s="95">
        <v>16</v>
      </c>
      <c r="AU210" s="152">
        <v>1909.6969696969702</v>
      </c>
      <c r="AV210" s="178">
        <f t="shared" si="227"/>
        <v>119.35606060606064</v>
      </c>
      <c r="AW210" s="95">
        <f t="shared" si="228"/>
        <v>8</v>
      </c>
      <c r="AX210" s="436"/>
    </row>
    <row r="211" spans="2:50" hidden="1">
      <c r="B211" s="435"/>
      <c r="C211" s="95">
        <v>5</v>
      </c>
      <c r="D211" s="95" t="s">
        <v>414</v>
      </c>
      <c r="E211" s="95">
        <v>19</v>
      </c>
      <c r="F211" s="95">
        <v>2000</v>
      </c>
      <c r="G211" s="178">
        <f t="shared" si="213"/>
        <v>105.26315789473684</v>
      </c>
      <c r="H211" s="436"/>
      <c r="I211" s="154">
        <f t="shared" ref="I211:I221" si="229">IFERROR(AVERAGE(P211,U211,Z211,AE211,AJ211,AO211,AT211),"")</f>
        <v>19</v>
      </c>
      <c r="J211" s="154">
        <f t="shared" ref="J211:J221" si="230">IFERROR(AVERAGE(Q211,V211,AA211,AF211,AK211,AP211,AU211),"")</f>
        <v>1914.5957047891116</v>
      </c>
      <c r="K211" s="155">
        <f t="shared" ref="K211:K221" si="231">IFERROR(AVERAGE(R211,W211,AB211,AG211,AL211,AQ211,AV211),"")</f>
        <v>100.76819498890063</v>
      </c>
      <c r="L211" s="438"/>
      <c r="M211" s="154">
        <f t="shared" si="214"/>
        <v>12</v>
      </c>
      <c r="N211" s="433"/>
      <c r="O211" s="433"/>
      <c r="P211" s="95">
        <v>19</v>
      </c>
      <c r="Q211" s="152">
        <v>1902.9545454545455</v>
      </c>
      <c r="R211" s="178">
        <f t="shared" si="215"/>
        <v>100.1555023923445</v>
      </c>
      <c r="S211" s="95">
        <f t="shared" si="216"/>
        <v>12</v>
      </c>
      <c r="T211" s="436"/>
      <c r="U211" s="95">
        <v>19</v>
      </c>
      <c r="V211" s="152">
        <v>1910.5714285714266</v>
      </c>
      <c r="W211" s="178">
        <f t="shared" si="217"/>
        <v>100.55639097744351</v>
      </c>
      <c r="X211" s="95">
        <f t="shared" si="218"/>
        <v>12</v>
      </c>
      <c r="Y211" s="436"/>
      <c r="Z211" s="95">
        <v>19</v>
      </c>
      <c r="AA211" s="152">
        <v>1928.5714285714305</v>
      </c>
      <c r="AB211" s="178">
        <f t="shared" si="219"/>
        <v>101.50375939849634</v>
      </c>
      <c r="AC211" s="95">
        <f t="shared" si="220"/>
        <v>12</v>
      </c>
      <c r="AD211" s="436"/>
      <c r="AE211" s="95">
        <v>19</v>
      </c>
      <c r="AF211" s="152">
        <v>1920.8695652173892</v>
      </c>
      <c r="AG211" s="178">
        <f t="shared" si="221"/>
        <v>101.09839816933628</v>
      </c>
      <c r="AH211" s="95">
        <f t="shared" si="222"/>
        <v>11</v>
      </c>
      <c r="AI211" s="436"/>
      <c r="AJ211" s="95">
        <v>19</v>
      </c>
      <c r="AK211" s="152">
        <v>1908.4337349397586</v>
      </c>
      <c r="AL211" s="178">
        <f t="shared" si="223"/>
        <v>100.44388078630308</v>
      </c>
      <c r="AM211" s="95">
        <f t="shared" si="224"/>
        <v>11</v>
      </c>
      <c r="AN211" s="436"/>
      <c r="AO211" s="95">
        <v>19</v>
      </c>
      <c r="AP211" s="152">
        <v>1918.6813186813188</v>
      </c>
      <c r="AQ211" s="178">
        <f t="shared" si="225"/>
        <v>100.98322729901678</v>
      </c>
      <c r="AR211" s="95">
        <f t="shared" si="226"/>
        <v>11</v>
      </c>
      <c r="AS211" s="436"/>
      <c r="AT211" s="95">
        <v>19</v>
      </c>
      <c r="AU211" s="152">
        <v>1912.0879120879122</v>
      </c>
      <c r="AV211" s="178">
        <f t="shared" si="227"/>
        <v>100.6362058993638</v>
      </c>
      <c r="AW211" s="95">
        <f t="shared" si="228"/>
        <v>11</v>
      </c>
      <c r="AX211" s="436"/>
    </row>
    <row r="212" spans="2:50" hidden="1">
      <c r="B212" s="435"/>
      <c r="C212" s="95">
        <v>6</v>
      </c>
      <c r="D212" s="95" t="s">
        <v>415</v>
      </c>
      <c r="E212" s="95">
        <v>15</v>
      </c>
      <c r="F212" s="95">
        <v>2000</v>
      </c>
      <c r="G212" s="178">
        <f t="shared" si="213"/>
        <v>133.33333333333334</v>
      </c>
      <c r="H212" s="436"/>
      <c r="I212" s="154">
        <f t="shared" si="229"/>
        <v>15</v>
      </c>
      <c r="J212" s="154">
        <f t="shared" si="230"/>
        <v>1912.3575229727724</v>
      </c>
      <c r="K212" s="155">
        <f t="shared" si="231"/>
        <v>127.49050153151815</v>
      </c>
      <c r="L212" s="438"/>
      <c r="M212" s="154">
        <f t="shared" si="214"/>
        <v>3</v>
      </c>
      <c r="N212" s="433"/>
      <c r="O212" s="433"/>
      <c r="P212" s="95">
        <v>15</v>
      </c>
      <c r="Q212" s="152">
        <v>1904.1379310344826</v>
      </c>
      <c r="R212" s="178">
        <f t="shared" si="215"/>
        <v>126.94252873563217</v>
      </c>
      <c r="S212" s="95">
        <f t="shared" si="216"/>
        <v>4</v>
      </c>
      <c r="T212" s="436"/>
      <c r="U212" s="95">
        <v>15</v>
      </c>
      <c r="V212" s="152">
        <v>1919.2405063291149</v>
      </c>
      <c r="W212" s="178">
        <f t="shared" si="217"/>
        <v>127.94936708860766</v>
      </c>
      <c r="X212" s="95">
        <f t="shared" si="218"/>
        <v>3</v>
      </c>
      <c r="Y212" s="436"/>
      <c r="Z212" s="95">
        <v>15</v>
      </c>
      <c r="AA212" s="152">
        <v>1920.0000000000005</v>
      </c>
      <c r="AB212" s="178">
        <f t="shared" si="219"/>
        <v>128.00000000000003</v>
      </c>
      <c r="AC212" s="95">
        <f t="shared" si="220"/>
        <v>1</v>
      </c>
      <c r="AD212" s="436"/>
      <c r="AE212" s="95">
        <v>15</v>
      </c>
      <c r="AF212" s="152">
        <v>1906.7532467532458</v>
      </c>
      <c r="AG212" s="178">
        <f t="shared" si="221"/>
        <v>127.11688311688305</v>
      </c>
      <c r="AH212" s="95">
        <f t="shared" si="222"/>
        <v>4</v>
      </c>
      <c r="AI212" s="436"/>
      <c r="AJ212" s="95">
        <v>15</v>
      </c>
      <c r="AK212" s="152">
        <v>1925.2499999999995</v>
      </c>
      <c r="AL212" s="178">
        <f t="shared" si="223"/>
        <v>128.34999999999997</v>
      </c>
      <c r="AM212" s="95">
        <f t="shared" si="224"/>
        <v>1</v>
      </c>
      <c r="AN212" s="436"/>
      <c r="AO212" s="95">
        <v>15</v>
      </c>
      <c r="AP212" s="152">
        <v>1906.4150943396221</v>
      </c>
      <c r="AQ212" s="178">
        <f t="shared" si="225"/>
        <v>127.09433962264147</v>
      </c>
      <c r="AR212" s="95">
        <f t="shared" si="226"/>
        <v>2</v>
      </c>
      <c r="AS212" s="436"/>
      <c r="AT212" s="95">
        <v>15</v>
      </c>
      <c r="AU212" s="152">
        <v>1904.7058823529419</v>
      </c>
      <c r="AV212" s="178">
        <f t="shared" si="227"/>
        <v>126.98039215686279</v>
      </c>
      <c r="AW212" s="95">
        <f t="shared" si="228"/>
        <v>4</v>
      </c>
      <c r="AX212" s="436"/>
    </row>
    <row r="213" spans="2:50" hidden="1">
      <c r="B213" s="435"/>
      <c r="C213" s="95">
        <v>7</v>
      </c>
      <c r="D213" s="95" t="s">
        <v>416</v>
      </c>
      <c r="E213" s="95">
        <v>16</v>
      </c>
      <c r="F213" s="95">
        <v>2000</v>
      </c>
      <c r="G213" s="178">
        <f t="shared" si="213"/>
        <v>125</v>
      </c>
      <c r="H213" s="436"/>
      <c r="I213" s="154">
        <f t="shared" si="229"/>
        <v>16</v>
      </c>
      <c r="J213" s="154">
        <f t="shared" si="230"/>
        <v>1916.9986583619179</v>
      </c>
      <c r="K213" s="155">
        <f t="shared" si="231"/>
        <v>119.81241614761987</v>
      </c>
      <c r="L213" s="438"/>
      <c r="M213" s="154">
        <f t="shared" si="214"/>
        <v>8</v>
      </c>
      <c r="N213" s="433"/>
      <c r="O213" s="433"/>
      <c r="P213" s="95">
        <v>16</v>
      </c>
      <c r="Q213" s="152">
        <v>1911.8644067796602</v>
      </c>
      <c r="R213" s="178">
        <f t="shared" si="215"/>
        <v>119.49152542372876</v>
      </c>
      <c r="S213" s="95">
        <f t="shared" si="216"/>
        <v>9</v>
      </c>
      <c r="T213" s="436"/>
      <c r="U213" s="95">
        <v>16</v>
      </c>
      <c r="V213" s="152">
        <v>1902.2222222222233</v>
      </c>
      <c r="W213" s="178">
        <f t="shared" si="217"/>
        <v>118.88888888888896</v>
      </c>
      <c r="X213" s="95">
        <f t="shared" si="218"/>
        <v>9</v>
      </c>
      <c r="Y213" s="436"/>
      <c r="Z213" s="95">
        <v>16</v>
      </c>
      <c r="AA213" s="152">
        <v>1915.909090909091</v>
      </c>
      <c r="AB213" s="178">
        <f t="shared" si="219"/>
        <v>119.74431818181819</v>
      </c>
      <c r="AC213" s="95">
        <f t="shared" si="220"/>
        <v>8</v>
      </c>
      <c r="AD213" s="436"/>
      <c r="AE213" s="95">
        <v>16</v>
      </c>
      <c r="AF213" s="152">
        <v>1926.5217391304332</v>
      </c>
      <c r="AG213" s="178">
        <f t="shared" si="221"/>
        <v>120.40760869565207</v>
      </c>
      <c r="AH213" s="95">
        <f t="shared" si="222"/>
        <v>7</v>
      </c>
      <c r="AI213" s="436"/>
      <c r="AJ213" s="95">
        <v>16</v>
      </c>
      <c r="AK213" s="152">
        <v>1923.3962264150937</v>
      </c>
      <c r="AL213" s="178">
        <f t="shared" si="223"/>
        <v>120.21226415094335</v>
      </c>
      <c r="AM213" s="95">
        <f t="shared" si="224"/>
        <v>7</v>
      </c>
      <c r="AN213" s="436"/>
      <c r="AO213" s="95">
        <v>16</v>
      </c>
      <c r="AP213" s="152">
        <v>1919.076923076924</v>
      </c>
      <c r="AQ213" s="178">
        <f t="shared" si="225"/>
        <v>119.94230769230775</v>
      </c>
      <c r="AR213" s="95">
        <f t="shared" si="226"/>
        <v>7</v>
      </c>
      <c r="AS213" s="436"/>
      <c r="AT213" s="95">
        <v>16</v>
      </c>
      <c r="AU213" s="152">
        <v>1920.0000000000009</v>
      </c>
      <c r="AV213" s="178">
        <f t="shared" si="227"/>
        <v>120.00000000000006</v>
      </c>
      <c r="AW213" s="95">
        <f t="shared" si="228"/>
        <v>7</v>
      </c>
      <c r="AX213" s="436"/>
    </row>
    <row r="214" spans="2:50" hidden="1">
      <c r="B214" s="435"/>
      <c r="C214" s="95">
        <v>8</v>
      </c>
      <c r="D214" s="95" t="s">
        <v>419</v>
      </c>
      <c r="E214" s="95">
        <v>15</v>
      </c>
      <c r="F214" s="95">
        <v>2000</v>
      </c>
      <c r="G214" s="178">
        <f t="shared" si="213"/>
        <v>133.33333333333334</v>
      </c>
      <c r="H214" s="436"/>
      <c r="I214" s="154">
        <f t="shared" si="229"/>
        <v>15</v>
      </c>
      <c r="J214" s="154">
        <f t="shared" si="230"/>
        <v>1909.4410212727309</v>
      </c>
      <c r="K214" s="155">
        <f t="shared" si="231"/>
        <v>127.29606808484873</v>
      </c>
      <c r="L214" s="438"/>
      <c r="M214" s="154">
        <f t="shared" si="214"/>
        <v>4</v>
      </c>
      <c r="N214" s="433"/>
      <c r="O214" s="433"/>
      <c r="P214" s="95">
        <v>15</v>
      </c>
      <c r="Q214" s="152">
        <v>1904.5544554455453</v>
      </c>
      <c r="R214" s="178">
        <f t="shared" si="215"/>
        <v>126.97029702970302</v>
      </c>
      <c r="S214" s="95">
        <f t="shared" si="216"/>
        <v>3</v>
      </c>
      <c r="T214" s="436"/>
      <c r="U214" s="95">
        <v>15</v>
      </c>
      <c r="V214" s="152">
        <v>1918.0645161290324</v>
      </c>
      <c r="W214" s="178">
        <f t="shared" si="217"/>
        <v>127.8709677419355</v>
      </c>
      <c r="X214" s="95">
        <f t="shared" si="218"/>
        <v>4</v>
      </c>
      <c r="Y214" s="436"/>
      <c r="Z214" s="95">
        <v>15</v>
      </c>
      <c r="AA214" s="152">
        <v>1908.7499999999993</v>
      </c>
      <c r="AB214" s="178">
        <f t="shared" si="219"/>
        <v>127.24999999999996</v>
      </c>
      <c r="AC214" s="95">
        <f t="shared" si="220"/>
        <v>3</v>
      </c>
      <c r="AD214" s="436"/>
      <c r="AE214" s="95">
        <v>15</v>
      </c>
      <c r="AF214" s="152">
        <v>1911.3253012048185</v>
      </c>
      <c r="AG214" s="178">
        <f t="shared" si="221"/>
        <v>127.4216867469879</v>
      </c>
      <c r="AH214" s="95">
        <f t="shared" si="222"/>
        <v>3</v>
      </c>
      <c r="AI214" s="436"/>
      <c r="AJ214" s="95">
        <v>15</v>
      </c>
      <c r="AK214" s="152">
        <v>1905.4736842105267</v>
      </c>
      <c r="AL214" s="178">
        <f t="shared" si="223"/>
        <v>127.03157894736844</v>
      </c>
      <c r="AM214" s="95">
        <f t="shared" si="224"/>
        <v>4</v>
      </c>
      <c r="AN214" s="436"/>
      <c r="AO214" s="95">
        <v>15</v>
      </c>
      <c r="AP214" s="152">
        <v>1905.5555555555566</v>
      </c>
      <c r="AQ214" s="178">
        <f t="shared" si="225"/>
        <v>127.03703703703711</v>
      </c>
      <c r="AR214" s="95">
        <f t="shared" si="226"/>
        <v>3</v>
      </c>
      <c r="AS214" s="436"/>
      <c r="AT214" s="95">
        <v>15</v>
      </c>
      <c r="AU214" s="152">
        <v>1912.3636363636376</v>
      </c>
      <c r="AV214" s="178">
        <f t="shared" si="227"/>
        <v>127.49090909090917</v>
      </c>
      <c r="AW214" s="95">
        <f t="shared" si="228"/>
        <v>3</v>
      </c>
      <c r="AX214" s="436"/>
    </row>
    <row r="215" spans="2:50" hidden="1">
      <c r="B215" s="435"/>
      <c r="C215" s="95">
        <v>9</v>
      </c>
      <c r="D215" s="95" t="s">
        <v>422</v>
      </c>
      <c r="E215" s="95">
        <v>17</v>
      </c>
      <c r="F215" s="95">
        <v>2000</v>
      </c>
      <c r="G215" s="178">
        <f t="shared" si="213"/>
        <v>117.64705882352941</v>
      </c>
      <c r="H215" s="436"/>
      <c r="I215" s="154">
        <f t="shared" si="229"/>
        <v>17</v>
      </c>
      <c r="J215" s="154">
        <f t="shared" si="230"/>
        <v>1916.2244030790478</v>
      </c>
      <c r="K215" s="155">
        <f t="shared" si="231"/>
        <v>112.71908253406164</v>
      </c>
      <c r="L215" s="438"/>
      <c r="M215" s="154">
        <f t="shared" si="214"/>
        <v>11</v>
      </c>
      <c r="N215" s="433"/>
      <c r="O215" s="433"/>
      <c r="P215" s="95">
        <v>17</v>
      </c>
      <c r="Q215" s="152">
        <v>1918.3333333333319</v>
      </c>
      <c r="R215" s="178">
        <f t="shared" si="215"/>
        <v>112.84313725490188</v>
      </c>
      <c r="S215" s="95">
        <f t="shared" si="216"/>
        <v>10</v>
      </c>
      <c r="T215" s="436"/>
      <c r="U215" s="95">
        <v>17</v>
      </c>
      <c r="V215" s="152">
        <v>1928.8524590163954</v>
      </c>
      <c r="W215" s="178">
        <f t="shared" si="217"/>
        <v>113.46190935390561</v>
      </c>
      <c r="X215" s="95">
        <f t="shared" si="218"/>
        <v>10</v>
      </c>
      <c r="Y215" s="436"/>
      <c r="Z215" s="95">
        <v>17</v>
      </c>
      <c r="AA215" s="152">
        <v>1902.8571428571445</v>
      </c>
      <c r="AB215" s="178">
        <f t="shared" si="219"/>
        <v>111.9327731092438</v>
      </c>
      <c r="AC215" s="95">
        <f t="shared" si="220"/>
        <v>11</v>
      </c>
      <c r="AD215" s="436"/>
      <c r="AE215" s="95">
        <v>17</v>
      </c>
      <c r="AF215" s="152">
        <v>1929.1525423728831</v>
      </c>
      <c r="AG215" s="178">
        <f t="shared" si="221"/>
        <v>113.47956131605194</v>
      </c>
      <c r="AH215" s="95">
        <f t="shared" si="222"/>
        <v>9</v>
      </c>
      <c r="AI215" s="436"/>
      <c r="AJ215" s="95">
        <v>17</v>
      </c>
      <c r="AK215" s="152">
        <v>1909.5652173913024</v>
      </c>
      <c r="AL215" s="178">
        <f t="shared" si="223"/>
        <v>112.32736572890015</v>
      </c>
      <c r="AM215" s="95">
        <f t="shared" si="224"/>
        <v>10</v>
      </c>
      <c r="AN215" s="436"/>
      <c r="AO215" s="95">
        <v>17</v>
      </c>
      <c r="AP215" s="152">
        <v>1908.6075949367078</v>
      </c>
      <c r="AQ215" s="178">
        <f t="shared" si="225"/>
        <v>112.27103499627692</v>
      </c>
      <c r="AR215" s="95">
        <f t="shared" si="226"/>
        <v>10</v>
      </c>
      <c r="AS215" s="436"/>
      <c r="AT215" s="95">
        <v>17</v>
      </c>
      <c r="AU215" s="152">
        <v>1916.2025316455686</v>
      </c>
      <c r="AV215" s="178">
        <f t="shared" si="227"/>
        <v>112.71779597915109</v>
      </c>
      <c r="AW215" s="95">
        <f t="shared" si="228"/>
        <v>10</v>
      </c>
      <c r="AX215" s="436"/>
    </row>
    <row r="216" spans="2:50" hidden="1">
      <c r="B216" s="435"/>
      <c r="C216" s="95">
        <v>10</v>
      </c>
      <c r="D216" s="95" t="s">
        <v>423</v>
      </c>
      <c r="E216" s="95">
        <v>15</v>
      </c>
      <c r="F216" s="95">
        <v>2000</v>
      </c>
      <c r="G216" s="178">
        <f t="shared" si="213"/>
        <v>133.33333333333334</v>
      </c>
      <c r="H216" s="436"/>
      <c r="I216" s="154">
        <f t="shared" si="229"/>
        <v>15</v>
      </c>
      <c r="J216" s="154">
        <f t="shared" si="230"/>
        <v>1919.552396171091</v>
      </c>
      <c r="K216" s="155">
        <f t="shared" si="231"/>
        <v>127.97015974473941</v>
      </c>
      <c r="L216" s="438"/>
      <c r="M216" s="154">
        <f t="shared" si="214"/>
        <v>1</v>
      </c>
      <c r="N216" s="433"/>
      <c r="O216" s="433"/>
      <c r="P216" s="95">
        <v>15</v>
      </c>
      <c r="Q216" s="152">
        <v>1917.8947368421068</v>
      </c>
      <c r="R216" s="178">
        <f t="shared" si="215"/>
        <v>127.85964912280711</v>
      </c>
      <c r="S216" s="95">
        <f t="shared" si="216"/>
        <v>2</v>
      </c>
      <c r="T216" s="436"/>
      <c r="U216" s="95">
        <v>15</v>
      </c>
      <c r="V216" s="152">
        <v>1935.9183673469395</v>
      </c>
      <c r="W216" s="178">
        <f t="shared" si="217"/>
        <v>129.06122448979596</v>
      </c>
      <c r="X216" s="95">
        <f t="shared" si="218"/>
        <v>1</v>
      </c>
      <c r="Y216" s="436"/>
      <c r="Z216" s="95">
        <v>15</v>
      </c>
      <c r="AA216" s="152">
        <v>1908.571428571428</v>
      </c>
      <c r="AB216" s="178">
        <f t="shared" si="219"/>
        <v>127.2380952380952</v>
      </c>
      <c r="AC216" s="95">
        <f t="shared" si="220"/>
        <v>4</v>
      </c>
      <c r="AD216" s="436"/>
      <c r="AE216" s="95">
        <v>15</v>
      </c>
      <c r="AF216" s="152">
        <v>1923.7500000000005</v>
      </c>
      <c r="AG216" s="178">
        <f t="shared" si="221"/>
        <v>128.25000000000003</v>
      </c>
      <c r="AH216" s="95">
        <f t="shared" si="222"/>
        <v>1</v>
      </c>
      <c r="AI216" s="436"/>
      <c r="AJ216" s="95">
        <v>15</v>
      </c>
      <c r="AK216" s="152">
        <v>1906.6666666666677</v>
      </c>
      <c r="AL216" s="178">
        <f t="shared" si="223"/>
        <v>127.11111111111117</v>
      </c>
      <c r="AM216" s="95">
        <f t="shared" si="224"/>
        <v>3</v>
      </c>
      <c r="AN216" s="436"/>
      <c r="AO216" s="95">
        <v>15</v>
      </c>
      <c r="AP216" s="152">
        <v>1928.0000000000016</v>
      </c>
      <c r="AQ216" s="178">
        <f t="shared" si="225"/>
        <v>128.53333333333345</v>
      </c>
      <c r="AR216" s="95">
        <f t="shared" si="226"/>
        <v>1</v>
      </c>
      <c r="AS216" s="436"/>
      <c r="AT216" s="95">
        <v>15</v>
      </c>
      <c r="AU216" s="152">
        <v>1916.0655737704935</v>
      </c>
      <c r="AV216" s="178">
        <f t="shared" si="227"/>
        <v>127.7377049180329</v>
      </c>
      <c r="AW216" s="95">
        <f t="shared" si="228"/>
        <v>1</v>
      </c>
      <c r="AX216" s="436"/>
    </row>
    <row r="217" spans="2:50" hidden="1">
      <c r="B217" s="435"/>
      <c r="C217" s="95">
        <v>11</v>
      </c>
      <c r="D217" s="95" t="s">
        <v>424</v>
      </c>
      <c r="E217" s="95">
        <v>16</v>
      </c>
      <c r="F217" s="95">
        <v>1500</v>
      </c>
      <c r="G217" s="178">
        <f t="shared" si="213"/>
        <v>93.75</v>
      </c>
      <c r="H217" s="436"/>
      <c r="I217" s="154">
        <f t="shared" si="229"/>
        <v>16</v>
      </c>
      <c r="J217" s="154">
        <f t="shared" si="230"/>
        <v>1441.4223437624782</v>
      </c>
      <c r="K217" s="155">
        <f t="shared" si="231"/>
        <v>90.088896485154891</v>
      </c>
      <c r="L217" s="438"/>
      <c r="M217" s="154">
        <f t="shared" si="214"/>
        <v>13</v>
      </c>
      <c r="N217" s="433"/>
      <c r="O217" s="433"/>
      <c r="P217" s="95">
        <v>16</v>
      </c>
      <c r="Q217" s="152">
        <v>1434.0000000000005</v>
      </c>
      <c r="R217" s="178">
        <f t="shared" si="215"/>
        <v>89.625000000000028</v>
      </c>
      <c r="S217" s="95">
        <f t="shared" si="216"/>
        <v>13</v>
      </c>
      <c r="T217" s="436"/>
      <c r="U217" s="95">
        <v>16</v>
      </c>
      <c r="V217" s="152">
        <v>1434.7826086956522</v>
      </c>
      <c r="W217" s="178">
        <f t="shared" si="217"/>
        <v>89.673913043478265</v>
      </c>
      <c r="X217" s="95">
        <f t="shared" si="218"/>
        <v>13</v>
      </c>
      <c r="Y217" s="436"/>
      <c r="Z217" s="95">
        <v>16</v>
      </c>
      <c r="AA217" s="152">
        <v>1461.4285714285711</v>
      </c>
      <c r="AB217" s="178">
        <f t="shared" si="219"/>
        <v>91.339285714285694</v>
      </c>
      <c r="AC217" s="95">
        <f t="shared" si="220"/>
        <v>13</v>
      </c>
      <c r="AD217" s="436"/>
      <c r="AE217" s="95">
        <v>16</v>
      </c>
      <c r="AF217" s="152">
        <v>1435.4716981132083</v>
      </c>
      <c r="AG217" s="178">
        <f t="shared" si="221"/>
        <v>89.716981132075517</v>
      </c>
      <c r="AH217" s="95">
        <f t="shared" si="222"/>
        <v>12</v>
      </c>
      <c r="AI217" s="436"/>
      <c r="AJ217" s="95">
        <v>16</v>
      </c>
      <c r="AK217" s="152">
        <v>1452.6315789473695</v>
      </c>
      <c r="AL217" s="178">
        <f t="shared" si="223"/>
        <v>90.789473684210591</v>
      </c>
      <c r="AM217" s="95">
        <f t="shared" si="224"/>
        <v>12</v>
      </c>
      <c r="AN217" s="436"/>
      <c r="AO217" s="95">
        <v>16</v>
      </c>
      <c r="AP217" s="152">
        <v>1441.0169491525435</v>
      </c>
      <c r="AQ217" s="178">
        <f t="shared" si="225"/>
        <v>90.063559322033967</v>
      </c>
      <c r="AR217" s="95">
        <f t="shared" si="226"/>
        <v>12</v>
      </c>
      <c r="AS217" s="436"/>
      <c r="AT217" s="95">
        <v>16</v>
      </c>
      <c r="AU217" s="152">
        <v>1430.6250000000016</v>
      </c>
      <c r="AV217" s="178">
        <f t="shared" si="227"/>
        <v>89.414062500000099</v>
      </c>
      <c r="AW217" s="95">
        <f t="shared" si="228"/>
        <v>12</v>
      </c>
      <c r="AX217" s="436"/>
    </row>
    <row r="218" spans="2:50" hidden="1">
      <c r="B218" s="435"/>
      <c r="C218" s="95">
        <v>12</v>
      </c>
      <c r="D218" s="95" t="s">
        <v>671</v>
      </c>
      <c r="E218" s="95">
        <v>16</v>
      </c>
      <c r="F218" s="95">
        <v>2000</v>
      </c>
      <c r="G218" s="178">
        <f t="shared" si="213"/>
        <v>125</v>
      </c>
      <c r="H218" s="436"/>
      <c r="I218" s="154">
        <f t="shared" si="229"/>
        <v>16</v>
      </c>
      <c r="J218" s="154">
        <f t="shared" si="230"/>
        <v>1937.6259451222734</v>
      </c>
      <c r="K218" s="155">
        <f t="shared" si="231"/>
        <v>121.10162157014209</v>
      </c>
      <c r="L218" s="438"/>
      <c r="M218" s="154">
        <f t="shared" si="214"/>
        <v>7</v>
      </c>
      <c r="N218" s="433"/>
      <c r="O218" s="433"/>
      <c r="P218" s="95">
        <v>16</v>
      </c>
      <c r="Q218" s="152">
        <v>1913.6842105263142</v>
      </c>
      <c r="R218" s="178">
        <f t="shared" si="215"/>
        <v>119.60526315789464</v>
      </c>
      <c r="S218" s="95">
        <f t="shared" si="216"/>
        <v>8</v>
      </c>
      <c r="T218" s="436"/>
      <c r="U218" s="95">
        <v>16</v>
      </c>
      <c r="V218" s="152">
        <v>1923.750000000002</v>
      </c>
      <c r="W218" s="178">
        <f t="shared" si="217"/>
        <v>120.23437500000013</v>
      </c>
      <c r="X218" s="95">
        <f t="shared" si="218"/>
        <v>7</v>
      </c>
      <c r="Y218" s="436"/>
      <c r="Z218" s="95">
        <v>16</v>
      </c>
      <c r="AA218" s="152">
        <v>1915.0000000000005</v>
      </c>
      <c r="AB218" s="178">
        <f t="shared" si="219"/>
        <v>119.68750000000003</v>
      </c>
      <c r="AC218" s="95">
        <f t="shared" si="220"/>
        <v>9</v>
      </c>
      <c r="AD218" s="436"/>
      <c r="AE218" s="95">
        <v>16</v>
      </c>
      <c r="AF218" s="152">
        <v>1982.6086956521738</v>
      </c>
      <c r="AG218" s="178">
        <f t="shared" si="221"/>
        <v>123.91304347826086</v>
      </c>
      <c r="AH218" s="95">
        <f t="shared" si="222"/>
        <v>5</v>
      </c>
      <c r="AI218" s="436"/>
      <c r="AJ218" s="95">
        <v>16</v>
      </c>
      <c r="AK218" s="152">
        <v>1954.8387096774213</v>
      </c>
      <c r="AL218" s="178">
        <f t="shared" si="223"/>
        <v>122.17741935483883</v>
      </c>
      <c r="AM218" s="95">
        <f t="shared" si="224"/>
        <v>6</v>
      </c>
      <c r="AN218" s="436"/>
      <c r="AO218" s="95">
        <v>16</v>
      </c>
      <c r="AP218" s="152">
        <v>1939.9999999999993</v>
      </c>
      <c r="AQ218" s="178">
        <f t="shared" si="225"/>
        <v>121.24999999999996</v>
      </c>
      <c r="AR218" s="95">
        <f t="shared" si="226"/>
        <v>6</v>
      </c>
      <c r="AS218" s="436"/>
      <c r="AT218" s="95">
        <v>16</v>
      </c>
      <c r="AU218" s="152">
        <v>1933.4999999999993</v>
      </c>
      <c r="AV218" s="178">
        <f t="shared" si="227"/>
        <v>120.84374999999996</v>
      </c>
      <c r="AW218" s="95">
        <f t="shared" si="228"/>
        <v>5</v>
      </c>
      <c r="AX218" s="436"/>
    </row>
    <row r="219" spans="2:50" hidden="1">
      <c r="B219" s="435"/>
      <c r="C219" s="95">
        <v>13</v>
      </c>
      <c r="D219" s="95" t="s">
        <v>692</v>
      </c>
      <c r="E219" s="95">
        <v>16</v>
      </c>
      <c r="F219" s="95">
        <v>2000</v>
      </c>
      <c r="G219" s="178">
        <f t="shared" si="213"/>
        <v>125</v>
      </c>
      <c r="H219" s="436"/>
      <c r="I219" s="154">
        <f t="shared" si="229"/>
        <v>16</v>
      </c>
      <c r="J219" s="154">
        <f t="shared" si="230"/>
        <v>1939.696256684492</v>
      </c>
      <c r="K219" s="155">
        <f t="shared" si="231"/>
        <v>121.23101604278075</v>
      </c>
      <c r="L219" s="438"/>
      <c r="M219" s="154">
        <f t="shared" si="214"/>
        <v>5</v>
      </c>
      <c r="N219" s="433"/>
      <c r="O219" s="433"/>
      <c r="P219" s="95">
        <v>16</v>
      </c>
      <c r="Q219" s="152">
        <v>1930.8000000000004</v>
      </c>
      <c r="R219" s="178">
        <f t="shared" si="215"/>
        <v>120.67500000000003</v>
      </c>
      <c r="S219" s="95">
        <f t="shared" si="216"/>
        <v>5</v>
      </c>
      <c r="T219" s="436"/>
      <c r="U219" s="95">
        <v>16</v>
      </c>
      <c r="V219" s="152">
        <v>1941.818181818182</v>
      </c>
      <c r="W219" s="178">
        <f t="shared" si="217"/>
        <v>121.36363636363637</v>
      </c>
      <c r="X219" s="95">
        <f t="shared" si="218"/>
        <v>5</v>
      </c>
      <c r="Y219" s="436"/>
      <c r="Z219" s="95">
        <v>16</v>
      </c>
      <c r="AA219" s="152">
        <v>1946.4705882352939</v>
      </c>
      <c r="AB219" s="178">
        <f t="shared" si="219"/>
        <v>121.65441176470587</v>
      </c>
      <c r="AC219" s="95">
        <f t="shared" si="220"/>
        <v>6</v>
      </c>
      <c r="AD219" s="436"/>
      <c r="AE219" s="95"/>
      <c r="AF219" s="152"/>
      <c r="AG219" s="178" t="str">
        <f t="shared" si="221"/>
        <v/>
      </c>
      <c r="AH219" s="95" t="str">
        <f t="shared" si="222"/>
        <v/>
      </c>
      <c r="AI219" s="436"/>
      <c r="AJ219" s="95"/>
      <c r="AK219" s="152"/>
      <c r="AL219" s="178" t="str">
        <f t="shared" si="223"/>
        <v/>
      </c>
      <c r="AM219" s="95" t="str">
        <f t="shared" si="224"/>
        <v/>
      </c>
      <c r="AN219" s="436"/>
      <c r="AO219" s="95"/>
      <c r="AP219" s="152"/>
      <c r="AQ219" s="178" t="str">
        <f t="shared" si="225"/>
        <v/>
      </c>
      <c r="AR219" s="95" t="str">
        <f t="shared" si="226"/>
        <v/>
      </c>
      <c r="AS219" s="436"/>
      <c r="AT219" s="95"/>
      <c r="AU219" s="152"/>
      <c r="AV219" s="178" t="str">
        <f t="shared" si="227"/>
        <v/>
      </c>
      <c r="AW219" s="95" t="str">
        <f t="shared" si="228"/>
        <v/>
      </c>
      <c r="AX219" s="436"/>
    </row>
    <row r="220" spans="2:50" hidden="1">
      <c r="B220" s="435"/>
      <c r="C220" s="95">
        <v>14</v>
      </c>
      <c r="D220" s="95"/>
      <c r="E220" s="95"/>
      <c r="F220" s="95"/>
      <c r="G220" s="178"/>
      <c r="H220" s="436"/>
      <c r="I220" s="154" t="str">
        <f t="shared" si="229"/>
        <v/>
      </c>
      <c r="J220" s="154" t="str">
        <f t="shared" si="230"/>
        <v/>
      </c>
      <c r="K220" s="155" t="str">
        <f t="shared" si="231"/>
        <v/>
      </c>
      <c r="L220" s="438"/>
      <c r="M220" s="154" t="str">
        <f t="shared" si="214"/>
        <v/>
      </c>
      <c r="N220" s="433"/>
      <c r="O220" s="433"/>
      <c r="P220" s="95"/>
      <c r="Q220" s="152"/>
      <c r="R220" s="178" t="str">
        <f t="shared" si="215"/>
        <v/>
      </c>
      <c r="S220" s="95" t="str">
        <f t="shared" si="216"/>
        <v/>
      </c>
      <c r="T220" s="436"/>
      <c r="U220" s="95"/>
      <c r="V220" s="152"/>
      <c r="W220" s="178" t="str">
        <f t="shared" si="217"/>
        <v/>
      </c>
      <c r="X220" s="95" t="str">
        <f t="shared" si="218"/>
        <v/>
      </c>
      <c r="Y220" s="436"/>
      <c r="Z220" s="95"/>
      <c r="AA220" s="152"/>
      <c r="AB220" s="178" t="str">
        <f t="shared" si="219"/>
        <v/>
      </c>
      <c r="AC220" s="95" t="str">
        <f t="shared" si="220"/>
        <v/>
      </c>
      <c r="AD220" s="436"/>
      <c r="AE220" s="95"/>
      <c r="AF220" s="152"/>
      <c r="AG220" s="178" t="str">
        <f t="shared" si="221"/>
        <v/>
      </c>
      <c r="AH220" s="95" t="str">
        <f t="shared" si="222"/>
        <v/>
      </c>
      <c r="AI220" s="436"/>
      <c r="AJ220" s="95"/>
      <c r="AK220" s="152"/>
      <c r="AL220" s="178" t="str">
        <f t="shared" si="223"/>
        <v/>
      </c>
      <c r="AM220" s="95" t="str">
        <f t="shared" si="224"/>
        <v/>
      </c>
      <c r="AN220" s="436"/>
      <c r="AO220" s="95"/>
      <c r="AP220" s="152"/>
      <c r="AQ220" s="178" t="str">
        <f t="shared" si="225"/>
        <v/>
      </c>
      <c r="AR220" s="95" t="str">
        <f t="shared" si="226"/>
        <v/>
      </c>
      <c r="AS220" s="436"/>
      <c r="AT220" s="95"/>
      <c r="AU220" s="152"/>
      <c r="AV220" s="178" t="str">
        <f t="shared" si="227"/>
        <v/>
      </c>
      <c r="AW220" s="95" t="str">
        <f t="shared" si="228"/>
        <v/>
      </c>
      <c r="AX220" s="436"/>
    </row>
    <row r="221" spans="2:50" hidden="1">
      <c r="B221" s="435"/>
      <c r="C221" s="95">
        <v>15</v>
      </c>
      <c r="D221" s="95"/>
      <c r="E221" s="95"/>
      <c r="F221" s="95"/>
      <c r="G221" s="178"/>
      <c r="H221" s="436"/>
      <c r="I221" s="154" t="str">
        <f t="shared" si="229"/>
        <v/>
      </c>
      <c r="J221" s="154" t="str">
        <f t="shared" si="230"/>
        <v/>
      </c>
      <c r="K221" s="155" t="str">
        <f t="shared" si="231"/>
        <v/>
      </c>
      <c r="L221" s="439"/>
      <c r="M221" s="154" t="str">
        <f t="shared" si="214"/>
        <v/>
      </c>
      <c r="N221" s="433"/>
      <c r="O221" s="433"/>
      <c r="P221" s="95"/>
      <c r="Q221" s="152"/>
      <c r="R221" s="178" t="str">
        <f t="shared" si="215"/>
        <v/>
      </c>
      <c r="S221" s="95" t="str">
        <f t="shared" si="216"/>
        <v/>
      </c>
      <c r="T221" s="436"/>
      <c r="U221" s="95"/>
      <c r="V221" s="152"/>
      <c r="W221" s="178" t="str">
        <f t="shared" si="217"/>
        <v/>
      </c>
      <c r="X221" s="95" t="str">
        <f t="shared" si="218"/>
        <v/>
      </c>
      <c r="Y221" s="436"/>
      <c r="Z221" s="95"/>
      <c r="AA221" s="152"/>
      <c r="AB221" s="178" t="str">
        <f t="shared" si="219"/>
        <v/>
      </c>
      <c r="AC221" s="95" t="str">
        <f t="shared" si="220"/>
        <v/>
      </c>
      <c r="AD221" s="436"/>
      <c r="AE221" s="95"/>
      <c r="AF221" s="152"/>
      <c r="AG221" s="178" t="str">
        <f t="shared" si="221"/>
        <v/>
      </c>
      <c r="AH221" s="95" t="str">
        <f t="shared" si="222"/>
        <v/>
      </c>
      <c r="AI221" s="436"/>
      <c r="AJ221" s="95"/>
      <c r="AK221" s="152"/>
      <c r="AL221" s="178" t="str">
        <f t="shared" si="223"/>
        <v/>
      </c>
      <c r="AM221" s="95" t="str">
        <f t="shared" si="224"/>
        <v/>
      </c>
      <c r="AN221" s="436"/>
      <c r="AO221" s="95"/>
      <c r="AP221" s="152"/>
      <c r="AQ221" s="178" t="str">
        <f t="shared" si="225"/>
        <v/>
      </c>
      <c r="AR221" s="95" t="str">
        <f t="shared" si="226"/>
        <v/>
      </c>
      <c r="AS221" s="436"/>
      <c r="AT221" s="95"/>
      <c r="AU221" s="152"/>
      <c r="AV221" s="178" t="str">
        <f t="shared" si="227"/>
        <v/>
      </c>
      <c r="AW221" s="95" t="str">
        <f t="shared" si="228"/>
        <v/>
      </c>
      <c r="AX221" s="436"/>
    </row>
    <row r="222" spans="2:50" ht="15.75" hidden="1">
      <c r="B222" s="443" t="s">
        <v>167</v>
      </c>
      <c r="C222" s="444"/>
      <c r="D222" s="444"/>
      <c r="E222" s="444"/>
      <c r="F222" s="444"/>
      <c r="G222" s="444"/>
      <c r="H222" s="444"/>
      <c r="I222" s="151"/>
      <c r="J222" s="151"/>
      <c r="K222" s="151"/>
      <c r="L222" s="151"/>
      <c r="M222" s="151"/>
      <c r="N222" s="433" t="s">
        <v>159</v>
      </c>
      <c r="O222" s="446" t="s">
        <v>106</v>
      </c>
      <c r="P222" s="448">
        <f>AT202+1</f>
        <v>45944</v>
      </c>
      <c r="Q222" s="435"/>
      <c r="R222" s="435"/>
      <c r="S222" s="435"/>
      <c r="T222" s="435"/>
      <c r="U222" s="448">
        <f>P222+1</f>
        <v>45945</v>
      </c>
      <c r="V222" s="435"/>
      <c r="W222" s="435"/>
      <c r="X222" s="435"/>
      <c r="Y222" s="435"/>
      <c r="Z222" s="448">
        <f>U222+1</f>
        <v>45946</v>
      </c>
      <c r="AA222" s="435"/>
      <c r="AB222" s="435"/>
      <c r="AC222" s="435"/>
      <c r="AD222" s="435"/>
      <c r="AE222" s="448">
        <f>Z222+1</f>
        <v>45947</v>
      </c>
      <c r="AF222" s="435"/>
      <c r="AG222" s="435"/>
      <c r="AH222" s="435"/>
      <c r="AI222" s="435"/>
      <c r="AJ222" s="448">
        <f>AE222+1</f>
        <v>45948</v>
      </c>
      <c r="AK222" s="435"/>
      <c r="AL222" s="435"/>
      <c r="AM222" s="435"/>
      <c r="AN222" s="435"/>
      <c r="AO222" s="448">
        <f>AJ222+1</f>
        <v>45949</v>
      </c>
      <c r="AP222" s="435"/>
      <c r="AQ222" s="435"/>
      <c r="AR222" s="435"/>
      <c r="AS222" s="435"/>
      <c r="AT222" s="448">
        <f>AO222+1</f>
        <v>45950</v>
      </c>
      <c r="AU222" s="435"/>
      <c r="AV222" s="435"/>
      <c r="AW222" s="435"/>
      <c r="AX222" s="435"/>
    </row>
    <row r="223" spans="2:50" ht="15.75" hidden="1">
      <c r="B223" s="445"/>
      <c r="C223" s="445"/>
      <c r="D223" s="445"/>
      <c r="E223" s="445"/>
      <c r="F223" s="445"/>
      <c r="G223" s="445"/>
      <c r="H223" s="445"/>
      <c r="I223" s="151"/>
      <c r="J223" s="151"/>
      <c r="K223" s="151"/>
      <c r="L223" s="151"/>
      <c r="M223" s="151"/>
      <c r="N223" s="433"/>
      <c r="O223" s="447"/>
      <c r="P223" s="448" t="s">
        <v>120</v>
      </c>
      <c r="Q223" s="435"/>
      <c r="R223" s="435"/>
      <c r="S223" s="435"/>
      <c r="T223" s="435"/>
      <c r="U223" s="448" t="s">
        <v>114</v>
      </c>
      <c r="V223" s="435"/>
      <c r="W223" s="435"/>
      <c r="X223" s="435"/>
      <c r="Y223" s="435"/>
      <c r="Z223" s="448" t="s">
        <v>115</v>
      </c>
      <c r="AA223" s="435"/>
      <c r="AB223" s="435"/>
      <c r="AC223" s="435"/>
      <c r="AD223" s="435"/>
      <c r="AE223" s="448" t="s">
        <v>116</v>
      </c>
      <c r="AF223" s="435"/>
      <c r="AG223" s="435"/>
      <c r="AH223" s="435"/>
      <c r="AI223" s="435"/>
      <c r="AJ223" s="448" t="s">
        <v>117</v>
      </c>
      <c r="AK223" s="435"/>
      <c r="AL223" s="435"/>
      <c r="AM223" s="435"/>
      <c r="AN223" s="435"/>
      <c r="AO223" s="448" t="s">
        <v>118</v>
      </c>
      <c r="AP223" s="435"/>
      <c r="AQ223" s="435"/>
      <c r="AR223" s="435"/>
      <c r="AS223" s="435"/>
      <c r="AT223" s="448" t="s">
        <v>119</v>
      </c>
      <c r="AU223" s="435"/>
      <c r="AV223" s="435"/>
      <c r="AW223" s="435"/>
      <c r="AX223" s="435"/>
    </row>
    <row r="224" spans="2:50" hidden="1">
      <c r="B224" s="433" t="s">
        <v>155</v>
      </c>
      <c r="C224" s="433" t="s">
        <v>147</v>
      </c>
      <c r="D224" s="433"/>
      <c r="E224" s="433" t="s">
        <v>149</v>
      </c>
      <c r="F224" s="433"/>
      <c r="G224" s="433"/>
      <c r="H224" s="440" t="s">
        <v>156</v>
      </c>
      <c r="I224" s="434" t="s">
        <v>225</v>
      </c>
      <c r="J224" s="434"/>
      <c r="K224" s="434"/>
      <c r="L224" s="434" t="s">
        <v>156</v>
      </c>
      <c r="M224" s="434" t="s">
        <v>168</v>
      </c>
      <c r="N224" s="433"/>
      <c r="O224" s="433" t="s">
        <v>158</v>
      </c>
      <c r="P224" s="430" t="s">
        <v>152</v>
      </c>
      <c r="Q224" s="431"/>
      <c r="R224" s="431"/>
      <c r="S224" s="432"/>
      <c r="T224" s="433" t="s">
        <v>156</v>
      </c>
      <c r="U224" s="430" t="s">
        <v>152</v>
      </c>
      <c r="V224" s="431"/>
      <c r="W224" s="431"/>
      <c r="X224" s="432"/>
      <c r="Y224" s="433" t="s">
        <v>156</v>
      </c>
      <c r="Z224" s="430" t="s">
        <v>152</v>
      </c>
      <c r="AA224" s="431"/>
      <c r="AB224" s="431"/>
      <c r="AC224" s="432"/>
      <c r="AD224" s="433" t="s">
        <v>156</v>
      </c>
      <c r="AE224" s="430" t="s">
        <v>152</v>
      </c>
      <c r="AF224" s="431"/>
      <c r="AG224" s="431"/>
      <c r="AH224" s="432"/>
      <c r="AI224" s="433" t="s">
        <v>156</v>
      </c>
      <c r="AJ224" s="430" t="s">
        <v>152</v>
      </c>
      <c r="AK224" s="431"/>
      <c r="AL224" s="431"/>
      <c r="AM224" s="432"/>
      <c r="AN224" s="433" t="s">
        <v>156</v>
      </c>
      <c r="AO224" s="430" t="s">
        <v>152</v>
      </c>
      <c r="AP224" s="431"/>
      <c r="AQ224" s="431"/>
      <c r="AR224" s="432"/>
      <c r="AS224" s="433" t="s">
        <v>156</v>
      </c>
      <c r="AT224" s="430" t="s">
        <v>152</v>
      </c>
      <c r="AU224" s="431"/>
      <c r="AV224" s="431"/>
      <c r="AW224" s="432"/>
      <c r="AX224" s="433" t="s">
        <v>156</v>
      </c>
    </row>
    <row r="225" spans="2:50" hidden="1">
      <c r="B225" s="433"/>
      <c r="C225" s="433"/>
      <c r="D225" s="433"/>
      <c r="E225" s="433" t="s">
        <v>148</v>
      </c>
      <c r="F225" s="433"/>
      <c r="G225" s="433"/>
      <c r="H225" s="441"/>
      <c r="I225" s="434" t="s">
        <v>148</v>
      </c>
      <c r="J225" s="434"/>
      <c r="K225" s="434"/>
      <c r="L225" s="434"/>
      <c r="M225" s="434"/>
      <c r="N225" s="433"/>
      <c r="O225" s="433"/>
      <c r="P225" s="430" t="s">
        <v>153</v>
      </c>
      <c r="Q225" s="431"/>
      <c r="R225" s="431"/>
      <c r="S225" s="432"/>
      <c r="T225" s="433"/>
      <c r="U225" s="430" t="s">
        <v>153</v>
      </c>
      <c r="V225" s="431"/>
      <c r="W225" s="431"/>
      <c r="X225" s="432"/>
      <c r="Y225" s="433"/>
      <c r="Z225" s="430" t="s">
        <v>153</v>
      </c>
      <c r="AA225" s="431"/>
      <c r="AB225" s="431"/>
      <c r="AC225" s="432"/>
      <c r="AD225" s="433"/>
      <c r="AE225" s="430" t="s">
        <v>153</v>
      </c>
      <c r="AF225" s="431"/>
      <c r="AG225" s="431"/>
      <c r="AH225" s="432"/>
      <c r="AI225" s="433"/>
      <c r="AJ225" s="430" t="s">
        <v>153</v>
      </c>
      <c r="AK225" s="431"/>
      <c r="AL225" s="431"/>
      <c r="AM225" s="432"/>
      <c r="AN225" s="433"/>
      <c r="AO225" s="430" t="s">
        <v>153</v>
      </c>
      <c r="AP225" s="431"/>
      <c r="AQ225" s="431"/>
      <c r="AR225" s="432"/>
      <c r="AS225" s="433"/>
      <c r="AT225" s="430" t="s">
        <v>153</v>
      </c>
      <c r="AU225" s="431"/>
      <c r="AV225" s="431"/>
      <c r="AW225" s="432"/>
      <c r="AX225" s="433"/>
    </row>
    <row r="226" spans="2:50" hidden="1">
      <c r="B226" s="433"/>
      <c r="C226" s="433"/>
      <c r="D226" s="433"/>
      <c r="E226" s="94" t="s">
        <v>150</v>
      </c>
      <c r="F226" s="94" t="s">
        <v>151</v>
      </c>
      <c r="G226" s="94" t="s">
        <v>154</v>
      </c>
      <c r="H226" s="442"/>
      <c r="I226" s="153" t="s">
        <v>150</v>
      </c>
      <c r="J226" s="153" t="s">
        <v>151</v>
      </c>
      <c r="K226" s="153" t="s">
        <v>154</v>
      </c>
      <c r="L226" s="434"/>
      <c r="M226" s="434"/>
      <c r="N226" s="433"/>
      <c r="O226" s="433"/>
      <c r="P226" s="94" t="s">
        <v>150</v>
      </c>
      <c r="Q226" s="94" t="s">
        <v>151</v>
      </c>
      <c r="R226" s="94" t="s">
        <v>154</v>
      </c>
      <c r="S226" s="94" t="s">
        <v>168</v>
      </c>
      <c r="T226" s="433"/>
      <c r="U226" s="94" t="s">
        <v>150</v>
      </c>
      <c r="V226" s="94" t="s">
        <v>151</v>
      </c>
      <c r="W226" s="94" t="s">
        <v>154</v>
      </c>
      <c r="X226" s="94" t="s">
        <v>168</v>
      </c>
      <c r="Y226" s="433"/>
      <c r="Z226" s="94" t="s">
        <v>150</v>
      </c>
      <c r="AA226" s="94" t="s">
        <v>151</v>
      </c>
      <c r="AB226" s="94" t="s">
        <v>154</v>
      </c>
      <c r="AC226" s="94" t="s">
        <v>168</v>
      </c>
      <c r="AD226" s="43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3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3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3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33"/>
    </row>
    <row r="227" spans="2:50" hidden="1">
      <c r="B227" s="435" t="s">
        <v>137</v>
      </c>
      <c r="C227" s="95">
        <v>1</v>
      </c>
      <c r="D227" s="95" t="s">
        <v>410</v>
      </c>
      <c r="E227" s="95">
        <v>16</v>
      </c>
      <c r="F227" s="95">
        <v>2000</v>
      </c>
      <c r="G227" s="178">
        <f>F227/E227</f>
        <v>125</v>
      </c>
      <c r="H227" s="436">
        <f>AVERAGE(G227:G241)</f>
        <v>122.30338407292743</v>
      </c>
      <c r="I227" s="154">
        <f t="shared" ref="I227:I229" si="232">IFERROR(AVERAGE(P227,U227,Z227,AE227,AJ227,AO227,AT227),"")</f>
        <v>16</v>
      </c>
      <c r="J227" s="154">
        <f t="shared" ref="J227:J229" si="233">IFERROR(AVERAGE(Q227,V227,AA227,AF227,AK227,AP227,AU227),"")</f>
        <v>1942.1506966906738</v>
      </c>
      <c r="K227" s="155">
        <f t="shared" ref="K227:K229" si="234">IFERROR(AVERAGE(R227,W227,AB227,AG227,AL227,AQ227,AV227),"")</f>
        <v>121.38441854316711</v>
      </c>
      <c r="L227" s="437">
        <f>IFERROR(AVERAGE(K227:K241),"-")</f>
        <v>117.37244425534034</v>
      </c>
      <c r="M227" s="154">
        <f>IFERROR(RANK(K227, K$227:K$241),"")</f>
        <v>5</v>
      </c>
      <c r="N227" s="433"/>
      <c r="O227" s="433"/>
      <c r="P227" s="95">
        <v>16</v>
      </c>
      <c r="Q227" s="152">
        <v>1926.8571428571406</v>
      </c>
      <c r="R227" s="178">
        <f>IFERROR(Q227/P227,"")</f>
        <v>120.42857142857129</v>
      </c>
      <c r="S227" s="95">
        <f>IFERROR(RANK(R227, R$227:R$241),"")</f>
        <v>6</v>
      </c>
      <c r="T227" s="436">
        <f>AVERAGE(R227:R241)</f>
        <v>117.40454323018763</v>
      </c>
      <c r="U227" s="95">
        <v>16</v>
      </c>
      <c r="V227" s="152">
        <v>1910.3225806451583</v>
      </c>
      <c r="W227" s="178">
        <f>IFERROR(V227/U227,"")</f>
        <v>119.39516129032239</v>
      </c>
      <c r="X227" s="95">
        <f>IFERROR(RANK(W227, W$227:W$241),"")</f>
        <v>7</v>
      </c>
      <c r="Y227" s="436">
        <f>AVERAGE(W227:W241)</f>
        <v>117.09020423293815</v>
      </c>
      <c r="Z227" s="95">
        <v>16</v>
      </c>
      <c r="AA227" s="152">
        <v>1982.6086956521674</v>
      </c>
      <c r="AB227" s="178">
        <f>IFERROR(AA227/Z227,"")</f>
        <v>123.91304347826046</v>
      </c>
      <c r="AC227" s="95">
        <f>IFERROR(RANK(AB227, AB$227:AB$241),"")</f>
        <v>5</v>
      </c>
      <c r="AD227" s="436">
        <f>AVERAGE(AB227:AB241)</f>
        <v>117.69539510263478</v>
      </c>
      <c r="AE227" s="95">
        <v>16</v>
      </c>
      <c r="AF227" s="152">
        <v>1971.8181818181888</v>
      </c>
      <c r="AG227" s="178">
        <f>IFERROR(AF227/AE227,"")</f>
        <v>123.2386363636368</v>
      </c>
      <c r="AH227" s="95">
        <f>IFERROR(RANK(AG227, AG$227:AG$241),"")</f>
        <v>5</v>
      </c>
      <c r="AI227" s="436">
        <f>AVERAGE(AG227:AG241)</f>
        <v>117.55902337577578</v>
      </c>
      <c r="AJ227" s="95">
        <v>16</v>
      </c>
      <c r="AK227" s="152">
        <v>1963.4482758620652</v>
      </c>
      <c r="AL227" s="178">
        <f>IFERROR(AK227/AJ227,"")</f>
        <v>122.71551724137908</v>
      </c>
      <c r="AM227" s="95">
        <f>IFERROR(RANK(AL227, AL$227:AL$241),"")</f>
        <v>5</v>
      </c>
      <c r="AN227" s="436">
        <f>AVERAGE(AL227:AL241)</f>
        <v>117.49127287595083</v>
      </c>
      <c r="AO227" s="95">
        <v>16</v>
      </c>
      <c r="AP227" s="152">
        <v>1933.714285714284</v>
      </c>
      <c r="AQ227" s="178">
        <f>IFERROR(AP227/AO227,"")</f>
        <v>120.85714285714275</v>
      </c>
      <c r="AR227" s="95">
        <f>IFERROR(RANK(AQ227, AQ$227:AQ$241),"")</f>
        <v>6</v>
      </c>
      <c r="AS227" s="436">
        <f>AVERAGE(AQ227:AQ241)</f>
        <v>117.17367421632247</v>
      </c>
      <c r="AT227" s="95">
        <v>16</v>
      </c>
      <c r="AU227" s="152">
        <v>1906.2857142857124</v>
      </c>
      <c r="AV227" s="178">
        <f>IFERROR(AU227/AT227,"")</f>
        <v>119.14285714285703</v>
      </c>
      <c r="AW227" s="95">
        <f>IFERROR(RANK(AV227, AV$227:AV$241),"")</f>
        <v>8</v>
      </c>
      <c r="AX227" s="436">
        <f>AVERAGE(AV227:AV241)</f>
        <v>117.19299675357279</v>
      </c>
    </row>
    <row r="228" spans="2:50" hidden="1">
      <c r="B228" s="435"/>
      <c r="C228" s="95">
        <v>2</v>
      </c>
      <c r="D228" s="95" t="s">
        <v>411</v>
      </c>
      <c r="E228" s="95">
        <v>15</v>
      </c>
      <c r="F228" s="95">
        <v>2000</v>
      </c>
      <c r="G228" s="178">
        <f t="shared" ref="G228:G238" si="235">F228/E228</f>
        <v>133.33333333333334</v>
      </c>
      <c r="H228" s="436"/>
      <c r="I228" s="154">
        <f t="shared" si="232"/>
        <v>15</v>
      </c>
      <c r="J228" s="154">
        <f t="shared" si="233"/>
        <v>1915.6247175751475</v>
      </c>
      <c r="K228" s="155">
        <f t="shared" si="234"/>
        <v>127.70831450500985</v>
      </c>
      <c r="L228" s="438"/>
      <c r="M228" s="154">
        <f t="shared" ref="M228:M241" si="236">IFERROR(RANK(K228, K$227:K$241),"")</f>
        <v>2</v>
      </c>
      <c r="N228" s="433"/>
      <c r="O228" s="433"/>
      <c r="P228" s="95">
        <v>15</v>
      </c>
      <c r="Q228" s="152">
        <v>1927.1052631578932</v>
      </c>
      <c r="R228" s="178">
        <f t="shared" ref="R228:R241" si="237">IFERROR(Q228/P228,"")</f>
        <v>128.47368421052622</v>
      </c>
      <c r="S228" s="95">
        <f t="shared" ref="S228:S241" si="238">IFERROR(RANK(R228, R$227:R$241),"")</f>
        <v>1</v>
      </c>
      <c r="T228" s="436"/>
      <c r="U228" s="95">
        <v>15</v>
      </c>
      <c r="V228" s="152">
        <v>1926.8571428571406</v>
      </c>
      <c r="W228" s="178">
        <f t="shared" ref="W228:W241" si="239">IFERROR(V228/U228,"")</f>
        <v>128.45714285714271</v>
      </c>
      <c r="X228" s="95">
        <f t="shared" ref="X228:X241" si="240">IFERROR(RANK(W228, W$227:W$241),"")</f>
        <v>1</v>
      </c>
      <c r="Y228" s="436"/>
      <c r="Z228" s="95">
        <v>15</v>
      </c>
      <c r="AA228" s="152">
        <v>1914.8275862068979</v>
      </c>
      <c r="AB228" s="178">
        <f t="shared" ref="AB228:AB241" si="241">IFERROR(AA228/Z228,"")</f>
        <v>127.6551724137932</v>
      </c>
      <c r="AC228" s="95">
        <f t="shared" ref="AC228:AC241" si="242">IFERROR(RANK(AB228, AB$227:AB$241),"")</f>
        <v>4</v>
      </c>
      <c r="AD228" s="436"/>
      <c r="AE228" s="95">
        <v>15</v>
      </c>
      <c r="AF228" s="152">
        <v>1928.57142857143</v>
      </c>
      <c r="AG228" s="178">
        <f t="shared" ref="AG228:AG241" si="243">IFERROR(AF228/AE228,"")</f>
        <v>128.57142857142867</v>
      </c>
      <c r="AH228" s="95">
        <f t="shared" ref="AH228:AH241" si="244">IFERROR(RANK(AG228, AG$227:AG$241),"")</f>
        <v>1</v>
      </c>
      <c r="AI228" s="436"/>
      <c r="AJ228" s="95">
        <v>15</v>
      </c>
      <c r="AK228" s="152">
        <v>1905.6338028168996</v>
      </c>
      <c r="AL228" s="178">
        <f t="shared" ref="AL228:AL241" si="245">IFERROR(AK228/AJ228,"")</f>
        <v>127.04225352112664</v>
      </c>
      <c r="AM228" s="95">
        <f t="shared" ref="AM228:AM241" si="246">IFERROR(RANK(AL228, AL$227:AL$241),"")</f>
        <v>4</v>
      </c>
      <c r="AN228" s="436"/>
      <c r="AO228" s="95">
        <v>15</v>
      </c>
      <c r="AP228" s="152">
        <v>1903.8461538461527</v>
      </c>
      <c r="AQ228" s="178">
        <f t="shared" ref="AQ228:AQ241" si="247">IFERROR(AP228/AO228,"")</f>
        <v>126.92307692307685</v>
      </c>
      <c r="AR228" s="95">
        <f t="shared" ref="AR228:AR241" si="248">IFERROR(RANK(AQ228, AQ$227:AQ$241),"")</f>
        <v>4</v>
      </c>
      <c r="AS228" s="436"/>
      <c r="AT228" s="95">
        <v>15</v>
      </c>
      <c r="AU228" s="152">
        <v>1902.5316455696193</v>
      </c>
      <c r="AV228" s="178">
        <f t="shared" ref="AV228:AV241" si="249">IFERROR(AU228/AT228,"")</f>
        <v>126.83544303797461</v>
      </c>
      <c r="AW228" s="95">
        <f t="shared" ref="AW228:AW241" si="250">IFERROR(RANK(AV228, AV$227:AV$241),"")</f>
        <v>3</v>
      </c>
      <c r="AX228" s="436"/>
    </row>
    <row r="229" spans="2:50" hidden="1">
      <c r="B229" s="435"/>
      <c r="C229" s="95">
        <v>3</v>
      </c>
      <c r="D229" s="95" t="s">
        <v>412</v>
      </c>
      <c r="E229" s="95">
        <v>17</v>
      </c>
      <c r="F229" s="95">
        <v>2000</v>
      </c>
      <c r="G229" s="178">
        <f t="shared" si="235"/>
        <v>117.64705882352941</v>
      </c>
      <c r="H229" s="436"/>
      <c r="I229" s="154">
        <f t="shared" si="232"/>
        <v>17</v>
      </c>
      <c r="J229" s="154">
        <f t="shared" si="233"/>
        <v>1914.9413737178934</v>
      </c>
      <c r="K229" s="155">
        <f t="shared" si="234"/>
        <v>112.64361021869964</v>
      </c>
      <c r="L229" s="438"/>
      <c r="M229" s="154">
        <f t="shared" si="236"/>
        <v>9</v>
      </c>
      <c r="N229" s="433"/>
      <c r="O229" s="433"/>
      <c r="P229" s="95">
        <v>17</v>
      </c>
      <c r="Q229" s="152">
        <v>1903.6363636363658</v>
      </c>
      <c r="R229" s="178">
        <f t="shared" si="237"/>
        <v>111.97860962566858</v>
      </c>
      <c r="S229" s="95">
        <f t="shared" si="238"/>
        <v>10</v>
      </c>
      <c r="T229" s="436"/>
      <c r="U229" s="95">
        <v>17</v>
      </c>
      <c r="V229" s="152">
        <v>1915.0819672131165</v>
      </c>
      <c r="W229" s="178">
        <f t="shared" si="239"/>
        <v>112.65188042430097</v>
      </c>
      <c r="X229" s="95">
        <f t="shared" si="240"/>
        <v>9</v>
      </c>
      <c r="Y229" s="436"/>
      <c r="Z229" s="95">
        <v>17</v>
      </c>
      <c r="AA229" s="152">
        <v>1908.235294117648</v>
      </c>
      <c r="AB229" s="178">
        <f t="shared" si="241"/>
        <v>112.24913494809694</v>
      </c>
      <c r="AC229" s="95">
        <f t="shared" si="242"/>
        <v>10</v>
      </c>
      <c r="AD229" s="436"/>
      <c r="AE229" s="95">
        <v>17</v>
      </c>
      <c r="AF229" s="152">
        <v>1926.2500000000007</v>
      </c>
      <c r="AG229" s="178">
        <f t="shared" si="243"/>
        <v>113.30882352941181</v>
      </c>
      <c r="AH229" s="95">
        <f t="shared" si="244"/>
        <v>9</v>
      </c>
      <c r="AI229" s="436"/>
      <c r="AJ229" s="95">
        <v>17</v>
      </c>
      <c r="AK229" s="152">
        <v>1902.2950819672149</v>
      </c>
      <c r="AL229" s="178">
        <f t="shared" si="245"/>
        <v>111.89971070395382</v>
      </c>
      <c r="AM229" s="95">
        <f t="shared" si="246"/>
        <v>10</v>
      </c>
      <c r="AN229" s="436"/>
      <c r="AO229" s="95">
        <v>17</v>
      </c>
      <c r="AP229" s="152">
        <v>1917.2727272727248</v>
      </c>
      <c r="AQ229" s="178">
        <f t="shared" si="247"/>
        <v>112.78074866310146</v>
      </c>
      <c r="AR229" s="95">
        <f t="shared" si="248"/>
        <v>9</v>
      </c>
      <c r="AS229" s="436"/>
      <c r="AT229" s="95">
        <v>17</v>
      </c>
      <c r="AU229" s="152">
        <v>1931.8181818181838</v>
      </c>
      <c r="AV229" s="178">
        <f t="shared" si="249"/>
        <v>113.63636363636375</v>
      </c>
      <c r="AW229" s="95">
        <f t="shared" si="250"/>
        <v>9</v>
      </c>
      <c r="AX229" s="436"/>
    </row>
    <row r="230" spans="2:50" hidden="1">
      <c r="B230" s="435"/>
      <c r="C230" s="95">
        <v>4</v>
      </c>
      <c r="D230" s="95" t="s">
        <v>413</v>
      </c>
      <c r="E230" s="95">
        <v>16</v>
      </c>
      <c r="F230" s="95">
        <v>2000</v>
      </c>
      <c r="G230" s="178">
        <f t="shared" si="235"/>
        <v>125</v>
      </c>
      <c r="H230" s="436"/>
      <c r="I230" s="154">
        <f>IFERROR(AVERAGE(P230,U230,Z230,AE230,AJ230,AO230,AT230),"")</f>
        <v>16</v>
      </c>
      <c r="J230" s="154">
        <f>IFERROR(AVERAGE(Q230,V230,AA230,AF230,AK230,AP230,AU230),"")</f>
        <v>1912.9777608259076</v>
      </c>
      <c r="K230" s="155">
        <f>IFERROR(AVERAGE(R230,W230,AB230,AG230,AL230,AQ230,AV230),"")</f>
        <v>119.56111005161922</v>
      </c>
      <c r="L230" s="438"/>
      <c r="M230" s="154">
        <f t="shared" si="236"/>
        <v>8</v>
      </c>
      <c r="N230" s="433"/>
      <c r="O230" s="433"/>
      <c r="P230" s="95">
        <v>16</v>
      </c>
      <c r="Q230" s="152">
        <v>1913.7500000000005</v>
      </c>
      <c r="R230" s="178">
        <f t="shared" si="237"/>
        <v>119.60937500000003</v>
      </c>
      <c r="S230" s="95">
        <f t="shared" si="238"/>
        <v>8</v>
      </c>
      <c r="T230" s="436"/>
      <c r="U230" s="95">
        <v>16</v>
      </c>
      <c r="V230" s="152">
        <v>1908.9130434782608</v>
      </c>
      <c r="W230" s="178">
        <f t="shared" si="239"/>
        <v>119.3070652173913</v>
      </c>
      <c r="X230" s="95">
        <f t="shared" si="240"/>
        <v>8</v>
      </c>
      <c r="Y230" s="436"/>
      <c r="Z230" s="95">
        <v>16</v>
      </c>
      <c r="AA230" s="152">
        <v>1912.3076923076912</v>
      </c>
      <c r="AB230" s="178">
        <f t="shared" si="241"/>
        <v>119.5192307692307</v>
      </c>
      <c r="AC230" s="95">
        <f t="shared" si="242"/>
        <v>7</v>
      </c>
      <c r="AD230" s="436"/>
      <c r="AE230" s="95">
        <v>16</v>
      </c>
      <c r="AF230" s="152">
        <v>1930.1408450704207</v>
      </c>
      <c r="AG230" s="178">
        <f t="shared" si="243"/>
        <v>120.63380281690129</v>
      </c>
      <c r="AH230" s="95">
        <f t="shared" si="244"/>
        <v>6</v>
      </c>
      <c r="AI230" s="436"/>
      <c r="AJ230" s="95">
        <v>16</v>
      </c>
      <c r="AK230" s="152">
        <v>1911.8181818181818</v>
      </c>
      <c r="AL230" s="178">
        <f t="shared" si="245"/>
        <v>119.48863636363636</v>
      </c>
      <c r="AM230" s="95">
        <f t="shared" si="246"/>
        <v>8</v>
      </c>
      <c r="AN230" s="436"/>
      <c r="AO230" s="95">
        <v>16</v>
      </c>
      <c r="AP230" s="152">
        <v>1904.4000000000005</v>
      </c>
      <c r="AQ230" s="178">
        <f t="shared" si="247"/>
        <v>119.02500000000003</v>
      </c>
      <c r="AR230" s="95">
        <f t="shared" si="248"/>
        <v>8</v>
      </c>
      <c r="AS230" s="436"/>
      <c r="AT230" s="95">
        <v>16</v>
      </c>
      <c r="AU230" s="152">
        <v>1909.5145631067969</v>
      </c>
      <c r="AV230" s="178">
        <f t="shared" si="249"/>
        <v>119.34466019417481</v>
      </c>
      <c r="AW230" s="95">
        <f t="shared" si="250"/>
        <v>7</v>
      </c>
      <c r="AX230" s="436"/>
    </row>
    <row r="231" spans="2:50" hidden="1">
      <c r="B231" s="435"/>
      <c r="C231" s="95">
        <v>5</v>
      </c>
      <c r="D231" s="95" t="s">
        <v>414</v>
      </c>
      <c r="E231" s="95">
        <v>19</v>
      </c>
      <c r="F231" s="95">
        <v>2000</v>
      </c>
      <c r="G231" s="178">
        <f t="shared" si="235"/>
        <v>105.26315789473684</v>
      </c>
      <c r="H231" s="436"/>
      <c r="I231" s="154">
        <f t="shared" ref="I231:I241" si="251">IFERROR(AVERAGE(P231,U231,Z231,AE231,AJ231,AO231,AT231),"")</f>
        <v>19</v>
      </c>
      <c r="J231" s="154">
        <f t="shared" ref="J231:J241" si="252">IFERROR(AVERAGE(Q231,V231,AA231,AF231,AK231,AP231,AU231),"")</f>
        <v>1912.3272835837465</v>
      </c>
      <c r="K231" s="155">
        <f t="shared" ref="K231:K241" si="253">IFERROR(AVERAGE(R231,W231,AB231,AG231,AL231,AQ231,AV231),"")</f>
        <v>100.64880439914452</v>
      </c>
      <c r="L231" s="438"/>
      <c r="M231" s="154">
        <f t="shared" si="236"/>
        <v>11</v>
      </c>
      <c r="N231" s="433"/>
      <c r="O231" s="433"/>
      <c r="P231" s="95">
        <v>19</v>
      </c>
      <c r="Q231" s="152">
        <v>1910</v>
      </c>
      <c r="R231" s="178">
        <f t="shared" si="237"/>
        <v>100.52631578947368</v>
      </c>
      <c r="S231" s="95">
        <f t="shared" si="238"/>
        <v>11</v>
      </c>
      <c r="T231" s="436"/>
      <c r="U231" s="95">
        <v>19</v>
      </c>
      <c r="V231" s="152">
        <v>1924.2352941176466</v>
      </c>
      <c r="W231" s="178">
        <f t="shared" si="239"/>
        <v>101.27554179566562</v>
      </c>
      <c r="X231" s="95">
        <f t="shared" si="240"/>
        <v>11</v>
      </c>
      <c r="Y231" s="436"/>
      <c r="Z231" s="95">
        <v>19</v>
      </c>
      <c r="AA231" s="152">
        <v>1904.7887323943642</v>
      </c>
      <c r="AB231" s="178">
        <f t="shared" si="241"/>
        <v>100.25203854707179</v>
      </c>
      <c r="AC231" s="95">
        <f t="shared" si="242"/>
        <v>11</v>
      </c>
      <c r="AD231" s="436"/>
      <c r="AE231" s="95">
        <v>19</v>
      </c>
      <c r="AF231" s="152">
        <v>1913.9130434782589</v>
      </c>
      <c r="AG231" s="178">
        <f t="shared" si="243"/>
        <v>100.73226544622416</v>
      </c>
      <c r="AH231" s="95">
        <f t="shared" si="244"/>
        <v>11</v>
      </c>
      <c r="AI231" s="436"/>
      <c r="AJ231" s="95">
        <v>19</v>
      </c>
      <c r="AK231" s="152">
        <v>1914.146341463414</v>
      </c>
      <c r="AL231" s="178">
        <f t="shared" si="245"/>
        <v>100.74454428754811</v>
      </c>
      <c r="AM231" s="95">
        <f t="shared" si="246"/>
        <v>11</v>
      </c>
      <c r="AN231" s="436"/>
      <c r="AO231" s="95">
        <v>19</v>
      </c>
      <c r="AP231" s="152">
        <v>1906.304347826087</v>
      </c>
      <c r="AQ231" s="178">
        <f t="shared" si="247"/>
        <v>100.33180778032037</v>
      </c>
      <c r="AR231" s="95">
        <f t="shared" si="248"/>
        <v>11</v>
      </c>
      <c r="AS231" s="436"/>
      <c r="AT231" s="95">
        <v>19</v>
      </c>
      <c r="AU231" s="152">
        <v>1912.9032258064519</v>
      </c>
      <c r="AV231" s="178">
        <f t="shared" si="249"/>
        <v>100.679117147708</v>
      </c>
      <c r="AW231" s="95">
        <f t="shared" si="250"/>
        <v>11</v>
      </c>
      <c r="AX231" s="436"/>
    </row>
    <row r="232" spans="2:50" hidden="1">
      <c r="B232" s="435"/>
      <c r="C232" s="95">
        <v>6</v>
      </c>
      <c r="D232" s="95" t="s">
        <v>415</v>
      </c>
      <c r="E232" s="95">
        <v>15</v>
      </c>
      <c r="F232" s="95">
        <v>2000</v>
      </c>
      <c r="G232" s="178">
        <f t="shared" si="235"/>
        <v>133.33333333333334</v>
      </c>
      <c r="H232" s="436"/>
      <c r="I232" s="154">
        <f t="shared" si="251"/>
        <v>15</v>
      </c>
      <c r="J232" s="154">
        <f t="shared" si="252"/>
        <v>1912.9456677000651</v>
      </c>
      <c r="K232" s="155">
        <f t="shared" si="253"/>
        <v>127.52971118000436</v>
      </c>
      <c r="L232" s="438"/>
      <c r="M232" s="154">
        <f t="shared" si="236"/>
        <v>4</v>
      </c>
      <c r="N232" s="433"/>
      <c r="O232" s="433"/>
      <c r="P232" s="95">
        <v>15</v>
      </c>
      <c r="Q232" s="152">
        <v>1908.571428571428</v>
      </c>
      <c r="R232" s="178">
        <f t="shared" si="237"/>
        <v>127.2380952380952</v>
      </c>
      <c r="S232" s="95">
        <f t="shared" si="238"/>
        <v>4</v>
      </c>
      <c r="T232" s="436"/>
      <c r="U232" s="95">
        <v>15</v>
      </c>
      <c r="V232" s="152">
        <v>1906.6019417475723</v>
      </c>
      <c r="W232" s="178">
        <f t="shared" si="239"/>
        <v>127.10679611650481</v>
      </c>
      <c r="X232" s="95">
        <f t="shared" si="240"/>
        <v>4</v>
      </c>
      <c r="Y232" s="436"/>
      <c r="Z232" s="95">
        <v>15</v>
      </c>
      <c r="AA232" s="152">
        <v>1921.2765957446813</v>
      </c>
      <c r="AB232" s="178">
        <f t="shared" si="241"/>
        <v>128.08510638297875</v>
      </c>
      <c r="AC232" s="95">
        <f t="shared" si="242"/>
        <v>2</v>
      </c>
      <c r="AD232" s="436"/>
      <c r="AE232" s="95">
        <v>15</v>
      </c>
      <c r="AF232" s="152">
        <v>1913.424657534247</v>
      </c>
      <c r="AG232" s="178">
        <f t="shared" si="243"/>
        <v>127.56164383561647</v>
      </c>
      <c r="AH232" s="95">
        <f t="shared" si="244"/>
        <v>4</v>
      </c>
      <c r="AI232" s="436"/>
      <c r="AJ232" s="95">
        <v>15</v>
      </c>
      <c r="AK232" s="152">
        <v>1930.6451612903218</v>
      </c>
      <c r="AL232" s="178">
        <f t="shared" si="245"/>
        <v>128.70967741935479</v>
      </c>
      <c r="AM232" s="95">
        <f t="shared" si="246"/>
        <v>2</v>
      </c>
      <c r="AN232" s="436"/>
      <c r="AO232" s="95">
        <v>15</v>
      </c>
      <c r="AP232" s="152">
        <v>1907.6470588235288</v>
      </c>
      <c r="AQ232" s="178">
        <f t="shared" si="247"/>
        <v>127.17647058823526</v>
      </c>
      <c r="AR232" s="95">
        <f t="shared" si="248"/>
        <v>3</v>
      </c>
      <c r="AS232" s="436"/>
      <c r="AT232" s="95">
        <v>15</v>
      </c>
      <c r="AU232" s="152">
        <v>1902.4528301886787</v>
      </c>
      <c r="AV232" s="178">
        <f t="shared" si="249"/>
        <v>126.83018867924525</v>
      </c>
      <c r="AW232" s="95">
        <f t="shared" si="250"/>
        <v>4</v>
      </c>
      <c r="AX232" s="436"/>
    </row>
    <row r="233" spans="2:50" hidden="1">
      <c r="B233" s="435"/>
      <c r="C233" s="95">
        <v>7</v>
      </c>
      <c r="D233" s="95" t="s">
        <v>416</v>
      </c>
      <c r="E233" s="95">
        <v>16</v>
      </c>
      <c r="F233" s="95">
        <v>2000</v>
      </c>
      <c r="G233" s="178">
        <f t="shared" si="235"/>
        <v>125</v>
      </c>
      <c r="H233" s="436"/>
      <c r="I233" s="154">
        <f t="shared" si="251"/>
        <v>16</v>
      </c>
      <c r="J233" s="154">
        <f t="shared" si="252"/>
        <v>1916.9498983929448</v>
      </c>
      <c r="K233" s="155">
        <f t="shared" si="253"/>
        <v>119.80936864955905</v>
      </c>
      <c r="L233" s="438"/>
      <c r="M233" s="154">
        <f t="shared" si="236"/>
        <v>7</v>
      </c>
      <c r="N233" s="433"/>
      <c r="O233" s="433"/>
      <c r="P233" s="95">
        <v>16</v>
      </c>
      <c r="Q233" s="152">
        <v>1919.9999999999995</v>
      </c>
      <c r="R233" s="178">
        <f t="shared" si="237"/>
        <v>119.99999999999997</v>
      </c>
      <c r="S233" s="95">
        <f t="shared" si="238"/>
        <v>7</v>
      </c>
      <c r="T233" s="436"/>
      <c r="U233" s="95">
        <v>16</v>
      </c>
      <c r="V233" s="152">
        <v>1919.0476190476186</v>
      </c>
      <c r="W233" s="178">
        <f t="shared" si="239"/>
        <v>119.94047619047616</v>
      </c>
      <c r="X233" s="95">
        <f t="shared" si="240"/>
        <v>5</v>
      </c>
      <c r="Y233" s="436"/>
      <c r="Z233" s="95">
        <v>16</v>
      </c>
      <c r="AA233" s="152">
        <v>1907.3684210526317</v>
      </c>
      <c r="AB233" s="178">
        <f t="shared" si="241"/>
        <v>119.21052631578948</v>
      </c>
      <c r="AC233" s="95">
        <f t="shared" si="242"/>
        <v>8</v>
      </c>
      <c r="AD233" s="436"/>
      <c r="AE233" s="95">
        <v>16</v>
      </c>
      <c r="AF233" s="152">
        <v>1925.1063829787238</v>
      </c>
      <c r="AG233" s="178">
        <f t="shared" si="243"/>
        <v>120.31914893617024</v>
      </c>
      <c r="AH233" s="95">
        <f t="shared" si="244"/>
        <v>7</v>
      </c>
      <c r="AI233" s="436"/>
      <c r="AJ233" s="95">
        <v>16</v>
      </c>
      <c r="AK233" s="152">
        <v>1912.4999999999989</v>
      </c>
      <c r="AL233" s="178">
        <f t="shared" si="245"/>
        <v>119.53124999999993</v>
      </c>
      <c r="AM233" s="95">
        <f t="shared" si="246"/>
        <v>7</v>
      </c>
      <c r="AN233" s="436"/>
      <c r="AO233" s="95">
        <v>16</v>
      </c>
      <c r="AP233" s="152">
        <v>1919.1044776119402</v>
      </c>
      <c r="AQ233" s="178">
        <f t="shared" si="247"/>
        <v>119.94402985074626</v>
      </c>
      <c r="AR233" s="95">
        <f t="shared" si="248"/>
        <v>7</v>
      </c>
      <c r="AS233" s="436"/>
      <c r="AT233" s="95">
        <v>16</v>
      </c>
      <c r="AU233" s="152">
        <v>1915.5223880597027</v>
      </c>
      <c r="AV233" s="178">
        <f t="shared" si="249"/>
        <v>119.72014925373142</v>
      </c>
      <c r="AW233" s="95">
        <f t="shared" si="250"/>
        <v>6</v>
      </c>
      <c r="AX233" s="436"/>
    </row>
    <row r="234" spans="2:50" hidden="1">
      <c r="B234" s="435"/>
      <c r="C234" s="95">
        <v>8</v>
      </c>
      <c r="D234" s="95" t="s">
        <v>419</v>
      </c>
      <c r="E234" s="95">
        <v>15</v>
      </c>
      <c r="F234" s="95">
        <v>2000</v>
      </c>
      <c r="G234" s="178">
        <f t="shared" si="235"/>
        <v>133.33333333333334</v>
      </c>
      <c r="H234" s="436"/>
      <c r="I234" s="154">
        <f t="shared" si="251"/>
        <v>15</v>
      </c>
      <c r="J234" s="154">
        <f t="shared" si="252"/>
        <v>1913.4533103410702</v>
      </c>
      <c r="K234" s="155">
        <f t="shared" si="253"/>
        <v>127.563554022738</v>
      </c>
      <c r="L234" s="438"/>
      <c r="M234" s="154">
        <f t="shared" si="236"/>
        <v>3</v>
      </c>
      <c r="N234" s="433"/>
      <c r="O234" s="433"/>
      <c r="P234" s="95">
        <v>15</v>
      </c>
      <c r="Q234" s="152">
        <v>1909.4444444444455</v>
      </c>
      <c r="R234" s="178">
        <f t="shared" si="237"/>
        <v>127.29629629629636</v>
      </c>
      <c r="S234" s="95">
        <f t="shared" si="238"/>
        <v>3</v>
      </c>
      <c r="T234" s="436"/>
      <c r="U234" s="95">
        <v>15</v>
      </c>
      <c r="V234" s="152">
        <v>1918.8235294117655</v>
      </c>
      <c r="W234" s="178">
        <f t="shared" si="239"/>
        <v>127.92156862745104</v>
      </c>
      <c r="X234" s="95">
        <f t="shared" si="240"/>
        <v>2</v>
      </c>
      <c r="Y234" s="436"/>
      <c r="Z234" s="95">
        <v>15</v>
      </c>
      <c r="AA234" s="152">
        <v>1919.3023255813951</v>
      </c>
      <c r="AB234" s="178">
        <f t="shared" si="241"/>
        <v>127.95348837209301</v>
      </c>
      <c r="AC234" s="95">
        <f t="shared" si="242"/>
        <v>3</v>
      </c>
      <c r="AD234" s="436"/>
      <c r="AE234" s="95">
        <v>15</v>
      </c>
      <c r="AF234" s="152">
        <v>1913.8461538461529</v>
      </c>
      <c r="AG234" s="178">
        <f t="shared" si="243"/>
        <v>127.58974358974352</v>
      </c>
      <c r="AH234" s="95">
        <f t="shared" si="244"/>
        <v>3</v>
      </c>
      <c r="AI234" s="436"/>
      <c r="AJ234" s="95">
        <v>15</v>
      </c>
      <c r="AK234" s="152">
        <v>1911.5217391304348</v>
      </c>
      <c r="AL234" s="178">
        <f t="shared" si="245"/>
        <v>127.43478260869566</v>
      </c>
      <c r="AM234" s="95">
        <f t="shared" si="246"/>
        <v>3</v>
      </c>
      <c r="AN234" s="436"/>
      <c r="AO234" s="95">
        <v>15</v>
      </c>
      <c r="AP234" s="152">
        <v>1907.6635514018703</v>
      </c>
      <c r="AQ234" s="178">
        <f t="shared" si="247"/>
        <v>127.17757009345802</v>
      </c>
      <c r="AR234" s="95">
        <f t="shared" si="248"/>
        <v>2</v>
      </c>
      <c r="AS234" s="436"/>
      <c r="AT234" s="95">
        <v>15</v>
      </c>
      <c r="AU234" s="152">
        <v>1913.5714285714271</v>
      </c>
      <c r="AV234" s="178">
        <f t="shared" si="249"/>
        <v>127.57142857142847</v>
      </c>
      <c r="AW234" s="95">
        <f t="shared" si="250"/>
        <v>2</v>
      </c>
      <c r="AX234" s="436"/>
    </row>
    <row r="235" spans="2:50" hidden="1">
      <c r="B235" s="435"/>
      <c r="C235" s="95">
        <v>9</v>
      </c>
      <c r="D235" s="95" t="s">
        <v>422</v>
      </c>
      <c r="E235" s="95">
        <v>17</v>
      </c>
      <c r="F235" s="95">
        <v>2000</v>
      </c>
      <c r="G235" s="178">
        <f t="shared" si="235"/>
        <v>117.64705882352941</v>
      </c>
      <c r="H235" s="436"/>
      <c r="I235" s="154">
        <f t="shared" si="251"/>
        <v>17</v>
      </c>
      <c r="J235" s="154">
        <f t="shared" si="252"/>
        <v>1914.7532077915964</v>
      </c>
      <c r="K235" s="155">
        <f t="shared" si="253"/>
        <v>112.63254163479981</v>
      </c>
      <c r="L235" s="438"/>
      <c r="M235" s="154">
        <f t="shared" si="236"/>
        <v>10</v>
      </c>
      <c r="N235" s="433"/>
      <c r="O235" s="433"/>
      <c r="P235" s="95">
        <v>17</v>
      </c>
      <c r="Q235" s="152">
        <v>1923.7974683544294</v>
      </c>
      <c r="R235" s="178">
        <f t="shared" si="237"/>
        <v>113.16455696202526</v>
      </c>
      <c r="S235" s="95">
        <f t="shared" si="238"/>
        <v>9</v>
      </c>
      <c r="T235" s="436"/>
      <c r="U235" s="95">
        <v>17</v>
      </c>
      <c r="V235" s="152">
        <v>1907.4999999999986</v>
      </c>
      <c r="W235" s="178">
        <f t="shared" si="239"/>
        <v>112.2058823529411</v>
      </c>
      <c r="X235" s="95">
        <f t="shared" si="240"/>
        <v>10</v>
      </c>
      <c r="Y235" s="436"/>
      <c r="Z235" s="95">
        <v>17</v>
      </c>
      <c r="AA235" s="152">
        <v>1915.1612903225825</v>
      </c>
      <c r="AB235" s="178">
        <f t="shared" si="241"/>
        <v>112.65654648956368</v>
      </c>
      <c r="AC235" s="95">
        <f t="shared" si="242"/>
        <v>9</v>
      </c>
      <c r="AD235" s="436"/>
      <c r="AE235" s="95">
        <v>17</v>
      </c>
      <c r="AF235" s="152">
        <v>1914.0983606557395</v>
      </c>
      <c r="AG235" s="178">
        <f t="shared" si="243"/>
        <v>112.5940212150435</v>
      </c>
      <c r="AH235" s="95">
        <f t="shared" si="244"/>
        <v>10</v>
      </c>
      <c r="AI235" s="436"/>
      <c r="AJ235" s="95">
        <v>17</v>
      </c>
      <c r="AK235" s="152">
        <v>1906.2857142857124</v>
      </c>
      <c r="AL235" s="178">
        <f t="shared" si="245"/>
        <v>112.13445378151249</v>
      </c>
      <c r="AM235" s="95">
        <f t="shared" si="246"/>
        <v>9</v>
      </c>
      <c r="AN235" s="436"/>
      <c r="AO235" s="95">
        <v>17</v>
      </c>
      <c r="AP235" s="152">
        <v>1912.7710843373486</v>
      </c>
      <c r="AQ235" s="178">
        <f t="shared" si="247"/>
        <v>112.5159461374911</v>
      </c>
      <c r="AR235" s="95">
        <f t="shared" si="248"/>
        <v>10</v>
      </c>
      <c r="AS235" s="436"/>
      <c r="AT235" s="95">
        <v>17</v>
      </c>
      <c r="AU235" s="152">
        <v>1923.658536585365</v>
      </c>
      <c r="AV235" s="178">
        <f t="shared" si="249"/>
        <v>113.15638450502148</v>
      </c>
      <c r="AW235" s="95">
        <f t="shared" si="250"/>
        <v>10</v>
      </c>
      <c r="AX235" s="436"/>
    </row>
    <row r="236" spans="2:50" hidden="1">
      <c r="B236" s="435"/>
      <c r="C236" s="95">
        <v>10</v>
      </c>
      <c r="D236" s="95" t="s">
        <v>423</v>
      </c>
      <c r="E236" s="95">
        <v>15</v>
      </c>
      <c r="F236" s="95">
        <v>2000</v>
      </c>
      <c r="G236" s="178">
        <f t="shared" si="235"/>
        <v>133.33333333333334</v>
      </c>
      <c r="H236" s="436"/>
      <c r="I236" s="154">
        <f t="shared" si="251"/>
        <v>15</v>
      </c>
      <c r="J236" s="154">
        <f t="shared" si="252"/>
        <v>1920.3225609024562</v>
      </c>
      <c r="K236" s="155">
        <f t="shared" si="253"/>
        <v>128.02150406016378</v>
      </c>
      <c r="L236" s="438"/>
      <c r="M236" s="154">
        <f t="shared" si="236"/>
        <v>1</v>
      </c>
      <c r="N236" s="433"/>
      <c r="O236" s="433"/>
      <c r="P236" s="95">
        <v>15</v>
      </c>
      <c r="Q236" s="152">
        <v>1924.8387096774209</v>
      </c>
      <c r="R236" s="178">
        <f t="shared" si="237"/>
        <v>128.32258064516139</v>
      </c>
      <c r="S236" s="95">
        <f t="shared" si="238"/>
        <v>2</v>
      </c>
      <c r="T236" s="436"/>
      <c r="U236" s="95">
        <v>15</v>
      </c>
      <c r="V236" s="152">
        <v>1916.9491525423743</v>
      </c>
      <c r="W236" s="178">
        <f t="shared" si="239"/>
        <v>127.79661016949163</v>
      </c>
      <c r="X236" s="95">
        <f t="shared" si="240"/>
        <v>3</v>
      </c>
      <c r="Y236" s="436"/>
      <c r="Z236" s="95">
        <v>15</v>
      </c>
      <c r="AA236" s="152">
        <v>1923.6734693877556</v>
      </c>
      <c r="AB236" s="178">
        <f t="shared" si="241"/>
        <v>128.2448979591837</v>
      </c>
      <c r="AC236" s="95">
        <f t="shared" si="242"/>
        <v>1</v>
      </c>
      <c r="AD236" s="436"/>
      <c r="AE236" s="95">
        <v>15</v>
      </c>
      <c r="AF236" s="152">
        <v>1914.7826086956522</v>
      </c>
      <c r="AG236" s="178">
        <f t="shared" si="243"/>
        <v>127.65217391304348</v>
      </c>
      <c r="AH236" s="95">
        <f t="shared" si="244"/>
        <v>2</v>
      </c>
      <c r="AI236" s="436"/>
      <c r="AJ236" s="95">
        <v>15</v>
      </c>
      <c r="AK236" s="152">
        <v>1933.0909090909104</v>
      </c>
      <c r="AL236" s="178">
        <f t="shared" si="245"/>
        <v>128.87272727272736</v>
      </c>
      <c r="AM236" s="95">
        <f t="shared" si="246"/>
        <v>1</v>
      </c>
      <c r="AN236" s="436"/>
      <c r="AO236" s="95">
        <v>15</v>
      </c>
      <c r="AP236" s="152">
        <v>1909.8461538461561</v>
      </c>
      <c r="AQ236" s="178">
        <f t="shared" si="247"/>
        <v>127.32307692307707</v>
      </c>
      <c r="AR236" s="95">
        <f t="shared" si="248"/>
        <v>1</v>
      </c>
      <c r="AS236" s="436"/>
      <c r="AT236" s="95">
        <v>15</v>
      </c>
      <c r="AU236" s="152">
        <v>1919.0769230769251</v>
      </c>
      <c r="AV236" s="178">
        <f t="shared" si="249"/>
        <v>127.93846153846168</v>
      </c>
      <c r="AW236" s="95">
        <f t="shared" si="250"/>
        <v>1</v>
      </c>
      <c r="AX236" s="436"/>
    </row>
    <row r="237" spans="2:50" hidden="1">
      <c r="B237" s="435"/>
      <c r="C237" s="95">
        <v>11</v>
      </c>
      <c r="D237" s="95" t="s">
        <v>424</v>
      </c>
      <c r="E237" s="95">
        <v>16</v>
      </c>
      <c r="F237" s="95">
        <v>1500</v>
      </c>
      <c r="G237" s="178">
        <f t="shared" si="235"/>
        <v>93.75</v>
      </c>
      <c r="H237" s="436"/>
      <c r="I237" s="154">
        <f t="shared" si="251"/>
        <v>16</v>
      </c>
      <c r="J237" s="154">
        <f t="shared" si="252"/>
        <v>1434.3473085118494</v>
      </c>
      <c r="K237" s="155">
        <f t="shared" si="253"/>
        <v>89.646706781990588</v>
      </c>
      <c r="L237" s="438"/>
      <c r="M237" s="154">
        <f t="shared" si="236"/>
        <v>12</v>
      </c>
      <c r="N237" s="433"/>
      <c r="O237" s="433"/>
      <c r="P237" s="95">
        <v>16</v>
      </c>
      <c r="Q237" s="152">
        <v>1438.1538461538476</v>
      </c>
      <c r="R237" s="178">
        <f t="shared" si="237"/>
        <v>89.884615384615472</v>
      </c>
      <c r="S237" s="95">
        <f t="shared" si="238"/>
        <v>12</v>
      </c>
      <c r="T237" s="436"/>
      <c r="U237" s="95">
        <v>16</v>
      </c>
      <c r="V237" s="152">
        <v>1432.131147540985</v>
      </c>
      <c r="W237" s="178">
        <f t="shared" si="239"/>
        <v>89.508196721311563</v>
      </c>
      <c r="X237" s="95">
        <f t="shared" si="240"/>
        <v>12</v>
      </c>
      <c r="Y237" s="436"/>
      <c r="Z237" s="95">
        <v>16</v>
      </c>
      <c r="AA237" s="152">
        <v>1432.8000000000004</v>
      </c>
      <c r="AB237" s="178">
        <f t="shared" si="241"/>
        <v>89.550000000000026</v>
      </c>
      <c r="AC237" s="95">
        <f t="shared" si="242"/>
        <v>12</v>
      </c>
      <c r="AD237" s="436"/>
      <c r="AE237" s="95">
        <v>16</v>
      </c>
      <c r="AF237" s="152">
        <v>1430.5882352941182</v>
      </c>
      <c r="AG237" s="178">
        <f t="shared" si="243"/>
        <v>89.411764705882391</v>
      </c>
      <c r="AH237" s="95">
        <f t="shared" si="244"/>
        <v>12</v>
      </c>
      <c r="AI237" s="436"/>
      <c r="AJ237" s="95">
        <v>16</v>
      </c>
      <c r="AK237" s="152">
        <v>1431.1475409836078</v>
      </c>
      <c r="AL237" s="178">
        <f t="shared" si="245"/>
        <v>89.446721311475486</v>
      </c>
      <c r="AM237" s="95">
        <f t="shared" si="246"/>
        <v>12</v>
      </c>
      <c r="AN237" s="436"/>
      <c r="AO237" s="95">
        <v>16</v>
      </c>
      <c r="AP237" s="152">
        <v>1438.1818181818164</v>
      </c>
      <c r="AQ237" s="178">
        <f t="shared" si="247"/>
        <v>89.886363636363527</v>
      </c>
      <c r="AR237" s="95">
        <f t="shared" si="248"/>
        <v>12</v>
      </c>
      <c r="AS237" s="436"/>
      <c r="AT237" s="95">
        <v>16</v>
      </c>
      <c r="AU237" s="152">
        <v>1437.42857142857</v>
      </c>
      <c r="AV237" s="178">
        <f t="shared" si="249"/>
        <v>89.839285714285623</v>
      </c>
      <c r="AW237" s="95">
        <f t="shared" si="250"/>
        <v>12</v>
      </c>
      <c r="AX237" s="436"/>
    </row>
    <row r="238" spans="2:50" hidden="1">
      <c r="B238" s="435"/>
      <c r="C238" s="95">
        <v>12</v>
      </c>
      <c r="D238" s="95" t="s">
        <v>671</v>
      </c>
      <c r="E238" s="95">
        <v>16</v>
      </c>
      <c r="F238" s="95">
        <v>2000</v>
      </c>
      <c r="G238" s="178">
        <f t="shared" si="235"/>
        <v>125</v>
      </c>
      <c r="H238" s="436"/>
      <c r="I238" s="154">
        <f t="shared" si="251"/>
        <v>16</v>
      </c>
      <c r="J238" s="154">
        <f t="shared" si="252"/>
        <v>1941.1149922750114</v>
      </c>
      <c r="K238" s="155">
        <f t="shared" si="253"/>
        <v>121.31968701718822</v>
      </c>
      <c r="L238" s="438"/>
      <c r="M238" s="154">
        <f t="shared" si="236"/>
        <v>6</v>
      </c>
      <c r="N238" s="433"/>
      <c r="O238" s="433"/>
      <c r="P238" s="95">
        <v>16</v>
      </c>
      <c r="Q238" s="152">
        <v>1950.9090909090883</v>
      </c>
      <c r="R238" s="178">
        <f t="shared" si="237"/>
        <v>121.93181818181802</v>
      </c>
      <c r="S238" s="95">
        <f t="shared" si="238"/>
        <v>5</v>
      </c>
      <c r="T238" s="436"/>
      <c r="U238" s="95">
        <v>16</v>
      </c>
      <c r="V238" s="152">
        <v>1912.2580645161308</v>
      </c>
      <c r="W238" s="178">
        <f t="shared" si="239"/>
        <v>119.51612903225818</v>
      </c>
      <c r="X238" s="95">
        <f t="shared" si="240"/>
        <v>6</v>
      </c>
      <c r="Y238" s="436"/>
      <c r="Z238" s="95">
        <v>16</v>
      </c>
      <c r="AA238" s="152">
        <v>1968.8888888888898</v>
      </c>
      <c r="AB238" s="178">
        <f t="shared" si="241"/>
        <v>123.05555555555561</v>
      </c>
      <c r="AC238" s="95">
        <f t="shared" si="242"/>
        <v>6</v>
      </c>
      <c r="AD238" s="436"/>
      <c r="AE238" s="95">
        <v>16</v>
      </c>
      <c r="AF238" s="152">
        <v>1905.5172413793118</v>
      </c>
      <c r="AG238" s="178">
        <f t="shared" si="243"/>
        <v>119.09482758620699</v>
      </c>
      <c r="AH238" s="95">
        <f t="shared" si="244"/>
        <v>8</v>
      </c>
      <c r="AI238" s="436"/>
      <c r="AJ238" s="95">
        <v>16</v>
      </c>
      <c r="AK238" s="152">
        <v>1950.000000000002</v>
      </c>
      <c r="AL238" s="178">
        <f t="shared" si="245"/>
        <v>121.87500000000013</v>
      </c>
      <c r="AM238" s="95">
        <f t="shared" si="246"/>
        <v>6</v>
      </c>
      <c r="AN238" s="436"/>
      <c r="AO238" s="95">
        <v>16</v>
      </c>
      <c r="AP238" s="152">
        <v>1954.2857142857124</v>
      </c>
      <c r="AQ238" s="178">
        <f t="shared" si="247"/>
        <v>122.14285714285703</v>
      </c>
      <c r="AR238" s="95">
        <f t="shared" si="248"/>
        <v>5</v>
      </c>
      <c r="AS238" s="436"/>
      <c r="AT238" s="95">
        <v>16</v>
      </c>
      <c r="AU238" s="152">
        <v>1945.9459459459445</v>
      </c>
      <c r="AV238" s="178">
        <f t="shared" si="249"/>
        <v>121.62162162162153</v>
      </c>
      <c r="AW238" s="95">
        <f t="shared" si="250"/>
        <v>5</v>
      </c>
      <c r="AX238" s="436"/>
    </row>
    <row r="239" spans="2:50" hidden="1">
      <c r="B239" s="435"/>
      <c r="C239" s="95">
        <v>13</v>
      </c>
      <c r="D239" s="95"/>
      <c r="E239" s="95"/>
      <c r="F239" s="95"/>
      <c r="G239" s="178"/>
      <c r="H239" s="436"/>
      <c r="I239" s="154" t="str">
        <f t="shared" si="251"/>
        <v/>
      </c>
      <c r="J239" s="154" t="str">
        <f t="shared" si="252"/>
        <v/>
      </c>
      <c r="K239" s="155" t="str">
        <f t="shared" si="253"/>
        <v/>
      </c>
      <c r="L239" s="438"/>
      <c r="M239" s="154" t="str">
        <f t="shared" si="236"/>
        <v/>
      </c>
      <c r="N239" s="433"/>
      <c r="O239" s="433"/>
      <c r="P239" s="95"/>
      <c r="Q239" s="152"/>
      <c r="R239" s="178" t="str">
        <f t="shared" si="237"/>
        <v/>
      </c>
      <c r="S239" s="95" t="str">
        <f t="shared" si="238"/>
        <v/>
      </c>
      <c r="T239" s="436"/>
      <c r="U239" s="95"/>
      <c r="V239" s="152"/>
      <c r="W239" s="178" t="str">
        <f t="shared" si="239"/>
        <v/>
      </c>
      <c r="X239" s="95" t="str">
        <f t="shared" si="240"/>
        <v/>
      </c>
      <c r="Y239" s="436"/>
      <c r="Z239" s="95"/>
      <c r="AA239" s="152"/>
      <c r="AB239" s="178" t="str">
        <f t="shared" si="241"/>
        <v/>
      </c>
      <c r="AC239" s="95" t="str">
        <f t="shared" si="242"/>
        <v/>
      </c>
      <c r="AD239" s="436"/>
      <c r="AE239" s="95"/>
      <c r="AF239" s="152"/>
      <c r="AG239" s="178" t="str">
        <f t="shared" si="243"/>
        <v/>
      </c>
      <c r="AH239" s="95" t="str">
        <f t="shared" si="244"/>
        <v/>
      </c>
      <c r="AI239" s="436"/>
      <c r="AJ239" s="95"/>
      <c r="AK239" s="152"/>
      <c r="AL239" s="178" t="str">
        <f t="shared" si="245"/>
        <v/>
      </c>
      <c r="AM239" s="95" t="str">
        <f t="shared" si="246"/>
        <v/>
      </c>
      <c r="AN239" s="436"/>
      <c r="AO239" s="95"/>
      <c r="AP239" s="152"/>
      <c r="AQ239" s="178" t="str">
        <f t="shared" si="247"/>
        <v/>
      </c>
      <c r="AR239" s="95" t="str">
        <f t="shared" si="248"/>
        <v/>
      </c>
      <c r="AS239" s="436"/>
      <c r="AT239" s="95"/>
      <c r="AU239" s="152"/>
      <c r="AV239" s="178" t="str">
        <f t="shared" si="249"/>
        <v/>
      </c>
      <c r="AW239" s="95" t="str">
        <f t="shared" si="250"/>
        <v/>
      </c>
      <c r="AX239" s="436"/>
    </row>
    <row r="240" spans="2:50" hidden="1">
      <c r="B240" s="435"/>
      <c r="C240" s="95">
        <v>14</v>
      </c>
      <c r="D240" s="95"/>
      <c r="E240" s="95"/>
      <c r="F240" s="95"/>
      <c r="G240" s="178"/>
      <c r="H240" s="436"/>
      <c r="I240" s="154" t="str">
        <f t="shared" si="251"/>
        <v/>
      </c>
      <c r="J240" s="154" t="str">
        <f t="shared" si="252"/>
        <v/>
      </c>
      <c r="K240" s="155" t="str">
        <f t="shared" si="253"/>
        <v/>
      </c>
      <c r="L240" s="438"/>
      <c r="M240" s="154" t="str">
        <f t="shared" si="236"/>
        <v/>
      </c>
      <c r="N240" s="433"/>
      <c r="O240" s="433"/>
      <c r="P240" s="95"/>
      <c r="Q240" s="152"/>
      <c r="R240" s="178" t="str">
        <f t="shared" si="237"/>
        <v/>
      </c>
      <c r="S240" s="95" t="str">
        <f t="shared" si="238"/>
        <v/>
      </c>
      <c r="T240" s="436"/>
      <c r="U240" s="95"/>
      <c r="V240" s="152"/>
      <c r="W240" s="178" t="str">
        <f t="shared" si="239"/>
        <v/>
      </c>
      <c r="X240" s="95" t="str">
        <f t="shared" si="240"/>
        <v/>
      </c>
      <c r="Y240" s="436"/>
      <c r="Z240" s="95"/>
      <c r="AA240" s="152"/>
      <c r="AB240" s="178" t="str">
        <f t="shared" si="241"/>
        <v/>
      </c>
      <c r="AC240" s="95" t="str">
        <f t="shared" si="242"/>
        <v/>
      </c>
      <c r="AD240" s="436"/>
      <c r="AE240" s="95"/>
      <c r="AF240" s="152"/>
      <c r="AG240" s="178" t="str">
        <f t="shared" si="243"/>
        <v/>
      </c>
      <c r="AH240" s="95" t="str">
        <f t="shared" si="244"/>
        <v/>
      </c>
      <c r="AI240" s="436"/>
      <c r="AJ240" s="95"/>
      <c r="AK240" s="152"/>
      <c r="AL240" s="178" t="str">
        <f t="shared" si="245"/>
        <v/>
      </c>
      <c r="AM240" s="95" t="str">
        <f t="shared" si="246"/>
        <v/>
      </c>
      <c r="AN240" s="436"/>
      <c r="AO240" s="95"/>
      <c r="AP240" s="152"/>
      <c r="AQ240" s="178" t="str">
        <f t="shared" si="247"/>
        <v/>
      </c>
      <c r="AR240" s="95" t="str">
        <f t="shared" si="248"/>
        <v/>
      </c>
      <c r="AS240" s="436"/>
      <c r="AT240" s="95"/>
      <c r="AU240" s="152"/>
      <c r="AV240" s="178" t="str">
        <f t="shared" si="249"/>
        <v/>
      </c>
      <c r="AW240" s="95" t="str">
        <f t="shared" si="250"/>
        <v/>
      </c>
      <c r="AX240" s="436"/>
    </row>
    <row r="241" spans="2:50" hidden="1">
      <c r="B241" s="435"/>
      <c r="C241" s="95">
        <v>15</v>
      </c>
      <c r="D241" s="95"/>
      <c r="E241" s="95"/>
      <c r="F241" s="95"/>
      <c r="G241" s="178"/>
      <c r="H241" s="436"/>
      <c r="I241" s="154" t="str">
        <f t="shared" si="251"/>
        <v/>
      </c>
      <c r="J241" s="154" t="str">
        <f t="shared" si="252"/>
        <v/>
      </c>
      <c r="K241" s="155" t="str">
        <f t="shared" si="253"/>
        <v/>
      </c>
      <c r="L241" s="439"/>
      <c r="M241" s="154" t="str">
        <f t="shared" si="236"/>
        <v/>
      </c>
      <c r="N241" s="433"/>
      <c r="O241" s="433"/>
      <c r="P241" s="95"/>
      <c r="Q241" s="152"/>
      <c r="R241" s="178" t="str">
        <f t="shared" si="237"/>
        <v/>
      </c>
      <c r="S241" s="95" t="str">
        <f t="shared" si="238"/>
        <v/>
      </c>
      <c r="T241" s="436"/>
      <c r="U241" s="95"/>
      <c r="V241" s="152"/>
      <c r="W241" s="178" t="str">
        <f t="shared" si="239"/>
        <v/>
      </c>
      <c r="X241" s="95" t="str">
        <f t="shared" si="240"/>
        <v/>
      </c>
      <c r="Y241" s="436"/>
      <c r="Z241" s="95"/>
      <c r="AA241" s="152"/>
      <c r="AB241" s="178" t="str">
        <f t="shared" si="241"/>
        <v/>
      </c>
      <c r="AC241" s="95" t="str">
        <f t="shared" si="242"/>
        <v/>
      </c>
      <c r="AD241" s="436"/>
      <c r="AE241" s="95"/>
      <c r="AF241" s="152"/>
      <c r="AG241" s="178" t="str">
        <f t="shared" si="243"/>
        <v/>
      </c>
      <c r="AH241" s="95" t="str">
        <f t="shared" si="244"/>
        <v/>
      </c>
      <c r="AI241" s="436"/>
      <c r="AJ241" s="95"/>
      <c r="AK241" s="152"/>
      <c r="AL241" s="178" t="str">
        <f t="shared" si="245"/>
        <v/>
      </c>
      <c r="AM241" s="95" t="str">
        <f t="shared" si="246"/>
        <v/>
      </c>
      <c r="AN241" s="436"/>
      <c r="AO241" s="95"/>
      <c r="AP241" s="152"/>
      <c r="AQ241" s="178" t="str">
        <f t="shared" si="247"/>
        <v/>
      </c>
      <c r="AR241" s="95" t="str">
        <f t="shared" si="248"/>
        <v/>
      </c>
      <c r="AS241" s="436"/>
      <c r="AT241" s="95"/>
      <c r="AU241" s="152"/>
      <c r="AV241" s="178" t="str">
        <f t="shared" si="249"/>
        <v/>
      </c>
      <c r="AW241" s="95" t="str">
        <f t="shared" si="250"/>
        <v/>
      </c>
      <c r="AX241" s="436"/>
    </row>
    <row r="242" spans="2:50" ht="15.75" hidden="1">
      <c r="B242" s="443" t="s">
        <v>167</v>
      </c>
      <c r="C242" s="444"/>
      <c r="D242" s="444"/>
      <c r="E242" s="444"/>
      <c r="F242" s="444"/>
      <c r="G242" s="444"/>
      <c r="H242" s="444"/>
      <c r="I242" s="151"/>
      <c r="J242" s="151"/>
      <c r="K242" s="151"/>
      <c r="L242" s="151"/>
      <c r="M242" s="151"/>
      <c r="N242" s="433" t="s">
        <v>159</v>
      </c>
      <c r="O242" s="446" t="s">
        <v>106</v>
      </c>
      <c r="P242" s="448">
        <f>AT222+1</f>
        <v>45951</v>
      </c>
      <c r="Q242" s="435"/>
      <c r="R242" s="435"/>
      <c r="S242" s="435"/>
      <c r="T242" s="435"/>
      <c r="U242" s="448">
        <f>P242+1</f>
        <v>45952</v>
      </c>
      <c r="V242" s="435"/>
      <c r="W242" s="435"/>
      <c r="X242" s="435"/>
      <c r="Y242" s="435"/>
      <c r="Z242" s="448">
        <f>U242+1</f>
        <v>45953</v>
      </c>
      <c r="AA242" s="435"/>
      <c r="AB242" s="435"/>
      <c r="AC242" s="435"/>
      <c r="AD242" s="435"/>
      <c r="AE242" s="448">
        <f>Z242+1</f>
        <v>45954</v>
      </c>
      <c r="AF242" s="435"/>
      <c r="AG242" s="435"/>
      <c r="AH242" s="435"/>
      <c r="AI242" s="435"/>
      <c r="AJ242" s="448">
        <f>AE242+1</f>
        <v>45955</v>
      </c>
      <c r="AK242" s="435"/>
      <c r="AL242" s="435"/>
      <c r="AM242" s="435"/>
      <c r="AN242" s="435"/>
      <c r="AO242" s="448">
        <f>AJ242+1</f>
        <v>45956</v>
      </c>
      <c r="AP242" s="435"/>
      <c r="AQ242" s="435"/>
      <c r="AR242" s="435"/>
      <c r="AS242" s="435"/>
      <c r="AT242" s="448">
        <f>AO242+1</f>
        <v>45957</v>
      </c>
      <c r="AU242" s="435"/>
      <c r="AV242" s="435"/>
      <c r="AW242" s="435"/>
      <c r="AX242" s="435"/>
    </row>
    <row r="243" spans="2:50" ht="15.75" hidden="1">
      <c r="B243" s="445"/>
      <c r="C243" s="445"/>
      <c r="D243" s="445"/>
      <c r="E243" s="445"/>
      <c r="F243" s="445"/>
      <c r="G243" s="445"/>
      <c r="H243" s="445"/>
      <c r="I243" s="151"/>
      <c r="J243" s="151"/>
      <c r="K243" s="151"/>
      <c r="L243" s="151"/>
      <c r="M243" s="151"/>
      <c r="N243" s="433"/>
      <c r="O243" s="447"/>
      <c r="P243" s="448" t="s">
        <v>120</v>
      </c>
      <c r="Q243" s="435"/>
      <c r="R243" s="435"/>
      <c r="S243" s="435"/>
      <c r="T243" s="435"/>
      <c r="U243" s="448" t="s">
        <v>114</v>
      </c>
      <c r="V243" s="435"/>
      <c r="W243" s="435"/>
      <c r="X243" s="435"/>
      <c r="Y243" s="435"/>
      <c r="Z243" s="448" t="s">
        <v>115</v>
      </c>
      <c r="AA243" s="435"/>
      <c r="AB243" s="435"/>
      <c r="AC243" s="435"/>
      <c r="AD243" s="435"/>
      <c r="AE243" s="448" t="s">
        <v>116</v>
      </c>
      <c r="AF243" s="435"/>
      <c r="AG243" s="435"/>
      <c r="AH243" s="435"/>
      <c r="AI243" s="435"/>
      <c r="AJ243" s="448" t="s">
        <v>117</v>
      </c>
      <c r="AK243" s="435"/>
      <c r="AL243" s="435"/>
      <c r="AM243" s="435"/>
      <c r="AN243" s="435"/>
      <c r="AO243" s="448" t="s">
        <v>118</v>
      </c>
      <c r="AP243" s="435"/>
      <c r="AQ243" s="435"/>
      <c r="AR243" s="435"/>
      <c r="AS243" s="435"/>
      <c r="AT243" s="448" t="s">
        <v>119</v>
      </c>
      <c r="AU243" s="435"/>
      <c r="AV243" s="435"/>
      <c r="AW243" s="435"/>
      <c r="AX243" s="435"/>
    </row>
    <row r="244" spans="2:50" hidden="1">
      <c r="B244" s="433" t="s">
        <v>155</v>
      </c>
      <c r="C244" s="433" t="s">
        <v>147</v>
      </c>
      <c r="D244" s="433"/>
      <c r="E244" s="433" t="s">
        <v>149</v>
      </c>
      <c r="F244" s="433"/>
      <c r="G244" s="433"/>
      <c r="H244" s="440" t="s">
        <v>156</v>
      </c>
      <c r="I244" s="434" t="s">
        <v>225</v>
      </c>
      <c r="J244" s="434"/>
      <c r="K244" s="434"/>
      <c r="L244" s="434" t="s">
        <v>156</v>
      </c>
      <c r="M244" s="434" t="s">
        <v>168</v>
      </c>
      <c r="N244" s="433"/>
      <c r="O244" s="433" t="s">
        <v>158</v>
      </c>
      <c r="P244" s="430" t="s">
        <v>152</v>
      </c>
      <c r="Q244" s="431"/>
      <c r="R244" s="431"/>
      <c r="S244" s="432"/>
      <c r="T244" s="433" t="s">
        <v>156</v>
      </c>
      <c r="U244" s="430" t="s">
        <v>152</v>
      </c>
      <c r="V244" s="431"/>
      <c r="W244" s="431"/>
      <c r="X244" s="432"/>
      <c r="Y244" s="433" t="s">
        <v>156</v>
      </c>
      <c r="Z244" s="430" t="s">
        <v>152</v>
      </c>
      <c r="AA244" s="431"/>
      <c r="AB244" s="431"/>
      <c r="AC244" s="432"/>
      <c r="AD244" s="433" t="s">
        <v>156</v>
      </c>
      <c r="AE244" s="430" t="s">
        <v>152</v>
      </c>
      <c r="AF244" s="431"/>
      <c r="AG244" s="431"/>
      <c r="AH244" s="432"/>
      <c r="AI244" s="433" t="s">
        <v>156</v>
      </c>
      <c r="AJ244" s="430" t="s">
        <v>152</v>
      </c>
      <c r="AK244" s="431"/>
      <c r="AL244" s="431"/>
      <c r="AM244" s="432"/>
      <c r="AN244" s="433" t="s">
        <v>156</v>
      </c>
      <c r="AO244" s="430" t="s">
        <v>152</v>
      </c>
      <c r="AP244" s="431"/>
      <c r="AQ244" s="431"/>
      <c r="AR244" s="432"/>
      <c r="AS244" s="433" t="s">
        <v>156</v>
      </c>
      <c r="AT244" s="430" t="s">
        <v>152</v>
      </c>
      <c r="AU244" s="431"/>
      <c r="AV244" s="431"/>
      <c r="AW244" s="432"/>
      <c r="AX244" s="433" t="s">
        <v>156</v>
      </c>
    </row>
    <row r="245" spans="2:50" hidden="1">
      <c r="B245" s="433"/>
      <c r="C245" s="433"/>
      <c r="D245" s="433"/>
      <c r="E245" s="433" t="s">
        <v>148</v>
      </c>
      <c r="F245" s="433"/>
      <c r="G245" s="433"/>
      <c r="H245" s="441"/>
      <c r="I245" s="434" t="s">
        <v>148</v>
      </c>
      <c r="J245" s="434"/>
      <c r="K245" s="434"/>
      <c r="L245" s="434"/>
      <c r="M245" s="434"/>
      <c r="N245" s="433"/>
      <c r="O245" s="433"/>
      <c r="P245" s="430" t="s">
        <v>153</v>
      </c>
      <c r="Q245" s="431"/>
      <c r="R245" s="431"/>
      <c r="S245" s="432"/>
      <c r="T245" s="433"/>
      <c r="U245" s="430" t="s">
        <v>153</v>
      </c>
      <c r="V245" s="431"/>
      <c r="W245" s="431"/>
      <c r="X245" s="432"/>
      <c r="Y245" s="433"/>
      <c r="Z245" s="430" t="s">
        <v>153</v>
      </c>
      <c r="AA245" s="431"/>
      <c r="AB245" s="431"/>
      <c r="AC245" s="432"/>
      <c r="AD245" s="433"/>
      <c r="AE245" s="430" t="s">
        <v>153</v>
      </c>
      <c r="AF245" s="431"/>
      <c r="AG245" s="431"/>
      <c r="AH245" s="432"/>
      <c r="AI245" s="433"/>
      <c r="AJ245" s="430" t="s">
        <v>153</v>
      </c>
      <c r="AK245" s="431"/>
      <c r="AL245" s="431"/>
      <c r="AM245" s="432"/>
      <c r="AN245" s="433"/>
      <c r="AO245" s="430" t="s">
        <v>153</v>
      </c>
      <c r="AP245" s="431"/>
      <c r="AQ245" s="431"/>
      <c r="AR245" s="432"/>
      <c r="AS245" s="433"/>
      <c r="AT245" s="430" t="s">
        <v>153</v>
      </c>
      <c r="AU245" s="431"/>
      <c r="AV245" s="431"/>
      <c r="AW245" s="432"/>
      <c r="AX245" s="433"/>
    </row>
    <row r="246" spans="2:50" hidden="1">
      <c r="B246" s="433"/>
      <c r="C246" s="433"/>
      <c r="D246" s="433"/>
      <c r="E246" s="94" t="s">
        <v>150</v>
      </c>
      <c r="F246" s="94" t="s">
        <v>151</v>
      </c>
      <c r="G246" s="94" t="s">
        <v>154</v>
      </c>
      <c r="H246" s="442"/>
      <c r="I246" s="153" t="s">
        <v>150</v>
      </c>
      <c r="J246" s="153" t="s">
        <v>151</v>
      </c>
      <c r="K246" s="153" t="s">
        <v>154</v>
      </c>
      <c r="L246" s="434"/>
      <c r="M246" s="434"/>
      <c r="N246" s="433"/>
      <c r="O246" s="433"/>
      <c r="P246" s="94" t="s">
        <v>150</v>
      </c>
      <c r="Q246" s="94" t="s">
        <v>151</v>
      </c>
      <c r="R246" s="94" t="s">
        <v>154</v>
      </c>
      <c r="S246" s="94" t="s">
        <v>168</v>
      </c>
      <c r="T246" s="433"/>
      <c r="U246" s="94" t="s">
        <v>150</v>
      </c>
      <c r="V246" s="94" t="s">
        <v>151</v>
      </c>
      <c r="W246" s="94" t="s">
        <v>154</v>
      </c>
      <c r="X246" s="94" t="s">
        <v>168</v>
      </c>
      <c r="Y246" s="433"/>
      <c r="Z246" s="94" t="s">
        <v>150</v>
      </c>
      <c r="AA246" s="94" t="s">
        <v>151</v>
      </c>
      <c r="AB246" s="94" t="s">
        <v>154</v>
      </c>
      <c r="AC246" s="94" t="s">
        <v>168</v>
      </c>
      <c r="AD246" s="43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3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3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3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33"/>
    </row>
    <row r="247" spans="2:50" hidden="1">
      <c r="B247" s="435" t="s">
        <v>137</v>
      </c>
      <c r="C247" s="95">
        <v>1</v>
      </c>
      <c r="D247" s="95" t="s">
        <v>410</v>
      </c>
      <c r="E247" s="95">
        <v>16</v>
      </c>
      <c r="F247" s="95">
        <v>2000</v>
      </c>
      <c r="G247" s="178">
        <f>F247/E247</f>
        <v>125</v>
      </c>
      <c r="H247" s="436">
        <f>AVERAGE(G247:G261)</f>
        <v>121.05171015774731</v>
      </c>
      <c r="I247" s="154">
        <f t="shared" ref="I247:I249" si="254">IFERROR(AVERAGE(P247,U247,Z247,AE247,AJ247,AO247,AT247),"")</f>
        <v>16</v>
      </c>
      <c r="J247" s="154">
        <f t="shared" ref="J247:J249" si="255">IFERROR(AVERAGE(Q247,V247,AA247,AF247,AK247,AP247,AU247),"")</f>
        <v>1925.6580379117293</v>
      </c>
      <c r="K247" s="155">
        <f t="shared" ref="K247:K249" si="256">IFERROR(AVERAGE(R247,W247,AB247,AG247,AL247,AQ247,AV247),"")</f>
        <v>120.35362736948308</v>
      </c>
      <c r="L247" s="437">
        <f>IFERROR(AVERAGE(K247:K261),"-")</f>
        <v>116.15423393287459</v>
      </c>
      <c r="M247" s="154">
        <f>IFERROR(RANK(K247, K$247:K$261),"")</f>
        <v>7</v>
      </c>
      <c r="N247" s="433"/>
      <c r="O247" s="433"/>
      <c r="P247" s="95">
        <v>16</v>
      </c>
      <c r="Q247" s="152">
        <v>1902.8571428571411</v>
      </c>
      <c r="R247" s="178">
        <f>IFERROR(Q247/P247,"")</f>
        <v>118.92857142857132</v>
      </c>
      <c r="S247" s="95">
        <f>IFERROR(RANK(R247, R$247:R$261),"")</f>
        <v>8</v>
      </c>
      <c r="T247" s="436">
        <f>AVERAGE(R247:R261)</f>
        <v>117.00667848529402</v>
      </c>
      <c r="U247" s="95">
        <v>16</v>
      </c>
      <c r="V247" s="152">
        <v>1948.9655172413757</v>
      </c>
      <c r="W247" s="178">
        <f>IFERROR(V247/U247,"")</f>
        <v>121.81034482758598</v>
      </c>
      <c r="X247" s="95">
        <f>IFERROR(RANK(W247, W$247:W$261),"")</f>
        <v>6</v>
      </c>
      <c r="Y247" s="436">
        <f>AVERAGE(W247:W261)</f>
        <v>117.5847962654408</v>
      </c>
      <c r="Z247" s="95">
        <v>16</v>
      </c>
      <c r="AA247" s="152">
        <v>1947.4999999999936</v>
      </c>
      <c r="AB247" s="178">
        <f>IFERROR(AA247/Z247,"")</f>
        <v>121.7187499999996</v>
      </c>
      <c r="AC247" s="95">
        <f>IFERROR(RANK(AB247, AB$247:AB$261),"")</f>
        <v>6</v>
      </c>
      <c r="AD247" s="436">
        <f>AVERAGE(AB247:AB261)</f>
        <v>117.91479677258089</v>
      </c>
      <c r="AE247" s="95">
        <v>16</v>
      </c>
      <c r="AF247" s="152">
        <v>1931.1111111111068</v>
      </c>
      <c r="AG247" s="178">
        <f>IFERROR(AF247/AE247,"")</f>
        <v>120.69444444444417</v>
      </c>
      <c r="AH247" s="95">
        <f>IFERROR(RANK(AG247, AG$247:AG$261),"")</f>
        <v>5</v>
      </c>
      <c r="AI247" s="436">
        <f>AVERAGE(AG247:AG261)</f>
        <v>119.49159478093569</v>
      </c>
      <c r="AJ247" s="95">
        <v>16</v>
      </c>
      <c r="AK247" s="152">
        <v>1908.3333333333317</v>
      </c>
      <c r="AL247" s="178">
        <f>IFERROR(AK247/AJ247,"")</f>
        <v>119.27083333333323</v>
      </c>
      <c r="AM247" s="95">
        <f>IFERROR(RANK(AL247, AL$247:AL$261),"")</f>
        <v>7</v>
      </c>
      <c r="AN247" s="436">
        <f>AVERAGE(AL247:AL261)</f>
        <v>119.54928116149661</v>
      </c>
      <c r="AO247" s="95">
        <v>16</v>
      </c>
      <c r="AP247" s="152">
        <v>1915.3846153846143</v>
      </c>
      <c r="AQ247" s="178">
        <f>IFERROR(AP247/AO247,"")</f>
        <v>119.7115384615384</v>
      </c>
      <c r="AR247" s="95">
        <f>IFERROR(RANK(AQ247, AQ$247:AQ$261),"")</f>
        <v>5</v>
      </c>
      <c r="AS247" s="436">
        <f>AVERAGE(AQ247:AQ261)</f>
        <v>119.4932730817479</v>
      </c>
      <c r="AT247" s="95">
        <v>16</v>
      </c>
      <c r="AU247" s="152">
        <v>1925.454545454543</v>
      </c>
      <c r="AV247" s="178">
        <f>IFERROR(AU247/AT247,"")</f>
        <v>120.34090909090894</v>
      </c>
      <c r="AW247" s="95">
        <f>IFERROR(RANK(AV247, AV$247:AV$261),"")</f>
        <v>8</v>
      </c>
      <c r="AX247" s="436">
        <f>AVERAGE(AV247:AV261)</f>
        <v>117.74662256631446</v>
      </c>
    </row>
    <row r="248" spans="2:50" hidden="1">
      <c r="B248" s="435"/>
      <c r="C248" s="95">
        <v>2</v>
      </c>
      <c r="D248" s="95" t="s">
        <v>411</v>
      </c>
      <c r="E248" s="95">
        <v>15</v>
      </c>
      <c r="F248" s="95">
        <v>2000</v>
      </c>
      <c r="G248" s="178">
        <f t="shared" ref="G248:G260" si="257">F248/E248</f>
        <v>133.33333333333334</v>
      </c>
      <c r="H248" s="436"/>
      <c r="I248" s="154">
        <f t="shared" si="254"/>
        <v>15</v>
      </c>
      <c r="J248" s="154">
        <f t="shared" si="255"/>
        <v>1916.8576574562092</v>
      </c>
      <c r="K248" s="155">
        <f t="shared" si="256"/>
        <v>127.79051049708063</v>
      </c>
      <c r="L248" s="438"/>
      <c r="M248" s="154">
        <f t="shared" ref="M248:M261" si="258">IFERROR(RANK(K248, K$247:K$261),"")</f>
        <v>1</v>
      </c>
      <c r="N248" s="433"/>
      <c r="O248" s="433"/>
      <c r="P248" s="95">
        <v>15</v>
      </c>
      <c r="Q248" s="152">
        <v>1906.8292682926824</v>
      </c>
      <c r="R248" s="178">
        <f t="shared" ref="R248:R261" si="259">IFERROR(Q248/P248,"")</f>
        <v>127.12195121951216</v>
      </c>
      <c r="S248" s="95">
        <f t="shared" ref="S248:S261" si="260">IFERROR(RANK(R248, R$247:R$261),"")</f>
        <v>3</v>
      </c>
      <c r="T248" s="436"/>
      <c r="U248" s="95">
        <v>15</v>
      </c>
      <c r="V248" s="152">
        <v>1917.4999999999984</v>
      </c>
      <c r="W248" s="178">
        <f t="shared" ref="W248:W261" si="261">IFERROR(V248/U248,"")</f>
        <v>127.83333333333323</v>
      </c>
      <c r="X248" s="95">
        <f t="shared" ref="X248:X261" si="262">IFERROR(RANK(W248, W$247:W$261),"")</f>
        <v>3</v>
      </c>
      <c r="Y248" s="436"/>
      <c r="Z248" s="95">
        <v>15</v>
      </c>
      <c r="AA248" s="152">
        <v>1921.7910447761169</v>
      </c>
      <c r="AB248" s="178">
        <f t="shared" ref="AB248:AB261" si="263">IFERROR(AA248/Z248,"")</f>
        <v>128.11940298507446</v>
      </c>
      <c r="AC248" s="95">
        <f t="shared" ref="AC248:AC261" si="264">IFERROR(RANK(AB248, AB$247:AB$261),"")</f>
        <v>1</v>
      </c>
      <c r="AD248" s="436"/>
      <c r="AE248" s="95">
        <v>15</v>
      </c>
      <c r="AF248" s="152">
        <v>1924.6153846153866</v>
      </c>
      <c r="AG248" s="178">
        <f t="shared" ref="AG248:AG261" si="265">IFERROR(AF248/AE248,"")</f>
        <v>128.30769230769243</v>
      </c>
      <c r="AH248" s="95">
        <f t="shared" ref="AH248:AH261" si="266">IFERROR(RANK(AG248, AG$247:AG$261),"")</f>
        <v>1</v>
      </c>
      <c r="AI248" s="436"/>
      <c r="AJ248" s="95">
        <v>15</v>
      </c>
      <c r="AK248" s="152">
        <v>1919.9999999999989</v>
      </c>
      <c r="AL248" s="178">
        <f t="shared" ref="AL248:AL261" si="267">IFERROR(AK248/AJ248,"")</f>
        <v>127.99999999999993</v>
      </c>
      <c r="AM248" s="95">
        <f t="shared" ref="AM248:AM261" si="268">IFERROR(RANK(AL248, AL$247:AL$261),"")</f>
        <v>1</v>
      </c>
      <c r="AN248" s="436"/>
      <c r="AO248" s="95">
        <v>15</v>
      </c>
      <c r="AP248" s="152">
        <v>1910.3448275862065</v>
      </c>
      <c r="AQ248" s="178">
        <f t="shared" ref="AQ248:AQ261" si="269">IFERROR(AP248/AO248,"")</f>
        <v>127.35632183908044</v>
      </c>
      <c r="AR248" s="95">
        <f t="shared" ref="AR248:AR261" si="270">IFERROR(RANK(AQ248, AQ$247:AQ$261),"")</f>
        <v>4</v>
      </c>
      <c r="AS248" s="436"/>
      <c r="AT248" s="95">
        <v>15</v>
      </c>
      <c r="AU248" s="152">
        <v>1916.9230769230758</v>
      </c>
      <c r="AV248" s="178">
        <f t="shared" ref="AV248:AV261" si="271">IFERROR(AU248/AT248,"")</f>
        <v>127.79487179487172</v>
      </c>
      <c r="AW248" s="95">
        <f t="shared" ref="AW248:AW261" si="272">IFERROR(RANK(AV248, AV$247:AV$261),"")</f>
        <v>1</v>
      </c>
      <c r="AX248" s="436"/>
    </row>
    <row r="249" spans="2:50" hidden="1">
      <c r="B249" s="435"/>
      <c r="C249" s="95">
        <v>3</v>
      </c>
      <c r="D249" s="95" t="s">
        <v>412</v>
      </c>
      <c r="E249" s="95">
        <v>17</v>
      </c>
      <c r="F249" s="95">
        <v>2000</v>
      </c>
      <c r="G249" s="178">
        <f t="shared" si="257"/>
        <v>117.64705882352941</v>
      </c>
      <c r="H249" s="436"/>
      <c r="I249" s="154">
        <f t="shared" si="254"/>
        <v>17</v>
      </c>
      <c r="J249" s="154">
        <f t="shared" si="255"/>
        <v>1912.2459271654375</v>
      </c>
      <c r="K249" s="155">
        <f t="shared" si="256"/>
        <v>112.48505453914336</v>
      </c>
      <c r="L249" s="438"/>
      <c r="M249" s="154">
        <f t="shared" si="258"/>
        <v>11</v>
      </c>
      <c r="N249" s="433"/>
      <c r="O249" s="433"/>
      <c r="P249" s="95">
        <v>17</v>
      </c>
      <c r="Q249" s="152">
        <v>1907.3239436619699</v>
      </c>
      <c r="R249" s="178">
        <f t="shared" si="259"/>
        <v>112.19552609776294</v>
      </c>
      <c r="S249" s="95">
        <f t="shared" si="260"/>
        <v>9</v>
      </c>
      <c r="T249" s="436"/>
      <c r="U249" s="95">
        <v>17</v>
      </c>
      <c r="V249" s="152">
        <v>1901.6129032258082</v>
      </c>
      <c r="W249" s="178">
        <f t="shared" si="261"/>
        <v>111.8595825426946</v>
      </c>
      <c r="X249" s="95">
        <f t="shared" si="262"/>
        <v>10</v>
      </c>
      <c r="Y249" s="436"/>
      <c r="Z249" s="95">
        <v>17</v>
      </c>
      <c r="AA249" s="152">
        <v>1911.1111111111122</v>
      </c>
      <c r="AB249" s="178">
        <f t="shared" si="263"/>
        <v>112.41830065359484</v>
      </c>
      <c r="AC249" s="95">
        <f t="shared" si="264"/>
        <v>10</v>
      </c>
      <c r="AD249" s="436"/>
      <c r="AE249" s="95">
        <v>17</v>
      </c>
      <c r="AF249" s="152">
        <v>1912.6315789473699</v>
      </c>
      <c r="AG249" s="178">
        <f t="shared" si="265"/>
        <v>112.50773993808059</v>
      </c>
      <c r="AH249" s="95">
        <f t="shared" si="266"/>
        <v>9</v>
      </c>
      <c r="AI249" s="436"/>
      <c r="AJ249" s="95">
        <v>17</v>
      </c>
      <c r="AK249" s="152">
        <v>1913.1428571428553</v>
      </c>
      <c r="AL249" s="178">
        <f t="shared" si="267"/>
        <v>112.5378151260503</v>
      </c>
      <c r="AM249" s="95">
        <f t="shared" si="268"/>
        <v>9</v>
      </c>
      <c r="AN249" s="436"/>
      <c r="AO249" s="95">
        <v>17</v>
      </c>
      <c r="AP249" s="152">
        <v>1921.6901408450685</v>
      </c>
      <c r="AQ249" s="178">
        <f t="shared" si="269"/>
        <v>113.04059652029815</v>
      </c>
      <c r="AR249" s="95">
        <f t="shared" si="270"/>
        <v>9</v>
      </c>
      <c r="AS249" s="436"/>
      <c r="AT249" s="95">
        <v>17</v>
      </c>
      <c r="AU249" s="152">
        <v>1918.2089552238783</v>
      </c>
      <c r="AV249" s="178">
        <f t="shared" si="271"/>
        <v>112.83582089552226</v>
      </c>
      <c r="AW249" s="95">
        <f t="shared" si="272"/>
        <v>9</v>
      </c>
      <c r="AX249" s="436"/>
    </row>
    <row r="250" spans="2:50" hidden="1">
      <c r="B250" s="435"/>
      <c r="C250" s="95">
        <v>4</v>
      </c>
      <c r="D250" s="95" t="s">
        <v>413</v>
      </c>
      <c r="E250" s="95">
        <v>16</v>
      </c>
      <c r="F250" s="95">
        <v>2000</v>
      </c>
      <c r="G250" s="178">
        <f t="shared" si="257"/>
        <v>125</v>
      </c>
      <c r="H250" s="436"/>
      <c r="I250" s="154">
        <f>IFERROR(AVERAGE(P250,U250,Z250,AE250,AJ250,AO250,AT250),"")</f>
        <v>16</v>
      </c>
      <c r="J250" s="154">
        <f>IFERROR(AVERAGE(Q250,V250,AA250,AF250,AK250,AP250,AU250),"")</f>
        <v>1915.7839589385153</v>
      </c>
      <c r="K250" s="155">
        <f>IFERROR(AVERAGE(R250,W250,AB250,AG250,AL250,AQ250,AV250),"")</f>
        <v>119.73649743365721</v>
      </c>
      <c r="L250" s="438"/>
      <c r="M250" s="154">
        <f t="shared" si="258"/>
        <v>9</v>
      </c>
      <c r="N250" s="433"/>
      <c r="O250" s="433"/>
      <c r="P250" s="95">
        <v>16</v>
      </c>
      <c r="Q250" s="152">
        <v>1913.9449541284416</v>
      </c>
      <c r="R250" s="178">
        <f t="shared" si="259"/>
        <v>119.6215596330276</v>
      </c>
      <c r="S250" s="95">
        <f t="shared" si="260"/>
        <v>7</v>
      </c>
      <c r="T250" s="436"/>
      <c r="U250" s="95">
        <v>16</v>
      </c>
      <c r="V250" s="152">
        <v>1922.941176470589</v>
      </c>
      <c r="W250" s="178">
        <f t="shared" si="261"/>
        <v>120.18382352941181</v>
      </c>
      <c r="X250" s="95">
        <f t="shared" si="262"/>
        <v>7</v>
      </c>
      <c r="Y250" s="436"/>
      <c r="Z250" s="95">
        <v>16</v>
      </c>
      <c r="AA250" s="152">
        <v>1916.2500000000007</v>
      </c>
      <c r="AB250" s="178">
        <f t="shared" si="263"/>
        <v>119.76562500000004</v>
      </c>
      <c r="AC250" s="95">
        <f t="shared" si="264"/>
        <v>7</v>
      </c>
      <c r="AD250" s="436"/>
      <c r="AE250" s="95">
        <v>16</v>
      </c>
      <c r="AF250" s="152">
        <v>1915.2808988764045</v>
      </c>
      <c r="AG250" s="178">
        <f t="shared" si="265"/>
        <v>119.70505617977528</v>
      </c>
      <c r="AH250" s="95">
        <f t="shared" si="266"/>
        <v>6</v>
      </c>
      <c r="AI250" s="436"/>
      <c r="AJ250" s="95">
        <v>16</v>
      </c>
      <c r="AK250" s="152">
        <v>1910.0970873786416</v>
      </c>
      <c r="AL250" s="178">
        <f t="shared" si="267"/>
        <v>119.3810679611651</v>
      </c>
      <c r="AM250" s="95">
        <f t="shared" si="268"/>
        <v>6</v>
      </c>
      <c r="AN250" s="436"/>
      <c r="AO250" s="95">
        <v>16</v>
      </c>
      <c r="AP250" s="152">
        <v>1905.9459459459472</v>
      </c>
      <c r="AQ250" s="178">
        <f t="shared" si="269"/>
        <v>119.1216216216217</v>
      </c>
      <c r="AR250" s="95">
        <f t="shared" si="270"/>
        <v>7</v>
      </c>
      <c r="AS250" s="436"/>
      <c r="AT250" s="95">
        <v>16</v>
      </c>
      <c r="AU250" s="152">
        <v>1926.0276497695827</v>
      </c>
      <c r="AV250" s="178">
        <f t="shared" si="271"/>
        <v>120.37672811059892</v>
      </c>
      <c r="AW250" s="95">
        <f t="shared" si="272"/>
        <v>7</v>
      </c>
      <c r="AX250" s="436"/>
    </row>
    <row r="251" spans="2:50" hidden="1">
      <c r="B251" s="435"/>
      <c r="C251" s="95">
        <v>5</v>
      </c>
      <c r="D251" s="95" t="s">
        <v>414</v>
      </c>
      <c r="E251" s="95">
        <v>19</v>
      </c>
      <c r="F251" s="95">
        <v>2000</v>
      </c>
      <c r="G251" s="178">
        <f t="shared" si="257"/>
        <v>105.26315789473684</v>
      </c>
      <c r="H251" s="436"/>
      <c r="I251" s="154">
        <f t="shared" ref="I251:I261" si="273">IFERROR(AVERAGE(P251,U251,Z251,AE251,AJ251,AO251,AT251),"")</f>
        <v>19</v>
      </c>
      <c r="J251" s="154">
        <f t="shared" ref="J251:J261" si="274">IFERROR(AVERAGE(Q251,V251,AA251,AF251,AK251,AP251,AU251),"")</f>
        <v>1912.5664008193842</v>
      </c>
      <c r="K251" s="155">
        <f t="shared" ref="K251:K261" si="275">IFERROR(AVERAGE(R251,W251,AB251,AG251,AL251,AQ251,AV251),"")</f>
        <v>100.66138951680971</v>
      </c>
      <c r="L251" s="438"/>
      <c r="M251" s="154">
        <f t="shared" si="258"/>
        <v>12</v>
      </c>
      <c r="N251" s="433"/>
      <c r="O251" s="433"/>
      <c r="P251" s="95">
        <v>19</v>
      </c>
      <c r="Q251" s="152">
        <v>1917.3333333333333</v>
      </c>
      <c r="R251" s="178">
        <f t="shared" si="259"/>
        <v>100.91228070175438</v>
      </c>
      <c r="S251" s="95">
        <f t="shared" si="260"/>
        <v>11</v>
      </c>
      <c r="T251" s="436"/>
      <c r="U251" s="95">
        <v>19</v>
      </c>
      <c r="V251" s="152">
        <v>1903.9024390243894</v>
      </c>
      <c r="W251" s="178">
        <f t="shared" si="261"/>
        <v>100.20539152759945</v>
      </c>
      <c r="X251" s="95">
        <f t="shared" si="262"/>
        <v>11</v>
      </c>
      <c r="Y251" s="436"/>
      <c r="Z251" s="95">
        <v>19</v>
      </c>
      <c r="AA251" s="152">
        <v>1922.307692307691</v>
      </c>
      <c r="AB251" s="178">
        <f t="shared" si="263"/>
        <v>101.17408906882584</v>
      </c>
      <c r="AC251" s="95">
        <f t="shared" si="264"/>
        <v>11</v>
      </c>
      <c r="AD251" s="436"/>
      <c r="AE251" s="95">
        <v>19</v>
      </c>
      <c r="AF251" s="152">
        <v>1925.8333333333321</v>
      </c>
      <c r="AG251" s="178">
        <f t="shared" si="265"/>
        <v>101.35964912280696</v>
      </c>
      <c r="AH251" s="95">
        <f t="shared" si="266"/>
        <v>10</v>
      </c>
      <c r="AI251" s="436"/>
      <c r="AJ251" s="95">
        <v>19</v>
      </c>
      <c r="AK251" s="152">
        <v>1904.0425531914896</v>
      </c>
      <c r="AL251" s="178">
        <f t="shared" si="267"/>
        <v>100.21276595744682</v>
      </c>
      <c r="AM251" s="95">
        <f t="shared" si="268"/>
        <v>10</v>
      </c>
      <c r="AN251" s="436"/>
      <c r="AO251" s="95">
        <v>19</v>
      </c>
      <c r="AP251" s="152">
        <v>1907.8787878787884</v>
      </c>
      <c r="AQ251" s="178">
        <f t="shared" si="269"/>
        <v>100.41467304625202</v>
      </c>
      <c r="AR251" s="95">
        <f t="shared" si="270"/>
        <v>10</v>
      </c>
      <c r="AS251" s="436"/>
      <c r="AT251" s="95">
        <v>19</v>
      </c>
      <c r="AU251" s="152">
        <v>1906.6666666666667</v>
      </c>
      <c r="AV251" s="178">
        <f t="shared" si="271"/>
        <v>100.35087719298247</v>
      </c>
      <c r="AW251" s="95">
        <f t="shared" si="272"/>
        <v>11</v>
      </c>
      <c r="AX251" s="436"/>
    </row>
    <row r="252" spans="2:50" hidden="1">
      <c r="B252" s="435"/>
      <c r="C252" s="95">
        <v>6</v>
      </c>
      <c r="D252" s="95" t="s">
        <v>415</v>
      </c>
      <c r="E252" s="95">
        <v>15</v>
      </c>
      <c r="F252" s="95">
        <v>2000</v>
      </c>
      <c r="G252" s="178">
        <f t="shared" si="257"/>
        <v>133.33333333333334</v>
      </c>
      <c r="H252" s="436"/>
      <c r="I252" s="154">
        <f t="shared" si="273"/>
        <v>15</v>
      </c>
      <c r="J252" s="154">
        <f t="shared" si="274"/>
        <v>1910.5017401649657</v>
      </c>
      <c r="K252" s="155">
        <f t="shared" si="275"/>
        <v>127.36678267766438</v>
      </c>
      <c r="L252" s="438"/>
      <c r="M252" s="154">
        <f t="shared" si="258"/>
        <v>3</v>
      </c>
      <c r="N252" s="433"/>
      <c r="O252" s="433"/>
      <c r="P252" s="95">
        <v>15</v>
      </c>
      <c r="Q252" s="152">
        <v>1914.8571428571422</v>
      </c>
      <c r="R252" s="178">
        <f t="shared" si="259"/>
        <v>127.65714285714282</v>
      </c>
      <c r="S252" s="95">
        <f t="shared" si="260"/>
        <v>1</v>
      </c>
      <c r="T252" s="436"/>
      <c r="U252" s="95">
        <v>15</v>
      </c>
      <c r="V252" s="152">
        <v>1907.3076923076917</v>
      </c>
      <c r="W252" s="178">
        <f t="shared" si="261"/>
        <v>127.15384615384612</v>
      </c>
      <c r="X252" s="95">
        <f t="shared" si="262"/>
        <v>4</v>
      </c>
      <c r="Y252" s="436"/>
      <c r="Z252" s="95">
        <v>15</v>
      </c>
      <c r="AA252" s="152">
        <v>1903.8202247191011</v>
      </c>
      <c r="AB252" s="178">
        <f t="shared" si="263"/>
        <v>126.92134831460675</v>
      </c>
      <c r="AC252" s="95">
        <f t="shared" si="264"/>
        <v>4</v>
      </c>
      <c r="AD252" s="436"/>
      <c r="AE252" s="95">
        <v>15</v>
      </c>
      <c r="AF252" s="152">
        <v>1903.8202247191011</v>
      </c>
      <c r="AG252" s="178">
        <f t="shared" si="265"/>
        <v>126.92134831460675</v>
      </c>
      <c r="AH252" s="95">
        <f t="shared" si="266"/>
        <v>3</v>
      </c>
      <c r="AI252" s="436"/>
      <c r="AJ252" s="95">
        <v>15</v>
      </c>
      <c r="AK252" s="152">
        <v>1917.9310344827584</v>
      </c>
      <c r="AL252" s="178">
        <f t="shared" si="267"/>
        <v>127.86206896551722</v>
      </c>
      <c r="AM252" s="95">
        <f t="shared" si="268"/>
        <v>2</v>
      </c>
      <c r="AN252" s="436"/>
      <c r="AO252" s="95">
        <v>15</v>
      </c>
      <c r="AP252" s="152">
        <v>1912.5000000000005</v>
      </c>
      <c r="AQ252" s="178">
        <f t="shared" si="269"/>
        <v>127.50000000000003</v>
      </c>
      <c r="AR252" s="95">
        <f t="shared" si="270"/>
        <v>3</v>
      </c>
      <c r="AS252" s="436"/>
      <c r="AT252" s="95">
        <v>15</v>
      </c>
      <c r="AU252" s="152">
        <v>1913.2758620689656</v>
      </c>
      <c r="AV252" s="178">
        <f t="shared" si="271"/>
        <v>127.55172413793103</v>
      </c>
      <c r="AW252" s="95">
        <f t="shared" si="272"/>
        <v>2</v>
      </c>
      <c r="AX252" s="436"/>
    </row>
    <row r="253" spans="2:50" hidden="1">
      <c r="B253" s="435"/>
      <c r="C253" s="95">
        <v>7</v>
      </c>
      <c r="D253" s="95" t="s">
        <v>416</v>
      </c>
      <c r="E253" s="95">
        <v>16</v>
      </c>
      <c r="F253" s="95">
        <v>2000</v>
      </c>
      <c r="G253" s="178">
        <f t="shared" si="257"/>
        <v>125</v>
      </c>
      <c r="H253" s="436"/>
      <c r="I253" s="154">
        <f t="shared" si="273"/>
        <v>16</v>
      </c>
      <c r="J253" s="154">
        <f t="shared" si="274"/>
        <v>1917.4604942049484</v>
      </c>
      <c r="K253" s="155">
        <f t="shared" si="275"/>
        <v>119.84128088780928</v>
      </c>
      <c r="L253" s="438"/>
      <c r="M253" s="154">
        <f t="shared" si="258"/>
        <v>8</v>
      </c>
      <c r="N253" s="433"/>
      <c r="O253" s="433"/>
      <c r="P253" s="95">
        <v>16</v>
      </c>
      <c r="Q253" s="152">
        <v>1925.4545454545455</v>
      </c>
      <c r="R253" s="178">
        <f t="shared" si="259"/>
        <v>120.34090909090909</v>
      </c>
      <c r="S253" s="95">
        <f t="shared" si="260"/>
        <v>6</v>
      </c>
      <c r="T253" s="436"/>
      <c r="U253" s="95">
        <v>16</v>
      </c>
      <c r="V253" s="152">
        <v>1912.6153846153854</v>
      </c>
      <c r="W253" s="178">
        <f t="shared" si="261"/>
        <v>119.53846153846159</v>
      </c>
      <c r="X253" s="95">
        <f t="shared" si="262"/>
        <v>8</v>
      </c>
      <c r="Y253" s="436"/>
      <c r="Z253" s="95">
        <v>16</v>
      </c>
      <c r="AA253" s="152">
        <v>1911.9230769230765</v>
      </c>
      <c r="AB253" s="178">
        <f t="shared" si="263"/>
        <v>119.49519230769228</v>
      </c>
      <c r="AC253" s="95">
        <f t="shared" si="264"/>
        <v>8</v>
      </c>
      <c r="AD253" s="436"/>
      <c r="AE253" s="95">
        <v>16</v>
      </c>
      <c r="AF253" s="152">
        <v>1901.6326530612234</v>
      </c>
      <c r="AG253" s="178">
        <f t="shared" si="265"/>
        <v>118.85204081632646</v>
      </c>
      <c r="AH253" s="95">
        <f t="shared" si="266"/>
        <v>7</v>
      </c>
      <c r="AI253" s="436"/>
      <c r="AJ253" s="95">
        <v>16</v>
      </c>
      <c r="AK253" s="152">
        <v>1934.1818181818194</v>
      </c>
      <c r="AL253" s="178">
        <f t="shared" si="267"/>
        <v>120.88636363636371</v>
      </c>
      <c r="AM253" s="95">
        <f t="shared" si="268"/>
        <v>5</v>
      </c>
      <c r="AN253" s="436"/>
      <c r="AO253" s="95">
        <v>16</v>
      </c>
      <c r="AP253" s="152">
        <v>1909.4594594594603</v>
      </c>
      <c r="AQ253" s="178">
        <f t="shared" si="269"/>
        <v>119.34121621621627</v>
      </c>
      <c r="AR253" s="95">
        <f t="shared" si="270"/>
        <v>6</v>
      </c>
      <c r="AS253" s="436"/>
      <c r="AT253" s="95">
        <v>16</v>
      </c>
      <c r="AU253" s="152">
        <v>1926.9565217391305</v>
      </c>
      <c r="AV253" s="178">
        <f t="shared" si="271"/>
        <v>120.43478260869566</v>
      </c>
      <c r="AW253" s="95">
        <f t="shared" si="272"/>
        <v>6</v>
      </c>
      <c r="AX253" s="436"/>
    </row>
    <row r="254" spans="2:50" hidden="1">
      <c r="B254" s="435"/>
      <c r="C254" s="95">
        <v>8</v>
      </c>
      <c r="D254" s="95" t="s">
        <v>419</v>
      </c>
      <c r="E254" s="95">
        <v>15</v>
      </c>
      <c r="F254" s="95">
        <v>2000</v>
      </c>
      <c r="G254" s="178">
        <f t="shared" si="257"/>
        <v>133.33333333333334</v>
      </c>
      <c r="H254" s="436"/>
      <c r="I254" s="154">
        <f t="shared" si="273"/>
        <v>15</v>
      </c>
      <c r="J254" s="154">
        <f t="shared" si="274"/>
        <v>1909.6760218311479</v>
      </c>
      <c r="K254" s="155">
        <f t="shared" si="275"/>
        <v>127.31173478874318</v>
      </c>
      <c r="L254" s="438"/>
      <c r="M254" s="154">
        <f t="shared" si="258"/>
        <v>4</v>
      </c>
      <c r="N254" s="433"/>
      <c r="O254" s="433"/>
      <c r="P254" s="95">
        <v>15</v>
      </c>
      <c r="Q254" s="152">
        <v>1913.8461538461529</v>
      </c>
      <c r="R254" s="178">
        <f t="shared" si="259"/>
        <v>127.58974358974352</v>
      </c>
      <c r="S254" s="95">
        <f t="shared" si="260"/>
        <v>2</v>
      </c>
      <c r="T254" s="436"/>
      <c r="U254" s="95">
        <v>15</v>
      </c>
      <c r="V254" s="152">
        <v>1918.9090909090921</v>
      </c>
      <c r="W254" s="178">
        <f t="shared" si="261"/>
        <v>127.92727272727281</v>
      </c>
      <c r="X254" s="95">
        <f t="shared" si="262"/>
        <v>2</v>
      </c>
      <c r="Y254" s="436"/>
      <c r="Z254" s="95">
        <v>15</v>
      </c>
      <c r="AA254" s="152">
        <v>1905.8823529411775</v>
      </c>
      <c r="AB254" s="178">
        <f t="shared" si="263"/>
        <v>127.05882352941184</v>
      </c>
      <c r="AC254" s="95">
        <f t="shared" si="264"/>
        <v>3</v>
      </c>
      <c r="AD254" s="436"/>
      <c r="AE254" s="95">
        <v>15</v>
      </c>
      <c r="AF254" s="152">
        <v>1902.8571428571433</v>
      </c>
      <c r="AG254" s="178">
        <f t="shared" si="265"/>
        <v>126.85714285714289</v>
      </c>
      <c r="AH254" s="95">
        <f t="shared" si="266"/>
        <v>4</v>
      </c>
      <c r="AI254" s="436"/>
      <c r="AJ254" s="95">
        <v>15</v>
      </c>
      <c r="AK254" s="152">
        <v>1905.9130434782599</v>
      </c>
      <c r="AL254" s="178">
        <f t="shared" si="267"/>
        <v>127.06086956521732</v>
      </c>
      <c r="AM254" s="95">
        <f t="shared" si="268"/>
        <v>4</v>
      </c>
      <c r="AN254" s="436"/>
      <c r="AO254" s="95">
        <v>15</v>
      </c>
      <c r="AP254" s="152">
        <v>1914.1935483870961</v>
      </c>
      <c r="AQ254" s="178">
        <f t="shared" si="269"/>
        <v>127.61290322580641</v>
      </c>
      <c r="AR254" s="95">
        <f t="shared" si="270"/>
        <v>2</v>
      </c>
      <c r="AS254" s="436"/>
      <c r="AT254" s="95">
        <v>15</v>
      </c>
      <c r="AU254" s="152">
        <v>1906.1308203991116</v>
      </c>
      <c r="AV254" s="178">
        <f t="shared" si="271"/>
        <v>127.07538802660744</v>
      </c>
      <c r="AW254" s="95">
        <f t="shared" si="272"/>
        <v>5</v>
      </c>
      <c r="AX254" s="436"/>
    </row>
    <row r="255" spans="2:50" hidden="1">
      <c r="B255" s="435"/>
      <c r="C255" s="95">
        <v>9</v>
      </c>
      <c r="D255" s="95" t="s">
        <v>422</v>
      </c>
      <c r="E255" s="95">
        <v>17</v>
      </c>
      <c r="F255" s="95">
        <v>2000</v>
      </c>
      <c r="G255" s="178">
        <f t="shared" si="257"/>
        <v>117.64705882352941</v>
      </c>
      <c r="H255" s="436"/>
      <c r="I255" s="154">
        <f t="shared" si="273"/>
        <v>17</v>
      </c>
      <c r="J255" s="154">
        <f t="shared" si="274"/>
        <v>1916.4956801603646</v>
      </c>
      <c r="K255" s="155">
        <f t="shared" si="275"/>
        <v>112.73504000943321</v>
      </c>
      <c r="L255" s="438"/>
      <c r="M255" s="154">
        <f t="shared" si="258"/>
        <v>10</v>
      </c>
      <c r="N255" s="433"/>
      <c r="O255" s="433"/>
      <c r="P255" s="95">
        <v>17</v>
      </c>
      <c r="Q255" s="152">
        <v>1905.1851851851845</v>
      </c>
      <c r="R255" s="178">
        <f t="shared" si="259"/>
        <v>112.06971677559909</v>
      </c>
      <c r="S255" s="95">
        <f t="shared" si="260"/>
        <v>10</v>
      </c>
      <c r="T255" s="436"/>
      <c r="U255" s="95">
        <v>17</v>
      </c>
      <c r="V255" s="152">
        <v>1927.0588235294142</v>
      </c>
      <c r="W255" s="178">
        <f t="shared" si="261"/>
        <v>113.35640138408318</v>
      </c>
      <c r="X255" s="95">
        <f t="shared" si="262"/>
        <v>9</v>
      </c>
      <c r="Y255" s="436"/>
      <c r="Z255" s="95">
        <v>17</v>
      </c>
      <c r="AA255" s="152">
        <v>1923.750000000002</v>
      </c>
      <c r="AB255" s="178">
        <f t="shared" si="263"/>
        <v>113.16176470588248</v>
      </c>
      <c r="AC255" s="95">
        <f t="shared" si="264"/>
        <v>9</v>
      </c>
      <c r="AD255" s="436"/>
      <c r="AE255" s="95">
        <v>17</v>
      </c>
      <c r="AF255" s="152">
        <v>1915.4545454545475</v>
      </c>
      <c r="AG255" s="178">
        <f t="shared" si="265"/>
        <v>112.67379679144398</v>
      </c>
      <c r="AH255" s="95">
        <f t="shared" si="266"/>
        <v>8</v>
      </c>
      <c r="AI255" s="436"/>
      <c r="AJ255" s="95">
        <v>17</v>
      </c>
      <c r="AK255" s="152">
        <v>1913.1645569620243</v>
      </c>
      <c r="AL255" s="178">
        <f t="shared" si="267"/>
        <v>112.53909158600143</v>
      </c>
      <c r="AM255" s="95">
        <f t="shared" si="268"/>
        <v>8</v>
      </c>
      <c r="AN255" s="436"/>
      <c r="AO255" s="95">
        <v>17</v>
      </c>
      <c r="AP255" s="152">
        <v>1922.1176470588234</v>
      </c>
      <c r="AQ255" s="178">
        <f t="shared" si="269"/>
        <v>113.06574394463667</v>
      </c>
      <c r="AR255" s="95">
        <f t="shared" si="270"/>
        <v>8</v>
      </c>
      <c r="AS255" s="436"/>
      <c r="AT255" s="95">
        <v>17</v>
      </c>
      <c r="AU255" s="152">
        <v>1908.7390029325556</v>
      </c>
      <c r="AV255" s="178">
        <f t="shared" si="271"/>
        <v>112.27876487838563</v>
      </c>
      <c r="AW255" s="95">
        <f t="shared" si="272"/>
        <v>10</v>
      </c>
      <c r="AX255" s="436"/>
    </row>
    <row r="256" spans="2:50" hidden="1">
      <c r="B256" s="435"/>
      <c r="C256" s="95">
        <v>10</v>
      </c>
      <c r="D256" s="95" t="s">
        <v>423</v>
      </c>
      <c r="E256" s="95">
        <v>15</v>
      </c>
      <c r="F256" s="95">
        <v>2000</v>
      </c>
      <c r="G256" s="178">
        <f t="shared" si="257"/>
        <v>133.33333333333334</v>
      </c>
      <c r="H256" s="436"/>
      <c r="I256" s="154">
        <f t="shared" si="273"/>
        <v>15</v>
      </c>
      <c r="J256" s="154">
        <f t="shared" si="274"/>
        <v>1913.5558993759457</v>
      </c>
      <c r="K256" s="155">
        <f t="shared" si="275"/>
        <v>127.57039329172972</v>
      </c>
      <c r="L256" s="438"/>
      <c r="M256" s="154">
        <f t="shared" si="258"/>
        <v>2</v>
      </c>
      <c r="N256" s="433"/>
      <c r="O256" s="433"/>
      <c r="P256" s="95">
        <v>15</v>
      </c>
      <c r="Q256" s="152">
        <v>1904.7619047619066</v>
      </c>
      <c r="R256" s="178">
        <f t="shared" si="259"/>
        <v>126.98412698412712</v>
      </c>
      <c r="S256" s="95">
        <f t="shared" si="260"/>
        <v>4</v>
      </c>
      <c r="T256" s="436"/>
      <c r="U256" s="95">
        <v>15</v>
      </c>
      <c r="V256" s="152">
        <v>1925.6603773584916</v>
      </c>
      <c r="W256" s="178">
        <f t="shared" si="261"/>
        <v>128.37735849056611</v>
      </c>
      <c r="X256" s="95">
        <f t="shared" si="262"/>
        <v>1</v>
      </c>
      <c r="Y256" s="436"/>
      <c r="Z256" s="95">
        <v>15</v>
      </c>
      <c r="AA256" s="152">
        <v>1918.8000000000004</v>
      </c>
      <c r="AB256" s="178">
        <f t="shared" si="263"/>
        <v>127.92000000000003</v>
      </c>
      <c r="AC256" s="95">
        <f t="shared" si="264"/>
        <v>2</v>
      </c>
      <c r="AD256" s="436"/>
      <c r="AE256" s="95">
        <v>15</v>
      </c>
      <c r="AF256" s="152">
        <v>1905.5555555555566</v>
      </c>
      <c r="AG256" s="178">
        <f t="shared" si="265"/>
        <v>127.03703703703711</v>
      </c>
      <c r="AH256" s="95">
        <f t="shared" si="266"/>
        <v>2</v>
      </c>
      <c r="AI256" s="436"/>
      <c r="AJ256" s="95">
        <v>15</v>
      </c>
      <c r="AK256" s="152">
        <v>1916.1290322580662</v>
      </c>
      <c r="AL256" s="178">
        <f t="shared" si="267"/>
        <v>127.74193548387107</v>
      </c>
      <c r="AM256" s="95">
        <f t="shared" si="268"/>
        <v>3</v>
      </c>
      <c r="AN256" s="436"/>
      <c r="AO256" s="95">
        <v>15</v>
      </c>
      <c r="AP256" s="152">
        <v>1916.521739130437</v>
      </c>
      <c r="AQ256" s="178">
        <f t="shared" si="269"/>
        <v>127.76811594202914</v>
      </c>
      <c r="AR256" s="95">
        <f t="shared" si="270"/>
        <v>1</v>
      </c>
      <c r="AS256" s="436"/>
      <c r="AT256" s="95">
        <v>15</v>
      </c>
      <c r="AU256" s="152">
        <v>1907.4626865671619</v>
      </c>
      <c r="AV256" s="178">
        <f t="shared" si="271"/>
        <v>127.16417910447745</v>
      </c>
      <c r="AW256" s="95">
        <f t="shared" si="272"/>
        <v>4</v>
      </c>
      <c r="AX256" s="436"/>
    </row>
    <row r="257" spans="2:50" hidden="1">
      <c r="B257" s="435"/>
      <c r="C257" s="95">
        <v>11</v>
      </c>
      <c r="D257" s="95" t="s">
        <v>424</v>
      </c>
      <c r="E257" s="95">
        <v>16</v>
      </c>
      <c r="F257" s="95">
        <v>1500</v>
      </c>
      <c r="G257" s="178">
        <f t="shared" si="257"/>
        <v>93.75</v>
      </c>
      <c r="H257" s="436"/>
      <c r="I257" s="154">
        <f t="shared" si="273"/>
        <v>16</v>
      </c>
      <c r="J257" s="154">
        <f t="shared" si="274"/>
        <v>1455.5714285714303</v>
      </c>
      <c r="K257" s="155">
        <f t="shared" si="275"/>
        <v>90.973214285714391</v>
      </c>
      <c r="L257" s="438"/>
      <c r="M257" s="154">
        <f t="shared" si="258"/>
        <v>13</v>
      </c>
      <c r="N257" s="433"/>
      <c r="O257" s="433"/>
      <c r="P257" s="95">
        <v>16</v>
      </c>
      <c r="Q257" s="152">
        <v>1441.7142857142842</v>
      </c>
      <c r="R257" s="178">
        <f t="shared" si="259"/>
        <v>90.107142857142762</v>
      </c>
      <c r="S257" s="95">
        <f t="shared" si="260"/>
        <v>12</v>
      </c>
      <c r="T257" s="436"/>
      <c r="U257" s="95">
        <v>16</v>
      </c>
      <c r="V257" s="152">
        <v>1440.0000000000014</v>
      </c>
      <c r="W257" s="178">
        <f t="shared" si="261"/>
        <v>90.000000000000085</v>
      </c>
      <c r="X257" s="95">
        <f t="shared" si="262"/>
        <v>12</v>
      </c>
      <c r="Y257" s="436"/>
      <c r="Z257" s="95">
        <v>16</v>
      </c>
      <c r="AA257" s="152">
        <v>1485.0000000000052</v>
      </c>
      <c r="AB257" s="178">
        <f t="shared" si="263"/>
        <v>92.812500000000327</v>
      </c>
      <c r="AC257" s="95">
        <f t="shared" si="264"/>
        <v>12</v>
      </c>
      <c r="AD257" s="436"/>
      <c r="AE257" s="274"/>
      <c r="AF257" s="275"/>
      <c r="AG257" s="276" t="str">
        <f t="shared" si="265"/>
        <v/>
      </c>
      <c r="AH257" s="274" t="str">
        <f t="shared" si="266"/>
        <v/>
      </c>
      <c r="AI257" s="436"/>
      <c r="AJ257" s="274"/>
      <c r="AK257" s="275"/>
      <c r="AL257" s="276" t="str">
        <f t="shared" si="267"/>
        <v/>
      </c>
      <c r="AM257" s="274" t="str">
        <f t="shared" si="268"/>
        <v/>
      </c>
      <c r="AN257" s="436"/>
      <c r="AO257" s="274"/>
      <c r="AP257" s="275"/>
      <c r="AQ257" s="276" t="str">
        <f t="shared" si="269"/>
        <v/>
      </c>
      <c r="AR257" s="274" t="str">
        <f t="shared" si="270"/>
        <v/>
      </c>
      <c r="AS257" s="436"/>
      <c r="AT257" s="274"/>
      <c r="AU257" s="275"/>
      <c r="AV257" s="276" t="str">
        <f t="shared" si="271"/>
        <v/>
      </c>
      <c r="AW257" s="274" t="str">
        <f t="shared" si="272"/>
        <v/>
      </c>
      <c r="AX257" s="436"/>
    </row>
    <row r="258" spans="2:50" hidden="1">
      <c r="B258" s="435"/>
      <c r="C258" s="95">
        <v>12</v>
      </c>
      <c r="D258" s="95" t="s">
        <v>671</v>
      </c>
      <c r="E258" s="95">
        <v>16</v>
      </c>
      <c r="F258" s="95">
        <v>2000</v>
      </c>
      <c r="G258" s="178">
        <f t="shared" si="257"/>
        <v>125</v>
      </c>
      <c r="H258" s="436"/>
      <c r="I258" s="154">
        <f t="shared" si="273"/>
        <v>16</v>
      </c>
      <c r="J258" s="154">
        <f t="shared" si="274"/>
        <v>1961.2531969309464</v>
      </c>
      <c r="K258" s="155">
        <f t="shared" si="275"/>
        <v>122.57832480818415</v>
      </c>
      <c r="L258" s="438"/>
      <c r="M258" s="154">
        <f t="shared" si="258"/>
        <v>6</v>
      </c>
      <c r="N258" s="433"/>
      <c r="O258" s="433"/>
      <c r="P258" s="95">
        <v>16</v>
      </c>
      <c r="Q258" s="152">
        <v>1928.8235294117669</v>
      </c>
      <c r="R258" s="178">
        <f t="shared" si="259"/>
        <v>120.55147058823543</v>
      </c>
      <c r="S258" s="95">
        <f t="shared" si="260"/>
        <v>5</v>
      </c>
      <c r="T258" s="436"/>
      <c r="U258" s="95">
        <v>16</v>
      </c>
      <c r="V258" s="152">
        <v>1964.3478260869565</v>
      </c>
      <c r="W258" s="178">
        <f t="shared" si="261"/>
        <v>122.77173913043478</v>
      </c>
      <c r="X258" s="95">
        <f t="shared" si="262"/>
        <v>5</v>
      </c>
      <c r="Y258" s="436"/>
      <c r="Z258" s="95">
        <v>16</v>
      </c>
      <c r="AA258" s="152">
        <v>1990.5882352941153</v>
      </c>
      <c r="AB258" s="178">
        <f t="shared" si="263"/>
        <v>124.41176470588221</v>
      </c>
      <c r="AC258" s="95">
        <f t="shared" si="264"/>
        <v>5</v>
      </c>
      <c r="AD258" s="436"/>
      <c r="AE258" s="274"/>
      <c r="AF258" s="275"/>
      <c r="AG258" s="276" t="str">
        <f t="shared" si="265"/>
        <v/>
      </c>
      <c r="AH258" s="274" t="str">
        <f t="shared" si="266"/>
        <v/>
      </c>
      <c r="AI258" s="436"/>
      <c r="AJ258" s="274"/>
      <c r="AK258" s="275"/>
      <c r="AL258" s="276" t="str">
        <f t="shared" si="267"/>
        <v/>
      </c>
      <c r="AM258" s="274" t="str">
        <f t="shared" si="268"/>
        <v/>
      </c>
      <c r="AN258" s="436"/>
      <c r="AO258" s="274"/>
      <c r="AP258" s="275"/>
      <c r="AQ258" s="276" t="str">
        <f t="shared" si="269"/>
        <v/>
      </c>
      <c r="AR258" s="274" t="str">
        <f t="shared" si="270"/>
        <v/>
      </c>
      <c r="AS258" s="436"/>
      <c r="AT258" s="274"/>
      <c r="AU258" s="275"/>
      <c r="AV258" s="276" t="str">
        <f t="shared" si="271"/>
        <v/>
      </c>
      <c r="AW258" s="274" t="str">
        <f t="shared" si="272"/>
        <v/>
      </c>
      <c r="AX258" s="436"/>
    </row>
    <row r="259" spans="2:50" hidden="1">
      <c r="B259" s="435"/>
      <c r="C259" s="95">
        <v>13</v>
      </c>
      <c r="D259" s="95" t="s">
        <v>808</v>
      </c>
      <c r="E259" s="95">
        <v>16</v>
      </c>
      <c r="F259" s="95">
        <v>1500</v>
      </c>
      <c r="G259" s="178">
        <f t="shared" si="257"/>
        <v>93.75</v>
      </c>
      <c r="H259" s="436"/>
      <c r="I259" s="154">
        <f t="shared" si="273"/>
        <v>16</v>
      </c>
      <c r="J259" s="154">
        <f t="shared" si="274"/>
        <v>1431.4285714285713</v>
      </c>
      <c r="K259" s="155">
        <f t="shared" si="275"/>
        <v>89.464285714285708</v>
      </c>
      <c r="L259" s="438"/>
      <c r="M259" s="154">
        <f t="shared" si="258"/>
        <v>14</v>
      </c>
      <c r="N259" s="433"/>
      <c r="O259" s="433"/>
      <c r="P259" s="274"/>
      <c r="Q259" s="275"/>
      <c r="R259" s="276" t="str">
        <f t="shared" si="259"/>
        <v/>
      </c>
      <c r="S259" s="274" t="str">
        <f t="shared" si="260"/>
        <v/>
      </c>
      <c r="T259" s="436"/>
      <c r="U259" s="274"/>
      <c r="V259" s="275"/>
      <c r="W259" s="276" t="str">
        <f t="shared" si="261"/>
        <v/>
      </c>
      <c r="X259" s="274" t="str">
        <f t="shared" si="262"/>
        <v/>
      </c>
      <c r="Y259" s="436"/>
      <c r="Z259" s="274"/>
      <c r="AA259" s="275"/>
      <c r="AB259" s="276" t="str">
        <f t="shared" si="263"/>
        <v/>
      </c>
      <c r="AC259" s="274" t="str">
        <f t="shared" si="264"/>
        <v/>
      </c>
      <c r="AD259" s="436"/>
      <c r="AE259" s="274"/>
      <c r="AF259" s="275"/>
      <c r="AG259" s="276" t="str">
        <f t="shared" si="265"/>
        <v/>
      </c>
      <c r="AH259" s="274" t="str">
        <f t="shared" si="266"/>
        <v/>
      </c>
      <c r="AI259" s="436"/>
      <c r="AJ259" s="274"/>
      <c r="AK259" s="275"/>
      <c r="AL259" s="276" t="str">
        <f t="shared" si="267"/>
        <v/>
      </c>
      <c r="AM259" s="274" t="str">
        <f t="shared" si="268"/>
        <v/>
      </c>
      <c r="AN259" s="436"/>
      <c r="AO259" s="274"/>
      <c r="AP259" s="275"/>
      <c r="AQ259" s="276" t="str">
        <f t="shared" si="269"/>
        <v/>
      </c>
      <c r="AR259" s="274" t="str">
        <f t="shared" si="270"/>
        <v/>
      </c>
      <c r="AS259" s="436"/>
      <c r="AT259" s="95">
        <v>16</v>
      </c>
      <c r="AU259" s="152">
        <v>1431.4285714285713</v>
      </c>
      <c r="AV259" s="178">
        <f t="shared" si="271"/>
        <v>89.464285714285708</v>
      </c>
      <c r="AW259" s="95">
        <f t="shared" si="272"/>
        <v>12</v>
      </c>
      <c r="AX259" s="436"/>
    </row>
    <row r="260" spans="2:50" hidden="1">
      <c r="B260" s="435"/>
      <c r="C260" s="95">
        <v>14</v>
      </c>
      <c r="D260" s="95" t="s">
        <v>809</v>
      </c>
      <c r="E260" s="95">
        <v>15</v>
      </c>
      <c r="F260" s="95">
        <v>2000</v>
      </c>
      <c r="G260" s="178">
        <f t="shared" si="257"/>
        <v>133.33333333333334</v>
      </c>
      <c r="H260" s="436"/>
      <c r="I260" s="154">
        <f t="shared" si="273"/>
        <v>15</v>
      </c>
      <c r="J260" s="154">
        <f t="shared" si="274"/>
        <v>1909.3670886075938</v>
      </c>
      <c r="K260" s="155">
        <f t="shared" si="275"/>
        <v>127.29113924050625</v>
      </c>
      <c r="L260" s="438"/>
      <c r="M260" s="154">
        <f t="shared" si="258"/>
        <v>5</v>
      </c>
      <c r="N260" s="433"/>
      <c r="O260" s="433"/>
      <c r="P260" s="274"/>
      <c r="Q260" s="275"/>
      <c r="R260" s="276" t="str">
        <f t="shared" si="259"/>
        <v/>
      </c>
      <c r="S260" s="274" t="str">
        <f t="shared" si="260"/>
        <v/>
      </c>
      <c r="T260" s="436"/>
      <c r="U260" s="274"/>
      <c r="V260" s="275"/>
      <c r="W260" s="276" t="str">
        <f t="shared" si="261"/>
        <v/>
      </c>
      <c r="X260" s="274" t="str">
        <f t="shared" si="262"/>
        <v/>
      </c>
      <c r="Y260" s="436"/>
      <c r="Z260" s="274"/>
      <c r="AA260" s="275"/>
      <c r="AB260" s="276" t="str">
        <f t="shared" si="263"/>
        <v/>
      </c>
      <c r="AC260" s="274" t="str">
        <f t="shared" si="264"/>
        <v/>
      </c>
      <c r="AD260" s="436"/>
      <c r="AE260" s="274"/>
      <c r="AF260" s="275"/>
      <c r="AG260" s="276" t="str">
        <f t="shared" si="265"/>
        <v/>
      </c>
      <c r="AH260" s="274" t="str">
        <f t="shared" si="266"/>
        <v/>
      </c>
      <c r="AI260" s="436"/>
      <c r="AJ260" s="274"/>
      <c r="AK260" s="275"/>
      <c r="AL260" s="276" t="str">
        <f t="shared" si="267"/>
        <v/>
      </c>
      <c r="AM260" s="274" t="str">
        <f t="shared" si="268"/>
        <v/>
      </c>
      <c r="AN260" s="436"/>
      <c r="AO260" s="274"/>
      <c r="AP260" s="275"/>
      <c r="AQ260" s="276" t="str">
        <f t="shared" si="269"/>
        <v/>
      </c>
      <c r="AR260" s="274" t="str">
        <f t="shared" si="270"/>
        <v/>
      </c>
      <c r="AS260" s="436"/>
      <c r="AT260" s="95">
        <v>15</v>
      </c>
      <c r="AU260" s="152">
        <v>1909.3670886075938</v>
      </c>
      <c r="AV260" s="178">
        <f t="shared" si="271"/>
        <v>127.29113924050625</v>
      </c>
      <c r="AW260" s="95">
        <f t="shared" si="272"/>
        <v>3</v>
      </c>
      <c r="AX260" s="436"/>
    </row>
    <row r="261" spans="2:50" hidden="1">
      <c r="B261" s="435"/>
      <c r="C261" s="95">
        <v>15</v>
      </c>
      <c r="D261" s="95"/>
      <c r="E261" s="95"/>
      <c r="F261" s="95"/>
      <c r="G261" s="178"/>
      <c r="H261" s="436"/>
      <c r="I261" s="154" t="str">
        <f t="shared" si="273"/>
        <v/>
      </c>
      <c r="J261" s="154" t="str">
        <f t="shared" si="274"/>
        <v/>
      </c>
      <c r="K261" s="155" t="str">
        <f t="shared" si="275"/>
        <v/>
      </c>
      <c r="L261" s="439"/>
      <c r="M261" s="154" t="str">
        <f t="shared" si="258"/>
        <v/>
      </c>
      <c r="N261" s="433"/>
      <c r="O261" s="433"/>
      <c r="P261" s="95"/>
      <c r="Q261" s="152"/>
      <c r="R261" s="178" t="str">
        <f t="shared" si="259"/>
        <v/>
      </c>
      <c r="S261" s="95" t="str">
        <f t="shared" si="260"/>
        <v/>
      </c>
      <c r="T261" s="436"/>
      <c r="U261" s="95"/>
      <c r="V261" s="152"/>
      <c r="W261" s="178" t="str">
        <f t="shared" si="261"/>
        <v/>
      </c>
      <c r="X261" s="95" t="str">
        <f t="shared" si="262"/>
        <v/>
      </c>
      <c r="Y261" s="436"/>
      <c r="Z261" s="95"/>
      <c r="AA261" s="152"/>
      <c r="AB261" s="178" t="str">
        <f t="shared" si="263"/>
        <v/>
      </c>
      <c r="AC261" s="95" t="str">
        <f t="shared" si="264"/>
        <v/>
      </c>
      <c r="AD261" s="436"/>
      <c r="AE261" s="95"/>
      <c r="AF261" s="152"/>
      <c r="AG261" s="178" t="str">
        <f t="shared" si="265"/>
        <v/>
      </c>
      <c r="AH261" s="95" t="str">
        <f t="shared" si="266"/>
        <v/>
      </c>
      <c r="AI261" s="436"/>
      <c r="AJ261" s="95"/>
      <c r="AK261" s="152"/>
      <c r="AL261" s="178" t="str">
        <f t="shared" si="267"/>
        <v/>
      </c>
      <c r="AM261" s="95" t="str">
        <f t="shared" si="268"/>
        <v/>
      </c>
      <c r="AN261" s="436"/>
      <c r="AO261" s="95"/>
      <c r="AP261" s="152"/>
      <c r="AQ261" s="178" t="str">
        <f t="shared" si="269"/>
        <v/>
      </c>
      <c r="AR261" s="95" t="str">
        <f t="shared" si="270"/>
        <v/>
      </c>
      <c r="AS261" s="436"/>
      <c r="AT261" s="95"/>
      <c r="AU261" s="152"/>
      <c r="AV261" s="178" t="str">
        <f t="shared" si="271"/>
        <v/>
      </c>
      <c r="AW261" s="95" t="str">
        <f t="shared" si="272"/>
        <v/>
      </c>
      <c r="AX261" s="436"/>
    </row>
    <row r="262" spans="2:50" ht="15.75" hidden="1">
      <c r="B262" s="443" t="s">
        <v>167</v>
      </c>
      <c r="C262" s="444"/>
      <c r="D262" s="444"/>
      <c r="E262" s="444"/>
      <c r="F262" s="444"/>
      <c r="G262" s="444"/>
      <c r="H262" s="444"/>
      <c r="I262" s="151"/>
      <c r="J262" s="151"/>
      <c r="K262" s="151"/>
      <c r="L262" s="151"/>
      <c r="M262" s="151"/>
      <c r="N262" s="433" t="s">
        <v>159</v>
      </c>
      <c r="O262" s="446" t="s">
        <v>106</v>
      </c>
      <c r="P262" s="448">
        <f>AT242+1</f>
        <v>45958</v>
      </c>
      <c r="Q262" s="435"/>
      <c r="R262" s="435"/>
      <c r="S262" s="435"/>
      <c r="T262" s="435"/>
      <c r="U262" s="448">
        <f>P262+1</f>
        <v>45959</v>
      </c>
      <c r="V262" s="435"/>
      <c r="W262" s="435"/>
      <c r="X262" s="435"/>
      <c r="Y262" s="435"/>
      <c r="Z262" s="448">
        <f>U262+1</f>
        <v>45960</v>
      </c>
      <c r="AA262" s="435"/>
      <c r="AB262" s="435"/>
      <c r="AC262" s="435"/>
      <c r="AD262" s="435"/>
      <c r="AE262" s="448">
        <f>Z262+1</f>
        <v>45961</v>
      </c>
      <c r="AF262" s="435"/>
      <c r="AG262" s="435"/>
      <c r="AH262" s="435"/>
      <c r="AI262" s="435"/>
      <c r="AJ262" s="448">
        <f>AE262+1</f>
        <v>45962</v>
      </c>
      <c r="AK262" s="435"/>
      <c r="AL262" s="435"/>
      <c r="AM262" s="435"/>
      <c r="AN262" s="435"/>
      <c r="AO262" s="448">
        <f>AJ262+1</f>
        <v>45963</v>
      </c>
      <c r="AP262" s="435"/>
      <c r="AQ262" s="435"/>
      <c r="AR262" s="435"/>
      <c r="AS262" s="435"/>
      <c r="AT262" s="448">
        <f>AO262+1</f>
        <v>45964</v>
      </c>
      <c r="AU262" s="435"/>
      <c r="AV262" s="435"/>
      <c r="AW262" s="435"/>
      <c r="AX262" s="435"/>
    </row>
    <row r="263" spans="2:50" ht="15.75" hidden="1">
      <c r="B263" s="445"/>
      <c r="C263" s="445"/>
      <c r="D263" s="445"/>
      <c r="E263" s="445"/>
      <c r="F263" s="445"/>
      <c r="G263" s="445"/>
      <c r="H263" s="445"/>
      <c r="I263" s="151"/>
      <c r="J263" s="151"/>
      <c r="K263" s="151"/>
      <c r="L263" s="151"/>
      <c r="M263" s="151"/>
      <c r="N263" s="433"/>
      <c r="O263" s="447"/>
      <c r="P263" s="448" t="s">
        <v>120</v>
      </c>
      <c r="Q263" s="435"/>
      <c r="R263" s="435"/>
      <c r="S263" s="435"/>
      <c r="T263" s="435"/>
      <c r="U263" s="448" t="s">
        <v>114</v>
      </c>
      <c r="V263" s="435"/>
      <c r="W263" s="435"/>
      <c r="X263" s="435"/>
      <c r="Y263" s="435"/>
      <c r="Z263" s="448" t="s">
        <v>115</v>
      </c>
      <c r="AA263" s="435"/>
      <c r="AB263" s="435"/>
      <c r="AC263" s="435"/>
      <c r="AD263" s="435"/>
      <c r="AE263" s="448" t="s">
        <v>116</v>
      </c>
      <c r="AF263" s="435"/>
      <c r="AG263" s="435"/>
      <c r="AH263" s="435"/>
      <c r="AI263" s="435"/>
      <c r="AJ263" s="448" t="s">
        <v>117</v>
      </c>
      <c r="AK263" s="435"/>
      <c r="AL263" s="435"/>
      <c r="AM263" s="435"/>
      <c r="AN263" s="435"/>
      <c r="AO263" s="448" t="s">
        <v>118</v>
      </c>
      <c r="AP263" s="435"/>
      <c r="AQ263" s="435"/>
      <c r="AR263" s="435"/>
      <c r="AS263" s="435"/>
      <c r="AT263" s="448" t="s">
        <v>119</v>
      </c>
      <c r="AU263" s="435"/>
      <c r="AV263" s="435"/>
      <c r="AW263" s="435"/>
      <c r="AX263" s="435"/>
    </row>
    <row r="264" spans="2:50" hidden="1">
      <c r="B264" s="433" t="s">
        <v>155</v>
      </c>
      <c r="C264" s="433" t="s">
        <v>147</v>
      </c>
      <c r="D264" s="433"/>
      <c r="E264" s="433" t="s">
        <v>149</v>
      </c>
      <c r="F264" s="433"/>
      <c r="G264" s="433"/>
      <c r="H264" s="440" t="s">
        <v>156</v>
      </c>
      <c r="I264" s="434" t="s">
        <v>225</v>
      </c>
      <c r="J264" s="434"/>
      <c r="K264" s="434"/>
      <c r="L264" s="434" t="s">
        <v>156</v>
      </c>
      <c r="M264" s="434" t="s">
        <v>168</v>
      </c>
      <c r="N264" s="433"/>
      <c r="O264" s="433" t="s">
        <v>158</v>
      </c>
      <c r="P264" s="430" t="s">
        <v>152</v>
      </c>
      <c r="Q264" s="431"/>
      <c r="R264" s="431"/>
      <c r="S264" s="432"/>
      <c r="T264" s="433" t="s">
        <v>156</v>
      </c>
      <c r="U264" s="430" t="s">
        <v>152</v>
      </c>
      <c r="V264" s="431"/>
      <c r="W264" s="431"/>
      <c r="X264" s="432"/>
      <c r="Y264" s="433" t="s">
        <v>156</v>
      </c>
      <c r="Z264" s="430" t="s">
        <v>152</v>
      </c>
      <c r="AA264" s="431"/>
      <c r="AB264" s="431"/>
      <c r="AC264" s="432"/>
      <c r="AD264" s="433" t="s">
        <v>156</v>
      </c>
      <c r="AE264" s="430" t="s">
        <v>152</v>
      </c>
      <c r="AF264" s="431"/>
      <c r="AG264" s="431"/>
      <c r="AH264" s="432"/>
      <c r="AI264" s="433" t="s">
        <v>156</v>
      </c>
      <c r="AJ264" s="430" t="s">
        <v>152</v>
      </c>
      <c r="AK264" s="431"/>
      <c r="AL264" s="431"/>
      <c r="AM264" s="432"/>
      <c r="AN264" s="433" t="s">
        <v>156</v>
      </c>
      <c r="AO264" s="430" t="s">
        <v>152</v>
      </c>
      <c r="AP264" s="431"/>
      <c r="AQ264" s="431"/>
      <c r="AR264" s="432"/>
      <c r="AS264" s="433" t="s">
        <v>156</v>
      </c>
      <c r="AT264" s="430" t="s">
        <v>152</v>
      </c>
      <c r="AU264" s="431"/>
      <c r="AV264" s="431"/>
      <c r="AW264" s="432"/>
      <c r="AX264" s="433" t="s">
        <v>156</v>
      </c>
    </row>
    <row r="265" spans="2:50" hidden="1">
      <c r="B265" s="433"/>
      <c r="C265" s="433"/>
      <c r="D265" s="433"/>
      <c r="E265" s="433" t="s">
        <v>148</v>
      </c>
      <c r="F265" s="433"/>
      <c r="G265" s="433"/>
      <c r="H265" s="441"/>
      <c r="I265" s="434" t="s">
        <v>148</v>
      </c>
      <c r="J265" s="434"/>
      <c r="K265" s="434"/>
      <c r="L265" s="434"/>
      <c r="M265" s="434"/>
      <c r="N265" s="433"/>
      <c r="O265" s="433"/>
      <c r="P265" s="430" t="s">
        <v>153</v>
      </c>
      <c r="Q265" s="431"/>
      <c r="R265" s="431"/>
      <c r="S265" s="432"/>
      <c r="T265" s="433"/>
      <c r="U265" s="430" t="s">
        <v>153</v>
      </c>
      <c r="V265" s="431"/>
      <c r="W265" s="431"/>
      <c r="X265" s="432"/>
      <c r="Y265" s="433"/>
      <c r="Z265" s="430" t="s">
        <v>153</v>
      </c>
      <c r="AA265" s="431"/>
      <c r="AB265" s="431"/>
      <c r="AC265" s="432"/>
      <c r="AD265" s="433"/>
      <c r="AE265" s="430" t="s">
        <v>153</v>
      </c>
      <c r="AF265" s="431"/>
      <c r="AG265" s="431"/>
      <c r="AH265" s="432"/>
      <c r="AI265" s="433"/>
      <c r="AJ265" s="430" t="s">
        <v>153</v>
      </c>
      <c r="AK265" s="431"/>
      <c r="AL265" s="431"/>
      <c r="AM265" s="432"/>
      <c r="AN265" s="433"/>
      <c r="AO265" s="430" t="s">
        <v>153</v>
      </c>
      <c r="AP265" s="431"/>
      <c r="AQ265" s="431"/>
      <c r="AR265" s="432"/>
      <c r="AS265" s="433"/>
      <c r="AT265" s="430" t="s">
        <v>153</v>
      </c>
      <c r="AU265" s="431"/>
      <c r="AV265" s="431"/>
      <c r="AW265" s="432"/>
      <c r="AX265" s="433"/>
    </row>
    <row r="266" spans="2:50" hidden="1">
      <c r="B266" s="433"/>
      <c r="C266" s="433"/>
      <c r="D266" s="433"/>
      <c r="E266" s="94" t="s">
        <v>150</v>
      </c>
      <c r="F266" s="94" t="s">
        <v>151</v>
      </c>
      <c r="G266" s="94" t="s">
        <v>154</v>
      </c>
      <c r="H266" s="442"/>
      <c r="I266" s="153" t="s">
        <v>150</v>
      </c>
      <c r="J266" s="153" t="s">
        <v>151</v>
      </c>
      <c r="K266" s="153" t="s">
        <v>154</v>
      </c>
      <c r="L266" s="434"/>
      <c r="M266" s="434"/>
      <c r="N266" s="433"/>
      <c r="O266" s="433"/>
      <c r="P266" s="94" t="s">
        <v>150</v>
      </c>
      <c r="Q266" s="94" t="s">
        <v>151</v>
      </c>
      <c r="R266" s="94" t="s">
        <v>154</v>
      </c>
      <c r="S266" s="94" t="s">
        <v>168</v>
      </c>
      <c r="T266" s="433"/>
      <c r="U266" s="94" t="s">
        <v>150</v>
      </c>
      <c r="V266" s="94" t="s">
        <v>151</v>
      </c>
      <c r="W266" s="94" t="s">
        <v>154</v>
      </c>
      <c r="X266" s="94" t="s">
        <v>168</v>
      </c>
      <c r="Y266" s="433"/>
      <c r="Z266" s="94" t="s">
        <v>150</v>
      </c>
      <c r="AA266" s="94" t="s">
        <v>151</v>
      </c>
      <c r="AB266" s="94" t="s">
        <v>154</v>
      </c>
      <c r="AC266" s="94" t="s">
        <v>168</v>
      </c>
      <c r="AD266" s="43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3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3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3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33"/>
    </row>
    <row r="267" spans="2:50" hidden="1">
      <c r="B267" s="435" t="s">
        <v>137</v>
      </c>
      <c r="C267" s="95">
        <f>C247</f>
        <v>1</v>
      </c>
      <c r="D267" s="95" t="s">
        <v>410</v>
      </c>
      <c r="E267" s="95">
        <v>16</v>
      </c>
      <c r="F267" s="95">
        <v>2000</v>
      </c>
      <c r="G267" s="178">
        <f>F267/E267</f>
        <v>125</v>
      </c>
      <c r="H267" s="436">
        <f>AVERAGE(G267:G281)</f>
        <v>122.99782851737187</v>
      </c>
      <c r="I267" s="154">
        <f t="shared" ref="I267:I269" si="276">IFERROR(AVERAGE(P267,U267,Z267,AE267,AJ267,AO267,AT267),"")</f>
        <v>16</v>
      </c>
      <c r="J267" s="154">
        <f t="shared" ref="J267:J269" si="277">IFERROR(AVERAGE(Q267,V267,AA267,AF267,AK267,AP267,AU267),"")</f>
        <v>1928.2636515395122</v>
      </c>
      <c r="K267" s="155">
        <f t="shared" ref="K267:K269" si="278">IFERROR(AVERAGE(R267,W267,AB267,AG267,AL267,AQ267,AV267),"")</f>
        <v>120.51647822121951</v>
      </c>
      <c r="L267" s="437">
        <f>IFERROR(AVERAGE(K267:K281),"-")</f>
        <v>117.90669971168349</v>
      </c>
      <c r="M267" s="154">
        <f>IFERROR(RANK(K267, K$267:K$281),"")</f>
        <v>6</v>
      </c>
      <c r="N267" s="433"/>
      <c r="O267" s="433"/>
      <c r="P267" s="95">
        <v>16</v>
      </c>
      <c r="Q267" s="152">
        <v>1913.513513513512</v>
      </c>
      <c r="R267" s="178">
        <f>IFERROR(Q267/P267,"")</f>
        <v>119.5945945945945</v>
      </c>
      <c r="S267" s="95">
        <f>IFERROR(RANK(R267, R$267:R$281),"")</f>
        <v>8</v>
      </c>
      <c r="T267" s="436">
        <f>AVERAGE(R267:R281)</f>
        <v>117.70971237939175</v>
      </c>
      <c r="U267" s="95">
        <v>16</v>
      </c>
      <c r="V267" s="152">
        <v>1934.9999999999975</v>
      </c>
      <c r="W267" s="178">
        <f>IFERROR(V267/U267,"")</f>
        <v>120.93749999999984</v>
      </c>
      <c r="X267" s="95">
        <f>IFERROR(RANK(W267, W$267:W$281),"")</f>
        <v>6</v>
      </c>
      <c r="Y267" s="436">
        <f>AVERAGE(W267:W281)</f>
        <v>117.88106260659998</v>
      </c>
      <c r="Z267" s="95">
        <v>16</v>
      </c>
      <c r="AA267" s="152">
        <v>1933.8461538461488</v>
      </c>
      <c r="AB267" s="178">
        <f>IFERROR(AA267/Z267,"")</f>
        <v>120.8653846153843</v>
      </c>
      <c r="AC267" s="95">
        <f>IFERROR(RANK(AB267, AB$267:AB$281),"")</f>
        <v>6</v>
      </c>
      <c r="AD267" s="436">
        <f>AVERAGE(AB267:AB281)</f>
        <v>117.84447924077233</v>
      </c>
      <c r="AE267" s="95">
        <v>16</v>
      </c>
      <c r="AF267" s="152">
        <v>1952.7272727272796</v>
      </c>
      <c r="AG267" s="178">
        <f>IFERROR(AF267/AE267,"")</f>
        <v>122.04545454545497</v>
      </c>
      <c r="AH267" s="95">
        <f>IFERROR(RANK(AG267, AG$267:AG$281),"")</f>
        <v>6</v>
      </c>
      <c r="AI267" s="436">
        <f>AVERAGE(AG267:AG281)</f>
        <v>118.22856428076904</v>
      </c>
      <c r="AJ267" s="95">
        <v>16</v>
      </c>
      <c r="AK267" s="152">
        <v>1942.7586206896515</v>
      </c>
      <c r="AL267" s="178">
        <f>IFERROR(AK267/AJ267,"")</f>
        <v>121.42241379310322</v>
      </c>
      <c r="AM267" s="95">
        <f>IFERROR(RANK(AL267, AL$267:AL$281),"")</f>
        <v>6</v>
      </c>
      <c r="AN267" s="436">
        <f>AVERAGE(AL267:AL281)</f>
        <v>118.30221078658934</v>
      </c>
      <c r="AO267" s="95">
        <v>16</v>
      </c>
      <c r="AP267" s="152">
        <v>1918.1818181818157</v>
      </c>
      <c r="AQ267" s="178">
        <f>IFERROR(AP267/AO267,"")</f>
        <v>119.88636363636348</v>
      </c>
      <c r="AR267" s="95">
        <f>IFERROR(RANK(AQ267, AQ$267:AQ$281),"")</f>
        <v>7</v>
      </c>
      <c r="AS267" s="436">
        <f>AVERAGE(AQ267:AQ281)</f>
        <v>117.74033711555943</v>
      </c>
      <c r="AT267" s="95">
        <v>16</v>
      </c>
      <c r="AU267" s="152">
        <v>1901.8181818181795</v>
      </c>
      <c r="AV267" s="178">
        <f>IFERROR(AU267/AT267,"")</f>
        <v>118.86363636363622</v>
      </c>
      <c r="AW267" s="95">
        <f>IFERROR(RANK(AV267, AV$267:AV$281),"")</f>
        <v>8</v>
      </c>
      <c r="AX267" s="436">
        <f>AVERAGE(AV267:AV281)</f>
        <v>117.64053157210247</v>
      </c>
    </row>
    <row r="268" spans="2:50" hidden="1">
      <c r="B268" s="435"/>
      <c r="C268" s="95">
        <f t="shared" ref="C268:C281" si="279">C248</f>
        <v>2</v>
      </c>
      <c r="D268" s="95" t="s">
        <v>411</v>
      </c>
      <c r="E268" s="95">
        <v>15</v>
      </c>
      <c r="F268" s="95">
        <v>2000</v>
      </c>
      <c r="G268" s="178">
        <f t="shared" ref="G268:G278" si="280">F268/E268</f>
        <v>133.33333333333334</v>
      </c>
      <c r="H268" s="436"/>
      <c r="I268" s="154">
        <f t="shared" si="276"/>
        <v>15</v>
      </c>
      <c r="J268" s="154">
        <f t="shared" si="277"/>
        <v>1915.5987774322984</v>
      </c>
      <c r="K268" s="155">
        <f t="shared" si="278"/>
        <v>127.70658516215323</v>
      </c>
      <c r="L268" s="438"/>
      <c r="M268" s="154">
        <f t="shared" ref="M268:M281" si="281">IFERROR(RANK(K268, K$267:K$281),"")</f>
        <v>4</v>
      </c>
      <c r="N268" s="433"/>
      <c r="O268" s="433"/>
      <c r="P268" s="95">
        <v>15</v>
      </c>
      <c r="Q268" s="152">
        <v>1911.4285714285704</v>
      </c>
      <c r="R268" s="178">
        <f t="shared" ref="R268:R281" si="282">IFERROR(Q268/P268,"")</f>
        <v>127.42857142857136</v>
      </c>
      <c r="S268" s="95">
        <f t="shared" ref="S268:S281" si="283">IFERROR(RANK(R268, R$267:R$281),"")</f>
        <v>2</v>
      </c>
      <c r="T268" s="436"/>
      <c r="U268" s="95">
        <v>15</v>
      </c>
      <c r="V268" s="152">
        <v>1907.6712328767107</v>
      </c>
      <c r="W268" s="178">
        <f t="shared" ref="W268:W281" si="284">IFERROR(V268/U268,"")</f>
        <v>127.17808219178072</v>
      </c>
      <c r="X268" s="95">
        <f t="shared" ref="X268:X281" si="285">IFERROR(RANK(W268, W$267:W$281),"")</f>
        <v>5</v>
      </c>
      <c r="Y268" s="436"/>
      <c r="Z268" s="95">
        <v>15</v>
      </c>
      <c r="AA268" s="152">
        <v>1920.9677419354855</v>
      </c>
      <c r="AB268" s="178">
        <f t="shared" ref="AB268:AB281" si="286">IFERROR(AA268/Z268,"")</f>
        <v>128.06451612903237</v>
      </c>
      <c r="AC268" s="95">
        <f t="shared" ref="AC268:AC281" si="287">IFERROR(RANK(AB268, AB$267:AB$281),"")</f>
        <v>2</v>
      </c>
      <c r="AD268" s="436"/>
      <c r="AE268" s="95">
        <v>15</v>
      </c>
      <c r="AF268" s="152">
        <v>1925.2631578947382</v>
      </c>
      <c r="AG268" s="178">
        <f t="shared" ref="AG268:AG281" si="288">IFERROR(AF268/AE268,"")</f>
        <v>128.35087719298255</v>
      </c>
      <c r="AH268" s="95">
        <f t="shared" ref="AH268:AH281" si="289">IFERROR(RANK(AG268, AG$267:AG$281),"")</f>
        <v>2</v>
      </c>
      <c r="AI268" s="436"/>
      <c r="AJ268" s="95">
        <v>15</v>
      </c>
      <c r="AK268" s="152">
        <v>1916.4179104477587</v>
      </c>
      <c r="AL268" s="178">
        <f t="shared" ref="AL268:AL281" si="290">IFERROR(AK268/AJ268,"")</f>
        <v>127.76119402985059</v>
      </c>
      <c r="AM268" s="95">
        <f t="shared" ref="AM268:AM281" si="291">IFERROR(RANK(AL268, AL$267:AL$281),"")</f>
        <v>5</v>
      </c>
      <c r="AN268" s="436"/>
      <c r="AO268" s="95">
        <v>15</v>
      </c>
      <c r="AP268" s="152">
        <v>1912.3076923076912</v>
      </c>
      <c r="AQ268" s="178">
        <f t="shared" ref="AQ268:AQ281" si="292">IFERROR(AP268/AO268,"")</f>
        <v>127.48717948717942</v>
      </c>
      <c r="AR268" s="95">
        <f t="shared" ref="AR268:AR281" si="293">IFERROR(RANK(AQ268, AQ$267:AQ$281),"")</f>
        <v>4</v>
      </c>
      <c r="AS268" s="436"/>
      <c r="AT268" s="95">
        <v>15</v>
      </c>
      <c r="AU268" s="152">
        <v>1915.1351351351336</v>
      </c>
      <c r="AV268" s="178">
        <f t="shared" ref="AV268:AV281" si="294">IFERROR(AU268/AT268,"")</f>
        <v>127.67567567567558</v>
      </c>
      <c r="AW268" s="95">
        <f t="shared" ref="AW268:AW281" si="295">IFERROR(RANK(AV268, AV$267:AV$281),"")</f>
        <v>3</v>
      </c>
      <c r="AX268" s="436"/>
    </row>
    <row r="269" spans="2:50" hidden="1">
      <c r="B269" s="435"/>
      <c r="C269" s="95">
        <f t="shared" si="279"/>
        <v>3</v>
      </c>
      <c r="D269" s="95" t="s">
        <v>412</v>
      </c>
      <c r="E269" s="95">
        <v>17</v>
      </c>
      <c r="F269" s="95">
        <v>2000</v>
      </c>
      <c r="G269" s="178">
        <f t="shared" si="280"/>
        <v>117.64705882352941</v>
      </c>
      <c r="H269" s="436"/>
      <c r="I269" s="154">
        <f t="shared" si="276"/>
        <v>17</v>
      </c>
      <c r="J269" s="154">
        <f t="shared" si="277"/>
        <v>1916.8450654394358</v>
      </c>
      <c r="K269" s="155">
        <f t="shared" si="278"/>
        <v>112.7555920846727</v>
      </c>
      <c r="L269" s="438"/>
      <c r="M269" s="154">
        <f t="shared" si="281"/>
        <v>10</v>
      </c>
      <c r="N269" s="433"/>
      <c r="O269" s="433"/>
      <c r="P269" s="95">
        <v>17</v>
      </c>
      <c r="Q269" s="152">
        <v>1925.3731343283609</v>
      </c>
      <c r="R269" s="178">
        <f t="shared" si="282"/>
        <v>113.25724319578593</v>
      </c>
      <c r="S269" s="95">
        <f t="shared" si="283"/>
        <v>9</v>
      </c>
      <c r="T269" s="436"/>
      <c r="U269" s="95">
        <v>17</v>
      </c>
      <c r="V269" s="152">
        <v>1915.0000000000018</v>
      </c>
      <c r="W269" s="178">
        <f t="shared" si="284"/>
        <v>112.64705882352952</v>
      </c>
      <c r="X269" s="95">
        <f t="shared" si="285"/>
        <v>10</v>
      </c>
      <c r="Y269" s="436"/>
      <c r="Z269" s="95">
        <v>17</v>
      </c>
      <c r="AA269" s="152">
        <v>1920.0000000000009</v>
      </c>
      <c r="AB269" s="178">
        <f t="shared" si="286"/>
        <v>112.94117647058829</v>
      </c>
      <c r="AC269" s="95">
        <f t="shared" si="287"/>
        <v>9</v>
      </c>
      <c r="AD269" s="436"/>
      <c r="AE269" s="95">
        <v>17</v>
      </c>
      <c r="AF269" s="152">
        <v>1931.0204081632658</v>
      </c>
      <c r="AG269" s="178">
        <f t="shared" si="288"/>
        <v>113.58943577430975</v>
      </c>
      <c r="AH269" s="95">
        <f t="shared" si="289"/>
        <v>10</v>
      </c>
      <c r="AI269" s="436"/>
      <c r="AJ269" s="95">
        <v>17</v>
      </c>
      <c r="AK269" s="152">
        <v>1910.3571428571445</v>
      </c>
      <c r="AL269" s="178">
        <f t="shared" si="290"/>
        <v>112.37394957983203</v>
      </c>
      <c r="AM269" s="95">
        <f t="shared" si="291"/>
        <v>10</v>
      </c>
      <c r="AN269" s="436"/>
      <c r="AO269" s="95">
        <v>17</v>
      </c>
      <c r="AP269" s="152">
        <v>1902.7272727272748</v>
      </c>
      <c r="AQ269" s="178">
        <f t="shared" si="292"/>
        <v>111.9251336898397</v>
      </c>
      <c r="AR269" s="95">
        <f t="shared" si="293"/>
        <v>10</v>
      </c>
      <c r="AS269" s="436"/>
      <c r="AT269" s="95">
        <v>17</v>
      </c>
      <c r="AU269" s="152">
        <v>1913.437500000002</v>
      </c>
      <c r="AV269" s="178">
        <f t="shared" si="294"/>
        <v>112.55514705882365</v>
      </c>
      <c r="AW269" s="95">
        <f t="shared" si="295"/>
        <v>9</v>
      </c>
      <c r="AX269" s="436"/>
    </row>
    <row r="270" spans="2:50" hidden="1">
      <c r="B270" s="435"/>
      <c r="C270" s="95">
        <f t="shared" si="279"/>
        <v>4</v>
      </c>
      <c r="D270" s="95" t="s">
        <v>413</v>
      </c>
      <c r="E270" s="95">
        <v>16</v>
      </c>
      <c r="F270" s="95">
        <v>2000</v>
      </c>
      <c r="G270" s="178">
        <f t="shared" si="280"/>
        <v>125</v>
      </c>
      <c r="H270" s="436"/>
      <c r="I270" s="154">
        <f>IFERROR(AVERAGE(P270,U270,Z270,AE270,AJ270,AO270,AT270),"")</f>
        <v>16</v>
      </c>
      <c r="J270" s="154">
        <f>IFERROR(AVERAGE(Q270,V270,AA270,AF270,AK270,AP270,AU270),"")</f>
        <v>1913.2621017883323</v>
      </c>
      <c r="K270" s="155">
        <f>IFERROR(AVERAGE(R270,W270,AB270,AG270,AL270,AQ270,AV270),"")</f>
        <v>119.57888136177077</v>
      </c>
      <c r="L270" s="438"/>
      <c r="M270" s="154">
        <f t="shared" si="281"/>
        <v>7</v>
      </c>
      <c r="N270" s="433"/>
      <c r="O270" s="433"/>
      <c r="P270" s="95">
        <v>16</v>
      </c>
      <c r="Q270" s="152">
        <v>1914.4329896907223</v>
      </c>
      <c r="R270" s="178">
        <f t="shared" si="282"/>
        <v>119.65206185567014</v>
      </c>
      <c r="S270" s="95">
        <f t="shared" si="283"/>
        <v>7</v>
      </c>
      <c r="T270" s="436"/>
      <c r="U270" s="95">
        <v>16</v>
      </c>
      <c r="V270" s="152">
        <v>1907.1910112359551</v>
      </c>
      <c r="W270" s="178">
        <f t="shared" si="284"/>
        <v>119.19943820224719</v>
      </c>
      <c r="X270" s="95">
        <f t="shared" si="285"/>
        <v>8</v>
      </c>
      <c r="Y270" s="436"/>
      <c r="Z270" s="95">
        <v>16</v>
      </c>
      <c r="AA270" s="152">
        <v>1909.7560975609749</v>
      </c>
      <c r="AB270" s="178">
        <f t="shared" si="286"/>
        <v>119.35975609756093</v>
      </c>
      <c r="AC270" s="95">
        <f t="shared" si="287"/>
        <v>8</v>
      </c>
      <c r="AD270" s="436"/>
      <c r="AE270" s="95">
        <v>16</v>
      </c>
      <c r="AF270" s="152">
        <v>1904.9999999999984</v>
      </c>
      <c r="AG270" s="178">
        <f t="shared" si="288"/>
        <v>119.0624999999999</v>
      </c>
      <c r="AH270" s="95">
        <f t="shared" si="289"/>
        <v>8</v>
      </c>
      <c r="AI270" s="436"/>
      <c r="AJ270" s="95">
        <v>16</v>
      </c>
      <c r="AK270" s="152">
        <v>1917.0731707317066</v>
      </c>
      <c r="AL270" s="178">
        <f t="shared" si="290"/>
        <v>119.81707317073166</v>
      </c>
      <c r="AM270" s="95">
        <f t="shared" si="291"/>
        <v>8</v>
      </c>
      <c r="AN270" s="436"/>
      <c r="AO270" s="95">
        <v>16</v>
      </c>
      <c r="AP270" s="152">
        <v>1920.0000000000005</v>
      </c>
      <c r="AQ270" s="178">
        <f t="shared" si="292"/>
        <v>120.00000000000003</v>
      </c>
      <c r="AR270" s="95">
        <f t="shared" si="293"/>
        <v>6</v>
      </c>
      <c r="AS270" s="436"/>
      <c r="AT270" s="95">
        <v>16</v>
      </c>
      <c r="AU270" s="152">
        <v>1919.3814432989698</v>
      </c>
      <c r="AV270" s="178">
        <f t="shared" si="294"/>
        <v>119.96134020618561</v>
      </c>
      <c r="AW270" s="95">
        <f t="shared" si="295"/>
        <v>6</v>
      </c>
      <c r="AX270" s="436"/>
    </row>
    <row r="271" spans="2:50" hidden="1">
      <c r="B271" s="435"/>
      <c r="C271" s="95">
        <f t="shared" si="279"/>
        <v>5</v>
      </c>
      <c r="D271" s="95" t="s">
        <v>414</v>
      </c>
      <c r="E271" s="95">
        <v>19</v>
      </c>
      <c r="F271" s="95">
        <v>2000</v>
      </c>
      <c r="G271" s="178">
        <f t="shared" si="280"/>
        <v>105.26315789473684</v>
      </c>
      <c r="H271" s="436"/>
      <c r="I271" s="154">
        <f t="shared" ref="I271:I281" si="296">IFERROR(AVERAGE(P271,U271,Z271,AE271,AJ271,AO271,AT271),"")</f>
        <v>19</v>
      </c>
      <c r="J271" s="154">
        <f t="shared" ref="J271:J281" si="297">IFERROR(AVERAGE(Q271,V271,AA271,AF271,AK271,AP271,AU271),"")</f>
        <v>1917.1690417206908</v>
      </c>
      <c r="K271" s="155">
        <f t="shared" ref="K271:K281" si="298">IFERROR(AVERAGE(R271,W271,AB271,AG271,AL271,AQ271,AV271),"")</f>
        <v>100.9036337747732</v>
      </c>
      <c r="L271" s="438"/>
      <c r="M271" s="154">
        <f t="shared" si="281"/>
        <v>11</v>
      </c>
      <c r="N271" s="433"/>
      <c r="O271" s="433"/>
      <c r="P271" s="95">
        <v>19</v>
      </c>
      <c r="Q271" s="152">
        <v>1919.2771084337342</v>
      </c>
      <c r="R271" s="178">
        <f t="shared" si="282"/>
        <v>101.01458465440706</v>
      </c>
      <c r="S271" s="95">
        <f t="shared" si="283"/>
        <v>11</v>
      </c>
      <c r="T271" s="436"/>
      <c r="U271" s="95">
        <v>19</v>
      </c>
      <c r="V271" s="152">
        <v>1928.3333333333319</v>
      </c>
      <c r="W271" s="178">
        <f t="shared" si="284"/>
        <v>101.49122807017537</v>
      </c>
      <c r="X271" s="95">
        <f t="shared" si="285"/>
        <v>11</v>
      </c>
      <c r="Y271" s="436"/>
      <c r="Z271" s="95">
        <v>19</v>
      </c>
      <c r="AA271" s="152">
        <v>1910.769230769233</v>
      </c>
      <c r="AB271" s="178">
        <f t="shared" si="286"/>
        <v>100.56680161943332</v>
      </c>
      <c r="AC271" s="95">
        <f t="shared" si="287"/>
        <v>11</v>
      </c>
      <c r="AD271" s="436"/>
      <c r="AE271" s="95">
        <v>19</v>
      </c>
      <c r="AF271" s="152">
        <v>1916.0655737704935</v>
      </c>
      <c r="AG271" s="178">
        <f t="shared" si="288"/>
        <v>100.84555651423651</v>
      </c>
      <c r="AH271" s="95">
        <f t="shared" si="289"/>
        <v>11</v>
      </c>
      <c r="AI271" s="436"/>
      <c r="AJ271" s="95">
        <v>19</v>
      </c>
      <c r="AK271" s="152">
        <v>1911.8918918918905</v>
      </c>
      <c r="AL271" s="178">
        <f t="shared" si="290"/>
        <v>100.62588904694161</v>
      </c>
      <c r="AM271" s="95">
        <f t="shared" si="291"/>
        <v>11</v>
      </c>
      <c r="AN271" s="436"/>
      <c r="AO271" s="95">
        <v>19</v>
      </c>
      <c r="AP271" s="152">
        <v>1919.9999999999993</v>
      </c>
      <c r="AQ271" s="178">
        <f t="shared" si="292"/>
        <v>101.05263157894733</v>
      </c>
      <c r="AR271" s="95">
        <f t="shared" si="293"/>
        <v>11</v>
      </c>
      <c r="AS271" s="436"/>
      <c r="AT271" s="95">
        <v>19</v>
      </c>
      <c r="AU271" s="152">
        <v>1913.8461538461529</v>
      </c>
      <c r="AV271" s="178">
        <f t="shared" si="294"/>
        <v>100.72874493927121</v>
      </c>
      <c r="AW271" s="95">
        <f t="shared" si="295"/>
        <v>11</v>
      </c>
      <c r="AX271" s="436"/>
    </row>
    <row r="272" spans="2:50" hidden="1">
      <c r="B272" s="435"/>
      <c r="C272" s="95">
        <f t="shared" si="279"/>
        <v>6</v>
      </c>
      <c r="D272" s="95" t="s">
        <v>415</v>
      </c>
      <c r="E272" s="95">
        <v>15</v>
      </c>
      <c r="F272" s="95">
        <v>2000</v>
      </c>
      <c r="G272" s="178">
        <f t="shared" si="280"/>
        <v>133.33333333333334</v>
      </c>
      <c r="H272" s="436"/>
      <c r="I272" s="154">
        <f t="shared" si="296"/>
        <v>15</v>
      </c>
      <c r="J272" s="154">
        <f t="shared" si="297"/>
        <v>1913.8257073037469</v>
      </c>
      <c r="K272" s="155">
        <f t="shared" si="298"/>
        <v>127.58838048691645</v>
      </c>
      <c r="L272" s="438"/>
      <c r="M272" s="154">
        <f t="shared" si="281"/>
        <v>5</v>
      </c>
      <c r="N272" s="433"/>
      <c r="O272" s="433"/>
      <c r="P272" s="95">
        <v>15</v>
      </c>
      <c r="Q272" s="152">
        <v>1908.2242990654204</v>
      </c>
      <c r="R272" s="178">
        <f t="shared" si="282"/>
        <v>127.21495327102802</v>
      </c>
      <c r="S272" s="95">
        <f t="shared" si="283"/>
        <v>5</v>
      </c>
      <c r="T272" s="436"/>
      <c r="U272" s="95">
        <v>15</v>
      </c>
      <c r="V272" s="152">
        <v>1911.9230769230765</v>
      </c>
      <c r="W272" s="178">
        <f t="shared" si="284"/>
        <v>127.46153846153842</v>
      </c>
      <c r="X272" s="95">
        <f t="shared" si="285"/>
        <v>4</v>
      </c>
      <c r="Y272" s="436"/>
      <c r="Z272" s="95">
        <v>15</v>
      </c>
      <c r="AA272" s="152">
        <v>1911.0000000000005</v>
      </c>
      <c r="AB272" s="178">
        <f t="shared" si="286"/>
        <v>127.40000000000003</v>
      </c>
      <c r="AC272" s="95">
        <f t="shared" si="287"/>
        <v>3</v>
      </c>
      <c r="AD272" s="436"/>
      <c r="AE272" s="95">
        <v>15</v>
      </c>
      <c r="AF272" s="152">
        <v>1909.6296296296291</v>
      </c>
      <c r="AG272" s="178">
        <f t="shared" si="288"/>
        <v>127.3086419753086</v>
      </c>
      <c r="AH272" s="95">
        <f t="shared" si="289"/>
        <v>4</v>
      </c>
      <c r="AI272" s="436"/>
      <c r="AJ272" s="95">
        <v>15</v>
      </c>
      <c r="AK272" s="152">
        <v>1932.8571428571443</v>
      </c>
      <c r="AL272" s="178">
        <f t="shared" si="290"/>
        <v>128.85714285714295</v>
      </c>
      <c r="AM272" s="95">
        <f t="shared" si="291"/>
        <v>1</v>
      </c>
      <c r="AN272" s="436"/>
      <c r="AO272" s="95">
        <v>15</v>
      </c>
      <c r="AP272" s="152">
        <v>1916.288659793815</v>
      </c>
      <c r="AQ272" s="178">
        <f t="shared" si="292"/>
        <v>127.75257731958767</v>
      </c>
      <c r="AR272" s="95">
        <f t="shared" si="293"/>
        <v>2</v>
      </c>
      <c r="AS272" s="436"/>
      <c r="AT272" s="95">
        <v>15</v>
      </c>
      <c r="AU272" s="152">
        <v>1906.8571428571422</v>
      </c>
      <c r="AV272" s="178">
        <f t="shared" si="294"/>
        <v>127.12380952380948</v>
      </c>
      <c r="AW272" s="95">
        <f t="shared" si="295"/>
        <v>5</v>
      </c>
      <c r="AX272" s="436"/>
    </row>
    <row r="273" spans="2:50" hidden="1">
      <c r="B273" s="435"/>
      <c r="C273" s="95">
        <f t="shared" si="279"/>
        <v>7</v>
      </c>
      <c r="D273" s="95" t="s">
        <v>416</v>
      </c>
      <c r="E273" s="95">
        <v>16</v>
      </c>
      <c r="F273" s="95">
        <v>2000</v>
      </c>
      <c r="G273" s="178">
        <f t="shared" si="280"/>
        <v>125</v>
      </c>
      <c r="H273" s="436"/>
      <c r="I273" s="154">
        <f t="shared" si="296"/>
        <v>16</v>
      </c>
      <c r="J273" s="154">
        <f t="shared" si="297"/>
        <v>1912.7662370240607</v>
      </c>
      <c r="K273" s="155">
        <f t="shared" si="298"/>
        <v>119.5478898140038</v>
      </c>
      <c r="L273" s="438"/>
      <c r="M273" s="154">
        <f t="shared" si="281"/>
        <v>8</v>
      </c>
      <c r="N273" s="433"/>
      <c r="O273" s="433"/>
      <c r="P273" s="95">
        <v>16</v>
      </c>
      <c r="Q273" s="152">
        <v>1914.4615384615392</v>
      </c>
      <c r="R273" s="178">
        <f t="shared" si="282"/>
        <v>119.6538461538462</v>
      </c>
      <c r="S273" s="95">
        <f t="shared" si="283"/>
        <v>6</v>
      </c>
      <c r="T273" s="436"/>
      <c r="U273" s="95">
        <v>16</v>
      </c>
      <c r="V273" s="152">
        <v>1907.6190476190484</v>
      </c>
      <c r="W273" s="178">
        <f t="shared" si="284"/>
        <v>119.22619047619052</v>
      </c>
      <c r="X273" s="95">
        <f t="shared" si="285"/>
        <v>7</v>
      </c>
      <c r="Y273" s="436"/>
      <c r="Z273" s="95">
        <v>16</v>
      </c>
      <c r="AA273" s="152">
        <v>1922.1052631578962</v>
      </c>
      <c r="AB273" s="178">
        <f t="shared" si="286"/>
        <v>120.13157894736851</v>
      </c>
      <c r="AC273" s="95">
        <f t="shared" si="287"/>
        <v>7</v>
      </c>
      <c r="AD273" s="436"/>
      <c r="AE273" s="95">
        <v>16</v>
      </c>
      <c r="AF273" s="152">
        <v>1906.2499999999989</v>
      </c>
      <c r="AG273" s="178">
        <f t="shared" si="288"/>
        <v>119.14062499999993</v>
      </c>
      <c r="AH273" s="95">
        <f t="shared" si="289"/>
        <v>7</v>
      </c>
      <c r="AI273" s="436"/>
      <c r="AJ273" s="95">
        <v>16</v>
      </c>
      <c r="AK273" s="152">
        <v>1924.8979591836724</v>
      </c>
      <c r="AL273" s="178">
        <f t="shared" si="290"/>
        <v>120.30612244897952</v>
      </c>
      <c r="AM273" s="95">
        <f t="shared" si="291"/>
        <v>7</v>
      </c>
      <c r="AN273" s="436"/>
      <c r="AO273" s="95">
        <v>16</v>
      </c>
      <c r="AP273" s="152">
        <v>1908.358208955224</v>
      </c>
      <c r="AQ273" s="178">
        <f t="shared" si="292"/>
        <v>119.2723880597015</v>
      </c>
      <c r="AR273" s="95">
        <f t="shared" si="293"/>
        <v>8</v>
      </c>
      <c r="AS273" s="436"/>
      <c r="AT273" s="95">
        <v>16</v>
      </c>
      <c r="AU273" s="152">
        <v>1905.6716417910461</v>
      </c>
      <c r="AV273" s="178">
        <f t="shared" si="294"/>
        <v>119.10447761194038</v>
      </c>
      <c r="AW273" s="95">
        <f t="shared" si="295"/>
        <v>7</v>
      </c>
      <c r="AX273" s="436"/>
    </row>
    <row r="274" spans="2:50" hidden="1">
      <c r="B274" s="435"/>
      <c r="C274" s="95">
        <f t="shared" si="279"/>
        <v>8</v>
      </c>
      <c r="D274" s="95" t="s">
        <v>419</v>
      </c>
      <c r="E274" s="95">
        <v>15</v>
      </c>
      <c r="F274" s="95">
        <v>2000</v>
      </c>
      <c r="G274" s="178">
        <f t="shared" si="280"/>
        <v>133.33333333333334</v>
      </c>
      <c r="H274" s="436"/>
      <c r="I274" s="154">
        <f t="shared" si="296"/>
        <v>15</v>
      </c>
      <c r="J274" s="154">
        <f t="shared" si="297"/>
        <v>1917.4719927288595</v>
      </c>
      <c r="K274" s="155">
        <f t="shared" si="298"/>
        <v>127.83146618192397</v>
      </c>
      <c r="L274" s="438"/>
      <c r="M274" s="154">
        <f t="shared" si="281"/>
        <v>2</v>
      </c>
      <c r="N274" s="433"/>
      <c r="O274" s="433"/>
      <c r="P274" s="95">
        <v>15</v>
      </c>
      <c r="Q274" s="152">
        <v>1910.9433962264161</v>
      </c>
      <c r="R274" s="178">
        <f t="shared" si="282"/>
        <v>127.3962264150944</v>
      </c>
      <c r="S274" s="95">
        <f t="shared" si="283"/>
        <v>3</v>
      </c>
      <c r="T274" s="436"/>
      <c r="U274" s="95">
        <v>15</v>
      </c>
      <c r="V274" s="152">
        <v>1920.0000000000005</v>
      </c>
      <c r="W274" s="178">
        <f t="shared" si="284"/>
        <v>128.00000000000003</v>
      </c>
      <c r="X274" s="95">
        <f t="shared" si="285"/>
        <v>2</v>
      </c>
      <c r="Y274" s="436"/>
      <c r="Z274" s="95">
        <v>15</v>
      </c>
      <c r="AA274" s="152">
        <v>1921.411764705882</v>
      </c>
      <c r="AB274" s="178">
        <f t="shared" si="286"/>
        <v>128.09411764705879</v>
      </c>
      <c r="AC274" s="95">
        <f t="shared" si="287"/>
        <v>1</v>
      </c>
      <c r="AD274" s="436"/>
      <c r="AE274" s="95">
        <v>15</v>
      </c>
      <c r="AF274" s="152">
        <v>1922.4324324324311</v>
      </c>
      <c r="AG274" s="178">
        <f t="shared" si="288"/>
        <v>128.16216216216208</v>
      </c>
      <c r="AH274" s="95">
        <f t="shared" si="289"/>
        <v>3</v>
      </c>
      <c r="AI274" s="436"/>
      <c r="AJ274" s="95">
        <v>15</v>
      </c>
      <c r="AK274" s="152">
        <v>1920.6976744186045</v>
      </c>
      <c r="AL274" s="178">
        <f t="shared" si="290"/>
        <v>128.04651162790697</v>
      </c>
      <c r="AM274" s="95">
        <f t="shared" si="291"/>
        <v>4</v>
      </c>
      <c r="AN274" s="436"/>
      <c r="AO274" s="95">
        <v>15</v>
      </c>
      <c r="AP274" s="152">
        <v>1915.9615384615395</v>
      </c>
      <c r="AQ274" s="178">
        <f t="shared" si="292"/>
        <v>127.7307692307693</v>
      </c>
      <c r="AR274" s="95">
        <f t="shared" si="293"/>
        <v>3</v>
      </c>
      <c r="AS274" s="436"/>
      <c r="AT274" s="95">
        <v>15</v>
      </c>
      <c r="AU274" s="152">
        <v>1910.857142857144</v>
      </c>
      <c r="AV274" s="178">
        <f t="shared" si="294"/>
        <v>127.39047619047626</v>
      </c>
      <c r="AW274" s="95">
        <f t="shared" si="295"/>
        <v>4</v>
      </c>
      <c r="AX274" s="436"/>
    </row>
    <row r="275" spans="2:50" hidden="1">
      <c r="B275" s="435"/>
      <c r="C275" s="95">
        <f t="shared" si="279"/>
        <v>9</v>
      </c>
      <c r="D275" s="95" t="s">
        <v>422</v>
      </c>
      <c r="E275" s="95">
        <v>17</v>
      </c>
      <c r="F275" s="95">
        <v>2000</v>
      </c>
      <c r="G275" s="178">
        <f t="shared" si="280"/>
        <v>117.64705882352941</v>
      </c>
      <c r="H275" s="436"/>
      <c r="I275" s="154">
        <f t="shared" si="296"/>
        <v>17</v>
      </c>
      <c r="J275" s="154">
        <f t="shared" si="297"/>
        <v>1917.0121602535396</v>
      </c>
      <c r="K275" s="155">
        <f t="shared" si="298"/>
        <v>112.76542119138469</v>
      </c>
      <c r="L275" s="438"/>
      <c r="M275" s="154">
        <f t="shared" si="281"/>
        <v>9</v>
      </c>
      <c r="N275" s="433"/>
      <c r="O275" s="433"/>
      <c r="P275" s="95">
        <v>17</v>
      </c>
      <c r="Q275" s="152">
        <v>1912.3076923076912</v>
      </c>
      <c r="R275" s="178">
        <f t="shared" si="282"/>
        <v>112.48868778280537</v>
      </c>
      <c r="S275" s="95">
        <f t="shared" si="283"/>
        <v>10</v>
      </c>
      <c r="T275" s="436"/>
      <c r="U275" s="95">
        <v>17</v>
      </c>
      <c r="V275" s="152">
        <v>1919.9999999999984</v>
      </c>
      <c r="W275" s="178">
        <f t="shared" si="284"/>
        <v>112.94117647058815</v>
      </c>
      <c r="X275" s="95">
        <f t="shared" si="285"/>
        <v>9</v>
      </c>
      <c r="Y275" s="436"/>
      <c r="Z275" s="95">
        <v>17</v>
      </c>
      <c r="AA275" s="152">
        <v>1905.000000000002</v>
      </c>
      <c r="AB275" s="178">
        <f t="shared" si="286"/>
        <v>112.05882352941188</v>
      </c>
      <c r="AC275" s="95">
        <f t="shared" si="287"/>
        <v>10</v>
      </c>
      <c r="AD275" s="436"/>
      <c r="AE275" s="95">
        <v>17</v>
      </c>
      <c r="AF275" s="152">
        <v>1932.4137931034497</v>
      </c>
      <c r="AG275" s="178">
        <f t="shared" si="288"/>
        <v>113.67139959432058</v>
      </c>
      <c r="AH275" s="95">
        <f t="shared" si="289"/>
        <v>9</v>
      </c>
      <c r="AI275" s="436"/>
      <c r="AJ275" s="95">
        <v>17</v>
      </c>
      <c r="AK275" s="152">
        <v>1916.3636363636383</v>
      </c>
      <c r="AL275" s="178">
        <f t="shared" si="290"/>
        <v>112.72727272727285</v>
      </c>
      <c r="AM275" s="95">
        <f t="shared" si="291"/>
        <v>9</v>
      </c>
      <c r="AN275" s="436"/>
      <c r="AO275" s="95">
        <v>17</v>
      </c>
      <c r="AP275" s="152">
        <v>1922.9999999999993</v>
      </c>
      <c r="AQ275" s="178">
        <f t="shared" si="292"/>
        <v>113.11764705882349</v>
      </c>
      <c r="AR275" s="95">
        <f t="shared" si="293"/>
        <v>9</v>
      </c>
      <c r="AS275" s="436"/>
      <c r="AT275" s="95">
        <v>17</v>
      </c>
      <c r="AU275" s="152">
        <v>1909.9999999999989</v>
      </c>
      <c r="AV275" s="178">
        <f t="shared" si="294"/>
        <v>112.35294117647052</v>
      </c>
      <c r="AW275" s="95">
        <f t="shared" si="295"/>
        <v>10</v>
      </c>
      <c r="AX275" s="436"/>
    </row>
    <row r="276" spans="2:50" hidden="1">
      <c r="B276" s="435"/>
      <c r="C276" s="95">
        <f t="shared" si="279"/>
        <v>10</v>
      </c>
      <c r="D276" s="95" t="s">
        <v>423</v>
      </c>
      <c r="E276" s="95">
        <v>15</v>
      </c>
      <c r="F276" s="95">
        <v>2000</v>
      </c>
      <c r="G276" s="178">
        <f t="shared" si="280"/>
        <v>133.33333333333334</v>
      </c>
      <c r="H276" s="436"/>
      <c r="I276" s="154">
        <f t="shared" si="296"/>
        <v>15</v>
      </c>
      <c r="J276" s="154">
        <f t="shared" si="297"/>
        <v>1922.0449433281849</v>
      </c>
      <c r="K276" s="155">
        <f t="shared" si="298"/>
        <v>128.13632955521231</v>
      </c>
      <c r="L276" s="438"/>
      <c r="M276" s="154">
        <f t="shared" si="281"/>
        <v>1</v>
      </c>
      <c r="N276" s="433"/>
      <c r="O276" s="433"/>
      <c r="P276" s="95">
        <v>15</v>
      </c>
      <c r="Q276" s="152">
        <v>1909.0909090909111</v>
      </c>
      <c r="R276" s="178">
        <f t="shared" si="282"/>
        <v>127.27272727272741</v>
      </c>
      <c r="S276" s="95">
        <f t="shared" si="283"/>
        <v>4</v>
      </c>
      <c r="T276" s="436"/>
      <c r="U276" s="95">
        <v>15</v>
      </c>
      <c r="V276" s="152">
        <v>1917.8571428571445</v>
      </c>
      <c r="W276" s="178">
        <f t="shared" si="284"/>
        <v>127.85714285714296</v>
      </c>
      <c r="X276" s="95">
        <f t="shared" si="285"/>
        <v>3</v>
      </c>
      <c r="Y276" s="436"/>
      <c r="Z276" s="95">
        <v>15</v>
      </c>
      <c r="AA276" s="152">
        <v>1906.2500000000005</v>
      </c>
      <c r="AB276" s="178">
        <f t="shared" si="286"/>
        <v>127.08333333333336</v>
      </c>
      <c r="AC276" s="95">
        <f t="shared" si="287"/>
        <v>5</v>
      </c>
      <c r="AD276" s="436"/>
      <c r="AE276" s="95">
        <v>15</v>
      </c>
      <c r="AF276" s="152">
        <v>1945.9090909090908</v>
      </c>
      <c r="AG276" s="178">
        <f t="shared" si="288"/>
        <v>129.72727272727272</v>
      </c>
      <c r="AH276" s="95">
        <f t="shared" si="289"/>
        <v>1</v>
      </c>
      <c r="AI276" s="436"/>
      <c r="AJ276" s="95">
        <v>15</v>
      </c>
      <c r="AK276" s="152">
        <v>1930.3846153846164</v>
      </c>
      <c r="AL276" s="178">
        <f t="shared" si="290"/>
        <v>128.69230769230776</v>
      </c>
      <c r="AM276" s="95">
        <f t="shared" si="291"/>
        <v>3</v>
      </c>
      <c r="AN276" s="436"/>
      <c r="AO276" s="95">
        <v>15</v>
      </c>
      <c r="AP276" s="152">
        <v>1925.8064516129052</v>
      </c>
      <c r="AQ276" s="178">
        <f t="shared" si="292"/>
        <v>128.38709677419368</v>
      </c>
      <c r="AR276" s="95">
        <f t="shared" si="293"/>
        <v>1</v>
      </c>
      <c r="AS276" s="436"/>
      <c r="AT276" s="95">
        <v>15</v>
      </c>
      <c r="AU276" s="152">
        <v>1919.0163934426248</v>
      </c>
      <c r="AV276" s="178">
        <f t="shared" si="294"/>
        <v>127.93442622950832</v>
      </c>
      <c r="AW276" s="95">
        <f t="shared" si="295"/>
        <v>2</v>
      </c>
      <c r="AX276" s="436"/>
    </row>
    <row r="277" spans="2:50" hidden="1">
      <c r="B277" s="435"/>
      <c r="C277" s="95">
        <f t="shared" si="279"/>
        <v>11</v>
      </c>
      <c r="D277" s="95" t="s">
        <v>808</v>
      </c>
      <c r="E277" s="95">
        <v>16</v>
      </c>
      <c r="F277" s="95">
        <v>1500</v>
      </c>
      <c r="G277" s="178">
        <f t="shared" si="280"/>
        <v>93.75</v>
      </c>
      <c r="H277" s="436"/>
      <c r="I277" s="154">
        <f t="shared" si="296"/>
        <v>16</v>
      </c>
      <c r="J277" s="154">
        <f t="shared" si="297"/>
        <v>1436.2878941221018</v>
      </c>
      <c r="K277" s="155">
        <f t="shared" si="298"/>
        <v>89.76799338263136</v>
      </c>
      <c r="L277" s="438"/>
      <c r="M277" s="154">
        <f t="shared" si="281"/>
        <v>12</v>
      </c>
      <c r="N277" s="433"/>
      <c r="O277" s="433"/>
      <c r="P277" s="95">
        <v>16</v>
      </c>
      <c r="Q277" s="152">
        <v>1434.8497854077257</v>
      </c>
      <c r="R277" s="178">
        <f t="shared" si="282"/>
        <v>89.678111587982855</v>
      </c>
      <c r="S277" s="95">
        <f t="shared" si="283"/>
        <v>12</v>
      </c>
      <c r="T277" s="436"/>
      <c r="U277" s="95">
        <v>16</v>
      </c>
      <c r="V277" s="152">
        <v>1433.4637964774961</v>
      </c>
      <c r="W277" s="178">
        <f t="shared" si="284"/>
        <v>89.591487279843506</v>
      </c>
      <c r="X277" s="95">
        <f t="shared" si="285"/>
        <v>12</v>
      </c>
      <c r="Y277" s="436"/>
      <c r="Z277" s="95">
        <v>16</v>
      </c>
      <c r="AA277" s="152">
        <v>1446.6515220354383</v>
      </c>
      <c r="AB277" s="178">
        <f t="shared" si="286"/>
        <v>90.415720127214897</v>
      </c>
      <c r="AC277" s="95">
        <f t="shared" si="287"/>
        <v>12</v>
      </c>
      <c r="AD277" s="436"/>
      <c r="AE277" s="95">
        <v>16</v>
      </c>
      <c r="AF277" s="152">
        <v>1434.4827586206893</v>
      </c>
      <c r="AG277" s="178">
        <f t="shared" si="288"/>
        <v>89.655172413793082</v>
      </c>
      <c r="AH277" s="95">
        <f t="shared" si="289"/>
        <v>12</v>
      </c>
      <c r="AI277" s="436"/>
      <c r="AJ277" s="95">
        <v>16</v>
      </c>
      <c r="AK277" s="152">
        <v>1443.8709677419358</v>
      </c>
      <c r="AL277" s="178">
        <f t="shared" si="290"/>
        <v>90.241935483870989</v>
      </c>
      <c r="AM277" s="95">
        <f t="shared" si="291"/>
        <v>12</v>
      </c>
      <c r="AN277" s="436"/>
      <c r="AO277" s="95">
        <v>16</v>
      </c>
      <c r="AP277" s="152">
        <v>1431.2857142857133</v>
      </c>
      <c r="AQ277" s="178">
        <f t="shared" si="292"/>
        <v>89.455357142857082</v>
      </c>
      <c r="AR277" s="95">
        <f t="shared" si="293"/>
        <v>12</v>
      </c>
      <c r="AS277" s="436"/>
      <c r="AT277" s="95">
        <v>16</v>
      </c>
      <c r="AU277" s="152">
        <v>1429.4107142857138</v>
      </c>
      <c r="AV277" s="178">
        <f t="shared" si="294"/>
        <v>89.33816964285711</v>
      </c>
      <c r="AW277" s="95">
        <f t="shared" si="295"/>
        <v>12</v>
      </c>
      <c r="AX277" s="436"/>
    </row>
    <row r="278" spans="2:50" hidden="1">
      <c r="B278" s="435"/>
      <c r="C278" s="95">
        <f t="shared" si="279"/>
        <v>12</v>
      </c>
      <c r="D278" s="95" t="s">
        <v>809</v>
      </c>
      <c r="E278" s="95">
        <v>15</v>
      </c>
      <c r="F278" s="95">
        <v>2000</v>
      </c>
      <c r="G278" s="178">
        <f t="shared" si="280"/>
        <v>133.33333333333334</v>
      </c>
      <c r="H278" s="436"/>
      <c r="I278" s="154">
        <f t="shared" si="296"/>
        <v>15</v>
      </c>
      <c r="J278" s="154">
        <f t="shared" si="297"/>
        <v>1916.7261798530969</v>
      </c>
      <c r="K278" s="155">
        <f t="shared" si="298"/>
        <v>127.78174532353979</v>
      </c>
      <c r="L278" s="438"/>
      <c r="M278" s="154">
        <f t="shared" si="281"/>
        <v>3</v>
      </c>
      <c r="N278" s="433"/>
      <c r="O278" s="433"/>
      <c r="P278" s="95">
        <v>15</v>
      </c>
      <c r="Q278" s="152">
        <v>1917.9741051028179</v>
      </c>
      <c r="R278" s="178">
        <f t="shared" si="282"/>
        <v>127.86494034018786</v>
      </c>
      <c r="S278" s="95">
        <f t="shared" si="283"/>
        <v>1</v>
      </c>
      <c r="T278" s="436"/>
      <c r="U278" s="95">
        <v>15</v>
      </c>
      <c r="V278" s="152">
        <v>1920.6286266924553</v>
      </c>
      <c r="W278" s="178">
        <f t="shared" si="284"/>
        <v>128.04190844616369</v>
      </c>
      <c r="X278" s="95">
        <f t="shared" si="285"/>
        <v>1</v>
      </c>
      <c r="Y278" s="436"/>
      <c r="Z278" s="95">
        <v>15</v>
      </c>
      <c r="AA278" s="152">
        <v>1907.2881355932195</v>
      </c>
      <c r="AB278" s="178">
        <f t="shared" si="286"/>
        <v>127.1525423728813</v>
      </c>
      <c r="AC278" s="95">
        <f t="shared" si="287"/>
        <v>4</v>
      </c>
      <c r="AD278" s="436"/>
      <c r="AE278" s="95">
        <v>15</v>
      </c>
      <c r="AF278" s="152">
        <v>1907.7551020408171</v>
      </c>
      <c r="AG278" s="178">
        <f t="shared" si="288"/>
        <v>127.1836734693878</v>
      </c>
      <c r="AH278" s="95">
        <f t="shared" si="289"/>
        <v>5</v>
      </c>
      <c r="AI278" s="436"/>
      <c r="AJ278" s="95">
        <v>15</v>
      </c>
      <c r="AK278" s="152">
        <v>1931.320754716982</v>
      </c>
      <c r="AL278" s="178">
        <f t="shared" si="290"/>
        <v>128.75471698113213</v>
      </c>
      <c r="AM278" s="95">
        <f t="shared" si="291"/>
        <v>2</v>
      </c>
      <c r="AN278" s="436"/>
      <c r="AO278" s="95">
        <v>15</v>
      </c>
      <c r="AP278" s="152">
        <v>1902.2535211267586</v>
      </c>
      <c r="AQ278" s="178">
        <f t="shared" si="292"/>
        <v>126.81690140845058</v>
      </c>
      <c r="AR278" s="95">
        <f t="shared" si="293"/>
        <v>5</v>
      </c>
      <c r="AS278" s="436"/>
      <c r="AT278" s="95">
        <v>15</v>
      </c>
      <c r="AU278" s="152">
        <v>1929.8630136986285</v>
      </c>
      <c r="AV278" s="178">
        <f t="shared" si="294"/>
        <v>128.65753424657524</v>
      </c>
      <c r="AW278" s="95">
        <f t="shared" si="295"/>
        <v>1</v>
      </c>
      <c r="AX278" s="436"/>
    </row>
    <row r="279" spans="2:50" hidden="1">
      <c r="B279" s="435"/>
      <c r="C279" s="95">
        <f t="shared" si="279"/>
        <v>13</v>
      </c>
      <c r="D279" s="95"/>
      <c r="E279" s="95"/>
      <c r="F279" s="95"/>
      <c r="G279" s="178"/>
      <c r="H279" s="436"/>
      <c r="I279" s="154" t="str">
        <f t="shared" si="296"/>
        <v/>
      </c>
      <c r="J279" s="154" t="str">
        <f t="shared" si="297"/>
        <v/>
      </c>
      <c r="K279" s="155" t="str">
        <f t="shared" si="298"/>
        <v/>
      </c>
      <c r="L279" s="438"/>
      <c r="M279" s="154" t="str">
        <f t="shared" si="281"/>
        <v/>
      </c>
      <c r="N279" s="433"/>
      <c r="O279" s="433"/>
      <c r="P279" s="95"/>
      <c r="Q279" s="152"/>
      <c r="R279" s="178" t="str">
        <f t="shared" si="282"/>
        <v/>
      </c>
      <c r="S279" s="95" t="str">
        <f t="shared" si="283"/>
        <v/>
      </c>
      <c r="T279" s="436"/>
      <c r="U279" s="95"/>
      <c r="V279" s="152"/>
      <c r="W279" s="178" t="str">
        <f t="shared" si="284"/>
        <v/>
      </c>
      <c r="X279" s="95" t="str">
        <f t="shared" si="285"/>
        <v/>
      </c>
      <c r="Y279" s="436"/>
      <c r="Z279" s="95"/>
      <c r="AA279" s="152"/>
      <c r="AB279" s="178" t="str">
        <f t="shared" si="286"/>
        <v/>
      </c>
      <c r="AC279" s="95" t="str">
        <f t="shared" si="287"/>
        <v/>
      </c>
      <c r="AD279" s="436"/>
      <c r="AE279" s="95"/>
      <c r="AF279" s="152"/>
      <c r="AG279" s="178" t="str">
        <f t="shared" si="288"/>
        <v/>
      </c>
      <c r="AH279" s="95" t="str">
        <f t="shared" si="289"/>
        <v/>
      </c>
      <c r="AI279" s="436"/>
      <c r="AJ279" s="95"/>
      <c r="AK279" s="152"/>
      <c r="AL279" s="178" t="str">
        <f t="shared" si="290"/>
        <v/>
      </c>
      <c r="AM279" s="95" t="str">
        <f t="shared" si="291"/>
        <v/>
      </c>
      <c r="AN279" s="436"/>
      <c r="AO279" s="95"/>
      <c r="AP279" s="152"/>
      <c r="AQ279" s="178" t="str">
        <f t="shared" si="292"/>
        <v/>
      </c>
      <c r="AR279" s="95" t="str">
        <f t="shared" si="293"/>
        <v/>
      </c>
      <c r="AS279" s="436"/>
      <c r="AT279" s="95"/>
      <c r="AU279" s="152"/>
      <c r="AV279" s="178" t="str">
        <f t="shared" si="294"/>
        <v/>
      </c>
      <c r="AW279" s="95" t="str">
        <f t="shared" si="295"/>
        <v/>
      </c>
      <c r="AX279" s="436"/>
    </row>
    <row r="280" spans="2:50" hidden="1">
      <c r="B280" s="435"/>
      <c r="C280" s="95">
        <f t="shared" si="279"/>
        <v>14</v>
      </c>
      <c r="D280" s="95"/>
      <c r="E280" s="95"/>
      <c r="F280" s="95"/>
      <c r="G280" s="178"/>
      <c r="H280" s="436"/>
      <c r="I280" s="154" t="str">
        <f t="shared" si="296"/>
        <v/>
      </c>
      <c r="J280" s="154" t="str">
        <f t="shared" si="297"/>
        <v/>
      </c>
      <c r="K280" s="155" t="str">
        <f t="shared" si="298"/>
        <v/>
      </c>
      <c r="L280" s="438"/>
      <c r="M280" s="154" t="str">
        <f t="shared" si="281"/>
        <v/>
      </c>
      <c r="N280" s="433"/>
      <c r="O280" s="433"/>
      <c r="P280" s="95"/>
      <c r="Q280" s="152"/>
      <c r="R280" s="178" t="str">
        <f t="shared" si="282"/>
        <v/>
      </c>
      <c r="S280" s="95" t="str">
        <f t="shared" si="283"/>
        <v/>
      </c>
      <c r="T280" s="436"/>
      <c r="U280" s="95"/>
      <c r="V280" s="152"/>
      <c r="W280" s="178" t="str">
        <f t="shared" si="284"/>
        <v/>
      </c>
      <c r="X280" s="95" t="str">
        <f t="shared" si="285"/>
        <v/>
      </c>
      <c r="Y280" s="436"/>
      <c r="Z280" s="95"/>
      <c r="AA280" s="152"/>
      <c r="AB280" s="178" t="str">
        <f t="shared" si="286"/>
        <v/>
      </c>
      <c r="AC280" s="95" t="str">
        <f t="shared" si="287"/>
        <v/>
      </c>
      <c r="AD280" s="436"/>
      <c r="AE280" s="95"/>
      <c r="AF280" s="152"/>
      <c r="AG280" s="178" t="str">
        <f t="shared" si="288"/>
        <v/>
      </c>
      <c r="AH280" s="95" t="str">
        <f t="shared" si="289"/>
        <v/>
      </c>
      <c r="AI280" s="436"/>
      <c r="AJ280" s="95"/>
      <c r="AK280" s="152"/>
      <c r="AL280" s="178" t="str">
        <f t="shared" si="290"/>
        <v/>
      </c>
      <c r="AM280" s="95" t="str">
        <f t="shared" si="291"/>
        <v/>
      </c>
      <c r="AN280" s="436"/>
      <c r="AO280" s="95"/>
      <c r="AP280" s="152"/>
      <c r="AQ280" s="178" t="str">
        <f t="shared" si="292"/>
        <v/>
      </c>
      <c r="AR280" s="95" t="str">
        <f t="shared" si="293"/>
        <v/>
      </c>
      <c r="AS280" s="436"/>
      <c r="AT280" s="95"/>
      <c r="AU280" s="152"/>
      <c r="AV280" s="178" t="str">
        <f t="shared" si="294"/>
        <v/>
      </c>
      <c r="AW280" s="95" t="str">
        <f t="shared" si="295"/>
        <v/>
      </c>
      <c r="AX280" s="436"/>
    </row>
    <row r="281" spans="2:50" hidden="1">
      <c r="B281" s="435"/>
      <c r="C281" s="95">
        <f t="shared" si="279"/>
        <v>15</v>
      </c>
      <c r="D281" s="95"/>
      <c r="E281" s="95"/>
      <c r="F281" s="95"/>
      <c r="G281" s="178"/>
      <c r="H281" s="436"/>
      <c r="I281" s="154" t="str">
        <f t="shared" si="296"/>
        <v/>
      </c>
      <c r="J281" s="154" t="str">
        <f t="shared" si="297"/>
        <v/>
      </c>
      <c r="K281" s="155" t="str">
        <f t="shared" si="298"/>
        <v/>
      </c>
      <c r="L281" s="439"/>
      <c r="M281" s="154" t="str">
        <f t="shared" si="281"/>
        <v/>
      </c>
      <c r="N281" s="433"/>
      <c r="O281" s="433"/>
      <c r="P281" s="95"/>
      <c r="Q281" s="152"/>
      <c r="R281" s="178" t="str">
        <f t="shared" si="282"/>
        <v/>
      </c>
      <c r="S281" s="95" t="str">
        <f t="shared" si="283"/>
        <v/>
      </c>
      <c r="T281" s="436"/>
      <c r="U281" s="95"/>
      <c r="V281" s="152"/>
      <c r="W281" s="178" t="str">
        <f t="shared" si="284"/>
        <v/>
      </c>
      <c r="X281" s="95" t="str">
        <f t="shared" si="285"/>
        <v/>
      </c>
      <c r="Y281" s="436"/>
      <c r="Z281" s="95"/>
      <c r="AA281" s="152"/>
      <c r="AB281" s="178" t="str">
        <f t="shared" si="286"/>
        <v/>
      </c>
      <c r="AC281" s="95" t="str">
        <f t="shared" si="287"/>
        <v/>
      </c>
      <c r="AD281" s="436"/>
      <c r="AE281" s="95"/>
      <c r="AF281" s="152"/>
      <c r="AG281" s="178" t="str">
        <f t="shared" si="288"/>
        <v/>
      </c>
      <c r="AH281" s="95" t="str">
        <f t="shared" si="289"/>
        <v/>
      </c>
      <c r="AI281" s="436"/>
      <c r="AJ281" s="95"/>
      <c r="AK281" s="152"/>
      <c r="AL281" s="178" t="str">
        <f t="shared" si="290"/>
        <v/>
      </c>
      <c r="AM281" s="95" t="str">
        <f t="shared" si="291"/>
        <v/>
      </c>
      <c r="AN281" s="436"/>
      <c r="AO281" s="95"/>
      <c r="AP281" s="152"/>
      <c r="AQ281" s="178" t="str">
        <f t="shared" si="292"/>
        <v/>
      </c>
      <c r="AR281" s="95" t="str">
        <f t="shared" si="293"/>
        <v/>
      </c>
      <c r="AS281" s="436"/>
      <c r="AT281" s="95"/>
      <c r="AU281" s="152"/>
      <c r="AV281" s="178" t="str">
        <f t="shared" si="294"/>
        <v/>
      </c>
      <c r="AW281" s="95" t="str">
        <f t="shared" si="295"/>
        <v/>
      </c>
      <c r="AX281" s="436"/>
    </row>
    <row r="282" spans="2:50" ht="15.75" hidden="1">
      <c r="B282" s="443" t="s">
        <v>167</v>
      </c>
      <c r="C282" s="444"/>
      <c r="D282" s="444"/>
      <c r="E282" s="444"/>
      <c r="F282" s="444"/>
      <c r="G282" s="444"/>
      <c r="H282" s="444"/>
      <c r="I282" s="151"/>
      <c r="J282" s="151"/>
      <c r="K282" s="151"/>
      <c r="L282" s="151"/>
      <c r="M282" s="151"/>
      <c r="N282" s="433" t="s">
        <v>159</v>
      </c>
      <c r="O282" s="446" t="s">
        <v>106</v>
      </c>
      <c r="P282" s="448">
        <f>AT262+1</f>
        <v>45965</v>
      </c>
      <c r="Q282" s="435"/>
      <c r="R282" s="435"/>
      <c r="S282" s="435"/>
      <c r="T282" s="435"/>
      <c r="U282" s="448">
        <f>P282+1</f>
        <v>45966</v>
      </c>
      <c r="V282" s="435"/>
      <c r="W282" s="435"/>
      <c r="X282" s="435"/>
      <c r="Y282" s="435"/>
      <c r="Z282" s="448">
        <f>U282+1</f>
        <v>45967</v>
      </c>
      <c r="AA282" s="435"/>
      <c r="AB282" s="435"/>
      <c r="AC282" s="435"/>
      <c r="AD282" s="435"/>
      <c r="AE282" s="448">
        <f>Z282+1</f>
        <v>45968</v>
      </c>
      <c r="AF282" s="435"/>
      <c r="AG282" s="435"/>
      <c r="AH282" s="435"/>
      <c r="AI282" s="435"/>
      <c r="AJ282" s="448">
        <f>AE282+1</f>
        <v>45969</v>
      </c>
      <c r="AK282" s="435"/>
      <c r="AL282" s="435"/>
      <c r="AM282" s="435"/>
      <c r="AN282" s="435"/>
      <c r="AO282" s="448">
        <f>AJ282+1</f>
        <v>45970</v>
      </c>
      <c r="AP282" s="435"/>
      <c r="AQ282" s="435"/>
      <c r="AR282" s="435"/>
      <c r="AS282" s="435"/>
      <c r="AT282" s="448">
        <f>AO282+1</f>
        <v>45971</v>
      </c>
      <c r="AU282" s="435"/>
      <c r="AV282" s="435"/>
      <c r="AW282" s="435"/>
      <c r="AX282" s="435"/>
    </row>
    <row r="283" spans="2:50" ht="15.75" hidden="1">
      <c r="B283" s="445"/>
      <c r="C283" s="445"/>
      <c r="D283" s="445"/>
      <c r="E283" s="445"/>
      <c r="F283" s="445"/>
      <c r="G283" s="445"/>
      <c r="H283" s="445"/>
      <c r="I283" s="151"/>
      <c r="J283" s="151"/>
      <c r="K283" s="151"/>
      <c r="L283" s="151"/>
      <c r="M283" s="151"/>
      <c r="N283" s="433"/>
      <c r="O283" s="447"/>
      <c r="P283" s="448" t="s">
        <v>120</v>
      </c>
      <c r="Q283" s="435"/>
      <c r="R283" s="435"/>
      <c r="S283" s="435"/>
      <c r="T283" s="435"/>
      <c r="U283" s="448" t="s">
        <v>114</v>
      </c>
      <c r="V283" s="435"/>
      <c r="W283" s="435"/>
      <c r="X283" s="435"/>
      <c r="Y283" s="435"/>
      <c r="Z283" s="448" t="s">
        <v>115</v>
      </c>
      <c r="AA283" s="435"/>
      <c r="AB283" s="435"/>
      <c r="AC283" s="435"/>
      <c r="AD283" s="435"/>
      <c r="AE283" s="448" t="s">
        <v>116</v>
      </c>
      <c r="AF283" s="435"/>
      <c r="AG283" s="435"/>
      <c r="AH283" s="435"/>
      <c r="AI283" s="435"/>
      <c r="AJ283" s="448" t="s">
        <v>117</v>
      </c>
      <c r="AK283" s="435"/>
      <c r="AL283" s="435"/>
      <c r="AM283" s="435"/>
      <c r="AN283" s="435"/>
      <c r="AO283" s="448" t="s">
        <v>118</v>
      </c>
      <c r="AP283" s="435"/>
      <c r="AQ283" s="435"/>
      <c r="AR283" s="435"/>
      <c r="AS283" s="435"/>
      <c r="AT283" s="448" t="s">
        <v>119</v>
      </c>
      <c r="AU283" s="435"/>
      <c r="AV283" s="435"/>
      <c r="AW283" s="435"/>
      <c r="AX283" s="435"/>
    </row>
    <row r="284" spans="2:50" hidden="1">
      <c r="B284" s="433" t="s">
        <v>155</v>
      </c>
      <c r="C284" s="433" t="s">
        <v>147</v>
      </c>
      <c r="D284" s="433"/>
      <c r="E284" s="433" t="s">
        <v>149</v>
      </c>
      <c r="F284" s="433"/>
      <c r="G284" s="433"/>
      <c r="H284" s="440" t="s">
        <v>156</v>
      </c>
      <c r="I284" s="434" t="s">
        <v>225</v>
      </c>
      <c r="J284" s="434"/>
      <c r="K284" s="434"/>
      <c r="L284" s="434" t="s">
        <v>156</v>
      </c>
      <c r="M284" s="434" t="s">
        <v>168</v>
      </c>
      <c r="N284" s="433"/>
      <c r="O284" s="433" t="s">
        <v>158</v>
      </c>
      <c r="P284" s="430" t="s">
        <v>152</v>
      </c>
      <c r="Q284" s="431"/>
      <c r="R284" s="431"/>
      <c r="S284" s="432"/>
      <c r="T284" s="433" t="s">
        <v>156</v>
      </c>
      <c r="U284" s="430" t="s">
        <v>152</v>
      </c>
      <c r="V284" s="431"/>
      <c r="W284" s="431"/>
      <c r="X284" s="432"/>
      <c r="Y284" s="433" t="s">
        <v>156</v>
      </c>
      <c r="Z284" s="430" t="s">
        <v>152</v>
      </c>
      <c r="AA284" s="431"/>
      <c r="AB284" s="431"/>
      <c r="AC284" s="432"/>
      <c r="AD284" s="433" t="s">
        <v>156</v>
      </c>
      <c r="AE284" s="430" t="s">
        <v>152</v>
      </c>
      <c r="AF284" s="431"/>
      <c r="AG284" s="431"/>
      <c r="AH284" s="432"/>
      <c r="AI284" s="433" t="s">
        <v>156</v>
      </c>
      <c r="AJ284" s="430" t="s">
        <v>152</v>
      </c>
      <c r="AK284" s="431"/>
      <c r="AL284" s="431"/>
      <c r="AM284" s="432"/>
      <c r="AN284" s="433" t="s">
        <v>156</v>
      </c>
      <c r="AO284" s="430" t="s">
        <v>152</v>
      </c>
      <c r="AP284" s="431"/>
      <c r="AQ284" s="431"/>
      <c r="AR284" s="432"/>
      <c r="AS284" s="433" t="s">
        <v>156</v>
      </c>
      <c r="AT284" s="430" t="s">
        <v>152</v>
      </c>
      <c r="AU284" s="431"/>
      <c r="AV284" s="431"/>
      <c r="AW284" s="432"/>
      <c r="AX284" s="433" t="s">
        <v>156</v>
      </c>
    </row>
    <row r="285" spans="2:50" hidden="1">
      <c r="B285" s="433"/>
      <c r="C285" s="433"/>
      <c r="D285" s="433"/>
      <c r="E285" s="433" t="s">
        <v>148</v>
      </c>
      <c r="F285" s="433"/>
      <c r="G285" s="433"/>
      <c r="H285" s="441"/>
      <c r="I285" s="434" t="s">
        <v>148</v>
      </c>
      <c r="J285" s="434"/>
      <c r="K285" s="434"/>
      <c r="L285" s="434"/>
      <c r="M285" s="434"/>
      <c r="N285" s="433"/>
      <c r="O285" s="433"/>
      <c r="P285" s="430" t="s">
        <v>153</v>
      </c>
      <c r="Q285" s="431"/>
      <c r="R285" s="431"/>
      <c r="S285" s="432"/>
      <c r="T285" s="433"/>
      <c r="U285" s="430" t="s">
        <v>153</v>
      </c>
      <c r="V285" s="431"/>
      <c r="W285" s="431"/>
      <c r="X285" s="432"/>
      <c r="Y285" s="433"/>
      <c r="Z285" s="430" t="s">
        <v>153</v>
      </c>
      <c r="AA285" s="431"/>
      <c r="AB285" s="431"/>
      <c r="AC285" s="432"/>
      <c r="AD285" s="433"/>
      <c r="AE285" s="430" t="s">
        <v>153</v>
      </c>
      <c r="AF285" s="431"/>
      <c r="AG285" s="431"/>
      <c r="AH285" s="432"/>
      <c r="AI285" s="433"/>
      <c r="AJ285" s="430" t="s">
        <v>153</v>
      </c>
      <c r="AK285" s="431"/>
      <c r="AL285" s="431"/>
      <c r="AM285" s="432"/>
      <c r="AN285" s="433"/>
      <c r="AO285" s="430" t="s">
        <v>153</v>
      </c>
      <c r="AP285" s="431"/>
      <c r="AQ285" s="431"/>
      <c r="AR285" s="432"/>
      <c r="AS285" s="433"/>
      <c r="AT285" s="430" t="s">
        <v>153</v>
      </c>
      <c r="AU285" s="431"/>
      <c r="AV285" s="431"/>
      <c r="AW285" s="432"/>
      <c r="AX285" s="433"/>
    </row>
    <row r="286" spans="2:50" hidden="1">
      <c r="B286" s="433"/>
      <c r="C286" s="433"/>
      <c r="D286" s="433"/>
      <c r="E286" s="94" t="s">
        <v>150</v>
      </c>
      <c r="F286" s="94" t="s">
        <v>151</v>
      </c>
      <c r="G286" s="94" t="s">
        <v>154</v>
      </c>
      <c r="H286" s="442"/>
      <c r="I286" s="153" t="s">
        <v>150</v>
      </c>
      <c r="J286" s="153" t="s">
        <v>151</v>
      </c>
      <c r="K286" s="153" t="s">
        <v>154</v>
      </c>
      <c r="L286" s="434"/>
      <c r="M286" s="434"/>
      <c r="N286" s="433"/>
      <c r="O286" s="433"/>
      <c r="P286" s="94" t="s">
        <v>150</v>
      </c>
      <c r="Q286" s="94" t="s">
        <v>151</v>
      </c>
      <c r="R286" s="94" t="s">
        <v>154</v>
      </c>
      <c r="S286" s="94" t="s">
        <v>168</v>
      </c>
      <c r="T286" s="433"/>
      <c r="U286" s="94" t="s">
        <v>150</v>
      </c>
      <c r="V286" s="94" t="s">
        <v>151</v>
      </c>
      <c r="W286" s="94" t="s">
        <v>154</v>
      </c>
      <c r="X286" s="94" t="s">
        <v>168</v>
      </c>
      <c r="Y286" s="433"/>
      <c r="Z286" s="94" t="s">
        <v>150</v>
      </c>
      <c r="AA286" s="94" t="s">
        <v>151</v>
      </c>
      <c r="AB286" s="94" t="s">
        <v>154</v>
      </c>
      <c r="AC286" s="94" t="s">
        <v>168</v>
      </c>
      <c r="AD286" s="43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3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3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3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33"/>
    </row>
    <row r="287" spans="2:50" s="93" customFormat="1" hidden="1">
      <c r="B287" s="435" t="s">
        <v>137</v>
      </c>
      <c r="C287" s="95">
        <f>C267</f>
        <v>1</v>
      </c>
      <c r="D287" s="95" t="s">
        <v>410</v>
      </c>
      <c r="E287" s="95">
        <v>16</v>
      </c>
      <c r="F287" s="95">
        <v>2000</v>
      </c>
      <c r="G287" s="178">
        <f>F287/E287</f>
        <v>125</v>
      </c>
      <c r="H287" s="436">
        <f>AVERAGE(G287:G305)</f>
        <v>125.37077661958587</v>
      </c>
      <c r="I287" s="154">
        <f t="shared" ref="I287:I289" si="299">IFERROR(AVERAGE(P287,U287,Z287,AE287,AJ287,AO287,AT287),"")</f>
        <v>16</v>
      </c>
      <c r="J287" s="154">
        <f t="shared" ref="J287:J289" si="300">IFERROR(AVERAGE(Q287,V287,AA287,AF287,AK287,AP287,AU287),"")</f>
        <v>1934.9822966507154</v>
      </c>
      <c r="K287" s="155">
        <f t="shared" ref="K287:K289" si="301">IFERROR(AVERAGE(R287,W287,AB287,AG287,AL287,AQ287,AV287),"")</f>
        <v>120.93639354066971</v>
      </c>
      <c r="L287" s="437">
        <f>IFERROR(AVERAGE(K287:K305),"-")</f>
        <v>120.8758078860494</v>
      </c>
      <c r="M287" s="154">
        <f t="shared" ref="M287:M298" si="302">IFERROR(RANK(K287, K$287:K$305),"")</f>
        <v>7</v>
      </c>
      <c r="N287" s="433"/>
      <c r="O287" s="433"/>
      <c r="P287" s="95">
        <v>16</v>
      </c>
      <c r="Q287" s="152">
        <v>1958.1818181818157</v>
      </c>
      <c r="R287" s="178">
        <f>IFERROR(Q287/P287,"")</f>
        <v>122.38636363636348</v>
      </c>
      <c r="S287" s="95">
        <f t="shared" ref="S287:S298" si="303">IFERROR(RANK(R287, R$287:R$305),"")</f>
        <v>6</v>
      </c>
      <c r="T287" s="436">
        <f>AVERAGE(R287:R305)</f>
        <v>118.19867119160132</v>
      </c>
      <c r="U287" s="95">
        <v>16</v>
      </c>
      <c r="V287" s="152">
        <v>1925.9999999999966</v>
      </c>
      <c r="W287" s="178">
        <f>IFERROR(V287/U287,"")</f>
        <v>120.37499999999979</v>
      </c>
      <c r="X287" s="95">
        <f t="shared" ref="X287:X298" si="304">IFERROR(RANK(W287, W$287:W$305),"")</f>
        <v>7</v>
      </c>
      <c r="Y287" s="436">
        <f>AVERAGE(W287:W305)</f>
        <v>118.88046370390236</v>
      </c>
      <c r="Z287" s="95">
        <v>16</v>
      </c>
      <c r="AA287" s="152">
        <v>1916.7999999999986</v>
      </c>
      <c r="AB287" s="178">
        <f>IFERROR(AA287/Z287,"")</f>
        <v>119.79999999999991</v>
      </c>
      <c r="AC287" s="95">
        <f t="shared" ref="AC287:AC298" si="305">IFERROR(RANK(AB287, AB$287:AB$305),"")</f>
        <v>8</v>
      </c>
      <c r="AD287" s="436">
        <f>AVERAGE(AB287:AB305)</f>
        <v>118.68082647901421</v>
      </c>
      <c r="AE287" s="289"/>
      <c r="AF287" s="290"/>
      <c r="AG287" s="291" t="str">
        <f>IFERROR(AF287/AE287,"")</f>
        <v/>
      </c>
      <c r="AH287" s="289" t="str">
        <f t="shared" ref="AH287:AH298" si="306">IFERROR(RANK(AG287, AG$287:AG$305),"")</f>
        <v/>
      </c>
      <c r="AI287" s="436">
        <f>AVERAGE(AG287:AG305)</f>
        <v>119.7281213301148</v>
      </c>
      <c r="AJ287" s="289"/>
      <c r="AK287" s="290"/>
      <c r="AL287" s="291" t="str">
        <f>IFERROR(AK287/AJ287,"")</f>
        <v/>
      </c>
      <c r="AM287" s="289" t="str">
        <f t="shared" ref="AM287:AM298" si="307">IFERROR(RANK(AL287, AL$287:AL$305),"")</f>
        <v/>
      </c>
      <c r="AN287" s="436">
        <f>AVERAGE(AL287:AL305)</f>
        <v>119.51086604742683</v>
      </c>
      <c r="AO287" s="289"/>
      <c r="AP287" s="290"/>
      <c r="AQ287" s="291" t="str">
        <f>IFERROR(AP287/AO287,"")</f>
        <v/>
      </c>
      <c r="AR287" s="289" t="str">
        <f t="shared" ref="AR287:AR298" si="308">IFERROR(RANK(AQ287, AQ$287:AQ$305),"")</f>
        <v/>
      </c>
      <c r="AS287" s="436">
        <f>AVERAGE(AQ287:AQ305)</f>
        <v>119.66747584278922</v>
      </c>
      <c r="AT287" s="95">
        <v>16</v>
      </c>
      <c r="AU287" s="152">
        <v>1938.9473684210511</v>
      </c>
      <c r="AV287" s="178">
        <v>121.1842105263157</v>
      </c>
      <c r="AW287" s="95">
        <f t="shared" ref="AW287:AW305" si="309">IFERROR(RANK(AV287, AV$287:AV$305),"")</f>
        <v>7</v>
      </c>
      <c r="AX287" s="436">
        <f>AVERAGE(AV287:AV305)</f>
        <v>120.96968886835968</v>
      </c>
    </row>
    <row r="288" spans="2:50" s="93" customFormat="1" hidden="1">
      <c r="B288" s="435"/>
      <c r="C288" s="95">
        <f t="shared" ref="C288:C298" si="310">C268</f>
        <v>2</v>
      </c>
      <c r="D288" s="95" t="s">
        <v>411</v>
      </c>
      <c r="E288" s="95">
        <v>15</v>
      </c>
      <c r="F288" s="95">
        <v>2000</v>
      </c>
      <c r="G288" s="178">
        <f t="shared" ref="G288:G299" si="311">F288/E288</f>
        <v>133.33333333333334</v>
      </c>
      <c r="H288" s="436"/>
      <c r="I288" s="154">
        <f t="shared" si="299"/>
        <v>15</v>
      </c>
      <c r="J288" s="154">
        <f t="shared" si="300"/>
        <v>1919.1178215619989</v>
      </c>
      <c r="K288" s="155">
        <f t="shared" si="301"/>
        <v>127.94118810413325</v>
      </c>
      <c r="L288" s="438"/>
      <c r="M288" s="154">
        <f t="shared" si="302"/>
        <v>4</v>
      </c>
      <c r="N288" s="433"/>
      <c r="O288" s="433"/>
      <c r="P288" s="95">
        <v>15</v>
      </c>
      <c r="Q288" s="152">
        <v>1927.3972602739711</v>
      </c>
      <c r="R288" s="178">
        <f t="shared" ref="R288:R305" si="312">IFERROR(Q288/P288,"")</f>
        <v>128.49315068493141</v>
      </c>
      <c r="S288" s="95">
        <f t="shared" si="303"/>
        <v>2</v>
      </c>
      <c r="T288" s="436"/>
      <c r="U288" s="95">
        <v>15</v>
      </c>
      <c r="V288" s="152">
        <v>1919.1428571428551</v>
      </c>
      <c r="W288" s="178">
        <f t="shared" ref="W288:W305" si="313">IFERROR(V288/U288,"")</f>
        <v>127.94285714285701</v>
      </c>
      <c r="X288" s="95">
        <f t="shared" si="304"/>
        <v>4</v>
      </c>
      <c r="Y288" s="436"/>
      <c r="Z288" s="95">
        <v>15</v>
      </c>
      <c r="AA288" s="152">
        <v>1910.6454545454549</v>
      </c>
      <c r="AB288" s="178">
        <f t="shared" ref="AB288:AB305" si="314">IFERROR(AA288/Z288,"")</f>
        <v>127.37636363636366</v>
      </c>
      <c r="AC288" s="95">
        <f t="shared" si="305"/>
        <v>4</v>
      </c>
      <c r="AD288" s="436"/>
      <c r="AE288" s="289"/>
      <c r="AF288" s="290"/>
      <c r="AG288" s="291" t="str">
        <f t="shared" ref="AG288:AG305" si="315">IFERROR(AF288/AE288,"")</f>
        <v/>
      </c>
      <c r="AH288" s="289" t="str">
        <f t="shared" si="306"/>
        <v/>
      </c>
      <c r="AI288" s="436"/>
      <c r="AJ288" s="289"/>
      <c r="AK288" s="290"/>
      <c r="AL288" s="291" t="str">
        <f t="shared" ref="AL288:AL305" si="316">IFERROR(AK288/AJ288,"")</f>
        <v/>
      </c>
      <c r="AM288" s="289" t="str">
        <f t="shared" si="307"/>
        <v/>
      </c>
      <c r="AN288" s="436"/>
      <c r="AO288" s="289"/>
      <c r="AP288" s="290"/>
      <c r="AQ288" s="291" t="str">
        <f t="shared" ref="AQ288:AQ305" si="317">IFERROR(AP288/AO288,"")</f>
        <v/>
      </c>
      <c r="AR288" s="289" t="str">
        <f t="shared" si="308"/>
        <v/>
      </c>
      <c r="AS288" s="436"/>
      <c r="AT288" s="95">
        <v>15</v>
      </c>
      <c r="AU288" s="152">
        <v>1919.2857142857135</v>
      </c>
      <c r="AV288" s="178">
        <v>127.95238095238091</v>
      </c>
      <c r="AW288" s="95">
        <f t="shared" si="309"/>
        <v>4</v>
      </c>
      <c r="AX288" s="436"/>
    </row>
    <row r="289" spans="2:50" hidden="1">
      <c r="B289" s="435"/>
      <c r="C289" s="95">
        <f t="shared" si="310"/>
        <v>3</v>
      </c>
      <c r="D289" s="95" t="s">
        <v>412</v>
      </c>
      <c r="E289" s="95">
        <v>17</v>
      </c>
      <c r="F289" s="95">
        <v>2000</v>
      </c>
      <c r="G289" s="178">
        <f t="shared" si="311"/>
        <v>117.64705882352941</v>
      </c>
      <c r="H289" s="436"/>
      <c r="I289" s="154">
        <f t="shared" si="299"/>
        <v>17</v>
      </c>
      <c r="J289" s="154">
        <f t="shared" si="300"/>
        <v>1916.8962114337578</v>
      </c>
      <c r="K289" s="155">
        <f t="shared" si="301"/>
        <v>112.75860067257399</v>
      </c>
      <c r="L289" s="438"/>
      <c r="M289" s="154">
        <f t="shared" si="302"/>
        <v>10</v>
      </c>
      <c r="N289" s="433"/>
      <c r="O289" s="433"/>
      <c r="P289" s="95">
        <v>17</v>
      </c>
      <c r="Q289" s="152">
        <v>1922.8571428571447</v>
      </c>
      <c r="R289" s="178">
        <f t="shared" si="312"/>
        <v>113.1092436974791</v>
      </c>
      <c r="S289" s="95">
        <f t="shared" si="303"/>
        <v>9</v>
      </c>
      <c r="T289" s="436"/>
      <c r="U289" s="95">
        <v>17</v>
      </c>
      <c r="V289" s="152">
        <v>1934.7368421052645</v>
      </c>
      <c r="W289" s="178">
        <f t="shared" si="313"/>
        <v>113.8080495356038</v>
      </c>
      <c r="X289" s="95">
        <f t="shared" si="304"/>
        <v>9</v>
      </c>
      <c r="Y289" s="436"/>
      <c r="Z289" s="95">
        <v>17</v>
      </c>
      <c r="AA289" s="152">
        <v>1911.7241379310358</v>
      </c>
      <c r="AB289" s="178">
        <f t="shared" si="314"/>
        <v>112.45436105476681</v>
      </c>
      <c r="AC289" s="95">
        <f t="shared" si="305"/>
        <v>10</v>
      </c>
      <c r="AD289" s="436"/>
      <c r="AE289" s="95">
        <v>17</v>
      </c>
      <c r="AF289" s="152">
        <v>1914.0000000000018</v>
      </c>
      <c r="AG289" s="178">
        <f t="shared" si="315"/>
        <v>112.58823529411775</v>
      </c>
      <c r="AH289" s="95">
        <f t="shared" si="306"/>
        <v>6</v>
      </c>
      <c r="AI289" s="436"/>
      <c r="AJ289" s="95">
        <v>17</v>
      </c>
      <c r="AK289" s="152">
        <v>1907.1428571428551</v>
      </c>
      <c r="AL289" s="178">
        <f t="shared" si="316"/>
        <v>112.18487394957971</v>
      </c>
      <c r="AM289" s="95">
        <f t="shared" si="307"/>
        <v>7</v>
      </c>
      <c r="AN289" s="436"/>
      <c r="AO289" s="95">
        <v>17</v>
      </c>
      <c r="AP289" s="152">
        <v>1916.250000000002</v>
      </c>
      <c r="AQ289" s="178">
        <f t="shared" si="317"/>
        <v>112.72058823529424</v>
      </c>
      <c r="AR289" s="95">
        <f t="shared" si="308"/>
        <v>6</v>
      </c>
      <c r="AS289" s="436"/>
      <c r="AT289" s="95">
        <v>17</v>
      </c>
      <c r="AU289" s="152">
        <v>1911.562500000002</v>
      </c>
      <c r="AV289" s="178">
        <f t="shared" ref="AV289:AV296" si="318">IFERROR(AU289/AT289,"")</f>
        <v>112.44485294117659</v>
      </c>
      <c r="AW289" s="95">
        <f t="shared" si="309"/>
        <v>11</v>
      </c>
      <c r="AX289" s="436"/>
    </row>
    <row r="290" spans="2:50" s="93" customFormat="1" hidden="1">
      <c r="B290" s="435"/>
      <c r="C290" s="95">
        <f t="shared" si="310"/>
        <v>4</v>
      </c>
      <c r="D290" s="95" t="s">
        <v>413</v>
      </c>
      <c r="E290" s="95">
        <v>16</v>
      </c>
      <c r="F290" s="95">
        <v>2000</v>
      </c>
      <c r="G290" s="178">
        <f t="shared" si="311"/>
        <v>125</v>
      </c>
      <c r="H290" s="436"/>
      <c r="I290" s="154">
        <f>IFERROR(AVERAGE(P290,U290,Z290,AE290,AJ290,AO290,AT290),"")</f>
        <v>16</v>
      </c>
      <c r="J290" s="154">
        <f>IFERROR(AVERAGE(Q290,V290,AA290,AF290,AK290,AP290,AU290),"")</f>
        <v>1913.5046910183951</v>
      </c>
      <c r="K290" s="155">
        <f>IFERROR(AVERAGE(R290,W290,AB290,AG290,AL290,AQ290,AV290),"")</f>
        <v>119.59404318864969</v>
      </c>
      <c r="L290" s="438"/>
      <c r="M290" s="154">
        <f t="shared" si="302"/>
        <v>9</v>
      </c>
      <c r="N290" s="433"/>
      <c r="O290" s="433"/>
      <c r="P290" s="95">
        <v>16</v>
      </c>
      <c r="Q290" s="152">
        <v>1904.0816326530619</v>
      </c>
      <c r="R290" s="178">
        <f t="shared" si="312"/>
        <v>119.00510204081637</v>
      </c>
      <c r="S290" s="95">
        <f t="shared" si="303"/>
        <v>8</v>
      </c>
      <c r="T290" s="436"/>
      <c r="U290" s="95">
        <v>16</v>
      </c>
      <c r="V290" s="152">
        <v>1912.5842696629213</v>
      </c>
      <c r="W290" s="178">
        <f t="shared" si="313"/>
        <v>119.53651685393258</v>
      </c>
      <c r="X290" s="95">
        <f t="shared" si="304"/>
        <v>8</v>
      </c>
      <c r="Y290" s="436"/>
      <c r="Z290" s="95">
        <v>16</v>
      </c>
      <c r="AA290" s="152">
        <v>1930.2941176470588</v>
      </c>
      <c r="AB290" s="178">
        <f t="shared" si="314"/>
        <v>120.64338235294117</v>
      </c>
      <c r="AC290" s="95">
        <f t="shared" si="305"/>
        <v>6</v>
      </c>
      <c r="AD290" s="436"/>
      <c r="AE290" s="95">
        <v>16</v>
      </c>
      <c r="AF290" s="152">
        <v>1915.909090909091</v>
      </c>
      <c r="AG290" s="178">
        <f t="shared" si="315"/>
        <v>119.74431818181819</v>
      </c>
      <c r="AH290" s="95">
        <f t="shared" si="306"/>
        <v>5</v>
      </c>
      <c r="AI290" s="436"/>
      <c r="AJ290" s="95">
        <v>16</v>
      </c>
      <c r="AK290" s="152">
        <v>1905.8490566037744</v>
      </c>
      <c r="AL290" s="178">
        <f t="shared" si="316"/>
        <v>119.1155660377359</v>
      </c>
      <c r="AM290" s="95">
        <f t="shared" si="307"/>
        <v>5</v>
      </c>
      <c r="AN290" s="436"/>
      <c r="AO290" s="95">
        <v>16</v>
      </c>
      <c r="AP290" s="152">
        <v>1914.8936170212769</v>
      </c>
      <c r="AQ290" s="178">
        <f t="shared" si="317"/>
        <v>119.68085106382981</v>
      </c>
      <c r="AR290" s="95">
        <f t="shared" si="308"/>
        <v>5</v>
      </c>
      <c r="AS290" s="436"/>
      <c r="AT290" s="95">
        <v>16</v>
      </c>
      <c r="AU290" s="152">
        <v>1910.9210526315796</v>
      </c>
      <c r="AV290" s="178">
        <v>119.43256578947373</v>
      </c>
      <c r="AW290" s="95">
        <f t="shared" si="309"/>
        <v>9</v>
      </c>
      <c r="AX290" s="436"/>
    </row>
    <row r="291" spans="2:50" hidden="1">
      <c r="B291" s="435"/>
      <c r="C291" s="95">
        <f t="shared" si="310"/>
        <v>5</v>
      </c>
      <c r="D291" s="95" t="s">
        <v>414</v>
      </c>
      <c r="E291" s="95">
        <v>19</v>
      </c>
      <c r="F291" s="95">
        <v>2000</v>
      </c>
      <c r="G291" s="178">
        <f t="shared" si="311"/>
        <v>105.26315789473684</v>
      </c>
      <c r="H291" s="436"/>
      <c r="I291" s="154">
        <f t="shared" ref="I291:I305" si="319">IFERROR(AVERAGE(P291,U291,Z291,AE291,AJ291,AO291,AT291),"")</f>
        <v>19</v>
      </c>
      <c r="J291" s="154">
        <f t="shared" ref="J291:J305" si="320">IFERROR(AVERAGE(Q291,V291,AA291,AF291,AK291,AP291,AU291),"")</f>
        <v>1908.9068703226585</v>
      </c>
      <c r="K291" s="155">
        <f t="shared" ref="K291:K305" si="321">IFERROR(AVERAGE(R291,W291,AB291,AG291,AL291,AQ291,AV291),"")</f>
        <v>100.46878264856097</v>
      </c>
      <c r="L291" s="438"/>
      <c r="M291" s="154">
        <f t="shared" si="302"/>
        <v>12</v>
      </c>
      <c r="N291" s="433"/>
      <c r="O291" s="433"/>
      <c r="P291" s="95">
        <v>19</v>
      </c>
      <c r="Q291" s="152">
        <v>1916.7999999999986</v>
      </c>
      <c r="R291" s="178">
        <f t="shared" si="312"/>
        <v>100.88421052631571</v>
      </c>
      <c r="S291" s="95">
        <f t="shared" si="303"/>
        <v>11</v>
      </c>
      <c r="T291" s="436"/>
      <c r="U291" s="95">
        <v>19</v>
      </c>
      <c r="V291" s="152">
        <v>1906.6666666666652</v>
      </c>
      <c r="W291" s="178">
        <f t="shared" si="313"/>
        <v>100.35087719298238</v>
      </c>
      <c r="X291" s="95">
        <f t="shared" si="304"/>
        <v>11</v>
      </c>
      <c r="Y291" s="436"/>
      <c r="Z291" s="95">
        <v>19</v>
      </c>
      <c r="AA291" s="152">
        <v>1911.6666666666652</v>
      </c>
      <c r="AB291" s="178">
        <f t="shared" si="314"/>
        <v>100.61403508771922</v>
      </c>
      <c r="AC291" s="95">
        <f t="shared" si="305"/>
        <v>11</v>
      </c>
      <c r="AD291" s="436"/>
      <c r="AE291" s="95">
        <v>19</v>
      </c>
      <c r="AF291" s="152">
        <v>1903.4210526315776</v>
      </c>
      <c r="AG291" s="178">
        <f t="shared" si="315"/>
        <v>100.18005540166197</v>
      </c>
      <c r="AH291" s="95">
        <f t="shared" si="306"/>
        <v>8</v>
      </c>
      <c r="AI291" s="436"/>
      <c r="AJ291" s="95">
        <v>19</v>
      </c>
      <c r="AK291" s="152">
        <v>1908.409090909091</v>
      </c>
      <c r="AL291" s="178">
        <f t="shared" si="316"/>
        <v>100.44258373205741</v>
      </c>
      <c r="AM291" s="95">
        <f t="shared" si="307"/>
        <v>8</v>
      </c>
      <c r="AN291" s="436"/>
      <c r="AO291" s="95">
        <v>19</v>
      </c>
      <c r="AP291" s="152">
        <v>1901.5384615384605</v>
      </c>
      <c r="AQ291" s="178">
        <f t="shared" si="317"/>
        <v>100.08097165991897</v>
      </c>
      <c r="AR291" s="95">
        <f t="shared" si="308"/>
        <v>8</v>
      </c>
      <c r="AS291" s="436"/>
      <c r="AT291" s="95">
        <v>19</v>
      </c>
      <c r="AU291" s="152">
        <v>1913.8461538461529</v>
      </c>
      <c r="AV291" s="178">
        <f t="shared" si="318"/>
        <v>100.72874493927121</v>
      </c>
      <c r="AW291" s="95">
        <f t="shared" si="309"/>
        <v>12</v>
      </c>
      <c r="AX291" s="436"/>
    </row>
    <row r="292" spans="2:50" hidden="1">
      <c r="B292" s="435"/>
      <c r="C292" s="95">
        <f t="shared" si="310"/>
        <v>6</v>
      </c>
      <c r="D292" s="95" t="s">
        <v>415</v>
      </c>
      <c r="E292" s="95">
        <v>15</v>
      </c>
      <c r="F292" s="95">
        <v>2000</v>
      </c>
      <c r="G292" s="178">
        <f t="shared" si="311"/>
        <v>133.33333333333334</v>
      </c>
      <c r="H292" s="436"/>
      <c r="I292" s="154">
        <f t="shared" si="319"/>
        <v>14.142857142857142</v>
      </c>
      <c r="J292" s="154">
        <f t="shared" si="320"/>
        <v>1913.9885048212486</v>
      </c>
      <c r="K292" s="155">
        <f t="shared" si="321"/>
        <v>135.41219164564791</v>
      </c>
      <c r="L292" s="438"/>
      <c r="M292" s="154">
        <f t="shared" si="302"/>
        <v>2</v>
      </c>
      <c r="N292" s="433"/>
      <c r="O292" s="433"/>
      <c r="P292" s="95">
        <v>15</v>
      </c>
      <c r="Q292" s="152">
        <v>1912.8712871287137</v>
      </c>
      <c r="R292" s="178">
        <f t="shared" si="312"/>
        <v>127.52475247524758</v>
      </c>
      <c r="S292" s="95">
        <f t="shared" si="303"/>
        <v>4</v>
      </c>
      <c r="T292" s="436"/>
      <c r="U292" s="95">
        <v>14</v>
      </c>
      <c r="V292" s="152">
        <v>1916.2500000000007</v>
      </c>
      <c r="W292" s="178">
        <f t="shared" si="313"/>
        <v>136.87500000000006</v>
      </c>
      <c r="X292" s="95">
        <f t="shared" si="304"/>
        <v>1</v>
      </c>
      <c r="Y292" s="436"/>
      <c r="Z292" s="95">
        <v>14</v>
      </c>
      <c r="AA292" s="152">
        <v>1914.2857142857138</v>
      </c>
      <c r="AB292" s="178">
        <f t="shared" si="314"/>
        <v>136.734693877551</v>
      </c>
      <c r="AC292" s="95">
        <f t="shared" si="305"/>
        <v>1</v>
      </c>
      <c r="AD292" s="436"/>
      <c r="AE292" s="95">
        <v>14</v>
      </c>
      <c r="AF292" s="152">
        <v>1906.6666666666672</v>
      </c>
      <c r="AG292" s="178">
        <f t="shared" si="315"/>
        <v>136.19047619047623</v>
      </c>
      <c r="AH292" s="95">
        <f t="shared" si="306"/>
        <v>1</v>
      </c>
      <c r="AI292" s="436"/>
      <c r="AJ292" s="95">
        <v>14</v>
      </c>
      <c r="AK292" s="152">
        <v>1916.7567567567576</v>
      </c>
      <c r="AL292" s="178">
        <f t="shared" si="316"/>
        <v>136.91119691119698</v>
      </c>
      <c r="AM292" s="95">
        <f t="shared" si="307"/>
        <v>1</v>
      </c>
      <c r="AN292" s="436"/>
      <c r="AO292" s="95">
        <v>14</v>
      </c>
      <c r="AP292" s="152">
        <v>1911.0891089108904</v>
      </c>
      <c r="AQ292" s="178">
        <f t="shared" si="317"/>
        <v>136.50636492220647</v>
      </c>
      <c r="AR292" s="95">
        <f t="shared" si="308"/>
        <v>1</v>
      </c>
      <c r="AS292" s="436"/>
      <c r="AT292" s="95">
        <v>14</v>
      </c>
      <c r="AU292" s="152">
        <v>1919.9999999999991</v>
      </c>
      <c r="AV292" s="178">
        <f t="shared" si="318"/>
        <v>137.14285714285708</v>
      </c>
      <c r="AW292" s="95">
        <f t="shared" si="309"/>
        <v>2</v>
      </c>
      <c r="AX292" s="436"/>
    </row>
    <row r="293" spans="2:50" hidden="1">
      <c r="B293" s="435"/>
      <c r="C293" s="95">
        <f t="shared" si="310"/>
        <v>7</v>
      </c>
      <c r="D293" s="95" t="s">
        <v>416</v>
      </c>
      <c r="E293" s="95">
        <v>16</v>
      </c>
      <c r="F293" s="95">
        <v>2000</v>
      </c>
      <c r="G293" s="178">
        <f t="shared" si="311"/>
        <v>125</v>
      </c>
      <c r="H293" s="436"/>
      <c r="I293" s="154">
        <f t="shared" si="319"/>
        <v>16</v>
      </c>
      <c r="J293" s="154">
        <f t="shared" si="320"/>
        <v>1919.9955530522816</v>
      </c>
      <c r="K293" s="155">
        <f t="shared" si="321"/>
        <v>119.9997220657676</v>
      </c>
      <c r="L293" s="438"/>
      <c r="M293" s="154">
        <f t="shared" si="302"/>
        <v>8</v>
      </c>
      <c r="N293" s="433"/>
      <c r="O293" s="433"/>
      <c r="P293" s="95">
        <v>16</v>
      </c>
      <c r="Q293" s="152">
        <v>1925.9016393442628</v>
      </c>
      <c r="R293" s="178">
        <f t="shared" si="312"/>
        <v>120.36885245901642</v>
      </c>
      <c r="S293" s="95">
        <f t="shared" si="303"/>
        <v>7</v>
      </c>
      <c r="T293" s="436"/>
      <c r="U293" s="95">
        <v>16</v>
      </c>
      <c r="V293" s="152">
        <v>1931.9999999999989</v>
      </c>
      <c r="W293" s="178">
        <f t="shared" si="313"/>
        <v>120.74999999999993</v>
      </c>
      <c r="X293" s="95">
        <f t="shared" si="304"/>
        <v>6</v>
      </c>
      <c r="Y293" s="436"/>
      <c r="Z293" s="95">
        <v>16</v>
      </c>
      <c r="AA293" s="152">
        <v>1925.4545454545469</v>
      </c>
      <c r="AB293" s="178">
        <f t="shared" si="314"/>
        <v>120.34090909090918</v>
      </c>
      <c r="AC293" s="95">
        <f t="shared" si="305"/>
        <v>7</v>
      </c>
      <c r="AD293" s="436"/>
      <c r="AE293" s="95">
        <v>16</v>
      </c>
      <c r="AF293" s="152">
        <v>1918.7499999999989</v>
      </c>
      <c r="AG293" s="178">
        <f t="shared" si="315"/>
        <v>119.92187499999993</v>
      </c>
      <c r="AH293" s="95">
        <f t="shared" si="306"/>
        <v>4</v>
      </c>
      <c r="AI293" s="436"/>
      <c r="AJ293" s="95">
        <v>16</v>
      </c>
      <c r="AK293" s="152">
        <v>1910.4000000000005</v>
      </c>
      <c r="AL293" s="178">
        <f t="shared" si="316"/>
        <v>119.40000000000003</v>
      </c>
      <c r="AM293" s="95">
        <f t="shared" si="307"/>
        <v>4</v>
      </c>
      <c r="AN293" s="436"/>
      <c r="AO293" s="95">
        <v>16</v>
      </c>
      <c r="AP293" s="152">
        <v>1915.5223880597014</v>
      </c>
      <c r="AQ293" s="178">
        <f t="shared" si="317"/>
        <v>119.72014925373134</v>
      </c>
      <c r="AR293" s="95">
        <f t="shared" si="308"/>
        <v>4</v>
      </c>
      <c r="AS293" s="436"/>
      <c r="AT293" s="95">
        <v>16</v>
      </c>
      <c r="AU293" s="152">
        <v>1911.9402985074628</v>
      </c>
      <c r="AV293" s="178">
        <f t="shared" si="318"/>
        <v>119.49626865671642</v>
      </c>
      <c r="AW293" s="95">
        <f t="shared" si="309"/>
        <v>8</v>
      </c>
      <c r="AX293" s="436"/>
    </row>
    <row r="294" spans="2:50" s="93" customFormat="1" hidden="1">
      <c r="B294" s="435"/>
      <c r="C294" s="95">
        <f t="shared" si="310"/>
        <v>8</v>
      </c>
      <c r="D294" s="95" t="s">
        <v>419</v>
      </c>
      <c r="E294" s="95">
        <v>15</v>
      </c>
      <c r="F294" s="95">
        <v>2000</v>
      </c>
      <c r="G294" s="178">
        <f t="shared" si="311"/>
        <v>133.33333333333334</v>
      </c>
      <c r="H294" s="436"/>
      <c r="I294" s="154">
        <f t="shared" si="319"/>
        <v>15</v>
      </c>
      <c r="J294" s="154">
        <f t="shared" si="320"/>
        <v>1914.4013638701779</v>
      </c>
      <c r="K294" s="155">
        <f t="shared" si="321"/>
        <v>127.6267575913452</v>
      </c>
      <c r="L294" s="438"/>
      <c r="M294" s="154">
        <f t="shared" si="302"/>
        <v>5</v>
      </c>
      <c r="N294" s="433"/>
      <c r="O294" s="433"/>
      <c r="P294" s="95">
        <v>15</v>
      </c>
      <c r="Q294" s="152">
        <v>1917.1428571428582</v>
      </c>
      <c r="R294" s="178">
        <f t="shared" si="312"/>
        <v>127.80952380952388</v>
      </c>
      <c r="S294" s="95">
        <f t="shared" si="303"/>
        <v>3</v>
      </c>
      <c r="T294" s="436"/>
      <c r="U294" s="95">
        <v>15</v>
      </c>
      <c r="V294" s="152">
        <v>1923.1250000000005</v>
      </c>
      <c r="W294" s="178">
        <f t="shared" si="313"/>
        <v>128.20833333333337</v>
      </c>
      <c r="X294" s="95">
        <f t="shared" si="304"/>
        <v>2</v>
      </c>
      <c r="Y294" s="436"/>
      <c r="Z294" s="95">
        <v>15</v>
      </c>
      <c r="AA294" s="152">
        <v>1908.76049580168</v>
      </c>
      <c r="AB294" s="178">
        <f t="shared" si="314"/>
        <v>127.250699720112</v>
      </c>
      <c r="AC294" s="95">
        <f t="shared" si="305"/>
        <v>5</v>
      </c>
      <c r="AD294" s="436"/>
      <c r="AE294" s="95">
        <v>15</v>
      </c>
      <c r="AF294" s="152">
        <v>1918.7628865979389</v>
      </c>
      <c r="AG294" s="178">
        <f t="shared" si="315"/>
        <v>127.91752577319592</v>
      </c>
      <c r="AH294" s="95">
        <f t="shared" si="306"/>
        <v>3</v>
      </c>
      <c r="AI294" s="436"/>
      <c r="AJ294" s="95">
        <v>15</v>
      </c>
      <c r="AK294" s="152">
        <v>1905.2631578947355</v>
      </c>
      <c r="AL294" s="178">
        <f t="shared" si="316"/>
        <v>127.01754385964904</v>
      </c>
      <c r="AM294" s="95">
        <f t="shared" si="307"/>
        <v>3</v>
      </c>
      <c r="AN294" s="436"/>
      <c r="AO294" s="95">
        <v>15</v>
      </c>
      <c r="AP294" s="152">
        <v>1918.7628865979389</v>
      </c>
      <c r="AQ294" s="178">
        <f t="shared" si="317"/>
        <v>127.91752577319592</v>
      </c>
      <c r="AR294" s="95">
        <f t="shared" si="308"/>
        <v>3</v>
      </c>
      <c r="AS294" s="436"/>
      <c r="AT294" s="95">
        <v>15</v>
      </c>
      <c r="AU294" s="152">
        <v>1908.9922630560936</v>
      </c>
      <c r="AV294" s="178">
        <v>127.26615087040624</v>
      </c>
      <c r="AW294" s="95">
        <f t="shared" si="309"/>
        <v>6</v>
      </c>
      <c r="AX294" s="436"/>
    </row>
    <row r="295" spans="2:50" hidden="1">
      <c r="B295" s="435"/>
      <c r="C295" s="95">
        <f t="shared" si="310"/>
        <v>9</v>
      </c>
      <c r="D295" s="95" t="s">
        <v>422</v>
      </c>
      <c r="E295" s="95">
        <v>17</v>
      </c>
      <c r="F295" s="95">
        <v>2000</v>
      </c>
      <c r="G295" s="178">
        <f t="shared" si="311"/>
        <v>117.64705882352941</v>
      </c>
      <c r="H295" s="436"/>
      <c r="I295" s="154">
        <f t="shared" si="319"/>
        <v>17</v>
      </c>
      <c r="J295" s="154">
        <f t="shared" si="320"/>
        <v>1913.1967039253195</v>
      </c>
      <c r="K295" s="155">
        <f t="shared" si="321"/>
        <v>112.54098258384231</v>
      </c>
      <c r="L295" s="438"/>
      <c r="M295" s="154">
        <f t="shared" si="302"/>
        <v>11</v>
      </c>
      <c r="N295" s="433"/>
      <c r="O295" s="433"/>
      <c r="P295" s="95">
        <v>17</v>
      </c>
      <c r="Q295" s="152">
        <v>1909.8701298701287</v>
      </c>
      <c r="R295" s="178">
        <f t="shared" si="312"/>
        <v>112.34530175706639</v>
      </c>
      <c r="S295" s="95">
        <f t="shared" si="303"/>
        <v>10</v>
      </c>
      <c r="T295" s="436"/>
      <c r="U295" s="95">
        <v>17</v>
      </c>
      <c r="V295" s="152">
        <v>1916.5714285714266</v>
      </c>
      <c r="W295" s="178">
        <f t="shared" si="313"/>
        <v>112.73949579831921</v>
      </c>
      <c r="X295" s="95">
        <f t="shared" si="304"/>
        <v>10</v>
      </c>
      <c r="Y295" s="436"/>
      <c r="Z295" s="95">
        <v>17</v>
      </c>
      <c r="AA295" s="152">
        <v>1924.2857142857124</v>
      </c>
      <c r="AB295" s="178">
        <f t="shared" si="314"/>
        <v>113.19327731092426</v>
      </c>
      <c r="AC295" s="95">
        <f t="shared" si="305"/>
        <v>9</v>
      </c>
      <c r="AD295" s="436"/>
      <c r="AE295" s="95">
        <v>17</v>
      </c>
      <c r="AF295" s="152">
        <v>1908.49315068493</v>
      </c>
      <c r="AG295" s="178">
        <f t="shared" si="315"/>
        <v>112.26430298146647</v>
      </c>
      <c r="AH295" s="95">
        <f t="shared" si="306"/>
        <v>7</v>
      </c>
      <c r="AI295" s="436"/>
      <c r="AJ295" s="95">
        <v>17</v>
      </c>
      <c r="AK295" s="152">
        <v>1917.0731707317066</v>
      </c>
      <c r="AL295" s="178">
        <f t="shared" si="316"/>
        <v>112.76901004304156</v>
      </c>
      <c r="AM295" s="95">
        <f t="shared" si="307"/>
        <v>6</v>
      </c>
      <c r="AN295" s="436"/>
      <c r="AO295" s="95">
        <v>17</v>
      </c>
      <c r="AP295" s="152">
        <v>1902.7499999999993</v>
      </c>
      <c r="AQ295" s="178">
        <f t="shared" si="317"/>
        <v>111.92647058823525</v>
      </c>
      <c r="AR295" s="95">
        <f t="shared" si="308"/>
        <v>7</v>
      </c>
      <c r="AS295" s="436"/>
      <c r="AT295" s="95">
        <v>17</v>
      </c>
      <c r="AU295" s="152">
        <v>1913.3333333333328</v>
      </c>
      <c r="AV295" s="178">
        <f t="shared" si="318"/>
        <v>112.54901960784311</v>
      </c>
      <c r="AW295" s="95">
        <f t="shared" si="309"/>
        <v>10</v>
      </c>
      <c r="AX295" s="436"/>
    </row>
    <row r="296" spans="2:50" hidden="1">
      <c r="B296" s="435"/>
      <c r="C296" s="95">
        <f t="shared" si="310"/>
        <v>10</v>
      </c>
      <c r="D296" s="95" t="s">
        <v>423</v>
      </c>
      <c r="E296" s="95">
        <v>15</v>
      </c>
      <c r="F296" s="95">
        <v>2000</v>
      </c>
      <c r="G296" s="178">
        <f t="shared" si="311"/>
        <v>133.33333333333334</v>
      </c>
      <c r="H296" s="436"/>
      <c r="I296" s="154">
        <f t="shared" si="319"/>
        <v>15</v>
      </c>
      <c r="J296" s="154">
        <f t="shared" si="320"/>
        <v>1926.2534612086386</v>
      </c>
      <c r="K296" s="155">
        <f t="shared" si="321"/>
        <v>128.41689741390925</v>
      </c>
      <c r="L296" s="438"/>
      <c r="M296" s="154">
        <f t="shared" si="302"/>
        <v>3</v>
      </c>
      <c r="N296" s="433"/>
      <c r="O296" s="433"/>
      <c r="P296" s="95">
        <v>15</v>
      </c>
      <c r="Q296" s="152">
        <v>1929.1525423728831</v>
      </c>
      <c r="R296" s="178">
        <f t="shared" si="312"/>
        <v>128.61016949152554</v>
      </c>
      <c r="S296" s="95">
        <f t="shared" si="303"/>
        <v>1</v>
      </c>
      <c r="T296" s="436"/>
      <c r="U296" s="95">
        <v>15</v>
      </c>
      <c r="V296" s="152">
        <v>1909.0909090909104</v>
      </c>
      <c r="W296" s="178">
        <f t="shared" si="313"/>
        <v>127.27272727272735</v>
      </c>
      <c r="X296" s="95">
        <f t="shared" si="304"/>
        <v>5</v>
      </c>
      <c r="Y296" s="436"/>
      <c r="Z296" s="95">
        <v>15</v>
      </c>
      <c r="AA296" s="152">
        <v>1922.1818181818196</v>
      </c>
      <c r="AB296" s="178">
        <f t="shared" si="314"/>
        <v>128.14545454545464</v>
      </c>
      <c r="AC296" s="95">
        <f t="shared" si="305"/>
        <v>2</v>
      </c>
      <c r="AD296" s="436"/>
      <c r="AE296" s="95">
        <v>15</v>
      </c>
      <c r="AF296" s="152">
        <v>1935.2727272727288</v>
      </c>
      <c r="AG296" s="178">
        <f t="shared" si="315"/>
        <v>129.01818181818192</v>
      </c>
      <c r="AH296" s="95">
        <f t="shared" si="306"/>
        <v>2</v>
      </c>
      <c r="AI296" s="436"/>
      <c r="AJ296" s="95">
        <v>15</v>
      </c>
      <c r="AK296" s="152">
        <v>1923.6923076923099</v>
      </c>
      <c r="AL296" s="178">
        <f t="shared" si="316"/>
        <v>128.24615384615399</v>
      </c>
      <c r="AM296" s="95">
        <f t="shared" si="307"/>
        <v>2</v>
      </c>
      <c r="AN296" s="436"/>
      <c r="AO296" s="95">
        <v>15</v>
      </c>
      <c r="AP296" s="152">
        <v>1931.8032786885265</v>
      </c>
      <c r="AQ296" s="178">
        <f t="shared" si="317"/>
        <v>128.78688524590177</v>
      </c>
      <c r="AR296" s="95">
        <f t="shared" si="308"/>
        <v>2</v>
      </c>
      <c r="AS296" s="436"/>
      <c r="AT296" s="95">
        <v>15</v>
      </c>
      <c r="AU296" s="152">
        <v>1932.5806451612921</v>
      </c>
      <c r="AV296" s="178">
        <f t="shared" si="318"/>
        <v>128.83870967741947</v>
      </c>
      <c r="AW296" s="95">
        <f t="shared" si="309"/>
        <v>3</v>
      </c>
      <c r="AX296" s="436"/>
    </row>
    <row r="297" spans="2:50" s="93" customFormat="1" hidden="1">
      <c r="B297" s="435"/>
      <c r="C297" s="95">
        <f t="shared" si="310"/>
        <v>11</v>
      </c>
      <c r="D297" s="95" t="s">
        <v>808</v>
      </c>
      <c r="E297" s="95">
        <v>16</v>
      </c>
      <c r="F297" s="95">
        <v>1500</v>
      </c>
      <c r="G297" s="178">
        <f t="shared" si="311"/>
        <v>93.75</v>
      </c>
      <c r="H297" s="436"/>
      <c r="I297" s="154">
        <f t="shared" si="319"/>
        <v>16</v>
      </c>
      <c r="J297" s="154">
        <f t="shared" si="320"/>
        <v>1446.8134575625481</v>
      </c>
      <c r="K297" s="155">
        <f t="shared" si="321"/>
        <v>90.425841097659259</v>
      </c>
      <c r="L297" s="438"/>
      <c r="M297" s="154">
        <f t="shared" si="302"/>
        <v>13</v>
      </c>
      <c r="N297" s="433"/>
      <c r="O297" s="433"/>
      <c r="P297" s="95">
        <v>16</v>
      </c>
      <c r="Q297" s="152">
        <v>1449.2654566080541</v>
      </c>
      <c r="R297" s="178">
        <f t="shared" si="312"/>
        <v>90.579091038003384</v>
      </c>
      <c r="S297" s="95">
        <f t="shared" si="303"/>
        <v>12</v>
      </c>
      <c r="T297" s="436"/>
      <c r="U297" s="95">
        <v>16</v>
      </c>
      <c r="V297" s="152">
        <v>1451.30731707317</v>
      </c>
      <c r="W297" s="178">
        <f t="shared" si="313"/>
        <v>90.706707317073125</v>
      </c>
      <c r="X297" s="95">
        <f t="shared" si="304"/>
        <v>12</v>
      </c>
      <c r="Y297" s="436"/>
      <c r="Z297" s="95">
        <v>16</v>
      </c>
      <c r="AA297" s="152">
        <v>1440.2678571428564</v>
      </c>
      <c r="AB297" s="178">
        <f t="shared" si="314"/>
        <v>90.016741071428527</v>
      </c>
      <c r="AC297" s="95">
        <f t="shared" si="305"/>
        <v>12</v>
      </c>
      <c r="AD297" s="436"/>
      <c r="AE297" s="289"/>
      <c r="AF297" s="290"/>
      <c r="AG297" s="291" t="str">
        <f t="shared" si="315"/>
        <v/>
      </c>
      <c r="AH297" s="289" t="str">
        <f t="shared" si="306"/>
        <v/>
      </c>
      <c r="AI297" s="436"/>
      <c r="AJ297" s="289"/>
      <c r="AK297" s="290"/>
      <c r="AL297" s="291" t="str">
        <f t="shared" si="316"/>
        <v/>
      </c>
      <c r="AM297" s="289" t="str">
        <f t="shared" si="307"/>
        <v/>
      </c>
      <c r="AN297" s="436"/>
      <c r="AO297" s="289"/>
      <c r="AP297" s="290"/>
      <c r="AQ297" s="291" t="str">
        <f t="shared" si="317"/>
        <v/>
      </c>
      <c r="AR297" s="289" t="str">
        <f t="shared" si="308"/>
        <v/>
      </c>
      <c r="AS297" s="436"/>
      <c r="AT297" s="95">
        <v>16</v>
      </c>
      <c r="AU297" s="152">
        <v>1446.4131994261115</v>
      </c>
      <c r="AV297" s="178">
        <v>90.400824964131971</v>
      </c>
      <c r="AW297" s="95">
        <f t="shared" si="309"/>
        <v>13</v>
      </c>
      <c r="AX297" s="436"/>
    </row>
    <row r="298" spans="2:50" s="93" customFormat="1" hidden="1">
      <c r="B298" s="435"/>
      <c r="C298" s="95">
        <f t="shared" si="310"/>
        <v>12</v>
      </c>
      <c r="D298" s="95" t="s">
        <v>809</v>
      </c>
      <c r="E298" s="95">
        <v>15</v>
      </c>
      <c r="F298" s="95">
        <v>2000</v>
      </c>
      <c r="G298" s="178">
        <f t="shared" si="311"/>
        <v>133.33333333333334</v>
      </c>
      <c r="H298" s="436"/>
      <c r="I298" s="154">
        <f t="shared" si="319"/>
        <v>15</v>
      </c>
      <c r="J298" s="154">
        <f t="shared" si="320"/>
        <v>1913.8677996886352</v>
      </c>
      <c r="K298" s="155">
        <f t="shared" si="321"/>
        <v>127.59118664590902</v>
      </c>
      <c r="L298" s="438"/>
      <c r="M298" s="154">
        <f t="shared" si="302"/>
        <v>6</v>
      </c>
      <c r="N298" s="433"/>
      <c r="O298" s="433"/>
      <c r="P298" s="95">
        <v>15</v>
      </c>
      <c r="Q298" s="152">
        <v>1909.0243902439017</v>
      </c>
      <c r="R298" s="178">
        <f t="shared" si="312"/>
        <v>127.26829268292678</v>
      </c>
      <c r="S298" s="95">
        <f t="shared" si="303"/>
        <v>5</v>
      </c>
      <c r="T298" s="436"/>
      <c r="U298" s="95">
        <v>15</v>
      </c>
      <c r="V298" s="152">
        <v>1919.9999999999993</v>
      </c>
      <c r="W298" s="178">
        <f t="shared" si="313"/>
        <v>127.99999999999996</v>
      </c>
      <c r="X298" s="95">
        <f t="shared" si="304"/>
        <v>3</v>
      </c>
      <c r="Y298" s="436"/>
      <c r="Z298" s="95">
        <v>15</v>
      </c>
      <c r="AA298" s="152">
        <v>1914.0000000000014</v>
      </c>
      <c r="AB298" s="178">
        <f t="shared" si="314"/>
        <v>127.60000000000009</v>
      </c>
      <c r="AC298" s="95">
        <f t="shared" si="305"/>
        <v>3</v>
      </c>
      <c r="AD298" s="436"/>
      <c r="AE298" s="289"/>
      <c r="AF298" s="290"/>
      <c r="AG298" s="291" t="str">
        <f t="shared" si="315"/>
        <v/>
      </c>
      <c r="AH298" s="289" t="str">
        <f t="shared" si="306"/>
        <v/>
      </c>
      <c r="AI298" s="436"/>
      <c r="AJ298" s="289"/>
      <c r="AK298" s="290"/>
      <c r="AL298" s="291" t="str">
        <f t="shared" si="316"/>
        <v/>
      </c>
      <c r="AM298" s="289" t="str">
        <f t="shared" si="307"/>
        <v/>
      </c>
      <c r="AN298" s="436"/>
      <c r="AO298" s="289"/>
      <c r="AP298" s="290"/>
      <c r="AQ298" s="291" t="str">
        <f t="shared" si="317"/>
        <v/>
      </c>
      <c r="AR298" s="289" t="str">
        <f t="shared" si="308"/>
        <v/>
      </c>
      <c r="AS298" s="436"/>
      <c r="AT298" s="95">
        <v>15</v>
      </c>
      <c r="AU298" s="152">
        <v>1912.4468085106384</v>
      </c>
      <c r="AV298" s="178">
        <v>127.49645390070923</v>
      </c>
      <c r="AW298" s="95">
        <f t="shared" si="309"/>
        <v>5</v>
      </c>
      <c r="AX298" s="436"/>
    </row>
    <row r="299" spans="2:50" s="93" customFormat="1" hidden="1">
      <c r="B299" s="435"/>
      <c r="C299" s="95">
        <f>C298+1</f>
        <v>13</v>
      </c>
      <c r="D299" s="319" t="s">
        <v>829</v>
      </c>
      <c r="E299" s="95">
        <v>13</v>
      </c>
      <c r="F299" s="95">
        <v>2000</v>
      </c>
      <c r="G299" s="178">
        <f t="shared" si="311"/>
        <v>153.84615384615384</v>
      </c>
      <c r="H299" s="436"/>
      <c r="I299" s="154">
        <f t="shared" ref="I299:I302" si="322">IFERROR(AVERAGE(P299,U299,Z299,AE299,AJ299,AO299,AT299),"")</f>
        <v>13</v>
      </c>
      <c r="J299" s="154">
        <f t="shared" ref="J299:J302" si="323">IFERROR(AVERAGE(Q299,V299,AA299,AF299,AK299,AP299,AU299),"")</f>
        <v>1919.747899159664</v>
      </c>
      <c r="K299" s="155">
        <f t="shared" ref="K299:K302" si="324">IFERROR(AVERAGE(R299,W299,AB299,AG299,AL299,AQ299,AV299),"")</f>
        <v>147.67291531997415</v>
      </c>
      <c r="L299" s="438"/>
      <c r="M299" s="154">
        <f t="shared" ref="M299:M302" si="325">IFERROR(RANK(K299, K$287:K$305),"")</f>
        <v>1</v>
      </c>
      <c r="N299" s="433"/>
      <c r="O299" s="433"/>
      <c r="P299" s="95"/>
      <c r="Q299" s="152"/>
      <c r="R299" s="178" t="str">
        <f t="shared" ref="R299:R302" si="326">IFERROR(Q299/P299,"")</f>
        <v/>
      </c>
      <c r="S299" s="95" t="str">
        <f t="shared" ref="S299:S302" si="327">IFERROR(RANK(R299, R$287:R$305),"")</f>
        <v/>
      </c>
      <c r="T299" s="436"/>
      <c r="U299" s="95"/>
      <c r="V299" s="152"/>
      <c r="W299" s="178" t="str">
        <f t="shared" ref="W299:W302" si="328">IFERROR(V299/U299,"")</f>
        <v/>
      </c>
      <c r="X299" s="95" t="str">
        <f t="shared" ref="X299:X302" si="329">IFERROR(RANK(W299, W$287:W$305),"")</f>
        <v/>
      </c>
      <c r="Y299" s="436"/>
      <c r="Z299" s="95"/>
      <c r="AA299" s="152"/>
      <c r="AB299" s="178" t="str">
        <f t="shared" ref="AB299:AB302" si="330">IFERROR(AA299/Z299,"")</f>
        <v/>
      </c>
      <c r="AC299" s="95" t="str">
        <f t="shared" ref="AC299:AC302" si="331">IFERROR(RANK(AB299, AB$287:AB$305),"")</f>
        <v/>
      </c>
      <c r="AD299" s="436"/>
      <c r="AE299" s="95"/>
      <c r="AF299" s="152"/>
      <c r="AG299" s="178" t="str">
        <f t="shared" ref="AG299:AG302" si="332">IFERROR(AF299/AE299,"")</f>
        <v/>
      </c>
      <c r="AH299" s="95" t="str">
        <f t="shared" ref="AH299:AH302" si="333">IFERROR(RANK(AG299, AG$287:AG$305),"")</f>
        <v/>
      </c>
      <c r="AI299" s="436"/>
      <c r="AJ299" s="95"/>
      <c r="AK299" s="152"/>
      <c r="AL299" s="178" t="str">
        <f t="shared" ref="AL299:AL302" si="334">IFERROR(AK299/AJ299,"")</f>
        <v/>
      </c>
      <c r="AM299" s="95" t="str">
        <f t="shared" ref="AM299:AM302" si="335">IFERROR(RANK(AL299, AL$287:AL$305),"")</f>
        <v/>
      </c>
      <c r="AN299" s="436"/>
      <c r="AO299" s="95"/>
      <c r="AP299" s="152"/>
      <c r="AQ299" s="178" t="str">
        <f t="shared" ref="AQ299:AQ302" si="336">IFERROR(AP299/AO299,"")</f>
        <v/>
      </c>
      <c r="AR299" s="95" t="str">
        <f t="shared" ref="AR299:AR302" si="337">IFERROR(RANK(AQ299, AQ$287:AQ$305),"")</f>
        <v/>
      </c>
      <c r="AS299" s="436"/>
      <c r="AT299" s="95">
        <v>13</v>
      </c>
      <c r="AU299" s="152">
        <v>1919.747899159664</v>
      </c>
      <c r="AV299" s="178">
        <f t="shared" ref="AV299" si="338">IFERROR(AU299/AT299,"")</f>
        <v>147.67291531997415</v>
      </c>
      <c r="AW299" s="95">
        <f t="shared" si="309"/>
        <v>1</v>
      </c>
      <c r="AX299" s="436"/>
    </row>
    <row r="300" spans="2:50" hidden="1">
      <c r="B300" s="435"/>
      <c r="C300" s="95">
        <f t="shared" ref="C300:C305" si="339">C299+1</f>
        <v>14</v>
      </c>
      <c r="D300" s="95"/>
      <c r="E300" s="95"/>
      <c r="F300" s="95"/>
      <c r="G300" s="178"/>
      <c r="H300" s="436"/>
      <c r="I300" s="154" t="str">
        <f t="shared" si="322"/>
        <v/>
      </c>
      <c r="J300" s="154" t="str">
        <f t="shared" si="323"/>
        <v/>
      </c>
      <c r="K300" s="155" t="str">
        <f t="shared" si="324"/>
        <v/>
      </c>
      <c r="L300" s="438"/>
      <c r="M300" s="154" t="str">
        <f t="shared" si="325"/>
        <v/>
      </c>
      <c r="N300" s="433"/>
      <c r="O300" s="433"/>
      <c r="P300" s="95"/>
      <c r="Q300" s="152"/>
      <c r="R300" s="178" t="str">
        <f t="shared" si="326"/>
        <v/>
      </c>
      <c r="S300" s="95" t="str">
        <f t="shared" si="327"/>
        <v/>
      </c>
      <c r="T300" s="436"/>
      <c r="U300" s="95"/>
      <c r="V300" s="152"/>
      <c r="W300" s="178" t="str">
        <f t="shared" si="328"/>
        <v/>
      </c>
      <c r="X300" s="95" t="str">
        <f t="shared" si="329"/>
        <v/>
      </c>
      <c r="Y300" s="436"/>
      <c r="Z300" s="95"/>
      <c r="AA300" s="152"/>
      <c r="AB300" s="178" t="str">
        <f t="shared" si="330"/>
        <v/>
      </c>
      <c r="AC300" s="95" t="str">
        <f t="shared" si="331"/>
        <v/>
      </c>
      <c r="AD300" s="436"/>
      <c r="AE300" s="95"/>
      <c r="AF300" s="152"/>
      <c r="AG300" s="178" t="str">
        <f t="shared" si="332"/>
        <v/>
      </c>
      <c r="AH300" s="95" t="str">
        <f t="shared" si="333"/>
        <v/>
      </c>
      <c r="AI300" s="436"/>
      <c r="AJ300" s="95"/>
      <c r="AK300" s="152"/>
      <c r="AL300" s="178" t="str">
        <f t="shared" si="334"/>
        <v/>
      </c>
      <c r="AM300" s="95" t="str">
        <f t="shared" si="335"/>
        <v/>
      </c>
      <c r="AN300" s="436"/>
      <c r="AO300" s="95"/>
      <c r="AP300" s="152"/>
      <c r="AQ300" s="178" t="str">
        <f t="shared" si="336"/>
        <v/>
      </c>
      <c r="AR300" s="95" t="str">
        <f t="shared" si="337"/>
        <v/>
      </c>
      <c r="AS300" s="436"/>
      <c r="AT300" s="95"/>
      <c r="AU300" s="152"/>
      <c r="AV300" s="178"/>
      <c r="AW300" s="95" t="str">
        <f t="shared" si="309"/>
        <v/>
      </c>
      <c r="AX300" s="436"/>
    </row>
    <row r="301" spans="2:50" s="93" customFormat="1" hidden="1">
      <c r="B301" s="435"/>
      <c r="C301" s="95">
        <f t="shared" si="339"/>
        <v>15</v>
      </c>
      <c r="D301" s="95"/>
      <c r="E301" s="95"/>
      <c r="F301" s="95"/>
      <c r="G301" s="178"/>
      <c r="H301" s="436"/>
      <c r="I301" s="154" t="str">
        <f t="shared" si="322"/>
        <v/>
      </c>
      <c r="J301" s="154" t="str">
        <f t="shared" si="323"/>
        <v/>
      </c>
      <c r="K301" s="155" t="str">
        <f t="shared" si="324"/>
        <v/>
      </c>
      <c r="L301" s="438"/>
      <c r="M301" s="154" t="str">
        <f t="shared" si="325"/>
        <v/>
      </c>
      <c r="N301" s="433"/>
      <c r="O301" s="433"/>
      <c r="P301" s="95"/>
      <c r="Q301" s="152"/>
      <c r="R301" s="178" t="str">
        <f t="shared" si="326"/>
        <v/>
      </c>
      <c r="S301" s="95" t="str">
        <f t="shared" si="327"/>
        <v/>
      </c>
      <c r="T301" s="436"/>
      <c r="U301" s="95"/>
      <c r="V301" s="152"/>
      <c r="W301" s="178" t="str">
        <f t="shared" si="328"/>
        <v/>
      </c>
      <c r="X301" s="95" t="str">
        <f t="shared" si="329"/>
        <v/>
      </c>
      <c r="Y301" s="436"/>
      <c r="Z301" s="95"/>
      <c r="AA301" s="152"/>
      <c r="AB301" s="178" t="str">
        <f t="shared" si="330"/>
        <v/>
      </c>
      <c r="AC301" s="95" t="str">
        <f t="shared" si="331"/>
        <v/>
      </c>
      <c r="AD301" s="436"/>
      <c r="AE301" s="95"/>
      <c r="AF301" s="152"/>
      <c r="AG301" s="178" t="str">
        <f t="shared" si="332"/>
        <v/>
      </c>
      <c r="AH301" s="95" t="str">
        <f t="shared" si="333"/>
        <v/>
      </c>
      <c r="AI301" s="436"/>
      <c r="AJ301" s="95"/>
      <c r="AK301" s="152"/>
      <c r="AL301" s="178" t="str">
        <f t="shared" si="334"/>
        <v/>
      </c>
      <c r="AM301" s="95" t="str">
        <f t="shared" si="335"/>
        <v/>
      </c>
      <c r="AN301" s="436"/>
      <c r="AO301" s="95"/>
      <c r="AP301" s="152"/>
      <c r="AQ301" s="178" t="str">
        <f t="shared" si="336"/>
        <v/>
      </c>
      <c r="AR301" s="95" t="str">
        <f t="shared" si="337"/>
        <v/>
      </c>
      <c r="AS301" s="436"/>
      <c r="AT301" s="95"/>
      <c r="AU301" s="152"/>
      <c r="AV301" s="178"/>
      <c r="AW301" s="95" t="str">
        <f t="shared" si="309"/>
        <v/>
      </c>
      <c r="AX301" s="436"/>
    </row>
    <row r="302" spans="2:50" s="93" customFormat="1" hidden="1">
      <c r="B302" s="435"/>
      <c r="C302" s="95">
        <f t="shared" si="339"/>
        <v>16</v>
      </c>
      <c r="D302" s="95"/>
      <c r="E302" s="95"/>
      <c r="F302" s="95"/>
      <c r="G302" s="178"/>
      <c r="H302" s="436"/>
      <c r="I302" s="154" t="str">
        <f t="shared" si="322"/>
        <v/>
      </c>
      <c r="J302" s="154" t="str">
        <f t="shared" si="323"/>
        <v/>
      </c>
      <c r="K302" s="155" t="str">
        <f t="shared" si="324"/>
        <v/>
      </c>
      <c r="L302" s="438"/>
      <c r="M302" s="154" t="str">
        <f t="shared" si="325"/>
        <v/>
      </c>
      <c r="N302" s="433"/>
      <c r="O302" s="433"/>
      <c r="P302" s="95"/>
      <c r="Q302" s="152"/>
      <c r="R302" s="178" t="str">
        <f t="shared" si="326"/>
        <v/>
      </c>
      <c r="S302" s="95" t="str">
        <f t="shared" si="327"/>
        <v/>
      </c>
      <c r="T302" s="436"/>
      <c r="U302" s="95"/>
      <c r="V302" s="152"/>
      <c r="W302" s="178" t="str">
        <f t="shared" si="328"/>
        <v/>
      </c>
      <c r="X302" s="95" t="str">
        <f t="shared" si="329"/>
        <v/>
      </c>
      <c r="Y302" s="436"/>
      <c r="Z302" s="95"/>
      <c r="AA302" s="152"/>
      <c r="AB302" s="178" t="str">
        <f t="shared" si="330"/>
        <v/>
      </c>
      <c r="AC302" s="95" t="str">
        <f t="shared" si="331"/>
        <v/>
      </c>
      <c r="AD302" s="436"/>
      <c r="AE302" s="95"/>
      <c r="AF302" s="152"/>
      <c r="AG302" s="178" t="str">
        <f t="shared" si="332"/>
        <v/>
      </c>
      <c r="AH302" s="95" t="str">
        <f t="shared" si="333"/>
        <v/>
      </c>
      <c r="AI302" s="436"/>
      <c r="AJ302" s="95"/>
      <c r="AK302" s="152"/>
      <c r="AL302" s="178" t="str">
        <f t="shared" si="334"/>
        <v/>
      </c>
      <c r="AM302" s="95" t="str">
        <f t="shared" si="335"/>
        <v/>
      </c>
      <c r="AN302" s="436"/>
      <c r="AO302" s="95"/>
      <c r="AP302" s="152"/>
      <c r="AQ302" s="178" t="str">
        <f t="shared" si="336"/>
        <v/>
      </c>
      <c r="AR302" s="95" t="str">
        <f t="shared" si="337"/>
        <v/>
      </c>
      <c r="AS302" s="436"/>
      <c r="AT302" s="95"/>
      <c r="AU302" s="152"/>
      <c r="AV302" s="178"/>
      <c r="AW302" s="95" t="str">
        <f t="shared" si="309"/>
        <v/>
      </c>
      <c r="AX302" s="436"/>
    </row>
    <row r="303" spans="2:50" s="93" customFormat="1" hidden="1">
      <c r="B303" s="435"/>
      <c r="C303" s="95">
        <f t="shared" si="339"/>
        <v>17</v>
      </c>
      <c r="D303" s="95"/>
      <c r="E303" s="95"/>
      <c r="F303" s="95"/>
      <c r="G303" s="178"/>
      <c r="H303" s="436"/>
      <c r="I303" s="154" t="str">
        <f t="shared" si="319"/>
        <v/>
      </c>
      <c r="J303" s="154" t="str">
        <f t="shared" si="320"/>
        <v/>
      </c>
      <c r="K303" s="155" t="str">
        <f t="shared" si="321"/>
        <v/>
      </c>
      <c r="L303" s="438"/>
      <c r="M303" s="154" t="str">
        <f>IFERROR(RANK(K303, K$287:K$305),"")</f>
        <v/>
      </c>
      <c r="N303" s="433"/>
      <c r="O303" s="433"/>
      <c r="P303" s="95"/>
      <c r="Q303" s="152"/>
      <c r="R303" s="178" t="str">
        <f t="shared" si="312"/>
        <v/>
      </c>
      <c r="S303" s="95" t="str">
        <f>IFERROR(RANK(R303, R$287:R$305),"")</f>
        <v/>
      </c>
      <c r="T303" s="436"/>
      <c r="U303" s="95"/>
      <c r="V303" s="152"/>
      <c r="W303" s="178" t="str">
        <f t="shared" si="313"/>
        <v/>
      </c>
      <c r="X303" s="95" t="str">
        <f>IFERROR(RANK(W303, W$287:W$305),"")</f>
        <v/>
      </c>
      <c r="Y303" s="436"/>
      <c r="Z303" s="95"/>
      <c r="AA303" s="152"/>
      <c r="AB303" s="178" t="str">
        <f t="shared" si="314"/>
        <v/>
      </c>
      <c r="AC303" s="95" t="str">
        <f>IFERROR(RANK(AB303, AB$287:AB$305),"")</f>
        <v/>
      </c>
      <c r="AD303" s="436"/>
      <c r="AE303" s="95"/>
      <c r="AF303" s="152"/>
      <c r="AG303" s="178" t="str">
        <f t="shared" si="315"/>
        <v/>
      </c>
      <c r="AH303" s="95" t="str">
        <f>IFERROR(RANK(AG303, AG$287:AG$305),"")</f>
        <v/>
      </c>
      <c r="AI303" s="436"/>
      <c r="AJ303" s="95"/>
      <c r="AK303" s="152"/>
      <c r="AL303" s="178" t="str">
        <f t="shared" si="316"/>
        <v/>
      </c>
      <c r="AM303" s="95" t="str">
        <f>IFERROR(RANK(AL303, AL$287:AL$305),"")</f>
        <v/>
      </c>
      <c r="AN303" s="436"/>
      <c r="AO303" s="95"/>
      <c r="AP303" s="152"/>
      <c r="AQ303" s="178" t="str">
        <f t="shared" si="317"/>
        <v/>
      </c>
      <c r="AR303" s="95" t="str">
        <f>IFERROR(RANK(AQ303, AQ$287:AQ$305),"")</f>
        <v/>
      </c>
      <c r="AS303" s="436"/>
      <c r="AT303" s="95"/>
      <c r="AU303" s="152"/>
      <c r="AV303" s="178"/>
      <c r="AW303" s="95" t="str">
        <f t="shared" si="309"/>
        <v/>
      </c>
      <c r="AX303" s="436"/>
    </row>
    <row r="304" spans="2:50" s="93" customFormat="1" hidden="1">
      <c r="B304" s="435"/>
      <c r="C304" s="95">
        <f t="shared" si="339"/>
        <v>18</v>
      </c>
      <c r="D304" s="95"/>
      <c r="E304" s="95"/>
      <c r="F304" s="95"/>
      <c r="G304" s="178"/>
      <c r="H304" s="436"/>
      <c r="I304" s="154" t="str">
        <f t="shared" si="319"/>
        <v/>
      </c>
      <c r="J304" s="154" t="str">
        <f t="shared" si="320"/>
        <v/>
      </c>
      <c r="K304" s="155" t="str">
        <f t="shared" si="321"/>
        <v/>
      </c>
      <c r="L304" s="438"/>
      <c r="M304" s="154" t="str">
        <f>IFERROR(RANK(K304, K$287:K$305),"")</f>
        <v/>
      </c>
      <c r="N304" s="433"/>
      <c r="O304" s="433"/>
      <c r="P304" s="95"/>
      <c r="Q304" s="152"/>
      <c r="R304" s="178" t="str">
        <f t="shared" si="312"/>
        <v/>
      </c>
      <c r="S304" s="95" t="str">
        <f>IFERROR(RANK(R304, R$287:R$305),"")</f>
        <v/>
      </c>
      <c r="T304" s="436"/>
      <c r="U304" s="95"/>
      <c r="V304" s="152"/>
      <c r="W304" s="178" t="str">
        <f t="shared" si="313"/>
        <v/>
      </c>
      <c r="X304" s="95" t="str">
        <f>IFERROR(RANK(W304, W$287:W$305),"")</f>
        <v/>
      </c>
      <c r="Y304" s="436"/>
      <c r="Z304" s="95"/>
      <c r="AA304" s="152"/>
      <c r="AB304" s="178" t="str">
        <f t="shared" si="314"/>
        <v/>
      </c>
      <c r="AC304" s="95" t="str">
        <f>IFERROR(RANK(AB304, AB$287:AB$305),"")</f>
        <v/>
      </c>
      <c r="AD304" s="436"/>
      <c r="AE304" s="95"/>
      <c r="AF304" s="152"/>
      <c r="AG304" s="178" t="str">
        <f t="shared" si="315"/>
        <v/>
      </c>
      <c r="AH304" s="95" t="str">
        <f>IFERROR(RANK(AG304, AG$287:AG$305),"")</f>
        <v/>
      </c>
      <c r="AI304" s="436"/>
      <c r="AJ304" s="95"/>
      <c r="AK304" s="152"/>
      <c r="AL304" s="178" t="str">
        <f t="shared" si="316"/>
        <v/>
      </c>
      <c r="AM304" s="95" t="str">
        <f>IFERROR(RANK(AL304, AL$287:AL$305),"")</f>
        <v/>
      </c>
      <c r="AN304" s="436"/>
      <c r="AO304" s="95"/>
      <c r="AP304" s="152"/>
      <c r="AQ304" s="178" t="str">
        <f t="shared" si="317"/>
        <v/>
      </c>
      <c r="AR304" s="95" t="str">
        <f>IFERROR(RANK(AQ304, AQ$287:AQ$305),"")</f>
        <v/>
      </c>
      <c r="AS304" s="436"/>
      <c r="AT304" s="95"/>
      <c r="AU304" s="152"/>
      <c r="AV304" s="178"/>
      <c r="AW304" s="95" t="str">
        <f t="shared" si="309"/>
        <v/>
      </c>
      <c r="AX304" s="436"/>
    </row>
    <row r="305" spans="2:50" s="93" customFormat="1" hidden="1">
      <c r="B305" s="435"/>
      <c r="C305" s="95">
        <f t="shared" si="339"/>
        <v>19</v>
      </c>
      <c r="D305" s="95"/>
      <c r="E305" s="95"/>
      <c r="F305" s="95"/>
      <c r="G305" s="178"/>
      <c r="H305" s="436"/>
      <c r="I305" s="154" t="str">
        <f t="shared" si="319"/>
        <v/>
      </c>
      <c r="J305" s="154" t="str">
        <f t="shared" si="320"/>
        <v/>
      </c>
      <c r="K305" s="155" t="str">
        <f t="shared" si="321"/>
        <v/>
      </c>
      <c r="L305" s="439"/>
      <c r="M305" s="154" t="str">
        <f>IFERROR(RANK(K305, K$287:K$305),"")</f>
        <v/>
      </c>
      <c r="N305" s="433"/>
      <c r="O305" s="433"/>
      <c r="P305" s="95"/>
      <c r="Q305" s="152"/>
      <c r="R305" s="178" t="str">
        <f t="shared" si="312"/>
        <v/>
      </c>
      <c r="S305" s="95" t="str">
        <f>IFERROR(RANK(R305, R$287:R$305),"")</f>
        <v/>
      </c>
      <c r="T305" s="436"/>
      <c r="U305" s="95"/>
      <c r="V305" s="152"/>
      <c r="W305" s="178" t="str">
        <f t="shared" si="313"/>
        <v/>
      </c>
      <c r="X305" s="95" t="str">
        <f>IFERROR(RANK(W305, W$287:W$305),"")</f>
        <v/>
      </c>
      <c r="Y305" s="436"/>
      <c r="Z305" s="95"/>
      <c r="AA305" s="152"/>
      <c r="AB305" s="178" t="str">
        <f t="shared" si="314"/>
        <v/>
      </c>
      <c r="AC305" s="95" t="str">
        <f>IFERROR(RANK(AB305, AB$287:AB$305),"")</f>
        <v/>
      </c>
      <c r="AD305" s="436"/>
      <c r="AE305" s="95"/>
      <c r="AF305" s="152"/>
      <c r="AG305" s="178" t="str">
        <f t="shared" si="315"/>
        <v/>
      </c>
      <c r="AH305" s="95" t="str">
        <f>IFERROR(RANK(AG305, AG$287:AG$305),"")</f>
        <v/>
      </c>
      <c r="AI305" s="436"/>
      <c r="AJ305" s="95"/>
      <c r="AK305" s="152"/>
      <c r="AL305" s="178" t="str">
        <f t="shared" si="316"/>
        <v/>
      </c>
      <c r="AM305" s="95" t="str">
        <f>IFERROR(RANK(AL305, AL$287:AL$305),"")</f>
        <v/>
      </c>
      <c r="AN305" s="436"/>
      <c r="AO305" s="95"/>
      <c r="AP305" s="152"/>
      <c r="AQ305" s="178" t="str">
        <f t="shared" si="317"/>
        <v/>
      </c>
      <c r="AR305" s="95" t="str">
        <f>IFERROR(RANK(AQ305, AQ$287:AQ$305),"")</f>
        <v/>
      </c>
      <c r="AS305" s="436"/>
      <c r="AT305" s="95"/>
      <c r="AU305" s="152"/>
      <c r="AV305" s="178"/>
      <c r="AW305" s="95" t="str">
        <f t="shared" si="309"/>
        <v/>
      </c>
      <c r="AX305" s="436"/>
    </row>
    <row r="306" spans="2:50" ht="15.75" hidden="1">
      <c r="B306" s="443" t="s">
        <v>167</v>
      </c>
      <c r="C306" s="444"/>
      <c r="D306" s="444"/>
      <c r="E306" s="444"/>
      <c r="F306" s="444"/>
      <c r="G306" s="444"/>
      <c r="H306" s="444"/>
      <c r="I306" s="151"/>
      <c r="J306" s="151"/>
      <c r="K306" s="151"/>
      <c r="L306" s="151"/>
      <c r="M306" s="151"/>
      <c r="N306" s="433" t="s">
        <v>159</v>
      </c>
      <c r="O306" s="446" t="s">
        <v>106</v>
      </c>
      <c r="P306" s="448">
        <f>AT282+1</f>
        <v>45972</v>
      </c>
      <c r="Q306" s="435"/>
      <c r="R306" s="435"/>
      <c r="S306" s="435"/>
      <c r="T306" s="435"/>
      <c r="U306" s="448">
        <f>P306+1</f>
        <v>45973</v>
      </c>
      <c r="V306" s="435"/>
      <c r="W306" s="435"/>
      <c r="X306" s="435"/>
      <c r="Y306" s="435"/>
      <c r="Z306" s="448">
        <f>U306+1</f>
        <v>45974</v>
      </c>
      <c r="AA306" s="435"/>
      <c r="AB306" s="435"/>
      <c r="AC306" s="435"/>
      <c r="AD306" s="435"/>
      <c r="AE306" s="448">
        <f>Z306+1</f>
        <v>45975</v>
      </c>
      <c r="AF306" s="435"/>
      <c r="AG306" s="435"/>
      <c r="AH306" s="435"/>
      <c r="AI306" s="435"/>
      <c r="AJ306" s="448">
        <f>AE306+1</f>
        <v>45976</v>
      </c>
      <c r="AK306" s="435"/>
      <c r="AL306" s="435"/>
      <c r="AM306" s="435"/>
      <c r="AN306" s="435"/>
      <c r="AO306" s="448">
        <f>AJ306+1</f>
        <v>45977</v>
      </c>
      <c r="AP306" s="435"/>
      <c r="AQ306" s="435"/>
      <c r="AR306" s="435"/>
      <c r="AS306" s="435"/>
      <c r="AT306" s="448">
        <f>AO306+1</f>
        <v>45978</v>
      </c>
      <c r="AU306" s="435"/>
      <c r="AV306" s="435"/>
      <c r="AW306" s="435"/>
      <c r="AX306" s="435"/>
    </row>
    <row r="307" spans="2:50" ht="15.75" hidden="1">
      <c r="B307" s="445"/>
      <c r="C307" s="445"/>
      <c r="D307" s="445"/>
      <c r="E307" s="445"/>
      <c r="F307" s="445"/>
      <c r="G307" s="445"/>
      <c r="H307" s="445"/>
      <c r="I307" s="151"/>
      <c r="J307" s="151"/>
      <c r="K307" s="151"/>
      <c r="L307" s="151"/>
      <c r="M307" s="151"/>
      <c r="N307" s="433"/>
      <c r="O307" s="447"/>
      <c r="P307" s="448" t="s">
        <v>120</v>
      </c>
      <c r="Q307" s="435"/>
      <c r="R307" s="435"/>
      <c r="S307" s="435"/>
      <c r="T307" s="435"/>
      <c r="U307" s="448" t="s">
        <v>114</v>
      </c>
      <c r="V307" s="435"/>
      <c r="W307" s="435"/>
      <c r="X307" s="435"/>
      <c r="Y307" s="435"/>
      <c r="Z307" s="448" t="s">
        <v>115</v>
      </c>
      <c r="AA307" s="435"/>
      <c r="AB307" s="435"/>
      <c r="AC307" s="435"/>
      <c r="AD307" s="435"/>
      <c r="AE307" s="448" t="s">
        <v>116</v>
      </c>
      <c r="AF307" s="435"/>
      <c r="AG307" s="435"/>
      <c r="AH307" s="435"/>
      <c r="AI307" s="435"/>
      <c r="AJ307" s="448" t="s">
        <v>117</v>
      </c>
      <c r="AK307" s="435"/>
      <c r="AL307" s="435"/>
      <c r="AM307" s="435"/>
      <c r="AN307" s="435"/>
      <c r="AO307" s="448" t="s">
        <v>118</v>
      </c>
      <c r="AP307" s="435"/>
      <c r="AQ307" s="435"/>
      <c r="AR307" s="435"/>
      <c r="AS307" s="435"/>
      <c r="AT307" s="448" t="s">
        <v>119</v>
      </c>
      <c r="AU307" s="435"/>
      <c r="AV307" s="435"/>
      <c r="AW307" s="435"/>
      <c r="AX307" s="435"/>
    </row>
    <row r="308" spans="2:50" hidden="1">
      <c r="B308" s="433" t="s">
        <v>155</v>
      </c>
      <c r="C308" s="433" t="s">
        <v>147</v>
      </c>
      <c r="D308" s="433"/>
      <c r="E308" s="433" t="s">
        <v>149</v>
      </c>
      <c r="F308" s="433"/>
      <c r="G308" s="433"/>
      <c r="H308" s="440" t="s">
        <v>156</v>
      </c>
      <c r="I308" s="434" t="s">
        <v>225</v>
      </c>
      <c r="J308" s="434"/>
      <c r="K308" s="434"/>
      <c r="L308" s="434" t="s">
        <v>156</v>
      </c>
      <c r="M308" s="434" t="s">
        <v>168</v>
      </c>
      <c r="N308" s="433"/>
      <c r="O308" s="433" t="s">
        <v>158</v>
      </c>
      <c r="P308" s="430" t="s">
        <v>152</v>
      </c>
      <c r="Q308" s="431"/>
      <c r="R308" s="431"/>
      <c r="S308" s="432"/>
      <c r="T308" s="433" t="s">
        <v>156</v>
      </c>
      <c r="U308" s="430" t="s">
        <v>152</v>
      </c>
      <c r="V308" s="431"/>
      <c r="W308" s="431"/>
      <c r="X308" s="432"/>
      <c r="Y308" s="433" t="s">
        <v>156</v>
      </c>
      <c r="Z308" s="430" t="s">
        <v>152</v>
      </c>
      <c r="AA308" s="431"/>
      <c r="AB308" s="431"/>
      <c r="AC308" s="432"/>
      <c r="AD308" s="433" t="s">
        <v>156</v>
      </c>
      <c r="AE308" s="430" t="s">
        <v>152</v>
      </c>
      <c r="AF308" s="431"/>
      <c r="AG308" s="431"/>
      <c r="AH308" s="432"/>
      <c r="AI308" s="433" t="s">
        <v>156</v>
      </c>
      <c r="AJ308" s="430" t="s">
        <v>152</v>
      </c>
      <c r="AK308" s="431"/>
      <c r="AL308" s="431"/>
      <c r="AM308" s="432"/>
      <c r="AN308" s="433" t="s">
        <v>156</v>
      </c>
      <c r="AO308" s="430" t="s">
        <v>152</v>
      </c>
      <c r="AP308" s="431"/>
      <c r="AQ308" s="431"/>
      <c r="AR308" s="432"/>
      <c r="AS308" s="433" t="s">
        <v>156</v>
      </c>
      <c r="AT308" s="430" t="s">
        <v>152</v>
      </c>
      <c r="AU308" s="431"/>
      <c r="AV308" s="431"/>
      <c r="AW308" s="432"/>
      <c r="AX308" s="433" t="s">
        <v>156</v>
      </c>
    </row>
    <row r="309" spans="2:50" hidden="1">
      <c r="B309" s="433"/>
      <c r="C309" s="433"/>
      <c r="D309" s="433"/>
      <c r="E309" s="433" t="s">
        <v>148</v>
      </c>
      <c r="F309" s="433"/>
      <c r="G309" s="433"/>
      <c r="H309" s="441"/>
      <c r="I309" s="434" t="s">
        <v>148</v>
      </c>
      <c r="J309" s="434"/>
      <c r="K309" s="434"/>
      <c r="L309" s="434"/>
      <c r="M309" s="434"/>
      <c r="N309" s="433"/>
      <c r="O309" s="433"/>
      <c r="P309" s="430" t="s">
        <v>153</v>
      </c>
      <c r="Q309" s="431"/>
      <c r="R309" s="431"/>
      <c r="S309" s="432"/>
      <c r="T309" s="433"/>
      <c r="U309" s="430" t="s">
        <v>153</v>
      </c>
      <c r="V309" s="431"/>
      <c r="W309" s="431"/>
      <c r="X309" s="432"/>
      <c r="Y309" s="433"/>
      <c r="Z309" s="430" t="s">
        <v>153</v>
      </c>
      <c r="AA309" s="431"/>
      <c r="AB309" s="431"/>
      <c r="AC309" s="432"/>
      <c r="AD309" s="433"/>
      <c r="AE309" s="430" t="s">
        <v>153</v>
      </c>
      <c r="AF309" s="431"/>
      <c r="AG309" s="431"/>
      <c r="AH309" s="432"/>
      <c r="AI309" s="433"/>
      <c r="AJ309" s="430" t="s">
        <v>153</v>
      </c>
      <c r="AK309" s="431"/>
      <c r="AL309" s="431"/>
      <c r="AM309" s="432"/>
      <c r="AN309" s="433"/>
      <c r="AO309" s="430" t="s">
        <v>153</v>
      </c>
      <c r="AP309" s="431"/>
      <c r="AQ309" s="431"/>
      <c r="AR309" s="432"/>
      <c r="AS309" s="433"/>
      <c r="AT309" s="430" t="s">
        <v>153</v>
      </c>
      <c r="AU309" s="431"/>
      <c r="AV309" s="431"/>
      <c r="AW309" s="432"/>
      <c r="AX309" s="433"/>
    </row>
    <row r="310" spans="2:50" hidden="1">
      <c r="B310" s="433"/>
      <c r="C310" s="433"/>
      <c r="D310" s="433"/>
      <c r="E310" s="94" t="s">
        <v>150</v>
      </c>
      <c r="F310" s="94" t="s">
        <v>151</v>
      </c>
      <c r="G310" s="94" t="s">
        <v>154</v>
      </c>
      <c r="H310" s="442"/>
      <c r="I310" s="153" t="s">
        <v>150</v>
      </c>
      <c r="J310" s="153" t="s">
        <v>151</v>
      </c>
      <c r="K310" s="153" t="s">
        <v>154</v>
      </c>
      <c r="L310" s="434"/>
      <c r="M310" s="434"/>
      <c r="N310" s="433"/>
      <c r="O310" s="433"/>
      <c r="P310" s="94" t="s">
        <v>150</v>
      </c>
      <c r="Q310" s="94" t="s">
        <v>151</v>
      </c>
      <c r="R310" s="94" t="s">
        <v>154</v>
      </c>
      <c r="S310" s="94" t="s">
        <v>168</v>
      </c>
      <c r="T310" s="433"/>
      <c r="U310" s="94" t="s">
        <v>150</v>
      </c>
      <c r="V310" s="94" t="s">
        <v>151</v>
      </c>
      <c r="W310" s="94" t="s">
        <v>154</v>
      </c>
      <c r="X310" s="94" t="s">
        <v>168</v>
      </c>
      <c r="Y310" s="433"/>
      <c r="Z310" s="94" t="s">
        <v>150</v>
      </c>
      <c r="AA310" s="94" t="s">
        <v>151</v>
      </c>
      <c r="AB310" s="94" t="s">
        <v>154</v>
      </c>
      <c r="AC310" s="94" t="s">
        <v>168</v>
      </c>
      <c r="AD310" s="433"/>
      <c r="AE310" s="94" t="s">
        <v>150</v>
      </c>
      <c r="AF310" s="94" t="s">
        <v>151</v>
      </c>
      <c r="AG310" s="94" t="s">
        <v>154</v>
      </c>
      <c r="AH310" s="94" t="s">
        <v>168</v>
      </c>
      <c r="AI310" s="433"/>
      <c r="AJ310" s="94" t="s">
        <v>150</v>
      </c>
      <c r="AK310" s="94" t="s">
        <v>151</v>
      </c>
      <c r="AL310" s="94" t="s">
        <v>154</v>
      </c>
      <c r="AM310" s="94" t="s">
        <v>168</v>
      </c>
      <c r="AN310" s="433"/>
      <c r="AO310" s="94" t="s">
        <v>150</v>
      </c>
      <c r="AP310" s="94" t="s">
        <v>151</v>
      </c>
      <c r="AQ310" s="94" t="s">
        <v>154</v>
      </c>
      <c r="AR310" s="94" t="s">
        <v>168</v>
      </c>
      <c r="AS310" s="433"/>
      <c r="AT310" s="94" t="s">
        <v>150</v>
      </c>
      <c r="AU310" s="94" t="s">
        <v>151</v>
      </c>
      <c r="AV310" s="94" t="s">
        <v>154</v>
      </c>
      <c r="AW310" s="94" t="s">
        <v>168</v>
      </c>
      <c r="AX310" s="433"/>
    </row>
    <row r="311" spans="2:50" hidden="1">
      <c r="B311" s="435" t="s">
        <v>137</v>
      </c>
      <c r="C311" s="95">
        <f t="shared" ref="C311:C322" si="340">C287</f>
        <v>1</v>
      </c>
      <c r="D311" s="95" t="s">
        <v>412</v>
      </c>
      <c r="E311" s="95">
        <v>17</v>
      </c>
      <c r="F311" s="95">
        <v>2000</v>
      </c>
      <c r="G311" s="178">
        <f>F311/E311</f>
        <v>117.64705882352941</v>
      </c>
      <c r="H311" s="436">
        <f>AVERAGE(G311:G325)</f>
        <v>122.55713756487748</v>
      </c>
      <c r="I311" s="154">
        <f t="shared" ref="I311:I313" si="341">IFERROR(AVERAGE(P311,U311,Z311,AE311,AJ311,AO311,AT311),"")</f>
        <v>17</v>
      </c>
      <c r="J311" s="154">
        <f t="shared" ref="J311:J313" si="342">IFERROR(AVERAGE(Q311,V311,AA311,AF311,AK311,AP311,AU311),"")</f>
        <v>1914.6012313051265</v>
      </c>
      <c r="K311" s="155">
        <f t="shared" ref="K311:K313" si="343">IFERROR(AVERAGE(R311,W311,AB311,AG311,AL311,AQ311,AV311),"")</f>
        <v>112.62360184147802</v>
      </c>
      <c r="L311" s="437">
        <f>IFERROR(AVERAGE(K311:K325),"-")</f>
        <v>117.53557148132205</v>
      </c>
      <c r="M311" s="154">
        <f>IFERROR(RANK(K311, K$311:K$325),"")</f>
        <v>11</v>
      </c>
      <c r="N311" s="433"/>
      <c r="O311" s="433"/>
      <c r="P311" s="95">
        <v>17</v>
      </c>
      <c r="Q311" s="152">
        <v>1923.6363636363658</v>
      </c>
      <c r="R311" s="178">
        <f>IFERROR(Q311/P311,"")</f>
        <v>113.15508021390387</v>
      </c>
      <c r="S311" s="95">
        <f>IFERROR(RANK(R311, R$311:R$325),"")</f>
        <v>10</v>
      </c>
      <c r="T311" s="436">
        <f>AVERAGE(R311:R325)</f>
        <v>119.48178852475698</v>
      </c>
      <c r="U311" s="95">
        <v>17</v>
      </c>
      <c r="V311" s="152">
        <v>1924.687500000002</v>
      </c>
      <c r="W311" s="178">
        <f>IFERROR(V311/U311,"")</f>
        <v>113.216911764706</v>
      </c>
      <c r="X311" s="95">
        <f>IFERROR(RANK(W311, W$311:W$325),"")</f>
        <v>10</v>
      </c>
      <c r="Y311" s="436">
        <f>AVERAGE(W311:W325)</f>
        <v>119.4368967090157</v>
      </c>
      <c r="Z311" s="95">
        <v>17</v>
      </c>
      <c r="AA311" s="152">
        <v>1901.111111111112</v>
      </c>
      <c r="AB311" s="178">
        <f>IFERROR(AA311/Z311,"")</f>
        <v>111.83006535947717</v>
      </c>
      <c r="AC311" s="95">
        <f>IFERROR(RANK(AB311, AB$311:AB$325),"")</f>
        <v>11</v>
      </c>
      <c r="AD311" s="436">
        <f>AVERAGE(AB311:AB325)</f>
        <v>119.50315513205587</v>
      </c>
      <c r="AE311" s="95">
        <v>17</v>
      </c>
      <c r="AF311" s="152">
        <v>1913.076923076924</v>
      </c>
      <c r="AG311" s="178">
        <f>IFERROR(AF311/AE311,"")</f>
        <v>112.53393665158376</v>
      </c>
      <c r="AH311" s="95">
        <f>IFERROR(RANK(AG311, AG$311:AG$325),"")</f>
        <v>11</v>
      </c>
      <c r="AI311" s="436">
        <f>AVERAGE(AG311:AG325)</f>
        <v>119.51289846320323</v>
      </c>
      <c r="AJ311" s="95">
        <v>17</v>
      </c>
      <c r="AK311" s="152">
        <v>1908.1967213114772</v>
      </c>
      <c r="AL311" s="178">
        <f>IFERROR(AK311/AJ311,"")</f>
        <v>112.24686595949866</v>
      </c>
      <c r="AM311" s="95">
        <f>IFERROR(RANK(AL311, AL$311:AL$325),"")</f>
        <v>11</v>
      </c>
      <c r="AN311" s="436">
        <f>AVERAGE(AL311:AL325)</f>
        <v>119.50853312275764</v>
      </c>
      <c r="AO311" s="95">
        <v>17</v>
      </c>
      <c r="AP311" s="152">
        <v>1927.500000000002</v>
      </c>
      <c r="AQ311" s="178">
        <f>IFERROR(AP311/AO311,"")</f>
        <v>113.38235294117659</v>
      </c>
      <c r="AR311" s="95">
        <f>IFERROR(RANK(AQ311, AQ$311:AQ$325),"")</f>
        <v>10</v>
      </c>
      <c r="AS311" s="436">
        <f>AVERAGE(AQ311:AQ325)</f>
        <v>119.48842585374429</v>
      </c>
      <c r="AT311" s="95">
        <v>17</v>
      </c>
      <c r="AU311" s="152">
        <v>1904.0000000000018</v>
      </c>
      <c r="AV311" s="178">
        <f>IFERROR(AU311/AT311,"")</f>
        <v>112.00000000000011</v>
      </c>
      <c r="AW311" s="95">
        <f>IFERROR(RANK(AV311, AV$311:AV$325),"")</f>
        <v>11</v>
      </c>
      <c r="AX311" s="436">
        <f>AVERAGE(AV311:AV325)</f>
        <v>117.75230132289555</v>
      </c>
    </row>
    <row r="312" spans="2:50" hidden="1">
      <c r="B312" s="435"/>
      <c r="C312" s="95">
        <f t="shared" si="340"/>
        <v>2</v>
      </c>
      <c r="D312" s="95" t="s">
        <v>414</v>
      </c>
      <c r="E312" s="95">
        <v>19</v>
      </c>
      <c r="F312" s="95">
        <v>2000</v>
      </c>
      <c r="G312" s="178">
        <f t="shared" ref="G312:G325" si="344">F312/E312</f>
        <v>105.26315789473684</v>
      </c>
      <c r="H312" s="436"/>
      <c r="I312" s="154">
        <f t="shared" si="341"/>
        <v>19</v>
      </c>
      <c r="J312" s="154">
        <f t="shared" si="342"/>
        <v>1919.1838843865855</v>
      </c>
      <c r="K312" s="155">
        <f t="shared" si="343"/>
        <v>101.00967812560977</v>
      </c>
      <c r="L312" s="438"/>
      <c r="M312" s="154">
        <f t="shared" ref="M312:M325" si="345">IFERROR(RANK(K312, K$311:K$325),"")</f>
        <v>12</v>
      </c>
      <c r="N312" s="433"/>
      <c r="O312" s="433"/>
      <c r="P312" s="95">
        <v>19</v>
      </c>
      <c r="Q312" s="152">
        <v>1921.5789473684199</v>
      </c>
      <c r="R312" s="178">
        <f t="shared" ref="R312:R325" si="346">IFERROR(Q312/P312,"")</f>
        <v>101.1357340720221</v>
      </c>
      <c r="S312" s="95">
        <f t="shared" ref="S312:S325" si="347">IFERROR(RANK(R312, R$311:R$325),"")</f>
        <v>12</v>
      </c>
      <c r="T312" s="436"/>
      <c r="U312" s="95">
        <v>19</v>
      </c>
      <c r="V312" s="152">
        <v>1924.7368421052615</v>
      </c>
      <c r="W312" s="178">
        <f t="shared" ref="W312:W325" si="348">IFERROR(V312/U312,"")</f>
        <v>101.30193905817166</v>
      </c>
      <c r="X312" s="95">
        <f t="shared" ref="X312:X325" si="349">IFERROR(RANK(W312, W$311:W$325),"")</f>
        <v>12</v>
      </c>
      <c r="Y312" s="436"/>
      <c r="Z312" s="95">
        <v>19</v>
      </c>
      <c r="AA312" s="152">
        <v>1909.0909090909111</v>
      </c>
      <c r="AB312" s="178">
        <f t="shared" ref="AB312:AB325" si="350">IFERROR(AA312/Z312,"")</f>
        <v>100.47846889952163</v>
      </c>
      <c r="AC312" s="95">
        <f t="shared" ref="AC312:AC325" si="351">IFERROR(RANK(AB312, AB$311:AB$325),"")</f>
        <v>13</v>
      </c>
      <c r="AD312" s="436"/>
      <c r="AE312" s="95">
        <v>19</v>
      </c>
      <c r="AF312" s="152">
        <v>1913.2258064516145</v>
      </c>
      <c r="AG312" s="178">
        <f t="shared" ref="AG312:AG325" si="352">IFERROR(AF312/AE312,"")</f>
        <v>100.69609507640077</v>
      </c>
      <c r="AH312" s="95">
        <f t="shared" ref="AH312:AH325" si="353">IFERROR(RANK(AG312, AG$311:AG$325),"")</f>
        <v>13</v>
      </c>
      <c r="AI312" s="436"/>
      <c r="AJ312" s="95">
        <v>19</v>
      </c>
      <c r="AK312" s="152">
        <v>1914.9295774647869</v>
      </c>
      <c r="AL312" s="178">
        <f t="shared" ref="AL312:AL325" si="354">IFERROR(AK312/AJ312,"")</f>
        <v>100.78576723498878</v>
      </c>
      <c r="AM312" s="95">
        <f t="shared" ref="AM312:AM325" si="355">IFERROR(RANK(AL312, AL$311:AL$325),"")</f>
        <v>13</v>
      </c>
      <c r="AN312" s="436"/>
      <c r="AO312" s="95">
        <v>19</v>
      </c>
      <c r="AP312" s="152">
        <v>1921.5584415584406</v>
      </c>
      <c r="AQ312" s="178">
        <f t="shared" ref="AQ312:AQ325" si="356">IFERROR(AP312/AO312,"")</f>
        <v>101.13465481886529</v>
      </c>
      <c r="AR312" s="95">
        <f t="shared" ref="AR312:AR325" si="357">IFERROR(RANK(AQ312, AQ$311:AQ$325),"")</f>
        <v>12</v>
      </c>
      <c r="AS312" s="436"/>
      <c r="AT312" s="95">
        <v>19</v>
      </c>
      <c r="AU312" s="152">
        <v>1929.1666666666649</v>
      </c>
      <c r="AV312" s="178">
        <f t="shared" ref="AV312:AV325" si="358">IFERROR(AU312/AT312,"")</f>
        <v>101.53508771929815</v>
      </c>
      <c r="AW312" s="95">
        <f t="shared" ref="AW312:AW325" si="359">IFERROR(RANK(AV312, AV$311:AV$325),"")</f>
        <v>12</v>
      </c>
      <c r="AX312" s="436"/>
    </row>
    <row r="313" spans="2:50" hidden="1">
      <c r="B313" s="435"/>
      <c r="C313" s="95">
        <f t="shared" si="340"/>
        <v>3</v>
      </c>
      <c r="D313" s="95" t="s">
        <v>415</v>
      </c>
      <c r="E313" s="95">
        <v>14</v>
      </c>
      <c r="F313" s="95">
        <v>2000</v>
      </c>
      <c r="G313" s="178">
        <f t="shared" si="344"/>
        <v>142.85714285714286</v>
      </c>
      <c r="H313" s="436"/>
      <c r="I313" s="154">
        <f t="shared" si="341"/>
        <v>14</v>
      </c>
      <c r="J313" s="154">
        <f t="shared" si="342"/>
        <v>1913.6522006301325</v>
      </c>
      <c r="K313" s="155">
        <f t="shared" si="343"/>
        <v>136.68944290215231</v>
      </c>
      <c r="L313" s="438"/>
      <c r="M313" s="154">
        <f t="shared" si="345"/>
        <v>2</v>
      </c>
      <c r="N313" s="433"/>
      <c r="O313" s="433"/>
      <c r="P313" s="95">
        <v>14</v>
      </c>
      <c r="Q313" s="152">
        <v>1914.3157894736844</v>
      </c>
      <c r="R313" s="178">
        <f t="shared" si="346"/>
        <v>136.73684210526318</v>
      </c>
      <c r="S313" s="95">
        <f t="shared" si="347"/>
        <v>2</v>
      </c>
      <c r="T313" s="436"/>
      <c r="U313" s="95">
        <v>14</v>
      </c>
      <c r="V313" s="152">
        <v>1903.8000000000004</v>
      </c>
      <c r="W313" s="178">
        <f t="shared" si="348"/>
        <v>135.98571428571432</v>
      </c>
      <c r="X313" s="95">
        <f t="shared" si="349"/>
        <v>2</v>
      </c>
      <c r="Y313" s="436"/>
      <c r="Z313" s="95">
        <v>14</v>
      </c>
      <c r="AA313" s="152">
        <v>1921.395348837209</v>
      </c>
      <c r="AB313" s="178">
        <f t="shared" si="350"/>
        <v>137.24252491694349</v>
      </c>
      <c r="AC313" s="95">
        <f t="shared" si="351"/>
        <v>2</v>
      </c>
      <c r="AD313" s="436"/>
      <c r="AE313" s="95">
        <v>14</v>
      </c>
      <c r="AF313" s="152">
        <v>1910.5714285714289</v>
      </c>
      <c r="AG313" s="178">
        <f t="shared" si="352"/>
        <v>136.46938775510208</v>
      </c>
      <c r="AH313" s="95">
        <f t="shared" si="353"/>
        <v>2</v>
      </c>
      <c r="AI313" s="436"/>
      <c r="AJ313" s="95">
        <v>14</v>
      </c>
      <c r="AK313" s="152">
        <v>1926.9565217391305</v>
      </c>
      <c r="AL313" s="178">
        <f t="shared" si="354"/>
        <v>137.63975155279505</v>
      </c>
      <c r="AM313" s="95">
        <f t="shared" si="355"/>
        <v>2</v>
      </c>
      <c r="AN313" s="436"/>
      <c r="AO313" s="95">
        <v>14</v>
      </c>
      <c r="AP313" s="152">
        <v>1908.0000000000002</v>
      </c>
      <c r="AQ313" s="178">
        <f t="shared" si="356"/>
        <v>136.28571428571431</v>
      </c>
      <c r="AR313" s="95">
        <f t="shared" si="357"/>
        <v>2</v>
      </c>
      <c r="AS313" s="436"/>
      <c r="AT313" s="95">
        <v>14</v>
      </c>
      <c r="AU313" s="152">
        <v>1910.526315789474</v>
      </c>
      <c r="AV313" s="178">
        <f t="shared" si="358"/>
        <v>136.46616541353384</v>
      </c>
      <c r="AW313" s="95">
        <f t="shared" si="359"/>
        <v>2</v>
      </c>
      <c r="AX313" s="436"/>
    </row>
    <row r="314" spans="2:50" hidden="1">
      <c r="B314" s="435"/>
      <c r="C314" s="95">
        <f t="shared" si="340"/>
        <v>4</v>
      </c>
      <c r="D314" s="95" t="s">
        <v>416</v>
      </c>
      <c r="E314" s="95">
        <v>16</v>
      </c>
      <c r="F314" s="95">
        <v>2000</v>
      </c>
      <c r="G314" s="178">
        <f t="shared" si="344"/>
        <v>125</v>
      </c>
      <c r="H314" s="436"/>
      <c r="I314" s="154">
        <f>IFERROR(AVERAGE(P314,U314,Z314,AE314,AJ314,AO314,AT314),"")</f>
        <v>16</v>
      </c>
      <c r="J314" s="154">
        <f>IFERROR(AVERAGE(Q314,V314,AA314,AF314,AK314,AP314,AU314),"")</f>
        <v>1916.9649854646491</v>
      </c>
      <c r="K314" s="155">
        <f>IFERROR(AVERAGE(R314,W314,AB314,AG314,AL314,AQ314,AV314),"")</f>
        <v>119.81031159154057</v>
      </c>
      <c r="L314" s="438"/>
      <c r="M314" s="154">
        <f t="shared" si="345"/>
        <v>8</v>
      </c>
      <c r="N314" s="433"/>
      <c r="O314" s="433"/>
      <c r="P314" s="95">
        <v>16</v>
      </c>
      <c r="Q314" s="152">
        <v>1917.0000000000005</v>
      </c>
      <c r="R314" s="178">
        <f t="shared" si="346"/>
        <v>119.81250000000003</v>
      </c>
      <c r="S314" s="95">
        <f t="shared" si="347"/>
        <v>8</v>
      </c>
      <c r="T314" s="436"/>
      <c r="U314" s="95">
        <v>16</v>
      </c>
      <c r="V314" s="152">
        <v>1916.1904761904757</v>
      </c>
      <c r="W314" s="178">
        <f t="shared" si="348"/>
        <v>119.76190476190473</v>
      </c>
      <c r="X314" s="95">
        <f t="shared" si="349"/>
        <v>8</v>
      </c>
      <c r="Y314" s="436"/>
      <c r="Z314" s="95">
        <v>16</v>
      </c>
      <c r="AA314" s="152">
        <v>1908.2142857142871</v>
      </c>
      <c r="AB314" s="178">
        <f t="shared" si="350"/>
        <v>119.26339285714295</v>
      </c>
      <c r="AC314" s="95">
        <f t="shared" si="351"/>
        <v>8</v>
      </c>
      <c r="AD314" s="436"/>
      <c r="AE314" s="95">
        <v>16</v>
      </c>
      <c r="AF314" s="152">
        <v>1922.553191489362</v>
      </c>
      <c r="AG314" s="178">
        <f t="shared" si="352"/>
        <v>120.15957446808513</v>
      </c>
      <c r="AH314" s="95">
        <f t="shared" si="353"/>
        <v>7</v>
      </c>
      <c r="AI314" s="436"/>
      <c r="AJ314" s="95">
        <v>16</v>
      </c>
      <c r="AK314" s="152">
        <v>1922.7272727272727</v>
      </c>
      <c r="AL314" s="178">
        <f t="shared" si="354"/>
        <v>120.17045454545455</v>
      </c>
      <c r="AM314" s="95">
        <f t="shared" si="355"/>
        <v>7</v>
      </c>
      <c r="AN314" s="436"/>
      <c r="AO314" s="95">
        <v>16</v>
      </c>
      <c r="AP314" s="152">
        <v>1901.2499999999995</v>
      </c>
      <c r="AQ314" s="178">
        <f t="shared" si="356"/>
        <v>118.82812499999997</v>
      </c>
      <c r="AR314" s="95">
        <f t="shared" si="357"/>
        <v>9</v>
      </c>
      <c r="AS314" s="436"/>
      <c r="AT314" s="95">
        <v>16</v>
      </c>
      <c r="AU314" s="152">
        <v>1930.8196721311467</v>
      </c>
      <c r="AV314" s="178">
        <f t="shared" si="358"/>
        <v>120.67622950819667</v>
      </c>
      <c r="AW314" s="95">
        <f t="shared" si="359"/>
        <v>8</v>
      </c>
      <c r="AX314" s="436"/>
    </row>
    <row r="315" spans="2:50" hidden="1">
      <c r="B315" s="435"/>
      <c r="C315" s="95">
        <f t="shared" si="340"/>
        <v>5</v>
      </c>
      <c r="D315" s="95" t="s">
        <v>422</v>
      </c>
      <c r="E315" s="95">
        <v>17</v>
      </c>
      <c r="F315" s="95">
        <v>2000</v>
      </c>
      <c r="G315" s="178">
        <f t="shared" si="344"/>
        <v>117.64705882352941</v>
      </c>
      <c r="H315" s="436"/>
      <c r="I315" s="154">
        <f t="shared" ref="I315:I325" si="360">IFERROR(AVERAGE(P315,U315,Z315,AE315,AJ315,AO315,AT315),"")</f>
        <v>17</v>
      </c>
      <c r="J315" s="154">
        <f t="shared" ref="J315:J325" si="361">IFERROR(AVERAGE(Q315,V315,AA315,AF315,AK315,AP315,AU315),"")</f>
        <v>1914.7289482489573</v>
      </c>
      <c r="K315" s="155">
        <f t="shared" ref="K315:K325" si="362">IFERROR(AVERAGE(R315,W315,AB315,AG315,AL315,AQ315,AV315),"")</f>
        <v>112.63111460287983</v>
      </c>
      <c r="L315" s="438"/>
      <c r="M315" s="154">
        <f t="shared" si="345"/>
        <v>10</v>
      </c>
      <c r="N315" s="433"/>
      <c r="O315" s="433"/>
      <c r="P315" s="95">
        <v>17</v>
      </c>
      <c r="Q315" s="152">
        <v>1918.4810126582267</v>
      </c>
      <c r="R315" s="178">
        <f t="shared" si="346"/>
        <v>112.85182427401334</v>
      </c>
      <c r="S315" s="95">
        <f t="shared" si="347"/>
        <v>11</v>
      </c>
      <c r="T315" s="436"/>
      <c r="U315" s="95">
        <v>17</v>
      </c>
      <c r="V315" s="152">
        <v>1916.9999999999993</v>
      </c>
      <c r="W315" s="178">
        <f t="shared" si="348"/>
        <v>112.7647058823529</v>
      </c>
      <c r="X315" s="95">
        <f t="shared" si="349"/>
        <v>11</v>
      </c>
      <c r="Y315" s="436"/>
      <c r="Z315" s="95">
        <v>17</v>
      </c>
      <c r="AA315" s="152">
        <v>1917.3913043478242</v>
      </c>
      <c r="AB315" s="178">
        <f t="shared" si="350"/>
        <v>112.78772378516612</v>
      </c>
      <c r="AC315" s="95">
        <f t="shared" si="351"/>
        <v>10</v>
      </c>
      <c r="AD315" s="436"/>
      <c r="AE315" s="95">
        <v>17</v>
      </c>
      <c r="AF315" s="152">
        <v>1919.0476190476211</v>
      </c>
      <c r="AG315" s="178">
        <f t="shared" si="352"/>
        <v>112.88515406162477</v>
      </c>
      <c r="AH315" s="95">
        <f t="shared" si="353"/>
        <v>10</v>
      </c>
      <c r="AI315" s="436"/>
      <c r="AJ315" s="95">
        <v>17</v>
      </c>
      <c r="AK315" s="152">
        <v>1915.9459459459445</v>
      </c>
      <c r="AL315" s="178">
        <f t="shared" si="354"/>
        <v>112.70270270270261</v>
      </c>
      <c r="AM315" s="95">
        <f t="shared" si="355"/>
        <v>10</v>
      </c>
      <c r="AN315" s="436"/>
      <c r="AO315" s="95">
        <v>17</v>
      </c>
      <c r="AP315" s="152">
        <v>1908.1481481481474</v>
      </c>
      <c r="AQ315" s="178">
        <f t="shared" si="356"/>
        <v>112.2440087145969</v>
      </c>
      <c r="AR315" s="95">
        <f t="shared" si="357"/>
        <v>11</v>
      </c>
      <c r="AS315" s="436"/>
      <c r="AT315" s="95">
        <v>17</v>
      </c>
      <c r="AU315" s="152">
        <v>1907.0886075949356</v>
      </c>
      <c r="AV315" s="178">
        <f t="shared" si="358"/>
        <v>112.1816827997021</v>
      </c>
      <c r="AW315" s="95">
        <f t="shared" si="359"/>
        <v>10</v>
      </c>
      <c r="AX315" s="436"/>
    </row>
    <row r="316" spans="2:50" hidden="1">
      <c r="B316" s="435"/>
      <c r="C316" s="95">
        <f t="shared" si="340"/>
        <v>6</v>
      </c>
      <c r="D316" s="95" t="s">
        <v>423</v>
      </c>
      <c r="E316" s="95">
        <v>15</v>
      </c>
      <c r="F316" s="95">
        <v>2000</v>
      </c>
      <c r="G316" s="178">
        <f t="shared" si="344"/>
        <v>133.33333333333334</v>
      </c>
      <c r="H316" s="436"/>
      <c r="I316" s="154">
        <f t="shared" si="360"/>
        <v>15</v>
      </c>
      <c r="J316" s="154">
        <f t="shared" si="361"/>
        <v>1917.0533827632203</v>
      </c>
      <c r="K316" s="155">
        <f t="shared" si="362"/>
        <v>127.80355885088137</v>
      </c>
      <c r="L316" s="438"/>
      <c r="M316" s="154">
        <f t="shared" si="345"/>
        <v>5</v>
      </c>
      <c r="N316" s="433"/>
      <c r="O316" s="433"/>
      <c r="P316" s="95">
        <v>15</v>
      </c>
      <c r="Q316" s="152">
        <v>1912.3809523809543</v>
      </c>
      <c r="R316" s="178">
        <f t="shared" si="346"/>
        <v>127.49206349206362</v>
      </c>
      <c r="S316" s="95">
        <f t="shared" si="347"/>
        <v>5</v>
      </c>
      <c r="T316" s="436"/>
      <c r="U316" s="95">
        <v>15</v>
      </c>
      <c r="V316" s="152">
        <v>1905.4838709677435</v>
      </c>
      <c r="W316" s="178">
        <f t="shared" si="348"/>
        <v>127.03225806451624</v>
      </c>
      <c r="X316" s="95">
        <f t="shared" si="349"/>
        <v>6</v>
      </c>
      <c r="Y316" s="436"/>
      <c r="Z316" s="95">
        <v>15</v>
      </c>
      <c r="AA316" s="152">
        <v>1913.076923076924</v>
      </c>
      <c r="AB316" s="178">
        <f t="shared" si="350"/>
        <v>127.5384615384616</v>
      </c>
      <c r="AC316" s="95">
        <f t="shared" si="351"/>
        <v>6</v>
      </c>
      <c r="AD316" s="436"/>
      <c r="AE316" s="95">
        <v>15</v>
      </c>
      <c r="AF316" s="152">
        <v>1920.0000000000005</v>
      </c>
      <c r="AG316" s="178">
        <f t="shared" si="352"/>
        <v>128.00000000000003</v>
      </c>
      <c r="AH316" s="95">
        <f t="shared" si="353"/>
        <v>4</v>
      </c>
      <c r="AI316" s="436"/>
      <c r="AJ316" s="95">
        <v>15</v>
      </c>
      <c r="AK316" s="152">
        <v>1929.3103448275874</v>
      </c>
      <c r="AL316" s="178">
        <f t="shared" si="354"/>
        <v>128.6206896551725</v>
      </c>
      <c r="AM316" s="95">
        <f t="shared" si="355"/>
        <v>4</v>
      </c>
      <c r="AN316" s="436"/>
      <c r="AO316" s="95">
        <v>15</v>
      </c>
      <c r="AP316" s="152">
        <v>1918.1538461538482</v>
      </c>
      <c r="AQ316" s="178">
        <f t="shared" si="356"/>
        <v>127.87692307692322</v>
      </c>
      <c r="AR316" s="95">
        <f t="shared" si="357"/>
        <v>5</v>
      </c>
      <c r="AS316" s="436"/>
      <c r="AT316" s="95">
        <v>15</v>
      </c>
      <c r="AU316" s="152">
        <v>1920.9677419354855</v>
      </c>
      <c r="AV316" s="178">
        <f t="shared" si="358"/>
        <v>128.06451612903237</v>
      </c>
      <c r="AW316" s="95">
        <f t="shared" si="359"/>
        <v>6</v>
      </c>
      <c r="AX316" s="436"/>
    </row>
    <row r="317" spans="2:50" hidden="1">
      <c r="B317" s="435"/>
      <c r="C317" s="95">
        <f t="shared" si="340"/>
        <v>7</v>
      </c>
      <c r="D317" s="95" t="s">
        <v>828</v>
      </c>
      <c r="E317" s="95">
        <v>16</v>
      </c>
      <c r="F317" s="95">
        <v>2000</v>
      </c>
      <c r="G317" s="178">
        <f t="shared" si="344"/>
        <v>125</v>
      </c>
      <c r="H317" s="436"/>
      <c r="I317" s="154">
        <f t="shared" si="360"/>
        <v>16</v>
      </c>
      <c r="J317" s="154">
        <f t="shared" si="361"/>
        <v>1910.3568357822689</v>
      </c>
      <c r="K317" s="155">
        <f t="shared" si="362"/>
        <v>119.39730223639181</v>
      </c>
      <c r="L317" s="438"/>
      <c r="M317" s="154">
        <f t="shared" si="345"/>
        <v>9</v>
      </c>
      <c r="N317" s="433"/>
      <c r="O317" s="433"/>
      <c r="P317" s="95">
        <v>16</v>
      </c>
      <c r="Q317" s="152">
        <v>1904.9079754601219</v>
      </c>
      <c r="R317" s="178">
        <f t="shared" si="346"/>
        <v>119.05674846625762</v>
      </c>
      <c r="S317" s="95">
        <f t="shared" si="347"/>
        <v>9</v>
      </c>
      <c r="T317" s="436"/>
      <c r="U317" s="95">
        <v>16</v>
      </c>
      <c r="V317" s="152">
        <v>1909.8591549295777</v>
      </c>
      <c r="W317" s="178">
        <f t="shared" si="348"/>
        <v>119.36619718309861</v>
      </c>
      <c r="X317" s="95">
        <f t="shared" si="349"/>
        <v>9</v>
      </c>
      <c r="Y317" s="436"/>
      <c r="Z317" s="95">
        <v>16</v>
      </c>
      <c r="AA317" s="152">
        <v>1904.4444444444439</v>
      </c>
      <c r="AB317" s="178">
        <f t="shared" si="350"/>
        <v>119.02777777777774</v>
      </c>
      <c r="AC317" s="95">
        <f t="shared" si="351"/>
        <v>9</v>
      </c>
      <c r="AD317" s="436"/>
      <c r="AE317" s="95">
        <v>16</v>
      </c>
      <c r="AF317" s="152">
        <v>1919.154929577463</v>
      </c>
      <c r="AG317" s="178">
        <f t="shared" si="352"/>
        <v>119.94718309859144</v>
      </c>
      <c r="AH317" s="95">
        <f t="shared" si="353"/>
        <v>9</v>
      </c>
      <c r="AI317" s="436"/>
      <c r="AJ317" s="95">
        <v>16</v>
      </c>
      <c r="AK317" s="152">
        <v>1910.973451327435</v>
      </c>
      <c r="AL317" s="178">
        <f t="shared" si="354"/>
        <v>119.43584070796469</v>
      </c>
      <c r="AM317" s="95">
        <f t="shared" si="355"/>
        <v>8</v>
      </c>
      <c r="AN317" s="436"/>
      <c r="AO317" s="95">
        <v>16</v>
      </c>
      <c r="AP317" s="152">
        <v>1911.5789473684199</v>
      </c>
      <c r="AQ317" s="178">
        <f t="shared" si="356"/>
        <v>119.47368421052624</v>
      </c>
      <c r="AR317" s="95">
        <f t="shared" si="357"/>
        <v>8</v>
      </c>
      <c r="AS317" s="436"/>
      <c r="AT317" s="95">
        <v>16</v>
      </c>
      <c r="AU317" s="152">
        <v>1911.5789473684199</v>
      </c>
      <c r="AV317" s="178">
        <f t="shared" si="358"/>
        <v>119.47368421052624</v>
      </c>
      <c r="AW317" s="95">
        <f t="shared" si="359"/>
        <v>9</v>
      </c>
      <c r="AX317" s="436"/>
    </row>
    <row r="318" spans="2:50" hidden="1">
      <c r="B318" s="435"/>
      <c r="C318" s="95">
        <f t="shared" si="340"/>
        <v>8</v>
      </c>
      <c r="D318" s="95" t="s">
        <v>829</v>
      </c>
      <c r="E318" s="95">
        <v>13</v>
      </c>
      <c r="F318" s="95">
        <v>2000</v>
      </c>
      <c r="G318" s="178">
        <f t="shared" si="344"/>
        <v>153.84615384615384</v>
      </c>
      <c r="H318" s="436"/>
      <c r="I318" s="154">
        <f t="shared" si="360"/>
        <v>13</v>
      </c>
      <c r="J318" s="154">
        <f t="shared" si="361"/>
        <v>1918.5600421151651</v>
      </c>
      <c r="K318" s="155">
        <f t="shared" si="362"/>
        <v>147.58154170116654</v>
      </c>
      <c r="L318" s="438"/>
      <c r="M318" s="154">
        <f t="shared" si="345"/>
        <v>1</v>
      </c>
      <c r="N318" s="433"/>
      <c r="O318" s="433"/>
      <c r="P318" s="95">
        <v>13</v>
      </c>
      <c r="Q318" s="152">
        <v>1919.5584415584422</v>
      </c>
      <c r="R318" s="178">
        <f t="shared" si="346"/>
        <v>147.6583416583417</v>
      </c>
      <c r="S318" s="95">
        <f t="shared" si="347"/>
        <v>1</v>
      </c>
      <c r="T318" s="436"/>
      <c r="U318" s="95">
        <v>13</v>
      </c>
      <c r="V318" s="152">
        <v>1916.8389057750769</v>
      </c>
      <c r="W318" s="178">
        <f t="shared" si="348"/>
        <v>147.44914659808285</v>
      </c>
      <c r="X318" s="95">
        <f t="shared" si="349"/>
        <v>1</v>
      </c>
      <c r="Y318" s="436"/>
      <c r="Z318" s="95">
        <v>13</v>
      </c>
      <c r="AA318" s="152">
        <v>1927.7283372365355</v>
      </c>
      <c r="AB318" s="178">
        <f t="shared" si="350"/>
        <v>148.2867951720412</v>
      </c>
      <c r="AC318" s="95">
        <f t="shared" si="351"/>
        <v>1</v>
      </c>
      <c r="AD318" s="436"/>
      <c r="AE318" s="95">
        <v>13</v>
      </c>
      <c r="AF318" s="152">
        <v>1913.4920634920622</v>
      </c>
      <c r="AG318" s="178">
        <f t="shared" si="352"/>
        <v>147.1916971916971</v>
      </c>
      <c r="AH318" s="95">
        <f t="shared" si="353"/>
        <v>1</v>
      </c>
      <c r="AI318" s="436"/>
      <c r="AJ318" s="95">
        <v>13</v>
      </c>
      <c r="AK318" s="152">
        <v>1914.8936170212769</v>
      </c>
      <c r="AL318" s="178">
        <f t="shared" si="354"/>
        <v>147.29950900163669</v>
      </c>
      <c r="AM318" s="95">
        <f t="shared" si="355"/>
        <v>1</v>
      </c>
      <c r="AN318" s="436"/>
      <c r="AO318" s="95">
        <v>13</v>
      </c>
      <c r="AP318" s="152">
        <v>1916.9922630560941</v>
      </c>
      <c r="AQ318" s="178">
        <f t="shared" si="356"/>
        <v>147.46094331200723</v>
      </c>
      <c r="AR318" s="95">
        <f t="shared" si="357"/>
        <v>1</v>
      </c>
      <c r="AS318" s="436"/>
      <c r="AT318" s="95">
        <v>13</v>
      </c>
      <c r="AU318" s="152">
        <v>1920.4166666666683</v>
      </c>
      <c r="AV318" s="178">
        <f t="shared" si="358"/>
        <v>147.72435897435909</v>
      </c>
      <c r="AW318" s="95">
        <f t="shared" si="359"/>
        <v>1</v>
      </c>
      <c r="AX318" s="436"/>
    </row>
    <row r="319" spans="2:50" hidden="1">
      <c r="B319" s="435"/>
      <c r="C319" s="95">
        <f t="shared" si="340"/>
        <v>9</v>
      </c>
      <c r="D319" s="95" t="s">
        <v>808</v>
      </c>
      <c r="E319" s="95">
        <v>16</v>
      </c>
      <c r="F319" s="95">
        <v>1500</v>
      </c>
      <c r="G319" s="178">
        <f t="shared" si="344"/>
        <v>93.75</v>
      </c>
      <c r="H319" s="436"/>
      <c r="I319" s="154">
        <f t="shared" si="360"/>
        <v>16</v>
      </c>
      <c r="J319" s="154">
        <f t="shared" si="361"/>
        <v>1436.9013316486387</v>
      </c>
      <c r="K319" s="155">
        <f t="shared" si="362"/>
        <v>89.806333228039918</v>
      </c>
      <c r="L319" s="438"/>
      <c r="M319" s="154">
        <f t="shared" si="345"/>
        <v>14</v>
      </c>
      <c r="N319" s="433"/>
      <c r="O319" s="433"/>
      <c r="P319" s="95">
        <v>16</v>
      </c>
      <c r="Q319" s="152">
        <v>1433.6335403726707</v>
      </c>
      <c r="R319" s="178">
        <f t="shared" si="346"/>
        <v>89.60209627329192</v>
      </c>
      <c r="S319" s="95">
        <f t="shared" si="347"/>
        <v>14</v>
      </c>
      <c r="T319" s="436"/>
      <c r="U319" s="95">
        <v>16</v>
      </c>
      <c r="V319" s="152">
        <v>1437.0129870129865</v>
      </c>
      <c r="W319" s="178">
        <f t="shared" si="348"/>
        <v>89.813311688311657</v>
      </c>
      <c r="X319" s="95">
        <f t="shared" si="349"/>
        <v>14</v>
      </c>
      <c r="Y319" s="436"/>
      <c r="Z319" s="95">
        <v>16</v>
      </c>
      <c r="AA319" s="152">
        <v>1447.1641791044794</v>
      </c>
      <c r="AB319" s="178">
        <f t="shared" si="350"/>
        <v>90.447761194029965</v>
      </c>
      <c r="AC319" s="95">
        <f t="shared" si="351"/>
        <v>14</v>
      </c>
      <c r="AD319" s="436"/>
      <c r="AE319" s="95">
        <v>16</v>
      </c>
      <c r="AF319" s="152">
        <v>1433.6363636363617</v>
      </c>
      <c r="AG319" s="178">
        <f t="shared" si="352"/>
        <v>89.602272727272606</v>
      </c>
      <c r="AH319" s="95">
        <f t="shared" si="353"/>
        <v>14</v>
      </c>
      <c r="AI319" s="436"/>
      <c r="AJ319" s="95">
        <v>16</v>
      </c>
      <c r="AK319" s="152">
        <v>1434.8571428571413</v>
      </c>
      <c r="AL319" s="178">
        <f t="shared" si="354"/>
        <v>89.678571428571331</v>
      </c>
      <c r="AM319" s="95">
        <f t="shared" si="355"/>
        <v>14</v>
      </c>
      <c r="AN319" s="436"/>
      <c r="AO319" s="95">
        <v>16</v>
      </c>
      <c r="AP319" s="152">
        <v>1434.0740740740737</v>
      </c>
      <c r="AQ319" s="178">
        <f t="shared" si="356"/>
        <v>89.629629629629605</v>
      </c>
      <c r="AR319" s="95">
        <f t="shared" si="357"/>
        <v>14</v>
      </c>
      <c r="AS319" s="436"/>
      <c r="AT319" s="95">
        <v>16</v>
      </c>
      <c r="AU319" s="152">
        <v>1437.9310344827584</v>
      </c>
      <c r="AV319" s="178">
        <f t="shared" si="358"/>
        <v>89.870689655172399</v>
      </c>
      <c r="AW319" s="95">
        <f t="shared" si="359"/>
        <v>14</v>
      </c>
      <c r="AX319" s="436"/>
    </row>
    <row r="320" spans="2:50" hidden="1">
      <c r="B320" s="435"/>
      <c r="C320" s="95">
        <f t="shared" si="340"/>
        <v>10</v>
      </c>
      <c r="D320" s="95" t="s">
        <v>809</v>
      </c>
      <c r="E320" s="95">
        <v>15</v>
      </c>
      <c r="F320" s="95">
        <v>2000</v>
      </c>
      <c r="G320" s="178">
        <f t="shared" si="344"/>
        <v>133.33333333333334</v>
      </c>
      <c r="H320" s="436"/>
      <c r="I320" s="154">
        <f t="shared" si="360"/>
        <v>15</v>
      </c>
      <c r="J320" s="154">
        <f t="shared" si="361"/>
        <v>1921.6397008921851</v>
      </c>
      <c r="K320" s="155">
        <f t="shared" si="362"/>
        <v>128.10931339281234</v>
      </c>
      <c r="L320" s="438"/>
      <c r="M320" s="154">
        <f t="shared" si="345"/>
        <v>4</v>
      </c>
      <c r="N320" s="433"/>
      <c r="O320" s="433"/>
      <c r="P320" s="95">
        <v>15</v>
      </c>
      <c r="Q320" s="152">
        <v>1913.9646656534962</v>
      </c>
      <c r="R320" s="178">
        <f t="shared" si="346"/>
        <v>127.59764437689975</v>
      </c>
      <c r="S320" s="95">
        <f t="shared" si="347"/>
        <v>4</v>
      </c>
      <c r="T320" s="436"/>
      <c r="U320" s="95">
        <v>15</v>
      </c>
      <c r="V320" s="152">
        <v>1912.6468085106376</v>
      </c>
      <c r="W320" s="178">
        <f t="shared" si="348"/>
        <v>127.50978723404251</v>
      </c>
      <c r="X320" s="95">
        <f t="shared" si="349"/>
        <v>4</v>
      </c>
      <c r="Y320" s="436"/>
      <c r="Z320" s="95">
        <v>15</v>
      </c>
      <c r="AA320" s="152">
        <v>1921.395348837209</v>
      </c>
      <c r="AB320" s="178">
        <f t="shared" si="350"/>
        <v>128.09302325581393</v>
      </c>
      <c r="AC320" s="95">
        <f t="shared" si="351"/>
        <v>4</v>
      </c>
      <c r="AD320" s="436"/>
      <c r="AE320" s="95">
        <v>15</v>
      </c>
      <c r="AF320" s="152">
        <v>1908.0000000000005</v>
      </c>
      <c r="AG320" s="178">
        <f t="shared" si="352"/>
        <v>127.20000000000003</v>
      </c>
      <c r="AH320" s="95">
        <f t="shared" si="353"/>
        <v>6</v>
      </c>
      <c r="AI320" s="436"/>
      <c r="AJ320" s="95">
        <v>15</v>
      </c>
      <c r="AK320" s="152">
        <v>1930.5882352941153</v>
      </c>
      <c r="AL320" s="178">
        <f t="shared" si="354"/>
        <v>128.70588235294102</v>
      </c>
      <c r="AM320" s="95">
        <f t="shared" si="355"/>
        <v>3</v>
      </c>
      <c r="AN320" s="436"/>
      <c r="AO320" s="95">
        <v>15</v>
      </c>
      <c r="AP320" s="152">
        <v>1933.6115007012609</v>
      </c>
      <c r="AQ320" s="178">
        <f t="shared" si="356"/>
        <v>128.90743338008406</v>
      </c>
      <c r="AR320" s="95">
        <f t="shared" si="357"/>
        <v>3</v>
      </c>
      <c r="AS320" s="436"/>
      <c r="AT320" s="95">
        <v>15</v>
      </c>
      <c r="AU320" s="152">
        <v>1931.2713472485757</v>
      </c>
      <c r="AV320" s="178">
        <f t="shared" si="358"/>
        <v>128.75142314990504</v>
      </c>
      <c r="AW320" s="95">
        <f t="shared" si="359"/>
        <v>3</v>
      </c>
      <c r="AX320" s="436"/>
    </row>
    <row r="321" spans="2:50" hidden="1">
      <c r="B321" s="435"/>
      <c r="C321" s="95">
        <f t="shared" si="340"/>
        <v>11</v>
      </c>
      <c r="D321" s="95" t="s">
        <v>410</v>
      </c>
      <c r="E321" s="95">
        <v>16</v>
      </c>
      <c r="F321" s="95">
        <v>2000</v>
      </c>
      <c r="G321" s="178">
        <f t="shared" si="344"/>
        <v>125</v>
      </c>
      <c r="H321" s="436"/>
      <c r="I321" s="154">
        <f t="shared" si="360"/>
        <v>16</v>
      </c>
      <c r="J321" s="154">
        <f t="shared" si="361"/>
        <v>1935.2470039819368</v>
      </c>
      <c r="K321" s="155">
        <f t="shared" si="362"/>
        <v>120.95293774887105</v>
      </c>
      <c r="L321" s="438"/>
      <c r="M321" s="154">
        <f t="shared" si="345"/>
        <v>7</v>
      </c>
      <c r="N321" s="433"/>
      <c r="O321" s="433"/>
      <c r="P321" s="95">
        <v>16</v>
      </c>
      <c r="Q321" s="152">
        <v>1941.7021276595747</v>
      </c>
      <c r="R321" s="178">
        <f t="shared" si="346"/>
        <v>121.35638297872342</v>
      </c>
      <c r="S321" s="95">
        <f t="shared" si="347"/>
        <v>7</v>
      </c>
      <c r="T321" s="436"/>
      <c r="U321" s="95">
        <v>16</v>
      </c>
      <c r="V321" s="152">
        <v>1941.818181818182</v>
      </c>
      <c r="W321" s="178">
        <f t="shared" si="348"/>
        <v>121.36363636363637</v>
      </c>
      <c r="X321" s="95">
        <f t="shared" si="349"/>
        <v>7</v>
      </c>
      <c r="Y321" s="436"/>
      <c r="Z321" s="95">
        <v>16</v>
      </c>
      <c r="AA321" s="152">
        <v>1927.1999999999948</v>
      </c>
      <c r="AB321" s="178">
        <f t="shared" si="350"/>
        <v>120.44999999999968</v>
      </c>
      <c r="AC321" s="95">
        <f t="shared" si="351"/>
        <v>7</v>
      </c>
      <c r="AD321" s="436"/>
      <c r="AE321" s="95">
        <v>16</v>
      </c>
      <c r="AF321" s="152">
        <v>1921.6216216216203</v>
      </c>
      <c r="AG321" s="178">
        <f t="shared" si="352"/>
        <v>120.10135135135127</v>
      </c>
      <c r="AH321" s="95">
        <f t="shared" si="353"/>
        <v>8</v>
      </c>
      <c r="AI321" s="436"/>
      <c r="AJ321" s="95">
        <v>16</v>
      </c>
      <c r="AK321" s="152">
        <v>1908.3870967741905</v>
      </c>
      <c r="AL321" s="178">
        <f t="shared" si="354"/>
        <v>119.2741935483869</v>
      </c>
      <c r="AM321" s="95">
        <f t="shared" si="355"/>
        <v>9</v>
      </c>
      <c r="AN321" s="436"/>
      <c r="AO321" s="95">
        <v>16</v>
      </c>
      <c r="AP321" s="152">
        <v>1949.9999999999966</v>
      </c>
      <c r="AQ321" s="178">
        <f t="shared" si="356"/>
        <v>121.87499999999979</v>
      </c>
      <c r="AR321" s="95">
        <f t="shared" si="357"/>
        <v>7</v>
      </c>
      <c r="AS321" s="436"/>
      <c r="AT321" s="95">
        <v>16</v>
      </c>
      <c r="AU321" s="152">
        <v>1955.999999999998</v>
      </c>
      <c r="AV321" s="178">
        <f t="shared" si="358"/>
        <v>122.24999999999987</v>
      </c>
      <c r="AW321" s="95">
        <f t="shared" si="359"/>
        <v>7</v>
      </c>
      <c r="AX321" s="436"/>
    </row>
    <row r="322" spans="2:50" hidden="1">
      <c r="B322" s="435"/>
      <c r="C322" s="95">
        <f t="shared" si="340"/>
        <v>12</v>
      </c>
      <c r="D322" s="95" t="s">
        <v>419</v>
      </c>
      <c r="E322" s="95">
        <v>15</v>
      </c>
      <c r="F322" s="95">
        <v>2000</v>
      </c>
      <c r="G322" s="178">
        <f t="shared" si="344"/>
        <v>133.33333333333334</v>
      </c>
      <c r="H322" s="436"/>
      <c r="I322" s="154">
        <f t="shared" si="360"/>
        <v>15</v>
      </c>
      <c r="J322" s="154">
        <f t="shared" si="361"/>
        <v>1913.7718712614467</v>
      </c>
      <c r="K322" s="155">
        <f t="shared" si="362"/>
        <v>127.58479141742977</v>
      </c>
      <c r="L322" s="438"/>
      <c r="M322" s="154">
        <f t="shared" si="345"/>
        <v>6</v>
      </c>
      <c r="N322" s="433"/>
      <c r="O322" s="433"/>
      <c r="P322" s="95">
        <v>15</v>
      </c>
      <c r="Q322" s="152">
        <v>1909.5129242131175</v>
      </c>
      <c r="R322" s="178">
        <f t="shared" si="346"/>
        <v>127.30086161420783</v>
      </c>
      <c r="S322" s="95">
        <f t="shared" si="347"/>
        <v>6</v>
      </c>
      <c r="T322" s="436"/>
      <c r="U322" s="95">
        <v>15</v>
      </c>
      <c r="V322" s="152">
        <v>1911.5093085106387</v>
      </c>
      <c r="W322" s="178">
        <f t="shared" si="348"/>
        <v>127.43395390070924</v>
      </c>
      <c r="X322" s="95">
        <f t="shared" si="349"/>
        <v>5</v>
      </c>
      <c r="Y322" s="436"/>
      <c r="Z322" s="95">
        <v>15</v>
      </c>
      <c r="AA322" s="152">
        <v>1915.662650602409</v>
      </c>
      <c r="AB322" s="178">
        <f t="shared" si="350"/>
        <v>127.71084337349393</v>
      </c>
      <c r="AC322" s="95">
        <f t="shared" si="351"/>
        <v>5</v>
      </c>
      <c r="AD322" s="436"/>
      <c r="AE322" s="95">
        <v>15</v>
      </c>
      <c r="AF322" s="152">
        <v>1916.6666666666652</v>
      </c>
      <c r="AG322" s="178">
        <f t="shared" si="352"/>
        <v>127.77777777777767</v>
      </c>
      <c r="AH322" s="95">
        <f t="shared" si="353"/>
        <v>5</v>
      </c>
      <c r="AI322" s="436"/>
      <c r="AJ322" s="95">
        <v>15</v>
      </c>
      <c r="AK322" s="152">
        <v>1910.4424778761047</v>
      </c>
      <c r="AL322" s="178">
        <f t="shared" si="354"/>
        <v>127.36283185840698</v>
      </c>
      <c r="AM322" s="95">
        <f t="shared" si="355"/>
        <v>6</v>
      </c>
      <c r="AN322" s="436"/>
      <c r="AO322" s="95">
        <v>15</v>
      </c>
      <c r="AP322" s="152">
        <v>1903.5398230088481</v>
      </c>
      <c r="AQ322" s="178">
        <f t="shared" si="356"/>
        <v>126.90265486725654</v>
      </c>
      <c r="AR322" s="95">
        <f t="shared" si="357"/>
        <v>6</v>
      </c>
      <c r="AS322" s="436"/>
      <c r="AT322" s="95">
        <v>15</v>
      </c>
      <c r="AU322" s="152">
        <v>1929.0692479523436</v>
      </c>
      <c r="AV322" s="178">
        <f t="shared" si="358"/>
        <v>128.60461653015625</v>
      </c>
      <c r="AW322" s="95">
        <f t="shared" si="359"/>
        <v>4</v>
      </c>
      <c r="AX322" s="436"/>
    </row>
    <row r="323" spans="2:50" hidden="1">
      <c r="B323" s="435"/>
      <c r="C323" s="95">
        <v>13</v>
      </c>
      <c r="D323" s="95" t="s">
        <v>411</v>
      </c>
      <c r="E323" s="95">
        <v>15</v>
      </c>
      <c r="F323" s="95">
        <v>2000</v>
      </c>
      <c r="G323" s="178">
        <f t="shared" si="344"/>
        <v>133.33333333333334</v>
      </c>
      <c r="H323" s="436"/>
      <c r="I323" s="154">
        <f t="shared" si="360"/>
        <v>15</v>
      </c>
      <c r="J323" s="154">
        <f t="shared" si="361"/>
        <v>1927.7199793651398</v>
      </c>
      <c r="K323" s="155">
        <f t="shared" si="362"/>
        <v>128.51466529100932</v>
      </c>
      <c r="L323" s="438"/>
      <c r="M323" s="154">
        <f t="shared" si="345"/>
        <v>3</v>
      </c>
      <c r="N323" s="433"/>
      <c r="O323" s="433"/>
      <c r="P323" s="95">
        <v>15</v>
      </c>
      <c r="Q323" s="152">
        <v>1926.553951367782</v>
      </c>
      <c r="R323" s="178">
        <f t="shared" si="346"/>
        <v>128.43693009118547</v>
      </c>
      <c r="S323" s="95">
        <f t="shared" si="347"/>
        <v>3</v>
      </c>
      <c r="T323" s="436"/>
      <c r="U323" s="95">
        <v>15</v>
      </c>
      <c r="V323" s="152">
        <v>1924.1860465116274</v>
      </c>
      <c r="W323" s="178">
        <f t="shared" si="348"/>
        <v>128.27906976744183</v>
      </c>
      <c r="X323" s="95">
        <f t="shared" si="349"/>
        <v>3</v>
      </c>
      <c r="Y323" s="436"/>
      <c r="Z323" s="95">
        <v>15</v>
      </c>
      <c r="AA323" s="152">
        <v>1932.0000000000007</v>
      </c>
      <c r="AB323" s="178">
        <f t="shared" si="350"/>
        <v>128.80000000000004</v>
      </c>
      <c r="AC323" s="95">
        <f t="shared" si="351"/>
        <v>3</v>
      </c>
      <c r="AD323" s="436"/>
      <c r="AE323" s="95">
        <v>15</v>
      </c>
      <c r="AF323" s="152">
        <v>1933.0909090909104</v>
      </c>
      <c r="AG323" s="178">
        <f t="shared" si="352"/>
        <v>128.87272727272736</v>
      </c>
      <c r="AH323" s="95">
        <f t="shared" si="353"/>
        <v>3</v>
      </c>
      <c r="AI323" s="436"/>
      <c r="AJ323" s="95">
        <v>15</v>
      </c>
      <c r="AK323" s="152">
        <v>1925.3571428571443</v>
      </c>
      <c r="AL323" s="178">
        <f t="shared" si="354"/>
        <v>128.35714285714295</v>
      </c>
      <c r="AM323" s="95">
        <f t="shared" si="355"/>
        <v>5</v>
      </c>
      <c r="AN323" s="436"/>
      <c r="AO323" s="95">
        <v>15</v>
      </c>
      <c r="AP323" s="152">
        <v>1925.454545454543</v>
      </c>
      <c r="AQ323" s="178">
        <f t="shared" si="356"/>
        <v>128.3636363636362</v>
      </c>
      <c r="AR323" s="95">
        <f t="shared" si="357"/>
        <v>4</v>
      </c>
      <c r="AS323" s="436"/>
      <c r="AT323" s="95">
        <v>15</v>
      </c>
      <c r="AU323" s="152">
        <v>1927.3972602739711</v>
      </c>
      <c r="AV323" s="178">
        <f t="shared" si="358"/>
        <v>128.49315068493141</v>
      </c>
      <c r="AW323" s="95">
        <f t="shared" si="359"/>
        <v>5</v>
      </c>
      <c r="AX323" s="436"/>
    </row>
    <row r="324" spans="2:50" hidden="1">
      <c r="B324" s="435"/>
      <c r="C324" s="95">
        <v>14</v>
      </c>
      <c r="D324" s="95" t="s">
        <v>837</v>
      </c>
      <c r="E324" s="95">
        <v>19</v>
      </c>
      <c r="F324" s="95">
        <v>2000</v>
      </c>
      <c r="G324" s="178">
        <f t="shared" si="344"/>
        <v>105.26315789473684</v>
      </c>
      <c r="H324" s="436"/>
      <c r="I324" s="154">
        <f t="shared" si="360"/>
        <v>19</v>
      </c>
      <c r="J324" s="154">
        <f t="shared" si="361"/>
        <v>1916.4893378450797</v>
      </c>
      <c r="K324" s="155">
        <f t="shared" si="362"/>
        <v>100.86785988658313</v>
      </c>
      <c r="L324" s="438"/>
      <c r="M324" s="154">
        <f t="shared" si="345"/>
        <v>13</v>
      </c>
      <c r="N324" s="433"/>
      <c r="O324" s="433"/>
      <c r="P324" s="95">
        <v>19</v>
      </c>
      <c r="Q324" s="152">
        <v>1910.487804878049</v>
      </c>
      <c r="R324" s="178">
        <f t="shared" si="346"/>
        <v>100.55198973042363</v>
      </c>
      <c r="S324" s="95">
        <f t="shared" si="347"/>
        <v>13</v>
      </c>
      <c r="T324" s="436"/>
      <c r="U324" s="95">
        <v>19</v>
      </c>
      <c r="V324" s="152">
        <v>1915.9223300970868</v>
      </c>
      <c r="W324" s="178">
        <f t="shared" si="348"/>
        <v>100.83801737353089</v>
      </c>
      <c r="X324" s="95">
        <f t="shared" si="349"/>
        <v>13</v>
      </c>
      <c r="Y324" s="436"/>
      <c r="Z324" s="95">
        <v>19</v>
      </c>
      <c r="AA324" s="152">
        <v>1920.6593406593408</v>
      </c>
      <c r="AB324" s="178">
        <f t="shared" si="350"/>
        <v>101.08733371891267</v>
      </c>
      <c r="AC324" s="95">
        <f t="shared" si="351"/>
        <v>12</v>
      </c>
      <c r="AD324" s="436"/>
      <c r="AE324" s="95">
        <v>19</v>
      </c>
      <c r="AF324" s="152">
        <v>1933.1249999999995</v>
      </c>
      <c r="AG324" s="178">
        <f t="shared" si="352"/>
        <v>101.74342105263156</v>
      </c>
      <c r="AH324" s="95">
        <f t="shared" si="353"/>
        <v>12</v>
      </c>
      <c r="AI324" s="436"/>
      <c r="AJ324" s="95">
        <v>19</v>
      </c>
      <c r="AK324" s="152">
        <v>1915.9459459459467</v>
      </c>
      <c r="AL324" s="178">
        <f t="shared" si="354"/>
        <v>100.83926031294456</v>
      </c>
      <c r="AM324" s="95">
        <f t="shared" si="355"/>
        <v>12</v>
      </c>
      <c r="AN324" s="436"/>
      <c r="AO324" s="95">
        <v>19</v>
      </c>
      <c r="AP324" s="152">
        <v>1908.9908256880747</v>
      </c>
      <c r="AQ324" s="178">
        <f t="shared" si="356"/>
        <v>100.47320135200393</v>
      </c>
      <c r="AR324" s="95">
        <f t="shared" si="357"/>
        <v>13</v>
      </c>
      <c r="AS324" s="436"/>
      <c r="AT324" s="95">
        <v>19</v>
      </c>
      <c r="AU324" s="152">
        <v>1910.294117647059</v>
      </c>
      <c r="AV324" s="178">
        <f t="shared" si="358"/>
        <v>100.54179566563468</v>
      </c>
      <c r="AW324" s="95">
        <f t="shared" si="359"/>
        <v>13</v>
      </c>
      <c r="AX324" s="436"/>
    </row>
    <row r="325" spans="2:50" hidden="1">
      <c r="B325" s="435"/>
      <c r="C325" s="95">
        <v>15</v>
      </c>
      <c r="D325" s="319" t="s">
        <v>843</v>
      </c>
      <c r="E325" s="95">
        <v>16</v>
      </c>
      <c r="F325" s="95">
        <v>1500</v>
      </c>
      <c r="G325" s="178">
        <f t="shared" si="344"/>
        <v>93.75</v>
      </c>
      <c r="H325" s="436"/>
      <c r="I325" s="154">
        <f t="shared" si="360"/>
        <v>16</v>
      </c>
      <c r="J325" s="154">
        <f t="shared" si="361"/>
        <v>1434.4179104477601</v>
      </c>
      <c r="K325" s="155">
        <f t="shared" si="362"/>
        <v>89.651119402985003</v>
      </c>
      <c r="L325" s="439"/>
      <c r="M325" s="154">
        <f t="shared" si="345"/>
        <v>15</v>
      </c>
      <c r="N325" s="433"/>
      <c r="O325" s="433"/>
      <c r="P325" s="95"/>
      <c r="Q325" s="152"/>
      <c r="R325" s="178" t="str">
        <f t="shared" si="346"/>
        <v/>
      </c>
      <c r="S325" s="95" t="str">
        <f t="shared" si="347"/>
        <v/>
      </c>
      <c r="T325" s="436"/>
      <c r="U325" s="95"/>
      <c r="V325" s="152"/>
      <c r="W325" s="178" t="str">
        <f t="shared" si="348"/>
        <v/>
      </c>
      <c r="X325" s="95" t="str">
        <f t="shared" si="349"/>
        <v/>
      </c>
      <c r="Y325" s="436"/>
      <c r="Z325" s="95"/>
      <c r="AA325" s="152"/>
      <c r="AB325" s="178" t="str">
        <f t="shared" si="350"/>
        <v/>
      </c>
      <c r="AC325" s="95" t="str">
        <f t="shared" si="351"/>
        <v/>
      </c>
      <c r="AD325" s="436"/>
      <c r="AE325" s="95"/>
      <c r="AF325" s="152"/>
      <c r="AG325" s="178" t="str">
        <f t="shared" si="352"/>
        <v/>
      </c>
      <c r="AH325" s="95" t="str">
        <f t="shared" si="353"/>
        <v/>
      </c>
      <c r="AI325" s="436"/>
      <c r="AJ325" s="95"/>
      <c r="AK325" s="152"/>
      <c r="AL325" s="178" t="str">
        <f t="shared" si="354"/>
        <v/>
      </c>
      <c r="AM325" s="95" t="str">
        <f t="shared" si="355"/>
        <v/>
      </c>
      <c r="AN325" s="436"/>
      <c r="AO325" s="95"/>
      <c r="AP325" s="152"/>
      <c r="AQ325" s="178" t="str">
        <f t="shared" si="356"/>
        <v/>
      </c>
      <c r="AR325" s="95" t="str">
        <f t="shared" si="357"/>
        <v/>
      </c>
      <c r="AS325" s="436"/>
      <c r="AT325" s="95">
        <v>16</v>
      </c>
      <c r="AU325" s="152">
        <v>1434.4179104477601</v>
      </c>
      <c r="AV325" s="178">
        <f t="shared" si="358"/>
        <v>89.651119402985003</v>
      </c>
      <c r="AW325" s="95">
        <f t="shared" si="359"/>
        <v>15</v>
      </c>
      <c r="AX325" s="436"/>
    </row>
    <row r="326" spans="2:50" ht="15.75" hidden="1">
      <c r="B326" s="443" t="s">
        <v>167</v>
      </c>
      <c r="C326" s="444"/>
      <c r="D326" s="444"/>
      <c r="E326" s="444"/>
      <c r="F326" s="444"/>
      <c r="G326" s="444"/>
      <c r="H326" s="444"/>
      <c r="I326" s="151"/>
      <c r="J326" s="151"/>
      <c r="K326" s="151"/>
      <c r="L326" s="151"/>
      <c r="M326" s="151"/>
      <c r="N326" s="433" t="s">
        <v>159</v>
      </c>
      <c r="O326" s="446" t="s">
        <v>106</v>
      </c>
      <c r="P326" s="448">
        <f>AT306+1</f>
        <v>45979</v>
      </c>
      <c r="Q326" s="435"/>
      <c r="R326" s="435"/>
      <c r="S326" s="435"/>
      <c r="T326" s="435"/>
      <c r="U326" s="448">
        <f>P326+1</f>
        <v>45980</v>
      </c>
      <c r="V326" s="435"/>
      <c r="W326" s="435"/>
      <c r="X326" s="435"/>
      <c r="Y326" s="435"/>
      <c r="Z326" s="448">
        <f>U326+1</f>
        <v>45981</v>
      </c>
      <c r="AA326" s="435"/>
      <c r="AB326" s="435"/>
      <c r="AC326" s="435"/>
      <c r="AD326" s="435"/>
      <c r="AE326" s="448">
        <f>Z326+1</f>
        <v>45982</v>
      </c>
      <c r="AF326" s="435"/>
      <c r="AG326" s="435"/>
      <c r="AH326" s="435"/>
      <c r="AI326" s="435"/>
      <c r="AJ326" s="448">
        <f>AE326+1</f>
        <v>45983</v>
      </c>
      <c r="AK326" s="435"/>
      <c r="AL326" s="435"/>
      <c r="AM326" s="435"/>
      <c r="AN326" s="435"/>
      <c r="AO326" s="448">
        <f>AJ326+1</f>
        <v>45984</v>
      </c>
      <c r="AP326" s="435"/>
      <c r="AQ326" s="435"/>
      <c r="AR326" s="435"/>
      <c r="AS326" s="435"/>
      <c r="AT326" s="448">
        <f>AO326+1</f>
        <v>45985</v>
      </c>
      <c r="AU326" s="435"/>
      <c r="AV326" s="435"/>
      <c r="AW326" s="435"/>
      <c r="AX326" s="435"/>
    </row>
    <row r="327" spans="2:50" ht="15.75" hidden="1">
      <c r="B327" s="445"/>
      <c r="C327" s="445"/>
      <c r="D327" s="445"/>
      <c r="E327" s="445"/>
      <c r="F327" s="445"/>
      <c r="G327" s="445"/>
      <c r="H327" s="445"/>
      <c r="I327" s="151"/>
      <c r="J327" s="151"/>
      <c r="K327" s="151"/>
      <c r="L327" s="151"/>
      <c r="M327" s="151"/>
      <c r="N327" s="433"/>
      <c r="O327" s="447"/>
      <c r="P327" s="448" t="s">
        <v>120</v>
      </c>
      <c r="Q327" s="435"/>
      <c r="R327" s="435"/>
      <c r="S327" s="435"/>
      <c r="T327" s="435"/>
      <c r="U327" s="448" t="s">
        <v>114</v>
      </c>
      <c r="V327" s="435"/>
      <c r="W327" s="435"/>
      <c r="X327" s="435"/>
      <c r="Y327" s="435"/>
      <c r="Z327" s="448" t="s">
        <v>115</v>
      </c>
      <c r="AA327" s="435"/>
      <c r="AB327" s="435"/>
      <c r="AC327" s="435"/>
      <c r="AD327" s="435"/>
      <c r="AE327" s="448" t="s">
        <v>116</v>
      </c>
      <c r="AF327" s="435"/>
      <c r="AG327" s="435"/>
      <c r="AH327" s="435"/>
      <c r="AI327" s="435"/>
      <c r="AJ327" s="448" t="s">
        <v>117</v>
      </c>
      <c r="AK327" s="435"/>
      <c r="AL327" s="435"/>
      <c r="AM327" s="435"/>
      <c r="AN327" s="435"/>
      <c r="AO327" s="448" t="s">
        <v>118</v>
      </c>
      <c r="AP327" s="435"/>
      <c r="AQ327" s="435"/>
      <c r="AR327" s="435"/>
      <c r="AS327" s="435"/>
      <c r="AT327" s="448" t="s">
        <v>119</v>
      </c>
      <c r="AU327" s="435"/>
      <c r="AV327" s="435"/>
      <c r="AW327" s="435"/>
      <c r="AX327" s="435"/>
    </row>
    <row r="328" spans="2:50" hidden="1">
      <c r="B328" s="433" t="s">
        <v>155</v>
      </c>
      <c r="C328" s="433" t="s">
        <v>147</v>
      </c>
      <c r="D328" s="433"/>
      <c r="E328" s="433" t="s">
        <v>149</v>
      </c>
      <c r="F328" s="433"/>
      <c r="G328" s="433"/>
      <c r="H328" s="440" t="s">
        <v>156</v>
      </c>
      <c r="I328" s="434" t="s">
        <v>225</v>
      </c>
      <c r="J328" s="434"/>
      <c r="K328" s="434"/>
      <c r="L328" s="434" t="s">
        <v>156</v>
      </c>
      <c r="M328" s="434" t="s">
        <v>168</v>
      </c>
      <c r="N328" s="433"/>
      <c r="O328" s="433" t="s">
        <v>158</v>
      </c>
      <c r="P328" s="430" t="s">
        <v>152</v>
      </c>
      <c r="Q328" s="431"/>
      <c r="R328" s="431"/>
      <c r="S328" s="432"/>
      <c r="T328" s="433" t="s">
        <v>156</v>
      </c>
      <c r="U328" s="430" t="s">
        <v>152</v>
      </c>
      <c r="V328" s="431"/>
      <c r="W328" s="431"/>
      <c r="X328" s="432"/>
      <c r="Y328" s="433" t="s">
        <v>156</v>
      </c>
      <c r="Z328" s="430" t="s">
        <v>152</v>
      </c>
      <c r="AA328" s="431"/>
      <c r="AB328" s="431"/>
      <c r="AC328" s="432"/>
      <c r="AD328" s="433" t="s">
        <v>156</v>
      </c>
      <c r="AE328" s="430" t="s">
        <v>152</v>
      </c>
      <c r="AF328" s="431"/>
      <c r="AG328" s="431"/>
      <c r="AH328" s="432"/>
      <c r="AI328" s="433" t="s">
        <v>156</v>
      </c>
      <c r="AJ328" s="430" t="s">
        <v>152</v>
      </c>
      <c r="AK328" s="431"/>
      <c r="AL328" s="431"/>
      <c r="AM328" s="432"/>
      <c r="AN328" s="433" t="s">
        <v>156</v>
      </c>
      <c r="AO328" s="430" t="s">
        <v>152</v>
      </c>
      <c r="AP328" s="431"/>
      <c r="AQ328" s="431"/>
      <c r="AR328" s="432"/>
      <c r="AS328" s="433" t="s">
        <v>156</v>
      </c>
      <c r="AT328" s="430" t="s">
        <v>152</v>
      </c>
      <c r="AU328" s="431"/>
      <c r="AV328" s="431"/>
      <c r="AW328" s="432"/>
      <c r="AX328" s="433" t="s">
        <v>156</v>
      </c>
    </row>
    <row r="329" spans="2:50" hidden="1">
      <c r="B329" s="433"/>
      <c r="C329" s="433"/>
      <c r="D329" s="433"/>
      <c r="E329" s="433" t="s">
        <v>148</v>
      </c>
      <c r="F329" s="433"/>
      <c r="G329" s="433"/>
      <c r="H329" s="441"/>
      <c r="I329" s="434" t="s">
        <v>148</v>
      </c>
      <c r="J329" s="434"/>
      <c r="K329" s="434"/>
      <c r="L329" s="434"/>
      <c r="M329" s="434"/>
      <c r="N329" s="433"/>
      <c r="O329" s="433"/>
      <c r="P329" s="430" t="s">
        <v>153</v>
      </c>
      <c r="Q329" s="431"/>
      <c r="R329" s="431"/>
      <c r="S329" s="432"/>
      <c r="T329" s="433"/>
      <c r="U329" s="430" t="s">
        <v>153</v>
      </c>
      <c r="V329" s="431"/>
      <c r="W329" s="431"/>
      <c r="X329" s="432"/>
      <c r="Y329" s="433"/>
      <c r="Z329" s="430" t="s">
        <v>153</v>
      </c>
      <c r="AA329" s="431"/>
      <c r="AB329" s="431"/>
      <c r="AC329" s="432"/>
      <c r="AD329" s="433"/>
      <c r="AE329" s="430" t="s">
        <v>153</v>
      </c>
      <c r="AF329" s="431"/>
      <c r="AG329" s="431"/>
      <c r="AH329" s="432"/>
      <c r="AI329" s="433"/>
      <c r="AJ329" s="430" t="s">
        <v>153</v>
      </c>
      <c r="AK329" s="431"/>
      <c r="AL329" s="431"/>
      <c r="AM329" s="432"/>
      <c r="AN329" s="433"/>
      <c r="AO329" s="430" t="s">
        <v>153</v>
      </c>
      <c r="AP329" s="431"/>
      <c r="AQ329" s="431"/>
      <c r="AR329" s="432"/>
      <c r="AS329" s="433"/>
      <c r="AT329" s="430" t="s">
        <v>153</v>
      </c>
      <c r="AU329" s="431"/>
      <c r="AV329" s="431"/>
      <c r="AW329" s="432"/>
      <c r="AX329" s="433"/>
    </row>
    <row r="330" spans="2:50" hidden="1">
      <c r="B330" s="433"/>
      <c r="C330" s="433"/>
      <c r="D330" s="433"/>
      <c r="E330" s="94" t="s">
        <v>150</v>
      </c>
      <c r="F330" s="94" t="s">
        <v>151</v>
      </c>
      <c r="G330" s="94" t="s">
        <v>154</v>
      </c>
      <c r="H330" s="442"/>
      <c r="I330" s="153" t="s">
        <v>150</v>
      </c>
      <c r="J330" s="153" t="s">
        <v>151</v>
      </c>
      <c r="K330" s="153" t="s">
        <v>154</v>
      </c>
      <c r="L330" s="434"/>
      <c r="M330" s="434"/>
      <c r="N330" s="433"/>
      <c r="O330" s="433"/>
      <c r="P330" s="94" t="s">
        <v>150</v>
      </c>
      <c r="Q330" s="94" t="s">
        <v>151</v>
      </c>
      <c r="R330" s="94" t="s">
        <v>154</v>
      </c>
      <c r="S330" s="94" t="s">
        <v>168</v>
      </c>
      <c r="T330" s="433"/>
      <c r="U330" s="94" t="s">
        <v>150</v>
      </c>
      <c r="V330" s="94" t="s">
        <v>151</v>
      </c>
      <c r="W330" s="94" t="s">
        <v>154</v>
      </c>
      <c r="X330" s="94" t="s">
        <v>168</v>
      </c>
      <c r="Y330" s="433"/>
      <c r="Z330" s="94" t="s">
        <v>150</v>
      </c>
      <c r="AA330" s="94" t="s">
        <v>151</v>
      </c>
      <c r="AB330" s="94" t="s">
        <v>154</v>
      </c>
      <c r="AC330" s="94" t="s">
        <v>168</v>
      </c>
      <c r="AD330" s="433"/>
      <c r="AE330" s="94" t="s">
        <v>150</v>
      </c>
      <c r="AF330" s="94" t="s">
        <v>151</v>
      </c>
      <c r="AG330" s="94" t="s">
        <v>154</v>
      </c>
      <c r="AH330" s="94" t="s">
        <v>168</v>
      </c>
      <c r="AI330" s="433"/>
      <c r="AJ330" s="94" t="s">
        <v>150</v>
      </c>
      <c r="AK330" s="94" t="s">
        <v>151</v>
      </c>
      <c r="AL330" s="94" t="s">
        <v>154</v>
      </c>
      <c r="AM330" s="94" t="s">
        <v>168</v>
      </c>
      <c r="AN330" s="433"/>
      <c r="AO330" s="94" t="s">
        <v>150</v>
      </c>
      <c r="AP330" s="94" t="s">
        <v>151</v>
      </c>
      <c r="AQ330" s="94" t="s">
        <v>154</v>
      </c>
      <c r="AR330" s="94" t="s">
        <v>168</v>
      </c>
      <c r="AS330" s="433"/>
      <c r="AT330" s="94" t="s">
        <v>150</v>
      </c>
      <c r="AU330" s="94" t="s">
        <v>151</v>
      </c>
      <c r="AV330" s="94" t="s">
        <v>154</v>
      </c>
      <c r="AW330" s="94" t="s">
        <v>168</v>
      </c>
      <c r="AX330" s="433"/>
    </row>
    <row r="331" spans="2:50" hidden="1">
      <c r="B331" s="435" t="s">
        <v>137</v>
      </c>
      <c r="C331" s="95">
        <f>C311</f>
        <v>1</v>
      </c>
      <c r="D331" s="95" t="s">
        <v>412</v>
      </c>
      <c r="E331" s="95">
        <v>17</v>
      </c>
      <c r="F331" s="95">
        <v>2000</v>
      </c>
      <c r="G331" s="178">
        <f>F331/E331</f>
        <v>117.64705882352941</v>
      </c>
      <c r="H331" s="436">
        <f>AVERAGE(G331:G345)</f>
        <v>122.55713756487748</v>
      </c>
      <c r="I331" s="154">
        <f t="shared" ref="I331:I345" si="363">IFERROR(AVERAGE(P331,U331,Z331,AE331,AJ331,AO331,AT331),"")</f>
        <v>17</v>
      </c>
      <c r="J331" s="154">
        <f t="shared" ref="J331:J345" si="364">IFERROR(AVERAGE(Q331,V331,AA331,AF331,AK331,AP331,AU331),"")</f>
        <v>1923.9036226072328</v>
      </c>
      <c r="K331" s="155">
        <f t="shared" ref="K331:K333" si="365">IFERROR(AVERAGE(R331,W331,AB331,AG331,AL331,AQ331,AV331),"")</f>
        <v>113.17080132983722</v>
      </c>
      <c r="L331" s="437">
        <f>IFERROR(AVERAGE(K331:K345),"-")</f>
        <v>117.63333343288589</v>
      </c>
      <c r="M331" s="154">
        <f>IFERROR(RANK(K331, K$331:K$345),"")</f>
        <v>10</v>
      </c>
      <c r="N331" s="433"/>
      <c r="O331" s="433"/>
      <c r="P331" s="95">
        <v>17</v>
      </c>
      <c r="Q331" s="152">
        <v>1912.1311475409855</v>
      </c>
      <c r="R331" s="178">
        <f>IFERROR(Q331/P331,"")</f>
        <v>112.47830279652855</v>
      </c>
      <c r="S331" s="95">
        <f>IFERROR(RANK(R331, R$331:R$345),"")</f>
        <v>10</v>
      </c>
      <c r="T331" s="436">
        <f>AVERAGE(R331:R345)</f>
        <v>117.59601354400347</v>
      </c>
      <c r="U331" s="95">
        <v>17</v>
      </c>
      <c r="V331" s="152">
        <v>1935.7894736842118</v>
      </c>
      <c r="W331" s="178">
        <f>IFERROR(V331/U331,"")</f>
        <v>113.86996904024775</v>
      </c>
      <c r="X331" s="95">
        <f>IFERROR(RANK(W331, W$331:W$345),"")</f>
        <v>10</v>
      </c>
      <c r="Y331" s="436">
        <f>AVERAGE(W331:W345)</f>
        <v>117.66327780761476</v>
      </c>
      <c r="Z331" s="95">
        <v>17</v>
      </c>
      <c r="AA331" s="152">
        <v>1915.0000000000005</v>
      </c>
      <c r="AB331" s="178">
        <f>IFERROR(AA331/Z331,"")</f>
        <v>112.64705882352943</v>
      </c>
      <c r="AC331" s="95">
        <f>IFERROR(RANK(AB331, AB$331:AB$345),"")</f>
        <v>11</v>
      </c>
      <c r="AD331" s="436">
        <f>AVERAGE(AB331:AB345)</f>
        <v>117.60560913915569</v>
      </c>
      <c r="AE331" s="95">
        <v>17</v>
      </c>
      <c r="AF331" s="152">
        <v>1922.6666666666667</v>
      </c>
      <c r="AG331" s="178">
        <f>IFERROR(AF331/AE331,"")</f>
        <v>113.09803921568628</v>
      </c>
      <c r="AH331" s="95">
        <f>IFERROR(RANK(AG331, AG$331:AG$345),"")</f>
        <v>11</v>
      </c>
      <c r="AI331" s="436">
        <f>AVERAGE(AG331:AG345)</f>
        <v>117.78909518610904</v>
      </c>
      <c r="AJ331" s="95">
        <v>17</v>
      </c>
      <c r="AK331" s="152">
        <v>1925.4545454545469</v>
      </c>
      <c r="AL331" s="178">
        <f>IFERROR(AK331/AJ331,"")</f>
        <v>113.26203208556159</v>
      </c>
      <c r="AM331" s="95">
        <f>IFERROR(RANK(AL331, AL$331:AL$345),"")</f>
        <v>10</v>
      </c>
      <c r="AN331" s="436">
        <f>AVERAGE(AL331:AL345)</f>
        <v>117.70290981979352</v>
      </c>
      <c r="AO331" s="95">
        <v>17</v>
      </c>
      <c r="AP331" s="152">
        <v>1925.1724137931051</v>
      </c>
      <c r="AQ331" s="178">
        <f t="shared" ref="AQ331:AQ345" si="366">IFERROR(AP331/AO331,"")</f>
        <v>113.24543610547677</v>
      </c>
      <c r="AR331" s="95">
        <f>IFERROR(RANK(AQ331, AQ$331:AQ$345),"")</f>
        <v>10</v>
      </c>
      <c r="AS331" s="436">
        <f>AVERAGE(AQ331:AQ345)</f>
        <v>117.61567771109168</v>
      </c>
      <c r="AT331" s="95">
        <v>17</v>
      </c>
      <c r="AU331" s="152">
        <v>1931.1111111111122</v>
      </c>
      <c r="AV331" s="178">
        <f>IFERROR(AU331/AT331,"")</f>
        <v>113.59477124183013</v>
      </c>
      <c r="AW331" s="95">
        <f>IFERROR(RANK(AV331, AV$331:AV$345),"")</f>
        <v>10</v>
      </c>
      <c r="AX331" s="436">
        <f>AVERAGE(AV331:AV345)</f>
        <v>117.46075082243308</v>
      </c>
    </row>
    <row r="332" spans="2:50" hidden="1">
      <c r="B332" s="435"/>
      <c r="C332" s="95">
        <f t="shared" ref="C332:C345" si="367">C312</f>
        <v>2</v>
      </c>
      <c r="D332" s="95" t="s">
        <v>414</v>
      </c>
      <c r="E332" s="95">
        <v>19</v>
      </c>
      <c r="F332" s="95">
        <v>2000</v>
      </c>
      <c r="G332" s="178">
        <f t="shared" ref="G332:G345" si="368">F332/E332</f>
        <v>105.26315789473684</v>
      </c>
      <c r="H332" s="436"/>
      <c r="I332" s="154">
        <f t="shared" si="363"/>
        <v>19</v>
      </c>
      <c r="J332" s="154">
        <f t="shared" si="364"/>
        <v>1920.0699729057437</v>
      </c>
      <c r="K332" s="155">
        <f t="shared" si="365"/>
        <v>101.05631436346019</v>
      </c>
      <c r="L332" s="438"/>
      <c r="M332" s="154">
        <f t="shared" ref="M332:M345" si="369">IFERROR(RANK(K332, K$331:K$345),"")</f>
        <v>13</v>
      </c>
      <c r="N332" s="433"/>
      <c r="O332" s="433"/>
      <c r="P332" s="95">
        <v>19</v>
      </c>
      <c r="Q332" s="152">
        <v>1913.2394366197163</v>
      </c>
      <c r="R332" s="178">
        <f t="shared" ref="R332:R345" si="370">IFERROR(Q332/P332,"")</f>
        <v>100.69681245366928</v>
      </c>
      <c r="S332" s="95">
        <f t="shared" ref="S332:S345" si="371">IFERROR(RANK(R332, R$331:R$345),"")</f>
        <v>13</v>
      </c>
      <c r="T332" s="436"/>
      <c r="U332" s="95">
        <v>19</v>
      </c>
      <c r="V332" s="152">
        <v>1922.7692307692328</v>
      </c>
      <c r="W332" s="178">
        <f t="shared" ref="W332:W345" si="372">IFERROR(V332/U332,"")</f>
        <v>101.19838056680173</v>
      </c>
      <c r="X332" s="95">
        <f t="shared" ref="X332:X345" si="373">IFERROR(RANK(W332, W$331:W$345),"")</f>
        <v>12</v>
      </c>
      <c r="Y332" s="436"/>
      <c r="Z332" s="95">
        <v>19</v>
      </c>
      <c r="AA332" s="152">
        <v>1906.6666666666677</v>
      </c>
      <c r="AB332" s="178">
        <f t="shared" ref="AB332:AB345" si="374">IFERROR(AA332/Z332,"")</f>
        <v>100.35087719298251</v>
      </c>
      <c r="AC332" s="95">
        <f t="shared" ref="AC332:AC345" si="375">IFERROR(RANK(AB332, AB$331:AB$345),"")</f>
        <v>13</v>
      </c>
      <c r="AD332" s="436"/>
      <c r="AE332" s="95">
        <v>19</v>
      </c>
      <c r="AF332" s="152">
        <v>1923.2727272727286</v>
      </c>
      <c r="AG332" s="178">
        <f t="shared" ref="AG332:AG345" si="376">IFERROR(AF332/AE332,"")</f>
        <v>101.2248803827752</v>
      </c>
      <c r="AH332" s="95">
        <f t="shared" ref="AH332:AH345" si="377">IFERROR(RANK(AG332, AG$331:AG$345),"")</f>
        <v>12</v>
      </c>
      <c r="AI332" s="436"/>
      <c r="AJ332" s="95">
        <v>19</v>
      </c>
      <c r="AK332" s="152">
        <v>1930.312500000002</v>
      </c>
      <c r="AL332" s="178">
        <f t="shared" ref="AL332:AL345" si="378">IFERROR(AK332/AJ332,"")</f>
        <v>101.59539473684221</v>
      </c>
      <c r="AM332" s="95">
        <f t="shared" ref="AM332:AM345" si="379">IFERROR(RANK(AL332, AL$331:AL$345),"")</f>
        <v>13</v>
      </c>
      <c r="AN332" s="436"/>
      <c r="AO332" s="95">
        <v>19</v>
      </c>
      <c r="AP332" s="152">
        <v>1926.9565217391282</v>
      </c>
      <c r="AQ332" s="178">
        <f t="shared" si="366"/>
        <v>101.41876430205939</v>
      </c>
      <c r="AR332" s="95">
        <f t="shared" ref="AR332:AR345" si="380">IFERROR(RANK(AQ332, AQ$331:AQ$345),"")</f>
        <v>12</v>
      </c>
      <c r="AS332" s="436"/>
      <c r="AT332" s="95">
        <v>19</v>
      </c>
      <c r="AU332" s="152">
        <v>1917.2727272727293</v>
      </c>
      <c r="AV332" s="178">
        <f t="shared" ref="AV332:AV345" si="381">IFERROR(AU332/AT332,"")</f>
        <v>100.90909090909102</v>
      </c>
      <c r="AW332" s="95">
        <f t="shared" ref="AW332:AW345" si="382">IFERROR(RANK(AV332, AV$331:AV$345),"")</f>
        <v>12</v>
      </c>
      <c r="AX332" s="436"/>
    </row>
    <row r="333" spans="2:50" hidden="1">
      <c r="B333" s="435"/>
      <c r="C333" s="95">
        <f t="shared" si="367"/>
        <v>3</v>
      </c>
      <c r="D333" s="95" t="s">
        <v>415</v>
      </c>
      <c r="E333" s="95">
        <v>14</v>
      </c>
      <c r="F333" s="95">
        <v>2000</v>
      </c>
      <c r="G333" s="178">
        <f t="shared" si="368"/>
        <v>142.85714285714286</v>
      </c>
      <c r="H333" s="436"/>
      <c r="I333" s="154">
        <f t="shared" si="363"/>
        <v>14</v>
      </c>
      <c r="J333" s="154">
        <f t="shared" si="364"/>
        <v>1918.357889982997</v>
      </c>
      <c r="K333" s="155">
        <f t="shared" si="365"/>
        <v>137.02556357021408</v>
      </c>
      <c r="L333" s="438"/>
      <c r="M333" s="154">
        <f t="shared" si="369"/>
        <v>2</v>
      </c>
      <c r="N333" s="433"/>
      <c r="O333" s="433"/>
      <c r="P333" s="95">
        <v>14</v>
      </c>
      <c r="Q333" s="152">
        <v>1915.9550561797753</v>
      </c>
      <c r="R333" s="178">
        <f t="shared" si="370"/>
        <v>136.85393258426967</v>
      </c>
      <c r="S333" s="95">
        <f t="shared" si="371"/>
        <v>2</v>
      </c>
      <c r="T333" s="436"/>
      <c r="U333" s="95">
        <v>14</v>
      </c>
      <c r="V333" s="152">
        <v>1909.3333333333335</v>
      </c>
      <c r="W333" s="178">
        <f t="shared" si="372"/>
        <v>136.38095238095238</v>
      </c>
      <c r="X333" s="95">
        <f t="shared" si="373"/>
        <v>2</v>
      </c>
      <c r="Y333" s="436"/>
      <c r="Z333" s="95">
        <v>14</v>
      </c>
      <c r="AA333" s="152">
        <v>1924.7368421052638</v>
      </c>
      <c r="AB333" s="178">
        <f t="shared" si="374"/>
        <v>137.48120300751884</v>
      </c>
      <c r="AC333" s="95">
        <f t="shared" si="375"/>
        <v>2</v>
      </c>
      <c r="AD333" s="436"/>
      <c r="AE333" s="95">
        <v>14</v>
      </c>
      <c r="AF333" s="152">
        <v>1924.6153846153843</v>
      </c>
      <c r="AG333" s="178">
        <f t="shared" si="376"/>
        <v>137.47252747252745</v>
      </c>
      <c r="AH333" s="95">
        <f t="shared" si="377"/>
        <v>2</v>
      </c>
      <c r="AI333" s="436"/>
      <c r="AJ333" s="95">
        <v>14</v>
      </c>
      <c r="AK333" s="152">
        <v>1914.5454545454545</v>
      </c>
      <c r="AL333" s="178">
        <f t="shared" si="378"/>
        <v>136.75324675324674</v>
      </c>
      <c r="AM333" s="95">
        <f t="shared" si="379"/>
        <v>2</v>
      </c>
      <c r="AN333" s="436"/>
      <c r="AO333" s="95">
        <v>14</v>
      </c>
      <c r="AP333" s="152">
        <v>1917.3626373626373</v>
      </c>
      <c r="AQ333" s="178">
        <f t="shared" si="366"/>
        <v>136.95447409733123</v>
      </c>
      <c r="AR333" s="95">
        <f t="shared" si="380"/>
        <v>2</v>
      </c>
      <c r="AS333" s="436"/>
      <c r="AT333" s="95">
        <v>14</v>
      </c>
      <c r="AU333" s="152">
        <v>1921.9565217391303</v>
      </c>
      <c r="AV333" s="178">
        <f t="shared" si="381"/>
        <v>137.28260869565216</v>
      </c>
      <c r="AW333" s="95">
        <f t="shared" si="382"/>
        <v>2</v>
      </c>
      <c r="AX333" s="436"/>
    </row>
    <row r="334" spans="2:50" hidden="1">
      <c r="B334" s="435"/>
      <c r="C334" s="95">
        <f t="shared" si="367"/>
        <v>4</v>
      </c>
      <c r="D334" s="95" t="s">
        <v>416</v>
      </c>
      <c r="E334" s="95">
        <v>16</v>
      </c>
      <c r="F334" s="95">
        <v>2000</v>
      </c>
      <c r="G334" s="178">
        <f t="shared" si="368"/>
        <v>125</v>
      </c>
      <c r="H334" s="436"/>
      <c r="I334" s="154">
        <f t="shared" si="363"/>
        <v>16</v>
      </c>
      <c r="J334" s="154">
        <f t="shared" si="364"/>
        <v>1916.631331889789</v>
      </c>
      <c r="K334" s="155">
        <f>IFERROR(AVERAGE(R334,W334,AB334,AG334,AL334,AQ334,AV334),"")</f>
        <v>119.78945824311181</v>
      </c>
      <c r="L334" s="438"/>
      <c r="M334" s="154">
        <f t="shared" si="369"/>
        <v>9</v>
      </c>
      <c r="N334" s="433"/>
      <c r="O334" s="433"/>
      <c r="P334" s="95">
        <v>16</v>
      </c>
      <c r="Q334" s="152">
        <v>1929.8181818181831</v>
      </c>
      <c r="R334" s="178">
        <f t="shared" si="370"/>
        <v>120.61363636363645</v>
      </c>
      <c r="S334" s="95">
        <f t="shared" si="371"/>
        <v>7</v>
      </c>
      <c r="T334" s="436"/>
      <c r="U334" s="95">
        <v>16</v>
      </c>
      <c r="V334" s="152">
        <v>1915.7142857142844</v>
      </c>
      <c r="W334" s="178">
        <f t="shared" si="372"/>
        <v>119.73214285714278</v>
      </c>
      <c r="X334" s="95">
        <f t="shared" si="373"/>
        <v>8</v>
      </c>
      <c r="Y334" s="436"/>
      <c r="Z334" s="95">
        <v>16</v>
      </c>
      <c r="AA334" s="152">
        <v>1904.7058823529419</v>
      </c>
      <c r="AB334" s="178">
        <f t="shared" si="374"/>
        <v>119.04411764705887</v>
      </c>
      <c r="AC334" s="95">
        <f t="shared" si="375"/>
        <v>9</v>
      </c>
      <c r="AD334" s="436"/>
      <c r="AE334" s="95">
        <v>16</v>
      </c>
      <c r="AF334" s="152">
        <v>1922.6666666666667</v>
      </c>
      <c r="AG334" s="178">
        <f t="shared" si="376"/>
        <v>120.16666666666667</v>
      </c>
      <c r="AH334" s="95">
        <f t="shared" si="377"/>
        <v>8</v>
      </c>
      <c r="AI334" s="436"/>
      <c r="AJ334" s="95">
        <v>16</v>
      </c>
      <c r="AK334" s="152">
        <v>1914.8936170212769</v>
      </c>
      <c r="AL334" s="178">
        <f t="shared" si="378"/>
        <v>119.68085106382981</v>
      </c>
      <c r="AM334" s="95">
        <f t="shared" si="379"/>
        <v>9</v>
      </c>
      <c r="AN334" s="436"/>
      <c r="AO334" s="95">
        <v>16</v>
      </c>
      <c r="AP334" s="152">
        <v>1915.8620689655161</v>
      </c>
      <c r="AQ334" s="178">
        <f t="shared" si="366"/>
        <v>119.74137931034475</v>
      </c>
      <c r="AR334" s="95">
        <f t="shared" si="380"/>
        <v>9</v>
      </c>
      <c r="AS334" s="436"/>
      <c r="AT334" s="95">
        <v>16</v>
      </c>
      <c r="AU334" s="152">
        <v>1912.758620689654</v>
      </c>
      <c r="AV334" s="178">
        <f t="shared" si="381"/>
        <v>119.54741379310337</v>
      </c>
      <c r="AW334" s="95">
        <f t="shared" si="382"/>
        <v>8</v>
      </c>
      <c r="AX334" s="436"/>
    </row>
    <row r="335" spans="2:50" hidden="1">
      <c r="B335" s="435"/>
      <c r="C335" s="95">
        <f t="shared" si="367"/>
        <v>5</v>
      </c>
      <c r="D335" s="95" t="s">
        <v>422</v>
      </c>
      <c r="E335" s="95">
        <v>17</v>
      </c>
      <c r="F335" s="95">
        <v>2000</v>
      </c>
      <c r="G335" s="178">
        <f t="shared" si="368"/>
        <v>117.64705882352941</v>
      </c>
      <c r="H335" s="436"/>
      <c r="I335" s="154">
        <f t="shared" si="363"/>
        <v>17</v>
      </c>
      <c r="J335" s="154">
        <f t="shared" si="364"/>
        <v>1916.5455001342473</v>
      </c>
      <c r="K335" s="155">
        <f t="shared" ref="K335:K345" si="383">IFERROR(AVERAGE(R335,W335,AB335,AG335,AL335,AQ335,AV335),"")</f>
        <v>112.73797059613219</v>
      </c>
      <c r="L335" s="438"/>
      <c r="M335" s="154">
        <f t="shared" si="369"/>
        <v>11</v>
      </c>
      <c r="N335" s="433"/>
      <c r="O335" s="433"/>
      <c r="P335" s="95">
        <v>17</v>
      </c>
      <c r="Q335" s="152">
        <v>1908.4615384615374</v>
      </c>
      <c r="R335" s="178">
        <f t="shared" si="370"/>
        <v>112.26244343891396</v>
      </c>
      <c r="S335" s="95">
        <f t="shared" si="371"/>
        <v>11</v>
      </c>
      <c r="T335" s="436"/>
      <c r="U335" s="95">
        <v>17</v>
      </c>
      <c r="V335" s="152">
        <v>1914.9295774647869</v>
      </c>
      <c r="W335" s="178">
        <f t="shared" si="372"/>
        <v>112.64291632145806</v>
      </c>
      <c r="X335" s="95">
        <f t="shared" si="373"/>
        <v>11</v>
      </c>
      <c r="Y335" s="436"/>
      <c r="Z335" s="95">
        <v>17</v>
      </c>
      <c r="AA335" s="152">
        <v>1925.0847457627133</v>
      </c>
      <c r="AB335" s="178">
        <f t="shared" si="374"/>
        <v>113.24027916251255</v>
      </c>
      <c r="AC335" s="95">
        <f t="shared" si="375"/>
        <v>10</v>
      </c>
      <c r="AD335" s="436"/>
      <c r="AE335" s="95">
        <v>17</v>
      </c>
      <c r="AF335" s="152">
        <v>1927.1186440677982</v>
      </c>
      <c r="AG335" s="178">
        <f t="shared" si="376"/>
        <v>113.35992023928225</v>
      </c>
      <c r="AH335" s="95">
        <f t="shared" si="377"/>
        <v>10</v>
      </c>
      <c r="AI335" s="436"/>
      <c r="AJ335" s="95">
        <v>17</v>
      </c>
      <c r="AK335" s="152">
        <v>1913.1428571428553</v>
      </c>
      <c r="AL335" s="178">
        <f t="shared" si="378"/>
        <v>112.5378151260503</v>
      </c>
      <c r="AM335" s="95">
        <f t="shared" si="379"/>
        <v>11</v>
      </c>
      <c r="AN335" s="436"/>
      <c r="AO335" s="95">
        <v>17</v>
      </c>
      <c r="AP335" s="152">
        <v>1904.6153846153836</v>
      </c>
      <c r="AQ335" s="178">
        <f t="shared" si="366"/>
        <v>112.03619909502257</v>
      </c>
      <c r="AR335" s="95">
        <f t="shared" si="380"/>
        <v>11</v>
      </c>
      <c r="AS335" s="436"/>
      <c r="AT335" s="95">
        <v>17</v>
      </c>
      <c r="AU335" s="152">
        <v>1922.4657534246562</v>
      </c>
      <c r="AV335" s="178">
        <f t="shared" si="381"/>
        <v>113.08622078968565</v>
      </c>
      <c r="AW335" s="95">
        <f t="shared" si="382"/>
        <v>11</v>
      </c>
      <c r="AX335" s="436"/>
    </row>
    <row r="336" spans="2:50" hidden="1">
      <c r="B336" s="435"/>
      <c r="C336" s="95">
        <f t="shared" si="367"/>
        <v>6</v>
      </c>
      <c r="D336" s="95" t="s">
        <v>423</v>
      </c>
      <c r="E336" s="95">
        <v>15</v>
      </c>
      <c r="F336" s="95">
        <v>2000</v>
      </c>
      <c r="G336" s="178">
        <f t="shared" si="368"/>
        <v>133.33333333333334</v>
      </c>
      <c r="H336" s="436"/>
      <c r="I336" s="154">
        <f t="shared" si="363"/>
        <v>15</v>
      </c>
      <c r="J336" s="154">
        <f t="shared" si="364"/>
        <v>1920.6817468822931</v>
      </c>
      <c r="K336" s="155">
        <f t="shared" si="383"/>
        <v>128.04544979215288</v>
      </c>
      <c r="L336" s="438"/>
      <c r="M336" s="154">
        <f t="shared" si="369"/>
        <v>4</v>
      </c>
      <c r="N336" s="433"/>
      <c r="O336" s="433"/>
      <c r="P336" s="95">
        <v>15</v>
      </c>
      <c r="Q336" s="152">
        <v>1931.8032786885265</v>
      </c>
      <c r="R336" s="178">
        <f t="shared" si="370"/>
        <v>128.78688524590177</v>
      </c>
      <c r="S336" s="95">
        <f t="shared" si="371"/>
        <v>4</v>
      </c>
      <c r="T336" s="436"/>
      <c r="U336" s="95">
        <v>15</v>
      </c>
      <c r="V336" s="152">
        <v>1915.4716981132085</v>
      </c>
      <c r="W336" s="178">
        <f t="shared" si="372"/>
        <v>127.69811320754724</v>
      </c>
      <c r="X336" s="95">
        <f t="shared" si="373"/>
        <v>5</v>
      </c>
      <c r="Y336" s="436"/>
      <c r="Z336" s="95">
        <v>15</v>
      </c>
      <c r="AA336" s="152">
        <v>1904.3478260869565</v>
      </c>
      <c r="AB336" s="178">
        <f t="shared" si="374"/>
        <v>126.95652173913044</v>
      </c>
      <c r="AC336" s="95">
        <f t="shared" si="375"/>
        <v>6</v>
      </c>
      <c r="AD336" s="436"/>
      <c r="AE336" s="95">
        <v>15</v>
      </c>
      <c r="AF336" s="152">
        <v>1934.6666666666667</v>
      </c>
      <c r="AG336" s="178">
        <f t="shared" si="376"/>
        <v>128.97777777777779</v>
      </c>
      <c r="AH336" s="95">
        <f t="shared" si="377"/>
        <v>3</v>
      </c>
      <c r="AI336" s="436"/>
      <c r="AJ336" s="95">
        <v>15</v>
      </c>
      <c r="AK336" s="152">
        <v>1920.0000000000009</v>
      </c>
      <c r="AL336" s="178">
        <f t="shared" si="378"/>
        <v>128.00000000000006</v>
      </c>
      <c r="AM336" s="95">
        <f t="shared" si="379"/>
        <v>4</v>
      </c>
      <c r="AN336" s="436"/>
      <c r="AO336" s="95">
        <v>15</v>
      </c>
      <c r="AP336" s="152">
        <v>1934.0000000000018</v>
      </c>
      <c r="AQ336" s="178">
        <f t="shared" si="366"/>
        <v>128.93333333333345</v>
      </c>
      <c r="AR336" s="95">
        <f t="shared" si="380"/>
        <v>3</v>
      </c>
      <c r="AS336" s="436"/>
      <c r="AT336" s="95">
        <v>15</v>
      </c>
      <c r="AU336" s="152">
        <v>1904.4827586206911</v>
      </c>
      <c r="AV336" s="178">
        <f t="shared" si="381"/>
        <v>126.9655172413794</v>
      </c>
      <c r="AW336" s="95">
        <f t="shared" si="382"/>
        <v>5</v>
      </c>
      <c r="AX336" s="436"/>
    </row>
    <row r="337" spans="2:50" hidden="1">
      <c r="B337" s="435"/>
      <c r="C337" s="95">
        <f t="shared" si="367"/>
        <v>7</v>
      </c>
      <c r="D337" s="95" t="s">
        <v>828</v>
      </c>
      <c r="E337" s="95">
        <v>16</v>
      </c>
      <c r="F337" s="95">
        <v>2000</v>
      </c>
      <c r="G337" s="178">
        <f t="shared" si="368"/>
        <v>125</v>
      </c>
      <c r="H337" s="436"/>
      <c r="I337" s="154">
        <f t="shared" si="363"/>
        <v>16</v>
      </c>
      <c r="J337" s="154">
        <f t="shared" si="364"/>
        <v>1923.8413448851575</v>
      </c>
      <c r="K337" s="155">
        <f t="shared" si="383"/>
        <v>120.24008405532234</v>
      </c>
      <c r="L337" s="438"/>
      <c r="M337" s="154">
        <f t="shared" si="369"/>
        <v>8</v>
      </c>
      <c r="N337" s="433"/>
      <c r="O337" s="433"/>
      <c r="P337" s="95">
        <v>16</v>
      </c>
      <c r="Q337" s="152">
        <v>1909.050837496326</v>
      </c>
      <c r="R337" s="178">
        <f t="shared" si="370"/>
        <v>119.31567734352038</v>
      </c>
      <c r="S337" s="95">
        <f t="shared" si="371"/>
        <v>9</v>
      </c>
      <c r="T337" s="436"/>
      <c r="U337" s="95">
        <v>16</v>
      </c>
      <c r="V337" s="152">
        <v>1913.2465392221479</v>
      </c>
      <c r="W337" s="178">
        <f t="shared" si="372"/>
        <v>119.57790870138425</v>
      </c>
      <c r="X337" s="95">
        <f t="shared" si="373"/>
        <v>9</v>
      </c>
      <c r="Y337" s="436"/>
      <c r="Z337" s="95">
        <v>16</v>
      </c>
      <c r="AA337" s="152">
        <v>1938.1578947368425</v>
      </c>
      <c r="AB337" s="178">
        <f t="shared" si="374"/>
        <v>121.13486842105266</v>
      </c>
      <c r="AC337" s="95">
        <f t="shared" si="375"/>
        <v>8</v>
      </c>
      <c r="AD337" s="436"/>
      <c r="AE337" s="95">
        <v>16</v>
      </c>
      <c r="AF337" s="152">
        <v>1915.116279069767</v>
      </c>
      <c r="AG337" s="178">
        <f t="shared" si="376"/>
        <v>119.69476744186044</v>
      </c>
      <c r="AH337" s="95">
        <f t="shared" si="377"/>
        <v>9</v>
      </c>
      <c r="AI337" s="436"/>
      <c r="AJ337" s="95">
        <v>16</v>
      </c>
      <c r="AK337" s="152">
        <v>1929.0023847376792</v>
      </c>
      <c r="AL337" s="178">
        <f t="shared" si="378"/>
        <v>120.56264904610495</v>
      </c>
      <c r="AM337" s="95">
        <f t="shared" si="379"/>
        <v>8</v>
      </c>
      <c r="AN337" s="436"/>
      <c r="AO337" s="95">
        <v>16</v>
      </c>
      <c r="AP337" s="152">
        <v>1936.5256045519188</v>
      </c>
      <c r="AQ337" s="178">
        <f t="shared" si="366"/>
        <v>121.03285028449493</v>
      </c>
      <c r="AR337" s="95">
        <f t="shared" si="380"/>
        <v>7</v>
      </c>
      <c r="AS337" s="436"/>
      <c r="AT337" s="95">
        <v>16</v>
      </c>
      <c r="AU337" s="152">
        <v>1925.7898743814221</v>
      </c>
      <c r="AV337" s="178">
        <f t="shared" si="381"/>
        <v>120.36186714883888</v>
      </c>
      <c r="AW337" s="95">
        <f t="shared" si="382"/>
        <v>7</v>
      </c>
      <c r="AX337" s="436"/>
    </row>
    <row r="338" spans="2:50" hidden="1">
      <c r="B338" s="435"/>
      <c r="C338" s="95">
        <f t="shared" si="367"/>
        <v>8</v>
      </c>
      <c r="D338" s="95" t="s">
        <v>829</v>
      </c>
      <c r="E338" s="95">
        <v>13</v>
      </c>
      <c r="F338" s="95">
        <v>2000</v>
      </c>
      <c r="G338" s="178">
        <f t="shared" si="368"/>
        <v>153.84615384615384</v>
      </c>
      <c r="H338" s="436"/>
      <c r="I338" s="154">
        <f t="shared" si="363"/>
        <v>13</v>
      </c>
      <c r="J338" s="154">
        <f t="shared" si="364"/>
        <v>1916.2829528019431</v>
      </c>
      <c r="K338" s="155">
        <f t="shared" si="383"/>
        <v>147.40638098476487</v>
      </c>
      <c r="L338" s="438"/>
      <c r="M338" s="154">
        <f t="shared" si="369"/>
        <v>1</v>
      </c>
      <c r="N338" s="433"/>
      <c r="O338" s="433"/>
      <c r="P338" s="95">
        <v>13</v>
      </c>
      <c r="Q338" s="152">
        <v>1907.1142490372272</v>
      </c>
      <c r="R338" s="178">
        <f t="shared" si="370"/>
        <v>146.70109607978671</v>
      </c>
      <c r="S338" s="95">
        <f t="shared" si="371"/>
        <v>1</v>
      </c>
      <c r="T338" s="436"/>
      <c r="U338" s="95">
        <v>13</v>
      </c>
      <c r="V338" s="152">
        <v>1933.7499999999998</v>
      </c>
      <c r="W338" s="178">
        <f t="shared" si="372"/>
        <v>148.74999999999997</v>
      </c>
      <c r="X338" s="95">
        <f t="shared" si="373"/>
        <v>1</v>
      </c>
      <c r="Y338" s="436"/>
      <c r="Z338" s="95">
        <v>13</v>
      </c>
      <c r="AA338" s="152">
        <v>1923.3565621370503</v>
      </c>
      <c r="AB338" s="178">
        <f t="shared" si="374"/>
        <v>147.9505047797731</v>
      </c>
      <c r="AC338" s="95">
        <f t="shared" si="375"/>
        <v>1</v>
      </c>
      <c r="AD338" s="436"/>
      <c r="AE338" s="95">
        <v>13</v>
      </c>
      <c r="AF338" s="152">
        <v>1903.9603960396048</v>
      </c>
      <c r="AG338" s="178">
        <f t="shared" si="376"/>
        <v>146.45849200304653</v>
      </c>
      <c r="AH338" s="95">
        <f t="shared" si="377"/>
        <v>1</v>
      </c>
      <c r="AI338" s="436"/>
      <c r="AJ338" s="95">
        <v>13</v>
      </c>
      <c r="AK338" s="152">
        <v>1918.6956521739144</v>
      </c>
      <c r="AL338" s="178">
        <f t="shared" si="378"/>
        <v>147.59197324414725</v>
      </c>
      <c r="AM338" s="95">
        <f t="shared" si="379"/>
        <v>1</v>
      </c>
      <c r="AN338" s="436"/>
      <c r="AO338" s="95">
        <v>13</v>
      </c>
      <c r="AP338" s="152">
        <v>1914.7885806625368</v>
      </c>
      <c r="AQ338" s="178">
        <f t="shared" si="366"/>
        <v>147.2914292817336</v>
      </c>
      <c r="AR338" s="95">
        <f t="shared" si="380"/>
        <v>1</v>
      </c>
      <c r="AS338" s="436"/>
      <c r="AT338" s="95">
        <v>13</v>
      </c>
      <c r="AU338" s="152">
        <v>1912.3152295632694</v>
      </c>
      <c r="AV338" s="178">
        <f t="shared" si="381"/>
        <v>147.10117150486687</v>
      </c>
      <c r="AW338" s="95">
        <f t="shared" si="382"/>
        <v>1</v>
      </c>
      <c r="AX338" s="436"/>
    </row>
    <row r="339" spans="2:50" hidden="1">
      <c r="B339" s="435"/>
      <c r="C339" s="95">
        <f t="shared" si="367"/>
        <v>9</v>
      </c>
      <c r="D339" s="95" t="s">
        <v>808</v>
      </c>
      <c r="E339" s="95">
        <v>16</v>
      </c>
      <c r="F339" s="95">
        <v>1500</v>
      </c>
      <c r="G339" s="178">
        <f t="shared" si="368"/>
        <v>93.75</v>
      </c>
      <c r="H339" s="436"/>
      <c r="I339" s="154">
        <f t="shared" si="363"/>
        <v>16</v>
      </c>
      <c r="J339" s="154">
        <f t="shared" si="364"/>
        <v>1439.3945825528201</v>
      </c>
      <c r="K339" s="155">
        <f t="shared" si="383"/>
        <v>89.962161409551257</v>
      </c>
      <c r="L339" s="438"/>
      <c r="M339" s="154">
        <f t="shared" si="369"/>
        <v>14</v>
      </c>
      <c r="N339" s="433"/>
      <c r="O339" s="433"/>
      <c r="P339" s="95">
        <v>16</v>
      </c>
      <c r="Q339" s="152">
        <v>1443.370786516854</v>
      </c>
      <c r="R339" s="178">
        <f t="shared" si="370"/>
        <v>90.210674157303373</v>
      </c>
      <c r="S339" s="95">
        <f t="shared" si="371"/>
        <v>14</v>
      </c>
      <c r="T339" s="436"/>
      <c r="U339" s="95">
        <v>16</v>
      </c>
      <c r="V339" s="152">
        <v>1439.9999999999995</v>
      </c>
      <c r="W339" s="178">
        <f t="shared" si="372"/>
        <v>89.999999999999972</v>
      </c>
      <c r="X339" s="95">
        <f t="shared" si="373"/>
        <v>14</v>
      </c>
      <c r="Y339" s="436"/>
      <c r="Z339" s="95">
        <v>16</v>
      </c>
      <c r="AA339" s="152">
        <v>1432.2857142857129</v>
      </c>
      <c r="AB339" s="178">
        <f t="shared" si="374"/>
        <v>89.517857142857054</v>
      </c>
      <c r="AC339" s="95">
        <f t="shared" si="375"/>
        <v>15</v>
      </c>
      <c r="AD339" s="436"/>
      <c r="AE339" s="95">
        <v>16</v>
      </c>
      <c r="AF339" s="152">
        <v>1446.8852459016407</v>
      </c>
      <c r="AG339" s="178">
        <f t="shared" si="376"/>
        <v>90.430327868852544</v>
      </c>
      <c r="AH339" s="95">
        <f t="shared" si="377"/>
        <v>14</v>
      </c>
      <c r="AI339" s="436"/>
      <c r="AJ339" s="95">
        <v>16</v>
      </c>
      <c r="AK339" s="152">
        <v>1433.6363636363617</v>
      </c>
      <c r="AL339" s="178">
        <f t="shared" si="378"/>
        <v>89.602272727272606</v>
      </c>
      <c r="AM339" s="95">
        <f t="shared" si="379"/>
        <v>14</v>
      </c>
      <c r="AN339" s="436"/>
      <c r="AO339" s="95">
        <v>16</v>
      </c>
      <c r="AP339" s="152">
        <v>1436.2962962962956</v>
      </c>
      <c r="AQ339" s="178">
        <f t="shared" si="366"/>
        <v>89.768518518518476</v>
      </c>
      <c r="AR339" s="95">
        <f t="shared" si="380"/>
        <v>14</v>
      </c>
      <c r="AS339" s="436"/>
      <c r="AT339" s="95">
        <v>16</v>
      </c>
      <c r="AU339" s="152">
        <v>1443.2876712328755</v>
      </c>
      <c r="AV339" s="178">
        <f t="shared" si="381"/>
        <v>90.205479452054718</v>
      </c>
      <c r="AW339" s="95">
        <f t="shared" si="382"/>
        <v>14</v>
      </c>
      <c r="AX339" s="436"/>
    </row>
    <row r="340" spans="2:50" hidden="1">
      <c r="B340" s="435"/>
      <c r="C340" s="95">
        <f t="shared" si="367"/>
        <v>10</v>
      </c>
      <c r="D340" s="95" t="s">
        <v>809</v>
      </c>
      <c r="E340" s="95">
        <v>15</v>
      </c>
      <c r="F340" s="95">
        <v>2000</v>
      </c>
      <c r="G340" s="178">
        <f t="shared" si="368"/>
        <v>133.33333333333334</v>
      </c>
      <c r="H340" s="436"/>
      <c r="I340" s="154">
        <f t="shared" si="363"/>
        <v>15</v>
      </c>
      <c r="J340" s="154">
        <f t="shared" si="364"/>
        <v>1924.8438438118678</v>
      </c>
      <c r="K340" s="155">
        <f t="shared" si="383"/>
        <v>128.32292292079117</v>
      </c>
      <c r="L340" s="438"/>
      <c r="M340" s="154">
        <f t="shared" si="369"/>
        <v>3</v>
      </c>
      <c r="N340" s="433"/>
      <c r="O340" s="433"/>
      <c r="P340" s="95">
        <v>15</v>
      </c>
      <c r="Q340" s="152">
        <v>1930.7927829414975</v>
      </c>
      <c r="R340" s="178">
        <f t="shared" si="370"/>
        <v>128.71951886276651</v>
      </c>
      <c r="S340" s="95">
        <f t="shared" si="371"/>
        <v>5</v>
      </c>
      <c r="T340" s="436"/>
      <c r="U340" s="95">
        <v>15</v>
      </c>
      <c r="V340" s="152">
        <v>1930.5197132616477</v>
      </c>
      <c r="W340" s="178">
        <f t="shared" si="372"/>
        <v>128.70131421744318</v>
      </c>
      <c r="X340" s="95">
        <f t="shared" si="373"/>
        <v>4</v>
      </c>
      <c r="Y340" s="436"/>
      <c r="Z340" s="95">
        <v>15</v>
      </c>
      <c r="AA340" s="152">
        <v>1920.8695652173938</v>
      </c>
      <c r="AB340" s="178">
        <f t="shared" si="374"/>
        <v>128.05797101449292</v>
      </c>
      <c r="AC340" s="95">
        <f t="shared" si="375"/>
        <v>3</v>
      </c>
      <c r="AD340" s="436"/>
      <c r="AE340" s="95">
        <v>15</v>
      </c>
      <c r="AF340" s="152">
        <v>1923.000000000002</v>
      </c>
      <c r="AG340" s="178">
        <f t="shared" si="376"/>
        <v>128.20000000000013</v>
      </c>
      <c r="AH340" s="95">
        <f t="shared" si="377"/>
        <v>4</v>
      </c>
      <c r="AI340" s="436"/>
      <c r="AJ340" s="95">
        <v>15</v>
      </c>
      <c r="AK340" s="152">
        <v>1908.9230769230792</v>
      </c>
      <c r="AL340" s="178">
        <f t="shared" si="378"/>
        <v>127.26153846153861</v>
      </c>
      <c r="AM340" s="95">
        <f t="shared" si="379"/>
        <v>5</v>
      </c>
      <c r="AN340" s="436"/>
      <c r="AO340" s="95">
        <v>15</v>
      </c>
      <c r="AP340" s="152">
        <v>1930.2951269732314</v>
      </c>
      <c r="AQ340" s="178">
        <f t="shared" si="366"/>
        <v>128.68634179821544</v>
      </c>
      <c r="AR340" s="95">
        <f t="shared" si="380"/>
        <v>4</v>
      </c>
      <c r="AS340" s="436"/>
      <c r="AT340" s="95">
        <v>15</v>
      </c>
      <c r="AU340" s="152">
        <v>1929.5066413662228</v>
      </c>
      <c r="AV340" s="178">
        <f t="shared" si="381"/>
        <v>128.63377609108153</v>
      </c>
      <c r="AW340" s="95">
        <f t="shared" si="382"/>
        <v>3</v>
      </c>
      <c r="AX340" s="436"/>
    </row>
    <row r="341" spans="2:50" hidden="1">
      <c r="B341" s="435"/>
      <c r="C341" s="95">
        <f t="shared" si="367"/>
        <v>11</v>
      </c>
      <c r="D341" s="95" t="s">
        <v>410</v>
      </c>
      <c r="E341" s="95">
        <v>16</v>
      </c>
      <c r="F341" s="95">
        <v>2000</v>
      </c>
      <c r="G341" s="178">
        <f t="shared" si="368"/>
        <v>125</v>
      </c>
      <c r="H341" s="436"/>
      <c r="I341" s="154">
        <f t="shared" si="363"/>
        <v>16</v>
      </c>
      <c r="J341" s="154">
        <f t="shared" si="364"/>
        <v>1933.4500464914047</v>
      </c>
      <c r="K341" s="155">
        <f t="shared" si="383"/>
        <v>120.84062790571279</v>
      </c>
      <c r="L341" s="438"/>
      <c r="M341" s="154">
        <f t="shared" si="369"/>
        <v>7</v>
      </c>
      <c r="N341" s="433"/>
      <c r="O341" s="433"/>
      <c r="P341" s="95">
        <v>16</v>
      </c>
      <c r="Q341" s="152">
        <v>1913.0232558139533</v>
      </c>
      <c r="R341" s="178">
        <f t="shared" si="370"/>
        <v>119.56395348837208</v>
      </c>
      <c r="S341" s="95">
        <f t="shared" si="371"/>
        <v>8</v>
      </c>
      <c r="T341" s="436"/>
      <c r="U341" s="95">
        <v>16</v>
      </c>
      <c r="V341" s="152">
        <v>1919.9999999999993</v>
      </c>
      <c r="W341" s="178">
        <f t="shared" si="372"/>
        <v>119.99999999999996</v>
      </c>
      <c r="X341" s="95">
        <f t="shared" si="373"/>
        <v>7</v>
      </c>
      <c r="Y341" s="436"/>
      <c r="Z341" s="95">
        <v>16</v>
      </c>
      <c r="AA341" s="152">
        <v>1950.8571428571411</v>
      </c>
      <c r="AB341" s="178">
        <f t="shared" si="374"/>
        <v>121.92857142857132</v>
      </c>
      <c r="AC341" s="95">
        <f t="shared" si="375"/>
        <v>7</v>
      </c>
      <c r="AD341" s="436"/>
      <c r="AE341" s="95">
        <v>16</v>
      </c>
      <c r="AF341" s="152">
        <v>1960.6451612903193</v>
      </c>
      <c r="AG341" s="178">
        <f t="shared" si="376"/>
        <v>122.54032258064495</v>
      </c>
      <c r="AH341" s="95">
        <f t="shared" si="377"/>
        <v>7</v>
      </c>
      <c r="AI341" s="436"/>
      <c r="AJ341" s="95">
        <v>16</v>
      </c>
      <c r="AK341" s="152">
        <v>1949.9999999999975</v>
      </c>
      <c r="AL341" s="178">
        <f t="shared" si="378"/>
        <v>121.87499999999984</v>
      </c>
      <c r="AM341" s="95">
        <f t="shared" si="379"/>
        <v>7</v>
      </c>
      <c r="AN341" s="436"/>
      <c r="AO341" s="95">
        <v>16</v>
      </c>
      <c r="AP341" s="152">
        <v>1927.317073170731</v>
      </c>
      <c r="AQ341" s="178">
        <f t="shared" si="366"/>
        <v>120.45731707317069</v>
      </c>
      <c r="AR341" s="95">
        <f t="shared" si="380"/>
        <v>8</v>
      </c>
      <c r="AS341" s="436"/>
      <c r="AT341" s="95">
        <v>16</v>
      </c>
      <c r="AU341" s="152">
        <v>1912.3076923076912</v>
      </c>
      <c r="AV341" s="178">
        <f t="shared" si="381"/>
        <v>119.5192307692307</v>
      </c>
      <c r="AW341" s="95">
        <f t="shared" si="382"/>
        <v>9</v>
      </c>
      <c r="AX341" s="436"/>
    </row>
    <row r="342" spans="2:50" hidden="1">
      <c r="B342" s="435"/>
      <c r="C342" s="95">
        <f t="shared" si="367"/>
        <v>12</v>
      </c>
      <c r="D342" s="95" t="s">
        <v>419</v>
      </c>
      <c r="E342" s="95">
        <v>15</v>
      </c>
      <c r="F342" s="95">
        <v>2000</v>
      </c>
      <c r="G342" s="178">
        <f t="shared" si="368"/>
        <v>133.33333333333334</v>
      </c>
      <c r="H342" s="436"/>
      <c r="I342" s="154">
        <f t="shared" si="363"/>
        <v>15</v>
      </c>
      <c r="J342" s="154">
        <f t="shared" si="364"/>
        <v>1916.8791090383907</v>
      </c>
      <c r="K342" s="155">
        <f t="shared" si="383"/>
        <v>127.79194060255936</v>
      </c>
      <c r="L342" s="438"/>
      <c r="M342" s="154">
        <f t="shared" si="369"/>
        <v>5</v>
      </c>
      <c r="N342" s="433"/>
      <c r="O342" s="433"/>
      <c r="P342" s="95">
        <v>15</v>
      </c>
      <c r="Q342" s="152">
        <v>1934.2592592592584</v>
      </c>
      <c r="R342" s="178">
        <f t="shared" si="370"/>
        <v>128.95061728395055</v>
      </c>
      <c r="S342" s="95">
        <f t="shared" si="371"/>
        <v>3</v>
      </c>
      <c r="T342" s="436"/>
      <c r="U342" s="95">
        <v>15</v>
      </c>
      <c r="V342" s="152">
        <v>1935.8219178082181</v>
      </c>
      <c r="W342" s="178">
        <f t="shared" si="372"/>
        <v>129.05479452054789</v>
      </c>
      <c r="X342" s="95">
        <f t="shared" si="373"/>
        <v>3</v>
      </c>
      <c r="Y342" s="436"/>
      <c r="Z342" s="95">
        <v>15</v>
      </c>
      <c r="AA342" s="152">
        <v>1910.0000000000005</v>
      </c>
      <c r="AB342" s="178">
        <f t="shared" si="374"/>
        <v>127.33333333333336</v>
      </c>
      <c r="AC342" s="95">
        <f t="shared" si="375"/>
        <v>5</v>
      </c>
      <c r="AD342" s="436"/>
      <c r="AE342" s="95">
        <v>15</v>
      </c>
      <c r="AF342" s="152">
        <v>1908.8372093023254</v>
      </c>
      <c r="AG342" s="178">
        <f t="shared" si="376"/>
        <v>127.25581395348836</v>
      </c>
      <c r="AH342" s="95">
        <f t="shared" si="377"/>
        <v>6</v>
      </c>
      <c r="AI342" s="436"/>
      <c r="AJ342" s="95">
        <v>15</v>
      </c>
      <c r="AK342" s="152">
        <v>1905.7142857142869</v>
      </c>
      <c r="AL342" s="178">
        <f t="shared" si="378"/>
        <v>127.04761904761912</v>
      </c>
      <c r="AM342" s="95">
        <f t="shared" si="379"/>
        <v>6</v>
      </c>
      <c r="AN342" s="436"/>
      <c r="AO342" s="95">
        <v>15</v>
      </c>
      <c r="AP342" s="152">
        <v>1910.810810810812</v>
      </c>
      <c r="AQ342" s="178">
        <f t="shared" si="366"/>
        <v>127.38738738738746</v>
      </c>
      <c r="AR342" s="95">
        <f t="shared" si="380"/>
        <v>5</v>
      </c>
      <c r="AS342" s="436"/>
      <c r="AT342" s="95">
        <v>15</v>
      </c>
      <c r="AU342" s="152">
        <v>1912.7102803738328</v>
      </c>
      <c r="AV342" s="178">
        <f t="shared" si="381"/>
        <v>127.51401869158886</v>
      </c>
      <c r="AW342" s="95">
        <f t="shared" si="382"/>
        <v>4</v>
      </c>
      <c r="AX342" s="436"/>
    </row>
    <row r="343" spans="2:50" hidden="1">
      <c r="B343" s="435"/>
      <c r="C343" s="95">
        <f t="shared" si="367"/>
        <v>13</v>
      </c>
      <c r="D343" s="95" t="s">
        <v>411</v>
      </c>
      <c r="E343" s="95">
        <v>15</v>
      </c>
      <c r="F343" s="95">
        <v>2000</v>
      </c>
      <c r="G343" s="178">
        <f t="shared" si="368"/>
        <v>133.33333333333334</v>
      </c>
      <c r="H343" s="436"/>
      <c r="I343" s="154">
        <f t="shared" si="363"/>
        <v>15</v>
      </c>
      <c r="J343" s="154">
        <f t="shared" si="364"/>
        <v>1912.3486135425082</v>
      </c>
      <c r="K343" s="155">
        <f t="shared" si="383"/>
        <v>127.48990756950059</v>
      </c>
      <c r="L343" s="438"/>
      <c r="M343" s="154">
        <f t="shared" si="369"/>
        <v>6</v>
      </c>
      <c r="N343" s="433"/>
      <c r="O343" s="433"/>
      <c r="P343" s="95">
        <v>15</v>
      </c>
      <c r="Q343" s="152">
        <v>1920.7692307692298</v>
      </c>
      <c r="R343" s="178">
        <f t="shared" si="370"/>
        <v>128.05128205128199</v>
      </c>
      <c r="S343" s="95">
        <f t="shared" si="371"/>
        <v>6</v>
      </c>
      <c r="T343" s="436"/>
      <c r="U343" s="95">
        <v>15</v>
      </c>
      <c r="V343" s="152">
        <v>1902.3076923076912</v>
      </c>
      <c r="W343" s="178">
        <f t="shared" si="372"/>
        <v>126.82051282051275</v>
      </c>
      <c r="X343" s="95">
        <f t="shared" si="373"/>
        <v>6</v>
      </c>
      <c r="Y343" s="436"/>
      <c r="Z343" s="95">
        <v>15</v>
      </c>
      <c r="AA343" s="152">
        <v>1919.0163934426248</v>
      </c>
      <c r="AB343" s="178">
        <f t="shared" si="374"/>
        <v>127.93442622950832</v>
      </c>
      <c r="AC343" s="95">
        <f t="shared" si="375"/>
        <v>4</v>
      </c>
      <c r="AD343" s="436"/>
      <c r="AE343" s="95">
        <v>15</v>
      </c>
      <c r="AF343" s="152">
        <v>1912.7586206896565</v>
      </c>
      <c r="AG343" s="178">
        <f t="shared" si="376"/>
        <v>127.51724137931043</v>
      </c>
      <c r="AH343" s="95">
        <f t="shared" si="377"/>
        <v>5</v>
      </c>
      <c r="AI343" s="436"/>
      <c r="AJ343" s="95">
        <v>15</v>
      </c>
      <c r="AK343" s="152">
        <v>1924.6153846153866</v>
      </c>
      <c r="AL343" s="178">
        <f t="shared" si="378"/>
        <v>128.30769230769243</v>
      </c>
      <c r="AM343" s="95">
        <f t="shared" si="379"/>
        <v>3</v>
      </c>
      <c r="AN343" s="436"/>
      <c r="AO343" s="95">
        <v>15</v>
      </c>
      <c r="AP343" s="152">
        <v>1902.9729729729715</v>
      </c>
      <c r="AQ343" s="178">
        <f t="shared" si="366"/>
        <v>126.86486486486477</v>
      </c>
      <c r="AR343" s="95">
        <f t="shared" si="380"/>
        <v>6</v>
      </c>
      <c r="AS343" s="436"/>
      <c r="AT343" s="95">
        <v>15</v>
      </c>
      <c r="AU343" s="152">
        <v>1903.9999999999986</v>
      </c>
      <c r="AV343" s="178">
        <f t="shared" si="381"/>
        <v>126.93333333333324</v>
      </c>
      <c r="AW343" s="95">
        <f t="shared" si="382"/>
        <v>6</v>
      </c>
      <c r="AX343" s="436"/>
    </row>
    <row r="344" spans="2:50" hidden="1">
      <c r="B344" s="435"/>
      <c r="C344" s="95">
        <f t="shared" si="367"/>
        <v>14</v>
      </c>
      <c r="D344" s="95" t="s">
        <v>837</v>
      </c>
      <c r="E344" s="95">
        <v>19</v>
      </c>
      <c r="F344" s="95">
        <v>2000</v>
      </c>
      <c r="G344" s="178">
        <f t="shared" si="368"/>
        <v>105.26315789473684</v>
      </c>
      <c r="H344" s="436"/>
      <c r="I344" s="154">
        <f t="shared" si="363"/>
        <v>19</v>
      </c>
      <c r="J344" s="154">
        <f t="shared" si="364"/>
        <v>1920.1558604519773</v>
      </c>
      <c r="K344" s="155">
        <f t="shared" si="383"/>
        <v>101.06083476063039</v>
      </c>
      <c r="L344" s="438"/>
      <c r="M344" s="154">
        <f t="shared" si="369"/>
        <v>12</v>
      </c>
      <c r="N344" s="433"/>
      <c r="O344" s="433"/>
      <c r="P344" s="95">
        <v>19</v>
      </c>
      <c r="Q344" s="152">
        <v>1917.9661016949144</v>
      </c>
      <c r="R344" s="178">
        <f t="shared" si="370"/>
        <v>100.94558429973233</v>
      </c>
      <c r="S344" s="95">
        <f t="shared" si="371"/>
        <v>12</v>
      </c>
      <c r="T344" s="436"/>
      <c r="U344" s="95">
        <v>19</v>
      </c>
      <c r="V344" s="152">
        <v>1916.1290322580637</v>
      </c>
      <c r="W344" s="178">
        <f t="shared" si="372"/>
        <v>100.84889643463494</v>
      </c>
      <c r="X344" s="95">
        <f t="shared" si="373"/>
        <v>13</v>
      </c>
      <c r="Y344" s="436"/>
      <c r="Z344" s="95">
        <v>19</v>
      </c>
      <c r="AA344" s="152">
        <v>1917.9999999999991</v>
      </c>
      <c r="AB344" s="178">
        <f t="shared" si="374"/>
        <v>100.94736842105259</v>
      </c>
      <c r="AC344" s="95">
        <f t="shared" si="375"/>
        <v>12</v>
      </c>
      <c r="AD344" s="436"/>
      <c r="AE344" s="95">
        <v>19</v>
      </c>
      <c r="AF344" s="152">
        <v>1920.0000000000005</v>
      </c>
      <c r="AG344" s="178">
        <f t="shared" si="376"/>
        <v>101.0526315789474</v>
      </c>
      <c r="AH344" s="95">
        <f t="shared" si="377"/>
        <v>13</v>
      </c>
      <c r="AI344" s="436"/>
      <c r="AJ344" s="95">
        <v>19</v>
      </c>
      <c r="AK344" s="152">
        <v>1937.8947368421041</v>
      </c>
      <c r="AL344" s="178">
        <f t="shared" si="378"/>
        <v>101.99445983379495</v>
      </c>
      <c r="AM344" s="95">
        <f t="shared" si="379"/>
        <v>12</v>
      </c>
      <c r="AN344" s="436"/>
      <c r="AO344" s="95">
        <v>19</v>
      </c>
      <c r="AP344" s="152">
        <v>1917.4647887323949</v>
      </c>
      <c r="AQ344" s="178">
        <f t="shared" si="366"/>
        <v>100.91919940696816</v>
      </c>
      <c r="AR344" s="95">
        <f t="shared" si="380"/>
        <v>13</v>
      </c>
      <c r="AS344" s="436"/>
      <c r="AT344" s="95">
        <v>19</v>
      </c>
      <c r="AU344" s="152">
        <v>1913.6363636363637</v>
      </c>
      <c r="AV344" s="178">
        <f t="shared" si="381"/>
        <v>100.7177033492823</v>
      </c>
      <c r="AW344" s="95">
        <f t="shared" si="382"/>
        <v>13</v>
      </c>
      <c r="AX344" s="436"/>
    </row>
    <row r="345" spans="2:50" hidden="1">
      <c r="B345" s="435"/>
      <c r="C345" s="95">
        <f t="shared" si="367"/>
        <v>15</v>
      </c>
      <c r="D345" s="95" t="s">
        <v>843</v>
      </c>
      <c r="E345" s="95">
        <v>16</v>
      </c>
      <c r="F345" s="95">
        <v>1500</v>
      </c>
      <c r="G345" s="178">
        <f t="shared" si="368"/>
        <v>93.75</v>
      </c>
      <c r="H345" s="436"/>
      <c r="I345" s="154">
        <f t="shared" si="363"/>
        <v>16</v>
      </c>
      <c r="J345" s="154">
        <f t="shared" si="364"/>
        <v>1432.953334232757</v>
      </c>
      <c r="K345" s="155">
        <f t="shared" si="383"/>
        <v>89.559583389547313</v>
      </c>
      <c r="L345" s="439"/>
      <c r="M345" s="154">
        <f t="shared" si="369"/>
        <v>15</v>
      </c>
      <c r="N345" s="433"/>
      <c r="O345" s="433"/>
      <c r="P345" s="95">
        <v>16</v>
      </c>
      <c r="Q345" s="152">
        <v>1436.6365873666937</v>
      </c>
      <c r="R345" s="178">
        <f t="shared" si="370"/>
        <v>89.789786710418355</v>
      </c>
      <c r="S345" s="95">
        <f t="shared" si="371"/>
        <v>15</v>
      </c>
      <c r="T345" s="436"/>
      <c r="U345" s="95">
        <v>16</v>
      </c>
      <c r="V345" s="152">
        <v>1434.7722567287783</v>
      </c>
      <c r="W345" s="178">
        <f t="shared" si="372"/>
        <v>89.673266045548644</v>
      </c>
      <c r="X345" s="95">
        <f t="shared" si="373"/>
        <v>15</v>
      </c>
      <c r="Y345" s="436"/>
      <c r="Z345" s="95">
        <v>16</v>
      </c>
      <c r="AA345" s="152">
        <v>1432.9468599033821</v>
      </c>
      <c r="AB345" s="178">
        <f t="shared" si="374"/>
        <v>89.559178743961382</v>
      </c>
      <c r="AC345" s="95">
        <f t="shared" si="375"/>
        <v>14</v>
      </c>
      <c r="AD345" s="436"/>
      <c r="AE345" s="95">
        <v>16</v>
      </c>
      <c r="AF345" s="152">
        <v>1430.1923076923085</v>
      </c>
      <c r="AG345" s="178">
        <f t="shared" si="376"/>
        <v>89.387019230769283</v>
      </c>
      <c r="AH345" s="95">
        <f t="shared" si="377"/>
        <v>15</v>
      </c>
      <c r="AI345" s="436"/>
      <c r="AJ345" s="95">
        <v>16</v>
      </c>
      <c r="AK345" s="152">
        <v>1431.5376458112405</v>
      </c>
      <c r="AL345" s="178">
        <f t="shared" si="378"/>
        <v>89.471102863202532</v>
      </c>
      <c r="AM345" s="95">
        <f t="shared" si="379"/>
        <v>15</v>
      </c>
      <c r="AN345" s="436"/>
      <c r="AO345" s="95">
        <v>16</v>
      </c>
      <c r="AP345" s="152">
        <v>1431.9627329192549</v>
      </c>
      <c r="AQ345" s="178">
        <f t="shared" si="366"/>
        <v>89.497670807453432</v>
      </c>
      <c r="AR345" s="95">
        <f t="shared" si="380"/>
        <v>15</v>
      </c>
      <c r="AS345" s="436"/>
      <c r="AT345" s="95">
        <v>16</v>
      </c>
      <c r="AU345" s="152">
        <v>1432.6249492076395</v>
      </c>
      <c r="AV345" s="178">
        <f t="shared" si="381"/>
        <v>89.539059325477467</v>
      </c>
      <c r="AW345" s="95">
        <f t="shared" si="382"/>
        <v>15</v>
      </c>
      <c r="AX345" s="436"/>
    </row>
    <row r="346" spans="2:50" ht="15.75" hidden="1">
      <c r="B346" s="443" t="s">
        <v>167</v>
      </c>
      <c r="C346" s="444"/>
      <c r="D346" s="444"/>
      <c r="E346" s="444"/>
      <c r="F346" s="444"/>
      <c r="G346" s="444"/>
      <c r="H346" s="444"/>
      <c r="I346" s="151"/>
      <c r="J346" s="151"/>
      <c r="K346" s="151"/>
      <c r="L346" s="151"/>
      <c r="M346" s="151"/>
      <c r="N346" s="433" t="s">
        <v>159</v>
      </c>
      <c r="O346" s="446" t="s">
        <v>106</v>
      </c>
      <c r="P346" s="448">
        <f>AT326+1</f>
        <v>45986</v>
      </c>
      <c r="Q346" s="435"/>
      <c r="R346" s="435"/>
      <c r="S346" s="435"/>
      <c r="T346" s="435"/>
      <c r="U346" s="448">
        <f>P346+1</f>
        <v>45987</v>
      </c>
      <c r="V346" s="435"/>
      <c r="W346" s="435"/>
      <c r="X346" s="435"/>
      <c r="Y346" s="435"/>
      <c r="Z346" s="448">
        <f>U346+1</f>
        <v>45988</v>
      </c>
      <c r="AA346" s="435"/>
      <c r="AB346" s="435"/>
      <c r="AC346" s="435"/>
      <c r="AD346" s="435"/>
      <c r="AE346" s="448">
        <f>Z346+1</f>
        <v>45989</v>
      </c>
      <c r="AF346" s="435"/>
      <c r="AG346" s="435"/>
      <c r="AH346" s="435"/>
      <c r="AI346" s="435"/>
      <c r="AJ346" s="448">
        <f>AE346+1</f>
        <v>45990</v>
      </c>
      <c r="AK346" s="435"/>
      <c r="AL346" s="435"/>
      <c r="AM346" s="435"/>
      <c r="AN346" s="435"/>
      <c r="AO346" s="448">
        <f>AJ346+1</f>
        <v>45991</v>
      </c>
      <c r="AP346" s="435"/>
      <c r="AQ346" s="435"/>
      <c r="AR346" s="435"/>
      <c r="AS346" s="435"/>
      <c r="AT346" s="448">
        <f>AO346+1</f>
        <v>45992</v>
      </c>
      <c r="AU346" s="435"/>
      <c r="AV346" s="435"/>
      <c r="AW346" s="435"/>
      <c r="AX346" s="435"/>
    </row>
    <row r="347" spans="2:50" ht="15.75" hidden="1">
      <c r="B347" s="445"/>
      <c r="C347" s="445"/>
      <c r="D347" s="445"/>
      <c r="E347" s="445"/>
      <c r="F347" s="445"/>
      <c r="G347" s="445"/>
      <c r="H347" s="445"/>
      <c r="I347" s="151"/>
      <c r="J347" s="151"/>
      <c r="K347" s="151"/>
      <c r="L347" s="151"/>
      <c r="M347" s="151"/>
      <c r="N347" s="433"/>
      <c r="O347" s="447"/>
      <c r="P347" s="448" t="s">
        <v>120</v>
      </c>
      <c r="Q347" s="435"/>
      <c r="R347" s="435"/>
      <c r="S347" s="435"/>
      <c r="T347" s="435"/>
      <c r="U347" s="448" t="s">
        <v>114</v>
      </c>
      <c r="V347" s="435"/>
      <c r="W347" s="435"/>
      <c r="X347" s="435"/>
      <c r="Y347" s="435"/>
      <c r="Z347" s="448" t="s">
        <v>115</v>
      </c>
      <c r="AA347" s="435"/>
      <c r="AB347" s="435"/>
      <c r="AC347" s="435"/>
      <c r="AD347" s="435"/>
      <c r="AE347" s="448" t="s">
        <v>116</v>
      </c>
      <c r="AF347" s="435"/>
      <c r="AG347" s="435"/>
      <c r="AH347" s="435"/>
      <c r="AI347" s="435"/>
      <c r="AJ347" s="448" t="s">
        <v>117</v>
      </c>
      <c r="AK347" s="435"/>
      <c r="AL347" s="435"/>
      <c r="AM347" s="435"/>
      <c r="AN347" s="435"/>
      <c r="AO347" s="448" t="s">
        <v>118</v>
      </c>
      <c r="AP347" s="435"/>
      <c r="AQ347" s="435"/>
      <c r="AR347" s="435"/>
      <c r="AS347" s="435"/>
      <c r="AT347" s="448" t="s">
        <v>119</v>
      </c>
      <c r="AU347" s="435"/>
      <c r="AV347" s="435"/>
      <c r="AW347" s="435"/>
      <c r="AX347" s="435"/>
    </row>
    <row r="348" spans="2:50" hidden="1">
      <c r="B348" s="433" t="s">
        <v>155</v>
      </c>
      <c r="C348" s="433" t="s">
        <v>147</v>
      </c>
      <c r="D348" s="433"/>
      <c r="E348" s="433" t="s">
        <v>149</v>
      </c>
      <c r="F348" s="433"/>
      <c r="G348" s="433"/>
      <c r="H348" s="440" t="s">
        <v>156</v>
      </c>
      <c r="I348" s="434" t="s">
        <v>225</v>
      </c>
      <c r="J348" s="434"/>
      <c r="K348" s="434"/>
      <c r="L348" s="434" t="s">
        <v>156</v>
      </c>
      <c r="M348" s="434" t="s">
        <v>168</v>
      </c>
      <c r="N348" s="433"/>
      <c r="O348" s="433" t="s">
        <v>158</v>
      </c>
      <c r="P348" s="430" t="s">
        <v>152</v>
      </c>
      <c r="Q348" s="431"/>
      <c r="R348" s="431"/>
      <c r="S348" s="432"/>
      <c r="T348" s="433" t="s">
        <v>156</v>
      </c>
      <c r="U348" s="430" t="s">
        <v>152</v>
      </c>
      <c r="V348" s="431"/>
      <c r="W348" s="431"/>
      <c r="X348" s="432"/>
      <c r="Y348" s="433" t="s">
        <v>156</v>
      </c>
      <c r="Z348" s="430" t="s">
        <v>152</v>
      </c>
      <c r="AA348" s="431"/>
      <c r="AB348" s="431"/>
      <c r="AC348" s="432"/>
      <c r="AD348" s="433" t="s">
        <v>156</v>
      </c>
      <c r="AE348" s="430" t="s">
        <v>152</v>
      </c>
      <c r="AF348" s="431"/>
      <c r="AG348" s="431"/>
      <c r="AH348" s="432"/>
      <c r="AI348" s="433" t="s">
        <v>156</v>
      </c>
      <c r="AJ348" s="430" t="s">
        <v>152</v>
      </c>
      <c r="AK348" s="431"/>
      <c r="AL348" s="431"/>
      <c r="AM348" s="432"/>
      <c r="AN348" s="433" t="s">
        <v>156</v>
      </c>
      <c r="AO348" s="430" t="s">
        <v>152</v>
      </c>
      <c r="AP348" s="431"/>
      <c r="AQ348" s="431"/>
      <c r="AR348" s="432"/>
      <c r="AS348" s="433" t="s">
        <v>156</v>
      </c>
      <c r="AT348" s="430" t="s">
        <v>152</v>
      </c>
      <c r="AU348" s="431"/>
      <c r="AV348" s="431"/>
      <c r="AW348" s="432"/>
      <c r="AX348" s="433" t="s">
        <v>156</v>
      </c>
    </row>
    <row r="349" spans="2:50" hidden="1">
      <c r="B349" s="433"/>
      <c r="C349" s="433"/>
      <c r="D349" s="433"/>
      <c r="E349" s="433" t="s">
        <v>148</v>
      </c>
      <c r="F349" s="433"/>
      <c r="G349" s="433"/>
      <c r="H349" s="441"/>
      <c r="I349" s="434" t="s">
        <v>148</v>
      </c>
      <c r="J349" s="434"/>
      <c r="K349" s="434"/>
      <c r="L349" s="434"/>
      <c r="M349" s="434"/>
      <c r="N349" s="433"/>
      <c r="O349" s="433"/>
      <c r="P349" s="430" t="s">
        <v>153</v>
      </c>
      <c r="Q349" s="431"/>
      <c r="R349" s="431"/>
      <c r="S349" s="432"/>
      <c r="T349" s="433"/>
      <c r="U349" s="430" t="s">
        <v>153</v>
      </c>
      <c r="V349" s="431"/>
      <c r="W349" s="431"/>
      <c r="X349" s="432"/>
      <c r="Y349" s="433"/>
      <c r="Z349" s="430" t="s">
        <v>153</v>
      </c>
      <c r="AA349" s="431"/>
      <c r="AB349" s="431"/>
      <c r="AC349" s="432"/>
      <c r="AD349" s="433"/>
      <c r="AE349" s="430" t="s">
        <v>153</v>
      </c>
      <c r="AF349" s="431"/>
      <c r="AG349" s="431"/>
      <c r="AH349" s="432"/>
      <c r="AI349" s="433"/>
      <c r="AJ349" s="430" t="s">
        <v>153</v>
      </c>
      <c r="AK349" s="431"/>
      <c r="AL349" s="431"/>
      <c r="AM349" s="432"/>
      <c r="AN349" s="433"/>
      <c r="AO349" s="430" t="s">
        <v>153</v>
      </c>
      <c r="AP349" s="431"/>
      <c r="AQ349" s="431"/>
      <c r="AR349" s="432"/>
      <c r="AS349" s="433"/>
      <c r="AT349" s="430" t="s">
        <v>153</v>
      </c>
      <c r="AU349" s="431"/>
      <c r="AV349" s="431"/>
      <c r="AW349" s="432"/>
      <c r="AX349" s="433"/>
    </row>
    <row r="350" spans="2:50" hidden="1">
      <c r="B350" s="433"/>
      <c r="C350" s="433"/>
      <c r="D350" s="433"/>
      <c r="E350" s="94" t="s">
        <v>150</v>
      </c>
      <c r="F350" s="94" t="s">
        <v>151</v>
      </c>
      <c r="G350" s="94" t="s">
        <v>154</v>
      </c>
      <c r="H350" s="442"/>
      <c r="I350" s="153" t="s">
        <v>150</v>
      </c>
      <c r="J350" s="153" t="s">
        <v>151</v>
      </c>
      <c r="K350" s="153" t="s">
        <v>154</v>
      </c>
      <c r="L350" s="434"/>
      <c r="M350" s="434"/>
      <c r="N350" s="433"/>
      <c r="O350" s="433"/>
      <c r="P350" s="94" t="s">
        <v>150</v>
      </c>
      <c r="Q350" s="94" t="s">
        <v>151</v>
      </c>
      <c r="R350" s="94" t="s">
        <v>154</v>
      </c>
      <c r="S350" s="94" t="s">
        <v>168</v>
      </c>
      <c r="T350" s="433"/>
      <c r="U350" s="94" t="s">
        <v>150</v>
      </c>
      <c r="V350" s="94" t="s">
        <v>151</v>
      </c>
      <c r="W350" s="94" t="s">
        <v>154</v>
      </c>
      <c r="X350" s="94" t="s">
        <v>168</v>
      </c>
      <c r="Y350" s="433"/>
      <c r="Z350" s="94" t="s">
        <v>150</v>
      </c>
      <c r="AA350" s="94" t="s">
        <v>151</v>
      </c>
      <c r="AB350" s="94" t="s">
        <v>154</v>
      </c>
      <c r="AC350" s="94" t="s">
        <v>168</v>
      </c>
      <c r="AD350" s="433"/>
      <c r="AE350" s="94" t="s">
        <v>150</v>
      </c>
      <c r="AF350" s="94" t="s">
        <v>151</v>
      </c>
      <c r="AG350" s="94" t="s">
        <v>154</v>
      </c>
      <c r="AH350" s="94" t="s">
        <v>168</v>
      </c>
      <c r="AI350" s="433"/>
      <c r="AJ350" s="94" t="s">
        <v>150</v>
      </c>
      <c r="AK350" s="94" t="s">
        <v>151</v>
      </c>
      <c r="AL350" s="94" t="s">
        <v>154</v>
      </c>
      <c r="AM350" s="94" t="s">
        <v>168</v>
      </c>
      <c r="AN350" s="433"/>
      <c r="AO350" s="94" t="s">
        <v>150</v>
      </c>
      <c r="AP350" s="94" t="s">
        <v>151</v>
      </c>
      <c r="AQ350" s="94" t="s">
        <v>154</v>
      </c>
      <c r="AR350" s="94" t="s">
        <v>168</v>
      </c>
      <c r="AS350" s="433"/>
      <c r="AT350" s="94" t="s">
        <v>150</v>
      </c>
      <c r="AU350" s="94" t="s">
        <v>151</v>
      </c>
      <c r="AV350" s="94" t="s">
        <v>154</v>
      </c>
      <c r="AW350" s="94" t="s">
        <v>168</v>
      </c>
      <c r="AX350" s="433"/>
    </row>
    <row r="351" spans="2:50" hidden="1">
      <c r="B351" s="435" t="s">
        <v>137</v>
      </c>
      <c r="C351" s="95">
        <f>C331</f>
        <v>1</v>
      </c>
      <c r="D351" s="95" t="s">
        <v>412</v>
      </c>
      <c r="E351" s="95">
        <v>17</v>
      </c>
      <c r="F351" s="95">
        <v>2000</v>
      </c>
      <c r="G351" s="178">
        <f>F351/E351</f>
        <v>117.64705882352941</v>
      </c>
      <c r="H351" s="436">
        <f>AVERAGE(G351:G365)</f>
        <v>122.55713756487748</v>
      </c>
      <c r="I351" s="154">
        <f t="shared" ref="I351:I353" si="384">IFERROR(AVERAGE(P351,U351,Z351,AE351,AJ351,AO351,AT351),"")</f>
        <v>17</v>
      </c>
      <c r="J351" s="154">
        <f t="shared" ref="J351:J353" si="385">IFERROR(AVERAGE(Q351,V351,AA351,AF351,AK351,AP351,AU351),"")</f>
        <v>1919.9679483872637</v>
      </c>
      <c r="K351" s="155">
        <f t="shared" ref="K351:K353" si="386">IFERROR(AVERAGE(R351,W351,AB351,AG351,AL351,AQ351,AV351),"")</f>
        <v>112.93929108160376</v>
      </c>
      <c r="L351" s="437">
        <f>IFERROR(AVERAGE(K351:K365),"-")</f>
        <v>117.82811055943181</v>
      </c>
      <c r="M351" s="154">
        <f>IFERROR(RANK(K351, K$351:K$365),"")</f>
        <v>10</v>
      </c>
      <c r="N351" s="433"/>
      <c r="O351" s="433"/>
      <c r="P351" s="95">
        <v>17</v>
      </c>
      <c r="Q351" s="152">
        <v>1916.8421052631593</v>
      </c>
      <c r="R351" s="178">
        <f>IFERROR(Q351/P351,"")</f>
        <v>112.75541795665643</v>
      </c>
      <c r="S351" s="95">
        <f>IFERROR(RANK(R351, R$351:R$365),"")</f>
        <v>11</v>
      </c>
      <c r="T351" s="436">
        <f>AVERAGE(R351:R365)</f>
        <v>117.77599181624743</v>
      </c>
      <c r="U351" s="95">
        <v>17</v>
      </c>
      <c r="V351" s="152">
        <v>1926.2500000000007</v>
      </c>
      <c r="W351" s="178">
        <f>IFERROR(V351/U351,"")</f>
        <v>113.30882352941181</v>
      </c>
      <c r="X351" s="95">
        <f>IFERROR(RANK(W351, W$351:W$365),"")</f>
        <v>11</v>
      </c>
      <c r="Y351" s="436">
        <f>AVERAGE(W351:W365)</f>
        <v>117.38719278642856</v>
      </c>
      <c r="Z351" s="95">
        <v>17</v>
      </c>
      <c r="AA351" s="152">
        <v>1913.9999999999993</v>
      </c>
      <c r="AB351" s="178">
        <f>IFERROR(AA351/Z351,"")</f>
        <v>112.58823529411761</v>
      </c>
      <c r="AC351" s="95">
        <f>IFERROR(RANK(AB351, AB$351:AB$365),"")</f>
        <v>11</v>
      </c>
      <c r="AD351" s="436">
        <f>AVERAGE(AB351:AB365)</f>
        <v>117.87867494798869</v>
      </c>
      <c r="AE351" s="95">
        <v>17</v>
      </c>
      <c r="AF351" s="152">
        <v>1909.9999999999993</v>
      </c>
      <c r="AG351" s="178">
        <f>IFERROR(AF351/AE351,"")</f>
        <v>112.35294117647055</v>
      </c>
      <c r="AH351" s="95">
        <f>IFERROR(RANK(AG351, AG$351:AG$365),"")</f>
        <v>11</v>
      </c>
      <c r="AI351" s="436">
        <f>AVERAGE(AG351:AG365)</f>
        <v>117.69602619210946</v>
      </c>
      <c r="AJ351" s="95">
        <v>17</v>
      </c>
      <c r="AK351" s="152">
        <v>1937.5000000000007</v>
      </c>
      <c r="AL351" s="178">
        <f>IFERROR(AK351/AJ351,"")</f>
        <v>113.97058823529416</v>
      </c>
      <c r="AM351" s="95">
        <f>IFERROR(RANK(AL351, AL$351:AL$365),"")</f>
        <v>10</v>
      </c>
      <c r="AN351" s="436">
        <f>AVERAGE(AL351:AL365)</f>
        <v>117.4871220041023</v>
      </c>
      <c r="AO351" s="95">
        <v>17</v>
      </c>
      <c r="AP351" s="152">
        <v>1927.6363636363649</v>
      </c>
      <c r="AQ351" s="178">
        <f>IFERROR(AP351/AO351,"")</f>
        <v>113.39037433155087</v>
      </c>
      <c r="AR351" s="95">
        <f>IFERROR(RANK(AQ351, AQ$351:AQ$365),"")</f>
        <v>10</v>
      </c>
      <c r="AS351" s="436">
        <f>AVERAGE(AQ351:AQ365)</f>
        <v>117.812584266261</v>
      </c>
      <c r="AT351" s="95">
        <v>17</v>
      </c>
      <c r="AU351" s="152">
        <v>1907.5471698113217</v>
      </c>
      <c r="AV351" s="178">
        <f>IFERROR(AU351/AT351,"")</f>
        <v>112.20865704772481</v>
      </c>
      <c r="AW351" s="95">
        <f>IFERROR(RANK(AV351, AV$351:AV$365),"")</f>
        <v>12</v>
      </c>
      <c r="AX351" s="436">
        <f>AVERAGE(AV351:AV365)</f>
        <v>118.75918190288533</v>
      </c>
    </row>
    <row r="352" spans="2:50" hidden="1">
      <c r="B352" s="435"/>
      <c r="C352" s="95">
        <f t="shared" ref="C352:C365" si="387">C332</f>
        <v>2</v>
      </c>
      <c r="D352" s="95" t="s">
        <v>414</v>
      </c>
      <c r="E352" s="95">
        <v>19</v>
      </c>
      <c r="F352" s="95">
        <v>2000</v>
      </c>
      <c r="G352" s="178">
        <f t="shared" ref="G352:G365" si="388">F352/E352</f>
        <v>105.26315789473684</v>
      </c>
      <c r="H352" s="436"/>
      <c r="I352" s="154">
        <f t="shared" si="384"/>
        <v>19</v>
      </c>
      <c r="J352" s="154">
        <f t="shared" si="385"/>
        <v>1917.5571760428752</v>
      </c>
      <c r="K352" s="155">
        <f t="shared" si="386"/>
        <v>100.92406189699344</v>
      </c>
      <c r="L352" s="438"/>
      <c r="M352" s="154">
        <f t="shared" ref="M352:M365" si="389">IFERROR(RANK(K352, K$351:K$365),"")</f>
        <v>13</v>
      </c>
      <c r="N352" s="433"/>
      <c r="O352" s="433"/>
      <c r="P352" s="95">
        <v>19</v>
      </c>
      <c r="Q352" s="152">
        <v>1908.0000000000023</v>
      </c>
      <c r="R352" s="178">
        <f t="shared" ref="R352:R365" si="390">IFERROR(Q352/P352,"")</f>
        <v>100.42105263157907</v>
      </c>
      <c r="S352" s="95">
        <f t="shared" ref="S352:S365" si="391">IFERROR(RANK(R352, R$351:R$365),"")</f>
        <v>12</v>
      </c>
      <c r="T352" s="436"/>
      <c r="U352" s="95">
        <v>19</v>
      </c>
      <c r="V352" s="152">
        <v>1906.6666666666677</v>
      </c>
      <c r="W352" s="178">
        <f t="shared" ref="W352:W365" si="392">IFERROR(V352/U352,"")</f>
        <v>100.35087719298251</v>
      </c>
      <c r="X352" s="95">
        <f t="shared" ref="X352:X365" si="393">IFERROR(RANK(W352, W$351:W$365),"")</f>
        <v>13</v>
      </c>
      <c r="Y352" s="436"/>
      <c r="Z352" s="95">
        <v>19</v>
      </c>
      <c r="AA352" s="152">
        <v>1922.7272727272727</v>
      </c>
      <c r="AB352" s="178">
        <f t="shared" ref="AB352:AB365" si="394">IFERROR(AA352/Z352,"")</f>
        <v>101.19617224880383</v>
      </c>
      <c r="AC352" s="95">
        <f t="shared" ref="AC352:AC365" si="395">IFERROR(RANK(AB352, AB$351:AB$365),"")</f>
        <v>13</v>
      </c>
      <c r="AD352" s="436"/>
      <c r="AE352" s="95">
        <v>19</v>
      </c>
      <c r="AF352" s="152">
        <v>1914.7826086956522</v>
      </c>
      <c r="AG352" s="178">
        <f t="shared" ref="AG352:AG365" si="396">IFERROR(AF352/AE352,"")</f>
        <v>100.77803203661328</v>
      </c>
      <c r="AH352" s="95">
        <f t="shared" ref="AH352:AH365" si="397">IFERROR(RANK(AG352, AG$351:AG$365),"")</f>
        <v>12</v>
      </c>
      <c r="AI352" s="436"/>
      <c r="AJ352" s="95">
        <v>19</v>
      </c>
      <c r="AK352" s="152">
        <v>1929.4736842105278</v>
      </c>
      <c r="AL352" s="178">
        <f t="shared" ref="AL352:AL365" si="398">IFERROR(AK352/AJ352,"")</f>
        <v>101.5512465373962</v>
      </c>
      <c r="AM352" s="95">
        <f t="shared" ref="AM352:AM365" si="399">IFERROR(RANK(AL352, AL$351:AL$365),"")</f>
        <v>12</v>
      </c>
      <c r="AN352" s="436"/>
      <c r="AO352" s="95">
        <v>19</v>
      </c>
      <c r="AP352" s="152">
        <v>1916.250000000002</v>
      </c>
      <c r="AQ352" s="178">
        <f t="shared" ref="AQ352:AQ365" si="400">IFERROR(AP352/AO352,"")</f>
        <v>100.85526315789484</v>
      </c>
      <c r="AR352" s="95">
        <f t="shared" ref="AR352:AR365" si="401">IFERROR(RANK(AQ352, AQ$351:AQ$365),"")</f>
        <v>13</v>
      </c>
      <c r="AS352" s="436"/>
      <c r="AT352" s="95">
        <v>19</v>
      </c>
      <c r="AU352" s="152">
        <v>1925.0000000000018</v>
      </c>
      <c r="AV352" s="178">
        <f t="shared" ref="AV352:AV365" si="402">IFERROR(AU352/AT352,"")</f>
        <v>101.3157894736843</v>
      </c>
      <c r="AW352" s="95">
        <f t="shared" ref="AW352:AW365" si="403">IFERROR(RANK(AV352, AV$351:AV$365),"")</f>
        <v>13</v>
      </c>
      <c r="AX352" s="436"/>
    </row>
    <row r="353" spans="2:50" hidden="1">
      <c r="B353" s="435"/>
      <c r="C353" s="95">
        <f t="shared" si="387"/>
        <v>3</v>
      </c>
      <c r="D353" s="95" t="s">
        <v>415</v>
      </c>
      <c r="E353" s="95">
        <v>14</v>
      </c>
      <c r="F353" s="95">
        <v>2000</v>
      </c>
      <c r="G353" s="178">
        <f t="shared" si="388"/>
        <v>142.85714285714286</v>
      </c>
      <c r="H353" s="436"/>
      <c r="I353" s="154">
        <f t="shared" si="384"/>
        <v>14</v>
      </c>
      <c r="J353" s="154">
        <f t="shared" si="385"/>
        <v>1913.0911358356366</v>
      </c>
      <c r="K353" s="155">
        <f t="shared" si="386"/>
        <v>136.64936684540265</v>
      </c>
      <c r="L353" s="438"/>
      <c r="M353" s="154">
        <f t="shared" si="389"/>
        <v>2</v>
      </c>
      <c r="N353" s="433"/>
      <c r="O353" s="433"/>
      <c r="P353" s="95">
        <v>14</v>
      </c>
      <c r="Q353" s="152">
        <v>1903.9534883720926</v>
      </c>
      <c r="R353" s="178">
        <f t="shared" si="390"/>
        <v>135.99667774086376</v>
      </c>
      <c r="S353" s="95">
        <f t="shared" si="391"/>
        <v>2</v>
      </c>
      <c r="T353" s="436"/>
      <c r="U353" s="95">
        <v>14</v>
      </c>
      <c r="V353" s="152">
        <v>1911.6455696202522</v>
      </c>
      <c r="W353" s="178">
        <f t="shared" si="392"/>
        <v>136.54611211573231</v>
      </c>
      <c r="X353" s="95">
        <f t="shared" si="393"/>
        <v>2</v>
      </c>
      <c r="Y353" s="436"/>
      <c r="Z353" s="95">
        <v>14</v>
      </c>
      <c r="AA353" s="152">
        <v>1925.2941176470588</v>
      </c>
      <c r="AB353" s="178">
        <f t="shared" si="394"/>
        <v>137.52100840336135</v>
      </c>
      <c r="AC353" s="95">
        <f t="shared" si="395"/>
        <v>2</v>
      </c>
      <c r="AD353" s="436"/>
      <c r="AE353" s="95">
        <v>14</v>
      </c>
      <c r="AF353" s="152">
        <v>1911.1475409836059</v>
      </c>
      <c r="AG353" s="178">
        <f t="shared" si="396"/>
        <v>136.51053864168614</v>
      </c>
      <c r="AH353" s="95">
        <f t="shared" si="397"/>
        <v>2</v>
      </c>
      <c r="AI353" s="436"/>
      <c r="AJ353" s="95">
        <v>14</v>
      </c>
      <c r="AK353" s="152">
        <v>1908.9230769230765</v>
      </c>
      <c r="AL353" s="178">
        <f t="shared" si="398"/>
        <v>136.35164835164832</v>
      </c>
      <c r="AM353" s="95">
        <f t="shared" si="399"/>
        <v>2</v>
      </c>
      <c r="AN353" s="436"/>
      <c r="AO353" s="95">
        <v>14</v>
      </c>
      <c r="AP353" s="152">
        <v>1910</v>
      </c>
      <c r="AQ353" s="178">
        <f t="shared" si="400"/>
        <v>136.42857142857142</v>
      </c>
      <c r="AR353" s="95">
        <f t="shared" si="401"/>
        <v>2</v>
      </c>
      <c r="AS353" s="436"/>
      <c r="AT353" s="95">
        <v>14</v>
      </c>
      <c r="AU353" s="152">
        <v>1920.6741573033707</v>
      </c>
      <c r="AV353" s="178">
        <f t="shared" si="402"/>
        <v>137.19101123595505</v>
      </c>
      <c r="AW353" s="95">
        <f t="shared" si="403"/>
        <v>2</v>
      </c>
      <c r="AX353" s="436"/>
    </row>
    <row r="354" spans="2:50" hidden="1">
      <c r="B354" s="435"/>
      <c r="C354" s="95">
        <f t="shared" si="387"/>
        <v>4</v>
      </c>
      <c r="D354" s="95" t="s">
        <v>416</v>
      </c>
      <c r="E354" s="95">
        <v>16</v>
      </c>
      <c r="F354" s="95">
        <v>2000</v>
      </c>
      <c r="G354" s="178">
        <f t="shared" si="388"/>
        <v>125</v>
      </c>
      <c r="H354" s="436"/>
      <c r="I354" s="154">
        <f>IFERROR(AVERAGE(P354,U354,Z354,AE354,AJ354,AO354,AT354),"")</f>
        <v>16</v>
      </c>
      <c r="J354" s="154">
        <f>IFERROR(AVERAGE(Q354,V354,AA354,AF354,AK354,AP354,AU354),"")</f>
        <v>1928.1581859465412</v>
      </c>
      <c r="K354" s="155">
        <f>IFERROR(AVERAGE(R354,W354,AB354,AG354,AL354,AQ354,AV354),"")</f>
        <v>120.50988662165882</v>
      </c>
      <c r="L354" s="438"/>
      <c r="M354" s="154">
        <f t="shared" si="389"/>
        <v>8</v>
      </c>
      <c r="N354" s="433"/>
      <c r="O354" s="433"/>
      <c r="P354" s="95">
        <v>16</v>
      </c>
      <c r="Q354" s="152">
        <v>1921.1320754716994</v>
      </c>
      <c r="R354" s="178">
        <f t="shared" si="390"/>
        <v>120.07075471698121</v>
      </c>
      <c r="S354" s="95">
        <f t="shared" si="391"/>
        <v>9</v>
      </c>
      <c r="T354" s="436"/>
      <c r="U354" s="95">
        <v>16</v>
      </c>
      <c r="V354" s="152">
        <v>1909.2000000000005</v>
      </c>
      <c r="W354" s="178">
        <f t="shared" si="392"/>
        <v>119.32500000000003</v>
      </c>
      <c r="X354" s="95">
        <f t="shared" si="393"/>
        <v>9</v>
      </c>
      <c r="Y354" s="436"/>
      <c r="Z354" s="95">
        <v>16</v>
      </c>
      <c r="AA354" s="152">
        <v>1936.5957446808513</v>
      </c>
      <c r="AB354" s="178">
        <f t="shared" si="394"/>
        <v>121.03723404255321</v>
      </c>
      <c r="AC354" s="95">
        <f t="shared" si="395"/>
        <v>8</v>
      </c>
      <c r="AD354" s="436"/>
      <c r="AE354" s="95">
        <v>16</v>
      </c>
      <c r="AF354" s="152">
        <v>1931.0526315789459</v>
      </c>
      <c r="AG354" s="178">
        <f t="shared" si="396"/>
        <v>120.69078947368412</v>
      </c>
      <c r="AH354" s="95">
        <f t="shared" si="397"/>
        <v>7</v>
      </c>
      <c r="AI354" s="436"/>
      <c r="AJ354" s="95">
        <v>16</v>
      </c>
      <c r="AK354" s="152">
        <v>1925.5813953488368</v>
      </c>
      <c r="AL354" s="178">
        <f t="shared" si="398"/>
        <v>120.3488372093023</v>
      </c>
      <c r="AM354" s="95">
        <f t="shared" si="399"/>
        <v>7</v>
      </c>
      <c r="AN354" s="436"/>
      <c r="AO354" s="95">
        <v>16</v>
      </c>
      <c r="AP354" s="152">
        <v>1938.5454545454561</v>
      </c>
      <c r="AQ354" s="178">
        <f t="shared" si="400"/>
        <v>121.15909090909101</v>
      </c>
      <c r="AR354" s="95">
        <f t="shared" si="401"/>
        <v>8</v>
      </c>
      <c r="AS354" s="436"/>
      <c r="AT354" s="95">
        <v>16</v>
      </c>
      <c r="AU354" s="152">
        <v>1934.9999999999986</v>
      </c>
      <c r="AV354" s="178">
        <f t="shared" si="402"/>
        <v>120.93749999999991</v>
      </c>
      <c r="AW354" s="95">
        <f t="shared" si="403"/>
        <v>8</v>
      </c>
      <c r="AX354" s="436"/>
    </row>
    <row r="355" spans="2:50" hidden="1">
      <c r="B355" s="435"/>
      <c r="C355" s="95">
        <f t="shared" si="387"/>
        <v>5</v>
      </c>
      <c r="D355" s="95" t="s">
        <v>422</v>
      </c>
      <c r="E355" s="95">
        <v>17</v>
      </c>
      <c r="F355" s="95">
        <v>2000</v>
      </c>
      <c r="G355" s="178">
        <f t="shared" si="388"/>
        <v>117.64705882352941</v>
      </c>
      <c r="H355" s="436"/>
      <c r="I355" s="154">
        <f t="shared" ref="I355:I365" si="404">IFERROR(AVERAGE(P355,U355,Z355,AE355,AJ355,AO355,AT355),"")</f>
        <v>17</v>
      </c>
      <c r="J355" s="154">
        <f t="shared" ref="J355:J365" si="405">IFERROR(AVERAGE(Q355,V355,AA355,AF355,AK355,AP355,AU355),"")</f>
        <v>1919.5437040023432</v>
      </c>
      <c r="K355" s="155">
        <f t="shared" ref="K355:K365" si="406">IFERROR(AVERAGE(R355,W355,AB355,AG355,AL355,AQ355,AV355),"")</f>
        <v>112.91433552954962</v>
      </c>
      <c r="L355" s="438"/>
      <c r="M355" s="154">
        <f t="shared" si="389"/>
        <v>11</v>
      </c>
      <c r="N355" s="433"/>
      <c r="O355" s="433"/>
      <c r="P355" s="95">
        <v>17</v>
      </c>
      <c r="Q355" s="152">
        <v>1923.5558889722415</v>
      </c>
      <c r="R355" s="178">
        <f t="shared" si="390"/>
        <v>113.15034641013186</v>
      </c>
      <c r="S355" s="95">
        <f t="shared" si="391"/>
        <v>10</v>
      </c>
      <c r="T355" s="436"/>
      <c r="U355" s="95">
        <v>17</v>
      </c>
      <c r="V355" s="152">
        <v>1932.7868852459035</v>
      </c>
      <c r="W355" s="178">
        <f t="shared" si="392"/>
        <v>113.6933461909355</v>
      </c>
      <c r="X355" s="95">
        <f t="shared" si="393"/>
        <v>10</v>
      </c>
      <c r="Y355" s="436"/>
      <c r="Z355" s="95">
        <v>17</v>
      </c>
      <c r="AA355" s="152">
        <v>1927.5000000000014</v>
      </c>
      <c r="AB355" s="178">
        <f t="shared" si="394"/>
        <v>113.38235294117655</v>
      </c>
      <c r="AC355" s="95">
        <f t="shared" si="395"/>
        <v>10</v>
      </c>
      <c r="AD355" s="436"/>
      <c r="AE355" s="95">
        <v>17</v>
      </c>
      <c r="AF355" s="152">
        <v>1910.1818181818194</v>
      </c>
      <c r="AG355" s="178">
        <f t="shared" si="396"/>
        <v>112.36363636363643</v>
      </c>
      <c r="AH355" s="95">
        <f t="shared" si="397"/>
        <v>10</v>
      </c>
      <c r="AI355" s="436"/>
      <c r="AJ355" s="95">
        <v>17</v>
      </c>
      <c r="AK355" s="152">
        <v>1905.937500000002</v>
      </c>
      <c r="AL355" s="178">
        <f t="shared" si="398"/>
        <v>112.11397058823542</v>
      </c>
      <c r="AM355" s="95">
        <f t="shared" si="399"/>
        <v>11</v>
      </c>
      <c r="AN355" s="436"/>
      <c r="AO355" s="95">
        <v>17</v>
      </c>
      <c r="AP355" s="152">
        <v>1915.1999999999987</v>
      </c>
      <c r="AQ355" s="178">
        <f t="shared" si="400"/>
        <v>112.65882352941169</v>
      </c>
      <c r="AR355" s="95">
        <f t="shared" si="401"/>
        <v>11</v>
      </c>
      <c r="AS355" s="436"/>
      <c r="AT355" s="95">
        <v>17</v>
      </c>
      <c r="AU355" s="152">
        <v>1921.6438356164369</v>
      </c>
      <c r="AV355" s="178">
        <f t="shared" si="402"/>
        <v>113.03787268331982</v>
      </c>
      <c r="AW355" s="95">
        <f t="shared" si="403"/>
        <v>10</v>
      </c>
      <c r="AX355" s="436"/>
    </row>
    <row r="356" spans="2:50" hidden="1">
      <c r="B356" s="435"/>
      <c r="C356" s="95">
        <f t="shared" si="387"/>
        <v>6</v>
      </c>
      <c r="D356" s="95" t="s">
        <v>423</v>
      </c>
      <c r="E356" s="95">
        <v>15</v>
      </c>
      <c r="F356" s="95">
        <v>2000</v>
      </c>
      <c r="G356" s="178">
        <f t="shared" si="388"/>
        <v>133.33333333333334</v>
      </c>
      <c r="H356" s="436"/>
      <c r="I356" s="154">
        <f t="shared" si="404"/>
        <v>15</v>
      </c>
      <c r="J356" s="154">
        <f t="shared" si="405"/>
        <v>1927.5236626606422</v>
      </c>
      <c r="K356" s="155">
        <f t="shared" si="406"/>
        <v>128.5015775107095</v>
      </c>
      <c r="L356" s="438"/>
      <c r="M356" s="154">
        <f t="shared" si="389"/>
        <v>3</v>
      </c>
      <c r="N356" s="433"/>
      <c r="O356" s="433"/>
      <c r="P356" s="95">
        <v>15</v>
      </c>
      <c r="Q356" s="152">
        <v>1926.7741935483891</v>
      </c>
      <c r="R356" s="178">
        <f t="shared" si="390"/>
        <v>128.45161290322594</v>
      </c>
      <c r="S356" s="95">
        <f t="shared" si="391"/>
        <v>4</v>
      </c>
      <c r="T356" s="436"/>
      <c r="U356" s="95">
        <v>15</v>
      </c>
      <c r="V356" s="152">
        <v>1911.6000000000006</v>
      </c>
      <c r="W356" s="178">
        <f t="shared" si="392"/>
        <v>127.44000000000004</v>
      </c>
      <c r="X356" s="95">
        <f t="shared" si="393"/>
        <v>3</v>
      </c>
      <c r="Y356" s="436"/>
      <c r="Z356" s="95">
        <v>15</v>
      </c>
      <c r="AA356" s="152">
        <v>1943.6842105263142</v>
      </c>
      <c r="AB356" s="178">
        <f t="shared" si="394"/>
        <v>129.57894736842096</v>
      </c>
      <c r="AC356" s="95">
        <f t="shared" si="395"/>
        <v>3</v>
      </c>
      <c r="AD356" s="436"/>
      <c r="AE356" s="95">
        <v>15</v>
      </c>
      <c r="AF356" s="152">
        <v>1941.9512195121943</v>
      </c>
      <c r="AG356" s="178">
        <f t="shared" si="396"/>
        <v>129.46341463414629</v>
      </c>
      <c r="AH356" s="95">
        <f t="shared" si="397"/>
        <v>3</v>
      </c>
      <c r="AI356" s="436"/>
      <c r="AJ356" s="95">
        <v>15</v>
      </c>
      <c r="AK356" s="152">
        <v>1906.2500000000005</v>
      </c>
      <c r="AL356" s="178">
        <f t="shared" si="398"/>
        <v>127.08333333333336</v>
      </c>
      <c r="AM356" s="95">
        <f t="shared" si="399"/>
        <v>6</v>
      </c>
      <c r="AN356" s="436"/>
      <c r="AO356" s="95">
        <v>15</v>
      </c>
      <c r="AP356" s="152">
        <v>1925.2631578947382</v>
      </c>
      <c r="AQ356" s="178">
        <f t="shared" si="400"/>
        <v>128.35087719298255</v>
      </c>
      <c r="AR356" s="95">
        <f t="shared" si="401"/>
        <v>5</v>
      </c>
      <c r="AS356" s="436"/>
      <c r="AT356" s="95">
        <v>15</v>
      </c>
      <c r="AU356" s="152">
        <v>1937.1428571428587</v>
      </c>
      <c r="AV356" s="178">
        <f t="shared" si="402"/>
        <v>129.14285714285725</v>
      </c>
      <c r="AW356" s="95">
        <f t="shared" si="403"/>
        <v>3</v>
      </c>
      <c r="AX356" s="436"/>
    </row>
    <row r="357" spans="2:50" hidden="1">
      <c r="B357" s="435"/>
      <c r="C357" s="95">
        <f t="shared" si="387"/>
        <v>7</v>
      </c>
      <c r="D357" s="95" t="s">
        <v>828</v>
      </c>
      <c r="E357" s="95">
        <v>16</v>
      </c>
      <c r="F357" s="95">
        <v>2000</v>
      </c>
      <c r="G357" s="178">
        <f t="shared" si="388"/>
        <v>125</v>
      </c>
      <c r="H357" s="436"/>
      <c r="I357" s="154">
        <f t="shared" si="404"/>
        <v>16</v>
      </c>
      <c r="J357" s="154">
        <f t="shared" si="405"/>
        <v>1915.9770555147475</v>
      </c>
      <c r="K357" s="155">
        <f t="shared" si="406"/>
        <v>119.74856596967172</v>
      </c>
      <c r="L357" s="438"/>
      <c r="M357" s="154">
        <f t="shared" si="389"/>
        <v>9</v>
      </c>
      <c r="N357" s="433"/>
      <c r="O357" s="433"/>
      <c r="P357" s="95">
        <v>16</v>
      </c>
      <c r="Q357" s="152">
        <v>1927.0601173020536</v>
      </c>
      <c r="R357" s="178">
        <f t="shared" si="390"/>
        <v>120.44125733137835</v>
      </c>
      <c r="S357" s="95">
        <f t="shared" si="391"/>
        <v>8</v>
      </c>
      <c r="T357" s="436"/>
      <c r="U357" s="95">
        <v>16</v>
      </c>
      <c r="V357" s="152">
        <v>1923.5294117647056</v>
      </c>
      <c r="W357" s="178">
        <f t="shared" si="392"/>
        <v>120.2205882352941</v>
      </c>
      <c r="X357" s="95">
        <f t="shared" si="393"/>
        <v>7</v>
      </c>
      <c r="Y357" s="436"/>
      <c r="Z357" s="95">
        <v>16</v>
      </c>
      <c r="AA357" s="152">
        <v>1903.2352941176496</v>
      </c>
      <c r="AB357" s="178">
        <f t="shared" si="394"/>
        <v>118.9522058823531</v>
      </c>
      <c r="AC357" s="95">
        <f t="shared" si="395"/>
        <v>9</v>
      </c>
      <c r="AD357" s="436"/>
      <c r="AE357" s="95">
        <v>16</v>
      </c>
      <c r="AF357" s="152">
        <v>1905.2307692307713</v>
      </c>
      <c r="AG357" s="178">
        <f t="shared" si="396"/>
        <v>119.07692307692321</v>
      </c>
      <c r="AH357" s="95">
        <f t="shared" si="397"/>
        <v>9</v>
      </c>
      <c r="AI357" s="436"/>
      <c r="AJ357" s="95">
        <v>16</v>
      </c>
      <c r="AK357" s="152">
        <v>1921.4814814814808</v>
      </c>
      <c r="AL357" s="178">
        <f t="shared" si="398"/>
        <v>120.09259259259255</v>
      </c>
      <c r="AM357" s="95">
        <f t="shared" si="399"/>
        <v>9</v>
      </c>
      <c r="AN357" s="436"/>
      <c r="AO357" s="95">
        <v>16</v>
      </c>
      <c r="AP357" s="152">
        <v>1907.4725274725274</v>
      </c>
      <c r="AQ357" s="178">
        <f t="shared" si="400"/>
        <v>119.21703296703296</v>
      </c>
      <c r="AR357" s="95">
        <f t="shared" si="401"/>
        <v>9</v>
      </c>
      <c r="AS357" s="436"/>
      <c r="AT357" s="95">
        <v>16</v>
      </c>
      <c r="AU357" s="152">
        <v>1923.8297872340429</v>
      </c>
      <c r="AV357" s="178">
        <f t="shared" si="402"/>
        <v>120.23936170212768</v>
      </c>
      <c r="AW357" s="95">
        <f t="shared" si="403"/>
        <v>9</v>
      </c>
      <c r="AX357" s="436"/>
    </row>
    <row r="358" spans="2:50" hidden="1">
      <c r="B358" s="435"/>
      <c r="C358" s="95">
        <f t="shared" si="387"/>
        <v>8</v>
      </c>
      <c r="D358" s="95" t="s">
        <v>829</v>
      </c>
      <c r="E358" s="95">
        <v>13</v>
      </c>
      <c r="F358" s="95">
        <v>2000</v>
      </c>
      <c r="G358" s="178">
        <f t="shared" si="388"/>
        <v>153.84615384615384</v>
      </c>
      <c r="H358" s="436"/>
      <c r="I358" s="154">
        <f t="shared" si="404"/>
        <v>13</v>
      </c>
      <c r="J358" s="154">
        <f t="shared" si="405"/>
        <v>1919.5674750987803</v>
      </c>
      <c r="K358" s="155">
        <f t="shared" si="406"/>
        <v>147.65903654606004</v>
      </c>
      <c r="L358" s="438"/>
      <c r="M358" s="154">
        <f t="shared" si="389"/>
        <v>1</v>
      </c>
      <c r="N358" s="433"/>
      <c r="O358" s="433"/>
      <c r="P358" s="95">
        <v>13</v>
      </c>
      <c r="Q358" s="152">
        <v>1931.472972972972</v>
      </c>
      <c r="R358" s="178">
        <f t="shared" si="390"/>
        <v>148.57484407484401</v>
      </c>
      <c r="S358" s="95">
        <f t="shared" si="391"/>
        <v>1</v>
      </c>
      <c r="T358" s="436"/>
      <c r="U358" s="95">
        <v>13</v>
      </c>
      <c r="V358" s="152">
        <v>1920.6162464986007</v>
      </c>
      <c r="W358" s="178">
        <f t="shared" si="392"/>
        <v>147.73971126912312</v>
      </c>
      <c r="X358" s="95">
        <f t="shared" si="393"/>
        <v>1</v>
      </c>
      <c r="Y358" s="436"/>
      <c r="Z358" s="95">
        <v>13</v>
      </c>
      <c r="AA358" s="152">
        <v>1906.4285714285706</v>
      </c>
      <c r="AB358" s="178">
        <f t="shared" si="394"/>
        <v>146.64835164835159</v>
      </c>
      <c r="AC358" s="95">
        <f t="shared" si="395"/>
        <v>1</v>
      </c>
      <c r="AD358" s="436"/>
      <c r="AE358" s="95">
        <v>13</v>
      </c>
      <c r="AF358" s="152">
        <v>1926.4864864864851</v>
      </c>
      <c r="AG358" s="178">
        <f t="shared" si="396"/>
        <v>148.19126819126808</v>
      </c>
      <c r="AH358" s="95">
        <f t="shared" si="397"/>
        <v>1</v>
      </c>
      <c r="AI358" s="436"/>
      <c r="AJ358" s="95">
        <v>13</v>
      </c>
      <c r="AK358" s="152">
        <v>1904.4943820224719</v>
      </c>
      <c r="AL358" s="178">
        <f t="shared" si="398"/>
        <v>146.49956784788245</v>
      </c>
      <c r="AM358" s="95">
        <f t="shared" si="399"/>
        <v>1</v>
      </c>
      <c r="AN358" s="436"/>
      <c r="AO358" s="95">
        <v>13</v>
      </c>
      <c r="AP358" s="152">
        <v>1922.2682370820678</v>
      </c>
      <c r="AQ358" s="178">
        <f t="shared" si="400"/>
        <v>147.86678746785137</v>
      </c>
      <c r="AR358" s="95">
        <f t="shared" si="401"/>
        <v>1</v>
      </c>
      <c r="AS358" s="436"/>
      <c r="AT358" s="95">
        <v>13</v>
      </c>
      <c r="AU358" s="152">
        <v>1925.2054292002945</v>
      </c>
      <c r="AV358" s="178">
        <f t="shared" si="402"/>
        <v>148.09272532309959</v>
      </c>
      <c r="AW358" s="95">
        <f t="shared" si="403"/>
        <v>1</v>
      </c>
      <c r="AX358" s="436"/>
    </row>
    <row r="359" spans="2:50" hidden="1">
      <c r="B359" s="435"/>
      <c r="C359" s="95">
        <f t="shared" si="387"/>
        <v>9</v>
      </c>
      <c r="D359" s="95" t="s">
        <v>808</v>
      </c>
      <c r="E359" s="95">
        <v>16</v>
      </c>
      <c r="F359" s="95">
        <v>1500</v>
      </c>
      <c r="G359" s="178">
        <f t="shared" si="388"/>
        <v>93.75</v>
      </c>
      <c r="H359" s="436"/>
      <c r="I359" s="154">
        <f t="shared" si="404"/>
        <v>16</v>
      </c>
      <c r="J359" s="154">
        <f t="shared" si="405"/>
        <v>1442.6188130039041</v>
      </c>
      <c r="K359" s="155">
        <f t="shared" si="406"/>
        <v>90.163675812744003</v>
      </c>
      <c r="L359" s="438"/>
      <c r="M359" s="154">
        <f t="shared" si="389"/>
        <v>14</v>
      </c>
      <c r="N359" s="433"/>
      <c r="O359" s="433"/>
      <c r="P359" s="95">
        <v>16</v>
      </c>
      <c r="Q359" s="152">
        <v>1445.3846153846146</v>
      </c>
      <c r="R359" s="178">
        <f t="shared" si="390"/>
        <v>90.33653846153841</v>
      </c>
      <c r="S359" s="95">
        <f t="shared" si="391"/>
        <v>14</v>
      </c>
      <c r="T359" s="436"/>
      <c r="U359" s="95">
        <v>16</v>
      </c>
      <c r="V359" s="152">
        <v>1443.5294117647077</v>
      </c>
      <c r="W359" s="178">
        <f t="shared" si="392"/>
        <v>90.22058823529423</v>
      </c>
      <c r="X359" s="95">
        <f t="shared" si="393"/>
        <v>14</v>
      </c>
      <c r="Y359" s="436"/>
      <c r="Z359" s="95">
        <v>16</v>
      </c>
      <c r="AA359" s="152">
        <v>1450.5263157894749</v>
      </c>
      <c r="AB359" s="178">
        <f t="shared" si="394"/>
        <v>90.657894736842181</v>
      </c>
      <c r="AC359" s="95">
        <f t="shared" si="395"/>
        <v>14</v>
      </c>
      <c r="AD359" s="436"/>
      <c r="AE359" s="95">
        <v>16</v>
      </c>
      <c r="AF359" s="152">
        <v>1452.0000000000014</v>
      </c>
      <c r="AG359" s="178">
        <f t="shared" si="396"/>
        <v>90.750000000000085</v>
      </c>
      <c r="AH359" s="95">
        <f t="shared" si="397"/>
        <v>14</v>
      </c>
      <c r="AI359" s="436"/>
      <c r="AJ359" s="95">
        <v>16</v>
      </c>
      <c r="AK359" s="152">
        <v>1429.2857142857154</v>
      </c>
      <c r="AL359" s="178">
        <f t="shared" si="398"/>
        <v>89.33035714285721</v>
      </c>
      <c r="AM359" s="95">
        <f t="shared" si="399"/>
        <v>15</v>
      </c>
      <c r="AN359" s="436"/>
      <c r="AO359" s="95">
        <v>16</v>
      </c>
      <c r="AP359" s="152">
        <v>1429.9999999999989</v>
      </c>
      <c r="AQ359" s="178">
        <f t="shared" si="400"/>
        <v>89.374999999999929</v>
      </c>
      <c r="AR359" s="95">
        <f t="shared" si="401"/>
        <v>15</v>
      </c>
      <c r="AS359" s="436"/>
      <c r="AT359" s="95">
        <v>16</v>
      </c>
      <c r="AU359" s="152">
        <v>1447.6056338028156</v>
      </c>
      <c r="AV359" s="178">
        <f t="shared" si="402"/>
        <v>90.475352112675978</v>
      </c>
      <c r="AW359" s="95">
        <f t="shared" si="403"/>
        <v>14</v>
      </c>
      <c r="AX359" s="436"/>
    </row>
    <row r="360" spans="2:50" hidden="1">
      <c r="B360" s="435"/>
      <c r="C360" s="95">
        <f t="shared" si="387"/>
        <v>10</v>
      </c>
      <c r="D360" s="95" t="s">
        <v>809</v>
      </c>
      <c r="E360" s="95">
        <v>15</v>
      </c>
      <c r="F360" s="95">
        <v>2000</v>
      </c>
      <c r="G360" s="178">
        <f t="shared" si="388"/>
        <v>133.33333333333334</v>
      </c>
      <c r="H360" s="436"/>
      <c r="I360" s="154">
        <f t="shared" si="404"/>
        <v>15</v>
      </c>
      <c r="J360" s="154">
        <f t="shared" si="405"/>
        <v>1916.4517405048143</v>
      </c>
      <c r="K360" s="155">
        <f t="shared" si="406"/>
        <v>127.76344936698763</v>
      </c>
      <c r="L360" s="438"/>
      <c r="M360" s="154">
        <f t="shared" si="389"/>
        <v>6</v>
      </c>
      <c r="N360" s="433"/>
      <c r="O360" s="433"/>
      <c r="P360" s="95">
        <v>15</v>
      </c>
      <c r="Q360" s="152">
        <v>1913.6842105263138</v>
      </c>
      <c r="R360" s="178">
        <f t="shared" si="390"/>
        <v>127.57894736842091</v>
      </c>
      <c r="S360" s="95">
        <f t="shared" si="391"/>
        <v>6</v>
      </c>
      <c r="T360" s="436"/>
      <c r="U360" s="95">
        <v>15</v>
      </c>
      <c r="V360" s="152">
        <v>1907.1428571428551</v>
      </c>
      <c r="W360" s="178">
        <f t="shared" si="392"/>
        <v>127.14285714285701</v>
      </c>
      <c r="X360" s="95">
        <f t="shared" si="393"/>
        <v>5</v>
      </c>
      <c r="Y360" s="436"/>
      <c r="Z360" s="95">
        <v>15</v>
      </c>
      <c r="AA360" s="152">
        <v>1904.7272727272741</v>
      </c>
      <c r="AB360" s="178">
        <f t="shared" si="394"/>
        <v>126.98181818181827</v>
      </c>
      <c r="AC360" s="95">
        <f t="shared" si="395"/>
        <v>6</v>
      </c>
      <c r="AD360" s="436"/>
      <c r="AE360" s="95">
        <v>15</v>
      </c>
      <c r="AF360" s="152">
        <v>1917.6470588235302</v>
      </c>
      <c r="AG360" s="178">
        <f t="shared" si="396"/>
        <v>127.84313725490202</v>
      </c>
      <c r="AH360" s="95">
        <f t="shared" si="397"/>
        <v>6</v>
      </c>
      <c r="AI360" s="436"/>
      <c r="AJ360" s="95">
        <v>15</v>
      </c>
      <c r="AK360" s="152">
        <v>1926.6666666666677</v>
      </c>
      <c r="AL360" s="178">
        <f t="shared" si="398"/>
        <v>128.44444444444451</v>
      </c>
      <c r="AM360" s="95">
        <f t="shared" si="399"/>
        <v>3</v>
      </c>
      <c r="AN360" s="436"/>
      <c r="AO360" s="95">
        <v>15</v>
      </c>
      <c r="AP360" s="152">
        <v>1925.2941176470613</v>
      </c>
      <c r="AQ360" s="178">
        <f t="shared" si="400"/>
        <v>128.35294117647075</v>
      </c>
      <c r="AR360" s="95">
        <f t="shared" si="401"/>
        <v>4</v>
      </c>
      <c r="AS360" s="436"/>
      <c r="AT360" s="95">
        <v>15</v>
      </c>
      <c r="AU360" s="152">
        <v>1919.9999999999982</v>
      </c>
      <c r="AV360" s="178">
        <f t="shared" si="402"/>
        <v>127.99999999999987</v>
      </c>
      <c r="AW360" s="95">
        <f t="shared" si="403"/>
        <v>5</v>
      </c>
      <c r="AX360" s="436"/>
    </row>
    <row r="361" spans="2:50" hidden="1">
      <c r="B361" s="435"/>
      <c r="C361" s="95">
        <f t="shared" si="387"/>
        <v>11</v>
      </c>
      <c r="D361" s="95" t="s">
        <v>410</v>
      </c>
      <c r="E361" s="95">
        <v>16</v>
      </c>
      <c r="F361" s="95">
        <v>2000</v>
      </c>
      <c r="G361" s="178">
        <f t="shared" si="388"/>
        <v>125</v>
      </c>
      <c r="H361" s="436"/>
      <c r="I361" s="154">
        <f t="shared" si="404"/>
        <v>16</v>
      </c>
      <c r="J361" s="154">
        <f t="shared" si="405"/>
        <v>1936.1071637721848</v>
      </c>
      <c r="K361" s="155">
        <f t="shared" si="406"/>
        <v>121.00669773576155</v>
      </c>
      <c r="L361" s="438"/>
      <c r="M361" s="154">
        <f t="shared" si="389"/>
        <v>7</v>
      </c>
      <c r="N361" s="433"/>
      <c r="O361" s="433"/>
      <c r="P361" s="95">
        <v>16</v>
      </c>
      <c r="Q361" s="152">
        <v>1956.363636363634</v>
      </c>
      <c r="R361" s="178">
        <f t="shared" si="390"/>
        <v>122.27272727272712</v>
      </c>
      <c r="S361" s="95">
        <f t="shared" si="391"/>
        <v>7</v>
      </c>
      <c r="T361" s="436"/>
      <c r="U361" s="95">
        <v>16</v>
      </c>
      <c r="V361" s="152">
        <v>1911.9999999999966</v>
      </c>
      <c r="W361" s="178">
        <f t="shared" si="392"/>
        <v>119.49999999999979</v>
      </c>
      <c r="X361" s="95">
        <f t="shared" si="393"/>
        <v>8</v>
      </c>
      <c r="Y361" s="436"/>
      <c r="Z361" s="95">
        <v>16</v>
      </c>
      <c r="AA361" s="152">
        <v>1943.9999999999943</v>
      </c>
      <c r="AB361" s="178">
        <f t="shared" si="394"/>
        <v>121.49999999999964</v>
      </c>
      <c r="AC361" s="95">
        <f t="shared" si="395"/>
        <v>7</v>
      </c>
      <c r="AD361" s="436"/>
      <c r="AE361" s="95">
        <v>16</v>
      </c>
      <c r="AF361" s="152">
        <v>1913.7931034482722</v>
      </c>
      <c r="AG361" s="178">
        <f t="shared" si="396"/>
        <v>119.61206896551701</v>
      </c>
      <c r="AH361" s="95">
        <f t="shared" si="397"/>
        <v>8</v>
      </c>
      <c r="AI361" s="436"/>
      <c r="AJ361" s="95">
        <v>16</v>
      </c>
      <c r="AK361" s="152">
        <v>1922.3076923076874</v>
      </c>
      <c r="AL361" s="178">
        <f t="shared" si="398"/>
        <v>120.14423076923046</v>
      </c>
      <c r="AM361" s="95">
        <f t="shared" si="399"/>
        <v>8</v>
      </c>
      <c r="AN361" s="436"/>
      <c r="AO361" s="95">
        <v>16</v>
      </c>
      <c r="AP361" s="152">
        <v>1942.2857142857124</v>
      </c>
      <c r="AQ361" s="178">
        <f t="shared" si="400"/>
        <v>121.39285714285703</v>
      </c>
      <c r="AR361" s="95">
        <f t="shared" si="401"/>
        <v>7</v>
      </c>
      <c r="AS361" s="436"/>
      <c r="AT361" s="95">
        <v>16</v>
      </c>
      <c r="AU361" s="152">
        <v>1961.9999999999964</v>
      </c>
      <c r="AV361" s="178">
        <f t="shared" si="402"/>
        <v>122.62499999999977</v>
      </c>
      <c r="AW361" s="95">
        <f t="shared" si="403"/>
        <v>7</v>
      </c>
      <c r="AX361" s="436"/>
    </row>
    <row r="362" spans="2:50" hidden="1">
      <c r="B362" s="435"/>
      <c r="C362" s="95">
        <f t="shared" si="387"/>
        <v>12</v>
      </c>
      <c r="D362" s="95" t="s">
        <v>419</v>
      </c>
      <c r="E362" s="95">
        <v>15</v>
      </c>
      <c r="F362" s="95">
        <v>2000</v>
      </c>
      <c r="G362" s="178">
        <f t="shared" si="388"/>
        <v>133.33333333333334</v>
      </c>
      <c r="H362" s="436"/>
      <c r="I362" s="154">
        <f t="shared" si="404"/>
        <v>15</v>
      </c>
      <c r="J362" s="154">
        <f t="shared" si="405"/>
        <v>1920.3915556673189</v>
      </c>
      <c r="K362" s="155">
        <f t="shared" si="406"/>
        <v>128.0261037111546</v>
      </c>
      <c r="L362" s="438"/>
      <c r="M362" s="154">
        <f t="shared" si="389"/>
        <v>5</v>
      </c>
      <c r="N362" s="433"/>
      <c r="O362" s="433"/>
      <c r="P362" s="95">
        <v>15</v>
      </c>
      <c r="Q362" s="152">
        <v>1931.075268817202</v>
      </c>
      <c r="R362" s="178">
        <f t="shared" si="390"/>
        <v>128.73835125448014</v>
      </c>
      <c r="S362" s="95">
        <f t="shared" si="391"/>
        <v>3</v>
      </c>
      <c r="T362" s="436"/>
      <c r="U362" s="95">
        <v>15</v>
      </c>
      <c r="V362" s="152">
        <v>1908.571428571428</v>
      </c>
      <c r="W362" s="178">
        <f t="shared" si="392"/>
        <v>127.2380952380952</v>
      </c>
      <c r="X362" s="95">
        <f t="shared" si="393"/>
        <v>4</v>
      </c>
      <c r="Y362" s="436"/>
      <c r="Z362" s="95">
        <v>15</v>
      </c>
      <c r="AA362" s="152">
        <v>1929.2307692307713</v>
      </c>
      <c r="AB362" s="178">
        <f t="shared" si="394"/>
        <v>128.61538461538476</v>
      </c>
      <c r="AC362" s="95">
        <f t="shared" si="395"/>
        <v>5</v>
      </c>
      <c r="AD362" s="436"/>
      <c r="AE362" s="95">
        <v>15</v>
      </c>
      <c r="AF362" s="152">
        <v>1926.8852459016412</v>
      </c>
      <c r="AG362" s="178">
        <f t="shared" si="396"/>
        <v>128.45901639344274</v>
      </c>
      <c r="AH362" s="95">
        <f t="shared" si="397"/>
        <v>5</v>
      </c>
      <c r="AI362" s="436"/>
      <c r="AJ362" s="95">
        <v>15</v>
      </c>
      <c r="AK362" s="152">
        <v>1915.6097560975602</v>
      </c>
      <c r="AL362" s="178">
        <f t="shared" si="398"/>
        <v>127.70731707317069</v>
      </c>
      <c r="AM362" s="95">
        <f t="shared" si="399"/>
        <v>5</v>
      </c>
      <c r="AN362" s="436"/>
      <c r="AO362" s="95">
        <v>15</v>
      </c>
      <c r="AP362" s="152">
        <v>1912</v>
      </c>
      <c r="AQ362" s="178">
        <f t="shared" si="400"/>
        <v>127.46666666666667</v>
      </c>
      <c r="AR362" s="95">
        <f t="shared" si="401"/>
        <v>6</v>
      </c>
      <c r="AS362" s="436"/>
      <c r="AT362" s="95">
        <v>15</v>
      </c>
      <c r="AU362" s="152">
        <v>1919.3684210526319</v>
      </c>
      <c r="AV362" s="178">
        <f t="shared" si="402"/>
        <v>127.95789473684212</v>
      </c>
      <c r="AW362" s="95">
        <f t="shared" si="403"/>
        <v>6</v>
      </c>
      <c r="AX362" s="436"/>
    </row>
    <row r="363" spans="2:50" hidden="1">
      <c r="B363" s="435"/>
      <c r="C363" s="95">
        <f t="shared" si="387"/>
        <v>13</v>
      </c>
      <c r="D363" s="95" t="s">
        <v>411</v>
      </c>
      <c r="E363" s="95">
        <v>15</v>
      </c>
      <c r="F363" s="95">
        <v>2000</v>
      </c>
      <c r="G363" s="178">
        <f t="shared" si="388"/>
        <v>133.33333333333334</v>
      </c>
      <c r="H363" s="436"/>
      <c r="I363" s="154">
        <f t="shared" si="404"/>
        <v>15</v>
      </c>
      <c r="J363" s="154">
        <f t="shared" si="405"/>
        <v>1922.7945075415141</v>
      </c>
      <c r="K363" s="155">
        <f t="shared" si="406"/>
        <v>128.18630050276764</v>
      </c>
      <c r="L363" s="438"/>
      <c r="M363" s="154">
        <f t="shared" si="389"/>
        <v>4</v>
      </c>
      <c r="N363" s="433"/>
      <c r="O363" s="433"/>
      <c r="P363" s="95">
        <v>15</v>
      </c>
      <c r="Q363" s="152">
        <v>1922.8571428571447</v>
      </c>
      <c r="R363" s="178">
        <f t="shared" si="390"/>
        <v>128.19047619047632</v>
      </c>
      <c r="S363" s="95">
        <f t="shared" si="391"/>
        <v>5</v>
      </c>
      <c r="T363" s="436"/>
      <c r="U363" s="95">
        <v>15</v>
      </c>
      <c r="V363" s="152">
        <v>1905.000000000002</v>
      </c>
      <c r="W363" s="178">
        <f t="shared" si="392"/>
        <v>127.00000000000014</v>
      </c>
      <c r="X363" s="95">
        <f t="shared" si="393"/>
        <v>6</v>
      </c>
      <c r="Y363" s="436"/>
      <c r="Z363" s="95">
        <v>15</v>
      </c>
      <c r="AA363" s="152">
        <v>1931.320754716982</v>
      </c>
      <c r="AB363" s="178">
        <f t="shared" si="394"/>
        <v>128.75471698113213</v>
      </c>
      <c r="AC363" s="95">
        <f t="shared" si="395"/>
        <v>4</v>
      </c>
      <c r="AD363" s="436"/>
      <c r="AE363" s="95">
        <v>15</v>
      </c>
      <c r="AF363" s="152">
        <v>1932.2222222222235</v>
      </c>
      <c r="AG363" s="178">
        <f t="shared" si="396"/>
        <v>128.81481481481489</v>
      </c>
      <c r="AH363" s="95">
        <f t="shared" si="397"/>
        <v>4</v>
      </c>
      <c r="AI363" s="436"/>
      <c r="AJ363" s="95">
        <v>15</v>
      </c>
      <c r="AK363" s="152">
        <v>1916.8421052631593</v>
      </c>
      <c r="AL363" s="178">
        <f t="shared" si="398"/>
        <v>127.78947368421062</v>
      </c>
      <c r="AM363" s="95">
        <f t="shared" si="399"/>
        <v>4</v>
      </c>
      <c r="AN363" s="436"/>
      <c r="AO363" s="95">
        <v>15</v>
      </c>
      <c r="AP363" s="152">
        <v>1926.1764705882331</v>
      </c>
      <c r="AQ363" s="178">
        <f t="shared" si="400"/>
        <v>128.41176470588221</v>
      </c>
      <c r="AR363" s="95">
        <f t="shared" si="401"/>
        <v>3</v>
      </c>
      <c r="AS363" s="436"/>
      <c r="AT363" s="95">
        <v>15</v>
      </c>
      <c r="AU363" s="152">
        <v>1925.1428571428553</v>
      </c>
      <c r="AV363" s="178">
        <f t="shared" si="402"/>
        <v>128.34285714285701</v>
      </c>
      <c r="AW363" s="95">
        <f t="shared" si="403"/>
        <v>4</v>
      </c>
      <c r="AX363" s="436"/>
    </row>
    <row r="364" spans="2:50" hidden="1">
      <c r="B364" s="435"/>
      <c r="C364" s="95">
        <f t="shared" si="387"/>
        <v>14</v>
      </c>
      <c r="D364" s="95" t="s">
        <v>837</v>
      </c>
      <c r="E364" s="95">
        <v>19</v>
      </c>
      <c r="F364" s="95">
        <v>2000</v>
      </c>
      <c r="G364" s="178">
        <f t="shared" si="388"/>
        <v>105.26315789473684</v>
      </c>
      <c r="H364" s="436"/>
      <c r="I364" s="154">
        <f t="shared" si="404"/>
        <v>18.714285714285715</v>
      </c>
      <c r="J364" s="154">
        <f t="shared" si="405"/>
        <v>1919.3546867563782</v>
      </c>
      <c r="K364" s="155">
        <f t="shared" si="406"/>
        <v>102.70834646633021</v>
      </c>
      <c r="L364" s="438"/>
      <c r="M364" s="154">
        <f t="shared" si="389"/>
        <v>12</v>
      </c>
      <c r="N364" s="433"/>
      <c r="O364" s="433"/>
      <c r="P364" s="95">
        <v>19</v>
      </c>
      <c r="Q364" s="152">
        <v>1903.5294117647065</v>
      </c>
      <c r="R364" s="178">
        <f t="shared" si="390"/>
        <v>100.18575851393193</v>
      </c>
      <c r="S364" s="95">
        <f t="shared" si="391"/>
        <v>13</v>
      </c>
      <c r="T364" s="436"/>
      <c r="U364" s="95">
        <v>19</v>
      </c>
      <c r="V364" s="152">
        <v>1932.5806451612896</v>
      </c>
      <c r="W364" s="178">
        <f t="shared" si="392"/>
        <v>101.71477079796261</v>
      </c>
      <c r="X364" s="95">
        <f t="shared" si="393"/>
        <v>12</v>
      </c>
      <c r="Y364" s="436"/>
      <c r="Z364" s="95">
        <v>19</v>
      </c>
      <c r="AA364" s="152">
        <v>1924.7058823529419</v>
      </c>
      <c r="AB364" s="178">
        <f t="shared" si="394"/>
        <v>101.30030959752325</v>
      </c>
      <c r="AC364" s="95">
        <f t="shared" si="395"/>
        <v>12</v>
      </c>
      <c r="AD364" s="436"/>
      <c r="AE364" s="95">
        <v>19</v>
      </c>
      <c r="AF364" s="152">
        <v>1910.2325581395346</v>
      </c>
      <c r="AG364" s="178">
        <f t="shared" si="396"/>
        <v>100.53855569155445</v>
      </c>
      <c r="AH364" s="95">
        <f t="shared" si="397"/>
        <v>13</v>
      </c>
      <c r="AI364" s="436"/>
      <c r="AJ364" s="95">
        <v>19</v>
      </c>
      <c r="AK364" s="152">
        <v>1921.395348837209</v>
      </c>
      <c r="AL364" s="178">
        <f t="shared" si="398"/>
        <v>101.12607099143206</v>
      </c>
      <c r="AM364" s="95">
        <f t="shared" si="399"/>
        <v>13</v>
      </c>
      <c r="AN364" s="436"/>
      <c r="AO364" s="95">
        <v>19</v>
      </c>
      <c r="AP364" s="152">
        <v>1932.8571428571443</v>
      </c>
      <c r="AQ364" s="178">
        <f t="shared" si="400"/>
        <v>101.72932330827075</v>
      </c>
      <c r="AR364" s="95">
        <f t="shared" si="401"/>
        <v>12</v>
      </c>
      <c r="AS364" s="436"/>
      <c r="AT364" s="95">
        <v>17</v>
      </c>
      <c r="AU364" s="152">
        <v>1910.1818181818194</v>
      </c>
      <c r="AV364" s="178">
        <f t="shared" si="402"/>
        <v>112.36363636363643</v>
      </c>
      <c r="AW364" s="95">
        <f t="shared" si="403"/>
        <v>11</v>
      </c>
      <c r="AX364" s="436"/>
    </row>
    <row r="365" spans="2:50" hidden="1">
      <c r="B365" s="435"/>
      <c r="C365" s="95">
        <f t="shared" si="387"/>
        <v>15</v>
      </c>
      <c r="D365" s="95" t="s">
        <v>843</v>
      </c>
      <c r="E365" s="95">
        <v>16</v>
      </c>
      <c r="F365" s="95">
        <v>1500</v>
      </c>
      <c r="G365" s="178">
        <f t="shared" si="388"/>
        <v>93.75</v>
      </c>
      <c r="H365" s="436"/>
      <c r="I365" s="154">
        <f t="shared" si="404"/>
        <v>16</v>
      </c>
      <c r="J365" s="154">
        <f t="shared" si="405"/>
        <v>1435.5354047053181</v>
      </c>
      <c r="K365" s="155">
        <f t="shared" si="406"/>
        <v>89.720962794082382</v>
      </c>
      <c r="L365" s="439"/>
      <c r="M365" s="154">
        <f t="shared" si="389"/>
        <v>15</v>
      </c>
      <c r="N365" s="433"/>
      <c r="O365" s="433"/>
      <c r="P365" s="95">
        <v>16</v>
      </c>
      <c r="Q365" s="152">
        <v>1431.6018306636161</v>
      </c>
      <c r="R365" s="178">
        <f t="shared" si="390"/>
        <v>89.475114416476003</v>
      </c>
      <c r="S365" s="95">
        <f t="shared" si="391"/>
        <v>15</v>
      </c>
      <c r="T365" s="436"/>
      <c r="U365" s="95">
        <v>16</v>
      </c>
      <c r="V365" s="152">
        <v>1429.873949579832</v>
      </c>
      <c r="W365" s="178">
        <f t="shared" si="392"/>
        <v>89.367121848739501</v>
      </c>
      <c r="X365" s="95">
        <f t="shared" si="393"/>
        <v>15</v>
      </c>
      <c r="Y365" s="436"/>
      <c r="Z365" s="95">
        <v>16</v>
      </c>
      <c r="AA365" s="152">
        <v>1431.4478764478758</v>
      </c>
      <c r="AB365" s="178">
        <f t="shared" si="394"/>
        <v>89.46549227799224</v>
      </c>
      <c r="AC365" s="95">
        <f t="shared" si="395"/>
        <v>15</v>
      </c>
      <c r="AD365" s="436"/>
      <c r="AE365" s="95">
        <v>16</v>
      </c>
      <c r="AF365" s="152">
        <v>1439.9240986717277</v>
      </c>
      <c r="AG365" s="178">
        <f t="shared" si="396"/>
        <v>89.995256166982983</v>
      </c>
      <c r="AH365" s="95">
        <f t="shared" si="397"/>
        <v>15</v>
      </c>
      <c r="AI365" s="436"/>
      <c r="AJ365" s="95">
        <v>16</v>
      </c>
      <c r="AK365" s="152">
        <v>1436.0504201680687</v>
      </c>
      <c r="AL365" s="178">
        <f t="shared" si="398"/>
        <v>89.753151260504296</v>
      </c>
      <c r="AM365" s="95">
        <f t="shared" si="399"/>
        <v>14</v>
      </c>
      <c r="AN365" s="436"/>
      <c r="AO365" s="95">
        <v>16</v>
      </c>
      <c r="AP365" s="152">
        <v>1448.5342401500939</v>
      </c>
      <c r="AQ365" s="178">
        <f t="shared" si="400"/>
        <v>90.533390009380867</v>
      </c>
      <c r="AR365" s="95">
        <f t="shared" si="401"/>
        <v>14</v>
      </c>
      <c r="AS365" s="436"/>
      <c r="AT365" s="95">
        <v>16</v>
      </c>
      <c r="AU365" s="152">
        <v>1431.3154172560114</v>
      </c>
      <c r="AV365" s="178">
        <f t="shared" si="402"/>
        <v>89.457213578500713</v>
      </c>
      <c r="AW365" s="95">
        <f t="shared" si="403"/>
        <v>15</v>
      </c>
      <c r="AX365" s="436"/>
    </row>
    <row r="366" spans="2:50" ht="15.75">
      <c r="B366" s="443" t="s">
        <v>167</v>
      </c>
      <c r="C366" s="444"/>
      <c r="D366" s="444"/>
      <c r="E366" s="444"/>
      <c r="F366" s="444"/>
      <c r="G366" s="444"/>
      <c r="H366" s="444"/>
      <c r="I366" s="151"/>
      <c r="J366" s="151"/>
      <c r="K366" s="151"/>
      <c r="L366" s="151"/>
      <c r="M366" s="151"/>
      <c r="N366" s="433" t="s">
        <v>159</v>
      </c>
      <c r="O366" s="446" t="s">
        <v>106</v>
      </c>
      <c r="P366" s="448">
        <f>AT346+1</f>
        <v>45993</v>
      </c>
      <c r="Q366" s="435"/>
      <c r="R366" s="435"/>
      <c r="S366" s="435"/>
      <c r="T366" s="435"/>
      <c r="U366" s="448">
        <f>P366+1</f>
        <v>45994</v>
      </c>
      <c r="V366" s="435"/>
      <c r="W366" s="435"/>
      <c r="X366" s="435"/>
      <c r="Y366" s="435"/>
      <c r="Z366" s="448">
        <f>U366+1</f>
        <v>45995</v>
      </c>
      <c r="AA366" s="435"/>
      <c r="AB366" s="435"/>
      <c r="AC366" s="435"/>
      <c r="AD366" s="435"/>
      <c r="AE366" s="448">
        <f>Z366+1</f>
        <v>45996</v>
      </c>
      <c r="AF366" s="435"/>
      <c r="AG366" s="435"/>
      <c r="AH366" s="435"/>
      <c r="AI366" s="435"/>
      <c r="AJ366" s="448">
        <f>AE366+1</f>
        <v>45997</v>
      </c>
      <c r="AK366" s="435"/>
      <c r="AL366" s="435"/>
      <c r="AM366" s="435"/>
      <c r="AN366" s="435"/>
      <c r="AO366" s="448">
        <f>AJ366+1</f>
        <v>45998</v>
      </c>
      <c r="AP366" s="435"/>
      <c r="AQ366" s="435"/>
      <c r="AR366" s="435"/>
      <c r="AS366" s="435"/>
      <c r="AT366" s="448">
        <f>AO366+1</f>
        <v>45999</v>
      </c>
      <c r="AU366" s="435"/>
      <c r="AV366" s="435"/>
      <c r="AW366" s="435"/>
      <c r="AX366" s="435"/>
    </row>
    <row r="367" spans="2:50" ht="15.75">
      <c r="B367" s="445"/>
      <c r="C367" s="445"/>
      <c r="D367" s="445"/>
      <c r="E367" s="445"/>
      <c r="F367" s="445"/>
      <c r="G367" s="445"/>
      <c r="H367" s="445"/>
      <c r="I367" s="151"/>
      <c r="J367" s="151"/>
      <c r="K367" s="151"/>
      <c r="L367" s="151"/>
      <c r="M367" s="151"/>
      <c r="N367" s="433"/>
      <c r="O367" s="447"/>
      <c r="P367" s="448" t="s">
        <v>120</v>
      </c>
      <c r="Q367" s="435"/>
      <c r="R367" s="435"/>
      <c r="S367" s="435"/>
      <c r="T367" s="435"/>
      <c r="U367" s="448" t="s">
        <v>114</v>
      </c>
      <c r="V367" s="435"/>
      <c r="W367" s="435"/>
      <c r="X367" s="435"/>
      <c r="Y367" s="435"/>
      <c r="Z367" s="448" t="s">
        <v>115</v>
      </c>
      <c r="AA367" s="435"/>
      <c r="AB367" s="435"/>
      <c r="AC367" s="435"/>
      <c r="AD367" s="435"/>
      <c r="AE367" s="448" t="s">
        <v>116</v>
      </c>
      <c r="AF367" s="435"/>
      <c r="AG367" s="435"/>
      <c r="AH367" s="435"/>
      <c r="AI367" s="435"/>
      <c r="AJ367" s="448" t="s">
        <v>117</v>
      </c>
      <c r="AK367" s="435"/>
      <c r="AL367" s="435"/>
      <c r="AM367" s="435"/>
      <c r="AN367" s="435"/>
      <c r="AO367" s="448" t="s">
        <v>118</v>
      </c>
      <c r="AP367" s="435"/>
      <c r="AQ367" s="435"/>
      <c r="AR367" s="435"/>
      <c r="AS367" s="435"/>
      <c r="AT367" s="448" t="s">
        <v>119</v>
      </c>
      <c r="AU367" s="435"/>
      <c r="AV367" s="435"/>
      <c r="AW367" s="435"/>
      <c r="AX367" s="435"/>
    </row>
    <row r="368" spans="2:50">
      <c r="B368" s="433" t="s">
        <v>155</v>
      </c>
      <c r="C368" s="433" t="s">
        <v>147</v>
      </c>
      <c r="D368" s="433"/>
      <c r="E368" s="433" t="s">
        <v>149</v>
      </c>
      <c r="F368" s="433"/>
      <c r="G368" s="433"/>
      <c r="H368" s="440" t="s">
        <v>156</v>
      </c>
      <c r="I368" s="434" t="s">
        <v>225</v>
      </c>
      <c r="J368" s="434"/>
      <c r="K368" s="434"/>
      <c r="L368" s="434" t="s">
        <v>156</v>
      </c>
      <c r="M368" s="434" t="s">
        <v>168</v>
      </c>
      <c r="N368" s="433"/>
      <c r="O368" s="433" t="s">
        <v>158</v>
      </c>
      <c r="P368" s="430" t="s">
        <v>152</v>
      </c>
      <c r="Q368" s="431"/>
      <c r="R368" s="431"/>
      <c r="S368" s="432"/>
      <c r="T368" s="433" t="s">
        <v>156</v>
      </c>
      <c r="U368" s="430" t="s">
        <v>152</v>
      </c>
      <c r="V368" s="431"/>
      <c r="W368" s="431"/>
      <c r="X368" s="432"/>
      <c r="Y368" s="433" t="s">
        <v>156</v>
      </c>
      <c r="Z368" s="430" t="s">
        <v>152</v>
      </c>
      <c r="AA368" s="431"/>
      <c r="AB368" s="431"/>
      <c r="AC368" s="432"/>
      <c r="AD368" s="433" t="s">
        <v>156</v>
      </c>
      <c r="AE368" s="430" t="s">
        <v>152</v>
      </c>
      <c r="AF368" s="431"/>
      <c r="AG368" s="431"/>
      <c r="AH368" s="432"/>
      <c r="AI368" s="433" t="s">
        <v>156</v>
      </c>
      <c r="AJ368" s="430" t="s">
        <v>152</v>
      </c>
      <c r="AK368" s="431"/>
      <c r="AL368" s="431"/>
      <c r="AM368" s="432"/>
      <c r="AN368" s="433" t="s">
        <v>156</v>
      </c>
      <c r="AO368" s="430" t="s">
        <v>152</v>
      </c>
      <c r="AP368" s="431"/>
      <c r="AQ368" s="431"/>
      <c r="AR368" s="432"/>
      <c r="AS368" s="433" t="s">
        <v>156</v>
      </c>
      <c r="AT368" s="430" t="s">
        <v>152</v>
      </c>
      <c r="AU368" s="431"/>
      <c r="AV368" s="431"/>
      <c r="AW368" s="432"/>
      <c r="AX368" s="433" t="s">
        <v>156</v>
      </c>
    </row>
    <row r="369" spans="2:50">
      <c r="B369" s="433"/>
      <c r="C369" s="433"/>
      <c r="D369" s="433"/>
      <c r="E369" s="433" t="s">
        <v>148</v>
      </c>
      <c r="F369" s="433"/>
      <c r="G369" s="433"/>
      <c r="H369" s="441"/>
      <c r="I369" s="434" t="s">
        <v>148</v>
      </c>
      <c r="J369" s="434"/>
      <c r="K369" s="434"/>
      <c r="L369" s="434"/>
      <c r="M369" s="434"/>
      <c r="N369" s="433"/>
      <c r="O369" s="433"/>
      <c r="P369" s="430" t="s">
        <v>153</v>
      </c>
      <c r="Q369" s="431"/>
      <c r="R369" s="431"/>
      <c r="S369" s="432"/>
      <c r="T369" s="433"/>
      <c r="U369" s="430" t="s">
        <v>153</v>
      </c>
      <c r="V369" s="431"/>
      <c r="W369" s="431"/>
      <c r="X369" s="432"/>
      <c r="Y369" s="433"/>
      <c r="Z369" s="430" t="s">
        <v>153</v>
      </c>
      <c r="AA369" s="431"/>
      <c r="AB369" s="431"/>
      <c r="AC369" s="432"/>
      <c r="AD369" s="433"/>
      <c r="AE369" s="430" t="s">
        <v>153</v>
      </c>
      <c r="AF369" s="431"/>
      <c r="AG369" s="431"/>
      <c r="AH369" s="432"/>
      <c r="AI369" s="433"/>
      <c r="AJ369" s="430" t="s">
        <v>153</v>
      </c>
      <c r="AK369" s="431"/>
      <c r="AL369" s="431"/>
      <c r="AM369" s="432"/>
      <c r="AN369" s="433"/>
      <c r="AO369" s="430" t="s">
        <v>153</v>
      </c>
      <c r="AP369" s="431"/>
      <c r="AQ369" s="431"/>
      <c r="AR369" s="432"/>
      <c r="AS369" s="433"/>
      <c r="AT369" s="430" t="s">
        <v>153</v>
      </c>
      <c r="AU369" s="431"/>
      <c r="AV369" s="431"/>
      <c r="AW369" s="432"/>
      <c r="AX369" s="433"/>
    </row>
    <row r="370" spans="2:50">
      <c r="B370" s="433"/>
      <c r="C370" s="433"/>
      <c r="D370" s="433"/>
      <c r="E370" s="94" t="s">
        <v>150</v>
      </c>
      <c r="F370" s="94" t="s">
        <v>151</v>
      </c>
      <c r="G370" s="94" t="s">
        <v>154</v>
      </c>
      <c r="H370" s="442"/>
      <c r="I370" s="153" t="s">
        <v>150</v>
      </c>
      <c r="J370" s="153" t="s">
        <v>151</v>
      </c>
      <c r="K370" s="153" t="s">
        <v>154</v>
      </c>
      <c r="L370" s="434"/>
      <c r="M370" s="434"/>
      <c r="N370" s="433"/>
      <c r="O370" s="433"/>
      <c r="P370" s="94" t="s">
        <v>150</v>
      </c>
      <c r="Q370" s="94" t="s">
        <v>151</v>
      </c>
      <c r="R370" s="94" t="s">
        <v>154</v>
      </c>
      <c r="S370" s="94" t="s">
        <v>168</v>
      </c>
      <c r="T370" s="433"/>
      <c r="U370" s="94" t="s">
        <v>150</v>
      </c>
      <c r="V370" s="94" t="s">
        <v>151</v>
      </c>
      <c r="W370" s="94" t="s">
        <v>154</v>
      </c>
      <c r="X370" s="94" t="s">
        <v>168</v>
      </c>
      <c r="Y370" s="433"/>
      <c r="Z370" s="94" t="s">
        <v>150</v>
      </c>
      <c r="AA370" s="94" t="s">
        <v>151</v>
      </c>
      <c r="AB370" s="94" t="s">
        <v>154</v>
      </c>
      <c r="AC370" s="94" t="s">
        <v>168</v>
      </c>
      <c r="AD370" s="433"/>
      <c r="AE370" s="94" t="s">
        <v>150</v>
      </c>
      <c r="AF370" s="94" t="s">
        <v>151</v>
      </c>
      <c r="AG370" s="94" t="s">
        <v>154</v>
      </c>
      <c r="AH370" s="94" t="s">
        <v>168</v>
      </c>
      <c r="AI370" s="433"/>
      <c r="AJ370" s="94" t="s">
        <v>150</v>
      </c>
      <c r="AK370" s="94" t="s">
        <v>151</v>
      </c>
      <c r="AL370" s="94" t="s">
        <v>154</v>
      </c>
      <c r="AM370" s="94" t="s">
        <v>168</v>
      </c>
      <c r="AN370" s="433"/>
      <c r="AO370" s="94" t="s">
        <v>150</v>
      </c>
      <c r="AP370" s="94" t="s">
        <v>151</v>
      </c>
      <c r="AQ370" s="94" t="s">
        <v>154</v>
      </c>
      <c r="AR370" s="94" t="s">
        <v>168</v>
      </c>
      <c r="AS370" s="433"/>
      <c r="AT370" s="94" t="s">
        <v>150</v>
      </c>
      <c r="AU370" s="94" t="s">
        <v>151</v>
      </c>
      <c r="AV370" s="94" t="s">
        <v>154</v>
      </c>
      <c r="AW370" s="94" t="s">
        <v>168</v>
      </c>
      <c r="AX370" s="433"/>
    </row>
    <row r="371" spans="2:50">
      <c r="B371" s="435" t="s">
        <v>137</v>
      </c>
      <c r="C371" s="95">
        <f>C351</f>
        <v>1</v>
      </c>
      <c r="D371" s="95" t="s">
        <v>412</v>
      </c>
      <c r="E371" s="95">
        <v>17</v>
      </c>
      <c r="F371" s="95">
        <v>2000</v>
      </c>
      <c r="G371" s="178">
        <f>F371/E371</f>
        <v>117.64705882352941</v>
      </c>
      <c r="H371" s="436">
        <f>AVERAGE(G371:G385)</f>
        <v>123.38273096013033</v>
      </c>
      <c r="I371" s="154">
        <f t="shared" ref="I371:I373" si="407">IFERROR(AVERAGE(P371,U371,Z371,AE371,AJ371,AO371,AT371),"")</f>
        <v>17</v>
      </c>
      <c r="J371" s="154">
        <f t="shared" ref="J371:J373" si="408">IFERROR(AVERAGE(Q371,V371,AA371,AF371,AK371,AP371,AU371),"")</f>
        <v>1924.2743089742146</v>
      </c>
      <c r="K371" s="155">
        <f t="shared" ref="K371:K373" si="409">IFERROR(AVERAGE(R371,W371,AB371,AG371,AL371,AQ371,AV371),"")</f>
        <v>113.19260641024793</v>
      </c>
      <c r="L371" s="437">
        <f>IFERROR(AVERAGE(K371:K385),"-")</f>
        <v>118.3052045295109</v>
      </c>
      <c r="M371" s="154">
        <f>IFERROR(RANK(K371, K$371:K$385),"")</f>
        <v>10</v>
      </c>
      <c r="N371" s="433"/>
      <c r="O371" s="433"/>
      <c r="P371" s="95">
        <v>17</v>
      </c>
      <c r="Q371" s="152">
        <v>1938.113207547171</v>
      </c>
      <c r="R371" s="178">
        <f>IFERROR(Q371/P371,"")</f>
        <v>114.00665926748064</v>
      </c>
      <c r="S371" s="95">
        <f>IFERROR(RANK(R371, R$371:R$385),"")</f>
        <v>10</v>
      </c>
      <c r="T371" s="436">
        <f>AVERAGE(R371:R385)</f>
        <v>118.14294174096668</v>
      </c>
      <c r="U371" s="95">
        <v>17</v>
      </c>
      <c r="V371" s="152">
        <v>1905.6000000000006</v>
      </c>
      <c r="W371" s="178">
        <f>IFERROR(V371/U371,"")</f>
        <v>112.09411764705885</v>
      </c>
      <c r="X371" s="95">
        <f>IFERROR(RANK(W371, W$371:W$385),"")</f>
        <v>12</v>
      </c>
      <c r="Y371" s="436">
        <f>AVERAGE(W371:W385)</f>
        <v>118.19954549632071</v>
      </c>
      <c r="Z371" s="95">
        <v>17</v>
      </c>
      <c r="AA371" s="152">
        <v>1946.9999999999993</v>
      </c>
      <c r="AB371" s="178">
        <f>IFERROR(AA371/Z371,"")</f>
        <v>114.52941176470584</v>
      </c>
      <c r="AC371" s="95">
        <f>IFERROR(RANK(AB371, AB$371:AB$385),"")</f>
        <v>10</v>
      </c>
      <c r="AD371" s="436">
        <f>AVERAGE(AB371:AB385)</f>
        <v>118.30256674311889</v>
      </c>
      <c r="AE371" s="95">
        <v>17</v>
      </c>
      <c r="AF371" s="152">
        <v>1928.571428571428</v>
      </c>
      <c r="AG371" s="178">
        <f>IFERROR(AF371/AE371,"")</f>
        <v>113.44537815126047</v>
      </c>
      <c r="AH371" s="95">
        <f>IFERROR(RANK(AG371, AG$371:AG$385),"")</f>
        <v>10</v>
      </c>
      <c r="AI371" s="436">
        <f>AVERAGE(AG371:AG385)</f>
        <v>118.45720157503776</v>
      </c>
      <c r="AJ371" s="95">
        <v>17</v>
      </c>
      <c r="AK371" s="152">
        <v>1916.3265306122455</v>
      </c>
      <c r="AL371" s="178">
        <f>IFERROR(AK371/AJ371,"")</f>
        <v>112.72509003601444</v>
      </c>
      <c r="AM371" s="95">
        <f>IFERROR(RANK(AL371, AL$371:AL$385),"")</f>
        <v>12</v>
      </c>
      <c r="AN371" s="436">
        <f>AVERAGE(AL371:AL385)</f>
        <v>118.67572638607226</v>
      </c>
      <c r="AO371" s="95">
        <v>17</v>
      </c>
      <c r="AP371" s="152">
        <v>1910.8474576271203</v>
      </c>
      <c r="AQ371" s="178">
        <f>IFERROR(AP371/AO371,"")</f>
        <v>112.40279162512472</v>
      </c>
      <c r="AR371" s="95">
        <f>IFERROR(RANK(AQ371, AQ$371:AQ$385),"")</f>
        <v>11</v>
      </c>
      <c r="AS371" s="436">
        <f>AVERAGE(AQ371:AQ385)</f>
        <v>118.16379370064884</v>
      </c>
      <c r="AT371" s="95">
        <v>17</v>
      </c>
      <c r="AU371" s="152">
        <v>1923.4615384615397</v>
      </c>
      <c r="AV371" s="178">
        <f>IFERROR(AU371/AT371,"")</f>
        <v>113.14479638009057</v>
      </c>
      <c r="AW371" s="95">
        <f>IFERROR(RANK(AV371, AV$371:AV$385),"")</f>
        <v>10</v>
      </c>
      <c r="AX371" s="436">
        <f>AVERAGE(AV371:AV385)</f>
        <v>118.19465606441098</v>
      </c>
    </row>
    <row r="372" spans="2:50">
      <c r="B372" s="435"/>
      <c r="C372" s="95">
        <f t="shared" ref="C372:C385" si="410">C352</f>
        <v>2</v>
      </c>
      <c r="D372" s="95" t="s">
        <v>414</v>
      </c>
      <c r="E372" s="95">
        <v>19</v>
      </c>
      <c r="F372" s="95">
        <v>2000</v>
      </c>
      <c r="G372" s="178">
        <f t="shared" ref="G372:G385" si="411">F372/E372</f>
        <v>105.26315789473684</v>
      </c>
      <c r="H372" s="436"/>
      <c r="I372" s="154">
        <f t="shared" si="407"/>
        <v>19</v>
      </c>
      <c r="J372" s="154">
        <f t="shared" si="408"/>
        <v>1921.5993030692819</v>
      </c>
      <c r="K372" s="155">
        <f t="shared" si="409"/>
        <v>101.13680542469906</v>
      </c>
      <c r="L372" s="438"/>
      <c r="M372" s="154">
        <f t="shared" ref="M372:M385" si="412">IFERROR(RANK(K372, K$371:K$385),"")</f>
        <v>13</v>
      </c>
      <c r="N372" s="433"/>
      <c r="O372" s="433"/>
      <c r="P372" s="95">
        <v>19</v>
      </c>
      <c r="Q372" s="152">
        <v>1906.0000000000018</v>
      </c>
      <c r="R372" s="178">
        <f t="shared" ref="R372:R385" si="413">IFERROR(Q372/P372,"")</f>
        <v>100.3157894736843</v>
      </c>
      <c r="S372" s="95">
        <f t="shared" ref="S372:S385" si="414">IFERROR(RANK(R372, R$371:R$385),"")</f>
        <v>13</v>
      </c>
      <c r="T372" s="436"/>
      <c r="U372" s="95">
        <v>19</v>
      </c>
      <c r="V372" s="152">
        <v>1931.320754716982</v>
      </c>
      <c r="W372" s="178">
        <f t="shared" ref="W372:W385" si="415">IFERROR(V372/U372,"")</f>
        <v>101.648460774578</v>
      </c>
      <c r="X372" s="95">
        <f t="shared" ref="X372:X385" si="416">IFERROR(RANK(W372, W$371:W$385),"")</f>
        <v>13</v>
      </c>
      <c r="Y372" s="436"/>
      <c r="Z372" s="95">
        <v>19</v>
      </c>
      <c r="AA372" s="152">
        <v>1912</v>
      </c>
      <c r="AB372" s="178">
        <f t="shared" ref="AB372:AB385" si="417">IFERROR(AA372/Z372,"")</f>
        <v>100.63157894736842</v>
      </c>
      <c r="AC372" s="95">
        <f t="shared" ref="AC372:AC385" si="418">IFERROR(RANK(AB372, AB$371:AB$385),"")</f>
        <v>13</v>
      </c>
      <c r="AD372" s="436"/>
      <c r="AE372" s="95">
        <v>19</v>
      </c>
      <c r="AF372" s="152">
        <v>1944.2553191489362</v>
      </c>
      <c r="AG372" s="178">
        <f t="shared" ref="AG372:AG385" si="419">IFERROR(AF372/AE372,"")</f>
        <v>102.32922732362822</v>
      </c>
      <c r="AH372" s="95">
        <f t="shared" ref="AH372:AH385" si="420">IFERROR(RANK(AG372, AG$371:AG$385),"")</f>
        <v>13</v>
      </c>
      <c r="AI372" s="436"/>
      <c r="AJ372" s="95">
        <v>19</v>
      </c>
      <c r="AK372" s="152">
        <v>1915.7142857142871</v>
      </c>
      <c r="AL372" s="178">
        <f t="shared" ref="AL372:AL385" si="421">IFERROR(AK372/AJ372,"")</f>
        <v>100.827067669173</v>
      </c>
      <c r="AM372" s="95">
        <f t="shared" ref="AM372:AM385" si="422">IFERROR(RANK(AL372, AL$371:AL$385),"")</f>
        <v>13</v>
      </c>
      <c r="AN372" s="436"/>
      <c r="AO372" s="95">
        <v>19</v>
      </c>
      <c r="AP372" s="152">
        <v>1921.904761904764</v>
      </c>
      <c r="AQ372" s="178">
        <f t="shared" ref="AQ372:AQ385" si="423">IFERROR(AP372/AO372,"")</f>
        <v>101.15288220551389</v>
      </c>
      <c r="AR372" s="95">
        <f t="shared" ref="AR372:AR385" si="424">IFERROR(RANK(AQ372, AQ$371:AQ$385),"")</f>
        <v>13</v>
      </c>
      <c r="AS372" s="436"/>
      <c r="AT372" s="95">
        <v>19</v>
      </c>
      <c r="AU372" s="152">
        <v>1920.0000000000018</v>
      </c>
      <c r="AV372" s="178">
        <f t="shared" ref="AV372:AV385" si="425">IFERROR(AU372/AT372,"")</f>
        <v>101.05263157894747</v>
      </c>
      <c r="AW372" s="95">
        <f t="shared" ref="AW372:AW385" si="426">IFERROR(RANK(AV372, AV$371:AV$385),"")</f>
        <v>13</v>
      </c>
      <c r="AX372" s="436"/>
    </row>
    <row r="373" spans="2:50">
      <c r="B373" s="435"/>
      <c r="C373" s="95">
        <f t="shared" si="410"/>
        <v>3</v>
      </c>
      <c r="D373" s="95" t="s">
        <v>415</v>
      </c>
      <c r="E373" s="95">
        <v>14</v>
      </c>
      <c r="F373" s="95">
        <v>2000</v>
      </c>
      <c r="G373" s="178">
        <f t="shared" si="411"/>
        <v>142.85714285714286</v>
      </c>
      <c r="H373" s="436"/>
      <c r="I373" s="154">
        <f t="shared" si="407"/>
        <v>14</v>
      </c>
      <c r="J373" s="154">
        <f t="shared" si="408"/>
        <v>1912.0795248025097</v>
      </c>
      <c r="K373" s="155">
        <f t="shared" si="409"/>
        <v>136.57710891446501</v>
      </c>
      <c r="L373" s="438"/>
      <c r="M373" s="154">
        <f t="shared" si="412"/>
        <v>2</v>
      </c>
      <c r="N373" s="433"/>
      <c r="O373" s="433"/>
      <c r="P373" s="95">
        <v>14</v>
      </c>
      <c r="Q373" s="152">
        <v>1916.5116279069764</v>
      </c>
      <c r="R373" s="178">
        <f t="shared" si="413"/>
        <v>136.89368770764116</v>
      </c>
      <c r="S373" s="95">
        <f t="shared" si="414"/>
        <v>2</v>
      </c>
      <c r="T373" s="436"/>
      <c r="U373" s="95">
        <v>14</v>
      </c>
      <c r="V373" s="152">
        <v>1911.2000000000007</v>
      </c>
      <c r="W373" s="178">
        <f t="shared" si="415"/>
        <v>136.51428571428576</v>
      </c>
      <c r="X373" s="95">
        <f t="shared" si="416"/>
        <v>2</v>
      </c>
      <c r="Y373" s="436"/>
      <c r="Z373" s="95">
        <v>14</v>
      </c>
      <c r="AA373" s="152">
        <v>1905</v>
      </c>
      <c r="AB373" s="178">
        <f t="shared" si="417"/>
        <v>136.07142857142858</v>
      </c>
      <c r="AC373" s="95">
        <f t="shared" si="418"/>
        <v>2</v>
      </c>
      <c r="AD373" s="436"/>
      <c r="AE373" s="95">
        <v>14</v>
      </c>
      <c r="AF373" s="152">
        <v>1909.4117647058824</v>
      </c>
      <c r="AG373" s="178">
        <f t="shared" si="419"/>
        <v>136.38655462184875</v>
      </c>
      <c r="AH373" s="95">
        <f t="shared" si="420"/>
        <v>2</v>
      </c>
      <c r="AI373" s="436"/>
      <c r="AJ373" s="95">
        <v>14</v>
      </c>
      <c r="AK373" s="152">
        <v>1924.2857142857147</v>
      </c>
      <c r="AL373" s="178">
        <f t="shared" si="421"/>
        <v>137.44897959183677</v>
      </c>
      <c r="AM373" s="95">
        <f t="shared" si="422"/>
        <v>2</v>
      </c>
      <c r="AN373" s="436"/>
      <c r="AO373" s="95">
        <v>14</v>
      </c>
      <c r="AP373" s="152">
        <v>1904.0816326530619</v>
      </c>
      <c r="AQ373" s="178">
        <f t="shared" si="423"/>
        <v>136.00583090379013</v>
      </c>
      <c r="AR373" s="95">
        <f t="shared" si="424"/>
        <v>2</v>
      </c>
      <c r="AS373" s="436"/>
      <c r="AT373" s="95">
        <v>14</v>
      </c>
      <c r="AU373" s="152">
        <v>1914.065934065934</v>
      </c>
      <c r="AV373" s="178">
        <f t="shared" si="425"/>
        <v>136.71899529042386</v>
      </c>
      <c r="AW373" s="95">
        <f t="shared" si="426"/>
        <v>2</v>
      </c>
      <c r="AX373" s="436"/>
    </row>
    <row r="374" spans="2:50">
      <c r="B374" s="435"/>
      <c r="C374" s="95">
        <f t="shared" si="410"/>
        <v>4</v>
      </c>
      <c r="D374" s="95" t="s">
        <v>416</v>
      </c>
      <c r="E374" s="95">
        <v>16</v>
      </c>
      <c r="F374" s="95">
        <v>2000</v>
      </c>
      <c r="G374" s="178">
        <f t="shared" si="411"/>
        <v>125</v>
      </c>
      <c r="H374" s="436"/>
      <c r="I374" s="154">
        <f>IFERROR(AVERAGE(P374,U374,Z374,AE374,AJ374,AO374,AT374),"")</f>
        <v>16</v>
      </c>
      <c r="J374" s="154">
        <f>IFERROR(AVERAGE(Q374,V374,AA374,AF374,AK374,AP374,AU374),"")</f>
        <v>1926.2976992531112</v>
      </c>
      <c r="K374" s="155">
        <f>IFERROR(AVERAGE(R374,W374,AB374,AG374,AL374,AQ374,AV374),"")</f>
        <v>120.39360620331945</v>
      </c>
      <c r="L374" s="438"/>
      <c r="M374" s="154">
        <f t="shared" si="412"/>
        <v>8</v>
      </c>
      <c r="N374" s="433"/>
      <c r="O374" s="433"/>
      <c r="P374" s="95">
        <v>16</v>
      </c>
      <c r="Q374" s="152">
        <v>1918.8679245283031</v>
      </c>
      <c r="R374" s="178">
        <f t="shared" si="413"/>
        <v>119.92924528301894</v>
      </c>
      <c r="S374" s="95">
        <f t="shared" si="414"/>
        <v>8</v>
      </c>
      <c r="T374" s="436"/>
      <c r="U374" s="95">
        <v>16</v>
      </c>
      <c r="V374" s="152">
        <v>1909.2000000000005</v>
      </c>
      <c r="W374" s="178">
        <f t="shared" si="415"/>
        <v>119.32500000000003</v>
      </c>
      <c r="X374" s="95">
        <f t="shared" si="416"/>
        <v>7</v>
      </c>
      <c r="Y374" s="436"/>
      <c r="Z374" s="95">
        <v>16</v>
      </c>
      <c r="AA374" s="152">
        <v>1921.2765957446813</v>
      </c>
      <c r="AB374" s="178">
        <f t="shared" si="417"/>
        <v>120.07978723404258</v>
      </c>
      <c r="AC374" s="95">
        <f t="shared" si="418"/>
        <v>8</v>
      </c>
      <c r="AD374" s="436"/>
      <c r="AE374" s="95">
        <v>16</v>
      </c>
      <c r="AF374" s="152">
        <v>1939.9999999999989</v>
      </c>
      <c r="AG374" s="178">
        <f t="shared" si="419"/>
        <v>121.24999999999993</v>
      </c>
      <c r="AH374" s="95">
        <f t="shared" si="420"/>
        <v>7</v>
      </c>
      <c r="AI374" s="436"/>
      <c r="AJ374" s="95">
        <v>16</v>
      </c>
      <c r="AK374" s="152">
        <v>1942.3255813953485</v>
      </c>
      <c r="AL374" s="178">
        <f t="shared" si="421"/>
        <v>121.39534883720928</v>
      </c>
      <c r="AM374" s="95">
        <f t="shared" si="422"/>
        <v>8</v>
      </c>
      <c r="AN374" s="436"/>
      <c r="AO374" s="95">
        <v>16</v>
      </c>
      <c r="AP374" s="152">
        <v>1921.0344827586196</v>
      </c>
      <c r="AQ374" s="178">
        <f t="shared" si="423"/>
        <v>120.06465517241372</v>
      </c>
      <c r="AR374" s="95">
        <f t="shared" si="424"/>
        <v>8</v>
      </c>
      <c r="AS374" s="436"/>
      <c r="AT374" s="95">
        <v>16</v>
      </c>
      <c r="AU374" s="152">
        <v>1931.3793103448263</v>
      </c>
      <c r="AV374" s="178">
        <f t="shared" si="425"/>
        <v>120.71120689655164</v>
      </c>
      <c r="AW374" s="95">
        <f t="shared" si="426"/>
        <v>7</v>
      </c>
      <c r="AX374" s="436"/>
    </row>
    <row r="375" spans="2:50">
      <c r="B375" s="435"/>
      <c r="C375" s="95">
        <f t="shared" si="410"/>
        <v>5</v>
      </c>
      <c r="D375" s="95" t="s">
        <v>422</v>
      </c>
      <c r="E375" s="95">
        <v>17</v>
      </c>
      <c r="F375" s="95">
        <v>2000</v>
      </c>
      <c r="G375" s="178">
        <f t="shared" si="411"/>
        <v>117.64705882352941</v>
      </c>
      <c r="H375" s="436"/>
      <c r="I375" s="154">
        <f t="shared" ref="I375:I385" si="427">IFERROR(AVERAGE(P375,U375,Z375,AE375,AJ375,AO375,AT375),"")</f>
        <v>17</v>
      </c>
      <c r="J375" s="154">
        <f t="shared" ref="J375:J385" si="428">IFERROR(AVERAGE(Q375,V375,AA375,AF375,AK375,AP375,AU375),"")</f>
        <v>1913.7897701111112</v>
      </c>
      <c r="K375" s="155">
        <f t="shared" ref="K375:K385" si="429">IFERROR(AVERAGE(R375,W375,AB375,AG375,AL375,AQ375,AV375),"")</f>
        <v>112.57586883006537</v>
      </c>
      <c r="L375" s="438"/>
      <c r="M375" s="154">
        <f t="shared" si="412"/>
        <v>12</v>
      </c>
      <c r="N375" s="433"/>
      <c r="O375" s="433"/>
      <c r="P375" s="95">
        <v>17</v>
      </c>
      <c r="Q375" s="152">
        <v>1908.3333333333317</v>
      </c>
      <c r="R375" s="178">
        <f t="shared" si="413"/>
        <v>112.25490196078421</v>
      </c>
      <c r="S375" s="95">
        <f t="shared" si="414"/>
        <v>11</v>
      </c>
      <c r="T375" s="436"/>
      <c r="U375" s="95">
        <v>17</v>
      </c>
      <c r="V375" s="152">
        <v>1922.812500000002</v>
      </c>
      <c r="W375" s="178">
        <f t="shared" si="415"/>
        <v>113.10661764705894</v>
      </c>
      <c r="X375" s="95">
        <f t="shared" si="416"/>
        <v>10</v>
      </c>
      <c r="Y375" s="436"/>
      <c r="Z375" s="95">
        <v>17</v>
      </c>
      <c r="AA375" s="152">
        <v>1908.0000000000014</v>
      </c>
      <c r="AB375" s="178">
        <f t="shared" si="417"/>
        <v>112.23529411764714</v>
      </c>
      <c r="AC375" s="95">
        <f t="shared" si="418"/>
        <v>12</v>
      </c>
      <c r="AD375" s="436"/>
      <c r="AE375" s="95">
        <v>17</v>
      </c>
      <c r="AF375" s="152">
        <v>1913.0000000000018</v>
      </c>
      <c r="AG375" s="178">
        <f t="shared" si="419"/>
        <v>112.52941176470598</v>
      </c>
      <c r="AH375" s="95">
        <f t="shared" si="420"/>
        <v>12</v>
      </c>
      <c r="AI375" s="436"/>
      <c r="AJ375" s="95">
        <v>17</v>
      </c>
      <c r="AK375" s="152">
        <v>1918.2352941176496</v>
      </c>
      <c r="AL375" s="178">
        <f t="shared" si="421"/>
        <v>112.83737024221467</v>
      </c>
      <c r="AM375" s="95">
        <f t="shared" si="422"/>
        <v>11</v>
      </c>
      <c r="AN375" s="436"/>
      <c r="AO375" s="95">
        <v>17</v>
      </c>
      <c r="AP375" s="152">
        <v>1915.4430379746825</v>
      </c>
      <c r="AQ375" s="178">
        <f t="shared" si="423"/>
        <v>112.67311988086368</v>
      </c>
      <c r="AR375" s="95">
        <f t="shared" si="424"/>
        <v>10</v>
      </c>
      <c r="AS375" s="436"/>
      <c r="AT375" s="95">
        <v>17</v>
      </c>
      <c r="AU375" s="152">
        <v>1910.7042253521108</v>
      </c>
      <c r="AV375" s="178">
        <f t="shared" si="425"/>
        <v>112.39436619718299</v>
      </c>
      <c r="AW375" s="95">
        <f t="shared" si="426"/>
        <v>12</v>
      </c>
      <c r="AX375" s="436"/>
    </row>
    <row r="376" spans="2:50">
      <c r="B376" s="435"/>
      <c r="C376" s="95">
        <f t="shared" si="410"/>
        <v>6</v>
      </c>
      <c r="D376" s="95" t="s">
        <v>423</v>
      </c>
      <c r="E376" s="95">
        <v>15</v>
      </c>
      <c r="F376" s="95">
        <v>2000</v>
      </c>
      <c r="G376" s="178">
        <f t="shared" si="411"/>
        <v>133.33333333333334</v>
      </c>
      <c r="H376" s="436"/>
      <c r="I376" s="154">
        <f t="shared" si="427"/>
        <v>15</v>
      </c>
      <c r="J376" s="154">
        <f t="shared" si="428"/>
        <v>1924.8549614452338</v>
      </c>
      <c r="K376" s="155">
        <f t="shared" si="429"/>
        <v>128.32366409634889</v>
      </c>
      <c r="L376" s="438"/>
      <c r="M376" s="154">
        <f t="shared" si="412"/>
        <v>3</v>
      </c>
      <c r="N376" s="433"/>
      <c r="O376" s="433"/>
      <c r="P376" s="95">
        <v>15</v>
      </c>
      <c r="Q376" s="152">
        <v>1921.0909090909101</v>
      </c>
      <c r="R376" s="178">
        <f t="shared" si="413"/>
        <v>128.07272727272735</v>
      </c>
      <c r="S376" s="95">
        <f t="shared" si="414"/>
        <v>3</v>
      </c>
      <c r="T376" s="436"/>
      <c r="U376" s="95">
        <v>15</v>
      </c>
      <c r="V376" s="152">
        <v>1933.4693877551024</v>
      </c>
      <c r="W376" s="178">
        <f t="shared" si="415"/>
        <v>128.89795918367349</v>
      </c>
      <c r="X376" s="95">
        <f t="shared" si="416"/>
        <v>3</v>
      </c>
      <c r="Y376" s="436"/>
      <c r="Z376" s="95">
        <v>15</v>
      </c>
      <c r="AA376" s="152">
        <v>1917.0731707317066</v>
      </c>
      <c r="AB376" s="178">
        <f t="shared" si="417"/>
        <v>127.80487804878044</v>
      </c>
      <c r="AC376" s="95">
        <f t="shared" si="418"/>
        <v>5</v>
      </c>
      <c r="AD376" s="436"/>
      <c r="AE376" s="95">
        <v>15</v>
      </c>
      <c r="AF376" s="152">
        <v>1934.2857142857135</v>
      </c>
      <c r="AG376" s="178">
        <f t="shared" si="419"/>
        <v>128.95238095238091</v>
      </c>
      <c r="AH376" s="95">
        <f t="shared" si="420"/>
        <v>3</v>
      </c>
      <c r="AI376" s="436"/>
      <c r="AJ376" s="95">
        <v>15</v>
      </c>
      <c r="AK376" s="152">
        <v>1934.6938775510209</v>
      </c>
      <c r="AL376" s="178">
        <f t="shared" si="421"/>
        <v>128.97959183673473</v>
      </c>
      <c r="AM376" s="95">
        <f t="shared" si="422"/>
        <v>3</v>
      </c>
      <c r="AN376" s="436"/>
      <c r="AO376" s="95">
        <v>15</v>
      </c>
      <c r="AP376" s="152">
        <v>1903.7288135593235</v>
      </c>
      <c r="AQ376" s="178">
        <f t="shared" si="423"/>
        <v>126.91525423728824</v>
      </c>
      <c r="AR376" s="95">
        <f t="shared" si="424"/>
        <v>6</v>
      </c>
      <c r="AS376" s="436"/>
      <c r="AT376" s="95">
        <v>15</v>
      </c>
      <c r="AU376" s="152">
        <v>1929.6428571428587</v>
      </c>
      <c r="AV376" s="178">
        <f t="shared" si="425"/>
        <v>128.64285714285725</v>
      </c>
      <c r="AW376" s="95">
        <f t="shared" si="426"/>
        <v>3</v>
      </c>
      <c r="AX376" s="436"/>
    </row>
    <row r="377" spans="2:50">
      <c r="B377" s="435"/>
      <c r="C377" s="95">
        <f t="shared" si="410"/>
        <v>7</v>
      </c>
      <c r="D377" s="95" t="s">
        <v>828</v>
      </c>
      <c r="E377" s="95">
        <v>16</v>
      </c>
      <c r="F377" s="95">
        <v>2000</v>
      </c>
      <c r="G377" s="178">
        <f t="shared" si="411"/>
        <v>125</v>
      </c>
      <c r="H377" s="436"/>
      <c r="I377" s="154">
        <f t="shared" si="427"/>
        <v>16</v>
      </c>
      <c r="J377" s="154">
        <f t="shared" si="428"/>
        <v>1913.0635313487421</v>
      </c>
      <c r="K377" s="155">
        <f t="shared" si="429"/>
        <v>119.56647070929638</v>
      </c>
      <c r="L377" s="438"/>
      <c r="M377" s="154">
        <f t="shared" si="412"/>
        <v>9</v>
      </c>
      <c r="N377" s="433"/>
      <c r="O377" s="433"/>
      <c r="P377" s="95">
        <v>16</v>
      </c>
      <c r="Q377" s="152">
        <v>1905.773195876289</v>
      </c>
      <c r="R377" s="178">
        <f t="shared" si="413"/>
        <v>119.11082474226806</v>
      </c>
      <c r="S377" s="95">
        <f t="shared" si="414"/>
        <v>9</v>
      </c>
      <c r="T377" s="436"/>
      <c r="U377" s="95">
        <v>16</v>
      </c>
      <c r="V377" s="152">
        <v>1903.1707317073165</v>
      </c>
      <c r="W377" s="178">
        <f t="shared" si="415"/>
        <v>118.94817073170728</v>
      </c>
      <c r="X377" s="95">
        <f t="shared" si="416"/>
        <v>8</v>
      </c>
      <c r="Y377" s="436"/>
      <c r="Z377" s="95">
        <v>16</v>
      </c>
      <c r="AA377" s="152">
        <v>1905.2173913043459</v>
      </c>
      <c r="AB377" s="178">
        <f t="shared" si="417"/>
        <v>119.07608695652162</v>
      </c>
      <c r="AC377" s="95">
        <f t="shared" si="418"/>
        <v>9</v>
      </c>
      <c r="AD377" s="436"/>
      <c r="AE377" s="95">
        <v>16</v>
      </c>
      <c r="AF377" s="152">
        <v>1914.9295774647869</v>
      </c>
      <c r="AG377" s="178">
        <f t="shared" si="419"/>
        <v>119.68309859154918</v>
      </c>
      <c r="AH377" s="95">
        <f t="shared" si="420"/>
        <v>9</v>
      </c>
      <c r="AI377" s="436"/>
      <c r="AJ377" s="95">
        <v>16</v>
      </c>
      <c r="AK377" s="152">
        <v>1919.3103448275858</v>
      </c>
      <c r="AL377" s="178">
        <f t="shared" si="421"/>
        <v>119.95689655172411</v>
      </c>
      <c r="AM377" s="95">
        <f t="shared" si="422"/>
        <v>9</v>
      </c>
      <c r="AN377" s="436"/>
      <c r="AO377" s="95">
        <v>16</v>
      </c>
      <c r="AP377" s="152">
        <v>1925.0000000000005</v>
      </c>
      <c r="AQ377" s="178">
        <f t="shared" si="423"/>
        <v>120.31250000000003</v>
      </c>
      <c r="AR377" s="95">
        <f t="shared" si="424"/>
        <v>7</v>
      </c>
      <c r="AS377" s="436"/>
      <c r="AT377" s="95">
        <v>16</v>
      </c>
      <c r="AU377" s="152">
        <v>1918.0434782608695</v>
      </c>
      <c r="AV377" s="178">
        <f t="shared" si="425"/>
        <v>119.87771739130434</v>
      </c>
      <c r="AW377" s="95">
        <f t="shared" si="426"/>
        <v>8</v>
      </c>
      <c r="AX377" s="436"/>
    </row>
    <row r="378" spans="2:50">
      <c r="B378" s="435"/>
      <c r="C378" s="95">
        <f t="shared" si="410"/>
        <v>8</v>
      </c>
      <c r="D378" s="95" t="s">
        <v>829</v>
      </c>
      <c r="E378" s="95">
        <v>13</v>
      </c>
      <c r="F378" s="95">
        <v>2000</v>
      </c>
      <c r="G378" s="178">
        <f t="shared" si="411"/>
        <v>153.84615384615384</v>
      </c>
      <c r="H378" s="436"/>
      <c r="I378" s="154">
        <f t="shared" si="427"/>
        <v>13</v>
      </c>
      <c r="J378" s="154">
        <f t="shared" si="428"/>
        <v>1917.2174828627283</v>
      </c>
      <c r="K378" s="155">
        <f t="shared" si="429"/>
        <v>147.47826791251757</v>
      </c>
      <c r="L378" s="438"/>
      <c r="M378" s="154">
        <f t="shared" si="412"/>
        <v>1</v>
      </c>
      <c r="N378" s="433"/>
      <c r="O378" s="433"/>
      <c r="P378" s="95">
        <v>13</v>
      </c>
      <c r="Q378" s="152">
        <v>1911.6573348264287</v>
      </c>
      <c r="R378" s="178">
        <f t="shared" si="413"/>
        <v>147.05056421741759</v>
      </c>
      <c r="S378" s="95">
        <f t="shared" si="414"/>
        <v>1</v>
      </c>
      <c r="T378" s="436"/>
      <c r="U378" s="95">
        <v>13</v>
      </c>
      <c r="V378" s="152">
        <v>1918.8753799392096</v>
      </c>
      <c r="W378" s="178">
        <f t="shared" si="415"/>
        <v>147.60579845686226</v>
      </c>
      <c r="X378" s="95">
        <f t="shared" si="416"/>
        <v>1</v>
      </c>
      <c r="Y378" s="436"/>
      <c r="Z378" s="95">
        <v>13</v>
      </c>
      <c r="AA378" s="152">
        <v>1903.9999999999986</v>
      </c>
      <c r="AB378" s="178">
        <f t="shared" si="417"/>
        <v>146.46153846153837</v>
      </c>
      <c r="AC378" s="95">
        <f t="shared" si="418"/>
        <v>1</v>
      </c>
      <c r="AD378" s="436"/>
      <c r="AE378" s="95">
        <v>13</v>
      </c>
      <c r="AF378" s="152">
        <v>1918.3999999999985</v>
      </c>
      <c r="AG378" s="178">
        <f t="shared" si="419"/>
        <v>147.56923076923064</v>
      </c>
      <c r="AH378" s="95">
        <f t="shared" si="420"/>
        <v>1</v>
      </c>
      <c r="AI378" s="436"/>
      <c r="AJ378" s="95">
        <v>13</v>
      </c>
      <c r="AK378" s="152">
        <v>1921.395348837209</v>
      </c>
      <c r="AL378" s="178">
        <f t="shared" si="421"/>
        <v>147.79964221824685</v>
      </c>
      <c r="AM378" s="95">
        <f t="shared" si="422"/>
        <v>1</v>
      </c>
      <c r="AN378" s="436"/>
      <c r="AO378" s="95">
        <v>13</v>
      </c>
      <c r="AP378" s="152">
        <v>1941.9086021505377</v>
      </c>
      <c r="AQ378" s="178">
        <f t="shared" si="423"/>
        <v>149.37758478081059</v>
      </c>
      <c r="AR378" s="95">
        <f t="shared" si="424"/>
        <v>1</v>
      </c>
      <c r="AS378" s="436"/>
      <c r="AT378" s="95">
        <v>13</v>
      </c>
      <c r="AU378" s="152">
        <v>1904.2857142857149</v>
      </c>
      <c r="AV378" s="178">
        <f t="shared" si="425"/>
        <v>146.48351648351652</v>
      </c>
      <c r="AW378" s="95">
        <f t="shared" si="426"/>
        <v>1</v>
      </c>
      <c r="AX378" s="436"/>
    </row>
    <row r="379" spans="2:50">
      <c r="B379" s="435"/>
      <c r="C379" s="95">
        <f t="shared" si="410"/>
        <v>9</v>
      </c>
      <c r="D379" s="95" t="s">
        <v>808</v>
      </c>
      <c r="E379" s="95">
        <v>16</v>
      </c>
      <c r="F379" s="95">
        <v>1500</v>
      </c>
      <c r="G379" s="178">
        <f t="shared" si="411"/>
        <v>93.75</v>
      </c>
      <c r="H379" s="436"/>
      <c r="I379" s="154">
        <f t="shared" si="427"/>
        <v>16</v>
      </c>
      <c r="J379" s="154">
        <f t="shared" si="428"/>
        <v>1437.323824847507</v>
      </c>
      <c r="K379" s="155">
        <f t="shared" si="429"/>
        <v>89.832739052969188</v>
      </c>
      <c r="L379" s="438"/>
      <c r="M379" s="154">
        <f t="shared" si="412"/>
        <v>14</v>
      </c>
      <c r="N379" s="433"/>
      <c r="O379" s="433"/>
      <c r="P379" s="95">
        <v>16</v>
      </c>
      <c r="Q379" s="152">
        <v>1436.5217391304366</v>
      </c>
      <c r="R379" s="178">
        <f t="shared" si="413"/>
        <v>89.782608695652286</v>
      </c>
      <c r="S379" s="95">
        <f t="shared" si="414"/>
        <v>14</v>
      </c>
      <c r="T379" s="436"/>
      <c r="U379" s="95">
        <v>16</v>
      </c>
      <c r="V379" s="152">
        <v>1437.2727272727254</v>
      </c>
      <c r="W379" s="178">
        <f t="shared" si="415"/>
        <v>89.82954545454534</v>
      </c>
      <c r="X379" s="95">
        <f t="shared" si="416"/>
        <v>14</v>
      </c>
      <c r="Y379" s="436"/>
      <c r="Z379" s="95">
        <v>16</v>
      </c>
      <c r="AA379" s="152">
        <v>1431.5789473684222</v>
      </c>
      <c r="AB379" s="178">
        <f t="shared" si="417"/>
        <v>89.473684210526386</v>
      </c>
      <c r="AC379" s="95">
        <f t="shared" si="418"/>
        <v>15</v>
      </c>
      <c r="AD379" s="436"/>
      <c r="AE379" s="95">
        <v>16</v>
      </c>
      <c r="AF379" s="152">
        <v>1432.0000000000014</v>
      </c>
      <c r="AG379" s="178">
        <f t="shared" si="419"/>
        <v>89.500000000000085</v>
      </c>
      <c r="AH379" s="95">
        <f t="shared" si="420"/>
        <v>14</v>
      </c>
      <c r="AI379" s="436"/>
      <c r="AJ379" s="95">
        <v>16</v>
      </c>
      <c r="AK379" s="152">
        <v>1442.1428571428582</v>
      </c>
      <c r="AL379" s="178">
        <f t="shared" si="421"/>
        <v>90.13392857142864</v>
      </c>
      <c r="AM379" s="95">
        <f t="shared" si="422"/>
        <v>14</v>
      </c>
      <c r="AN379" s="436"/>
      <c r="AO379" s="95">
        <v>16</v>
      </c>
      <c r="AP379" s="152">
        <v>1444.2857142857129</v>
      </c>
      <c r="AQ379" s="178">
        <f t="shared" si="423"/>
        <v>90.267857142857054</v>
      </c>
      <c r="AR379" s="95">
        <f t="shared" si="424"/>
        <v>14</v>
      </c>
      <c r="AS379" s="436"/>
      <c r="AT379" s="95">
        <v>16</v>
      </c>
      <c r="AU379" s="152">
        <v>1437.4647887323929</v>
      </c>
      <c r="AV379" s="178">
        <f t="shared" si="425"/>
        <v>89.841549295774556</v>
      </c>
      <c r="AW379" s="95">
        <f t="shared" si="426"/>
        <v>14</v>
      </c>
      <c r="AX379" s="436"/>
    </row>
    <row r="380" spans="2:50">
      <c r="B380" s="435"/>
      <c r="C380" s="95">
        <f t="shared" si="410"/>
        <v>10</v>
      </c>
      <c r="D380" s="95" t="s">
        <v>809</v>
      </c>
      <c r="E380" s="95">
        <v>15</v>
      </c>
      <c r="F380" s="95">
        <v>2000</v>
      </c>
      <c r="G380" s="178">
        <f t="shared" si="411"/>
        <v>133.33333333333334</v>
      </c>
      <c r="H380" s="436"/>
      <c r="I380" s="154">
        <f t="shared" si="427"/>
        <v>15</v>
      </c>
      <c r="J380" s="154">
        <f t="shared" si="428"/>
        <v>1913.4148678928996</v>
      </c>
      <c r="K380" s="155">
        <f t="shared" si="429"/>
        <v>127.56099119285996</v>
      </c>
      <c r="L380" s="438"/>
      <c r="M380" s="154">
        <f t="shared" si="412"/>
        <v>5</v>
      </c>
      <c r="N380" s="433"/>
      <c r="O380" s="433"/>
      <c r="P380" s="95">
        <v>15</v>
      </c>
      <c r="Q380" s="152">
        <v>1918.2857142857124</v>
      </c>
      <c r="R380" s="178">
        <f t="shared" si="413"/>
        <v>127.88571428571416</v>
      </c>
      <c r="S380" s="95">
        <f t="shared" si="414"/>
        <v>4</v>
      </c>
      <c r="T380" s="436"/>
      <c r="U380" s="95">
        <v>15</v>
      </c>
      <c r="V380" s="152">
        <v>1913.2258064516145</v>
      </c>
      <c r="W380" s="178">
        <f t="shared" si="415"/>
        <v>127.54838709677431</v>
      </c>
      <c r="X380" s="95">
        <f t="shared" si="416"/>
        <v>6</v>
      </c>
      <c r="Y380" s="436"/>
      <c r="Z380" s="95">
        <v>15</v>
      </c>
      <c r="AA380" s="152">
        <v>1918.8000000000004</v>
      </c>
      <c r="AB380" s="178">
        <f t="shared" si="417"/>
        <v>127.92000000000003</v>
      </c>
      <c r="AC380" s="95">
        <f t="shared" si="418"/>
        <v>4</v>
      </c>
      <c r="AD380" s="436"/>
      <c r="AE380" s="95">
        <v>15</v>
      </c>
      <c r="AF380" s="152">
        <v>1906.8000000000004</v>
      </c>
      <c r="AG380" s="178">
        <f t="shared" si="419"/>
        <v>127.12000000000003</v>
      </c>
      <c r="AH380" s="95">
        <f t="shared" si="420"/>
        <v>5</v>
      </c>
      <c r="AI380" s="436"/>
      <c r="AJ380" s="95">
        <v>15</v>
      </c>
      <c r="AK380" s="152">
        <v>1915.6363636363649</v>
      </c>
      <c r="AL380" s="178">
        <f t="shared" si="421"/>
        <v>127.70909090909099</v>
      </c>
      <c r="AM380" s="95">
        <f t="shared" si="422"/>
        <v>4</v>
      </c>
      <c r="AN380" s="436"/>
      <c r="AO380" s="95">
        <v>15</v>
      </c>
      <c r="AP380" s="152">
        <v>1905.6338028168996</v>
      </c>
      <c r="AQ380" s="178">
        <f t="shared" si="423"/>
        <v>127.04225352112664</v>
      </c>
      <c r="AR380" s="95">
        <f t="shared" si="424"/>
        <v>5</v>
      </c>
      <c r="AS380" s="436"/>
      <c r="AT380" s="95">
        <v>15</v>
      </c>
      <c r="AU380" s="152">
        <v>1915.5223880597039</v>
      </c>
      <c r="AV380" s="178">
        <f t="shared" si="425"/>
        <v>127.7014925373136</v>
      </c>
      <c r="AW380" s="95">
        <f t="shared" si="426"/>
        <v>5</v>
      </c>
      <c r="AX380" s="436"/>
    </row>
    <row r="381" spans="2:50">
      <c r="B381" s="435"/>
      <c r="C381" s="95">
        <f t="shared" si="410"/>
        <v>11</v>
      </c>
      <c r="D381" s="95" t="s">
        <v>410</v>
      </c>
      <c r="E381" s="95">
        <v>16</v>
      </c>
      <c r="F381" s="95">
        <v>2000</v>
      </c>
      <c r="G381" s="178">
        <f t="shared" si="411"/>
        <v>125</v>
      </c>
      <c r="H381" s="436"/>
      <c r="I381" s="154">
        <f t="shared" si="427"/>
        <v>16</v>
      </c>
      <c r="J381" s="154">
        <f t="shared" si="428"/>
        <v>1930.2421518719634</v>
      </c>
      <c r="K381" s="155">
        <f t="shared" si="429"/>
        <v>120.64013449199771</v>
      </c>
      <c r="L381" s="438"/>
      <c r="M381" s="154">
        <f t="shared" si="412"/>
        <v>7</v>
      </c>
      <c r="N381" s="433"/>
      <c r="O381" s="433"/>
      <c r="P381" s="95">
        <v>16</v>
      </c>
      <c r="Q381" s="152">
        <v>1938.1818181818157</v>
      </c>
      <c r="R381" s="178">
        <f t="shared" si="413"/>
        <v>121.13636363636348</v>
      </c>
      <c r="S381" s="95">
        <f t="shared" si="414"/>
        <v>7</v>
      </c>
      <c r="T381" s="436"/>
      <c r="U381" s="95">
        <v>16</v>
      </c>
      <c r="V381" s="152">
        <v>1901.1428571428553</v>
      </c>
      <c r="W381" s="178">
        <f t="shared" si="415"/>
        <v>118.82142857142846</v>
      </c>
      <c r="X381" s="95">
        <f t="shared" si="416"/>
        <v>9</v>
      </c>
      <c r="Y381" s="436"/>
      <c r="Z381" s="95">
        <v>16</v>
      </c>
      <c r="AA381" s="152">
        <v>1963.1999999999944</v>
      </c>
      <c r="AB381" s="178">
        <f t="shared" si="417"/>
        <v>122.69999999999965</v>
      </c>
      <c r="AC381" s="95">
        <f t="shared" si="418"/>
        <v>7</v>
      </c>
      <c r="AD381" s="436"/>
      <c r="AE381" s="95">
        <v>16</v>
      </c>
      <c r="AF381" s="152">
        <v>1939.9999999999955</v>
      </c>
      <c r="AG381" s="178">
        <f t="shared" si="419"/>
        <v>121.24999999999972</v>
      </c>
      <c r="AH381" s="95">
        <f t="shared" si="420"/>
        <v>8</v>
      </c>
      <c r="AI381" s="436"/>
      <c r="AJ381" s="95">
        <v>16</v>
      </c>
      <c r="AK381" s="152">
        <v>1956.5217391304279</v>
      </c>
      <c r="AL381" s="178">
        <f t="shared" si="421"/>
        <v>122.28260869565175</v>
      </c>
      <c r="AM381" s="95">
        <f t="shared" si="422"/>
        <v>7</v>
      </c>
      <c r="AN381" s="436"/>
      <c r="AO381" s="95">
        <v>16</v>
      </c>
      <c r="AP381" s="152">
        <v>1908.6486486486472</v>
      </c>
      <c r="AQ381" s="178">
        <f t="shared" si="423"/>
        <v>119.29054054054045</v>
      </c>
      <c r="AR381" s="95">
        <f t="shared" si="424"/>
        <v>9</v>
      </c>
      <c r="AS381" s="436"/>
      <c r="AT381" s="95">
        <v>16</v>
      </c>
      <c r="AU381" s="152">
        <v>1904.0000000000066</v>
      </c>
      <c r="AV381" s="178">
        <f t="shared" si="425"/>
        <v>119.00000000000041</v>
      </c>
      <c r="AW381" s="95">
        <f t="shared" si="426"/>
        <v>9</v>
      </c>
      <c r="AX381" s="436"/>
    </row>
    <row r="382" spans="2:50">
      <c r="B382" s="435"/>
      <c r="C382" s="95">
        <f t="shared" si="410"/>
        <v>12</v>
      </c>
      <c r="D382" s="95" t="s">
        <v>419</v>
      </c>
      <c r="E382" s="95">
        <v>15</v>
      </c>
      <c r="F382" s="95">
        <v>2000</v>
      </c>
      <c r="G382" s="178">
        <f t="shared" si="411"/>
        <v>133.33333333333334</v>
      </c>
      <c r="H382" s="436"/>
      <c r="I382" s="154">
        <f t="shared" si="427"/>
        <v>15</v>
      </c>
      <c r="J382" s="154">
        <f t="shared" si="428"/>
        <v>1914.5126292230611</v>
      </c>
      <c r="K382" s="155">
        <f t="shared" si="429"/>
        <v>127.6341752815374</v>
      </c>
      <c r="L382" s="438"/>
      <c r="M382" s="154">
        <f t="shared" si="412"/>
        <v>4</v>
      </c>
      <c r="N382" s="433"/>
      <c r="O382" s="433"/>
      <c r="P382" s="95">
        <v>15</v>
      </c>
      <c r="Q382" s="152">
        <v>1904.68085106383</v>
      </c>
      <c r="R382" s="178">
        <f t="shared" si="413"/>
        <v>126.97872340425533</v>
      </c>
      <c r="S382" s="95">
        <f t="shared" si="414"/>
        <v>5</v>
      </c>
      <c r="T382" s="436"/>
      <c r="U382" s="95">
        <v>15</v>
      </c>
      <c r="V382" s="152">
        <v>1919.9999999999989</v>
      </c>
      <c r="W382" s="178">
        <f t="shared" si="415"/>
        <v>127.99999999999993</v>
      </c>
      <c r="X382" s="95">
        <f t="shared" si="416"/>
        <v>4</v>
      </c>
      <c r="Y382" s="436"/>
      <c r="Z382" s="95">
        <v>15</v>
      </c>
      <c r="AA382" s="152">
        <v>1912.941176470586</v>
      </c>
      <c r="AB382" s="178">
        <f t="shared" si="417"/>
        <v>127.52941176470573</v>
      </c>
      <c r="AC382" s="95">
        <f t="shared" si="418"/>
        <v>6</v>
      </c>
      <c r="AD382" s="436"/>
      <c r="AE382" s="95">
        <v>15</v>
      </c>
      <c r="AF382" s="152">
        <v>1924.4776119403009</v>
      </c>
      <c r="AG382" s="178">
        <f t="shared" si="419"/>
        <v>128.29850746268673</v>
      </c>
      <c r="AH382" s="95">
        <f t="shared" si="420"/>
        <v>4</v>
      </c>
      <c r="AI382" s="436"/>
      <c r="AJ382" s="95">
        <v>15</v>
      </c>
      <c r="AK382" s="152">
        <v>1913.1034482758619</v>
      </c>
      <c r="AL382" s="178">
        <f t="shared" si="421"/>
        <v>127.54022988505746</v>
      </c>
      <c r="AM382" s="95">
        <f t="shared" si="422"/>
        <v>5</v>
      </c>
      <c r="AN382" s="436"/>
      <c r="AO382" s="95">
        <v>15</v>
      </c>
      <c r="AP382" s="152">
        <v>1912.9787234042556</v>
      </c>
      <c r="AQ382" s="178">
        <f t="shared" si="423"/>
        <v>127.53191489361704</v>
      </c>
      <c r="AR382" s="95">
        <f t="shared" si="424"/>
        <v>4</v>
      </c>
      <c r="AS382" s="436"/>
      <c r="AT382" s="95">
        <v>15</v>
      </c>
      <c r="AU382" s="152">
        <v>1913.4065934065934</v>
      </c>
      <c r="AV382" s="178">
        <f t="shared" si="425"/>
        <v>127.56043956043956</v>
      </c>
      <c r="AW382" s="95">
        <f t="shared" si="426"/>
        <v>6</v>
      </c>
      <c r="AX382" s="436"/>
    </row>
    <row r="383" spans="2:50">
      <c r="B383" s="435"/>
      <c r="C383" s="95">
        <f t="shared" si="410"/>
        <v>13</v>
      </c>
      <c r="D383" s="95" t="s">
        <v>411</v>
      </c>
      <c r="E383" s="95">
        <v>15</v>
      </c>
      <c r="F383" s="95">
        <v>2000</v>
      </c>
      <c r="G383" s="178">
        <f t="shared" si="411"/>
        <v>133.33333333333334</v>
      </c>
      <c r="H383" s="436"/>
      <c r="I383" s="154">
        <f t="shared" si="427"/>
        <v>15</v>
      </c>
      <c r="J383" s="154">
        <f t="shared" si="428"/>
        <v>1912.7699539733433</v>
      </c>
      <c r="K383" s="155">
        <f t="shared" si="429"/>
        <v>127.51799693155624</v>
      </c>
      <c r="L383" s="438"/>
      <c r="M383" s="154">
        <f t="shared" si="412"/>
        <v>6</v>
      </c>
      <c r="N383" s="433"/>
      <c r="O383" s="433"/>
      <c r="P383" s="95">
        <v>15</v>
      </c>
      <c r="Q383" s="152">
        <v>1903.3333333333319</v>
      </c>
      <c r="R383" s="178">
        <f t="shared" si="413"/>
        <v>126.88888888888879</v>
      </c>
      <c r="S383" s="95">
        <f t="shared" si="414"/>
        <v>6</v>
      </c>
      <c r="T383" s="436"/>
      <c r="U383" s="95">
        <v>15</v>
      </c>
      <c r="V383" s="152">
        <v>1919.9999999999975</v>
      </c>
      <c r="W383" s="178">
        <f t="shared" si="415"/>
        <v>127.99999999999983</v>
      </c>
      <c r="X383" s="95">
        <f t="shared" si="416"/>
        <v>5</v>
      </c>
      <c r="Y383" s="436"/>
      <c r="Z383" s="95">
        <v>15</v>
      </c>
      <c r="AA383" s="152">
        <v>1920.0000000000009</v>
      </c>
      <c r="AB383" s="178">
        <f t="shared" si="417"/>
        <v>128.00000000000006</v>
      </c>
      <c r="AC383" s="95">
        <f t="shared" si="418"/>
        <v>3</v>
      </c>
      <c r="AD383" s="436"/>
      <c r="AE383" s="95">
        <v>15</v>
      </c>
      <c r="AF383" s="152">
        <v>1900.6779661016965</v>
      </c>
      <c r="AG383" s="178">
        <f t="shared" si="419"/>
        <v>126.71186440677977</v>
      </c>
      <c r="AH383" s="95">
        <f t="shared" si="420"/>
        <v>6</v>
      </c>
      <c r="AI383" s="436"/>
      <c r="AJ383" s="95">
        <v>15</v>
      </c>
      <c r="AK383" s="152">
        <v>1912.0000000000018</v>
      </c>
      <c r="AL383" s="178">
        <f t="shared" si="421"/>
        <v>127.46666666666678</v>
      </c>
      <c r="AM383" s="95">
        <f t="shared" si="422"/>
        <v>6</v>
      </c>
      <c r="AN383" s="436"/>
      <c r="AO383" s="95">
        <v>15</v>
      </c>
      <c r="AP383" s="152">
        <v>1914.9999999999986</v>
      </c>
      <c r="AQ383" s="178">
        <f t="shared" si="423"/>
        <v>127.66666666666657</v>
      </c>
      <c r="AR383" s="95">
        <f t="shared" si="424"/>
        <v>3</v>
      </c>
      <c r="AS383" s="436"/>
      <c r="AT383" s="95">
        <v>15</v>
      </c>
      <c r="AU383" s="152">
        <v>1918.3783783783767</v>
      </c>
      <c r="AV383" s="178">
        <f t="shared" si="425"/>
        <v>127.89189189189179</v>
      </c>
      <c r="AW383" s="95">
        <f t="shared" si="426"/>
        <v>4</v>
      </c>
      <c r="AX383" s="436"/>
    </row>
    <row r="384" spans="2:50">
      <c r="B384" s="435"/>
      <c r="C384" s="95">
        <f t="shared" si="410"/>
        <v>14</v>
      </c>
      <c r="D384" s="95" t="s">
        <v>837</v>
      </c>
      <c r="E384" s="95">
        <v>17</v>
      </c>
      <c r="F384" s="95">
        <v>2000</v>
      </c>
      <c r="G384" s="178">
        <f t="shared" si="411"/>
        <v>117.64705882352941</v>
      </c>
      <c r="H384" s="436"/>
      <c r="I384" s="154">
        <f t="shared" si="427"/>
        <v>17</v>
      </c>
      <c r="J384" s="154">
        <f t="shared" si="428"/>
        <v>1914.2010054438213</v>
      </c>
      <c r="K384" s="155">
        <f t="shared" si="429"/>
        <v>112.60005914375418</v>
      </c>
      <c r="L384" s="438"/>
      <c r="M384" s="154">
        <f t="shared" si="412"/>
        <v>11</v>
      </c>
      <c r="N384" s="433"/>
      <c r="O384" s="433"/>
      <c r="P384" s="95">
        <v>17</v>
      </c>
      <c r="Q384" s="152">
        <v>1907.3076923076933</v>
      </c>
      <c r="R384" s="178">
        <f t="shared" si="413"/>
        <v>112.19457013574666</v>
      </c>
      <c r="S384" s="95">
        <f t="shared" si="414"/>
        <v>12</v>
      </c>
      <c r="T384" s="436"/>
      <c r="U384" s="95">
        <v>17</v>
      </c>
      <c r="V384" s="152">
        <v>1918.695652173913</v>
      </c>
      <c r="W384" s="178">
        <f t="shared" si="415"/>
        <v>112.86445012787723</v>
      </c>
      <c r="X384" s="95">
        <f t="shared" si="416"/>
        <v>11</v>
      </c>
      <c r="Y384" s="436"/>
      <c r="Z384" s="95">
        <v>17</v>
      </c>
      <c r="AA384" s="152">
        <v>1913.1818181818182</v>
      </c>
      <c r="AB384" s="178">
        <f t="shared" si="417"/>
        <v>112.54010695187166</v>
      </c>
      <c r="AC384" s="95">
        <f t="shared" si="418"/>
        <v>11</v>
      </c>
      <c r="AD384" s="436"/>
      <c r="AE384" s="95">
        <v>17</v>
      </c>
      <c r="AF384" s="152">
        <v>1913.1428571428553</v>
      </c>
      <c r="AG384" s="178">
        <f t="shared" si="419"/>
        <v>112.5378151260503</v>
      </c>
      <c r="AH384" s="95">
        <f t="shared" si="420"/>
        <v>11</v>
      </c>
      <c r="AI384" s="436"/>
      <c r="AJ384" s="95">
        <v>17</v>
      </c>
      <c r="AK384" s="152">
        <v>1932.631578947367</v>
      </c>
      <c r="AL384" s="178">
        <f t="shared" si="421"/>
        <v>113.68421052631571</v>
      </c>
      <c r="AM384" s="95">
        <f t="shared" si="422"/>
        <v>10</v>
      </c>
      <c r="AN384" s="436"/>
      <c r="AO384" s="95">
        <v>17</v>
      </c>
      <c r="AP384" s="152">
        <v>1903.0188679245293</v>
      </c>
      <c r="AQ384" s="178">
        <f t="shared" si="423"/>
        <v>111.94228634850172</v>
      </c>
      <c r="AR384" s="95">
        <f t="shared" si="424"/>
        <v>12</v>
      </c>
      <c r="AS384" s="436"/>
      <c r="AT384" s="95">
        <v>17</v>
      </c>
      <c r="AU384" s="152">
        <v>1911.4285714285718</v>
      </c>
      <c r="AV384" s="178">
        <f t="shared" si="425"/>
        <v>112.43697478991599</v>
      </c>
      <c r="AW384" s="95">
        <f t="shared" si="426"/>
        <v>11</v>
      </c>
      <c r="AX384" s="436"/>
    </row>
    <row r="385" spans="2:50">
      <c r="B385" s="435"/>
      <c r="C385" s="95">
        <f t="shared" si="410"/>
        <v>15</v>
      </c>
      <c r="D385" s="95" t="s">
        <v>843</v>
      </c>
      <c r="E385" s="95">
        <v>16</v>
      </c>
      <c r="F385" s="95">
        <v>1500</v>
      </c>
      <c r="G385" s="178">
        <f t="shared" si="411"/>
        <v>93.75</v>
      </c>
      <c r="H385" s="436"/>
      <c r="I385" s="154">
        <f t="shared" si="427"/>
        <v>16</v>
      </c>
      <c r="J385" s="154">
        <f t="shared" si="428"/>
        <v>1432.761173552462</v>
      </c>
      <c r="K385" s="155">
        <f t="shared" si="429"/>
        <v>89.547573347028873</v>
      </c>
      <c r="L385" s="439"/>
      <c r="M385" s="154">
        <f t="shared" si="412"/>
        <v>15</v>
      </c>
      <c r="N385" s="433"/>
      <c r="O385" s="433"/>
      <c r="P385" s="95">
        <v>16</v>
      </c>
      <c r="Q385" s="152">
        <v>1434.285714285714</v>
      </c>
      <c r="R385" s="178">
        <f t="shared" si="413"/>
        <v>89.642857142857125</v>
      </c>
      <c r="S385" s="95">
        <f t="shared" si="414"/>
        <v>15</v>
      </c>
      <c r="T385" s="436"/>
      <c r="U385" s="95">
        <v>16</v>
      </c>
      <c r="V385" s="152">
        <v>1436.6233766233761</v>
      </c>
      <c r="W385" s="178">
        <f t="shared" si="415"/>
        <v>89.788961038961006</v>
      </c>
      <c r="X385" s="95">
        <f t="shared" si="416"/>
        <v>15</v>
      </c>
      <c r="Y385" s="436"/>
      <c r="Z385" s="95">
        <v>16</v>
      </c>
      <c r="AA385" s="152">
        <v>1431.7647058823536</v>
      </c>
      <c r="AB385" s="178">
        <f t="shared" si="417"/>
        <v>89.485294117647101</v>
      </c>
      <c r="AC385" s="95">
        <f t="shared" si="418"/>
        <v>14</v>
      </c>
      <c r="AD385" s="436"/>
      <c r="AE385" s="95">
        <v>16</v>
      </c>
      <c r="AF385" s="152">
        <v>1428.7128712871292</v>
      </c>
      <c r="AG385" s="178">
        <f t="shared" si="419"/>
        <v>89.294554455445578</v>
      </c>
      <c r="AH385" s="95">
        <f t="shared" si="420"/>
        <v>15</v>
      </c>
      <c r="AI385" s="436"/>
      <c r="AJ385" s="95">
        <v>16</v>
      </c>
      <c r="AK385" s="152">
        <v>1429.5867768595035</v>
      </c>
      <c r="AL385" s="178">
        <f t="shared" si="421"/>
        <v>89.34917355371897</v>
      </c>
      <c r="AM385" s="95">
        <f t="shared" si="422"/>
        <v>15</v>
      </c>
      <c r="AN385" s="436"/>
      <c r="AO385" s="95">
        <v>16</v>
      </c>
      <c r="AP385" s="152">
        <v>1436.9722814498932</v>
      </c>
      <c r="AQ385" s="178">
        <f t="shared" si="423"/>
        <v>89.810767590618326</v>
      </c>
      <c r="AR385" s="95">
        <f t="shared" si="424"/>
        <v>15</v>
      </c>
      <c r="AS385" s="436"/>
      <c r="AT385" s="95">
        <v>16</v>
      </c>
      <c r="AU385" s="152">
        <v>1431.3824884792639</v>
      </c>
      <c r="AV385" s="178">
        <f t="shared" si="425"/>
        <v>89.461405529953993</v>
      </c>
      <c r="AW385" s="95">
        <f t="shared" si="426"/>
        <v>15</v>
      </c>
      <c r="AX385" s="436"/>
    </row>
    <row r="386" spans="2:50" ht="15.75">
      <c r="B386" s="443" t="s">
        <v>167</v>
      </c>
      <c r="C386" s="444"/>
      <c r="D386" s="444"/>
      <c r="E386" s="444"/>
      <c r="F386" s="444"/>
      <c r="G386" s="444"/>
      <c r="H386" s="444"/>
      <c r="I386" s="151"/>
      <c r="J386" s="151"/>
      <c r="K386" s="151"/>
      <c r="L386" s="151"/>
      <c r="M386" s="151"/>
      <c r="N386" s="433" t="s">
        <v>159</v>
      </c>
      <c r="O386" s="446" t="s">
        <v>106</v>
      </c>
      <c r="P386" s="448">
        <f>AT366+1</f>
        <v>46000</v>
      </c>
      <c r="Q386" s="435"/>
      <c r="R386" s="435"/>
      <c r="S386" s="435"/>
      <c r="T386" s="435"/>
      <c r="U386" s="448">
        <f>P386+1</f>
        <v>46001</v>
      </c>
      <c r="V386" s="435"/>
      <c r="W386" s="435"/>
      <c r="X386" s="435"/>
      <c r="Y386" s="435"/>
      <c r="Z386" s="448">
        <f>U386+1</f>
        <v>46002</v>
      </c>
      <c r="AA386" s="435"/>
      <c r="AB386" s="435"/>
      <c r="AC386" s="435"/>
      <c r="AD386" s="435"/>
      <c r="AE386" s="448">
        <f>Z386+1</f>
        <v>46003</v>
      </c>
      <c r="AF386" s="435"/>
      <c r="AG386" s="435"/>
      <c r="AH386" s="435"/>
      <c r="AI386" s="435"/>
      <c r="AJ386" s="448">
        <f>AE386+1</f>
        <v>46004</v>
      </c>
      <c r="AK386" s="435"/>
      <c r="AL386" s="435"/>
      <c r="AM386" s="435"/>
      <c r="AN386" s="435"/>
      <c r="AO386" s="448">
        <f>AJ386+1</f>
        <v>46005</v>
      </c>
      <c r="AP386" s="435"/>
      <c r="AQ386" s="435"/>
      <c r="AR386" s="435"/>
      <c r="AS386" s="435"/>
      <c r="AT386" s="448">
        <f>AO386+1</f>
        <v>46006</v>
      </c>
      <c r="AU386" s="435"/>
      <c r="AV386" s="435"/>
      <c r="AW386" s="435"/>
      <c r="AX386" s="435"/>
    </row>
    <row r="387" spans="2:50" ht="15.75">
      <c r="B387" s="445"/>
      <c r="C387" s="445"/>
      <c r="D387" s="445"/>
      <c r="E387" s="445"/>
      <c r="F387" s="445"/>
      <c r="G387" s="445"/>
      <c r="H387" s="445"/>
      <c r="I387" s="151"/>
      <c r="J387" s="151"/>
      <c r="K387" s="151"/>
      <c r="L387" s="151"/>
      <c r="M387" s="151"/>
      <c r="N387" s="433"/>
      <c r="O387" s="447"/>
      <c r="P387" s="448" t="s">
        <v>120</v>
      </c>
      <c r="Q387" s="435"/>
      <c r="R387" s="435"/>
      <c r="S387" s="435"/>
      <c r="T387" s="435"/>
      <c r="U387" s="448" t="s">
        <v>114</v>
      </c>
      <c r="V387" s="435"/>
      <c r="W387" s="435"/>
      <c r="X387" s="435"/>
      <c r="Y387" s="435"/>
      <c r="Z387" s="448" t="s">
        <v>115</v>
      </c>
      <c r="AA387" s="435"/>
      <c r="AB387" s="435"/>
      <c r="AC387" s="435"/>
      <c r="AD387" s="435"/>
      <c r="AE387" s="448" t="s">
        <v>116</v>
      </c>
      <c r="AF387" s="435"/>
      <c r="AG387" s="435"/>
      <c r="AH387" s="435"/>
      <c r="AI387" s="435"/>
      <c r="AJ387" s="448" t="s">
        <v>117</v>
      </c>
      <c r="AK387" s="435"/>
      <c r="AL387" s="435"/>
      <c r="AM387" s="435"/>
      <c r="AN387" s="435"/>
      <c r="AO387" s="448" t="s">
        <v>118</v>
      </c>
      <c r="AP387" s="435"/>
      <c r="AQ387" s="435"/>
      <c r="AR387" s="435"/>
      <c r="AS387" s="435"/>
      <c r="AT387" s="448" t="s">
        <v>119</v>
      </c>
      <c r="AU387" s="435"/>
      <c r="AV387" s="435"/>
      <c r="AW387" s="435"/>
      <c r="AX387" s="435"/>
    </row>
    <row r="388" spans="2:50">
      <c r="B388" s="433" t="s">
        <v>155</v>
      </c>
      <c r="C388" s="433" t="s">
        <v>147</v>
      </c>
      <c r="D388" s="433"/>
      <c r="E388" s="433" t="s">
        <v>149</v>
      </c>
      <c r="F388" s="433"/>
      <c r="G388" s="433"/>
      <c r="H388" s="440" t="s">
        <v>156</v>
      </c>
      <c r="I388" s="434" t="s">
        <v>225</v>
      </c>
      <c r="J388" s="434"/>
      <c r="K388" s="434"/>
      <c r="L388" s="434" t="s">
        <v>156</v>
      </c>
      <c r="M388" s="434" t="s">
        <v>168</v>
      </c>
      <c r="N388" s="433"/>
      <c r="O388" s="433" t="s">
        <v>158</v>
      </c>
      <c r="P388" s="430" t="s">
        <v>152</v>
      </c>
      <c r="Q388" s="431"/>
      <c r="R388" s="431"/>
      <c r="S388" s="432"/>
      <c r="T388" s="433" t="s">
        <v>156</v>
      </c>
      <c r="U388" s="430" t="s">
        <v>152</v>
      </c>
      <c r="V388" s="431"/>
      <c r="W388" s="431"/>
      <c r="X388" s="432"/>
      <c r="Y388" s="433" t="s">
        <v>156</v>
      </c>
      <c r="Z388" s="430" t="s">
        <v>152</v>
      </c>
      <c r="AA388" s="431"/>
      <c r="AB388" s="431"/>
      <c r="AC388" s="432"/>
      <c r="AD388" s="433" t="s">
        <v>156</v>
      </c>
      <c r="AE388" s="430" t="s">
        <v>152</v>
      </c>
      <c r="AF388" s="431"/>
      <c r="AG388" s="431"/>
      <c r="AH388" s="432"/>
      <c r="AI388" s="433" t="s">
        <v>156</v>
      </c>
      <c r="AJ388" s="430" t="s">
        <v>152</v>
      </c>
      <c r="AK388" s="431"/>
      <c r="AL388" s="431"/>
      <c r="AM388" s="432"/>
      <c r="AN388" s="433" t="s">
        <v>156</v>
      </c>
      <c r="AO388" s="430" t="s">
        <v>152</v>
      </c>
      <c r="AP388" s="431"/>
      <c r="AQ388" s="431"/>
      <c r="AR388" s="432"/>
      <c r="AS388" s="433" t="s">
        <v>156</v>
      </c>
      <c r="AT388" s="430" t="s">
        <v>152</v>
      </c>
      <c r="AU388" s="431"/>
      <c r="AV388" s="431"/>
      <c r="AW388" s="432"/>
      <c r="AX388" s="433" t="s">
        <v>156</v>
      </c>
    </row>
    <row r="389" spans="2:50">
      <c r="B389" s="433"/>
      <c r="C389" s="433"/>
      <c r="D389" s="433"/>
      <c r="E389" s="433" t="s">
        <v>148</v>
      </c>
      <c r="F389" s="433"/>
      <c r="G389" s="433"/>
      <c r="H389" s="441"/>
      <c r="I389" s="434" t="s">
        <v>148</v>
      </c>
      <c r="J389" s="434"/>
      <c r="K389" s="434"/>
      <c r="L389" s="434"/>
      <c r="M389" s="434"/>
      <c r="N389" s="433"/>
      <c r="O389" s="433"/>
      <c r="P389" s="430" t="s">
        <v>153</v>
      </c>
      <c r="Q389" s="431"/>
      <c r="R389" s="431"/>
      <c r="S389" s="432"/>
      <c r="T389" s="433"/>
      <c r="U389" s="430" t="s">
        <v>153</v>
      </c>
      <c r="V389" s="431"/>
      <c r="W389" s="431"/>
      <c r="X389" s="432"/>
      <c r="Y389" s="433"/>
      <c r="Z389" s="430" t="s">
        <v>153</v>
      </c>
      <c r="AA389" s="431"/>
      <c r="AB389" s="431"/>
      <c r="AC389" s="432"/>
      <c r="AD389" s="433"/>
      <c r="AE389" s="430" t="s">
        <v>153</v>
      </c>
      <c r="AF389" s="431"/>
      <c r="AG389" s="431"/>
      <c r="AH389" s="432"/>
      <c r="AI389" s="433"/>
      <c r="AJ389" s="430" t="s">
        <v>153</v>
      </c>
      <c r="AK389" s="431"/>
      <c r="AL389" s="431"/>
      <c r="AM389" s="432"/>
      <c r="AN389" s="433"/>
      <c r="AO389" s="430" t="s">
        <v>153</v>
      </c>
      <c r="AP389" s="431"/>
      <c r="AQ389" s="431"/>
      <c r="AR389" s="432"/>
      <c r="AS389" s="433"/>
      <c r="AT389" s="430" t="s">
        <v>153</v>
      </c>
      <c r="AU389" s="431"/>
      <c r="AV389" s="431"/>
      <c r="AW389" s="432"/>
      <c r="AX389" s="433"/>
    </row>
    <row r="390" spans="2:50">
      <c r="B390" s="433"/>
      <c r="C390" s="433"/>
      <c r="D390" s="433"/>
      <c r="E390" s="94" t="s">
        <v>150</v>
      </c>
      <c r="F390" s="94" t="s">
        <v>151</v>
      </c>
      <c r="G390" s="94" t="s">
        <v>154</v>
      </c>
      <c r="H390" s="442"/>
      <c r="I390" s="153" t="s">
        <v>150</v>
      </c>
      <c r="J390" s="153" t="s">
        <v>151</v>
      </c>
      <c r="K390" s="153" t="s">
        <v>154</v>
      </c>
      <c r="L390" s="434"/>
      <c r="M390" s="434"/>
      <c r="N390" s="433"/>
      <c r="O390" s="433"/>
      <c r="P390" s="94" t="s">
        <v>150</v>
      </c>
      <c r="Q390" s="94" t="s">
        <v>151</v>
      </c>
      <c r="R390" s="94" t="s">
        <v>154</v>
      </c>
      <c r="S390" s="94" t="s">
        <v>168</v>
      </c>
      <c r="T390" s="433"/>
      <c r="U390" s="94" t="s">
        <v>150</v>
      </c>
      <c r="V390" s="94" t="s">
        <v>151</v>
      </c>
      <c r="W390" s="94" t="s">
        <v>154</v>
      </c>
      <c r="X390" s="94" t="s">
        <v>168</v>
      </c>
      <c r="Y390" s="433"/>
      <c r="Z390" s="94" t="s">
        <v>150</v>
      </c>
      <c r="AA390" s="94" t="s">
        <v>151</v>
      </c>
      <c r="AB390" s="94" t="s">
        <v>154</v>
      </c>
      <c r="AC390" s="94" t="s">
        <v>168</v>
      </c>
      <c r="AD390" s="433"/>
      <c r="AE390" s="94" t="s">
        <v>150</v>
      </c>
      <c r="AF390" s="94" t="s">
        <v>151</v>
      </c>
      <c r="AG390" s="94" t="s">
        <v>154</v>
      </c>
      <c r="AH390" s="94" t="s">
        <v>168</v>
      </c>
      <c r="AI390" s="433"/>
      <c r="AJ390" s="94" t="s">
        <v>150</v>
      </c>
      <c r="AK390" s="94" t="s">
        <v>151</v>
      </c>
      <c r="AL390" s="94" t="s">
        <v>154</v>
      </c>
      <c r="AM390" s="94" t="s">
        <v>168</v>
      </c>
      <c r="AN390" s="433"/>
      <c r="AO390" s="94" t="s">
        <v>150</v>
      </c>
      <c r="AP390" s="94" t="s">
        <v>151</v>
      </c>
      <c r="AQ390" s="94" t="s">
        <v>154</v>
      </c>
      <c r="AR390" s="94" t="s">
        <v>168</v>
      </c>
      <c r="AS390" s="433"/>
      <c r="AT390" s="94" t="s">
        <v>150</v>
      </c>
      <c r="AU390" s="94" t="s">
        <v>151</v>
      </c>
      <c r="AV390" s="94" t="s">
        <v>154</v>
      </c>
      <c r="AW390" s="94" t="s">
        <v>168</v>
      </c>
      <c r="AX390" s="433"/>
    </row>
    <row r="391" spans="2:50">
      <c r="B391" s="435" t="s">
        <v>137</v>
      </c>
      <c r="C391" s="95">
        <f>C371</f>
        <v>1</v>
      </c>
      <c r="D391" s="95" t="s">
        <v>412</v>
      </c>
      <c r="E391" s="95">
        <v>17</v>
      </c>
      <c r="F391" s="95">
        <v>2000</v>
      </c>
      <c r="G391" s="178">
        <f>F391/E391</f>
        <v>117.64705882352941</v>
      </c>
      <c r="H391" s="436" t="e">
        <f>AVERAGE(G391:G405)</f>
        <v>#DIV/0!</v>
      </c>
      <c r="I391" s="154">
        <f t="shared" ref="I391:I393" si="430">IFERROR(AVERAGE(P391,U391,Z391,AE391,AJ391,AO391,AT391),"")</f>
        <v>17</v>
      </c>
      <c r="J391" s="154">
        <f t="shared" ref="J391:J393" si="431">IFERROR(AVERAGE(Q391,V391,AA391,AF391,AK391,AP391,AU391),"")</f>
        <v>1930.5682985635813</v>
      </c>
      <c r="K391" s="155">
        <f t="shared" ref="K391:K393" si="432">IFERROR(AVERAGE(R391,W391,AB391,AG391,AL391,AQ391,AV391),"")</f>
        <v>113.56284109197539</v>
      </c>
      <c r="L391" s="437">
        <f>IFERROR(AVERAGE(K391:K405),"-")</f>
        <v>118.3499509147083</v>
      </c>
      <c r="M391" s="154">
        <f>IFERROR(RANK(K391, K$391:K$405),"")</f>
        <v>9</v>
      </c>
      <c r="N391" s="433"/>
      <c r="O391" s="433"/>
      <c r="P391" s="95">
        <v>17</v>
      </c>
      <c r="Q391" s="152">
        <v>1937.6470588235304</v>
      </c>
      <c r="R391" s="178">
        <f>IFERROR(Q391/P391,"")</f>
        <v>113.97923875432532</v>
      </c>
      <c r="S391" s="95">
        <f>IFERROR(RANK(R391, R$391:R$405),"")</f>
        <v>9</v>
      </c>
      <c r="T391" s="436">
        <f>AVERAGE(R391:R405)</f>
        <v>118.42863981174128</v>
      </c>
      <c r="U391" s="95">
        <v>17</v>
      </c>
      <c r="V391" s="152">
        <v>1936.2500000000005</v>
      </c>
      <c r="W391" s="178">
        <f>IFERROR(V391/U391,"")</f>
        <v>113.89705882352943</v>
      </c>
      <c r="X391" s="95">
        <f>IFERROR(RANK(W391, W$391:W$405),"")</f>
        <v>9</v>
      </c>
      <c r="Y391" s="436">
        <f>AVERAGE(W391:W405)</f>
        <v>118.36355875352702</v>
      </c>
      <c r="Z391" s="95">
        <v>17</v>
      </c>
      <c r="AA391" s="152">
        <v>1918.5365853658532</v>
      </c>
      <c r="AB391" s="178">
        <f>IFERROR(AA391/Z391,"")</f>
        <v>112.8550932568149</v>
      </c>
      <c r="AC391" s="95">
        <f>IFERROR(RANK(AB391, AB$391:AB$405),"")</f>
        <v>11</v>
      </c>
      <c r="AD391" s="436">
        <f>AVERAGE(AB391:AB405)</f>
        <v>118.35407557022246</v>
      </c>
      <c r="AE391" s="95">
        <v>17</v>
      </c>
      <c r="AF391" s="152">
        <v>1947.80487804878</v>
      </c>
      <c r="AG391" s="178">
        <f>IFERROR(AF391/AE391,"")</f>
        <v>114.57675753228118</v>
      </c>
      <c r="AH391" s="95">
        <f>IFERROR(RANK(AG391, AG$391:AG$405),"")</f>
        <v>9</v>
      </c>
      <c r="AI391" s="436">
        <f>AVERAGE(AG391:AG405)</f>
        <v>118.58673248651584</v>
      </c>
      <c r="AJ391" s="95">
        <v>17</v>
      </c>
      <c r="AK391" s="152">
        <v>1909.7872340425536</v>
      </c>
      <c r="AL391" s="178">
        <f>IFERROR(AK391/AJ391,"")</f>
        <v>112.34042553191492</v>
      </c>
      <c r="AM391" s="95">
        <f>IFERROR(RANK(AL391, AL$391:AL$405),"")</f>
        <v>10</v>
      </c>
      <c r="AN391" s="436">
        <f>AVERAGE(AL391:AL405)</f>
        <v>118.15318972036854</v>
      </c>
      <c r="AO391" s="95">
        <v>17</v>
      </c>
      <c r="AP391" s="152">
        <v>1932.6315789473701</v>
      </c>
      <c r="AQ391" s="178">
        <f>IFERROR(AP391/AO391,"")</f>
        <v>113.68421052631589</v>
      </c>
      <c r="AR391" s="95">
        <f>IFERROR(RANK(AQ391, AQ$391:AQ$405),"")</f>
        <v>10</v>
      </c>
      <c r="AS391" s="436">
        <f>AVERAGE(AQ391:AQ405)</f>
        <v>118.28566043942268</v>
      </c>
      <c r="AT391" s="95">
        <v>17</v>
      </c>
      <c r="AU391" s="152">
        <v>1931.320754716982</v>
      </c>
      <c r="AV391" s="178">
        <f>IFERROR(AU391/AT391,"")</f>
        <v>113.607103218646</v>
      </c>
      <c r="AW391" s="95">
        <f>IFERROR(RANK(AV391, AV$391:AV$405),"")</f>
        <v>9</v>
      </c>
      <c r="AX391" s="436">
        <f>AVERAGE(AV391:AV405)</f>
        <v>118.27779962116028</v>
      </c>
    </row>
    <row r="392" spans="2:50">
      <c r="B392" s="435"/>
      <c r="C392" s="95">
        <f t="shared" ref="C392:C405" si="433">C372</f>
        <v>2</v>
      </c>
      <c r="D392" s="95" t="s">
        <v>414</v>
      </c>
      <c r="E392" s="95">
        <v>19</v>
      </c>
      <c r="F392" s="95">
        <v>2000</v>
      </c>
      <c r="G392" s="178">
        <f t="shared" ref="G392:G405" si="434">F392/E392</f>
        <v>105.26315789473684</v>
      </c>
      <c r="H392" s="436"/>
      <c r="I392" s="154">
        <f t="shared" si="430"/>
        <v>19</v>
      </c>
      <c r="J392" s="154">
        <f t="shared" si="431"/>
        <v>1924.8571472330279</v>
      </c>
      <c r="K392" s="155">
        <f t="shared" si="432"/>
        <v>101.3082709070015</v>
      </c>
      <c r="L392" s="438"/>
      <c r="M392" s="154" t="str">
        <f t="shared" ref="M392:M405" si="435">IFERROR(RANK(K392, K$371:K$385),"")</f>
        <v/>
      </c>
      <c r="N392" s="433"/>
      <c r="O392" s="433"/>
      <c r="P392" s="95">
        <v>19</v>
      </c>
      <c r="Q392" s="152">
        <v>1922.1818181818196</v>
      </c>
      <c r="R392" s="178">
        <f t="shared" ref="R392:R405" si="436">IFERROR(Q392/P392,"")</f>
        <v>101.16746411483261</v>
      </c>
      <c r="S392" s="95">
        <f t="shared" ref="S392:S405" si="437">IFERROR(RANK(R392, R$391:R$405),"")</f>
        <v>12</v>
      </c>
      <c r="T392" s="436"/>
      <c r="U392" s="95">
        <v>19</v>
      </c>
      <c r="V392" s="152">
        <v>1917.6470588235302</v>
      </c>
      <c r="W392" s="178">
        <f t="shared" ref="W392:W405" si="438">IFERROR(V392/U392,"")</f>
        <v>100.92879256965948</v>
      </c>
      <c r="X392" s="95">
        <f t="shared" ref="X392:X405" si="439">IFERROR(RANK(W392, W$391:W$405),"")</f>
        <v>12</v>
      </c>
      <c r="Y392" s="436"/>
      <c r="Z392" s="95">
        <v>19</v>
      </c>
      <c r="AA392" s="152">
        <v>1941.4285714285709</v>
      </c>
      <c r="AB392" s="178">
        <f t="shared" ref="AB392:AB405" si="440">IFERROR(AA392/Z392,"")</f>
        <v>102.18045112781952</v>
      </c>
      <c r="AC392" s="95">
        <f t="shared" ref="AC392:AC405" si="441">IFERROR(RANK(AB392, AB$391:AB$405),"")</f>
        <v>12</v>
      </c>
      <c r="AD392" s="436"/>
      <c r="AE392" s="95">
        <v>19</v>
      </c>
      <c r="AF392" s="152">
        <v>1918.6046511627903</v>
      </c>
      <c r="AG392" s="178">
        <f t="shared" ref="AG392:AG405" si="442">IFERROR(AF392/AE392,"")</f>
        <v>100.97919216646265</v>
      </c>
      <c r="AH392" s="95">
        <f t="shared" ref="AH392:AH405" si="443">IFERROR(RANK(AG392, AG$391:AG$405),"")</f>
        <v>12</v>
      </c>
      <c r="AI392" s="436"/>
      <c r="AJ392" s="95">
        <v>19</v>
      </c>
      <c r="AK392" s="152">
        <v>1920.0000000000009</v>
      </c>
      <c r="AL392" s="178">
        <f t="shared" ref="AL392:AL405" si="444">IFERROR(AK392/AJ392,"")</f>
        <v>101.05263157894741</v>
      </c>
      <c r="AM392" s="95">
        <f t="shared" ref="AM392:AM405" si="445">IFERROR(RANK(AL392, AL$391:AL$405),"")</f>
        <v>12</v>
      </c>
      <c r="AN392" s="436"/>
      <c r="AO392" s="95">
        <v>19</v>
      </c>
      <c r="AP392" s="152">
        <v>1930.000000000002</v>
      </c>
      <c r="AQ392" s="178">
        <f t="shared" ref="AQ392:AQ405" si="446">IFERROR(AP392/AO392,"")</f>
        <v>101.57894736842115</v>
      </c>
      <c r="AR392" s="95">
        <f t="shared" ref="AR392:AR405" si="447">IFERROR(RANK(AQ392, AQ$391:AQ$405),"")</f>
        <v>12</v>
      </c>
      <c r="AS392" s="436"/>
      <c r="AT392" s="95">
        <v>19</v>
      </c>
      <c r="AU392" s="152">
        <v>1924.1379310344842</v>
      </c>
      <c r="AV392" s="178">
        <f t="shared" ref="AV392:AV405" si="448">IFERROR(AU392/AT392,"")</f>
        <v>101.27041742286758</v>
      </c>
      <c r="AW392" s="95">
        <f t="shared" ref="AW392:AW405" si="449">IFERROR(RANK(AV392, AV$391:AV$405),"")</f>
        <v>12</v>
      </c>
      <c r="AX392" s="436"/>
    </row>
    <row r="393" spans="2:50">
      <c r="B393" s="435"/>
      <c r="C393" s="95">
        <f t="shared" si="433"/>
        <v>3</v>
      </c>
      <c r="D393" s="95" t="s">
        <v>415</v>
      </c>
      <c r="E393" s="95">
        <v>14</v>
      </c>
      <c r="F393" s="95">
        <v>2000</v>
      </c>
      <c r="G393" s="178">
        <f t="shared" si="434"/>
        <v>142.85714285714286</v>
      </c>
      <c r="H393" s="436"/>
      <c r="I393" s="154">
        <f t="shared" si="430"/>
        <v>14</v>
      </c>
      <c r="J393" s="154">
        <f t="shared" si="431"/>
        <v>1916.426586817505</v>
      </c>
      <c r="K393" s="155">
        <f t="shared" si="432"/>
        <v>136.88761334410748</v>
      </c>
      <c r="L393" s="438"/>
      <c r="M393" s="154" t="str">
        <f t="shared" si="435"/>
        <v/>
      </c>
      <c r="N393" s="433"/>
      <c r="O393" s="433"/>
      <c r="P393" s="95">
        <v>14</v>
      </c>
      <c r="Q393" s="152">
        <v>1925.7831325301197</v>
      </c>
      <c r="R393" s="178">
        <f t="shared" si="436"/>
        <v>137.5559380378657</v>
      </c>
      <c r="S393" s="95">
        <f t="shared" si="437"/>
        <v>2</v>
      </c>
      <c r="T393" s="436"/>
      <c r="U393" s="95">
        <v>14</v>
      </c>
      <c r="V393" s="152">
        <v>1913.9240506329124</v>
      </c>
      <c r="W393" s="178">
        <f t="shared" si="438"/>
        <v>136.70886075949375</v>
      </c>
      <c r="X393" s="95">
        <f t="shared" si="439"/>
        <v>2</v>
      </c>
      <c r="Y393" s="436"/>
      <c r="Z393" s="95">
        <v>14</v>
      </c>
      <c r="AA393" s="152">
        <v>1925.0704225352117</v>
      </c>
      <c r="AB393" s="178">
        <f t="shared" si="440"/>
        <v>137.50503018108654</v>
      </c>
      <c r="AC393" s="95">
        <f t="shared" si="441"/>
        <v>2</v>
      </c>
      <c r="AD393" s="436"/>
      <c r="AE393" s="95">
        <v>14</v>
      </c>
      <c r="AF393" s="152">
        <v>1911.6923076923074</v>
      </c>
      <c r="AG393" s="178">
        <f t="shared" si="442"/>
        <v>136.54945054945054</v>
      </c>
      <c r="AH393" s="95">
        <f t="shared" si="443"/>
        <v>2</v>
      </c>
      <c r="AI393" s="436"/>
      <c r="AJ393" s="95">
        <v>14</v>
      </c>
      <c r="AK393" s="152">
        <v>1902.5000000000005</v>
      </c>
      <c r="AL393" s="178">
        <f t="shared" si="444"/>
        <v>135.89285714285717</v>
      </c>
      <c r="AM393" s="95">
        <f t="shared" si="445"/>
        <v>2</v>
      </c>
      <c r="AN393" s="436"/>
      <c r="AO393" s="95">
        <v>14</v>
      </c>
      <c r="AP393" s="152">
        <v>1920.6315789473686</v>
      </c>
      <c r="AQ393" s="178">
        <f t="shared" si="446"/>
        <v>137.18796992481205</v>
      </c>
      <c r="AR393" s="95">
        <f t="shared" si="447"/>
        <v>2</v>
      </c>
      <c r="AS393" s="436"/>
      <c r="AT393" s="95">
        <v>14</v>
      </c>
      <c r="AU393" s="152">
        <v>1915.3846153846155</v>
      </c>
      <c r="AV393" s="178">
        <f t="shared" si="448"/>
        <v>136.81318681318683</v>
      </c>
      <c r="AW393" s="95">
        <f t="shared" si="449"/>
        <v>2</v>
      </c>
      <c r="AX393" s="436"/>
    </row>
    <row r="394" spans="2:50">
      <c r="B394" s="435"/>
      <c r="C394" s="95">
        <f t="shared" si="433"/>
        <v>4</v>
      </c>
      <c r="D394" s="95" t="s">
        <v>416</v>
      </c>
      <c r="E394" s="95">
        <v>16</v>
      </c>
      <c r="F394" s="95">
        <v>2000</v>
      </c>
      <c r="G394" s="178">
        <f t="shared" si="434"/>
        <v>125</v>
      </c>
      <c r="H394" s="436"/>
      <c r="I394" s="154">
        <f>IFERROR(AVERAGE(P394,U394,Z394,AE394,AJ394,AO394,AT394),"")</f>
        <v>16</v>
      </c>
      <c r="J394" s="154">
        <f>IFERROR(AVERAGE(Q394,V394,AA394,AF394,AK394,AP394,AU394),"")</f>
        <v>1917.6891156622403</v>
      </c>
      <c r="K394" s="155">
        <f>IFERROR(AVERAGE(R394,W394,AB394,AG394,AL394,AQ394,AV394),"")</f>
        <v>119.85556972889002</v>
      </c>
      <c r="L394" s="438"/>
      <c r="M394" s="154" t="str">
        <f t="shared" si="435"/>
        <v/>
      </c>
      <c r="N394" s="433"/>
      <c r="O394" s="433"/>
      <c r="P394" s="95">
        <v>16</v>
      </c>
      <c r="Q394" s="152">
        <v>1906.6666666666677</v>
      </c>
      <c r="R394" s="178">
        <f t="shared" si="436"/>
        <v>119.16666666666673</v>
      </c>
      <c r="S394" s="95">
        <f t="shared" si="437"/>
        <v>7</v>
      </c>
      <c r="T394" s="436"/>
      <c r="U394" s="95">
        <v>16</v>
      </c>
      <c r="V394" s="152">
        <v>1920.0000000000009</v>
      </c>
      <c r="W394" s="178">
        <f t="shared" si="438"/>
        <v>120.00000000000006</v>
      </c>
      <c r="X394" s="95">
        <f t="shared" si="439"/>
        <v>8</v>
      </c>
      <c r="Y394" s="436"/>
      <c r="Z394" s="95">
        <v>16</v>
      </c>
      <c r="AA394" s="152">
        <v>1914.8936170212769</v>
      </c>
      <c r="AB394" s="178">
        <f t="shared" si="440"/>
        <v>119.68085106382981</v>
      </c>
      <c r="AC394" s="95">
        <f t="shared" si="441"/>
        <v>7</v>
      </c>
      <c r="AD394" s="436"/>
      <c r="AE394" s="95">
        <v>16</v>
      </c>
      <c r="AF394" s="152">
        <v>1943.076923076922</v>
      </c>
      <c r="AG394" s="178">
        <f t="shared" si="442"/>
        <v>121.44230769230762</v>
      </c>
      <c r="AH394" s="95">
        <f t="shared" si="443"/>
        <v>7</v>
      </c>
      <c r="AI394" s="436"/>
      <c r="AJ394" s="95">
        <v>16</v>
      </c>
      <c r="AK394" s="152">
        <v>1911.8181818181818</v>
      </c>
      <c r="AL394" s="178">
        <f t="shared" si="444"/>
        <v>119.48863636363636</v>
      </c>
      <c r="AM394" s="95">
        <f t="shared" si="445"/>
        <v>8</v>
      </c>
      <c r="AN394" s="436"/>
      <c r="AO394" s="95">
        <v>16</v>
      </c>
      <c r="AP394" s="152">
        <v>1917.8947368421068</v>
      </c>
      <c r="AQ394" s="178">
        <f t="shared" si="446"/>
        <v>119.86842105263167</v>
      </c>
      <c r="AR394" s="95">
        <f t="shared" si="447"/>
        <v>7</v>
      </c>
      <c r="AS394" s="436"/>
      <c r="AT394" s="95">
        <v>16</v>
      </c>
      <c r="AU394" s="152">
        <v>1909.4736842105251</v>
      </c>
      <c r="AV394" s="178">
        <f t="shared" si="448"/>
        <v>119.34210526315782</v>
      </c>
      <c r="AW394" s="95">
        <f t="shared" si="449"/>
        <v>8</v>
      </c>
      <c r="AX394" s="436"/>
    </row>
    <row r="395" spans="2:50">
      <c r="B395" s="435"/>
      <c r="C395" s="95">
        <f t="shared" si="433"/>
        <v>5</v>
      </c>
      <c r="D395" s="95" t="s">
        <v>422</v>
      </c>
      <c r="E395" s="95">
        <v>17</v>
      </c>
      <c r="F395" s="95">
        <v>2000</v>
      </c>
      <c r="G395" s="178">
        <f t="shared" si="434"/>
        <v>117.64705882352941</v>
      </c>
      <c r="H395" s="436"/>
      <c r="I395" s="154">
        <f t="shared" ref="I395:I405" si="450">IFERROR(AVERAGE(P395,U395,Z395,AE395,AJ395,AO395,AT395),"")</f>
        <v>17</v>
      </c>
      <c r="J395" s="154">
        <f t="shared" ref="J395:J405" si="451">IFERROR(AVERAGE(Q395,V395,AA395,AF395,AK395,AP395,AU395),"")</f>
        <v>1921.251020707524</v>
      </c>
      <c r="K395" s="155">
        <f t="shared" ref="K395:K405" si="452">IFERROR(AVERAGE(R395,W395,AB395,AG395,AL395,AQ395,AV395),"")</f>
        <v>113.01476592397198</v>
      </c>
      <c r="L395" s="438"/>
      <c r="M395" s="154" t="str">
        <f t="shared" si="435"/>
        <v/>
      </c>
      <c r="N395" s="433"/>
      <c r="O395" s="433"/>
      <c r="P395" s="95">
        <v>17</v>
      </c>
      <c r="Q395" s="152">
        <v>1925.675675675674</v>
      </c>
      <c r="R395" s="178">
        <f t="shared" si="436"/>
        <v>113.27503974562788</v>
      </c>
      <c r="S395" s="95">
        <f t="shared" si="437"/>
        <v>11</v>
      </c>
      <c r="T395" s="436"/>
      <c r="U395" s="95">
        <v>17</v>
      </c>
      <c r="V395" s="152">
        <v>1932.5373134328336</v>
      </c>
      <c r="W395" s="178">
        <f t="shared" si="438"/>
        <v>113.67866549604904</v>
      </c>
      <c r="X395" s="95">
        <f t="shared" si="439"/>
        <v>10</v>
      </c>
      <c r="Y395" s="436"/>
      <c r="Z395" s="95">
        <v>17</v>
      </c>
      <c r="AA395" s="152">
        <v>1922.1818181818196</v>
      </c>
      <c r="AB395" s="178">
        <f t="shared" si="440"/>
        <v>113.06951871657762</v>
      </c>
      <c r="AC395" s="95">
        <f t="shared" si="441"/>
        <v>10</v>
      </c>
      <c r="AD395" s="436"/>
      <c r="AE395" s="95">
        <v>17</v>
      </c>
      <c r="AF395" s="152">
        <v>1935.0000000000014</v>
      </c>
      <c r="AG395" s="178">
        <f t="shared" si="442"/>
        <v>113.82352941176478</v>
      </c>
      <c r="AH395" s="95">
        <f t="shared" si="443"/>
        <v>11</v>
      </c>
      <c r="AI395" s="436"/>
      <c r="AJ395" s="95">
        <v>17</v>
      </c>
      <c r="AK395" s="152">
        <v>1912.500000000002</v>
      </c>
      <c r="AL395" s="178">
        <f t="shared" si="444"/>
        <v>112.50000000000011</v>
      </c>
      <c r="AM395" s="95">
        <f t="shared" si="445"/>
        <v>9</v>
      </c>
      <c r="AN395" s="436"/>
      <c r="AO395" s="95">
        <v>17</v>
      </c>
      <c r="AP395" s="152">
        <v>1917.6623376623368</v>
      </c>
      <c r="AQ395" s="178">
        <f t="shared" si="446"/>
        <v>112.80366692131393</v>
      </c>
      <c r="AR395" s="95">
        <f t="shared" si="447"/>
        <v>11</v>
      </c>
      <c r="AS395" s="436"/>
      <c r="AT395" s="95">
        <v>17</v>
      </c>
      <c r="AU395" s="152">
        <v>1903.1999999999987</v>
      </c>
      <c r="AV395" s="178">
        <f t="shared" si="448"/>
        <v>111.95294117647052</v>
      </c>
      <c r="AW395" s="95">
        <f t="shared" si="449"/>
        <v>11</v>
      </c>
      <c r="AX395" s="436"/>
    </row>
    <row r="396" spans="2:50">
      <c r="B396" s="435"/>
      <c r="C396" s="95">
        <f t="shared" si="433"/>
        <v>6</v>
      </c>
      <c r="D396" s="95" t="s">
        <v>423</v>
      </c>
      <c r="E396" s="95">
        <v>15</v>
      </c>
      <c r="F396" s="95">
        <v>2000</v>
      </c>
      <c r="G396" s="178">
        <f t="shared" si="434"/>
        <v>133.33333333333334</v>
      </c>
      <c r="H396" s="436"/>
      <c r="I396" s="154">
        <f t="shared" si="450"/>
        <v>15</v>
      </c>
      <c r="J396" s="154">
        <f t="shared" si="451"/>
        <v>1928.029092193332</v>
      </c>
      <c r="K396" s="155">
        <f t="shared" si="452"/>
        <v>128.53527281288879</v>
      </c>
      <c r="L396" s="438"/>
      <c r="M396" s="154" t="str">
        <f t="shared" si="435"/>
        <v/>
      </c>
      <c r="N396" s="433"/>
      <c r="O396" s="433"/>
      <c r="P396" s="95">
        <v>15</v>
      </c>
      <c r="Q396" s="152">
        <v>1914.6428571428585</v>
      </c>
      <c r="R396" s="178">
        <f t="shared" si="436"/>
        <v>127.64285714285724</v>
      </c>
      <c r="S396" s="95">
        <f t="shared" si="437"/>
        <v>6</v>
      </c>
      <c r="T396" s="436"/>
      <c r="U396" s="95">
        <v>15</v>
      </c>
      <c r="V396" s="152">
        <v>1912.8000000000006</v>
      </c>
      <c r="W396" s="178">
        <f t="shared" si="438"/>
        <v>127.52000000000004</v>
      </c>
      <c r="X396" s="95">
        <f t="shared" si="439"/>
        <v>5</v>
      </c>
      <c r="Y396" s="436"/>
      <c r="Z396" s="95">
        <v>15</v>
      </c>
      <c r="AA396" s="152">
        <v>1934.2857142857135</v>
      </c>
      <c r="AB396" s="178">
        <f t="shared" si="440"/>
        <v>128.95238095238091</v>
      </c>
      <c r="AC396" s="95">
        <f t="shared" si="441"/>
        <v>3</v>
      </c>
      <c r="AD396" s="436"/>
      <c r="AE396" s="95">
        <v>15</v>
      </c>
      <c r="AF396" s="152">
        <v>1938.1395348837207</v>
      </c>
      <c r="AG396" s="178">
        <f t="shared" si="442"/>
        <v>129.20930232558138</v>
      </c>
      <c r="AH396" s="95">
        <f t="shared" si="443"/>
        <v>3</v>
      </c>
      <c r="AI396" s="436"/>
      <c r="AJ396" s="95">
        <v>15</v>
      </c>
      <c r="AK396" s="152">
        <v>1939.1489361702129</v>
      </c>
      <c r="AL396" s="178">
        <f t="shared" si="444"/>
        <v>129.27659574468086</v>
      </c>
      <c r="AM396" s="95">
        <f t="shared" si="445"/>
        <v>3</v>
      </c>
      <c r="AN396" s="436"/>
      <c r="AO396" s="95">
        <v>15</v>
      </c>
      <c r="AP396" s="152">
        <v>1927.368421052633</v>
      </c>
      <c r="AQ396" s="178">
        <f t="shared" si="446"/>
        <v>128.49122807017554</v>
      </c>
      <c r="AR396" s="95">
        <f t="shared" si="447"/>
        <v>3</v>
      </c>
      <c r="AS396" s="436"/>
      <c r="AT396" s="95">
        <v>15</v>
      </c>
      <c r="AU396" s="152">
        <v>1929.8181818181831</v>
      </c>
      <c r="AV396" s="178">
        <f t="shared" si="448"/>
        <v>128.65454545454554</v>
      </c>
      <c r="AW396" s="95">
        <f t="shared" si="449"/>
        <v>3</v>
      </c>
      <c r="AX396" s="436"/>
    </row>
    <row r="397" spans="2:50">
      <c r="B397" s="435"/>
      <c r="C397" s="95">
        <f t="shared" si="433"/>
        <v>7</v>
      </c>
      <c r="D397" s="95" t="s">
        <v>828</v>
      </c>
      <c r="E397" s="95">
        <v>16</v>
      </c>
      <c r="F397" s="95">
        <v>2000</v>
      </c>
      <c r="G397" s="178">
        <f t="shared" si="434"/>
        <v>125</v>
      </c>
      <c r="H397" s="436"/>
      <c r="I397" s="154">
        <f t="shared" si="450"/>
        <v>16</v>
      </c>
      <c r="J397" s="154">
        <f t="shared" si="451"/>
        <v>1912.4021597181659</v>
      </c>
      <c r="K397" s="155">
        <f t="shared" si="452"/>
        <v>119.52513498238537</v>
      </c>
      <c r="L397" s="438"/>
      <c r="M397" s="154" t="str">
        <f t="shared" si="435"/>
        <v/>
      </c>
      <c r="N397" s="433"/>
      <c r="O397" s="433"/>
      <c r="P397" s="95">
        <v>16</v>
      </c>
      <c r="Q397" s="152">
        <v>1902.7586206896549</v>
      </c>
      <c r="R397" s="178">
        <f t="shared" si="436"/>
        <v>118.92241379310343</v>
      </c>
      <c r="S397" s="95">
        <f t="shared" si="437"/>
        <v>8</v>
      </c>
      <c r="T397" s="436"/>
      <c r="U397" s="95">
        <v>16</v>
      </c>
      <c r="V397" s="152">
        <v>1924.6753246753237</v>
      </c>
      <c r="W397" s="178">
        <f t="shared" si="438"/>
        <v>120.29220779220773</v>
      </c>
      <c r="X397" s="95">
        <f t="shared" si="439"/>
        <v>7</v>
      </c>
      <c r="Y397" s="436"/>
      <c r="Z397" s="95">
        <v>16</v>
      </c>
      <c r="AA397" s="152">
        <v>1914.7058823529437</v>
      </c>
      <c r="AB397" s="178">
        <f t="shared" si="440"/>
        <v>119.66911764705898</v>
      </c>
      <c r="AC397" s="95">
        <f t="shared" si="441"/>
        <v>8</v>
      </c>
      <c r="AD397" s="436"/>
      <c r="AE397" s="95">
        <v>16</v>
      </c>
      <c r="AF397" s="152">
        <v>1913.8235294117671</v>
      </c>
      <c r="AG397" s="178">
        <f t="shared" si="442"/>
        <v>119.61397058823545</v>
      </c>
      <c r="AH397" s="95">
        <f t="shared" si="443"/>
        <v>8</v>
      </c>
      <c r="AI397" s="436"/>
      <c r="AJ397" s="95">
        <v>16</v>
      </c>
      <c r="AK397" s="152">
        <v>1916.3414634146334</v>
      </c>
      <c r="AL397" s="178">
        <f t="shared" si="444"/>
        <v>119.77134146341459</v>
      </c>
      <c r="AM397" s="95">
        <f t="shared" si="445"/>
        <v>7</v>
      </c>
      <c r="AN397" s="436"/>
      <c r="AO397" s="95">
        <v>16</v>
      </c>
      <c r="AP397" s="152">
        <v>1901.6842105263161</v>
      </c>
      <c r="AQ397" s="178">
        <f t="shared" si="446"/>
        <v>118.85526315789475</v>
      </c>
      <c r="AR397" s="95">
        <f t="shared" si="447"/>
        <v>8</v>
      </c>
      <c r="AS397" s="436"/>
      <c r="AT397" s="95">
        <v>16</v>
      </c>
      <c r="AU397" s="152">
        <v>1912.8260869565217</v>
      </c>
      <c r="AV397" s="178">
        <f t="shared" si="448"/>
        <v>119.55163043478261</v>
      </c>
      <c r="AW397" s="95">
        <f t="shared" si="449"/>
        <v>7</v>
      </c>
      <c r="AX397" s="436"/>
    </row>
    <row r="398" spans="2:50">
      <c r="B398" s="435"/>
      <c r="C398" s="95">
        <f t="shared" si="433"/>
        <v>8</v>
      </c>
      <c r="D398" s="95" t="s">
        <v>829</v>
      </c>
      <c r="E398" s="95">
        <v>13</v>
      </c>
      <c r="F398" s="95">
        <v>2000</v>
      </c>
      <c r="G398" s="178">
        <f t="shared" si="434"/>
        <v>153.84615384615384</v>
      </c>
      <c r="H398" s="436"/>
      <c r="I398" s="154">
        <f t="shared" si="450"/>
        <v>13</v>
      </c>
      <c r="J398" s="154">
        <f t="shared" si="451"/>
        <v>1917.4606460797313</v>
      </c>
      <c r="K398" s="155">
        <f t="shared" si="452"/>
        <v>147.49697277536393</v>
      </c>
      <c r="L398" s="438"/>
      <c r="M398" s="154" t="str">
        <f t="shared" si="435"/>
        <v/>
      </c>
      <c r="N398" s="433"/>
      <c r="O398" s="433"/>
      <c r="P398" s="95">
        <v>13</v>
      </c>
      <c r="Q398" s="152">
        <v>1913.917396745933</v>
      </c>
      <c r="R398" s="178">
        <f t="shared" si="436"/>
        <v>147.22441513430255</v>
      </c>
      <c r="S398" s="95">
        <f t="shared" si="437"/>
        <v>1</v>
      </c>
      <c r="T398" s="436"/>
      <c r="U398" s="95">
        <v>13</v>
      </c>
      <c r="V398" s="152">
        <v>1925.2941176470579</v>
      </c>
      <c r="W398" s="178">
        <f t="shared" si="438"/>
        <v>148.09954751131215</v>
      </c>
      <c r="X398" s="95">
        <f t="shared" si="439"/>
        <v>1</v>
      </c>
      <c r="Y398" s="436"/>
      <c r="Z398" s="95">
        <v>13</v>
      </c>
      <c r="AA398" s="152">
        <v>1913.913043478263</v>
      </c>
      <c r="AB398" s="178">
        <f t="shared" si="440"/>
        <v>147.22408026755869</v>
      </c>
      <c r="AC398" s="95">
        <f t="shared" si="441"/>
        <v>1</v>
      </c>
      <c r="AD398" s="436"/>
      <c r="AE398" s="95">
        <v>13</v>
      </c>
      <c r="AF398" s="152">
        <v>1911.8181818181795</v>
      </c>
      <c r="AG398" s="178">
        <f t="shared" si="442"/>
        <v>147.0629370629369</v>
      </c>
      <c r="AH398" s="95">
        <f t="shared" si="443"/>
        <v>1</v>
      </c>
      <c r="AI398" s="436"/>
      <c r="AJ398" s="95">
        <v>13</v>
      </c>
      <c r="AK398" s="152">
        <v>1906.8493150684917</v>
      </c>
      <c r="AL398" s="178">
        <f t="shared" si="444"/>
        <v>146.68071654373014</v>
      </c>
      <c r="AM398" s="95">
        <f t="shared" si="445"/>
        <v>1</v>
      </c>
      <c r="AN398" s="436"/>
      <c r="AO398" s="95">
        <v>13</v>
      </c>
      <c r="AP398" s="152">
        <v>1926.7583289264933</v>
      </c>
      <c r="AQ398" s="178">
        <f t="shared" si="446"/>
        <v>148.21217914819178</v>
      </c>
      <c r="AR398" s="95">
        <f t="shared" si="447"/>
        <v>1</v>
      </c>
      <c r="AS398" s="436"/>
      <c r="AT398" s="95">
        <v>13</v>
      </c>
      <c r="AU398" s="152">
        <v>1923.6741388737007</v>
      </c>
      <c r="AV398" s="178">
        <f t="shared" si="448"/>
        <v>147.97493375951544</v>
      </c>
      <c r="AW398" s="95">
        <f t="shared" si="449"/>
        <v>1</v>
      </c>
      <c r="AX398" s="436"/>
    </row>
    <row r="399" spans="2:50">
      <c r="B399" s="435"/>
      <c r="C399" s="95">
        <f t="shared" si="433"/>
        <v>9</v>
      </c>
      <c r="D399" s="95" t="s">
        <v>808</v>
      </c>
      <c r="E399" s="95">
        <v>16</v>
      </c>
      <c r="F399" s="95">
        <v>1500</v>
      </c>
      <c r="G399" s="178">
        <f t="shared" si="434"/>
        <v>93.75</v>
      </c>
      <c r="H399" s="436"/>
      <c r="I399" s="154">
        <f t="shared" si="450"/>
        <v>16</v>
      </c>
      <c r="J399" s="154">
        <f t="shared" si="451"/>
        <v>1438.4565069641153</v>
      </c>
      <c r="K399" s="155">
        <f t="shared" si="452"/>
        <v>89.903531685257207</v>
      </c>
      <c r="L399" s="438"/>
      <c r="M399" s="154" t="str">
        <f t="shared" si="435"/>
        <v/>
      </c>
      <c r="N399" s="433"/>
      <c r="O399" s="433"/>
      <c r="P399" s="95">
        <v>16</v>
      </c>
      <c r="Q399" s="152">
        <v>1446.0869565217376</v>
      </c>
      <c r="R399" s="178">
        <f t="shared" si="436"/>
        <v>90.380434782608603</v>
      </c>
      <c r="S399" s="95">
        <f t="shared" si="437"/>
        <v>14</v>
      </c>
      <c r="T399" s="436"/>
      <c r="U399" s="95">
        <v>16</v>
      </c>
      <c r="V399" s="152">
        <v>1430.7042253521113</v>
      </c>
      <c r="W399" s="178">
        <f t="shared" si="438"/>
        <v>89.419014084506955</v>
      </c>
      <c r="X399" s="95">
        <f t="shared" si="439"/>
        <v>14</v>
      </c>
      <c r="Y399" s="436"/>
      <c r="Z399" s="95">
        <v>16</v>
      </c>
      <c r="AA399" s="152">
        <v>1434.4444444444453</v>
      </c>
      <c r="AB399" s="178">
        <f t="shared" si="440"/>
        <v>89.652777777777828</v>
      </c>
      <c r="AC399" s="95">
        <f t="shared" si="441"/>
        <v>13</v>
      </c>
      <c r="AD399" s="436"/>
      <c r="AE399" s="95">
        <v>16</v>
      </c>
      <c r="AF399" s="152">
        <v>1429.2857142857154</v>
      </c>
      <c r="AG399" s="178">
        <f t="shared" si="442"/>
        <v>89.33035714285721</v>
      </c>
      <c r="AH399" s="95">
        <f t="shared" si="443"/>
        <v>14</v>
      </c>
      <c r="AI399" s="436"/>
      <c r="AJ399" s="95">
        <v>16</v>
      </c>
      <c r="AK399" s="152">
        <v>1449.23076923077</v>
      </c>
      <c r="AL399" s="178">
        <f t="shared" si="444"/>
        <v>90.576923076923123</v>
      </c>
      <c r="AM399" s="95">
        <f t="shared" si="445"/>
        <v>13</v>
      </c>
      <c r="AN399" s="436"/>
      <c r="AO399" s="95">
        <v>16</v>
      </c>
      <c r="AP399" s="152">
        <v>1432.0588235294101</v>
      </c>
      <c r="AQ399" s="178">
        <f t="shared" si="446"/>
        <v>89.503676470588132</v>
      </c>
      <c r="AR399" s="95">
        <f t="shared" si="447"/>
        <v>13</v>
      </c>
      <c r="AS399" s="436"/>
      <c r="AT399" s="95">
        <v>16</v>
      </c>
      <c r="AU399" s="152">
        <v>1447.3846153846171</v>
      </c>
      <c r="AV399" s="178">
        <f t="shared" si="448"/>
        <v>90.461538461538566</v>
      </c>
      <c r="AW399" s="95">
        <f t="shared" si="449"/>
        <v>14</v>
      </c>
      <c r="AX399" s="436"/>
    </row>
    <row r="400" spans="2:50">
      <c r="B400" s="435"/>
      <c r="C400" s="95">
        <f t="shared" si="433"/>
        <v>10</v>
      </c>
      <c r="D400" s="95" t="s">
        <v>809</v>
      </c>
      <c r="E400" s="95">
        <v>15</v>
      </c>
      <c r="F400" s="95">
        <v>2000</v>
      </c>
      <c r="G400" s="178">
        <f t="shared" si="434"/>
        <v>133.33333333333334</v>
      </c>
      <c r="H400" s="436"/>
      <c r="I400" s="154">
        <f t="shared" si="450"/>
        <v>15</v>
      </c>
      <c r="J400" s="154">
        <f t="shared" si="451"/>
        <v>1920.8249799294554</v>
      </c>
      <c r="K400" s="155">
        <f t="shared" si="452"/>
        <v>128.05499866196368</v>
      </c>
      <c r="L400" s="438"/>
      <c r="M400" s="154" t="str">
        <f t="shared" si="435"/>
        <v/>
      </c>
      <c r="N400" s="433"/>
      <c r="O400" s="433"/>
      <c r="P400" s="95">
        <v>15</v>
      </c>
      <c r="Q400" s="152">
        <v>1917.3134328358185</v>
      </c>
      <c r="R400" s="178">
        <f t="shared" si="436"/>
        <v>127.8208955223879</v>
      </c>
      <c r="S400" s="95">
        <f t="shared" si="437"/>
        <v>5</v>
      </c>
      <c r="T400" s="436"/>
      <c r="U400" s="95">
        <v>15</v>
      </c>
      <c r="V400" s="152">
        <v>1932.7868852459035</v>
      </c>
      <c r="W400" s="178">
        <f t="shared" si="438"/>
        <v>128.85245901639357</v>
      </c>
      <c r="X400" s="95">
        <f t="shared" si="439"/>
        <v>3</v>
      </c>
      <c r="Y400" s="436"/>
      <c r="Z400" s="95">
        <v>15</v>
      </c>
      <c r="AA400" s="152">
        <v>1903.8461538461549</v>
      </c>
      <c r="AB400" s="178">
        <f t="shared" si="440"/>
        <v>126.92307692307699</v>
      </c>
      <c r="AC400" s="95">
        <f t="shared" si="441"/>
        <v>6</v>
      </c>
      <c r="AD400" s="436"/>
      <c r="AE400" s="95">
        <v>15</v>
      </c>
      <c r="AF400" s="152">
        <v>1935.3191489361704</v>
      </c>
      <c r="AG400" s="178">
        <f t="shared" si="442"/>
        <v>129.02127659574469</v>
      </c>
      <c r="AH400" s="95">
        <f t="shared" si="443"/>
        <v>4</v>
      </c>
      <c r="AI400" s="436"/>
      <c r="AJ400" s="95">
        <v>15</v>
      </c>
      <c r="AK400" s="152">
        <v>1925.6603773584916</v>
      </c>
      <c r="AL400" s="178">
        <f t="shared" si="444"/>
        <v>128.37735849056611</v>
      </c>
      <c r="AM400" s="95">
        <f t="shared" si="445"/>
        <v>4</v>
      </c>
      <c r="AN400" s="436"/>
      <c r="AO400" s="95">
        <v>15</v>
      </c>
      <c r="AP400" s="152">
        <v>1906.0869565217415</v>
      </c>
      <c r="AQ400" s="178">
        <f t="shared" si="446"/>
        <v>127.07246376811609</v>
      </c>
      <c r="AR400" s="95">
        <f t="shared" si="447"/>
        <v>6</v>
      </c>
      <c r="AS400" s="436"/>
      <c r="AT400" s="95">
        <v>15</v>
      </c>
      <c r="AU400" s="152">
        <v>1924.7619047619066</v>
      </c>
      <c r="AV400" s="178">
        <f t="shared" si="448"/>
        <v>128.31746031746044</v>
      </c>
      <c r="AW400" s="95">
        <f t="shared" si="449"/>
        <v>4</v>
      </c>
      <c r="AX400" s="436"/>
    </row>
    <row r="401" spans="2:50">
      <c r="B401" s="435"/>
      <c r="C401" s="95">
        <f t="shared" si="433"/>
        <v>11</v>
      </c>
      <c r="D401" s="95" t="s">
        <v>419</v>
      </c>
      <c r="E401" s="95">
        <v>15</v>
      </c>
      <c r="F401" s="95">
        <v>2000</v>
      </c>
      <c r="G401" s="178">
        <f t="shared" si="434"/>
        <v>133.33333333333334</v>
      </c>
      <c r="H401" s="436"/>
      <c r="I401" s="154">
        <f t="shared" si="450"/>
        <v>15</v>
      </c>
      <c r="J401" s="154">
        <f t="shared" si="451"/>
        <v>1913.7478840945585</v>
      </c>
      <c r="K401" s="155">
        <f t="shared" si="452"/>
        <v>127.58319227297056</v>
      </c>
      <c r="L401" s="438"/>
      <c r="M401" s="154" t="str">
        <f t="shared" si="435"/>
        <v/>
      </c>
      <c r="N401" s="433"/>
      <c r="O401" s="433"/>
      <c r="P401" s="95">
        <v>15</v>
      </c>
      <c r="Q401" s="152">
        <v>1917.9310344827584</v>
      </c>
      <c r="R401" s="178">
        <f t="shared" si="436"/>
        <v>127.86206896551722</v>
      </c>
      <c r="S401" s="95">
        <f t="shared" si="437"/>
        <v>4</v>
      </c>
      <c r="T401" s="436"/>
      <c r="U401" s="95">
        <v>15</v>
      </c>
      <c r="V401" s="152">
        <v>1908.3116883116872</v>
      </c>
      <c r="W401" s="178">
        <f t="shared" si="438"/>
        <v>127.22077922077915</v>
      </c>
      <c r="X401" s="95">
        <f t="shared" si="439"/>
        <v>6</v>
      </c>
      <c r="Y401" s="436"/>
      <c r="Z401" s="95">
        <v>15</v>
      </c>
      <c r="AA401" s="152">
        <v>1929.9999999999973</v>
      </c>
      <c r="AB401" s="178">
        <f t="shared" si="440"/>
        <v>128.66666666666649</v>
      </c>
      <c r="AC401" s="95">
        <f t="shared" si="441"/>
        <v>4</v>
      </c>
      <c r="AD401" s="436"/>
      <c r="AE401" s="95">
        <v>15</v>
      </c>
      <c r="AF401" s="152">
        <v>1901.5384615384635</v>
      </c>
      <c r="AG401" s="178">
        <f t="shared" si="442"/>
        <v>126.7692307692309</v>
      </c>
      <c r="AH401" s="95">
        <f t="shared" si="443"/>
        <v>6</v>
      </c>
      <c r="AI401" s="436"/>
      <c r="AJ401" s="95">
        <v>15</v>
      </c>
      <c r="AK401" s="152">
        <v>1917.6623376623368</v>
      </c>
      <c r="AL401" s="178">
        <f t="shared" si="444"/>
        <v>127.84415584415578</v>
      </c>
      <c r="AM401" s="95">
        <f t="shared" si="445"/>
        <v>6</v>
      </c>
      <c r="AN401" s="436"/>
      <c r="AO401" s="95">
        <v>15</v>
      </c>
      <c r="AP401" s="152">
        <v>1912.6666666666665</v>
      </c>
      <c r="AQ401" s="178">
        <f t="shared" si="446"/>
        <v>127.51111111111111</v>
      </c>
      <c r="AR401" s="95">
        <f t="shared" si="447"/>
        <v>5</v>
      </c>
      <c r="AS401" s="436"/>
      <c r="AT401" s="95">
        <v>15</v>
      </c>
      <c r="AU401" s="152">
        <v>1908.1250000000005</v>
      </c>
      <c r="AV401" s="178">
        <f t="shared" si="448"/>
        <v>127.20833333333336</v>
      </c>
      <c r="AW401" s="95">
        <f t="shared" si="449"/>
        <v>6</v>
      </c>
      <c r="AX401" s="436"/>
    </row>
    <row r="402" spans="2:50">
      <c r="B402" s="435"/>
      <c r="C402" s="95">
        <f t="shared" si="433"/>
        <v>12</v>
      </c>
      <c r="D402" s="95" t="s">
        <v>411</v>
      </c>
      <c r="E402" s="95">
        <v>15</v>
      </c>
      <c r="F402" s="95">
        <v>2000</v>
      </c>
      <c r="G402" s="178">
        <f t="shared" si="434"/>
        <v>133.33333333333334</v>
      </c>
      <c r="H402" s="436"/>
      <c r="I402" s="154">
        <f t="shared" si="450"/>
        <v>15</v>
      </c>
      <c r="J402" s="154">
        <f t="shared" si="451"/>
        <v>1918.3583860536457</v>
      </c>
      <c r="K402" s="155">
        <f t="shared" si="452"/>
        <v>127.89055907024304</v>
      </c>
      <c r="L402" s="438"/>
      <c r="M402" s="154" t="str">
        <f t="shared" si="435"/>
        <v/>
      </c>
      <c r="N402" s="433"/>
      <c r="O402" s="433"/>
      <c r="P402" s="95">
        <v>15</v>
      </c>
      <c r="Q402" s="152">
        <v>1925.8333333333321</v>
      </c>
      <c r="R402" s="178">
        <f t="shared" si="436"/>
        <v>128.3888888888888</v>
      </c>
      <c r="S402" s="95">
        <f t="shared" si="437"/>
        <v>3</v>
      </c>
      <c r="T402" s="436"/>
      <c r="U402" s="95">
        <v>15</v>
      </c>
      <c r="V402" s="152">
        <v>1913.8235294117621</v>
      </c>
      <c r="W402" s="178">
        <f t="shared" si="438"/>
        <v>127.58823529411748</v>
      </c>
      <c r="X402" s="95">
        <f t="shared" si="439"/>
        <v>4</v>
      </c>
      <c r="Y402" s="436"/>
      <c r="Z402" s="95">
        <v>15</v>
      </c>
      <c r="AA402" s="152">
        <v>1913.4545454545466</v>
      </c>
      <c r="AB402" s="178">
        <f t="shared" si="440"/>
        <v>127.56363636363645</v>
      </c>
      <c r="AC402" s="95">
        <f t="shared" si="441"/>
        <v>5</v>
      </c>
      <c r="AD402" s="436"/>
      <c r="AE402" s="95">
        <v>15</v>
      </c>
      <c r="AF402" s="152">
        <v>1918.9090909090921</v>
      </c>
      <c r="AG402" s="178">
        <f t="shared" si="442"/>
        <v>127.92727272727281</v>
      </c>
      <c r="AH402" s="95">
        <f t="shared" si="443"/>
        <v>5</v>
      </c>
      <c r="AI402" s="436"/>
      <c r="AJ402" s="95">
        <v>15</v>
      </c>
      <c r="AK402" s="152">
        <v>1925.1724137931051</v>
      </c>
      <c r="AL402" s="178">
        <f t="shared" si="444"/>
        <v>128.344827586207</v>
      </c>
      <c r="AM402" s="95">
        <f t="shared" si="445"/>
        <v>5</v>
      </c>
      <c r="AN402" s="436"/>
      <c r="AO402" s="95">
        <v>15</v>
      </c>
      <c r="AP402" s="152">
        <v>1913.6842105263142</v>
      </c>
      <c r="AQ402" s="178">
        <f t="shared" si="446"/>
        <v>127.57894736842096</v>
      </c>
      <c r="AR402" s="95">
        <f t="shared" si="447"/>
        <v>4</v>
      </c>
      <c r="AS402" s="436"/>
      <c r="AT402" s="95">
        <v>15</v>
      </c>
      <c r="AU402" s="152">
        <v>1917.631578947367</v>
      </c>
      <c r="AV402" s="178">
        <f t="shared" si="448"/>
        <v>127.84210526315779</v>
      </c>
      <c r="AW402" s="95">
        <f t="shared" si="449"/>
        <v>5</v>
      </c>
      <c r="AX402" s="436"/>
    </row>
    <row r="403" spans="2:50">
      <c r="B403" s="435"/>
      <c r="C403" s="95">
        <f t="shared" si="433"/>
        <v>13</v>
      </c>
      <c r="D403" s="95" t="s">
        <v>837</v>
      </c>
      <c r="E403" s="95">
        <v>17</v>
      </c>
      <c r="F403" s="95">
        <v>2000</v>
      </c>
      <c r="G403" s="178">
        <f t="shared" si="434"/>
        <v>117.64705882352941</v>
      </c>
      <c r="H403" s="436"/>
      <c r="I403" s="154">
        <f t="shared" si="450"/>
        <v>17</v>
      </c>
      <c r="J403" s="154">
        <f t="shared" si="451"/>
        <v>1927.9409672202726</v>
      </c>
      <c r="K403" s="155">
        <f t="shared" si="452"/>
        <v>113.4082921894278</v>
      </c>
      <c r="L403" s="438"/>
      <c r="M403" s="154" t="str">
        <f t="shared" si="435"/>
        <v/>
      </c>
      <c r="N403" s="433"/>
      <c r="O403" s="433"/>
      <c r="P403" s="95">
        <v>17</v>
      </c>
      <c r="Q403" s="152">
        <v>1937.3333333333335</v>
      </c>
      <c r="R403" s="178">
        <f t="shared" si="436"/>
        <v>113.9607843137255</v>
      </c>
      <c r="S403" s="95">
        <f t="shared" si="437"/>
        <v>10</v>
      </c>
      <c r="T403" s="436"/>
      <c r="U403" s="95">
        <v>17</v>
      </c>
      <c r="V403" s="152">
        <v>1928.3720930232557</v>
      </c>
      <c r="W403" s="178">
        <f t="shared" si="438"/>
        <v>113.43365253077975</v>
      </c>
      <c r="X403" s="95">
        <f t="shared" si="439"/>
        <v>11</v>
      </c>
      <c r="Y403" s="436"/>
      <c r="Z403" s="95">
        <v>17</v>
      </c>
      <c r="AA403" s="152">
        <v>1933.8461538461527</v>
      </c>
      <c r="AB403" s="178">
        <f t="shared" si="440"/>
        <v>113.75565610859722</v>
      </c>
      <c r="AC403" s="95">
        <f t="shared" si="441"/>
        <v>9</v>
      </c>
      <c r="AD403" s="436"/>
      <c r="AE403" s="95">
        <v>17</v>
      </c>
      <c r="AF403" s="152">
        <v>1938.6206896551737</v>
      </c>
      <c r="AG403" s="178">
        <f t="shared" si="442"/>
        <v>114.03651115618669</v>
      </c>
      <c r="AH403" s="95">
        <f t="shared" si="443"/>
        <v>10</v>
      </c>
      <c r="AI403" s="436"/>
      <c r="AJ403" s="95">
        <v>17</v>
      </c>
      <c r="AK403" s="152">
        <v>1907.647058823527</v>
      </c>
      <c r="AL403" s="178">
        <f t="shared" si="444"/>
        <v>112.21453287197218</v>
      </c>
      <c r="AM403" s="95">
        <f t="shared" si="445"/>
        <v>11</v>
      </c>
      <c r="AN403" s="436"/>
      <c r="AO403" s="95">
        <v>17</v>
      </c>
      <c r="AP403" s="152">
        <v>1940.9302325581391</v>
      </c>
      <c r="AQ403" s="178">
        <f t="shared" si="446"/>
        <v>114.172366621067</v>
      </c>
      <c r="AR403" s="95">
        <f t="shared" si="447"/>
        <v>9</v>
      </c>
      <c r="AS403" s="436"/>
      <c r="AT403" s="95">
        <v>17</v>
      </c>
      <c r="AU403" s="152">
        <v>1908.8372093023254</v>
      </c>
      <c r="AV403" s="178">
        <f t="shared" si="448"/>
        <v>112.28454172366619</v>
      </c>
      <c r="AW403" s="95">
        <f t="shared" si="449"/>
        <v>10</v>
      </c>
      <c r="AX403" s="436"/>
    </row>
    <row r="404" spans="2:50">
      <c r="B404" s="435"/>
      <c r="C404" s="95">
        <f t="shared" si="433"/>
        <v>14</v>
      </c>
      <c r="D404" s="95" t="s">
        <v>843</v>
      </c>
      <c r="E404" s="95">
        <v>16</v>
      </c>
      <c r="F404" s="95">
        <v>1500</v>
      </c>
      <c r="G404" s="178">
        <f t="shared" si="434"/>
        <v>93.75</v>
      </c>
      <c r="H404" s="436"/>
      <c r="I404" s="154">
        <f t="shared" si="450"/>
        <v>16</v>
      </c>
      <c r="J404" s="154">
        <f t="shared" si="451"/>
        <v>1437.9567577515106</v>
      </c>
      <c r="K404" s="155">
        <f t="shared" si="452"/>
        <v>89.872297359469414</v>
      </c>
      <c r="L404" s="438"/>
      <c r="M404" s="154" t="str">
        <f t="shared" si="435"/>
        <v/>
      </c>
      <c r="N404" s="433"/>
      <c r="O404" s="433"/>
      <c r="P404" s="95">
        <v>16</v>
      </c>
      <c r="Q404" s="152">
        <v>1450.4616240266973</v>
      </c>
      <c r="R404" s="178">
        <f t="shared" si="436"/>
        <v>90.653851501668584</v>
      </c>
      <c r="S404" s="95">
        <f t="shared" si="437"/>
        <v>13</v>
      </c>
      <c r="T404" s="436"/>
      <c r="U404" s="95">
        <v>16</v>
      </c>
      <c r="V404" s="152">
        <v>1431.2087912087914</v>
      </c>
      <c r="W404" s="178">
        <f t="shared" si="438"/>
        <v>89.45054945054946</v>
      </c>
      <c r="X404" s="95">
        <f t="shared" si="439"/>
        <v>13</v>
      </c>
      <c r="Y404" s="436"/>
      <c r="Z404" s="95">
        <v>16</v>
      </c>
      <c r="AA404" s="152">
        <v>1428.1395348837207</v>
      </c>
      <c r="AB404" s="178">
        <f t="shared" si="440"/>
        <v>89.258720930232542</v>
      </c>
      <c r="AC404" s="95">
        <f t="shared" si="441"/>
        <v>14</v>
      </c>
      <c r="AD404" s="436"/>
      <c r="AE404" s="95">
        <v>16</v>
      </c>
      <c r="AF404" s="152">
        <v>1437.9545454545455</v>
      </c>
      <c r="AG404" s="178">
        <f t="shared" si="442"/>
        <v>89.872159090909093</v>
      </c>
      <c r="AH404" s="95">
        <f t="shared" si="443"/>
        <v>13</v>
      </c>
      <c r="AI404" s="436"/>
      <c r="AJ404" s="95">
        <v>16</v>
      </c>
      <c r="AK404" s="152">
        <v>1436.5384615384623</v>
      </c>
      <c r="AL404" s="178">
        <f t="shared" si="444"/>
        <v>89.783653846153896</v>
      </c>
      <c r="AM404" s="95">
        <f t="shared" si="445"/>
        <v>14</v>
      </c>
      <c r="AN404" s="436"/>
      <c r="AO404" s="95">
        <v>16</v>
      </c>
      <c r="AP404" s="152">
        <v>1431.6607142857138</v>
      </c>
      <c r="AQ404" s="178">
        <f t="shared" si="446"/>
        <v>89.47879464285711</v>
      </c>
      <c r="AR404" s="95">
        <f t="shared" si="447"/>
        <v>14</v>
      </c>
      <c r="AS404" s="436"/>
      <c r="AT404" s="95">
        <v>16</v>
      </c>
      <c r="AU404" s="152">
        <v>1449.7336328626436</v>
      </c>
      <c r="AV404" s="178">
        <f t="shared" si="448"/>
        <v>90.608352053915226</v>
      </c>
      <c r="AW404" s="95">
        <f t="shared" si="449"/>
        <v>13</v>
      </c>
      <c r="AX404" s="436"/>
    </row>
    <row r="405" spans="2:50">
      <c r="B405" s="435"/>
      <c r="C405" s="95">
        <f t="shared" si="433"/>
        <v>15</v>
      </c>
      <c r="D405" s="95"/>
      <c r="E405" s="95"/>
      <c r="F405" s="95"/>
      <c r="G405" s="178" t="e">
        <f t="shared" si="434"/>
        <v>#DIV/0!</v>
      </c>
      <c r="H405" s="436"/>
      <c r="I405" s="154" t="str">
        <f t="shared" si="450"/>
        <v/>
      </c>
      <c r="J405" s="154" t="str">
        <f t="shared" si="451"/>
        <v/>
      </c>
      <c r="K405" s="155" t="str">
        <f t="shared" si="452"/>
        <v/>
      </c>
      <c r="L405" s="439"/>
      <c r="M405" s="154" t="str">
        <f t="shared" si="435"/>
        <v/>
      </c>
      <c r="N405" s="433"/>
      <c r="O405" s="433"/>
      <c r="P405" s="95"/>
      <c r="Q405" s="152"/>
      <c r="R405" s="178" t="str">
        <f t="shared" si="436"/>
        <v/>
      </c>
      <c r="S405" s="95" t="str">
        <f t="shared" si="437"/>
        <v/>
      </c>
      <c r="T405" s="436"/>
      <c r="U405" s="95"/>
      <c r="V405" s="152"/>
      <c r="W405" s="178" t="str">
        <f t="shared" si="438"/>
        <v/>
      </c>
      <c r="X405" s="95" t="str">
        <f t="shared" si="439"/>
        <v/>
      </c>
      <c r="Y405" s="436"/>
      <c r="Z405" s="95"/>
      <c r="AA405" s="152"/>
      <c r="AB405" s="178" t="str">
        <f t="shared" si="440"/>
        <v/>
      </c>
      <c r="AC405" s="95" t="str">
        <f t="shared" si="441"/>
        <v/>
      </c>
      <c r="AD405" s="436"/>
      <c r="AE405" s="95"/>
      <c r="AF405" s="152"/>
      <c r="AG405" s="178" t="str">
        <f t="shared" si="442"/>
        <v/>
      </c>
      <c r="AH405" s="95" t="str">
        <f t="shared" si="443"/>
        <v/>
      </c>
      <c r="AI405" s="436"/>
      <c r="AJ405" s="95"/>
      <c r="AK405" s="152"/>
      <c r="AL405" s="178" t="str">
        <f t="shared" si="444"/>
        <v/>
      </c>
      <c r="AM405" s="95" t="str">
        <f t="shared" si="445"/>
        <v/>
      </c>
      <c r="AN405" s="436"/>
      <c r="AO405" s="95"/>
      <c r="AP405" s="152"/>
      <c r="AQ405" s="178" t="str">
        <f t="shared" si="446"/>
        <v/>
      </c>
      <c r="AR405" s="95" t="str">
        <f t="shared" si="447"/>
        <v/>
      </c>
      <c r="AS405" s="436"/>
      <c r="AT405" s="95"/>
      <c r="AU405" s="152"/>
      <c r="AV405" s="178" t="str">
        <f t="shared" si="448"/>
        <v/>
      </c>
      <c r="AW405" s="95" t="str">
        <f t="shared" si="449"/>
        <v/>
      </c>
      <c r="AX405" s="436"/>
    </row>
    <row r="406" spans="2:50" ht="15.75">
      <c r="B406" s="443" t="s">
        <v>167</v>
      </c>
      <c r="C406" s="444"/>
      <c r="D406" s="444"/>
      <c r="E406" s="444"/>
      <c r="F406" s="444"/>
      <c r="G406" s="444"/>
      <c r="H406" s="444"/>
      <c r="I406" s="151"/>
      <c r="J406" s="151"/>
      <c r="K406" s="151"/>
      <c r="L406" s="151"/>
      <c r="M406" s="151"/>
      <c r="N406" s="433" t="s">
        <v>159</v>
      </c>
      <c r="O406" s="446" t="s">
        <v>106</v>
      </c>
      <c r="P406" s="448">
        <f>AT386+1</f>
        <v>46007</v>
      </c>
      <c r="Q406" s="435"/>
      <c r="R406" s="435"/>
      <c r="S406" s="435"/>
      <c r="T406" s="435"/>
      <c r="U406" s="448">
        <f>P406+1</f>
        <v>46008</v>
      </c>
      <c r="V406" s="435"/>
      <c r="W406" s="435"/>
      <c r="X406" s="435"/>
      <c r="Y406" s="435"/>
      <c r="Z406" s="448">
        <f>U406+1</f>
        <v>46009</v>
      </c>
      <c r="AA406" s="435"/>
      <c r="AB406" s="435"/>
      <c r="AC406" s="435"/>
      <c r="AD406" s="435"/>
      <c r="AE406" s="448">
        <f>Z406+1</f>
        <v>46010</v>
      </c>
      <c r="AF406" s="435"/>
      <c r="AG406" s="435"/>
      <c r="AH406" s="435"/>
      <c r="AI406" s="435"/>
      <c r="AJ406" s="448">
        <f>AE406+1</f>
        <v>46011</v>
      </c>
      <c r="AK406" s="435"/>
      <c r="AL406" s="435"/>
      <c r="AM406" s="435"/>
      <c r="AN406" s="435"/>
      <c r="AO406" s="448">
        <f>AJ406+1</f>
        <v>46012</v>
      </c>
      <c r="AP406" s="435"/>
      <c r="AQ406" s="435"/>
      <c r="AR406" s="435"/>
      <c r="AS406" s="435"/>
      <c r="AT406" s="448">
        <f>AO406+1</f>
        <v>46013</v>
      </c>
      <c r="AU406" s="435"/>
      <c r="AV406" s="435"/>
      <c r="AW406" s="435"/>
      <c r="AX406" s="435"/>
    </row>
    <row r="407" spans="2:50" ht="15.75">
      <c r="B407" s="445"/>
      <c r="C407" s="445"/>
      <c r="D407" s="445"/>
      <c r="E407" s="445"/>
      <c r="F407" s="445"/>
      <c r="G407" s="445"/>
      <c r="H407" s="445"/>
      <c r="I407" s="151"/>
      <c r="J407" s="151"/>
      <c r="K407" s="151"/>
      <c r="L407" s="151"/>
      <c r="M407" s="151"/>
      <c r="N407" s="433"/>
      <c r="O407" s="447"/>
      <c r="P407" s="448" t="s">
        <v>120</v>
      </c>
      <c r="Q407" s="435"/>
      <c r="R407" s="435"/>
      <c r="S407" s="435"/>
      <c r="T407" s="435"/>
      <c r="U407" s="448" t="s">
        <v>114</v>
      </c>
      <c r="V407" s="435"/>
      <c r="W407" s="435"/>
      <c r="X407" s="435"/>
      <c r="Y407" s="435"/>
      <c r="Z407" s="448" t="s">
        <v>115</v>
      </c>
      <c r="AA407" s="435"/>
      <c r="AB407" s="435"/>
      <c r="AC407" s="435"/>
      <c r="AD407" s="435"/>
      <c r="AE407" s="448" t="s">
        <v>116</v>
      </c>
      <c r="AF407" s="435"/>
      <c r="AG407" s="435"/>
      <c r="AH407" s="435"/>
      <c r="AI407" s="435"/>
      <c r="AJ407" s="448" t="s">
        <v>117</v>
      </c>
      <c r="AK407" s="435"/>
      <c r="AL407" s="435"/>
      <c r="AM407" s="435"/>
      <c r="AN407" s="435"/>
      <c r="AO407" s="448" t="s">
        <v>118</v>
      </c>
      <c r="AP407" s="435"/>
      <c r="AQ407" s="435"/>
      <c r="AR407" s="435"/>
      <c r="AS407" s="435"/>
      <c r="AT407" s="448" t="s">
        <v>119</v>
      </c>
      <c r="AU407" s="435"/>
      <c r="AV407" s="435"/>
      <c r="AW407" s="435"/>
      <c r="AX407" s="435"/>
    </row>
    <row r="408" spans="2:50">
      <c r="B408" s="433" t="s">
        <v>155</v>
      </c>
      <c r="C408" s="433" t="s">
        <v>147</v>
      </c>
      <c r="D408" s="433"/>
      <c r="E408" s="433" t="s">
        <v>149</v>
      </c>
      <c r="F408" s="433"/>
      <c r="G408" s="433"/>
      <c r="H408" s="440" t="s">
        <v>156</v>
      </c>
      <c r="I408" s="434" t="s">
        <v>225</v>
      </c>
      <c r="J408" s="434"/>
      <c r="K408" s="434"/>
      <c r="L408" s="434" t="s">
        <v>156</v>
      </c>
      <c r="M408" s="434" t="s">
        <v>168</v>
      </c>
      <c r="N408" s="433"/>
      <c r="O408" s="433" t="s">
        <v>158</v>
      </c>
      <c r="P408" s="430" t="s">
        <v>152</v>
      </c>
      <c r="Q408" s="431"/>
      <c r="R408" s="431"/>
      <c r="S408" s="432"/>
      <c r="T408" s="433" t="s">
        <v>156</v>
      </c>
      <c r="U408" s="430" t="s">
        <v>152</v>
      </c>
      <c r="V408" s="431"/>
      <c r="W408" s="431"/>
      <c r="X408" s="432"/>
      <c r="Y408" s="433" t="s">
        <v>156</v>
      </c>
      <c r="Z408" s="430" t="s">
        <v>152</v>
      </c>
      <c r="AA408" s="431"/>
      <c r="AB408" s="431"/>
      <c r="AC408" s="432"/>
      <c r="AD408" s="433" t="s">
        <v>156</v>
      </c>
      <c r="AE408" s="430" t="s">
        <v>152</v>
      </c>
      <c r="AF408" s="431"/>
      <c r="AG408" s="431"/>
      <c r="AH408" s="432"/>
      <c r="AI408" s="433" t="s">
        <v>156</v>
      </c>
      <c r="AJ408" s="430" t="s">
        <v>152</v>
      </c>
      <c r="AK408" s="431"/>
      <c r="AL408" s="431"/>
      <c r="AM408" s="432"/>
      <c r="AN408" s="433" t="s">
        <v>156</v>
      </c>
      <c r="AO408" s="430" t="s">
        <v>152</v>
      </c>
      <c r="AP408" s="431"/>
      <c r="AQ408" s="431"/>
      <c r="AR408" s="432"/>
      <c r="AS408" s="433" t="s">
        <v>156</v>
      </c>
      <c r="AT408" s="430" t="s">
        <v>152</v>
      </c>
      <c r="AU408" s="431"/>
      <c r="AV408" s="431"/>
      <c r="AW408" s="432"/>
      <c r="AX408" s="433" t="s">
        <v>156</v>
      </c>
    </row>
    <row r="409" spans="2:50">
      <c r="B409" s="433"/>
      <c r="C409" s="433"/>
      <c r="D409" s="433"/>
      <c r="E409" s="433" t="s">
        <v>148</v>
      </c>
      <c r="F409" s="433"/>
      <c r="G409" s="433"/>
      <c r="H409" s="441"/>
      <c r="I409" s="434" t="s">
        <v>148</v>
      </c>
      <c r="J409" s="434"/>
      <c r="K409" s="434"/>
      <c r="L409" s="434"/>
      <c r="M409" s="434"/>
      <c r="N409" s="433"/>
      <c r="O409" s="433"/>
      <c r="P409" s="430" t="s">
        <v>153</v>
      </c>
      <c r="Q409" s="431"/>
      <c r="R409" s="431"/>
      <c r="S409" s="432"/>
      <c r="T409" s="433"/>
      <c r="U409" s="430" t="s">
        <v>153</v>
      </c>
      <c r="V409" s="431"/>
      <c r="W409" s="431"/>
      <c r="X409" s="432"/>
      <c r="Y409" s="433"/>
      <c r="Z409" s="430" t="s">
        <v>153</v>
      </c>
      <c r="AA409" s="431"/>
      <c r="AB409" s="431"/>
      <c r="AC409" s="432"/>
      <c r="AD409" s="433"/>
      <c r="AE409" s="430" t="s">
        <v>153</v>
      </c>
      <c r="AF409" s="431"/>
      <c r="AG409" s="431"/>
      <c r="AH409" s="432"/>
      <c r="AI409" s="433"/>
      <c r="AJ409" s="430" t="s">
        <v>153</v>
      </c>
      <c r="AK409" s="431"/>
      <c r="AL409" s="431"/>
      <c r="AM409" s="432"/>
      <c r="AN409" s="433"/>
      <c r="AO409" s="430" t="s">
        <v>153</v>
      </c>
      <c r="AP409" s="431"/>
      <c r="AQ409" s="431"/>
      <c r="AR409" s="432"/>
      <c r="AS409" s="433"/>
      <c r="AT409" s="430" t="s">
        <v>153</v>
      </c>
      <c r="AU409" s="431"/>
      <c r="AV409" s="431"/>
      <c r="AW409" s="432"/>
      <c r="AX409" s="433"/>
    </row>
    <row r="410" spans="2:50">
      <c r="B410" s="433"/>
      <c r="C410" s="433"/>
      <c r="D410" s="433"/>
      <c r="E410" s="94" t="s">
        <v>150</v>
      </c>
      <c r="F410" s="94" t="s">
        <v>151</v>
      </c>
      <c r="G410" s="94" t="s">
        <v>154</v>
      </c>
      <c r="H410" s="442"/>
      <c r="I410" s="153" t="s">
        <v>150</v>
      </c>
      <c r="J410" s="153" t="s">
        <v>151</v>
      </c>
      <c r="K410" s="153" t="s">
        <v>154</v>
      </c>
      <c r="L410" s="434"/>
      <c r="M410" s="434"/>
      <c r="N410" s="433"/>
      <c r="O410" s="433"/>
      <c r="P410" s="94" t="s">
        <v>150</v>
      </c>
      <c r="Q410" s="94" t="s">
        <v>151</v>
      </c>
      <c r="R410" s="94" t="s">
        <v>154</v>
      </c>
      <c r="S410" s="94" t="s">
        <v>168</v>
      </c>
      <c r="T410" s="433"/>
      <c r="U410" s="94" t="s">
        <v>150</v>
      </c>
      <c r="V410" s="94" t="s">
        <v>151</v>
      </c>
      <c r="W410" s="94" t="s">
        <v>154</v>
      </c>
      <c r="X410" s="94" t="s">
        <v>168</v>
      </c>
      <c r="Y410" s="433"/>
      <c r="Z410" s="94" t="s">
        <v>150</v>
      </c>
      <c r="AA410" s="94" t="s">
        <v>151</v>
      </c>
      <c r="AB410" s="94" t="s">
        <v>154</v>
      </c>
      <c r="AC410" s="94" t="s">
        <v>168</v>
      </c>
      <c r="AD410" s="433"/>
      <c r="AE410" s="94" t="s">
        <v>150</v>
      </c>
      <c r="AF410" s="94" t="s">
        <v>151</v>
      </c>
      <c r="AG410" s="94" t="s">
        <v>154</v>
      </c>
      <c r="AH410" s="94" t="s">
        <v>168</v>
      </c>
      <c r="AI410" s="433"/>
      <c r="AJ410" s="94" t="s">
        <v>150</v>
      </c>
      <c r="AK410" s="94" t="s">
        <v>151</v>
      </c>
      <c r="AL410" s="94" t="s">
        <v>154</v>
      </c>
      <c r="AM410" s="94" t="s">
        <v>168</v>
      </c>
      <c r="AN410" s="433"/>
      <c r="AO410" s="94" t="s">
        <v>150</v>
      </c>
      <c r="AP410" s="94" t="s">
        <v>151</v>
      </c>
      <c r="AQ410" s="94" t="s">
        <v>154</v>
      </c>
      <c r="AR410" s="94" t="s">
        <v>168</v>
      </c>
      <c r="AS410" s="433"/>
      <c r="AT410" s="94" t="s">
        <v>150</v>
      </c>
      <c r="AU410" s="94" t="s">
        <v>151</v>
      </c>
      <c r="AV410" s="94" t="s">
        <v>154</v>
      </c>
      <c r="AW410" s="94" t="s">
        <v>168</v>
      </c>
      <c r="AX410" s="433"/>
    </row>
    <row r="411" spans="2:50">
      <c r="B411" s="435" t="s">
        <v>137</v>
      </c>
      <c r="C411" s="95">
        <f>C391</f>
        <v>1</v>
      </c>
      <c r="D411" s="95"/>
      <c r="E411" s="95"/>
      <c r="F411" s="95"/>
      <c r="G411" s="178" t="e">
        <f>F411/E411</f>
        <v>#DIV/0!</v>
      </c>
      <c r="H411" s="436" t="e">
        <f>AVERAGE(G411:G425)</f>
        <v>#DIV/0!</v>
      </c>
      <c r="I411" s="154" t="str">
        <f t="shared" ref="I411:I413" si="453">IFERROR(AVERAGE(P411,U411,Z411,AE411,AJ411,AO411,AT411),"")</f>
        <v/>
      </c>
      <c r="J411" s="154" t="str">
        <f t="shared" ref="J411:J413" si="454">IFERROR(AVERAGE(Q411,V411,AA411,AF411,AK411,AP411,AU411),"")</f>
        <v/>
      </c>
      <c r="K411" s="155" t="str">
        <f t="shared" ref="K411:K413" si="455">IFERROR(AVERAGE(R411,W411,AB411,AG411,AL411,AQ411,AV411),"")</f>
        <v/>
      </c>
      <c r="L411" s="437" t="str">
        <f>IFERROR(AVERAGE(K411:K425),"-")</f>
        <v>-</v>
      </c>
      <c r="M411" s="154" t="str">
        <f>IFERROR(RANK(K411, K$411:K$425),"")</f>
        <v/>
      </c>
      <c r="N411" s="433"/>
      <c r="O411" s="433"/>
      <c r="P411" s="95"/>
      <c r="Q411" s="152"/>
      <c r="R411" s="178" t="str">
        <f>IFERROR(Q411/P411,"")</f>
        <v/>
      </c>
      <c r="S411" s="95" t="str">
        <f>IFERROR(RANK(R411, R$411:R$425),"")</f>
        <v/>
      </c>
      <c r="T411" s="436" t="e">
        <f>AVERAGE(R411:R425)</f>
        <v>#DIV/0!</v>
      </c>
      <c r="U411" s="95"/>
      <c r="V411" s="152"/>
      <c r="W411" s="178" t="str">
        <f>IFERROR(V411/U411,"")</f>
        <v/>
      </c>
      <c r="X411" s="95" t="str">
        <f>IFERROR(RANK(W411, W$411:W$425),"")</f>
        <v/>
      </c>
      <c r="Y411" s="436" t="e">
        <f>AVERAGE(W411:W425)</f>
        <v>#DIV/0!</v>
      </c>
      <c r="Z411" s="95"/>
      <c r="AA411" s="152"/>
      <c r="AB411" s="178" t="str">
        <f>IFERROR(AA411/Z411,"")</f>
        <v/>
      </c>
      <c r="AC411" s="95" t="str">
        <f>IFERROR(RANK(AB411, AB$411:AB$425),"")</f>
        <v/>
      </c>
      <c r="AD411" s="436" t="e">
        <f>AVERAGE(AB411:AB425)</f>
        <v>#DIV/0!</v>
      </c>
      <c r="AE411" s="95"/>
      <c r="AF411" s="152"/>
      <c r="AG411" s="178" t="str">
        <f>IFERROR(AF411/AE411,"")</f>
        <v/>
      </c>
      <c r="AH411" s="95" t="str">
        <f>IFERROR(RANK(AG411, AG$411:AG$425),"")</f>
        <v/>
      </c>
      <c r="AI411" s="436" t="e">
        <f>AVERAGE(AG411:AG425)</f>
        <v>#DIV/0!</v>
      </c>
      <c r="AJ411" s="95"/>
      <c r="AK411" s="152"/>
      <c r="AL411" s="178" t="str">
        <f>IFERROR(AK411/AJ411,"")</f>
        <v/>
      </c>
      <c r="AM411" s="95" t="str">
        <f>IFERROR(RANK(AL411, AL$411:AL$425),"")</f>
        <v/>
      </c>
      <c r="AN411" s="436" t="e">
        <f>AVERAGE(AL411:AL425)</f>
        <v>#DIV/0!</v>
      </c>
      <c r="AO411" s="95"/>
      <c r="AP411" s="152"/>
      <c r="AQ411" s="178" t="str">
        <f>IFERROR(AP411/AO411,"")</f>
        <v/>
      </c>
      <c r="AR411" s="95" t="str">
        <f>IFERROR(RANK(AQ411, AQ$411:AQ$425),"")</f>
        <v/>
      </c>
      <c r="AS411" s="436" t="e">
        <f>AVERAGE(AQ411:AQ425)</f>
        <v>#DIV/0!</v>
      </c>
      <c r="AT411" s="95"/>
      <c r="AU411" s="152"/>
      <c r="AV411" s="178" t="str">
        <f>IFERROR(AU411/AT411,"")</f>
        <v/>
      </c>
      <c r="AW411" s="95" t="str">
        <f>IFERROR(RANK(AV411, AV$411:AV$425),"")</f>
        <v/>
      </c>
      <c r="AX411" s="436" t="e">
        <f>AVERAGE(AV411:AV425)</f>
        <v>#DIV/0!</v>
      </c>
    </row>
    <row r="412" spans="2:50">
      <c r="B412" s="435"/>
      <c r="C412" s="95">
        <f t="shared" ref="C412:C425" si="456">C392</f>
        <v>2</v>
      </c>
      <c r="D412" s="95"/>
      <c r="E412" s="95"/>
      <c r="F412" s="95"/>
      <c r="G412" s="178" t="e">
        <f t="shared" ref="G412:G425" si="457">F412/E412</f>
        <v>#DIV/0!</v>
      </c>
      <c r="H412" s="436"/>
      <c r="I412" s="154" t="str">
        <f t="shared" si="453"/>
        <v/>
      </c>
      <c r="J412" s="154" t="str">
        <f t="shared" si="454"/>
        <v/>
      </c>
      <c r="K412" s="155" t="str">
        <f t="shared" si="455"/>
        <v/>
      </c>
      <c r="L412" s="438"/>
      <c r="M412" s="154" t="str">
        <f t="shared" ref="M412:M425" si="458">IFERROR(RANK(K412, K$411:K$425),"")</f>
        <v/>
      </c>
      <c r="N412" s="433"/>
      <c r="O412" s="433"/>
      <c r="P412" s="95"/>
      <c r="Q412" s="152"/>
      <c r="R412" s="178" t="str">
        <f t="shared" ref="R412:R425" si="459">IFERROR(Q412/P412,"")</f>
        <v/>
      </c>
      <c r="S412" s="95" t="str">
        <f t="shared" ref="S412:S425" si="460">IFERROR(RANK(R412, R$411:R$425),"")</f>
        <v/>
      </c>
      <c r="T412" s="436"/>
      <c r="U412" s="95"/>
      <c r="V412" s="152"/>
      <c r="W412" s="178" t="str">
        <f t="shared" ref="W412:W425" si="461">IFERROR(V412/U412,"")</f>
        <v/>
      </c>
      <c r="X412" s="95" t="str">
        <f t="shared" ref="X412:X425" si="462">IFERROR(RANK(W412, W$411:W$425),"")</f>
        <v/>
      </c>
      <c r="Y412" s="436"/>
      <c r="Z412" s="95"/>
      <c r="AA412" s="152"/>
      <c r="AB412" s="178" t="str">
        <f t="shared" ref="AB412:AB425" si="463">IFERROR(AA412/Z412,"")</f>
        <v/>
      </c>
      <c r="AC412" s="95" t="str">
        <f t="shared" ref="AC412:AC425" si="464">IFERROR(RANK(AB412, AB$411:AB$425),"")</f>
        <v/>
      </c>
      <c r="AD412" s="436"/>
      <c r="AE412" s="95"/>
      <c r="AF412" s="152"/>
      <c r="AG412" s="178" t="str">
        <f t="shared" ref="AG412:AG425" si="465">IFERROR(AF412/AE412,"")</f>
        <v/>
      </c>
      <c r="AH412" s="95" t="str">
        <f t="shared" ref="AH412:AH425" si="466">IFERROR(RANK(AG412, AG$411:AG$425),"")</f>
        <v/>
      </c>
      <c r="AI412" s="436"/>
      <c r="AJ412" s="95"/>
      <c r="AK412" s="152"/>
      <c r="AL412" s="178" t="str">
        <f t="shared" ref="AL412:AL425" si="467">IFERROR(AK412/AJ412,"")</f>
        <v/>
      </c>
      <c r="AM412" s="95" t="str">
        <f t="shared" ref="AM412:AM425" si="468">IFERROR(RANK(AL412, AL$411:AL$425),"")</f>
        <v/>
      </c>
      <c r="AN412" s="436"/>
      <c r="AO412" s="95"/>
      <c r="AP412" s="152"/>
      <c r="AQ412" s="178" t="str">
        <f t="shared" ref="AQ412:AQ425" si="469">IFERROR(AP412/AO412,"")</f>
        <v/>
      </c>
      <c r="AR412" s="95" t="str">
        <f t="shared" ref="AR412:AR425" si="470">IFERROR(RANK(AQ412, AQ$411:AQ$425),"")</f>
        <v/>
      </c>
      <c r="AS412" s="436"/>
      <c r="AT412" s="95"/>
      <c r="AU412" s="152"/>
      <c r="AV412" s="178" t="str">
        <f t="shared" ref="AV412:AV425" si="471">IFERROR(AU412/AT412,"")</f>
        <v/>
      </c>
      <c r="AW412" s="95" t="str">
        <f t="shared" ref="AW412:AW425" si="472">IFERROR(RANK(AV412, AV$411:AV$425),"")</f>
        <v/>
      </c>
      <c r="AX412" s="436"/>
    </row>
    <row r="413" spans="2:50">
      <c r="B413" s="435"/>
      <c r="C413" s="95">
        <f t="shared" si="456"/>
        <v>3</v>
      </c>
      <c r="D413" s="95"/>
      <c r="E413" s="95"/>
      <c r="F413" s="95"/>
      <c r="G413" s="178" t="e">
        <f t="shared" si="457"/>
        <v>#DIV/0!</v>
      </c>
      <c r="H413" s="436"/>
      <c r="I413" s="154" t="str">
        <f t="shared" si="453"/>
        <v/>
      </c>
      <c r="J413" s="154" t="str">
        <f t="shared" si="454"/>
        <v/>
      </c>
      <c r="K413" s="155" t="str">
        <f t="shared" si="455"/>
        <v/>
      </c>
      <c r="L413" s="438"/>
      <c r="M413" s="154" t="str">
        <f t="shared" si="458"/>
        <v/>
      </c>
      <c r="N413" s="433"/>
      <c r="O413" s="433"/>
      <c r="P413" s="95"/>
      <c r="Q413" s="152"/>
      <c r="R413" s="178" t="str">
        <f t="shared" si="459"/>
        <v/>
      </c>
      <c r="S413" s="95" t="str">
        <f t="shared" si="460"/>
        <v/>
      </c>
      <c r="T413" s="436"/>
      <c r="U413" s="95"/>
      <c r="V413" s="152"/>
      <c r="W413" s="178" t="str">
        <f t="shared" si="461"/>
        <v/>
      </c>
      <c r="X413" s="95" t="str">
        <f t="shared" si="462"/>
        <v/>
      </c>
      <c r="Y413" s="436"/>
      <c r="Z413" s="95"/>
      <c r="AA413" s="152"/>
      <c r="AB413" s="178" t="str">
        <f t="shared" si="463"/>
        <v/>
      </c>
      <c r="AC413" s="95" t="str">
        <f t="shared" si="464"/>
        <v/>
      </c>
      <c r="AD413" s="436"/>
      <c r="AE413" s="95"/>
      <c r="AF413" s="152"/>
      <c r="AG413" s="178" t="str">
        <f t="shared" si="465"/>
        <v/>
      </c>
      <c r="AH413" s="95" t="str">
        <f t="shared" si="466"/>
        <v/>
      </c>
      <c r="AI413" s="436"/>
      <c r="AJ413" s="95"/>
      <c r="AK413" s="152"/>
      <c r="AL413" s="178" t="str">
        <f t="shared" si="467"/>
        <v/>
      </c>
      <c r="AM413" s="95" t="str">
        <f t="shared" si="468"/>
        <v/>
      </c>
      <c r="AN413" s="436"/>
      <c r="AO413" s="95"/>
      <c r="AP413" s="152"/>
      <c r="AQ413" s="178" t="str">
        <f t="shared" si="469"/>
        <v/>
      </c>
      <c r="AR413" s="95" t="str">
        <f t="shared" si="470"/>
        <v/>
      </c>
      <c r="AS413" s="436"/>
      <c r="AT413" s="95"/>
      <c r="AU413" s="152"/>
      <c r="AV413" s="178" t="str">
        <f t="shared" si="471"/>
        <v/>
      </c>
      <c r="AW413" s="95" t="str">
        <f t="shared" si="472"/>
        <v/>
      </c>
      <c r="AX413" s="436"/>
    </row>
    <row r="414" spans="2:50">
      <c r="B414" s="435"/>
      <c r="C414" s="95">
        <f t="shared" si="456"/>
        <v>4</v>
      </c>
      <c r="D414" s="95"/>
      <c r="E414" s="95"/>
      <c r="F414" s="95"/>
      <c r="G414" s="178" t="e">
        <f t="shared" si="457"/>
        <v>#DIV/0!</v>
      </c>
      <c r="H414" s="436"/>
      <c r="I414" s="154" t="str">
        <f>IFERROR(AVERAGE(P414,U414,Z414,AE414,AJ414,AO414,AT414),"")</f>
        <v/>
      </c>
      <c r="J414" s="154" t="str">
        <f>IFERROR(AVERAGE(Q414,V414,AA414,AF414,AK414,AP414,AU414),"")</f>
        <v/>
      </c>
      <c r="K414" s="155" t="str">
        <f>IFERROR(AVERAGE(R414,W414,AB414,AG414,AL414,AQ414,AV414),"")</f>
        <v/>
      </c>
      <c r="L414" s="438"/>
      <c r="M414" s="154" t="str">
        <f t="shared" si="458"/>
        <v/>
      </c>
      <c r="N414" s="433"/>
      <c r="O414" s="433"/>
      <c r="P414" s="95"/>
      <c r="Q414" s="152"/>
      <c r="R414" s="178" t="str">
        <f t="shared" si="459"/>
        <v/>
      </c>
      <c r="S414" s="95" t="str">
        <f t="shared" si="460"/>
        <v/>
      </c>
      <c r="T414" s="436"/>
      <c r="U414" s="95"/>
      <c r="V414" s="152"/>
      <c r="W414" s="178" t="str">
        <f t="shared" si="461"/>
        <v/>
      </c>
      <c r="X414" s="95" t="str">
        <f t="shared" si="462"/>
        <v/>
      </c>
      <c r="Y414" s="436"/>
      <c r="Z414" s="95"/>
      <c r="AA414" s="152"/>
      <c r="AB414" s="178" t="str">
        <f t="shared" si="463"/>
        <v/>
      </c>
      <c r="AC414" s="95" t="str">
        <f t="shared" si="464"/>
        <v/>
      </c>
      <c r="AD414" s="436"/>
      <c r="AE414" s="95"/>
      <c r="AF414" s="152"/>
      <c r="AG414" s="178" t="str">
        <f t="shared" si="465"/>
        <v/>
      </c>
      <c r="AH414" s="95" t="str">
        <f t="shared" si="466"/>
        <v/>
      </c>
      <c r="AI414" s="436"/>
      <c r="AJ414" s="95"/>
      <c r="AK414" s="152"/>
      <c r="AL414" s="178" t="str">
        <f t="shared" si="467"/>
        <v/>
      </c>
      <c r="AM414" s="95" t="str">
        <f t="shared" si="468"/>
        <v/>
      </c>
      <c r="AN414" s="436"/>
      <c r="AO414" s="95"/>
      <c r="AP414" s="152"/>
      <c r="AQ414" s="178" t="str">
        <f t="shared" si="469"/>
        <v/>
      </c>
      <c r="AR414" s="95" t="str">
        <f t="shared" si="470"/>
        <v/>
      </c>
      <c r="AS414" s="436"/>
      <c r="AT414" s="95"/>
      <c r="AU414" s="152"/>
      <c r="AV414" s="178" t="str">
        <f t="shared" si="471"/>
        <v/>
      </c>
      <c r="AW414" s="95" t="str">
        <f t="shared" si="472"/>
        <v/>
      </c>
      <c r="AX414" s="436"/>
    </row>
    <row r="415" spans="2:50">
      <c r="B415" s="435"/>
      <c r="C415" s="95">
        <f t="shared" si="456"/>
        <v>5</v>
      </c>
      <c r="D415" s="95"/>
      <c r="E415" s="95"/>
      <c r="F415" s="95"/>
      <c r="G415" s="178" t="e">
        <f t="shared" si="457"/>
        <v>#DIV/0!</v>
      </c>
      <c r="H415" s="436"/>
      <c r="I415" s="154" t="str">
        <f t="shared" ref="I415:I425" si="473">IFERROR(AVERAGE(P415,U415,Z415,AE415,AJ415,AO415,AT415),"")</f>
        <v/>
      </c>
      <c r="J415" s="154" t="str">
        <f t="shared" ref="J415:J425" si="474">IFERROR(AVERAGE(Q415,V415,AA415,AF415,AK415,AP415,AU415),"")</f>
        <v/>
      </c>
      <c r="K415" s="155" t="str">
        <f t="shared" ref="K415:K425" si="475">IFERROR(AVERAGE(R415,W415,AB415,AG415,AL415,AQ415,AV415),"")</f>
        <v/>
      </c>
      <c r="L415" s="438"/>
      <c r="M415" s="154" t="str">
        <f t="shared" si="458"/>
        <v/>
      </c>
      <c r="N415" s="433"/>
      <c r="O415" s="433"/>
      <c r="P415" s="95"/>
      <c r="Q415" s="152"/>
      <c r="R415" s="178" t="str">
        <f t="shared" si="459"/>
        <v/>
      </c>
      <c r="S415" s="95" t="str">
        <f t="shared" si="460"/>
        <v/>
      </c>
      <c r="T415" s="436"/>
      <c r="U415" s="95"/>
      <c r="V415" s="152"/>
      <c r="W415" s="178" t="str">
        <f t="shared" si="461"/>
        <v/>
      </c>
      <c r="X415" s="95" t="str">
        <f t="shared" si="462"/>
        <v/>
      </c>
      <c r="Y415" s="436"/>
      <c r="Z415" s="95"/>
      <c r="AA415" s="152"/>
      <c r="AB415" s="178" t="str">
        <f t="shared" si="463"/>
        <v/>
      </c>
      <c r="AC415" s="95" t="str">
        <f t="shared" si="464"/>
        <v/>
      </c>
      <c r="AD415" s="436"/>
      <c r="AE415" s="95"/>
      <c r="AF415" s="152"/>
      <c r="AG415" s="178" t="str">
        <f t="shared" si="465"/>
        <v/>
      </c>
      <c r="AH415" s="95" t="str">
        <f t="shared" si="466"/>
        <v/>
      </c>
      <c r="AI415" s="436"/>
      <c r="AJ415" s="95"/>
      <c r="AK415" s="152"/>
      <c r="AL415" s="178" t="str">
        <f t="shared" si="467"/>
        <v/>
      </c>
      <c r="AM415" s="95" t="str">
        <f t="shared" si="468"/>
        <v/>
      </c>
      <c r="AN415" s="436"/>
      <c r="AO415" s="95"/>
      <c r="AP415" s="152"/>
      <c r="AQ415" s="178" t="str">
        <f t="shared" si="469"/>
        <v/>
      </c>
      <c r="AR415" s="95" t="str">
        <f t="shared" si="470"/>
        <v/>
      </c>
      <c r="AS415" s="436"/>
      <c r="AT415" s="95"/>
      <c r="AU415" s="152"/>
      <c r="AV415" s="178" t="str">
        <f t="shared" si="471"/>
        <v/>
      </c>
      <c r="AW415" s="95" t="str">
        <f t="shared" si="472"/>
        <v/>
      </c>
      <c r="AX415" s="436"/>
    </row>
    <row r="416" spans="2:50">
      <c r="B416" s="435"/>
      <c r="C416" s="95">
        <f t="shared" si="456"/>
        <v>6</v>
      </c>
      <c r="D416" s="95"/>
      <c r="E416" s="95"/>
      <c r="F416" s="95"/>
      <c r="G416" s="178" t="e">
        <f t="shared" si="457"/>
        <v>#DIV/0!</v>
      </c>
      <c r="H416" s="436"/>
      <c r="I416" s="154" t="str">
        <f t="shared" si="473"/>
        <v/>
      </c>
      <c r="J416" s="154" t="str">
        <f t="shared" si="474"/>
        <v/>
      </c>
      <c r="K416" s="155" t="str">
        <f t="shared" si="475"/>
        <v/>
      </c>
      <c r="L416" s="438"/>
      <c r="M416" s="154" t="str">
        <f t="shared" si="458"/>
        <v/>
      </c>
      <c r="N416" s="433"/>
      <c r="O416" s="433"/>
      <c r="P416" s="95"/>
      <c r="Q416" s="152"/>
      <c r="R416" s="178" t="str">
        <f t="shared" si="459"/>
        <v/>
      </c>
      <c r="S416" s="95" t="str">
        <f t="shared" si="460"/>
        <v/>
      </c>
      <c r="T416" s="436"/>
      <c r="U416" s="95"/>
      <c r="V416" s="152"/>
      <c r="W416" s="178" t="str">
        <f t="shared" si="461"/>
        <v/>
      </c>
      <c r="X416" s="95" t="str">
        <f t="shared" si="462"/>
        <v/>
      </c>
      <c r="Y416" s="436"/>
      <c r="Z416" s="95"/>
      <c r="AA416" s="152"/>
      <c r="AB416" s="178" t="str">
        <f t="shared" si="463"/>
        <v/>
      </c>
      <c r="AC416" s="95" t="str">
        <f t="shared" si="464"/>
        <v/>
      </c>
      <c r="AD416" s="436"/>
      <c r="AE416" s="95"/>
      <c r="AF416" s="152"/>
      <c r="AG416" s="178" t="str">
        <f t="shared" si="465"/>
        <v/>
      </c>
      <c r="AH416" s="95" t="str">
        <f t="shared" si="466"/>
        <v/>
      </c>
      <c r="AI416" s="436"/>
      <c r="AJ416" s="95"/>
      <c r="AK416" s="152"/>
      <c r="AL416" s="178" t="str">
        <f t="shared" si="467"/>
        <v/>
      </c>
      <c r="AM416" s="95" t="str">
        <f t="shared" si="468"/>
        <v/>
      </c>
      <c r="AN416" s="436"/>
      <c r="AO416" s="95"/>
      <c r="AP416" s="152"/>
      <c r="AQ416" s="178" t="str">
        <f t="shared" si="469"/>
        <v/>
      </c>
      <c r="AR416" s="95" t="str">
        <f t="shared" si="470"/>
        <v/>
      </c>
      <c r="AS416" s="436"/>
      <c r="AT416" s="95"/>
      <c r="AU416" s="152"/>
      <c r="AV416" s="178" t="str">
        <f t="shared" si="471"/>
        <v/>
      </c>
      <c r="AW416" s="95" t="str">
        <f t="shared" si="472"/>
        <v/>
      </c>
      <c r="AX416" s="436"/>
    </row>
    <row r="417" spans="2:50">
      <c r="B417" s="435"/>
      <c r="C417" s="95">
        <f t="shared" si="456"/>
        <v>7</v>
      </c>
      <c r="D417" s="95"/>
      <c r="E417" s="95"/>
      <c r="F417" s="95"/>
      <c r="G417" s="178" t="e">
        <f t="shared" si="457"/>
        <v>#DIV/0!</v>
      </c>
      <c r="H417" s="436"/>
      <c r="I417" s="154" t="str">
        <f t="shared" si="473"/>
        <v/>
      </c>
      <c r="J417" s="154" t="str">
        <f t="shared" si="474"/>
        <v/>
      </c>
      <c r="K417" s="155" t="str">
        <f t="shared" si="475"/>
        <v/>
      </c>
      <c r="L417" s="438"/>
      <c r="M417" s="154" t="str">
        <f t="shared" si="458"/>
        <v/>
      </c>
      <c r="N417" s="433"/>
      <c r="O417" s="433"/>
      <c r="P417" s="95"/>
      <c r="Q417" s="152"/>
      <c r="R417" s="178" t="str">
        <f t="shared" si="459"/>
        <v/>
      </c>
      <c r="S417" s="95" t="str">
        <f t="shared" si="460"/>
        <v/>
      </c>
      <c r="T417" s="436"/>
      <c r="U417" s="95"/>
      <c r="V417" s="152"/>
      <c r="W417" s="178" t="str">
        <f t="shared" si="461"/>
        <v/>
      </c>
      <c r="X417" s="95" t="str">
        <f t="shared" si="462"/>
        <v/>
      </c>
      <c r="Y417" s="436"/>
      <c r="Z417" s="95"/>
      <c r="AA417" s="152"/>
      <c r="AB417" s="178" t="str">
        <f t="shared" si="463"/>
        <v/>
      </c>
      <c r="AC417" s="95" t="str">
        <f t="shared" si="464"/>
        <v/>
      </c>
      <c r="AD417" s="436"/>
      <c r="AE417" s="95"/>
      <c r="AF417" s="152"/>
      <c r="AG417" s="178" t="str">
        <f t="shared" si="465"/>
        <v/>
      </c>
      <c r="AH417" s="95" t="str">
        <f t="shared" si="466"/>
        <v/>
      </c>
      <c r="AI417" s="436"/>
      <c r="AJ417" s="95"/>
      <c r="AK417" s="152"/>
      <c r="AL417" s="178" t="str">
        <f t="shared" si="467"/>
        <v/>
      </c>
      <c r="AM417" s="95" t="str">
        <f t="shared" si="468"/>
        <v/>
      </c>
      <c r="AN417" s="436"/>
      <c r="AO417" s="95"/>
      <c r="AP417" s="152"/>
      <c r="AQ417" s="178" t="str">
        <f t="shared" si="469"/>
        <v/>
      </c>
      <c r="AR417" s="95" t="str">
        <f t="shared" si="470"/>
        <v/>
      </c>
      <c r="AS417" s="436"/>
      <c r="AT417" s="95"/>
      <c r="AU417" s="152"/>
      <c r="AV417" s="178" t="str">
        <f t="shared" si="471"/>
        <v/>
      </c>
      <c r="AW417" s="95" t="str">
        <f t="shared" si="472"/>
        <v/>
      </c>
      <c r="AX417" s="436"/>
    </row>
    <row r="418" spans="2:50">
      <c r="B418" s="435"/>
      <c r="C418" s="95">
        <f t="shared" si="456"/>
        <v>8</v>
      </c>
      <c r="D418" s="95"/>
      <c r="E418" s="95"/>
      <c r="F418" s="95"/>
      <c r="G418" s="178" t="e">
        <f t="shared" si="457"/>
        <v>#DIV/0!</v>
      </c>
      <c r="H418" s="436"/>
      <c r="I418" s="154" t="str">
        <f t="shared" si="473"/>
        <v/>
      </c>
      <c r="J418" s="154" t="str">
        <f t="shared" si="474"/>
        <v/>
      </c>
      <c r="K418" s="155" t="str">
        <f t="shared" si="475"/>
        <v/>
      </c>
      <c r="L418" s="438"/>
      <c r="M418" s="154" t="str">
        <f t="shared" si="458"/>
        <v/>
      </c>
      <c r="N418" s="433"/>
      <c r="O418" s="433"/>
      <c r="P418" s="95"/>
      <c r="Q418" s="152"/>
      <c r="R418" s="178" t="str">
        <f t="shared" si="459"/>
        <v/>
      </c>
      <c r="S418" s="95" t="str">
        <f t="shared" si="460"/>
        <v/>
      </c>
      <c r="T418" s="436"/>
      <c r="U418" s="95"/>
      <c r="V418" s="152"/>
      <c r="W418" s="178" t="str">
        <f t="shared" si="461"/>
        <v/>
      </c>
      <c r="X418" s="95" t="str">
        <f t="shared" si="462"/>
        <v/>
      </c>
      <c r="Y418" s="436"/>
      <c r="Z418" s="95"/>
      <c r="AA418" s="152"/>
      <c r="AB418" s="178" t="str">
        <f t="shared" si="463"/>
        <v/>
      </c>
      <c r="AC418" s="95" t="str">
        <f t="shared" si="464"/>
        <v/>
      </c>
      <c r="AD418" s="436"/>
      <c r="AE418" s="95"/>
      <c r="AF418" s="152"/>
      <c r="AG418" s="178" t="str">
        <f t="shared" si="465"/>
        <v/>
      </c>
      <c r="AH418" s="95" t="str">
        <f t="shared" si="466"/>
        <v/>
      </c>
      <c r="AI418" s="436"/>
      <c r="AJ418" s="95"/>
      <c r="AK418" s="152"/>
      <c r="AL418" s="178" t="str">
        <f t="shared" si="467"/>
        <v/>
      </c>
      <c r="AM418" s="95" t="str">
        <f t="shared" si="468"/>
        <v/>
      </c>
      <c r="AN418" s="436"/>
      <c r="AO418" s="95"/>
      <c r="AP418" s="152"/>
      <c r="AQ418" s="178" t="str">
        <f t="shared" si="469"/>
        <v/>
      </c>
      <c r="AR418" s="95" t="str">
        <f t="shared" si="470"/>
        <v/>
      </c>
      <c r="AS418" s="436"/>
      <c r="AT418" s="95"/>
      <c r="AU418" s="152"/>
      <c r="AV418" s="178" t="str">
        <f t="shared" si="471"/>
        <v/>
      </c>
      <c r="AW418" s="95" t="str">
        <f t="shared" si="472"/>
        <v/>
      </c>
      <c r="AX418" s="436"/>
    </row>
    <row r="419" spans="2:50">
      <c r="B419" s="435"/>
      <c r="C419" s="95">
        <f t="shared" si="456"/>
        <v>9</v>
      </c>
      <c r="D419" s="95"/>
      <c r="E419" s="95"/>
      <c r="F419" s="95"/>
      <c r="G419" s="178" t="e">
        <f t="shared" si="457"/>
        <v>#DIV/0!</v>
      </c>
      <c r="H419" s="436"/>
      <c r="I419" s="154" t="str">
        <f t="shared" si="473"/>
        <v/>
      </c>
      <c r="J419" s="154" t="str">
        <f t="shared" si="474"/>
        <v/>
      </c>
      <c r="K419" s="155" t="str">
        <f t="shared" si="475"/>
        <v/>
      </c>
      <c r="L419" s="438"/>
      <c r="M419" s="154" t="str">
        <f t="shared" si="458"/>
        <v/>
      </c>
      <c r="N419" s="433"/>
      <c r="O419" s="433"/>
      <c r="P419" s="95"/>
      <c r="Q419" s="152"/>
      <c r="R419" s="178" t="str">
        <f t="shared" si="459"/>
        <v/>
      </c>
      <c r="S419" s="95" t="str">
        <f t="shared" si="460"/>
        <v/>
      </c>
      <c r="T419" s="436"/>
      <c r="U419" s="95"/>
      <c r="V419" s="152"/>
      <c r="W419" s="178" t="str">
        <f t="shared" si="461"/>
        <v/>
      </c>
      <c r="X419" s="95" t="str">
        <f t="shared" si="462"/>
        <v/>
      </c>
      <c r="Y419" s="436"/>
      <c r="Z419" s="95"/>
      <c r="AA419" s="152"/>
      <c r="AB419" s="178" t="str">
        <f t="shared" si="463"/>
        <v/>
      </c>
      <c r="AC419" s="95" t="str">
        <f t="shared" si="464"/>
        <v/>
      </c>
      <c r="AD419" s="436"/>
      <c r="AE419" s="95"/>
      <c r="AF419" s="152"/>
      <c r="AG419" s="178" t="str">
        <f t="shared" si="465"/>
        <v/>
      </c>
      <c r="AH419" s="95" t="str">
        <f t="shared" si="466"/>
        <v/>
      </c>
      <c r="AI419" s="436"/>
      <c r="AJ419" s="95"/>
      <c r="AK419" s="152"/>
      <c r="AL419" s="178" t="str">
        <f t="shared" si="467"/>
        <v/>
      </c>
      <c r="AM419" s="95" t="str">
        <f t="shared" si="468"/>
        <v/>
      </c>
      <c r="AN419" s="436"/>
      <c r="AO419" s="95"/>
      <c r="AP419" s="152"/>
      <c r="AQ419" s="178" t="str">
        <f t="shared" si="469"/>
        <v/>
      </c>
      <c r="AR419" s="95" t="str">
        <f t="shared" si="470"/>
        <v/>
      </c>
      <c r="AS419" s="436"/>
      <c r="AT419" s="95"/>
      <c r="AU419" s="152"/>
      <c r="AV419" s="178" t="str">
        <f t="shared" si="471"/>
        <v/>
      </c>
      <c r="AW419" s="95" t="str">
        <f t="shared" si="472"/>
        <v/>
      </c>
      <c r="AX419" s="436"/>
    </row>
    <row r="420" spans="2:50">
      <c r="B420" s="435"/>
      <c r="C420" s="95">
        <f t="shared" si="456"/>
        <v>10</v>
      </c>
      <c r="D420" s="95"/>
      <c r="E420" s="95"/>
      <c r="F420" s="95"/>
      <c r="G420" s="178" t="e">
        <f t="shared" si="457"/>
        <v>#DIV/0!</v>
      </c>
      <c r="H420" s="436"/>
      <c r="I420" s="154" t="str">
        <f t="shared" si="473"/>
        <v/>
      </c>
      <c r="J420" s="154" t="str">
        <f t="shared" si="474"/>
        <v/>
      </c>
      <c r="K420" s="155" t="str">
        <f t="shared" si="475"/>
        <v/>
      </c>
      <c r="L420" s="438"/>
      <c r="M420" s="154" t="str">
        <f t="shared" si="458"/>
        <v/>
      </c>
      <c r="N420" s="433"/>
      <c r="O420" s="433"/>
      <c r="P420" s="95"/>
      <c r="Q420" s="152"/>
      <c r="R420" s="178" t="str">
        <f t="shared" si="459"/>
        <v/>
      </c>
      <c r="S420" s="95" t="str">
        <f t="shared" si="460"/>
        <v/>
      </c>
      <c r="T420" s="436"/>
      <c r="U420" s="95"/>
      <c r="V420" s="152"/>
      <c r="W420" s="178" t="str">
        <f t="shared" si="461"/>
        <v/>
      </c>
      <c r="X420" s="95" t="str">
        <f t="shared" si="462"/>
        <v/>
      </c>
      <c r="Y420" s="436"/>
      <c r="Z420" s="95"/>
      <c r="AA420" s="152"/>
      <c r="AB420" s="178" t="str">
        <f t="shared" si="463"/>
        <v/>
      </c>
      <c r="AC420" s="95" t="str">
        <f t="shared" si="464"/>
        <v/>
      </c>
      <c r="AD420" s="436"/>
      <c r="AE420" s="95"/>
      <c r="AF420" s="152"/>
      <c r="AG420" s="178" t="str">
        <f t="shared" si="465"/>
        <v/>
      </c>
      <c r="AH420" s="95" t="str">
        <f t="shared" si="466"/>
        <v/>
      </c>
      <c r="AI420" s="436"/>
      <c r="AJ420" s="95"/>
      <c r="AK420" s="152"/>
      <c r="AL420" s="178" t="str">
        <f t="shared" si="467"/>
        <v/>
      </c>
      <c r="AM420" s="95" t="str">
        <f t="shared" si="468"/>
        <v/>
      </c>
      <c r="AN420" s="436"/>
      <c r="AO420" s="95"/>
      <c r="AP420" s="152"/>
      <c r="AQ420" s="178" t="str">
        <f t="shared" si="469"/>
        <v/>
      </c>
      <c r="AR420" s="95" t="str">
        <f t="shared" si="470"/>
        <v/>
      </c>
      <c r="AS420" s="436"/>
      <c r="AT420" s="95"/>
      <c r="AU420" s="152"/>
      <c r="AV420" s="178" t="str">
        <f t="shared" si="471"/>
        <v/>
      </c>
      <c r="AW420" s="95" t="str">
        <f t="shared" si="472"/>
        <v/>
      </c>
      <c r="AX420" s="436"/>
    </row>
    <row r="421" spans="2:50">
      <c r="B421" s="435"/>
      <c r="C421" s="95">
        <f t="shared" si="456"/>
        <v>11</v>
      </c>
      <c r="D421" s="95"/>
      <c r="E421" s="95"/>
      <c r="F421" s="95"/>
      <c r="G421" s="178" t="e">
        <f t="shared" si="457"/>
        <v>#DIV/0!</v>
      </c>
      <c r="H421" s="436"/>
      <c r="I421" s="154" t="str">
        <f t="shared" si="473"/>
        <v/>
      </c>
      <c r="J421" s="154" t="str">
        <f t="shared" si="474"/>
        <v/>
      </c>
      <c r="K421" s="155" t="str">
        <f t="shared" si="475"/>
        <v/>
      </c>
      <c r="L421" s="438"/>
      <c r="M421" s="154" t="str">
        <f t="shared" si="458"/>
        <v/>
      </c>
      <c r="N421" s="433"/>
      <c r="O421" s="433"/>
      <c r="P421" s="95"/>
      <c r="Q421" s="152"/>
      <c r="R421" s="178" t="str">
        <f t="shared" si="459"/>
        <v/>
      </c>
      <c r="S421" s="95" t="str">
        <f t="shared" si="460"/>
        <v/>
      </c>
      <c r="T421" s="436"/>
      <c r="U421" s="95"/>
      <c r="V421" s="152"/>
      <c r="W421" s="178" t="str">
        <f t="shared" si="461"/>
        <v/>
      </c>
      <c r="X421" s="95" t="str">
        <f t="shared" si="462"/>
        <v/>
      </c>
      <c r="Y421" s="436"/>
      <c r="Z421" s="95"/>
      <c r="AA421" s="152"/>
      <c r="AB421" s="178" t="str">
        <f t="shared" si="463"/>
        <v/>
      </c>
      <c r="AC421" s="95" t="str">
        <f t="shared" si="464"/>
        <v/>
      </c>
      <c r="AD421" s="436"/>
      <c r="AE421" s="95"/>
      <c r="AF421" s="152"/>
      <c r="AG421" s="178" t="str">
        <f t="shared" si="465"/>
        <v/>
      </c>
      <c r="AH421" s="95" t="str">
        <f t="shared" si="466"/>
        <v/>
      </c>
      <c r="AI421" s="436"/>
      <c r="AJ421" s="95"/>
      <c r="AK421" s="152"/>
      <c r="AL421" s="178" t="str">
        <f t="shared" si="467"/>
        <v/>
      </c>
      <c r="AM421" s="95" t="str">
        <f t="shared" si="468"/>
        <v/>
      </c>
      <c r="AN421" s="436"/>
      <c r="AO421" s="95"/>
      <c r="AP421" s="152"/>
      <c r="AQ421" s="178" t="str">
        <f t="shared" si="469"/>
        <v/>
      </c>
      <c r="AR421" s="95" t="str">
        <f t="shared" si="470"/>
        <v/>
      </c>
      <c r="AS421" s="436"/>
      <c r="AT421" s="95"/>
      <c r="AU421" s="152"/>
      <c r="AV421" s="178" t="str">
        <f t="shared" si="471"/>
        <v/>
      </c>
      <c r="AW421" s="95" t="str">
        <f t="shared" si="472"/>
        <v/>
      </c>
      <c r="AX421" s="436"/>
    </row>
    <row r="422" spans="2:50">
      <c r="B422" s="435"/>
      <c r="C422" s="95">
        <f t="shared" si="456"/>
        <v>12</v>
      </c>
      <c r="D422" s="95"/>
      <c r="E422" s="95"/>
      <c r="F422" s="95"/>
      <c r="G422" s="178" t="e">
        <f t="shared" si="457"/>
        <v>#DIV/0!</v>
      </c>
      <c r="H422" s="436"/>
      <c r="I422" s="154" t="str">
        <f t="shared" si="473"/>
        <v/>
      </c>
      <c r="J422" s="154" t="str">
        <f t="shared" si="474"/>
        <v/>
      </c>
      <c r="K422" s="155" t="str">
        <f t="shared" si="475"/>
        <v/>
      </c>
      <c r="L422" s="438"/>
      <c r="M422" s="154" t="str">
        <f t="shared" si="458"/>
        <v/>
      </c>
      <c r="N422" s="433"/>
      <c r="O422" s="433"/>
      <c r="P422" s="95"/>
      <c r="Q422" s="152"/>
      <c r="R422" s="178" t="str">
        <f t="shared" si="459"/>
        <v/>
      </c>
      <c r="S422" s="95" t="str">
        <f t="shared" si="460"/>
        <v/>
      </c>
      <c r="T422" s="436"/>
      <c r="U422" s="95"/>
      <c r="V422" s="152"/>
      <c r="W422" s="178" t="str">
        <f t="shared" si="461"/>
        <v/>
      </c>
      <c r="X422" s="95" t="str">
        <f t="shared" si="462"/>
        <v/>
      </c>
      <c r="Y422" s="436"/>
      <c r="Z422" s="95"/>
      <c r="AA422" s="152"/>
      <c r="AB422" s="178" t="str">
        <f t="shared" si="463"/>
        <v/>
      </c>
      <c r="AC422" s="95" t="str">
        <f t="shared" si="464"/>
        <v/>
      </c>
      <c r="AD422" s="436"/>
      <c r="AE422" s="95"/>
      <c r="AF422" s="152"/>
      <c r="AG422" s="178" t="str">
        <f t="shared" si="465"/>
        <v/>
      </c>
      <c r="AH422" s="95" t="str">
        <f t="shared" si="466"/>
        <v/>
      </c>
      <c r="AI422" s="436"/>
      <c r="AJ422" s="95"/>
      <c r="AK422" s="152"/>
      <c r="AL422" s="178" t="str">
        <f t="shared" si="467"/>
        <v/>
      </c>
      <c r="AM422" s="95" t="str">
        <f t="shared" si="468"/>
        <v/>
      </c>
      <c r="AN422" s="436"/>
      <c r="AO422" s="95"/>
      <c r="AP422" s="152"/>
      <c r="AQ422" s="178" t="str">
        <f t="shared" si="469"/>
        <v/>
      </c>
      <c r="AR422" s="95" t="str">
        <f t="shared" si="470"/>
        <v/>
      </c>
      <c r="AS422" s="436"/>
      <c r="AT422" s="95"/>
      <c r="AU422" s="152"/>
      <c r="AV422" s="178" t="str">
        <f t="shared" si="471"/>
        <v/>
      </c>
      <c r="AW422" s="95" t="str">
        <f t="shared" si="472"/>
        <v/>
      </c>
      <c r="AX422" s="436"/>
    </row>
    <row r="423" spans="2:50">
      <c r="B423" s="435"/>
      <c r="C423" s="95">
        <f t="shared" si="456"/>
        <v>13</v>
      </c>
      <c r="D423" s="95"/>
      <c r="E423" s="95"/>
      <c r="F423" s="95"/>
      <c r="G423" s="178" t="e">
        <f t="shared" si="457"/>
        <v>#DIV/0!</v>
      </c>
      <c r="H423" s="436"/>
      <c r="I423" s="154" t="str">
        <f t="shared" si="473"/>
        <v/>
      </c>
      <c r="J423" s="154" t="str">
        <f t="shared" si="474"/>
        <v/>
      </c>
      <c r="K423" s="155" t="str">
        <f t="shared" si="475"/>
        <v/>
      </c>
      <c r="L423" s="438"/>
      <c r="M423" s="154" t="str">
        <f t="shared" si="458"/>
        <v/>
      </c>
      <c r="N423" s="433"/>
      <c r="O423" s="433"/>
      <c r="P423" s="95"/>
      <c r="Q423" s="152"/>
      <c r="R423" s="178" t="str">
        <f t="shared" si="459"/>
        <v/>
      </c>
      <c r="S423" s="95" t="str">
        <f t="shared" si="460"/>
        <v/>
      </c>
      <c r="T423" s="436"/>
      <c r="U423" s="95"/>
      <c r="V423" s="152"/>
      <c r="W423" s="178" t="str">
        <f t="shared" si="461"/>
        <v/>
      </c>
      <c r="X423" s="95" t="str">
        <f t="shared" si="462"/>
        <v/>
      </c>
      <c r="Y423" s="436"/>
      <c r="Z423" s="95"/>
      <c r="AA423" s="152"/>
      <c r="AB423" s="178" t="str">
        <f t="shared" si="463"/>
        <v/>
      </c>
      <c r="AC423" s="95" t="str">
        <f t="shared" si="464"/>
        <v/>
      </c>
      <c r="AD423" s="436"/>
      <c r="AE423" s="95"/>
      <c r="AF423" s="152"/>
      <c r="AG423" s="178" t="str">
        <f t="shared" si="465"/>
        <v/>
      </c>
      <c r="AH423" s="95" t="str">
        <f t="shared" si="466"/>
        <v/>
      </c>
      <c r="AI423" s="436"/>
      <c r="AJ423" s="95"/>
      <c r="AK423" s="152"/>
      <c r="AL423" s="178" t="str">
        <f t="shared" si="467"/>
        <v/>
      </c>
      <c r="AM423" s="95" t="str">
        <f t="shared" si="468"/>
        <v/>
      </c>
      <c r="AN423" s="436"/>
      <c r="AO423" s="95"/>
      <c r="AP423" s="152"/>
      <c r="AQ423" s="178" t="str">
        <f t="shared" si="469"/>
        <v/>
      </c>
      <c r="AR423" s="95" t="str">
        <f t="shared" si="470"/>
        <v/>
      </c>
      <c r="AS423" s="436"/>
      <c r="AT423" s="95"/>
      <c r="AU423" s="152"/>
      <c r="AV423" s="178" t="str">
        <f t="shared" si="471"/>
        <v/>
      </c>
      <c r="AW423" s="95" t="str">
        <f t="shared" si="472"/>
        <v/>
      </c>
      <c r="AX423" s="436"/>
    </row>
    <row r="424" spans="2:50">
      <c r="B424" s="435"/>
      <c r="C424" s="95">
        <f t="shared" si="456"/>
        <v>14</v>
      </c>
      <c r="D424" s="95"/>
      <c r="E424" s="95"/>
      <c r="F424" s="95"/>
      <c r="G424" s="178" t="e">
        <f t="shared" si="457"/>
        <v>#DIV/0!</v>
      </c>
      <c r="H424" s="436"/>
      <c r="I424" s="154" t="str">
        <f t="shared" si="473"/>
        <v/>
      </c>
      <c r="J424" s="154" t="str">
        <f t="shared" si="474"/>
        <v/>
      </c>
      <c r="K424" s="155" t="str">
        <f t="shared" si="475"/>
        <v/>
      </c>
      <c r="L424" s="438"/>
      <c r="M424" s="154" t="str">
        <f t="shared" si="458"/>
        <v/>
      </c>
      <c r="N424" s="433"/>
      <c r="O424" s="433"/>
      <c r="P424" s="95"/>
      <c r="Q424" s="152"/>
      <c r="R424" s="178" t="str">
        <f t="shared" si="459"/>
        <v/>
      </c>
      <c r="S424" s="95" t="str">
        <f t="shared" si="460"/>
        <v/>
      </c>
      <c r="T424" s="436"/>
      <c r="U424" s="95"/>
      <c r="V424" s="152"/>
      <c r="W424" s="178" t="str">
        <f t="shared" si="461"/>
        <v/>
      </c>
      <c r="X424" s="95" t="str">
        <f t="shared" si="462"/>
        <v/>
      </c>
      <c r="Y424" s="436"/>
      <c r="Z424" s="95"/>
      <c r="AA424" s="152"/>
      <c r="AB424" s="178" t="str">
        <f t="shared" si="463"/>
        <v/>
      </c>
      <c r="AC424" s="95" t="str">
        <f t="shared" si="464"/>
        <v/>
      </c>
      <c r="AD424" s="436"/>
      <c r="AE424" s="95"/>
      <c r="AF424" s="152"/>
      <c r="AG424" s="178" t="str">
        <f t="shared" si="465"/>
        <v/>
      </c>
      <c r="AH424" s="95" t="str">
        <f t="shared" si="466"/>
        <v/>
      </c>
      <c r="AI424" s="436"/>
      <c r="AJ424" s="95"/>
      <c r="AK424" s="152"/>
      <c r="AL424" s="178" t="str">
        <f t="shared" si="467"/>
        <v/>
      </c>
      <c r="AM424" s="95" t="str">
        <f t="shared" si="468"/>
        <v/>
      </c>
      <c r="AN424" s="436"/>
      <c r="AO424" s="95"/>
      <c r="AP424" s="152"/>
      <c r="AQ424" s="178" t="str">
        <f t="shared" si="469"/>
        <v/>
      </c>
      <c r="AR424" s="95" t="str">
        <f t="shared" si="470"/>
        <v/>
      </c>
      <c r="AS424" s="436"/>
      <c r="AT424" s="95"/>
      <c r="AU424" s="152"/>
      <c r="AV424" s="178" t="str">
        <f t="shared" si="471"/>
        <v/>
      </c>
      <c r="AW424" s="95" t="str">
        <f t="shared" si="472"/>
        <v/>
      </c>
      <c r="AX424" s="436"/>
    </row>
    <row r="425" spans="2:50">
      <c r="B425" s="435"/>
      <c r="C425" s="95">
        <f t="shared" si="456"/>
        <v>15</v>
      </c>
      <c r="D425" s="95"/>
      <c r="E425" s="95"/>
      <c r="F425" s="95"/>
      <c r="G425" s="178" t="e">
        <f t="shared" si="457"/>
        <v>#DIV/0!</v>
      </c>
      <c r="H425" s="436"/>
      <c r="I425" s="154" t="str">
        <f t="shared" si="473"/>
        <v/>
      </c>
      <c r="J425" s="154" t="str">
        <f t="shared" si="474"/>
        <v/>
      </c>
      <c r="K425" s="155" t="str">
        <f t="shared" si="475"/>
        <v/>
      </c>
      <c r="L425" s="439"/>
      <c r="M425" s="154" t="str">
        <f t="shared" si="458"/>
        <v/>
      </c>
      <c r="N425" s="433"/>
      <c r="O425" s="433"/>
      <c r="P425" s="95"/>
      <c r="Q425" s="152"/>
      <c r="R425" s="178" t="str">
        <f t="shared" si="459"/>
        <v/>
      </c>
      <c r="S425" s="95" t="str">
        <f t="shared" si="460"/>
        <v/>
      </c>
      <c r="T425" s="436"/>
      <c r="U425" s="95"/>
      <c r="V425" s="152"/>
      <c r="W425" s="178" t="str">
        <f t="shared" si="461"/>
        <v/>
      </c>
      <c r="X425" s="95" t="str">
        <f t="shared" si="462"/>
        <v/>
      </c>
      <c r="Y425" s="436"/>
      <c r="Z425" s="95"/>
      <c r="AA425" s="152"/>
      <c r="AB425" s="178" t="str">
        <f t="shared" si="463"/>
        <v/>
      </c>
      <c r="AC425" s="95" t="str">
        <f t="shared" si="464"/>
        <v/>
      </c>
      <c r="AD425" s="436"/>
      <c r="AE425" s="95"/>
      <c r="AF425" s="152"/>
      <c r="AG425" s="178" t="str">
        <f t="shared" si="465"/>
        <v/>
      </c>
      <c r="AH425" s="95" t="str">
        <f t="shared" si="466"/>
        <v/>
      </c>
      <c r="AI425" s="436"/>
      <c r="AJ425" s="95"/>
      <c r="AK425" s="152"/>
      <c r="AL425" s="178" t="str">
        <f t="shared" si="467"/>
        <v/>
      </c>
      <c r="AM425" s="95" t="str">
        <f t="shared" si="468"/>
        <v/>
      </c>
      <c r="AN425" s="436"/>
      <c r="AO425" s="95"/>
      <c r="AP425" s="152"/>
      <c r="AQ425" s="178" t="str">
        <f t="shared" si="469"/>
        <v/>
      </c>
      <c r="AR425" s="95" t="str">
        <f t="shared" si="470"/>
        <v/>
      </c>
      <c r="AS425" s="436"/>
      <c r="AT425" s="95"/>
      <c r="AU425" s="152"/>
      <c r="AV425" s="178" t="str">
        <f t="shared" si="471"/>
        <v/>
      </c>
      <c r="AW425" s="95" t="str">
        <f t="shared" si="472"/>
        <v/>
      </c>
      <c r="AX425" s="436"/>
    </row>
    <row r="426" spans="2:50" ht="15.75">
      <c r="B426" s="443" t="s">
        <v>167</v>
      </c>
      <c r="C426" s="444"/>
      <c r="D426" s="444"/>
      <c r="E426" s="444"/>
      <c r="F426" s="444"/>
      <c r="G426" s="444"/>
      <c r="H426" s="444"/>
      <c r="I426" s="151"/>
      <c r="J426" s="151"/>
      <c r="K426" s="151"/>
      <c r="L426" s="151"/>
      <c r="M426" s="151"/>
      <c r="N426" s="433" t="s">
        <v>159</v>
      </c>
      <c r="O426" s="446" t="s">
        <v>106</v>
      </c>
      <c r="P426" s="448">
        <f>AT406+1</f>
        <v>46014</v>
      </c>
      <c r="Q426" s="435"/>
      <c r="R426" s="435"/>
      <c r="S426" s="435"/>
      <c r="T426" s="435"/>
      <c r="U426" s="448">
        <f>P426+1</f>
        <v>46015</v>
      </c>
      <c r="V426" s="435"/>
      <c r="W426" s="435"/>
      <c r="X426" s="435"/>
      <c r="Y426" s="435"/>
      <c r="Z426" s="448">
        <f>U426+1</f>
        <v>46016</v>
      </c>
      <c r="AA426" s="435"/>
      <c r="AB426" s="435"/>
      <c r="AC426" s="435"/>
      <c r="AD426" s="435"/>
      <c r="AE426" s="448">
        <f>Z426+1</f>
        <v>46017</v>
      </c>
      <c r="AF426" s="435"/>
      <c r="AG426" s="435"/>
      <c r="AH426" s="435"/>
      <c r="AI426" s="435"/>
      <c r="AJ426" s="448">
        <f>AE426+1</f>
        <v>46018</v>
      </c>
      <c r="AK426" s="435"/>
      <c r="AL426" s="435"/>
      <c r="AM426" s="435"/>
      <c r="AN426" s="435"/>
      <c r="AO426" s="448">
        <f>AJ426+1</f>
        <v>46019</v>
      </c>
      <c r="AP426" s="435"/>
      <c r="AQ426" s="435"/>
      <c r="AR426" s="435"/>
      <c r="AS426" s="435"/>
      <c r="AT426" s="448">
        <f>AO426+1</f>
        <v>46020</v>
      </c>
      <c r="AU426" s="435"/>
      <c r="AV426" s="435"/>
      <c r="AW426" s="435"/>
      <c r="AX426" s="435"/>
    </row>
    <row r="427" spans="2:50" ht="15.75">
      <c r="B427" s="445"/>
      <c r="C427" s="445"/>
      <c r="D427" s="445"/>
      <c r="E427" s="445"/>
      <c r="F427" s="445"/>
      <c r="G427" s="445"/>
      <c r="H427" s="445"/>
      <c r="I427" s="151"/>
      <c r="J427" s="151"/>
      <c r="K427" s="151"/>
      <c r="L427" s="151"/>
      <c r="M427" s="151"/>
      <c r="N427" s="433"/>
      <c r="O427" s="447"/>
      <c r="P427" s="448" t="s">
        <v>120</v>
      </c>
      <c r="Q427" s="435"/>
      <c r="R427" s="435"/>
      <c r="S427" s="435"/>
      <c r="T427" s="435"/>
      <c r="U427" s="448" t="s">
        <v>114</v>
      </c>
      <c r="V427" s="435"/>
      <c r="W427" s="435"/>
      <c r="X427" s="435"/>
      <c r="Y427" s="435"/>
      <c r="Z427" s="448" t="s">
        <v>115</v>
      </c>
      <c r="AA427" s="435"/>
      <c r="AB427" s="435"/>
      <c r="AC427" s="435"/>
      <c r="AD427" s="435"/>
      <c r="AE427" s="448" t="s">
        <v>116</v>
      </c>
      <c r="AF427" s="435"/>
      <c r="AG427" s="435"/>
      <c r="AH427" s="435"/>
      <c r="AI427" s="435"/>
      <c r="AJ427" s="448" t="s">
        <v>117</v>
      </c>
      <c r="AK427" s="435"/>
      <c r="AL427" s="435"/>
      <c r="AM427" s="435"/>
      <c r="AN427" s="435"/>
      <c r="AO427" s="448" t="s">
        <v>118</v>
      </c>
      <c r="AP427" s="435"/>
      <c r="AQ427" s="435"/>
      <c r="AR427" s="435"/>
      <c r="AS427" s="435"/>
      <c r="AT427" s="448" t="s">
        <v>119</v>
      </c>
      <c r="AU427" s="435"/>
      <c r="AV427" s="435"/>
      <c r="AW427" s="435"/>
      <c r="AX427" s="435"/>
    </row>
    <row r="428" spans="2:50">
      <c r="B428" s="433" t="s">
        <v>155</v>
      </c>
      <c r="C428" s="433" t="s">
        <v>147</v>
      </c>
      <c r="D428" s="433"/>
      <c r="E428" s="433" t="s">
        <v>149</v>
      </c>
      <c r="F428" s="433"/>
      <c r="G428" s="433"/>
      <c r="H428" s="440" t="s">
        <v>156</v>
      </c>
      <c r="I428" s="434" t="s">
        <v>225</v>
      </c>
      <c r="J428" s="434"/>
      <c r="K428" s="434"/>
      <c r="L428" s="434" t="s">
        <v>156</v>
      </c>
      <c r="M428" s="434" t="s">
        <v>168</v>
      </c>
      <c r="N428" s="433"/>
      <c r="O428" s="433" t="s">
        <v>158</v>
      </c>
      <c r="P428" s="430" t="s">
        <v>152</v>
      </c>
      <c r="Q428" s="431"/>
      <c r="R428" s="431"/>
      <c r="S428" s="432"/>
      <c r="T428" s="433" t="s">
        <v>156</v>
      </c>
      <c r="U428" s="430" t="s">
        <v>152</v>
      </c>
      <c r="V428" s="431"/>
      <c r="W428" s="431"/>
      <c r="X428" s="432"/>
      <c r="Y428" s="433" t="s">
        <v>156</v>
      </c>
      <c r="Z428" s="430" t="s">
        <v>152</v>
      </c>
      <c r="AA428" s="431"/>
      <c r="AB428" s="431"/>
      <c r="AC428" s="432"/>
      <c r="AD428" s="433" t="s">
        <v>156</v>
      </c>
      <c r="AE428" s="430" t="s">
        <v>152</v>
      </c>
      <c r="AF428" s="431"/>
      <c r="AG428" s="431"/>
      <c r="AH428" s="432"/>
      <c r="AI428" s="433" t="s">
        <v>156</v>
      </c>
      <c r="AJ428" s="430" t="s">
        <v>152</v>
      </c>
      <c r="AK428" s="431"/>
      <c r="AL428" s="431"/>
      <c r="AM428" s="432"/>
      <c r="AN428" s="433" t="s">
        <v>156</v>
      </c>
      <c r="AO428" s="430" t="s">
        <v>152</v>
      </c>
      <c r="AP428" s="431"/>
      <c r="AQ428" s="431"/>
      <c r="AR428" s="432"/>
      <c r="AS428" s="433" t="s">
        <v>156</v>
      </c>
      <c r="AT428" s="430" t="s">
        <v>152</v>
      </c>
      <c r="AU428" s="431"/>
      <c r="AV428" s="431"/>
      <c r="AW428" s="432"/>
      <c r="AX428" s="433" t="s">
        <v>156</v>
      </c>
    </row>
    <row r="429" spans="2:50">
      <c r="B429" s="433"/>
      <c r="C429" s="433"/>
      <c r="D429" s="433"/>
      <c r="E429" s="433" t="s">
        <v>148</v>
      </c>
      <c r="F429" s="433"/>
      <c r="G429" s="433"/>
      <c r="H429" s="441"/>
      <c r="I429" s="434" t="s">
        <v>148</v>
      </c>
      <c r="J429" s="434"/>
      <c r="K429" s="434"/>
      <c r="L429" s="434"/>
      <c r="M429" s="434"/>
      <c r="N429" s="433"/>
      <c r="O429" s="433"/>
      <c r="P429" s="430" t="s">
        <v>153</v>
      </c>
      <c r="Q429" s="431"/>
      <c r="R429" s="431"/>
      <c r="S429" s="432"/>
      <c r="T429" s="433"/>
      <c r="U429" s="430" t="s">
        <v>153</v>
      </c>
      <c r="V429" s="431"/>
      <c r="W429" s="431"/>
      <c r="X429" s="432"/>
      <c r="Y429" s="433"/>
      <c r="Z429" s="430" t="s">
        <v>153</v>
      </c>
      <c r="AA429" s="431"/>
      <c r="AB429" s="431"/>
      <c r="AC429" s="432"/>
      <c r="AD429" s="433"/>
      <c r="AE429" s="430" t="s">
        <v>153</v>
      </c>
      <c r="AF429" s="431"/>
      <c r="AG429" s="431"/>
      <c r="AH429" s="432"/>
      <c r="AI429" s="433"/>
      <c r="AJ429" s="430" t="s">
        <v>153</v>
      </c>
      <c r="AK429" s="431"/>
      <c r="AL429" s="431"/>
      <c r="AM429" s="432"/>
      <c r="AN429" s="433"/>
      <c r="AO429" s="430" t="s">
        <v>153</v>
      </c>
      <c r="AP429" s="431"/>
      <c r="AQ429" s="431"/>
      <c r="AR429" s="432"/>
      <c r="AS429" s="433"/>
      <c r="AT429" s="430" t="s">
        <v>153</v>
      </c>
      <c r="AU429" s="431"/>
      <c r="AV429" s="431"/>
      <c r="AW429" s="432"/>
      <c r="AX429" s="433"/>
    </row>
    <row r="430" spans="2:50">
      <c r="B430" s="433"/>
      <c r="C430" s="433"/>
      <c r="D430" s="433"/>
      <c r="E430" s="94" t="s">
        <v>150</v>
      </c>
      <c r="F430" s="94" t="s">
        <v>151</v>
      </c>
      <c r="G430" s="94" t="s">
        <v>154</v>
      </c>
      <c r="H430" s="442"/>
      <c r="I430" s="153" t="s">
        <v>150</v>
      </c>
      <c r="J430" s="153" t="s">
        <v>151</v>
      </c>
      <c r="K430" s="153" t="s">
        <v>154</v>
      </c>
      <c r="L430" s="434"/>
      <c r="M430" s="434"/>
      <c r="N430" s="433"/>
      <c r="O430" s="433"/>
      <c r="P430" s="94" t="s">
        <v>150</v>
      </c>
      <c r="Q430" s="94" t="s">
        <v>151</v>
      </c>
      <c r="R430" s="94" t="s">
        <v>154</v>
      </c>
      <c r="S430" s="94" t="s">
        <v>168</v>
      </c>
      <c r="T430" s="433"/>
      <c r="U430" s="94" t="s">
        <v>150</v>
      </c>
      <c r="V430" s="94" t="s">
        <v>151</v>
      </c>
      <c r="W430" s="94" t="s">
        <v>154</v>
      </c>
      <c r="X430" s="94" t="s">
        <v>168</v>
      </c>
      <c r="Y430" s="433"/>
      <c r="Z430" s="94" t="s">
        <v>150</v>
      </c>
      <c r="AA430" s="94" t="s">
        <v>151</v>
      </c>
      <c r="AB430" s="94" t="s">
        <v>154</v>
      </c>
      <c r="AC430" s="94" t="s">
        <v>168</v>
      </c>
      <c r="AD430" s="433"/>
      <c r="AE430" s="94" t="s">
        <v>150</v>
      </c>
      <c r="AF430" s="94" t="s">
        <v>151</v>
      </c>
      <c r="AG430" s="94" t="s">
        <v>154</v>
      </c>
      <c r="AH430" s="94" t="s">
        <v>168</v>
      </c>
      <c r="AI430" s="433"/>
      <c r="AJ430" s="94" t="s">
        <v>150</v>
      </c>
      <c r="AK430" s="94" t="s">
        <v>151</v>
      </c>
      <c r="AL430" s="94" t="s">
        <v>154</v>
      </c>
      <c r="AM430" s="94" t="s">
        <v>168</v>
      </c>
      <c r="AN430" s="433"/>
      <c r="AO430" s="94" t="s">
        <v>150</v>
      </c>
      <c r="AP430" s="94" t="s">
        <v>151</v>
      </c>
      <c r="AQ430" s="94" t="s">
        <v>154</v>
      </c>
      <c r="AR430" s="94" t="s">
        <v>168</v>
      </c>
      <c r="AS430" s="433"/>
      <c r="AT430" s="94" t="s">
        <v>150</v>
      </c>
      <c r="AU430" s="94" t="s">
        <v>151</v>
      </c>
      <c r="AV430" s="94" t="s">
        <v>154</v>
      </c>
      <c r="AW430" s="94" t="s">
        <v>168</v>
      </c>
      <c r="AX430" s="433"/>
    </row>
    <row r="431" spans="2:50">
      <c r="B431" s="435" t="s">
        <v>137</v>
      </c>
      <c r="C431" s="95">
        <f>C411</f>
        <v>1</v>
      </c>
      <c r="D431" s="95"/>
      <c r="E431" s="95"/>
      <c r="F431" s="95"/>
      <c r="G431" s="178" t="e">
        <f>F431/E431</f>
        <v>#DIV/0!</v>
      </c>
      <c r="H431" s="436" t="e">
        <f>AVERAGE(G431:G445)</f>
        <v>#DIV/0!</v>
      </c>
      <c r="I431" s="154" t="str">
        <f t="shared" ref="I431:I433" si="476">IFERROR(AVERAGE(P431,U431,Z431,AE431,AJ431,AO431,AT431),"")</f>
        <v/>
      </c>
      <c r="J431" s="154" t="str">
        <f t="shared" ref="J431:J433" si="477">IFERROR(AVERAGE(Q431,V431,AA431,AF431,AK431,AP431,AU431),"")</f>
        <v/>
      </c>
      <c r="K431" s="155" t="str">
        <f t="shared" ref="K431:K433" si="478">IFERROR(AVERAGE(R431,W431,AB431,AG431,AL431,AQ431,AV431),"")</f>
        <v/>
      </c>
      <c r="L431" s="437" t="str">
        <f>IFERROR(AVERAGE(K431:K445),"-")</f>
        <v>-</v>
      </c>
      <c r="M431" s="154" t="str">
        <f>IFERROR(RANK(K431, K$431:K$445),"")</f>
        <v/>
      </c>
      <c r="N431" s="433"/>
      <c r="O431" s="433"/>
      <c r="P431" s="95"/>
      <c r="Q431" s="152"/>
      <c r="R431" s="178" t="str">
        <f>IFERROR(Q431/P431,"")</f>
        <v/>
      </c>
      <c r="S431" s="95" t="str">
        <f>IFERROR(RANK(R431, R$431:R$445),"")</f>
        <v/>
      </c>
      <c r="T431" s="436" t="e">
        <f>AVERAGE(R431:R445)</f>
        <v>#DIV/0!</v>
      </c>
      <c r="U431" s="95"/>
      <c r="V431" s="152"/>
      <c r="W431" s="178" t="str">
        <f>IFERROR(V431/U431,"")</f>
        <v/>
      </c>
      <c r="X431" s="95" t="str">
        <f>IFERROR(RANK(W431, W$431:W$445),"")</f>
        <v/>
      </c>
      <c r="Y431" s="436" t="e">
        <f>AVERAGE(W431:W445)</f>
        <v>#DIV/0!</v>
      </c>
      <c r="Z431" s="95"/>
      <c r="AA431" s="152"/>
      <c r="AB431" s="178" t="str">
        <f>IFERROR(AA431/Z431,"")</f>
        <v/>
      </c>
      <c r="AC431" s="95" t="str">
        <f>IFERROR(RANK(AB431, AB$431:AB$445),"")</f>
        <v/>
      </c>
      <c r="AD431" s="436" t="e">
        <f>AVERAGE(AB431:AB445)</f>
        <v>#DIV/0!</v>
      </c>
      <c r="AE431" s="95"/>
      <c r="AF431" s="152"/>
      <c r="AG431" s="178" t="str">
        <f>IFERROR(AF431/AE431,"")</f>
        <v/>
      </c>
      <c r="AH431" s="95" t="str">
        <f>IFERROR(RANK(AG431, AG$431:AG$445),"")</f>
        <v/>
      </c>
      <c r="AI431" s="436" t="e">
        <f>AVERAGE(AG431:AG445)</f>
        <v>#DIV/0!</v>
      </c>
      <c r="AJ431" s="95"/>
      <c r="AK431" s="152"/>
      <c r="AL431" s="178" t="str">
        <f>IFERROR(AK431/AJ431,"")</f>
        <v/>
      </c>
      <c r="AM431" s="95" t="str">
        <f>IFERROR(RANK(AL431, AL$431:AL$445),"")</f>
        <v/>
      </c>
      <c r="AN431" s="436" t="e">
        <f>AVERAGE(AL431:AL445)</f>
        <v>#DIV/0!</v>
      </c>
      <c r="AO431" s="95"/>
      <c r="AP431" s="152"/>
      <c r="AQ431" s="178" t="str">
        <f>IFERROR(AP431/AO431,"")</f>
        <v/>
      </c>
      <c r="AR431" s="95" t="str">
        <f>IFERROR(RANK(AQ431, AQ$431:AQ$445),"")</f>
        <v/>
      </c>
      <c r="AS431" s="436" t="e">
        <f>AVERAGE(AQ431:AQ445)</f>
        <v>#DIV/0!</v>
      </c>
      <c r="AT431" s="95"/>
      <c r="AU431" s="152"/>
      <c r="AV431" s="178" t="str">
        <f>IFERROR(AU431/AT431,"")</f>
        <v/>
      </c>
      <c r="AW431" s="95" t="str">
        <f>IFERROR(RANK(AV431, AV$431:AV$445),"")</f>
        <v/>
      </c>
      <c r="AX431" s="436" t="e">
        <f>AVERAGE(AV431:AV445)</f>
        <v>#DIV/0!</v>
      </c>
    </row>
    <row r="432" spans="2:50">
      <c r="B432" s="435"/>
      <c r="C432" s="95">
        <f t="shared" ref="C432:C445" si="479">C412</f>
        <v>2</v>
      </c>
      <c r="D432" s="95"/>
      <c r="E432" s="95"/>
      <c r="F432" s="95"/>
      <c r="G432" s="178" t="e">
        <f t="shared" ref="G432:G445" si="480">F432/E432</f>
        <v>#DIV/0!</v>
      </c>
      <c r="H432" s="436"/>
      <c r="I432" s="154" t="str">
        <f t="shared" si="476"/>
        <v/>
      </c>
      <c r="J432" s="154" t="str">
        <f t="shared" si="477"/>
        <v/>
      </c>
      <c r="K432" s="155" t="str">
        <f t="shared" si="478"/>
        <v/>
      </c>
      <c r="L432" s="438"/>
      <c r="M432" s="154" t="str">
        <f t="shared" ref="M432:M445" si="481">IFERROR(RANK(K432, K$431:K$445),"")</f>
        <v/>
      </c>
      <c r="N432" s="433"/>
      <c r="O432" s="433"/>
      <c r="P432" s="95"/>
      <c r="Q432" s="152"/>
      <c r="R432" s="178" t="str">
        <f t="shared" ref="R432:R445" si="482">IFERROR(Q432/P432,"")</f>
        <v/>
      </c>
      <c r="S432" s="95" t="str">
        <f t="shared" ref="S432:S445" si="483">IFERROR(RANK(R432, R$431:R$445),"")</f>
        <v/>
      </c>
      <c r="T432" s="436"/>
      <c r="U432" s="95"/>
      <c r="V432" s="152"/>
      <c r="W432" s="178" t="str">
        <f t="shared" ref="W432:W445" si="484">IFERROR(V432/U432,"")</f>
        <v/>
      </c>
      <c r="X432" s="95" t="str">
        <f t="shared" ref="X432:X445" si="485">IFERROR(RANK(W432, W$431:W$445),"")</f>
        <v/>
      </c>
      <c r="Y432" s="436"/>
      <c r="Z432" s="95"/>
      <c r="AA432" s="152"/>
      <c r="AB432" s="178" t="str">
        <f t="shared" ref="AB432:AB445" si="486">IFERROR(AA432/Z432,"")</f>
        <v/>
      </c>
      <c r="AC432" s="95" t="str">
        <f t="shared" ref="AC432:AC445" si="487">IFERROR(RANK(AB432, AB$431:AB$445),"")</f>
        <v/>
      </c>
      <c r="AD432" s="436"/>
      <c r="AE432" s="95"/>
      <c r="AF432" s="152"/>
      <c r="AG432" s="178" t="str">
        <f t="shared" ref="AG432:AG445" si="488">IFERROR(AF432/AE432,"")</f>
        <v/>
      </c>
      <c r="AH432" s="95" t="str">
        <f t="shared" ref="AH432:AH445" si="489">IFERROR(RANK(AG432, AG$431:AG$445),"")</f>
        <v/>
      </c>
      <c r="AI432" s="436"/>
      <c r="AJ432" s="95"/>
      <c r="AK432" s="152"/>
      <c r="AL432" s="178" t="str">
        <f t="shared" ref="AL432:AL445" si="490">IFERROR(AK432/AJ432,"")</f>
        <v/>
      </c>
      <c r="AM432" s="95" t="str">
        <f t="shared" ref="AM432:AM445" si="491">IFERROR(RANK(AL432, AL$431:AL$445),"")</f>
        <v/>
      </c>
      <c r="AN432" s="436"/>
      <c r="AO432" s="95"/>
      <c r="AP432" s="152"/>
      <c r="AQ432" s="178" t="str">
        <f t="shared" ref="AQ432:AQ445" si="492">IFERROR(AP432/AO432,"")</f>
        <v/>
      </c>
      <c r="AR432" s="95" t="str">
        <f t="shared" ref="AR432:AR445" si="493">IFERROR(RANK(AQ432, AQ$431:AQ$445),"")</f>
        <v/>
      </c>
      <c r="AS432" s="436"/>
      <c r="AT432" s="95"/>
      <c r="AU432" s="152"/>
      <c r="AV432" s="178" t="str">
        <f t="shared" ref="AV432:AV445" si="494">IFERROR(AU432/AT432,"")</f>
        <v/>
      </c>
      <c r="AW432" s="95" t="str">
        <f t="shared" ref="AW432:AW445" si="495">IFERROR(RANK(AV432, AV$431:AV$445),"")</f>
        <v/>
      </c>
      <c r="AX432" s="436"/>
    </row>
    <row r="433" spans="2:50">
      <c r="B433" s="435"/>
      <c r="C433" s="95">
        <f t="shared" si="479"/>
        <v>3</v>
      </c>
      <c r="D433" s="95"/>
      <c r="E433" s="95"/>
      <c r="F433" s="95"/>
      <c r="G433" s="178" t="e">
        <f t="shared" si="480"/>
        <v>#DIV/0!</v>
      </c>
      <c r="H433" s="436"/>
      <c r="I433" s="154" t="str">
        <f t="shared" si="476"/>
        <v/>
      </c>
      <c r="J433" s="154" t="str">
        <f t="shared" si="477"/>
        <v/>
      </c>
      <c r="K433" s="155" t="str">
        <f t="shared" si="478"/>
        <v/>
      </c>
      <c r="L433" s="438"/>
      <c r="M433" s="154" t="str">
        <f t="shared" si="481"/>
        <v/>
      </c>
      <c r="N433" s="433"/>
      <c r="O433" s="433"/>
      <c r="P433" s="95"/>
      <c r="Q433" s="152"/>
      <c r="R433" s="178" t="str">
        <f t="shared" si="482"/>
        <v/>
      </c>
      <c r="S433" s="95" t="str">
        <f t="shared" si="483"/>
        <v/>
      </c>
      <c r="T433" s="436"/>
      <c r="U433" s="95"/>
      <c r="V433" s="152"/>
      <c r="W433" s="178" t="str">
        <f t="shared" si="484"/>
        <v/>
      </c>
      <c r="X433" s="95" t="str">
        <f t="shared" si="485"/>
        <v/>
      </c>
      <c r="Y433" s="436"/>
      <c r="Z433" s="95"/>
      <c r="AA433" s="152"/>
      <c r="AB433" s="178" t="str">
        <f t="shared" si="486"/>
        <v/>
      </c>
      <c r="AC433" s="95" t="str">
        <f t="shared" si="487"/>
        <v/>
      </c>
      <c r="AD433" s="436"/>
      <c r="AE433" s="95"/>
      <c r="AF433" s="152"/>
      <c r="AG433" s="178" t="str">
        <f t="shared" si="488"/>
        <v/>
      </c>
      <c r="AH433" s="95" t="str">
        <f t="shared" si="489"/>
        <v/>
      </c>
      <c r="AI433" s="436"/>
      <c r="AJ433" s="95"/>
      <c r="AK433" s="152"/>
      <c r="AL433" s="178" t="str">
        <f t="shared" si="490"/>
        <v/>
      </c>
      <c r="AM433" s="95" t="str">
        <f t="shared" si="491"/>
        <v/>
      </c>
      <c r="AN433" s="436"/>
      <c r="AO433" s="95"/>
      <c r="AP433" s="152"/>
      <c r="AQ433" s="178" t="str">
        <f t="shared" si="492"/>
        <v/>
      </c>
      <c r="AR433" s="95" t="str">
        <f t="shared" si="493"/>
        <v/>
      </c>
      <c r="AS433" s="436"/>
      <c r="AT433" s="95"/>
      <c r="AU433" s="152"/>
      <c r="AV433" s="178" t="str">
        <f t="shared" si="494"/>
        <v/>
      </c>
      <c r="AW433" s="95" t="str">
        <f t="shared" si="495"/>
        <v/>
      </c>
      <c r="AX433" s="436"/>
    </row>
    <row r="434" spans="2:50">
      <c r="B434" s="435"/>
      <c r="C434" s="95">
        <f t="shared" si="479"/>
        <v>4</v>
      </c>
      <c r="D434" s="95"/>
      <c r="E434" s="95"/>
      <c r="F434" s="95"/>
      <c r="G434" s="178" t="e">
        <f t="shared" si="480"/>
        <v>#DIV/0!</v>
      </c>
      <c r="H434" s="436"/>
      <c r="I434" s="154" t="str">
        <f>IFERROR(AVERAGE(P434,U434,Z434,AE434,AJ434,AO434,AT434),"")</f>
        <v/>
      </c>
      <c r="J434" s="154" t="str">
        <f>IFERROR(AVERAGE(Q434,V434,AA434,AF434,AK434,AP434,AU434),"")</f>
        <v/>
      </c>
      <c r="K434" s="155" t="str">
        <f>IFERROR(AVERAGE(R434,W434,AB434,AG434,AL434,AQ434,AV434),"")</f>
        <v/>
      </c>
      <c r="L434" s="438"/>
      <c r="M434" s="154" t="str">
        <f t="shared" si="481"/>
        <v/>
      </c>
      <c r="N434" s="433"/>
      <c r="O434" s="433"/>
      <c r="P434" s="95"/>
      <c r="Q434" s="152"/>
      <c r="R434" s="178" t="str">
        <f t="shared" si="482"/>
        <v/>
      </c>
      <c r="S434" s="95" t="str">
        <f t="shared" si="483"/>
        <v/>
      </c>
      <c r="T434" s="436"/>
      <c r="U434" s="95"/>
      <c r="V434" s="152"/>
      <c r="W434" s="178" t="str">
        <f t="shared" si="484"/>
        <v/>
      </c>
      <c r="X434" s="95" t="str">
        <f t="shared" si="485"/>
        <v/>
      </c>
      <c r="Y434" s="436"/>
      <c r="Z434" s="95"/>
      <c r="AA434" s="152"/>
      <c r="AB434" s="178" t="str">
        <f t="shared" si="486"/>
        <v/>
      </c>
      <c r="AC434" s="95" t="str">
        <f t="shared" si="487"/>
        <v/>
      </c>
      <c r="AD434" s="436"/>
      <c r="AE434" s="95"/>
      <c r="AF434" s="152"/>
      <c r="AG434" s="178" t="str">
        <f t="shared" si="488"/>
        <v/>
      </c>
      <c r="AH434" s="95" t="str">
        <f t="shared" si="489"/>
        <v/>
      </c>
      <c r="AI434" s="436"/>
      <c r="AJ434" s="95"/>
      <c r="AK434" s="152"/>
      <c r="AL434" s="178" t="str">
        <f t="shared" si="490"/>
        <v/>
      </c>
      <c r="AM434" s="95" t="str">
        <f t="shared" si="491"/>
        <v/>
      </c>
      <c r="AN434" s="436"/>
      <c r="AO434" s="95"/>
      <c r="AP434" s="152"/>
      <c r="AQ434" s="178" t="str">
        <f t="shared" si="492"/>
        <v/>
      </c>
      <c r="AR434" s="95" t="str">
        <f t="shared" si="493"/>
        <v/>
      </c>
      <c r="AS434" s="436"/>
      <c r="AT434" s="95"/>
      <c r="AU434" s="152"/>
      <c r="AV434" s="178" t="str">
        <f t="shared" si="494"/>
        <v/>
      </c>
      <c r="AW434" s="95" t="str">
        <f t="shared" si="495"/>
        <v/>
      </c>
      <c r="AX434" s="436"/>
    </row>
    <row r="435" spans="2:50">
      <c r="B435" s="435"/>
      <c r="C435" s="95">
        <f t="shared" si="479"/>
        <v>5</v>
      </c>
      <c r="D435" s="95"/>
      <c r="E435" s="95"/>
      <c r="F435" s="95"/>
      <c r="G435" s="178" t="e">
        <f t="shared" si="480"/>
        <v>#DIV/0!</v>
      </c>
      <c r="H435" s="436"/>
      <c r="I435" s="154" t="str">
        <f t="shared" ref="I435:I445" si="496">IFERROR(AVERAGE(P435,U435,Z435,AE435,AJ435,AO435,AT435),"")</f>
        <v/>
      </c>
      <c r="J435" s="154" t="str">
        <f t="shared" ref="J435:J445" si="497">IFERROR(AVERAGE(Q435,V435,AA435,AF435,AK435,AP435,AU435),"")</f>
        <v/>
      </c>
      <c r="K435" s="155" t="str">
        <f t="shared" ref="K435:K445" si="498">IFERROR(AVERAGE(R435,W435,AB435,AG435,AL435,AQ435,AV435),"")</f>
        <v/>
      </c>
      <c r="L435" s="438"/>
      <c r="M435" s="154" t="str">
        <f t="shared" si="481"/>
        <v/>
      </c>
      <c r="N435" s="433"/>
      <c r="O435" s="433"/>
      <c r="P435" s="95"/>
      <c r="Q435" s="152"/>
      <c r="R435" s="178" t="str">
        <f t="shared" si="482"/>
        <v/>
      </c>
      <c r="S435" s="95" t="str">
        <f t="shared" si="483"/>
        <v/>
      </c>
      <c r="T435" s="436"/>
      <c r="U435" s="95"/>
      <c r="V435" s="152"/>
      <c r="W435" s="178" t="str">
        <f t="shared" si="484"/>
        <v/>
      </c>
      <c r="X435" s="95" t="str">
        <f t="shared" si="485"/>
        <v/>
      </c>
      <c r="Y435" s="436"/>
      <c r="Z435" s="95"/>
      <c r="AA435" s="152"/>
      <c r="AB435" s="178" t="str">
        <f t="shared" si="486"/>
        <v/>
      </c>
      <c r="AC435" s="95" t="str">
        <f t="shared" si="487"/>
        <v/>
      </c>
      <c r="AD435" s="436"/>
      <c r="AE435" s="95"/>
      <c r="AF435" s="152"/>
      <c r="AG435" s="178" t="str">
        <f t="shared" si="488"/>
        <v/>
      </c>
      <c r="AH435" s="95" t="str">
        <f t="shared" si="489"/>
        <v/>
      </c>
      <c r="AI435" s="436"/>
      <c r="AJ435" s="95"/>
      <c r="AK435" s="152"/>
      <c r="AL435" s="178" t="str">
        <f t="shared" si="490"/>
        <v/>
      </c>
      <c r="AM435" s="95" t="str">
        <f t="shared" si="491"/>
        <v/>
      </c>
      <c r="AN435" s="436"/>
      <c r="AO435" s="95"/>
      <c r="AP435" s="152"/>
      <c r="AQ435" s="178" t="str">
        <f t="shared" si="492"/>
        <v/>
      </c>
      <c r="AR435" s="95" t="str">
        <f t="shared" si="493"/>
        <v/>
      </c>
      <c r="AS435" s="436"/>
      <c r="AT435" s="95"/>
      <c r="AU435" s="152"/>
      <c r="AV435" s="178" t="str">
        <f t="shared" si="494"/>
        <v/>
      </c>
      <c r="AW435" s="95" t="str">
        <f t="shared" si="495"/>
        <v/>
      </c>
      <c r="AX435" s="436"/>
    </row>
    <row r="436" spans="2:50">
      <c r="B436" s="435"/>
      <c r="C436" s="95">
        <f t="shared" si="479"/>
        <v>6</v>
      </c>
      <c r="D436" s="95"/>
      <c r="E436" s="95"/>
      <c r="F436" s="95"/>
      <c r="G436" s="178" t="e">
        <f t="shared" si="480"/>
        <v>#DIV/0!</v>
      </c>
      <c r="H436" s="436"/>
      <c r="I436" s="154" t="str">
        <f t="shared" si="496"/>
        <v/>
      </c>
      <c r="J436" s="154" t="str">
        <f t="shared" si="497"/>
        <v/>
      </c>
      <c r="K436" s="155" t="str">
        <f t="shared" si="498"/>
        <v/>
      </c>
      <c r="L436" s="438"/>
      <c r="M436" s="154" t="str">
        <f t="shared" si="481"/>
        <v/>
      </c>
      <c r="N436" s="433"/>
      <c r="O436" s="433"/>
      <c r="P436" s="95"/>
      <c r="Q436" s="152"/>
      <c r="R436" s="178" t="str">
        <f t="shared" si="482"/>
        <v/>
      </c>
      <c r="S436" s="95" t="str">
        <f t="shared" si="483"/>
        <v/>
      </c>
      <c r="T436" s="436"/>
      <c r="U436" s="95"/>
      <c r="V436" s="152"/>
      <c r="W436" s="178" t="str">
        <f t="shared" si="484"/>
        <v/>
      </c>
      <c r="X436" s="95" t="str">
        <f t="shared" si="485"/>
        <v/>
      </c>
      <c r="Y436" s="436"/>
      <c r="Z436" s="95"/>
      <c r="AA436" s="152"/>
      <c r="AB436" s="178" t="str">
        <f t="shared" si="486"/>
        <v/>
      </c>
      <c r="AC436" s="95" t="str">
        <f t="shared" si="487"/>
        <v/>
      </c>
      <c r="AD436" s="436"/>
      <c r="AE436" s="95"/>
      <c r="AF436" s="152"/>
      <c r="AG436" s="178" t="str">
        <f t="shared" si="488"/>
        <v/>
      </c>
      <c r="AH436" s="95" t="str">
        <f t="shared" si="489"/>
        <v/>
      </c>
      <c r="AI436" s="436"/>
      <c r="AJ436" s="95"/>
      <c r="AK436" s="152"/>
      <c r="AL436" s="178" t="str">
        <f t="shared" si="490"/>
        <v/>
      </c>
      <c r="AM436" s="95" t="str">
        <f t="shared" si="491"/>
        <v/>
      </c>
      <c r="AN436" s="436"/>
      <c r="AO436" s="95"/>
      <c r="AP436" s="152"/>
      <c r="AQ436" s="178" t="str">
        <f t="shared" si="492"/>
        <v/>
      </c>
      <c r="AR436" s="95" t="str">
        <f t="shared" si="493"/>
        <v/>
      </c>
      <c r="AS436" s="436"/>
      <c r="AT436" s="95"/>
      <c r="AU436" s="152"/>
      <c r="AV436" s="178" t="str">
        <f t="shared" si="494"/>
        <v/>
      </c>
      <c r="AW436" s="95" t="str">
        <f t="shared" si="495"/>
        <v/>
      </c>
      <c r="AX436" s="436"/>
    </row>
    <row r="437" spans="2:50">
      <c r="B437" s="435"/>
      <c r="C437" s="95">
        <f t="shared" si="479"/>
        <v>7</v>
      </c>
      <c r="D437" s="95"/>
      <c r="E437" s="95"/>
      <c r="F437" s="95"/>
      <c r="G437" s="178" t="e">
        <f t="shared" si="480"/>
        <v>#DIV/0!</v>
      </c>
      <c r="H437" s="436"/>
      <c r="I437" s="154" t="str">
        <f t="shared" si="496"/>
        <v/>
      </c>
      <c r="J437" s="154" t="str">
        <f t="shared" si="497"/>
        <v/>
      </c>
      <c r="K437" s="155" t="str">
        <f t="shared" si="498"/>
        <v/>
      </c>
      <c r="L437" s="438"/>
      <c r="M437" s="154" t="str">
        <f t="shared" si="481"/>
        <v/>
      </c>
      <c r="N437" s="433"/>
      <c r="O437" s="433"/>
      <c r="P437" s="95"/>
      <c r="Q437" s="152"/>
      <c r="R437" s="178" t="str">
        <f t="shared" si="482"/>
        <v/>
      </c>
      <c r="S437" s="95" t="str">
        <f t="shared" si="483"/>
        <v/>
      </c>
      <c r="T437" s="436"/>
      <c r="U437" s="95"/>
      <c r="V437" s="152"/>
      <c r="W437" s="178" t="str">
        <f t="shared" si="484"/>
        <v/>
      </c>
      <c r="X437" s="95" t="str">
        <f t="shared" si="485"/>
        <v/>
      </c>
      <c r="Y437" s="436"/>
      <c r="Z437" s="95"/>
      <c r="AA437" s="152"/>
      <c r="AB437" s="178" t="str">
        <f t="shared" si="486"/>
        <v/>
      </c>
      <c r="AC437" s="95" t="str">
        <f t="shared" si="487"/>
        <v/>
      </c>
      <c r="AD437" s="436"/>
      <c r="AE437" s="95"/>
      <c r="AF437" s="152"/>
      <c r="AG437" s="178" t="str">
        <f t="shared" si="488"/>
        <v/>
      </c>
      <c r="AH437" s="95" t="str">
        <f t="shared" si="489"/>
        <v/>
      </c>
      <c r="AI437" s="436"/>
      <c r="AJ437" s="95"/>
      <c r="AK437" s="152"/>
      <c r="AL437" s="178" t="str">
        <f t="shared" si="490"/>
        <v/>
      </c>
      <c r="AM437" s="95" t="str">
        <f t="shared" si="491"/>
        <v/>
      </c>
      <c r="AN437" s="436"/>
      <c r="AO437" s="95"/>
      <c r="AP437" s="152"/>
      <c r="AQ437" s="178" t="str">
        <f t="shared" si="492"/>
        <v/>
      </c>
      <c r="AR437" s="95" t="str">
        <f t="shared" si="493"/>
        <v/>
      </c>
      <c r="AS437" s="436"/>
      <c r="AT437" s="95"/>
      <c r="AU437" s="152"/>
      <c r="AV437" s="178" t="str">
        <f t="shared" si="494"/>
        <v/>
      </c>
      <c r="AW437" s="95" t="str">
        <f t="shared" si="495"/>
        <v/>
      </c>
      <c r="AX437" s="436"/>
    </row>
    <row r="438" spans="2:50">
      <c r="B438" s="435"/>
      <c r="C438" s="95">
        <f t="shared" si="479"/>
        <v>8</v>
      </c>
      <c r="D438" s="95"/>
      <c r="E438" s="95"/>
      <c r="F438" s="95"/>
      <c r="G438" s="178" t="e">
        <f t="shared" si="480"/>
        <v>#DIV/0!</v>
      </c>
      <c r="H438" s="436"/>
      <c r="I438" s="154" t="str">
        <f t="shared" si="496"/>
        <v/>
      </c>
      <c r="J438" s="154" t="str">
        <f t="shared" si="497"/>
        <v/>
      </c>
      <c r="K438" s="155" t="str">
        <f t="shared" si="498"/>
        <v/>
      </c>
      <c r="L438" s="438"/>
      <c r="M438" s="154" t="str">
        <f t="shared" si="481"/>
        <v/>
      </c>
      <c r="N438" s="433"/>
      <c r="O438" s="433"/>
      <c r="P438" s="95"/>
      <c r="Q438" s="152"/>
      <c r="R438" s="178" t="str">
        <f t="shared" si="482"/>
        <v/>
      </c>
      <c r="S438" s="95" t="str">
        <f t="shared" si="483"/>
        <v/>
      </c>
      <c r="T438" s="436"/>
      <c r="U438" s="95"/>
      <c r="V438" s="152"/>
      <c r="W438" s="178" t="str">
        <f t="shared" si="484"/>
        <v/>
      </c>
      <c r="X438" s="95" t="str">
        <f t="shared" si="485"/>
        <v/>
      </c>
      <c r="Y438" s="436"/>
      <c r="Z438" s="95"/>
      <c r="AA438" s="152"/>
      <c r="AB438" s="178" t="str">
        <f t="shared" si="486"/>
        <v/>
      </c>
      <c r="AC438" s="95" t="str">
        <f t="shared" si="487"/>
        <v/>
      </c>
      <c r="AD438" s="436"/>
      <c r="AE438" s="95"/>
      <c r="AF438" s="152"/>
      <c r="AG438" s="178" t="str">
        <f t="shared" si="488"/>
        <v/>
      </c>
      <c r="AH438" s="95" t="str">
        <f t="shared" si="489"/>
        <v/>
      </c>
      <c r="AI438" s="436"/>
      <c r="AJ438" s="95"/>
      <c r="AK438" s="152"/>
      <c r="AL438" s="178" t="str">
        <f t="shared" si="490"/>
        <v/>
      </c>
      <c r="AM438" s="95" t="str">
        <f t="shared" si="491"/>
        <v/>
      </c>
      <c r="AN438" s="436"/>
      <c r="AO438" s="95"/>
      <c r="AP438" s="152"/>
      <c r="AQ438" s="178" t="str">
        <f t="shared" si="492"/>
        <v/>
      </c>
      <c r="AR438" s="95" t="str">
        <f t="shared" si="493"/>
        <v/>
      </c>
      <c r="AS438" s="436"/>
      <c r="AT438" s="95"/>
      <c r="AU438" s="152"/>
      <c r="AV438" s="178" t="str">
        <f t="shared" si="494"/>
        <v/>
      </c>
      <c r="AW438" s="95" t="str">
        <f t="shared" si="495"/>
        <v/>
      </c>
      <c r="AX438" s="436"/>
    </row>
    <row r="439" spans="2:50">
      <c r="B439" s="435"/>
      <c r="C439" s="95">
        <f t="shared" si="479"/>
        <v>9</v>
      </c>
      <c r="D439" s="95"/>
      <c r="E439" s="95"/>
      <c r="F439" s="95"/>
      <c r="G439" s="178" t="e">
        <f t="shared" si="480"/>
        <v>#DIV/0!</v>
      </c>
      <c r="H439" s="436"/>
      <c r="I439" s="154" t="str">
        <f t="shared" si="496"/>
        <v/>
      </c>
      <c r="J439" s="154" t="str">
        <f t="shared" si="497"/>
        <v/>
      </c>
      <c r="K439" s="155" t="str">
        <f t="shared" si="498"/>
        <v/>
      </c>
      <c r="L439" s="438"/>
      <c r="M439" s="154" t="str">
        <f t="shared" si="481"/>
        <v/>
      </c>
      <c r="N439" s="433"/>
      <c r="O439" s="433"/>
      <c r="P439" s="95"/>
      <c r="Q439" s="152"/>
      <c r="R439" s="178" t="str">
        <f t="shared" si="482"/>
        <v/>
      </c>
      <c r="S439" s="95" t="str">
        <f t="shared" si="483"/>
        <v/>
      </c>
      <c r="T439" s="436"/>
      <c r="U439" s="95"/>
      <c r="V439" s="152"/>
      <c r="W439" s="178" t="str">
        <f t="shared" si="484"/>
        <v/>
      </c>
      <c r="X439" s="95" t="str">
        <f t="shared" si="485"/>
        <v/>
      </c>
      <c r="Y439" s="436"/>
      <c r="Z439" s="95"/>
      <c r="AA439" s="152"/>
      <c r="AB439" s="178" t="str">
        <f t="shared" si="486"/>
        <v/>
      </c>
      <c r="AC439" s="95" t="str">
        <f t="shared" si="487"/>
        <v/>
      </c>
      <c r="AD439" s="436"/>
      <c r="AE439" s="95"/>
      <c r="AF439" s="152"/>
      <c r="AG439" s="178" t="str">
        <f t="shared" si="488"/>
        <v/>
      </c>
      <c r="AH439" s="95" t="str">
        <f t="shared" si="489"/>
        <v/>
      </c>
      <c r="AI439" s="436"/>
      <c r="AJ439" s="95"/>
      <c r="AK439" s="152"/>
      <c r="AL439" s="178" t="str">
        <f t="shared" si="490"/>
        <v/>
      </c>
      <c r="AM439" s="95" t="str">
        <f t="shared" si="491"/>
        <v/>
      </c>
      <c r="AN439" s="436"/>
      <c r="AO439" s="95"/>
      <c r="AP439" s="152"/>
      <c r="AQ439" s="178" t="str">
        <f t="shared" si="492"/>
        <v/>
      </c>
      <c r="AR439" s="95" t="str">
        <f t="shared" si="493"/>
        <v/>
      </c>
      <c r="AS439" s="436"/>
      <c r="AT439" s="95"/>
      <c r="AU439" s="152"/>
      <c r="AV439" s="178" t="str">
        <f t="shared" si="494"/>
        <v/>
      </c>
      <c r="AW439" s="95" t="str">
        <f t="shared" si="495"/>
        <v/>
      </c>
      <c r="AX439" s="436"/>
    </row>
    <row r="440" spans="2:50">
      <c r="B440" s="435"/>
      <c r="C440" s="95">
        <f t="shared" si="479"/>
        <v>10</v>
      </c>
      <c r="D440" s="95"/>
      <c r="E440" s="95"/>
      <c r="F440" s="95"/>
      <c r="G440" s="178" t="e">
        <f t="shared" si="480"/>
        <v>#DIV/0!</v>
      </c>
      <c r="H440" s="436"/>
      <c r="I440" s="154" t="str">
        <f t="shared" si="496"/>
        <v/>
      </c>
      <c r="J440" s="154" t="str">
        <f t="shared" si="497"/>
        <v/>
      </c>
      <c r="K440" s="155" t="str">
        <f t="shared" si="498"/>
        <v/>
      </c>
      <c r="L440" s="438"/>
      <c r="M440" s="154" t="str">
        <f t="shared" si="481"/>
        <v/>
      </c>
      <c r="N440" s="433"/>
      <c r="O440" s="433"/>
      <c r="P440" s="95"/>
      <c r="Q440" s="152"/>
      <c r="R440" s="178" t="str">
        <f t="shared" si="482"/>
        <v/>
      </c>
      <c r="S440" s="95" t="str">
        <f t="shared" si="483"/>
        <v/>
      </c>
      <c r="T440" s="436"/>
      <c r="U440" s="95"/>
      <c r="V440" s="152"/>
      <c r="W440" s="178" t="str">
        <f t="shared" si="484"/>
        <v/>
      </c>
      <c r="X440" s="95" t="str">
        <f t="shared" si="485"/>
        <v/>
      </c>
      <c r="Y440" s="436"/>
      <c r="Z440" s="95"/>
      <c r="AA440" s="152"/>
      <c r="AB440" s="178" t="str">
        <f t="shared" si="486"/>
        <v/>
      </c>
      <c r="AC440" s="95" t="str">
        <f t="shared" si="487"/>
        <v/>
      </c>
      <c r="AD440" s="436"/>
      <c r="AE440" s="95"/>
      <c r="AF440" s="152"/>
      <c r="AG440" s="178" t="str">
        <f t="shared" si="488"/>
        <v/>
      </c>
      <c r="AH440" s="95" t="str">
        <f t="shared" si="489"/>
        <v/>
      </c>
      <c r="AI440" s="436"/>
      <c r="AJ440" s="95"/>
      <c r="AK440" s="152"/>
      <c r="AL440" s="178" t="str">
        <f t="shared" si="490"/>
        <v/>
      </c>
      <c r="AM440" s="95" t="str">
        <f t="shared" si="491"/>
        <v/>
      </c>
      <c r="AN440" s="436"/>
      <c r="AO440" s="95"/>
      <c r="AP440" s="152"/>
      <c r="AQ440" s="178" t="str">
        <f t="shared" si="492"/>
        <v/>
      </c>
      <c r="AR440" s="95" t="str">
        <f t="shared" si="493"/>
        <v/>
      </c>
      <c r="AS440" s="436"/>
      <c r="AT440" s="95"/>
      <c r="AU440" s="152"/>
      <c r="AV440" s="178" t="str">
        <f t="shared" si="494"/>
        <v/>
      </c>
      <c r="AW440" s="95" t="str">
        <f t="shared" si="495"/>
        <v/>
      </c>
      <c r="AX440" s="436"/>
    </row>
    <row r="441" spans="2:50">
      <c r="B441" s="435"/>
      <c r="C441" s="95">
        <f t="shared" si="479"/>
        <v>11</v>
      </c>
      <c r="D441" s="95"/>
      <c r="E441" s="95"/>
      <c r="F441" s="95"/>
      <c r="G441" s="178" t="e">
        <f t="shared" si="480"/>
        <v>#DIV/0!</v>
      </c>
      <c r="H441" s="436"/>
      <c r="I441" s="154" t="str">
        <f t="shared" si="496"/>
        <v/>
      </c>
      <c r="J441" s="154" t="str">
        <f t="shared" si="497"/>
        <v/>
      </c>
      <c r="K441" s="155" t="str">
        <f t="shared" si="498"/>
        <v/>
      </c>
      <c r="L441" s="438"/>
      <c r="M441" s="154" t="str">
        <f t="shared" si="481"/>
        <v/>
      </c>
      <c r="N441" s="433"/>
      <c r="O441" s="433"/>
      <c r="P441" s="95"/>
      <c r="Q441" s="152"/>
      <c r="R441" s="178" t="str">
        <f t="shared" si="482"/>
        <v/>
      </c>
      <c r="S441" s="95" t="str">
        <f t="shared" si="483"/>
        <v/>
      </c>
      <c r="T441" s="436"/>
      <c r="U441" s="95"/>
      <c r="V441" s="152"/>
      <c r="W441" s="178" t="str">
        <f t="shared" si="484"/>
        <v/>
      </c>
      <c r="X441" s="95" t="str">
        <f t="shared" si="485"/>
        <v/>
      </c>
      <c r="Y441" s="436"/>
      <c r="Z441" s="95"/>
      <c r="AA441" s="152"/>
      <c r="AB441" s="178" t="str">
        <f t="shared" si="486"/>
        <v/>
      </c>
      <c r="AC441" s="95" t="str">
        <f t="shared" si="487"/>
        <v/>
      </c>
      <c r="AD441" s="436"/>
      <c r="AE441" s="95"/>
      <c r="AF441" s="152"/>
      <c r="AG441" s="178" t="str">
        <f t="shared" si="488"/>
        <v/>
      </c>
      <c r="AH441" s="95" t="str">
        <f t="shared" si="489"/>
        <v/>
      </c>
      <c r="AI441" s="436"/>
      <c r="AJ441" s="95"/>
      <c r="AK441" s="152"/>
      <c r="AL441" s="178" t="str">
        <f t="shared" si="490"/>
        <v/>
      </c>
      <c r="AM441" s="95" t="str">
        <f t="shared" si="491"/>
        <v/>
      </c>
      <c r="AN441" s="436"/>
      <c r="AO441" s="95"/>
      <c r="AP441" s="152"/>
      <c r="AQ441" s="178" t="str">
        <f t="shared" si="492"/>
        <v/>
      </c>
      <c r="AR441" s="95" t="str">
        <f t="shared" si="493"/>
        <v/>
      </c>
      <c r="AS441" s="436"/>
      <c r="AT441" s="95"/>
      <c r="AU441" s="152"/>
      <c r="AV441" s="178" t="str">
        <f t="shared" si="494"/>
        <v/>
      </c>
      <c r="AW441" s="95" t="str">
        <f t="shared" si="495"/>
        <v/>
      </c>
      <c r="AX441" s="436"/>
    </row>
    <row r="442" spans="2:50">
      <c r="B442" s="435"/>
      <c r="C442" s="95">
        <f t="shared" si="479"/>
        <v>12</v>
      </c>
      <c r="D442" s="95"/>
      <c r="E442" s="95"/>
      <c r="F442" s="95"/>
      <c r="G442" s="178" t="e">
        <f t="shared" si="480"/>
        <v>#DIV/0!</v>
      </c>
      <c r="H442" s="436"/>
      <c r="I442" s="154" t="str">
        <f t="shared" si="496"/>
        <v/>
      </c>
      <c r="J442" s="154" t="str">
        <f t="shared" si="497"/>
        <v/>
      </c>
      <c r="K442" s="155" t="str">
        <f t="shared" si="498"/>
        <v/>
      </c>
      <c r="L442" s="438"/>
      <c r="M442" s="154" t="str">
        <f t="shared" si="481"/>
        <v/>
      </c>
      <c r="N442" s="433"/>
      <c r="O442" s="433"/>
      <c r="P442" s="95"/>
      <c r="Q442" s="152"/>
      <c r="R442" s="178" t="str">
        <f t="shared" si="482"/>
        <v/>
      </c>
      <c r="S442" s="95" t="str">
        <f t="shared" si="483"/>
        <v/>
      </c>
      <c r="T442" s="436"/>
      <c r="U442" s="95"/>
      <c r="V442" s="152"/>
      <c r="W442" s="178" t="str">
        <f t="shared" si="484"/>
        <v/>
      </c>
      <c r="X442" s="95" t="str">
        <f t="shared" si="485"/>
        <v/>
      </c>
      <c r="Y442" s="436"/>
      <c r="Z442" s="95"/>
      <c r="AA442" s="152"/>
      <c r="AB442" s="178" t="str">
        <f t="shared" si="486"/>
        <v/>
      </c>
      <c r="AC442" s="95" t="str">
        <f t="shared" si="487"/>
        <v/>
      </c>
      <c r="AD442" s="436"/>
      <c r="AE442" s="95"/>
      <c r="AF442" s="152"/>
      <c r="AG442" s="178" t="str">
        <f t="shared" si="488"/>
        <v/>
      </c>
      <c r="AH442" s="95" t="str">
        <f t="shared" si="489"/>
        <v/>
      </c>
      <c r="AI442" s="436"/>
      <c r="AJ442" s="95"/>
      <c r="AK442" s="152"/>
      <c r="AL442" s="178" t="str">
        <f t="shared" si="490"/>
        <v/>
      </c>
      <c r="AM442" s="95" t="str">
        <f t="shared" si="491"/>
        <v/>
      </c>
      <c r="AN442" s="436"/>
      <c r="AO442" s="95"/>
      <c r="AP442" s="152"/>
      <c r="AQ442" s="178" t="str">
        <f t="shared" si="492"/>
        <v/>
      </c>
      <c r="AR442" s="95" t="str">
        <f t="shared" si="493"/>
        <v/>
      </c>
      <c r="AS442" s="436"/>
      <c r="AT442" s="95"/>
      <c r="AU442" s="152"/>
      <c r="AV442" s="178" t="str">
        <f t="shared" si="494"/>
        <v/>
      </c>
      <c r="AW442" s="95" t="str">
        <f t="shared" si="495"/>
        <v/>
      </c>
      <c r="AX442" s="436"/>
    </row>
    <row r="443" spans="2:50">
      <c r="B443" s="435"/>
      <c r="C443" s="95">
        <f t="shared" si="479"/>
        <v>13</v>
      </c>
      <c r="D443" s="95"/>
      <c r="E443" s="95"/>
      <c r="F443" s="95"/>
      <c r="G443" s="178" t="e">
        <f t="shared" si="480"/>
        <v>#DIV/0!</v>
      </c>
      <c r="H443" s="436"/>
      <c r="I443" s="154" t="str">
        <f t="shared" si="496"/>
        <v/>
      </c>
      <c r="J443" s="154" t="str">
        <f t="shared" si="497"/>
        <v/>
      </c>
      <c r="K443" s="155" t="str">
        <f t="shared" si="498"/>
        <v/>
      </c>
      <c r="L443" s="438"/>
      <c r="M443" s="154" t="str">
        <f t="shared" si="481"/>
        <v/>
      </c>
      <c r="N443" s="433"/>
      <c r="O443" s="433"/>
      <c r="P443" s="95"/>
      <c r="Q443" s="152"/>
      <c r="R443" s="178" t="str">
        <f t="shared" si="482"/>
        <v/>
      </c>
      <c r="S443" s="95" t="str">
        <f t="shared" si="483"/>
        <v/>
      </c>
      <c r="T443" s="436"/>
      <c r="U443" s="95"/>
      <c r="V443" s="152"/>
      <c r="W443" s="178" t="str">
        <f t="shared" si="484"/>
        <v/>
      </c>
      <c r="X443" s="95" t="str">
        <f t="shared" si="485"/>
        <v/>
      </c>
      <c r="Y443" s="436"/>
      <c r="Z443" s="95"/>
      <c r="AA443" s="152"/>
      <c r="AB443" s="178" t="str">
        <f t="shared" si="486"/>
        <v/>
      </c>
      <c r="AC443" s="95" t="str">
        <f t="shared" si="487"/>
        <v/>
      </c>
      <c r="AD443" s="436"/>
      <c r="AE443" s="95"/>
      <c r="AF443" s="152"/>
      <c r="AG443" s="178" t="str">
        <f t="shared" si="488"/>
        <v/>
      </c>
      <c r="AH443" s="95" t="str">
        <f t="shared" si="489"/>
        <v/>
      </c>
      <c r="AI443" s="436"/>
      <c r="AJ443" s="95"/>
      <c r="AK443" s="152"/>
      <c r="AL443" s="178" t="str">
        <f t="shared" si="490"/>
        <v/>
      </c>
      <c r="AM443" s="95" t="str">
        <f t="shared" si="491"/>
        <v/>
      </c>
      <c r="AN443" s="436"/>
      <c r="AO443" s="95"/>
      <c r="AP443" s="152"/>
      <c r="AQ443" s="178" t="str">
        <f t="shared" si="492"/>
        <v/>
      </c>
      <c r="AR443" s="95" t="str">
        <f t="shared" si="493"/>
        <v/>
      </c>
      <c r="AS443" s="436"/>
      <c r="AT443" s="95"/>
      <c r="AU443" s="152"/>
      <c r="AV443" s="178" t="str">
        <f t="shared" si="494"/>
        <v/>
      </c>
      <c r="AW443" s="95" t="str">
        <f t="shared" si="495"/>
        <v/>
      </c>
      <c r="AX443" s="436"/>
    </row>
    <row r="444" spans="2:50">
      <c r="B444" s="435"/>
      <c r="C444" s="95">
        <f t="shared" si="479"/>
        <v>14</v>
      </c>
      <c r="D444" s="95"/>
      <c r="E444" s="95"/>
      <c r="F444" s="95"/>
      <c r="G444" s="178" t="e">
        <f t="shared" si="480"/>
        <v>#DIV/0!</v>
      </c>
      <c r="H444" s="436"/>
      <c r="I444" s="154" t="str">
        <f t="shared" si="496"/>
        <v/>
      </c>
      <c r="J444" s="154" t="str">
        <f t="shared" si="497"/>
        <v/>
      </c>
      <c r="K444" s="155" t="str">
        <f t="shared" si="498"/>
        <v/>
      </c>
      <c r="L444" s="438"/>
      <c r="M444" s="154" t="str">
        <f t="shared" si="481"/>
        <v/>
      </c>
      <c r="N444" s="433"/>
      <c r="O444" s="433"/>
      <c r="P444" s="95"/>
      <c r="Q444" s="152"/>
      <c r="R444" s="178" t="str">
        <f t="shared" si="482"/>
        <v/>
      </c>
      <c r="S444" s="95" t="str">
        <f t="shared" si="483"/>
        <v/>
      </c>
      <c r="T444" s="436"/>
      <c r="U444" s="95"/>
      <c r="V444" s="152"/>
      <c r="W444" s="178" t="str">
        <f t="shared" si="484"/>
        <v/>
      </c>
      <c r="X444" s="95" t="str">
        <f t="shared" si="485"/>
        <v/>
      </c>
      <c r="Y444" s="436"/>
      <c r="Z444" s="95"/>
      <c r="AA444" s="152"/>
      <c r="AB444" s="178" t="str">
        <f t="shared" si="486"/>
        <v/>
      </c>
      <c r="AC444" s="95" t="str">
        <f t="shared" si="487"/>
        <v/>
      </c>
      <c r="AD444" s="436"/>
      <c r="AE444" s="95"/>
      <c r="AF444" s="152"/>
      <c r="AG444" s="178" t="str">
        <f t="shared" si="488"/>
        <v/>
      </c>
      <c r="AH444" s="95" t="str">
        <f t="shared" si="489"/>
        <v/>
      </c>
      <c r="AI444" s="436"/>
      <c r="AJ444" s="95"/>
      <c r="AK444" s="152"/>
      <c r="AL444" s="178" t="str">
        <f t="shared" si="490"/>
        <v/>
      </c>
      <c r="AM444" s="95" t="str">
        <f t="shared" si="491"/>
        <v/>
      </c>
      <c r="AN444" s="436"/>
      <c r="AO444" s="95"/>
      <c r="AP444" s="152"/>
      <c r="AQ444" s="178" t="str">
        <f t="shared" si="492"/>
        <v/>
      </c>
      <c r="AR444" s="95" t="str">
        <f t="shared" si="493"/>
        <v/>
      </c>
      <c r="AS444" s="436"/>
      <c r="AT444" s="95"/>
      <c r="AU444" s="152"/>
      <c r="AV444" s="178" t="str">
        <f t="shared" si="494"/>
        <v/>
      </c>
      <c r="AW444" s="95" t="str">
        <f t="shared" si="495"/>
        <v/>
      </c>
      <c r="AX444" s="436"/>
    </row>
    <row r="445" spans="2:50">
      <c r="B445" s="435"/>
      <c r="C445" s="95">
        <f t="shared" si="479"/>
        <v>15</v>
      </c>
      <c r="D445" s="95"/>
      <c r="E445" s="95"/>
      <c r="F445" s="95"/>
      <c r="G445" s="178" t="e">
        <f t="shared" si="480"/>
        <v>#DIV/0!</v>
      </c>
      <c r="H445" s="436"/>
      <c r="I445" s="154" t="str">
        <f t="shared" si="496"/>
        <v/>
      </c>
      <c r="J445" s="154" t="str">
        <f t="shared" si="497"/>
        <v/>
      </c>
      <c r="K445" s="155" t="str">
        <f t="shared" si="498"/>
        <v/>
      </c>
      <c r="L445" s="439"/>
      <c r="M445" s="154" t="str">
        <f t="shared" si="481"/>
        <v/>
      </c>
      <c r="N445" s="433"/>
      <c r="O445" s="433"/>
      <c r="P445" s="95"/>
      <c r="Q445" s="152"/>
      <c r="R445" s="178" t="str">
        <f t="shared" si="482"/>
        <v/>
      </c>
      <c r="S445" s="95" t="str">
        <f t="shared" si="483"/>
        <v/>
      </c>
      <c r="T445" s="436"/>
      <c r="U445" s="95"/>
      <c r="V445" s="152"/>
      <c r="W445" s="178" t="str">
        <f t="shared" si="484"/>
        <v/>
      </c>
      <c r="X445" s="95" t="str">
        <f t="shared" si="485"/>
        <v/>
      </c>
      <c r="Y445" s="436"/>
      <c r="Z445" s="95"/>
      <c r="AA445" s="152"/>
      <c r="AB445" s="178" t="str">
        <f t="shared" si="486"/>
        <v/>
      </c>
      <c r="AC445" s="95" t="str">
        <f t="shared" si="487"/>
        <v/>
      </c>
      <c r="AD445" s="436"/>
      <c r="AE445" s="95"/>
      <c r="AF445" s="152"/>
      <c r="AG445" s="178" t="str">
        <f t="shared" si="488"/>
        <v/>
      </c>
      <c r="AH445" s="95" t="str">
        <f t="shared" si="489"/>
        <v/>
      </c>
      <c r="AI445" s="436"/>
      <c r="AJ445" s="95"/>
      <c r="AK445" s="152"/>
      <c r="AL445" s="178" t="str">
        <f t="shared" si="490"/>
        <v/>
      </c>
      <c r="AM445" s="95" t="str">
        <f t="shared" si="491"/>
        <v/>
      </c>
      <c r="AN445" s="436"/>
      <c r="AO445" s="95"/>
      <c r="AP445" s="152"/>
      <c r="AQ445" s="178" t="str">
        <f t="shared" si="492"/>
        <v/>
      </c>
      <c r="AR445" s="95" t="str">
        <f t="shared" si="493"/>
        <v/>
      </c>
      <c r="AS445" s="436"/>
      <c r="AT445" s="95"/>
      <c r="AU445" s="152"/>
      <c r="AV445" s="178" t="str">
        <f t="shared" si="494"/>
        <v/>
      </c>
      <c r="AW445" s="95" t="str">
        <f t="shared" si="495"/>
        <v/>
      </c>
      <c r="AX445" s="436"/>
    </row>
    <row r="446" spans="2:50" ht="15.75">
      <c r="B446" s="443" t="s">
        <v>167</v>
      </c>
      <c r="C446" s="444"/>
      <c r="D446" s="444"/>
      <c r="E446" s="444"/>
      <c r="F446" s="444"/>
      <c r="G446" s="444"/>
      <c r="H446" s="444"/>
      <c r="I446" s="151"/>
      <c r="J446" s="151"/>
      <c r="K446" s="151"/>
      <c r="L446" s="151"/>
      <c r="M446" s="151"/>
      <c r="N446" s="433" t="s">
        <v>159</v>
      </c>
      <c r="O446" s="446" t="s">
        <v>106</v>
      </c>
      <c r="P446" s="448">
        <f>AT426+1</f>
        <v>46021</v>
      </c>
      <c r="Q446" s="435"/>
      <c r="R446" s="435"/>
      <c r="S446" s="435"/>
      <c r="T446" s="435"/>
      <c r="U446" s="448">
        <f>P446+1</f>
        <v>46022</v>
      </c>
      <c r="V446" s="435"/>
      <c r="W446" s="435"/>
      <c r="X446" s="435"/>
      <c r="Y446" s="435"/>
      <c r="Z446" s="448">
        <f>U446+1</f>
        <v>46023</v>
      </c>
      <c r="AA446" s="435"/>
      <c r="AB446" s="435"/>
      <c r="AC446" s="435"/>
      <c r="AD446" s="435"/>
      <c r="AE446" s="448">
        <f>Z446+1</f>
        <v>46024</v>
      </c>
      <c r="AF446" s="435"/>
      <c r="AG446" s="435"/>
      <c r="AH446" s="435"/>
      <c r="AI446" s="435"/>
      <c r="AJ446" s="448">
        <f>AE446+1</f>
        <v>46025</v>
      </c>
      <c r="AK446" s="435"/>
      <c r="AL446" s="435"/>
      <c r="AM446" s="435"/>
      <c r="AN446" s="435"/>
      <c r="AO446" s="448">
        <f>AJ446+1</f>
        <v>46026</v>
      </c>
      <c r="AP446" s="435"/>
      <c r="AQ446" s="435"/>
      <c r="AR446" s="435"/>
      <c r="AS446" s="435"/>
      <c r="AT446" s="448">
        <f>AO446+1</f>
        <v>46027</v>
      </c>
      <c r="AU446" s="435"/>
      <c r="AV446" s="435"/>
      <c r="AW446" s="435"/>
      <c r="AX446" s="435"/>
    </row>
    <row r="447" spans="2:50" ht="15.75">
      <c r="B447" s="445"/>
      <c r="C447" s="445"/>
      <c r="D447" s="445"/>
      <c r="E447" s="445"/>
      <c r="F447" s="445"/>
      <c r="G447" s="445"/>
      <c r="H447" s="445"/>
      <c r="I447" s="151"/>
      <c r="J447" s="151"/>
      <c r="K447" s="151"/>
      <c r="L447" s="151"/>
      <c r="M447" s="151"/>
      <c r="N447" s="433"/>
      <c r="O447" s="447"/>
      <c r="P447" s="448" t="s">
        <v>120</v>
      </c>
      <c r="Q447" s="435"/>
      <c r="R447" s="435"/>
      <c r="S447" s="435"/>
      <c r="T447" s="435"/>
      <c r="U447" s="448" t="s">
        <v>114</v>
      </c>
      <c r="V447" s="435"/>
      <c r="W447" s="435"/>
      <c r="X447" s="435"/>
      <c r="Y447" s="435"/>
      <c r="Z447" s="448" t="s">
        <v>115</v>
      </c>
      <c r="AA447" s="435"/>
      <c r="AB447" s="435"/>
      <c r="AC447" s="435"/>
      <c r="AD447" s="435"/>
      <c r="AE447" s="448" t="s">
        <v>116</v>
      </c>
      <c r="AF447" s="435"/>
      <c r="AG447" s="435"/>
      <c r="AH447" s="435"/>
      <c r="AI447" s="435"/>
      <c r="AJ447" s="448" t="s">
        <v>117</v>
      </c>
      <c r="AK447" s="435"/>
      <c r="AL447" s="435"/>
      <c r="AM447" s="435"/>
      <c r="AN447" s="435"/>
      <c r="AO447" s="448" t="s">
        <v>118</v>
      </c>
      <c r="AP447" s="435"/>
      <c r="AQ447" s="435"/>
      <c r="AR447" s="435"/>
      <c r="AS447" s="435"/>
      <c r="AT447" s="448" t="s">
        <v>119</v>
      </c>
      <c r="AU447" s="435"/>
      <c r="AV447" s="435"/>
      <c r="AW447" s="435"/>
      <c r="AX447" s="435"/>
    </row>
    <row r="448" spans="2:50">
      <c r="B448" s="433" t="s">
        <v>155</v>
      </c>
      <c r="C448" s="433" t="s">
        <v>147</v>
      </c>
      <c r="D448" s="433"/>
      <c r="E448" s="433" t="s">
        <v>149</v>
      </c>
      <c r="F448" s="433"/>
      <c r="G448" s="433"/>
      <c r="H448" s="440" t="s">
        <v>156</v>
      </c>
      <c r="I448" s="434" t="s">
        <v>225</v>
      </c>
      <c r="J448" s="434"/>
      <c r="K448" s="434"/>
      <c r="L448" s="434" t="s">
        <v>156</v>
      </c>
      <c r="M448" s="434" t="s">
        <v>168</v>
      </c>
      <c r="N448" s="433"/>
      <c r="O448" s="433" t="s">
        <v>158</v>
      </c>
      <c r="P448" s="430" t="s">
        <v>152</v>
      </c>
      <c r="Q448" s="431"/>
      <c r="R448" s="431"/>
      <c r="S448" s="432"/>
      <c r="T448" s="433" t="s">
        <v>156</v>
      </c>
      <c r="U448" s="430" t="s">
        <v>152</v>
      </c>
      <c r="V448" s="431"/>
      <c r="W448" s="431"/>
      <c r="X448" s="432"/>
      <c r="Y448" s="433" t="s">
        <v>156</v>
      </c>
      <c r="Z448" s="430" t="s">
        <v>152</v>
      </c>
      <c r="AA448" s="431"/>
      <c r="AB448" s="431"/>
      <c r="AC448" s="432"/>
      <c r="AD448" s="433" t="s">
        <v>156</v>
      </c>
      <c r="AE448" s="430" t="s">
        <v>152</v>
      </c>
      <c r="AF448" s="431"/>
      <c r="AG448" s="431"/>
      <c r="AH448" s="432"/>
      <c r="AI448" s="433" t="s">
        <v>156</v>
      </c>
      <c r="AJ448" s="430" t="s">
        <v>152</v>
      </c>
      <c r="AK448" s="431"/>
      <c r="AL448" s="431"/>
      <c r="AM448" s="432"/>
      <c r="AN448" s="433" t="s">
        <v>156</v>
      </c>
      <c r="AO448" s="430" t="s">
        <v>152</v>
      </c>
      <c r="AP448" s="431"/>
      <c r="AQ448" s="431"/>
      <c r="AR448" s="432"/>
      <c r="AS448" s="433" t="s">
        <v>156</v>
      </c>
      <c r="AT448" s="430" t="s">
        <v>152</v>
      </c>
      <c r="AU448" s="431"/>
      <c r="AV448" s="431"/>
      <c r="AW448" s="432"/>
      <c r="AX448" s="433" t="s">
        <v>156</v>
      </c>
    </row>
    <row r="449" spans="2:50">
      <c r="B449" s="433"/>
      <c r="C449" s="433"/>
      <c r="D449" s="433"/>
      <c r="E449" s="433" t="s">
        <v>148</v>
      </c>
      <c r="F449" s="433"/>
      <c r="G449" s="433"/>
      <c r="H449" s="441"/>
      <c r="I449" s="434" t="s">
        <v>148</v>
      </c>
      <c r="J449" s="434"/>
      <c r="K449" s="434"/>
      <c r="L449" s="434"/>
      <c r="M449" s="434"/>
      <c r="N449" s="433"/>
      <c r="O449" s="433"/>
      <c r="P449" s="430" t="s">
        <v>153</v>
      </c>
      <c r="Q449" s="431"/>
      <c r="R449" s="431"/>
      <c r="S449" s="432"/>
      <c r="T449" s="433"/>
      <c r="U449" s="430" t="s">
        <v>153</v>
      </c>
      <c r="V449" s="431"/>
      <c r="W449" s="431"/>
      <c r="X449" s="432"/>
      <c r="Y449" s="433"/>
      <c r="Z449" s="430" t="s">
        <v>153</v>
      </c>
      <c r="AA449" s="431"/>
      <c r="AB449" s="431"/>
      <c r="AC449" s="432"/>
      <c r="AD449" s="433"/>
      <c r="AE449" s="430" t="s">
        <v>153</v>
      </c>
      <c r="AF449" s="431"/>
      <c r="AG449" s="431"/>
      <c r="AH449" s="432"/>
      <c r="AI449" s="433"/>
      <c r="AJ449" s="430" t="s">
        <v>153</v>
      </c>
      <c r="AK449" s="431"/>
      <c r="AL449" s="431"/>
      <c r="AM449" s="432"/>
      <c r="AN449" s="433"/>
      <c r="AO449" s="430" t="s">
        <v>153</v>
      </c>
      <c r="AP449" s="431"/>
      <c r="AQ449" s="431"/>
      <c r="AR449" s="432"/>
      <c r="AS449" s="433"/>
      <c r="AT449" s="430" t="s">
        <v>153</v>
      </c>
      <c r="AU449" s="431"/>
      <c r="AV449" s="431"/>
      <c r="AW449" s="432"/>
      <c r="AX449" s="433"/>
    </row>
    <row r="450" spans="2:50">
      <c r="B450" s="433"/>
      <c r="C450" s="433"/>
      <c r="D450" s="433"/>
      <c r="E450" s="94" t="s">
        <v>150</v>
      </c>
      <c r="F450" s="94" t="s">
        <v>151</v>
      </c>
      <c r="G450" s="94" t="s">
        <v>154</v>
      </c>
      <c r="H450" s="442"/>
      <c r="I450" s="153" t="s">
        <v>150</v>
      </c>
      <c r="J450" s="153" t="s">
        <v>151</v>
      </c>
      <c r="K450" s="153" t="s">
        <v>154</v>
      </c>
      <c r="L450" s="434"/>
      <c r="M450" s="434"/>
      <c r="N450" s="433"/>
      <c r="O450" s="433"/>
      <c r="P450" s="94" t="s">
        <v>150</v>
      </c>
      <c r="Q450" s="94" t="s">
        <v>151</v>
      </c>
      <c r="R450" s="94" t="s">
        <v>154</v>
      </c>
      <c r="S450" s="94" t="s">
        <v>168</v>
      </c>
      <c r="T450" s="433"/>
      <c r="U450" s="94" t="s">
        <v>150</v>
      </c>
      <c r="V450" s="94" t="s">
        <v>151</v>
      </c>
      <c r="W450" s="94" t="s">
        <v>154</v>
      </c>
      <c r="X450" s="94" t="s">
        <v>168</v>
      </c>
      <c r="Y450" s="433"/>
      <c r="Z450" s="94" t="s">
        <v>150</v>
      </c>
      <c r="AA450" s="94" t="s">
        <v>151</v>
      </c>
      <c r="AB450" s="94" t="s">
        <v>154</v>
      </c>
      <c r="AC450" s="94" t="s">
        <v>168</v>
      </c>
      <c r="AD450" s="433"/>
      <c r="AE450" s="94" t="s">
        <v>150</v>
      </c>
      <c r="AF450" s="94" t="s">
        <v>151</v>
      </c>
      <c r="AG450" s="94" t="s">
        <v>154</v>
      </c>
      <c r="AH450" s="94" t="s">
        <v>168</v>
      </c>
      <c r="AI450" s="433"/>
      <c r="AJ450" s="94" t="s">
        <v>150</v>
      </c>
      <c r="AK450" s="94" t="s">
        <v>151</v>
      </c>
      <c r="AL450" s="94" t="s">
        <v>154</v>
      </c>
      <c r="AM450" s="94" t="s">
        <v>168</v>
      </c>
      <c r="AN450" s="433"/>
      <c r="AO450" s="94" t="s">
        <v>150</v>
      </c>
      <c r="AP450" s="94" t="s">
        <v>151</v>
      </c>
      <c r="AQ450" s="94" t="s">
        <v>154</v>
      </c>
      <c r="AR450" s="94" t="s">
        <v>168</v>
      </c>
      <c r="AS450" s="433"/>
      <c r="AT450" s="94" t="s">
        <v>150</v>
      </c>
      <c r="AU450" s="94" t="s">
        <v>151</v>
      </c>
      <c r="AV450" s="94" t="s">
        <v>154</v>
      </c>
      <c r="AW450" s="94" t="s">
        <v>168</v>
      </c>
      <c r="AX450" s="433"/>
    </row>
    <row r="451" spans="2:50">
      <c r="B451" s="435" t="s">
        <v>137</v>
      </c>
      <c r="C451" s="95">
        <f>C431</f>
        <v>1</v>
      </c>
      <c r="D451" s="95"/>
      <c r="E451" s="95"/>
      <c r="F451" s="95"/>
      <c r="G451" s="178" t="e">
        <f>F451/E451</f>
        <v>#DIV/0!</v>
      </c>
      <c r="H451" s="436" t="e">
        <f>AVERAGE(G451:G465)</f>
        <v>#DIV/0!</v>
      </c>
      <c r="I451" s="154" t="str">
        <f t="shared" ref="I451:I453" si="499">IFERROR(AVERAGE(P451,U451,Z451,AE451,AJ451,AO451,AT451),"")</f>
        <v/>
      </c>
      <c r="J451" s="154" t="str">
        <f t="shared" ref="J451:J453" si="500">IFERROR(AVERAGE(Q451,V451,AA451,AF451,AK451,AP451,AU451),"")</f>
        <v/>
      </c>
      <c r="K451" s="155" t="str">
        <f t="shared" ref="K451:K453" si="501">IFERROR(AVERAGE(R451,W451,AB451,AG451,AL451,AQ451,AV451),"")</f>
        <v/>
      </c>
      <c r="L451" s="437" t="str">
        <f>IFERROR(AVERAGE(K451:K465),"-")</f>
        <v>-</v>
      </c>
      <c r="M451" s="154" t="str">
        <f>IFERROR(RANK(K451, K$451:K$465),"")</f>
        <v/>
      </c>
      <c r="N451" s="433"/>
      <c r="O451" s="433"/>
      <c r="P451" s="95"/>
      <c r="Q451" s="152"/>
      <c r="R451" s="178" t="str">
        <f>IFERROR(Q451/P451,"")</f>
        <v/>
      </c>
      <c r="S451" s="95" t="str">
        <f>IFERROR(RANK(R451, R$451:R$465),"")</f>
        <v/>
      </c>
      <c r="T451" s="436" t="e">
        <f>AVERAGE(R451:R465)</f>
        <v>#DIV/0!</v>
      </c>
      <c r="U451" s="95"/>
      <c r="V451" s="152"/>
      <c r="W451" s="178" t="str">
        <f>IFERROR(V451/U451,"")</f>
        <v/>
      </c>
      <c r="X451" s="95" t="str">
        <f>IFERROR(RANK(W451, W$451:W$465),"")</f>
        <v/>
      </c>
      <c r="Y451" s="436" t="e">
        <f>AVERAGE(W451:W465)</f>
        <v>#DIV/0!</v>
      </c>
      <c r="Z451" s="95"/>
      <c r="AA451" s="152"/>
      <c r="AB451" s="178" t="str">
        <f>IFERROR(AA451/Z451,"")</f>
        <v/>
      </c>
      <c r="AC451" s="95" t="str">
        <f>IFERROR(RANK(AB451, AB$451:AB$465),"")</f>
        <v/>
      </c>
      <c r="AD451" s="436" t="e">
        <f>AVERAGE(AB451:AB465)</f>
        <v>#DIV/0!</v>
      </c>
      <c r="AE451" s="95"/>
      <c r="AF451" s="152"/>
      <c r="AG451" s="178" t="str">
        <f>IFERROR(AF451/AE451,"")</f>
        <v/>
      </c>
      <c r="AH451" s="95" t="str">
        <f>IFERROR(RANK(AG451, AG$451:AG$465),"")</f>
        <v/>
      </c>
      <c r="AI451" s="436" t="e">
        <f>AVERAGE(AG451:AG465)</f>
        <v>#DIV/0!</v>
      </c>
      <c r="AJ451" s="95"/>
      <c r="AK451" s="152"/>
      <c r="AL451" s="178" t="str">
        <f>IFERROR(AK451/AJ451,"")</f>
        <v/>
      </c>
      <c r="AM451" s="95" t="str">
        <f>IFERROR(RANK(AL451, AL$451:AL$465),"")</f>
        <v/>
      </c>
      <c r="AN451" s="436" t="e">
        <f>AVERAGE(AL451:AL465)</f>
        <v>#DIV/0!</v>
      </c>
      <c r="AO451" s="95"/>
      <c r="AP451" s="152"/>
      <c r="AQ451" s="178" t="str">
        <f>IFERROR(AP451/AO451,"")</f>
        <v/>
      </c>
      <c r="AR451" s="95" t="str">
        <f>IFERROR(RANK(AQ451, AQ$451:AQ$465),"")</f>
        <v/>
      </c>
      <c r="AS451" s="436" t="e">
        <f>AVERAGE(AQ451:AQ465)</f>
        <v>#DIV/0!</v>
      </c>
      <c r="AT451" s="95"/>
      <c r="AU451" s="152"/>
      <c r="AV451" s="178" t="str">
        <f>IFERROR(AU451/AT451,"")</f>
        <v/>
      </c>
      <c r="AW451" s="95" t="str">
        <f>IFERROR(RANK(AV451, AV$451:AV$465),"")</f>
        <v/>
      </c>
      <c r="AX451" s="436" t="e">
        <f>AVERAGE(AV451:AV465)</f>
        <v>#DIV/0!</v>
      </c>
    </row>
    <row r="452" spans="2:50">
      <c r="B452" s="435"/>
      <c r="C452" s="95">
        <f t="shared" ref="C452:C465" si="502">C432</f>
        <v>2</v>
      </c>
      <c r="D452" s="95"/>
      <c r="E452" s="95"/>
      <c r="F452" s="95"/>
      <c r="G452" s="178" t="e">
        <f t="shared" ref="G452:G465" si="503">F452/E452</f>
        <v>#DIV/0!</v>
      </c>
      <c r="H452" s="436"/>
      <c r="I452" s="154" t="str">
        <f t="shared" si="499"/>
        <v/>
      </c>
      <c r="J452" s="154" t="str">
        <f t="shared" si="500"/>
        <v/>
      </c>
      <c r="K452" s="155" t="str">
        <f t="shared" si="501"/>
        <v/>
      </c>
      <c r="L452" s="438"/>
      <c r="M452" s="154" t="str">
        <f t="shared" ref="M452:M465" si="504">IFERROR(RANK(K452, K$451:K$465),"")</f>
        <v/>
      </c>
      <c r="N452" s="433"/>
      <c r="O452" s="433"/>
      <c r="P452" s="95"/>
      <c r="Q452" s="152"/>
      <c r="R452" s="178" t="str">
        <f t="shared" ref="R452:R465" si="505">IFERROR(Q452/P452,"")</f>
        <v/>
      </c>
      <c r="S452" s="95" t="str">
        <f t="shared" ref="S452:S465" si="506">IFERROR(RANK(R452, R$451:R$465),"")</f>
        <v/>
      </c>
      <c r="T452" s="436"/>
      <c r="U452" s="95"/>
      <c r="V452" s="152"/>
      <c r="W452" s="178" t="str">
        <f t="shared" ref="W452:W465" si="507">IFERROR(V452/U452,"")</f>
        <v/>
      </c>
      <c r="X452" s="95" t="str">
        <f t="shared" ref="X452:X465" si="508">IFERROR(RANK(W452, W$451:W$465),"")</f>
        <v/>
      </c>
      <c r="Y452" s="436"/>
      <c r="Z452" s="95"/>
      <c r="AA452" s="152"/>
      <c r="AB452" s="178" t="str">
        <f t="shared" ref="AB452:AB465" si="509">IFERROR(AA452/Z452,"")</f>
        <v/>
      </c>
      <c r="AC452" s="95" t="str">
        <f t="shared" ref="AC452:AC465" si="510">IFERROR(RANK(AB452, AB$451:AB$465),"")</f>
        <v/>
      </c>
      <c r="AD452" s="436"/>
      <c r="AE452" s="95"/>
      <c r="AF452" s="152"/>
      <c r="AG452" s="178" t="str">
        <f t="shared" ref="AG452:AG465" si="511">IFERROR(AF452/AE452,"")</f>
        <v/>
      </c>
      <c r="AH452" s="95" t="str">
        <f t="shared" ref="AH452:AH465" si="512">IFERROR(RANK(AG452, AG$451:AG$465),"")</f>
        <v/>
      </c>
      <c r="AI452" s="436"/>
      <c r="AJ452" s="95"/>
      <c r="AK452" s="152"/>
      <c r="AL452" s="178" t="str">
        <f t="shared" ref="AL452:AL465" si="513">IFERROR(AK452/AJ452,"")</f>
        <v/>
      </c>
      <c r="AM452" s="95" t="str">
        <f t="shared" ref="AM452:AM465" si="514">IFERROR(RANK(AL452, AL$451:AL$465),"")</f>
        <v/>
      </c>
      <c r="AN452" s="436"/>
      <c r="AO452" s="95"/>
      <c r="AP452" s="152"/>
      <c r="AQ452" s="178" t="str">
        <f t="shared" ref="AQ452:AQ465" si="515">IFERROR(AP452/AO452,"")</f>
        <v/>
      </c>
      <c r="AR452" s="95" t="str">
        <f t="shared" ref="AR452:AR465" si="516">IFERROR(RANK(AQ452, AQ$451:AQ$465),"")</f>
        <v/>
      </c>
      <c r="AS452" s="436"/>
      <c r="AT452" s="95"/>
      <c r="AU452" s="152"/>
      <c r="AV452" s="178" t="str">
        <f t="shared" ref="AV452:AV465" si="517">IFERROR(AU452/AT452,"")</f>
        <v/>
      </c>
      <c r="AW452" s="95" t="str">
        <f t="shared" ref="AW452:AW465" si="518">IFERROR(RANK(AV452, AV$451:AV$465),"")</f>
        <v/>
      </c>
      <c r="AX452" s="436"/>
    </row>
    <row r="453" spans="2:50">
      <c r="B453" s="435"/>
      <c r="C453" s="95">
        <f t="shared" si="502"/>
        <v>3</v>
      </c>
      <c r="D453" s="95"/>
      <c r="E453" s="95"/>
      <c r="F453" s="95"/>
      <c r="G453" s="178" t="e">
        <f t="shared" si="503"/>
        <v>#DIV/0!</v>
      </c>
      <c r="H453" s="436"/>
      <c r="I453" s="154" t="str">
        <f t="shared" si="499"/>
        <v/>
      </c>
      <c r="J453" s="154" t="str">
        <f t="shared" si="500"/>
        <v/>
      </c>
      <c r="K453" s="155" t="str">
        <f t="shared" si="501"/>
        <v/>
      </c>
      <c r="L453" s="438"/>
      <c r="M453" s="154" t="str">
        <f t="shared" si="504"/>
        <v/>
      </c>
      <c r="N453" s="433"/>
      <c r="O453" s="433"/>
      <c r="P453" s="95"/>
      <c r="Q453" s="152"/>
      <c r="R453" s="178" t="str">
        <f t="shared" si="505"/>
        <v/>
      </c>
      <c r="S453" s="95" t="str">
        <f t="shared" si="506"/>
        <v/>
      </c>
      <c r="T453" s="436"/>
      <c r="U453" s="95"/>
      <c r="V453" s="152"/>
      <c r="W453" s="178" t="str">
        <f t="shared" si="507"/>
        <v/>
      </c>
      <c r="X453" s="95" t="str">
        <f t="shared" si="508"/>
        <v/>
      </c>
      <c r="Y453" s="436"/>
      <c r="Z453" s="95"/>
      <c r="AA453" s="152"/>
      <c r="AB453" s="178" t="str">
        <f t="shared" si="509"/>
        <v/>
      </c>
      <c r="AC453" s="95" t="str">
        <f t="shared" si="510"/>
        <v/>
      </c>
      <c r="AD453" s="436"/>
      <c r="AE453" s="95"/>
      <c r="AF453" s="152"/>
      <c r="AG453" s="178" t="str">
        <f t="shared" si="511"/>
        <v/>
      </c>
      <c r="AH453" s="95" t="str">
        <f t="shared" si="512"/>
        <v/>
      </c>
      <c r="AI453" s="436"/>
      <c r="AJ453" s="95"/>
      <c r="AK453" s="152"/>
      <c r="AL453" s="178" t="str">
        <f t="shared" si="513"/>
        <v/>
      </c>
      <c r="AM453" s="95" t="str">
        <f t="shared" si="514"/>
        <v/>
      </c>
      <c r="AN453" s="436"/>
      <c r="AO453" s="95"/>
      <c r="AP453" s="152"/>
      <c r="AQ453" s="178" t="str">
        <f t="shared" si="515"/>
        <v/>
      </c>
      <c r="AR453" s="95" t="str">
        <f t="shared" si="516"/>
        <v/>
      </c>
      <c r="AS453" s="436"/>
      <c r="AT453" s="95"/>
      <c r="AU453" s="152"/>
      <c r="AV453" s="178" t="str">
        <f t="shared" si="517"/>
        <v/>
      </c>
      <c r="AW453" s="95" t="str">
        <f t="shared" si="518"/>
        <v/>
      </c>
      <c r="AX453" s="436"/>
    </row>
    <row r="454" spans="2:50">
      <c r="B454" s="435"/>
      <c r="C454" s="95">
        <f t="shared" si="502"/>
        <v>4</v>
      </c>
      <c r="D454" s="95"/>
      <c r="E454" s="95"/>
      <c r="F454" s="95"/>
      <c r="G454" s="178" t="e">
        <f t="shared" si="503"/>
        <v>#DIV/0!</v>
      </c>
      <c r="H454" s="436"/>
      <c r="I454" s="154" t="str">
        <f>IFERROR(AVERAGE(P454,U454,Z454,AE454,AJ454,AO454,AT454),"")</f>
        <v/>
      </c>
      <c r="J454" s="154" t="str">
        <f>IFERROR(AVERAGE(Q454,V454,AA454,AF454,AK454,AP454,AU454),"")</f>
        <v/>
      </c>
      <c r="K454" s="155" t="str">
        <f>IFERROR(AVERAGE(R454,W454,AB454,AG454,AL454,AQ454,AV454),"")</f>
        <v/>
      </c>
      <c r="L454" s="438"/>
      <c r="M454" s="154" t="str">
        <f t="shared" si="504"/>
        <v/>
      </c>
      <c r="N454" s="433"/>
      <c r="O454" s="433"/>
      <c r="P454" s="95"/>
      <c r="Q454" s="152"/>
      <c r="R454" s="178" t="str">
        <f t="shared" si="505"/>
        <v/>
      </c>
      <c r="S454" s="95" t="str">
        <f t="shared" si="506"/>
        <v/>
      </c>
      <c r="T454" s="436"/>
      <c r="U454" s="95"/>
      <c r="V454" s="152"/>
      <c r="W454" s="178" t="str">
        <f t="shared" si="507"/>
        <v/>
      </c>
      <c r="X454" s="95" t="str">
        <f t="shared" si="508"/>
        <v/>
      </c>
      <c r="Y454" s="436"/>
      <c r="Z454" s="95"/>
      <c r="AA454" s="152"/>
      <c r="AB454" s="178" t="str">
        <f t="shared" si="509"/>
        <v/>
      </c>
      <c r="AC454" s="95" t="str">
        <f t="shared" si="510"/>
        <v/>
      </c>
      <c r="AD454" s="436"/>
      <c r="AE454" s="95"/>
      <c r="AF454" s="152"/>
      <c r="AG454" s="178" t="str">
        <f t="shared" si="511"/>
        <v/>
      </c>
      <c r="AH454" s="95" t="str">
        <f t="shared" si="512"/>
        <v/>
      </c>
      <c r="AI454" s="436"/>
      <c r="AJ454" s="95"/>
      <c r="AK454" s="152"/>
      <c r="AL454" s="178" t="str">
        <f t="shared" si="513"/>
        <v/>
      </c>
      <c r="AM454" s="95" t="str">
        <f t="shared" si="514"/>
        <v/>
      </c>
      <c r="AN454" s="436"/>
      <c r="AO454" s="95"/>
      <c r="AP454" s="152"/>
      <c r="AQ454" s="178" t="str">
        <f t="shared" si="515"/>
        <v/>
      </c>
      <c r="AR454" s="95" t="str">
        <f t="shared" si="516"/>
        <v/>
      </c>
      <c r="AS454" s="436"/>
      <c r="AT454" s="95"/>
      <c r="AU454" s="152"/>
      <c r="AV454" s="178" t="str">
        <f t="shared" si="517"/>
        <v/>
      </c>
      <c r="AW454" s="95" t="str">
        <f t="shared" si="518"/>
        <v/>
      </c>
      <c r="AX454" s="436"/>
    </row>
    <row r="455" spans="2:50">
      <c r="B455" s="435"/>
      <c r="C455" s="95">
        <f t="shared" si="502"/>
        <v>5</v>
      </c>
      <c r="D455" s="95"/>
      <c r="E455" s="95"/>
      <c r="F455" s="95"/>
      <c r="G455" s="178" t="e">
        <f t="shared" si="503"/>
        <v>#DIV/0!</v>
      </c>
      <c r="H455" s="436"/>
      <c r="I455" s="154" t="str">
        <f t="shared" ref="I455:I465" si="519">IFERROR(AVERAGE(P455,U455,Z455,AE455,AJ455,AO455,AT455),"")</f>
        <v/>
      </c>
      <c r="J455" s="154" t="str">
        <f t="shared" ref="J455:J465" si="520">IFERROR(AVERAGE(Q455,V455,AA455,AF455,AK455,AP455,AU455),"")</f>
        <v/>
      </c>
      <c r="K455" s="155" t="str">
        <f t="shared" ref="K455:K465" si="521">IFERROR(AVERAGE(R455,W455,AB455,AG455,AL455,AQ455,AV455),"")</f>
        <v/>
      </c>
      <c r="L455" s="438"/>
      <c r="M455" s="154" t="str">
        <f t="shared" si="504"/>
        <v/>
      </c>
      <c r="N455" s="433"/>
      <c r="O455" s="433"/>
      <c r="P455" s="95"/>
      <c r="Q455" s="152"/>
      <c r="R455" s="178" t="str">
        <f t="shared" si="505"/>
        <v/>
      </c>
      <c r="S455" s="95" t="str">
        <f t="shared" si="506"/>
        <v/>
      </c>
      <c r="T455" s="436"/>
      <c r="U455" s="95"/>
      <c r="V455" s="152"/>
      <c r="W455" s="178" t="str">
        <f t="shared" si="507"/>
        <v/>
      </c>
      <c r="X455" s="95" t="str">
        <f t="shared" si="508"/>
        <v/>
      </c>
      <c r="Y455" s="436"/>
      <c r="Z455" s="95"/>
      <c r="AA455" s="152"/>
      <c r="AB455" s="178" t="str">
        <f t="shared" si="509"/>
        <v/>
      </c>
      <c r="AC455" s="95" t="str">
        <f t="shared" si="510"/>
        <v/>
      </c>
      <c r="AD455" s="436"/>
      <c r="AE455" s="95"/>
      <c r="AF455" s="152"/>
      <c r="AG455" s="178" t="str">
        <f t="shared" si="511"/>
        <v/>
      </c>
      <c r="AH455" s="95" t="str">
        <f t="shared" si="512"/>
        <v/>
      </c>
      <c r="AI455" s="436"/>
      <c r="AJ455" s="95"/>
      <c r="AK455" s="152"/>
      <c r="AL455" s="178" t="str">
        <f t="shared" si="513"/>
        <v/>
      </c>
      <c r="AM455" s="95" t="str">
        <f t="shared" si="514"/>
        <v/>
      </c>
      <c r="AN455" s="436"/>
      <c r="AO455" s="95"/>
      <c r="AP455" s="152"/>
      <c r="AQ455" s="178" t="str">
        <f t="shared" si="515"/>
        <v/>
      </c>
      <c r="AR455" s="95" t="str">
        <f t="shared" si="516"/>
        <v/>
      </c>
      <c r="AS455" s="436"/>
      <c r="AT455" s="95"/>
      <c r="AU455" s="152"/>
      <c r="AV455" s="178" t="str">
        <f t="shared" si="517"/>
        <v/>
      </c>
      <c r="AW455" s="95" t="str">
        <f t="shared" si="518"/>
        <v/>
      </c>
      <c r="AX455" s="436"/>
    </row>
    <row r="456" spans="2:50">
      <c r="B456" s="435"/>
      <c r="C456" s="95">
        <f t="shared" si="502"/>
        <v>6</v>
      </c>
      <c r="D456" s="95"/>
      <c r="E456" s="95"/>
      <c r="F456" s="95"/>
      <c r="G456" s="178" t="e">
        <f t="shared" si="503"/>
        <v>#DIV/0!</v>
      </c>
      <c r="H456" s="436"/>
      <c r="I456" s="154" t="str">
        <f t="shared" si="519"/>
        <v/>
      </c>
      <c r="J456" s="154" t="str">
        <f t="shared" si="520"/>
        <v/>
      </c>
      <c r="K456" s="155" t="str">
        <f t="shared" si="521"/>
        <v/>
      </c>
      <c r="L456" s="438"/>
      <c r="M456" s="154" t="str">
        <f t="shared" si="504"/>
        <v/>
      </c>
      <c r="N456" s="433"/>
      <c r="O456" s="433"/>
      <c r="P456" s="95"/>
      <c r="Q456" s="152"/>
      <c r="R456" s="178" t="str">
        <f t="shared" si="505"/>
        <v/>
      </c>
      <c r="S456" s="95" t="str">
        <f t="shared" si="506"/>
        <v/>
      </c>
      <c r="T456" s="436"/>
      <c r="U456" s="95"/>
      <c r="V456" s="152"/>
      <c r="W456" s="178" t="str">
        <f t="shared" si="507"/>
        <v/>
      </c>
      <c r="X456" s="95" t="str">
        <f t="shared" si="508"/>
        <v/>
      </c>
      <c r="Y456" s="436"/>
      <c r="Z456" s="95"/>
      <c r="AA456" s="152"/>
      <c r="AB456" s="178" t="str">
        <f t="shared" si="509"/>
        <v/>
      </c>
      <c r="AC456" s="95" t="str">
        <f t="shared" si="510"/>
        <v/>
      </c>
      <c r="AD456" s="436"/>
      <c r="AE456" s="95"/>
      <c r="AF456" s="152"/>
      <c r="AG456" s="178" t="str">
        <f t="shared" si="511"/>
        <v/>
      </c>
      <c r="AH456" s="95" t="str">
        <f t="shared" si="512"/>
        <v/>
      </c>
      <c r="AI456" s="436"/>
      <c r="AJ456" s="95"/>
      <c r="AK456" s="152"/>
      <c r="AL456" s="178" t="str">
        <f t="shared" si="513"/>
        <v/>
      </c>
      <c r="AM456" s="95" t="str">
        <f t="shared" si="514"/>
        <v/>
      </c>
      <c r="AN456" s="436"/>
      <c r="AO456" s="95"/>
      <c r="AP456" s="152"/>
      <c r="AQ456" s="178" t="str">
        <f t="shared" si="515"/>
        <v/>
      </c>
      <c r="AR456" s="95" t="str">
        <f t="shared" si="516"/>
        <v/>
      </c>
      <c r="AS456" s="436"/>
      <c r="AT456" s="95"/>
      <c r="AU456" s="152"/>
      <c r="AV456" s="178" t="str">
        <f t="shared" si="517"/>
        <v/>
      </c>
      <c r="AW456" s="95" t="str">
        <f t="shared" si="518"/>
        <v/>
      </c>
      <c r="AX456" s="436"/>
    </row>
    <row r="457" spans="2:50">
      <c r="B457" s="435"/>
      <c r="C457" s="95">
        <f t="shared" si="502"/>
        <v>7</v>
      </c>
      <c r="D457" s="95"/>
      <c r="E457" s="95"/>
      <c r="F457" s="95"/>
      <c r="G457" s="178" t="e">
        <f t="shared" si="503"/>
        <v>#DIV/0!</v>
      </c>
      <c r="H457" s="436"/>
      <c r="I457" s="154" t="str">
        <f t="shared" si="519"/>
        <v/>
      </c>
      <c r="J457" s="154" t="str">
        <f t="shared" si="520"/>
        <v/>
      </c>
      <c r="K457" s="155" t="str">
        <f t="shared" si="521"/>
        <v/>
      </c>
      <c r="L457" s="438"/>
      <c r="M457" s="154" t="str">
        <f t="shared" si="504"/>
        <v/>
      </c>
      <c r="N457" s="433"/>
      <c r="O457" s="433"/>
      <c r="P457" s="95"/>
      <c r="Q457" s="152"/>
      <c r="R457" s="178" t="str">
        <f t="shared" si="505"/>
        <v/>
      </c>
      <c r="S457" s="95" t="str">
        <f t="shared" si="506"/>
        <v/>
      </c>
      <c r="T457" s="436"/>
      <c r="U457" s="95"/>
      <c r="V457" s="152"/>
      <c r="W457" s="178" t="str">
        <f t="shared" si="507"/>
        <v/>
      </c>
      <c r="X457" s="95" t="str">
        <f t="shared" si="508"/>
        <v/>
      </c>
      <c r="Y457" s="436"/>
      <c r="Z457" s="95"/>
      <c r="AA457" s="152"/>
      <c r="AB457" s="178" t="str">
        <f t="shared" si="509"/>
        <v/>
      </c>
      <c r="AC457" s="95" t="str">
        <f t="shared" si="510"/>
        <v/>
      </c>
      <c r="AD457" s="436"/>
      <c r="AE457" s="95"/>
      <c r="AF457" s="152"/>
      <c r="AG457" s="178" t="str">
        <f t="shared" si="511"/>
        <v/>
      </c>
      <c r="AH457" s="95" t="str">
        <f t="shared" si="512"/>
        <v/>
      </c>
      <c r="AI457" s="436"/>
      <c r="AJ457" s="95"/>
      <c r="AK457" s="152"/>
      <c r="AL457" s="178" t="str">
        <f t="shared" si="513"/>
        <v/>
      </c>
      <c r="AM457" s="95" t="str">
        <f t="shared" si="514"/>
        <v/>
      </c>
      <c r="AN457" s="436"/>
      <c r="AO457" s="95"/>
      <c r="AP457" s="152"/>
      <c r="AQ457" s="178" t="str">
        <f t="shared" si="515"/>
        <v/>
      </c>
      <c r="AR457" s="95" t="str">
        <f t="shared" si="516"/>
        <v/>
      </c>
      <c r="AS457" s="436"/>
      <c r="AT457" s="95"/>
      <c r="AU457" s="152"/>
      <c r="AV457" s="178" t="str">
        <f t="shared" si="517"/>
        <v/>
      </c>
      <c r="AW457" s="95" t="str">
        <f t="shared" si="518"/>
        <v/>
      </c>
      <c r="AX457" s="436"/>
    </row>
    <row r="458" spans="2:50">
      <c r="B458" s="435"/>
      <c r="C458" s="95">
        <f t="shared" si="502"/>
        <v>8</v>
      </c>
      <c r="D458" s="95"/>
      <c r="E458" s="95"/>
      <c r="F458" s="95"/>
      <c r="G458" s="178" t="e">
        <f t="shared" si="503"/>
        <v>#DIV/0!</v>
      </c>
      <c r="H458" s="436"/>
      <c r="I458" s="154" t="str">
        <f t="shared" si="519"/>
        <v/>
      </c>
      <c r="J458" s="154" t="str">
        <f t="shared" si="520"/>
        <v/>
      </c>
      <c r="K458" s="155" t="str">
        <f t="shared" si="521"/>
        <v/>
      </c>
      <c r="L458" s="438"/>
      <c r="M458" s="154" t="str">
        <f t="shared" si="504"/>
        <v/>
      </c>
      <c r="N458" s="433"/>
      <c r="O458" s="433"/>
      <c r="P458" s="95"/>
      <c r="Q458" s="152"/>
      <c r="R458" s="178" t="str">
        <f t="shared" si="505"/>
        <v/>
      </c>
      <c r="S458" s="95" t="str">
        <f t="shared" si="506"/>
        <v/>
      </c>
      <c r="T458" s="436"/>
      <c r="U458" s="95"/>
      <c r="V458" s="152"/>
      <c r="W458" s="178" t="str">
        <f t="shared" si="507"/>
        <v/>
      </c>
      <c r="X458" s="95" t="str">
        <f t="shared" si="508"/>
        <v/>
      </c>
      <c r="Y458" s="436"/>
      <c r="Z458" s="95"/>
      <c r="AA458" s="152"/>
      <c r="AB458" s="178" t="str">
        <f t="shared" si="509"/>
        <v/>
      </c>
      <c r="AC458" s="95" t="str">
        <f t="shared" si="510"/>
        <v/>
      </c>
      <c r="AD458" s="436"/>
      <c r="AE458" s="95"/>
      <c r="AF458" s="152"/>
      <c r="AG458" s="178" t="str">
        <f t="shared" si="511"/>
        <v/>
      </c>
      <c r="AH458" s="95" t="str">
        <f t="shared" si="512"/>
        <v/>
      </c>
      <c r="AI458" s="436"/>
      <c r="AJ458" s="95"/>
      <c r="AK458" s="152"/>
      <c r="AL458" s="178" t="str">
        <f t="shared" si="513"/>
        <v/>
      </c>
      <c r="AM458" s="95" t="str">
        <f t="shared" si="514"/>
        <v/>
      </c>
      <c r="AN458" s="436"/>
      <c r="AO458" s="95"/>
      <c r="AP458" s="152"/>
      <c r="AQ458" s="178" t="str">
        <f t="shared" si="515"/>
        <v/>
      </c>
      <c r="AR458" s="95" t="str">
        <f t="shared" si="516"/>
        <v/>
      </c>
      <c r="AS458" s="436"/>
      <c r="AT458" s="95"/>
      <c r="AU458" s="152"/>
      <c r="AV458" s="178" t="str">
        <f t="shared" si="517"/>
        <v/>
      </c>
      <c r="AW458" s="95" t="str">
        <f t="shared" si="518"/>
        <v/>
      </c>
      <c r="AX458" s="436"/>
    </row>
    <row r="459" spans="2:50">
      <c r="B459" s="435"/>
      <c r="C459" s="95">
        <f t="shared" si="502"/>
        <v>9</v>
      </c>
      <c r="D459" s="95"/>
      <c r="E459" s="95"/>
      <c r="F459" s="95"/>
      <c r="G459" s="178" t="e">
        <f t="shared" si="503"/>
        <v>#DIV/0!</v>
      </c>
      <c r="H459" s="436"/>
      <c r="I459" s="154" t="str">
        <f t="shared" si="519"/>
        <v/>
      </c>
      <c r="J459" s="154" t="str">
        <f t="shared" si="520"/>
        <v/>
      </c>
      <c r="K459" s="155" t="str">
        <f t="shared" si="521"/>
        <v/>
      </c>
      <c r="L459" s="438"/>
      <c r="M459" s="154" t="str">
        <f t="shared" si="504"/>
        <v/>
      </c>
      <c r="N459" s="433"/>
      <c r="O459" s="433"/>
      <c r="P459" s="95"/>
      <c r="Q459" s="152"/>
      <c r="R459" s="178" t="str">
        <f t="shared" si="505"/>
        <v/>
      </c>
      <c r="S459" s="95" t="str">
        <f t="shared" si="506"/>
        <v/>
      </c>
      <c r="T459" s="436"/>
      <c r="U459" s="95"/>
      <c r="V459" s="152"/>
      <c r="W459" s="178" t="str">
        <f t="shared" si="507"/>
        <v/>
      </c>
      <c r="X459" s="95" t="str">
        <f t="shared" si="508"/>
        <v/>
      </c>
      <c r="Y459" s="436"/>
      <c r="Z459" s="95"/>
      <c r="AA459" s="152"/>
      <c r="AB459" s="178" t="str">
        <f t="shared" si="509"/>
        <v/>
      </c>
      <c r="AC459" s="95" t="str">
        <f t="shared" si="510"/>
        <v/>
      </c>
      <c r="AD459" s="436"/>
      <c r="AE459" s="95"/>
      <c r="AF459" s="152"/>
      <c r="AG459" s="178" t="str">
        <f t="shared" si="511"/>
        <v/>
      </c>
      <c r="AH459" s="95" t="str">
        <f t="shared" si="512"/>
        <v/>
      </c>
      <c r="AI459" s="436"/>
      <c r="AJ459" s="95"/>
      <c r="AK459" s="152"/>
      <c r="AL459" s="178" t="str">
        <f t="shared" si="513"/>
        <v/>
      </c>
      <c r="AM459" s="95" t="str">
        <f t="shared" si="514"/>
        <v/>
      </c>
      <c r="AN459" s="436"/>
      <c r="AO459" s="95"/>
      <c r="AP459" s="152"/>
      <c r="AQ459" s="178" t="str">
        <f t="shared" si="515"/>
        <v/>
      </c>
      <c r="AR459" s="95" t="str">
        <f t="shared" si="516"/>
        <v/>
      </c>
      <c r="AS459" s="436"/>
      <c r="AT459" s="95"/>
      <c r="AU459" s="152"/>
      <c r="AV459" s="178" t="str">
        <f t="shared" si="517"/>
        <v/>
      </c>
      <c r="AW459" s="95" t="str">
        <f t="shared" si="518"/>
        <v/>
      </c>
      <c r="AX459" s="436"/>
    </row>
    <row r="460" spans="2:50">
      <c r="B460" s="435"/>
      <c r="C460" s="95">
        <f t="shared" si="502"/>
        <v>10</v>
      </c>
      <c r="D460" s="95"/>
      <c r="E460" s="95"/>
      <c r="F460" s="95"/>
      <c r="G460" s="178" t="e">
        <f t="shared" si="503"/>
        <v>#DIV/0!</v>
      </c>
      <c r="H460" s="436"/>
      <c r="I460" s="154" t="str">
        <f t="shared" si="519"/>
        <v/>
      </c>
      <c r="J460" s="154" t="str">
        <f t="shared" si="520"/>
        <v/>
      </c>
      <c r="K460" s="155" t="str">
        <f t="shared" si="521"/>
        <v/>
      </c>
      <c r="L460" s="438"/>
      <c r="M460" s="154" t="str">
        <f t="shared" si="504"/>
        <v/>
      </c>
      <c r="N460" s="433"/>
      <c r="O460" s="433"/>
      <c r="P460" s="95"/>
      <c r="Q460" s="152"/>
      <c r="R460" s="178" t="str">
        <f t="shared" si="505"/>
        <v/>
      </c>
      <c r="S460" s="95" t="str">
        <f t="shared" si="506"/>
        <v/>
      </c>
      <c r="T460" s="436"/>
      <c r="U460" s="95"/>
      <c r="V460" s="152"/>
      <c r="W460" s="178" t="str">
        <f t="shared" si="507"/>
        <v/>
      </c>
      <c r="X460" s="95" t="str">
        <f t="shared" si="508"/>
        <v/>
      </c>
      <c r="Y460" s="436"/>
      <c r="Z460" s="95"/>
      <c r="AA460" s="152"/>
      <c r="AB460" s="178" t="str">
        <f t="shared" si="509"/>
        <v/>
      </c>
      <c r="AC460" s="95" t="str">
        <f t="shared" si="510"/>
        <v/>
      </c>
      <c r="AD460" s="436"/>
      <c r="AE460" s="95"/>
      <c r="AF460" s="152"/>
      <c r="AG460" s="178" t="str">
        <f t="shared" si="511"/>
        <v/>
      </c>
      <c r="AH460" s="95" t="str">
        <f t="shared" si="512"/>
        <v/>
      </c>
      <c r="AI460" s="436"/>
      <c r="AJ460" s="95"/>
      <c r="AK460" s="152"/>
      <c r="AL460" s="178" t="str">
        <f t="shared" si="513"/>
        <v/>
      </c>
      <c r="AM460" s="95" t="str">
        <f t="shared" si="514"/>
        <v/>
      </c>
      <c r="AN460" s="436"/>
      <c r="AO460" s="95"/>
      <c r="AP460" s="152"/>
      <c r="AQ460" s="178" t="str">
        <f t="shared" si="515"/>
        <v/>
      </c>
      <c r="AR460" s="95" t="str">
        <f t="shared" si="516"/>
        <v/>
      </c>
      <c r="AS460" s="436"/>
      <c r="AT460" s="95"/>
      <c r="AU460" s="152"/>
      <c r="AV460" s="178" t="str">
        <f t="shared" si="517"/>
        <v/>
      </c>
      <c r="AW460" s="95" t="str">
        <f t="shared" si="518"/>
        <v/>
      </c>
      <c r="AX460" s="436"/>
    </row>
    <row r="461" spans="2:50">
      <c r="B461" s="435"/>
      <c r="C461" s="95">
        <f t="shared" si="502"/>
        <v>11</v>
      </c>
      <c r="D461" s="95"/>
      <c r="E461" s="95"/>
      <c r="F461" s="95"/>
      <c r="G461" s="178" t="e">
        <f t="shared" si="503"/>
        <v>#DIV/0!</v>
      </c>
      <c r="H461" s="436"/>
      <c r="I461" s="154" t="str">
        <f t="shared" si="519"/>
        <v/>
      </c>
      <c r="J461" s="154" t="str">
        <f t="shared" si="520"/>
        <v/>
      </c>
      <c r="K461" s="155" t="str">
        <f t="shared" si="521"/>
        <v/>
      </c>
      <c r="L461" s="438"/>
      <c r="M461" s="154" t="str">
        <f t="shared" si="504"/>
        <v/>
      </c>
      <c r="N461" s="433"/>
      <c r="O461" s="433"/>
      <c r="P461" s="95"/>
      <c r="Q461" s="152"/>
      <c r="R461" s="178" t="str">
        <f t="shared" si="505"/>
        <v/>
      </c>
      <c r="S461" s="95" t="str">
        <f t="shared" si="506"/>
        <v/>
      </c>
      <c r="T461" s="436"/>
      <c r="U461" s="95"/>
      <c r="V461" s="152"/>
      <c r="W461" s="178" t="str">
        <f t="shared" si="507"/>
        <v/>
      </c>
      <c r="X461" s="95" t="str">
        <f t="shared" si="508"/>
        <v/>
      </c>
      <c r="Y461" s="436"/>
      <c r="Z461" s="95"/>
      <c r="AA461" s="152"/>
      <c r="AB461" s="178" t="str">
        <f t="shared" si="509"/>
        <v/>
      </c>
      <c r="AC461" s="95" t="str">
        <f t="shared" si="510"/>
        <v/>
      </c>
      <c r="AD461" s="436"/>
      <c r="AE461" s="95"/>
      <c r="AF461" s="152"/>
      <c r="AG461" s="178" t="str">
        <f t="shared" si="511"/>
        <v/>
      </c>
      <c r="AH461" s="95" t="str">
        <f t="shared" si="512"/>
        <v/>
      </c>
      <c r="AI461" s="436"/>
      <c r="AJ461" s="95"/>
      <c r="AK461" s="152"/>
      <c r="AL461" s="178" t="str">
        <f t="shared" si="513"/>
        <v/>
      </c>
      <c r="AM461" s="95" t="str">
        <f t="shared" si="514"/>
        <v/>
      </c>
      <c r="AN461" s="436"/>
      <c r="AO461" s="95"/>
      <c r="AP461" s="152"/>
      <c r="AQ461" s="178" t="str">
        <f t="shared" si="515"/>
        <v/>
      </c>
      <c r="AR461" s="95" t="str">
        <f t="shared" si="516"/>
        <v/>
      </c>
      <c r="AS461" s="436"/>
      <c r="AT461" s="95"/>
      <c r="AU461" s="152"/>
      <c r="AV461" s="178" t="str">
        <f t="shared" si="517"/>
        <v/>
      </c>
      <c r="AW461" s="95" t="str">
        <f t="shared" si="518"/>
        <v/>
      </c>
      <c r="AX461" s="436"/>
    </row>
    <row r="462" spans="2:50">
      <c r="B462" s="435"/>
      <c r="C462" s="95">
        <f t="shared" si="502"/>
        <v>12</v>
      </c>
      <c r="D462" s="95"/>
      <c r="E462" s="95"/>
      <c r="F462" s="95"/>
      <c r="G462" s="178" t="e">
        <f t="shared" si="503"/>
        <v>#DIV/0!</v>
      </c>
      <c r="H462" s="436"/>
      <c r="I462" s="154" t="str">
        <f t="shared" si="519"/>
        <v/>
      </c>
      <c r="J462" s="154" t="str">
        <f t="shared" si="520"/>
        <v/>
      </c>
      <c r="K462" s="155" t="str">
        <f t="shared" si="521"/>
        <v/>
      </c>
      <c r="L462" s="438"/>
      <c r="M462" s="154" t="str">
        <f t="shared" si="504"/>
        <v/>
      </c>
      <c r="N462" s="433"/>
      <c r="O462" s="433"/>
      <c r="P462" s="95"/>
      <c r="Q462" s="152"/>
      <c r="R462" s="178" t="str">
        <f t="shared" si="505"/>
        <v/>
      </c>
      <c r="S462" s="95" t="str">
        <f t="shared" si="506"/>
        <v/>
      </c>
      <c r="T462" s="436"/>
      <c r="U462" s="95"/>
      <c r="V462" s="152"/>
      <c r="W462" s="178" t="str">
        <f t="shared" si="507"/>
        <v/>
      </c>
      <c r="X462" s="95" t="str">
        <f t="shared" si="508"/>
        <v/>
      </c>
      <c r="Y462" s="436"/>
      <c r="Z462" s="95"/>
      <c r="AA462" s="152"/>
      <c r="AB462" s="178" t="str">
        <f t="shared" si="509"/>
        <v/>
      </c>
      <c r="AC462" s="95" t="str">
        <f t="shared" si="510"/>
        <v/>
      </c>
      <c r="AD462" s="436"/>
      <c r="AE462" s="95"/>
      <c r="AF462" s="152"/>
      <c r="AG462" s="178" t="str">
        <f t="shared" si="511"/>
        <v/>
      </c>
      <c r="AH462" s="95" t="str">
        <f t="shared" si="512"/>
        <v/>
      </c>
      <c r="AI462" s="436"/>
      <c r="AJ462" s="95"/>
      <c r="AK462" s="152"/>
      <c r="AL462" s="178" t="str">
        <f t="shared" si="513"/>
        <v/>
      </c>
      <c r="AM462" s="95" t="str">
        <f t="shared" si="514"/>
        <v/>
      </c>
      <c r="AN462" s="436"/>
      <c r="AO462" s="95"/>
      <c r="AP462" s="152"/>
      <c r="AQ462" s="178" t="str">
        <f t="shared" si="515"/>
        <v/>
      </c>
      <c r="AR462" s="95" t="str">
        <f t="shared" si="516"/>
        <v/>
      </c>
      <c r="AS462" s="436"/>
      <c r="AT462" s="95"/>
      <c r="AU462" s="152"/>
      <c r="AV462" s="178" t="str">
        <f t="shared" si="517"/>
        <v/>
      </c>
      <c r="AW462" s="95" t="str">
        <f t="shared" si="518"/>
        <v/>
      </c>
      <c r="AX462" s="436"/>
    </row>
    <row r="463" spans="2:50">
      <c r="B463" s="435"/>
      <c r="C463" s="95">
        <f t="shared" si="502"/>
        <v>13</v>
      </c>
      <c r="D463" s="95"/>
      <c r="E463" s="95"/>
      <c r="F463" s="95"/>
      <c r="G463" s="178" t="e">
        <f t="shared" si="503"/>
        <v>#DIV/0!</v>
      </c>
      <c r="H463" s="436"/>
      <c r="I463" s="154" t="str">
        <f t="shared" si="519"/>
        <v/>
      </c>
      <c r="J463" s="154" t="str">
        <f t="shared" si="520"/>
        <v/>
      </c>
      <c r="K463" s="155" t="str">
        <f t="shared" si="521"/>
        <v/>
      </c>
      <c r="L463" s="438"/>
      <c r="M463" s="154" t="str">
        <f t="shared" si="504"/>
        <v/>
      </c>
      <c r="N463" s="433"/>
      <c r="O463" s="433"/>
      <c r="P463" s="95"/>
      <c r="Q463" s="152"/>
      <c r="R463" s="178" t="str">
        <f t="shared" si="505"/>
        <v/>
      </c>
      <c r="S463" s="95" t="str">
        <f t="shared" si="506"/>
        <v/>
      </c>
      <c r="T463" s="436"/>
      <c r="U463" s="95"/>
      <c r="V463" s="152"/>
      <c r="W463" s="178" t="str">
        <f t="shared" si="507"/>
        <v/>
      </c>
      <c r="X463" s="95" t="str">
        <f t="shared" si="508"/>
        <v/>
      </c>
      <c r="Y463" s="436"/>
      <c r="Z463" s="95"/>
      <c r="AA463" s="152"/>
      <c r="AB463" s="178" t="str">
        <f t="shared" si="509"/>
        <v/>
      </c>
      <c r="AC463" s="95" t="str">
        <f t="shared" si="510"/>
        <v/>
      </c>
      <c r="AD463" s="436"/>
      <c r="AE463" s="95"/>
      <c r="AF463" s="152"/>
      <c r="AG463" s="178" t="str">
        <f t="shared" si="511"/>
        <v/>
      </c>
      <c r="AH463" s="95" t="str">
        <f t="shared" si="512"/>
        <v/>
      </c>
      <c r="AI463" s="436"/>
      <c r="AJ463" s="95"/>
      <c r="AK463" s="152"/>
      <c r="AL463" s="178" t="str">
        <f t="shared" si="513"/>
        <v/>
      </c>
      <c r="AM463" s="95" t="str">
        <f t="shared" si="514"/>
        <v/>
      </c>
      <c r="AN463" s="436"/>
      <c r="AO463" s="95"/>
      <c r="AP463" s="152"/>
      <c r="AQ463" s="178" t="str">
        <f t="shared" si="515"/>
        <v/>
      </c>
      <c r="AR463" s="95" t="str">
        <f t="shared" si="516"/>
        <v/>
      </c>
      <c r="AS463" s="436"/>
      <c r="AT463" s="95"/>
      <c r="AU463" s="152"/>
      <c r="AV463" s="178" t="str">
        <f t="shared" si="517"/>
        <v/>
      </c>
      <c r="AW463" s="95" t="str">
        <f t="shared" si="518"/>
        <v/>
      </c>
      <c r="AX463" s="436"/>
    </row>
    <row r="464" spans="2:50">
      <c r="B464" s="435"/>
      <c r="C464" s="95">
        <f t="shared" si="502"/>
        <v>14</v>
      </c>
      <c r="D464" s="95"/>
      <c r="E464" s="95"/>
      <c r="F464" s="95"/>
      <c r="G464" s="178" t="e">
        <f t="shared" si="503"/>
        <v>#DIV/0!</v>
      </c>
      <c r="H464" s="436"/>
      <c r="I464" s="154" t="str">
        <f t="shared" si="519"/>
        <v/>
      </c>
      <c r="J464" s="154" t="str">
        <f t="shared" si="520"/>
        <v/>
      </c>
      <c r="K464" s="155" t="str">
        <f t="shared" si="521"/>
        <v/>
      </c>
      <c r="L464" s="438"/>
      <c r="M464" s="154" t="str">
        <f t="shared" si="504"/>
        <v/>
      </c>
      <c r="N464" s="433"/>
      <c r="O464" s="433"/>
      <c r="P464" s="95"/>
      <c r="Q464" s="152"/>
      <c r="R464" s="178" t="str">
        <f t="shared" si="505"/>
        <v/>
      </c>
      <c r="S464" s="95" t="str">
        <f t="shared" si="506"/>
        <v/>
      </c>
      <c r="T464" s="436"/>
      <c r="U464" s="95"/>
      <c r="V464" s="152"/>
      <c r="W464" s="178" t="str">
        <f t="shared" si="507"/>
        <v/>
      </c>
      <c r="X464" s="95" t="str">
        <f t="shared" si="508"/>
        <v/>
      </c>
      <c r="Y464" s="436"/>
      <c r="Z464" s="95"/>
      <c r="AA464" s="152"/>
      <c r="AB464" s="178" t="str">
        <f t="shared" si="509"/>
        <v/>
      </c>
      <c r="AC464" s="95" t="str">
        <f t="shared" si="510"/>
        <v/>
      </c>
      <c r="AD464" s="436"/>
      <c r="AE464" s="95"/>
      <c r="AF464" s="152"/>
      <c r="AG464" s="178" t="str">
        <f t="shared" si="511"/>
        <v/>
      </c>
      <c r="AH464" s="95" t="str">
        <f t="shared" si="512"/>
        <v/>
      </c>
      <c r="AI464" s="436"/>
      <c r="AJ464" s="95"/>
      <c r="AK464" s="152"/>
      <c r="AL464" s="178" t="str">
        <f t="shared" si="513"/>
        <v/>
      </c>
      <c r="AM464" s="95" t="str">
        <f t="shared" si="514"/>
        <v/>
      </c>
      <c r="AN464" s="436"/>
      <c r="AO464" s="95"/>
      <c r="AP464" s="152"/>
      <c r="AQ464" s="178" t="str">
        <f t="shared" si="515"/>
        <v/>
      </c>
      <c r="AR464" s="95" t="str">
        <f t="shared" si="516"/>
        <v/>
      </c>
      <c r="AS464" s="436"/>
      <c r="AT464" s="95"/>
      <c r="AU464" s="152"/>
      <c r="AV464" s="178" t="str">
        <f t="shared" si="517"/>
        <v/>
      </c>
      <c r="AW464" s="95" t="str">
        <f t="shared" si="518"/>
        <v/>
      </c>
      <c r="AX464" s="436"/>
    </row>
    <row r="465" spans="2:50">
      <c r="B465" s="435"/>
      <c r="C465" s="95">
        <f t="shared" si="502"/>
        <v>15</v>
      </c>
      <c r="D465" s="95"/>
      <c r="E465" s="95"/>
      <c r="F465" s="95"/>
      <c r="G465" s="178" t="e">
        <f t="shared" si="503"/>
        <v>#DIV/0!</v>
      </c>
      <c r="H465" s="436"/>
      <c r="I465" s="154" t="str">
        <f t="shared" si="519"/>
        <v/>
      </c>
      <c r="J465" s="154" t="str">
        <f t="shared" si="520"/>
        <v/>
      </c>
      <c r="K465" s="155" t="str">
        <f t="shared" si="521"/>
        <v/>
      </c>
      <c r="L465" s="439"/>
      <c r="M465" s="154" t="str">
        <f t="shared" si="504"/>
        <v/>
      </c>
      <c r="N465" s="433"/>
      <c r="O465" s="433"/>
      <c r="P465" s="95"/>
      <c r="Q465" s="152"/>
      <c r="R465" s="178" t="str">
        <f t="shared" si="505"/>
        <v/>
      </c>
      <c r="S465" s="95" t="str">
        <f t="shared" si="506"/>
        <v/>
      </c>
      <c r="T465" s="436"/>
      <c r="U465" s="95"/>
      <c r="V465" s="152"/>
      <c r="W465" s="178" t="str">
        <f t="shared" si="507"/>
        <v/>
      </c>
      <c r="X465" s="95" t="str">
        <f t="shared" si="508"/>
        <v/>
      </c>
      <c r="Y465" s="436"/>
      <c r="Z465" s="95"/>
      <c r="AA465" s="152"/>
      <c r="AB465" s="178" t="str">
        <f t="shared" si="509"/>
        <v/>
      </c>
      <c r="AC465" s="95" t="str">
        <f t="shared" si="510"/>
        <v/>
      </c>
      <c r="AD465" s="436"/>
      <c r="AE465" s="95"/>
      <c r="AF465" s="152"/>
      <c r="AG465" s="178" t="str">
        <f t="shared" si="511"/>
        <v/>
      </c>
      <c r="AH465" s="95" t="str">
        <f t="shared" si="512"/>
        <v/>
      </c>
      <c r="AI465" s="436"/>
      <c r="AJ465" s="95"/>
      <c r="AK465" s="152"/>
      <c r="AL465" s="178" t="str">
        <f t="shared" si="513"/>
        <v/>
      </c>
      <c r="AM465" s="95" t="str">
        <f t="shared" si="514"/>
        <v/>
      </c>
      <c r="AN465" s="436"/>
      <c r="AO465" s="95"/>
      <c r="AP465" s="152"/>
      <c r="AQ465" s="178" t="str">
        <f t="shared" si="515"/>
        <v/>
      </c>
      <c r="AR465" s="95" t="str">
        <f t="shared" si="516"/>
        <v/>
      </c>
      <c r="AS465" s="436"/>
      <c r="AT465" s="95"/>
      <c r="AU465" s="152"/>
      <c r="AV465" s="178" t="str">
        <f t="shared" si="517"/>
        <v/>
      </c>
      <c r="AW465" s="95" t="str">
        <f t="shared" si="518"/>
        <v/>
      </c>
      <c r="AX465" s="436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N408:N425"/>
    <mergeCell ref="O408:O425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5"/>
    <mergeCell ref="H411:H425"/>
    <mergeCell ref="L411:L425"/>
    <mergeCell ref="T411:T425"/>
    <mergeCell ref="Y411:Y425"/>
    <mergeCell ref="AD411:AD425"/>
    <mergeCell ref="AI411:AI425"/>
    <mergeCell ref="AN411:AN425"/>
    <mergeCell ref="AS411:AS425"/>
    <mergeCell ref="AX411:AX425"/>
    <mergeCell ref="B408:B410"/>
    <mergeCell ref="C408:D410"/>
    <mergeCell ref="E408:G408"/>
    <mergeCell ref="H408:H410"/>
    <mergeCell ref="I408:K408"/>
    <mergeCell ref="L408:L410"/>
    <mergeCell ref="M408:M410"/>
    <mergeCell ref="B426:H427"/>
    <mergeCell ref="N426:N427"/>
    <mergeCell ref="O426:O427"/>
    <mergeCell ref="P426:T426"/>
    <mergeCell ref="U426:Y426"/>
    <mergeCell ref="Z426:AD426"/>
    <mergeCell ref="AE426:AI426"/>
    <mergeCell ref="AJ426:AN426"/>
    <mergeCell ref="AO426:AS426"/>
    <mergeCell ref="AT426:AX426"/>
    <mergeCell ref="P427:T427"/>
    <mergeCell ref="U427:Y427"/>
    <mergeCell ref="Z427:AD427"/>
    <mergeCell ref="AE427:AI427"/>
    <mergeCell ref="AJ427:AN427"/>
    <mergeCell ref="AO427:AS427"/>
    <mergeCell ref="AT427:AX427"/>
    <mergeCell ref="B431:B445"/>
    <mergeCell ref="H431:H445"/>
    <mergeCell ref="L431:L445"/>
    <mergeCell ref="T431:T445"/>
    <mergeCell ref="Y431:Y445"/>
    <mergeCell ref="AD431:AD445"/>
    <mergeCell ref="AI431:AI445"/>
    <mergeCell ref="AN431:AN445"/>
    <mergeCell ref="AS431:AS445"/>
    <mergeCell ref="AX431:AX445"/>
    <mergeCell ref="B428:B430"/>
    <mergeCell ref="C428:D430"/>
    <mergeCell ref="E428:G428"/>
    <mergeCell ref="H428:H430"/>
    <mergeCell ref="I428:K428"/>
    <mergeCell ref="L428:L430"/>
    <mergeCell ref="M428:M430"/>
    <mergeCell ref="N428:N445"/>
    <mergeCell ref="O428:O445"/>
    <mergeCell ref="P428:S428"/>
    <mergeCell ref="T428:T430"/>
    <mergeCell ref="U428:X428"/>
    <mergeCell ref="Y428:Y430"/>
    <mergeCell ref="Z428:AC428"/>
    <mergeCell ref="AD428:AD430"/>
    <mergeCell ref="AE428:AH428"/>
    <mergeCell ref="AI428:AI430"/>
    <mergeCell ref="AJ446:AN446"/>
    <mergeCell ref="AO446:AS446"/>
    <mergeCell ref="AT446:AX446"/>
    <mergeCell ref="P447:T447"/>
    <mergeCell ref="U447:Y447"/>
    <mergeCell ref="Z447:AD447"/>
    <mergeCell ref="AE447:AI447"/>
    <mergeCell ref="AJ447:AN447"/>
    <mergeCell ref="AO447:AS447"/>
    <mergeCell ref="AT447:AX447"/>
    <mergeCell ref="AJ428:AM428"/>
    <mergeCell ref="AN428:AN430"/>
    <mergeCell ref="AO428:AR428"/>
    <mergeCell ref="AS428:AS430"/>
    <mergeCell ref="AT428:AW428"/>
    <mergeCell ref="AX428:AX430"/>
    <mergeCell ref="E429:G429"/>
    <mergeCell ref="I429:K429"/>
    <mergeCell ref="P429:S429"/>
    <mergeCell ref="U429:X429"/>
    <mergeCell ref="Z429:AC429"/>
    <mergeCell ref="AE429:AH429"/>
    <mergeCell ref="AJ429:AM429"/>
    <mergeCell ref="AO429:AR429"/>
    <mergeCell ref="AT429:AW429"/>
    <mergeCell ref="N448:N465"/>
    <mergeCell ref="O448:O465"/>
    <mergeCell ref="P448:S448"/>
    <mergeCell ref="T448:T450"/>
    <mergeCell ref="U448:X448"/>
    <mergeCell ref="Y448:Y450"/>
    <mergeCell ref="Z448:AC448"/>
    <mergeCell ref="AD448:AD450"/>
    <mergeCell ref="AE448:AH448"/>
    <mergeCell ref="AI448:AI450"/>
    <mergeCell ref="B446:H447"/>
    <mergeCell ref="N446:N447"/>
    <mergeCell ref="O446:O447"/>
    <mergeCell ref="P446:T446"/>
    <mergeCell ref="U446:Y446"/>
    <mergeCell ref="Z446:AD446"/>
    <mergeCell ref="AE446:AI446"/>
    <mergeCell ref="AJ448:AM448"/>
    <mergeCell ref="AN448:AN450"/>
    <mergeCell ref="AO448:AR448"/>
    <mergeCell ref="AS448:AS450"/>
    <mergeCell ref="AT448:AW448"/>
    <mergeCell ref="AX448:AX450"/>
    <mergeCell ref="E449:G449"/>
    <mergeCell ref="I449:K449"/>
    <mergeCell ref="P449:S449"/>
    <mergeCell ref="U449:X449"/>
    <mergeCell ref="Z449:AC449"/>
    <mergeCell ref="AE449:AH449"/>
    <mergeCell ref="AJ449:AM449"/>
    <mergeCell ref="AO449:AR449"/>
    <mergeCell ref="AT449:AW449"/>
    <mergeCell ref="B451:B465"/>
    <mergeCell ref="H451:H465"/>
    <mergeCell ref="L451:L465"/>
    <mergeCell ref="T451:T465"/>
    <mergeCell ref="Y451:Y465"/>
    <mergeCell ref="AD451:AD465"/>
    <mergeCell ref="AI451:AI465"/>
    <mergeCell ref="AN451:AN465"/>
    <mergeCell ref="AS451:AS465"/>
    <mergeCell ref="AX451:AX465"/>
    <mergeCell ref="B448:B450"/>
    <mergeCell ref="C448:D450"/>
    <mergeCell ref="E448:G448"/>
    <mergeCell ref="H448:H450"/>
    <mergeCell ref="I448:K448"/>
    <mergeCell ref="L448:L450"/>
    <mergeCell ref="M448:M45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461"/>
  <sheetViews>
    <sheetView zoomScaleNormal="100" workbookViewId="0">
      <selection activeCell="A387" sqref="A387:XFD387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325</v>
      </c>
      <c r="C1" s="218" t="e">
        <f>AVERAGE(L367,L387,L407,L427,L447)</f>
        <v>#DIV/0!</v>
      </c>
    </row>
    <row r="2" spans="1:50" ht="15.75" hidden="1">
      <c r="A2" s="76"/>
      <c r="B2" s="443" t="s">
        <v>167</v>
      </c>
      <c r="C2" s="444"/>
      <c r="D2" s="444"/>
      <c r="E2" s="444"/>
      <c r="F2" s="444"/>
      <c r="G2" s="444"/>
      <c r="H2" s="444"/>
      <c r="I2" s="151"/>
      <c r="J2" s="151"/>
      <c r="K2" s="151"/>
      <c r="L2" s="151"/>
      <c r="M2" s="148"/>
      <c r="N2" s="446" t="s">
        <v>159</v>
      </c>
      <c r="O2" s="446" t="s">
        <v>106</v>
      </c>
      <c r="P2" s="448"/>
      <c r="Q2" s="435"/>
      <c r="R2" s="435"/>
      <c r="S2" s="435"/>
      <c r="T2" s="435"/>
      <c r="U2" s="448"/>
      <c r="V2" s="435"/>
      <c r="W2" s="435"/>
      <c r="X2" s="435"/>
      <c r="Y2" s="435"/>
      <c r="Z2" s="448"/>
      <c r="AA2" s="435"/>
      <c r="AB2" s="435"/>
      <c r="AC2" s="435"/>
      <c r="AD2" s="435"/>
      <c r="AE2" s="448">
        <v>45870</v>
      </c>
      <c r="AF2" s="435"/>
      <c r="AG2" s="435"/>
      <c r="AH2" s="435"/>
      <c r="AI2" s="435"/>
      <c r="AJ2" s="448">
        <v>45871</v>
      </c>
      <c r="AK2" s="435"/>
      <c r="AL2" s="435"/>
      <c r="AM2" s="435"/>
      <c r="AN2" s="435"/>
      <c r="AO2" s="448">
        <v>45872</v>
      </c>
      <c r="AP2" s="435"/>
      <c r="AQ2" s="435"/>
      <c r="AR2" s="435"/>
      <c r="AS2" s="435"/>
      <c r="AT2" s="448">
        <v>45873</v>
      </c>
      <c r="AU2" s="435"/>
      <c r="AV2" s="435"/>
      <c r="AW2" s="435"/>
      <c r="AX2" s="435"/>
    </row>
    <row r="3" spans="1:50" ht="15.75" hidden="1">
      <c r="A3" s="76"/>
      <c r="B3" s="445"/>
      <c r="C3" s="445"/>
      <c r="D3" s="445"/>
      <c r="E3" s="445"/>
      <c r="F3" s="445"/>
      <c r="G3" s="445"/>
      <c r="H3" s="445"/>
      <c r="I3" s="149"/>
      <c r="J3" s="149"/>
      <c r="K3" s="149"/>
      <c r="L3" s="149"/>
      <c r="M3" s="150"/>
      <c r="N3" s="447"/>
      <c r="O3" s="447"/>
      <c r="P3" s="448" t="s">
        <v>120</v>
      </c>
      <c r="Q3" s="435"/>
      <c r="R3" s="435"/>
      <c r="S3" s="435"/>
      <c r="T3" s="435"/>
      <c r="U3" s="448" t="s">
        <v>114</v>
      </c>
      <c r="V3" s="435"/>
      <c r="W3" s="435"/>
      <c r="X3" s="435"/>
      <c r="Y3" s="435"/>
      <c r="Z3" s="448" t="s">
        <v>115</v>
      </c>
      <c r="AA3" s="435"/>
      <c r="AB3" s="435"/>
      <c r="AC3" s="435"/>
      <c r="AD3" s="435"/>
      <c r="AE3" s="448" t="s">
        <v>116</v>
      </c>
      <c r="AF3" s="435"/>
      <c r="AG3" s="435"/>
      <c r="AH3" s="435"/>
      <c r="AI3" s="435"/>
      <c r="AJ3" s="448" t="s">
        <v>117</v>
      </c>
      <c r="AK3" s="435"/>
      <c r="AL3" s="435"/>
      <c r="AM3" s="435"/>
      <c r="AN3" s="435"/>
      <c r="AO3" s="448" t="s">
        <v>118</v>
      </c>
      <c r="AP3" s="435"/>
      <c r="AQ3" s="435"/>
      <c r="AR3" s="435"/>
      <c r="AS3" s="435"/>
      <c r="AT3" s="448" t="s">
        <v>119</v>
      </c>
      <c r="AU3" s="435"/>
      <c r="AV3" s="435"/>
      <c r="AW3" s="435"/>
      <c r="AX3" s="435"/>
    </row>
    <row r="4" spans="1:50" ht="14.25" hidden="1">
      <c r="A4" s="76"/>
      <c r="B4" s="433" t="s">
        <v>155</v>
      </c>
      <c r="C4" s="433" t="s">
        <v>147</v>
      </c>
      <c r="D4" s="433"/>
      <c r="E4" s="433" t="s">
        <v>149</v>
      </c>
      <c r="F4" s="433"/>
      <c r="G4" s="433"/>
      <c r="H4" s="440" t="s">
        <v>156</v>
      </c>
      <c r="I4" s="434" t="s">
        <v>225</v>
      </c>
      <c r="J4" s="434"/>
      <c r="K4" s="434"/>
      <c r="L4" s="454" t="s">
        <v>156</v>
      </c>
      <c r="M4" s="451" t="s">
        <v>168</v>
      </c>
      <c r="N4" s="433"/>
      <c r="O4" s="433" t="s">
        <v>158</v>
      </c>
      <c r="P4" s="430" t="s">
        <v>152</v>
      </c>
      <c r="Q4" s="431"/>
      <c r="R4" s="431"/>
      <c r="S4" s="432"/>
      <c r="T4" s="433" t="s">
        <v>156</v>
      </c>
      <c r="U4" s="430" t="s">
        <v>152</v>
      </c>
      <c r="V4" s="431"/>
      <c r="W4" s="431"/>
      <c r="X4" s="432"/>
      <c r="Y4" s="433" t="s">
        <v>156</v>
      </c>
      <c r="Z4" s="430" t="s">
        <v>152</v>
      </c>
      <c r="AA4" s="431"/>
      <c r="AB4" s="431"/>
      <c r="AC4" s="432"/>
      <c r="AD4" s="433" t="s">
        <v>156</v>
      </c>
      <c r="AE4" s="430" t="s">
        <v>152</v>
      </c>
      <c r="AF4" s="431"/>
      <c r="AG4" s="431"/>
      <c r="AH4" s="432"/>
      <c r="AI4" s="433" t="s">
        <v>156</v>
      </c>
      <c r="AJ4" s="430" t="s">
        <v>152</v>
      </c>
      <c r="AK4" s="431"/>
      <c r="AL4" s="431"/>
      <c r="AM4" s="432"/>
      <c r="AN4" s="433" t="s">
        <v>156</v>
      </c>
      <c r="AO4" s="430" t="s">
        <v>152</v>
      </c>
      <c r="AP4" s="431"/>
      <c r="AQ4" s="431"/>
      <c r="AR4" s="432"/>
      <c r="AS4" s="433" t="s">
        <v>156</v>
      </c>
      <c r="AT4" s="430" t="s">
        <v>152</v>
      </c>
      <c r="AU4" s="431"/>
      <c r="AV4" s="431"/>
      <c r="AW4" s="432"/>
      <c r="AX4" s="433" t="s">
        <v>156</v>
      </c>
    </row>
    <row r="5" spans="1:50" ht="14.25" hidden="1">
      <c r="A5" s="76"/>
      <c r="B5" s="433"/>
      <c r="C5" s="433"/>
      <c r="D5" s="433"/>
      <c r="E5" s="433" t="s">
        <v>148</v>
      </c>
      <c r="F5" s="433"/>
      <c r="G5" s="433"/>
      <c r="H5" s="441"/>
      <c r="I5" s="434" t="s">
        <v>148</v>
      </c>
      <c r="J5" s="434"/>
      <c r="K5" s="434"/>
      <c r="L5" s="455"/>
      <c r="M5" s="452"/>
      <c r="N5" s="433"/>
      <c r="O5" s="433"/>
      <c r="P5" s="430" t="s">
        <v>153</v>
      </c>
      <c r="Q5" s="431"/>
      <c r="R5" s="431"/>
      <c r="S5" s="432"/>
      <c r="T5" s="433"/>
      <c r="U5" s="430" t="s">
        <v>153</v>
      </c>
      <c r="V5" s="431"/>
      <c r="W5" s="431"/>
      <c r="X5" s="432"/>
      <c r="Y5" s="433"/>
      <c r="Z5" s="430" t="s">
        <v>153</v>
      </c>
      <c r="AA5" s="431"/>
      <c r="AB5" s="431"/>
      <c r="AC5" s="432"/>
      <c r="AD5" s="433"/>
      <c r="AE5" s="430" t="s">
        <v>153</v>
      </c>
      <c r="AF5" s="431"/>
      <c r="AG5" s="431"/>
      <c r="AH5" s="432"/>
      <c r="AI5" s="433"/>
      <c r="AJ5" s="430" t="s">
        <v>153</v>
      </c>
      <c r="AK5" s="431"/>
      <c r="AL5" s="431"/>
      <c r="AM5" s="432"/>
      <c r="AN5" s="433"/>
      <c r="AO5" s="430" t="s">
        <v>153</v>
      </c>
      <c r="AP5" s="431"/>
      <c r="AQ5" s="431"/>
      <c r="AR5" s="432"/>
      <c r="AS5" s="433"/>
      <c r="AT5" s="430" t="s">
        <v>153</v>
      </c>
      <c r="AU5" s="431"/>
      <c r="AV5" s="431"/>
      <c r="AW5" s="432"/>
      <c r="AX5" s="433"/>
    </row>
    <row r="6" spans="1:50" ht="14.25" hidden="1">
      <c r="A6" s="74"/>
      <c r="B6" s="433"/>
      <c r="C6" s="433"/>
      <c r="D6" s="433"/>
      <c r="E6" s="94" t="s">
        <v>150</v>
      </c>
      <c r="F6" s="94" t="s">
        <v>151</v>
      </c>
      <c r="G6" s="94" t="s">
        <v>154</v>
      </c>
      <c r="H6" s="442"/>
      <c r="I6" s="153" t="s">
        <v>150</v>
      </c>
      <c r="J6" s="153" t="s">
        <v>151</v>
      </c>
      <c r="K6" s="153" t="s">
        <v>154</v>
      </c>
      <c r="L6" s="456"/>
      <c r="M6" s="453"/>
      <c r="N6" s="433"/>
      <c r="O6" s="433"/>
      <c r="P6" s="94" t="s">
        <v>150</v>
      </c>
      <c r="Q6" s="94" t="s">
        <v>151</v>
      </c>
      <c r="R6" s="94" t="s">
        <v>154</v>
      </c>
      <c r="S6" s="94" t="s">
        <v>168</v>
      </c>
      <c r="T6" s="433"/>
      <c r="U6" s="94" t="s">
        <v>150</v>
      </c>
      <c r="V6" s="94" t="s">
        <v>151</v>
      </c>
      <c r="W6" s="94" t="s">
        <v>154</v>
      </c>
      <c r="X6" s="94" t="s">
        <v>168</v>
      </c>
      <c r="Y6" s="433"/>
      <c r="Z6" s="94" t="s">
        <v>150</v>
      </c>
      <c r="AA6" s="94" t="s">
        <v>151</v>
      </c>
      <c r="AB6" s="94" t="s">
        <v>154</v>
      </c>
      <c r="AC6" s="94" t="s">
        <v>168</v>
      </c>
      <c r="AD6" s="433"/>
      <c r="AE6" s="94" t="s">
        <v>150</v>
      </c>
      <c r="AF6" s="94" t="s">
        <v>151</v>
      </c>
      <c r="AG6" s="94" t="s">
        <v>154</v>
      </c>
      <c r="AH6" s="94" t="s">
        <v>168</v>
      </c>
      <c r="AI6" s="433"/>
      <c r="AJ6" s="94" t="s">
        <v>150</v>
      </c>
      <c r="AK6" s="94" t="s">
        <v>151</v>
      </c>
      <c r="AL6" s="94" t="s">
        <v>154</v>
      </c>
      <c r="AM6" s="94" t="s">
        <v>168</v>
      </c>
      <c r="AN6" s="433"/>
      <c r="AO6" s="94" t="s">
        <v>150</v>
      </c>
      <c r="AP6" s="94" t="s">
        <v>151</v>
      </c>
      <c r="AQ6" s="94" t="s">
        <v>154</v>
      </c>
      <c r="AR6" s="94" t="s">
        <v>168</v>
      </c>
      <c r="AS6" s="433"/>
      <c r="AT6" s="94" t="s">
        <v>150</v>
      </c>
      <c r="AU6" s="94" t="s">
        <v>151</v>
      </c>
      <c r="AV6" s="94" t="s">
        <v>154</v>
      </c>
      <c r="AW6" s="94" t="s">
        <v>168</v>
      </c>
      <c r="AX6" s="433"/>
    </row>
    <row r="7" spans="1:50" ht="14.25" hidden="1">
      <c r="A7" s="76"/>
      <c r="B7" s="433" t="s">
        <v>655</v>
      </c>
      <c r="C7" s="95">
        <v>1</v>
      </c>
      <c r="D7" s="95"/>
      <c r="E7" s="152"/>
      <c r="F7" s="95"/>
      <c r="G7" s="178" t="e">
        <f>F7/E7</f>
        <v>#DIV/0!</v>
      </c>
      <c r="H7" s="436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37" t="str">
        <f>IFERROR(AVERAGE(K7:K21),"-")</f>
        <v>-</v>
      </c>
      <c r="M7" s="154" t="str">
        <f>IFERROR(RANK(K7, K$7:K$21),"")</f>
        <v/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6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36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36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36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36" t="e">
        <f>AVERAGE(AV7:AV21)</f>
        <v>#DIV/0!</v>
      </c>
    </row>
    <row r="8" spans="1:50" ht="15" hidden="1" customHeight="1">
      <c r="A8" s="76"/>
      <c r="B8" s="435"/>
      <c r="C8" s="95">
        <v>2</v>
      </c>
      <c r="D8" s="95"/>
      <c r="E8" s="152"/>
      <c r="F8" s="95"/>
      <c r="G8" s="178" t="e">
        <f t="shared" ref="G8:G21" si="1">F8/E8</f>
        <v>#DIV/0!</v>
      </c>
      <c r="H8" s="436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38"/>
      <c r="M8" s="154" t="str">
        <f t="shared" ref="M8:M21" si="2">IFERROR(RANK(K8, K$7:K$21),"")</f>
        <v/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6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36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36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36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36"/>
    </row>
    <row r="9" spans="1:50" ht="14.25" hidden="1">
      <c r="A9" s="76"/>
      <c r="B9" s="435"/>
      <c r="C9" s="95">
        <v>3</v>
      </c>
      <c r="D9" s="95"/>
      <c r="E9" s="152"/>
      <c r="F9" s="95"/>
      <c r="G9" s="178" t="e">
        <f t="shared" si="1"/>
        <v>#DIV/0!</v>
      </c>
      <c r="H9" s="43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38"/>
      <c r="M9" s="154" t="str">
        <f t="shared" si="2"/>
        <v/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6"/>
      <c r="U9" s="152"/>
      <c r="V9" s="152"/>
      <c r="W9" s="178" t="str">
        <f t="shared" si="5"/>
        <v/>
      </c>
      <c r="X9" s="95" t="str">
        <f t="shared" si="6"/>
        <v/>
      </c>
      <c r="Y9" s="436"/>
      <c r="Z9" s="152"/>
      <c r="AA9" s="152"/>
      <c r="AB9" s="178" t="str">
        <f t="shared" si="7"/>
        <v/>
      </c>
      <c r="AC9" s="95" t="str">
        <f t="shared" si="8"/>
        <v/>
      </c>
      <c r="AD9" s="436"/>
      <c r="AE9" s="95"/>
      <c r="AF9" s="152"/>
      <c r="AG9" s="178" t="str">
        <f t="shared" si="9"/>
        <v/>
      </c>
      <c r="AH9" s="95" t="str">
        <f t="shared" si="10"/>
        <v/>
      </c>
      <c r="AI9" s="436"/>
      <c r="AJ9" s="95"/>
      <c r="AK9" s="152"/>
      <c r="AL9" s="178" t="str">
        <f t="shared" si="11"/>
        <v/>
      </c>
      <c r="AM9" s="95" t="str">
        <f t="shared" si="12"/>
        <v/>
      </c>
      <c r="AN9" s="436"/>
      <c r="AO9" s="95"/>
      <c r="AP9" s="152"/>
      <c r="AQ9" s="178" t="str">
        <f t="shared" si="13"/>
        <v/>
      </c>
      <c r="AR9" s="95" t="str">
        <f t="shared" si="14"/>
        <v/>
      </c>
      <c r="AS9" s="436"/>
      <c r="AT9" s="95"/>
      <c r="AU9" s="152"/>
      <c r="AV9" s="178" t="str">
        <f t="shared" si="15"/>
        <v/>
      </c>
      <c r="AW9" s="95" t="str">
        <f t="shared" si="16"/>
        <v/>
      </c>
      <c r="AX9" s="436"/>
    </row>
    <row r="10" spans="1:50" ht="14.25" hidden="1">
      <c r="A10" s="76"/>
      <c r="B10" s="435"/>
      <c r="C10" s="95">
        <v>4</v>
      </c>
      <c r="D10" s="95"/>
      <c r="E10" s="152"/>
      <c r="F10" s="95"/>
      <c r="G10" s="178" t="e">
        <f t="shared" si="1"/>
        <v>#DIV/0!</v>
      </c>
      <c r="H10" s="43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38"/>
      <c r="M10" s="154" t="str">
        <f t="shared" si="2"/>
        <v/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6"/>
      <c r="U10" s="152"/>
      <c r="V10" s="152"/>
      <c r="W10" s="178" t="str">
        <f t="shared" si="5"/>
        <v/>
      </c>
      <c r="X10" s="95" t="str">
        <f t="shared" si="6"/>
        <v/>
      </c>
      <c r="Y10" s="436"/>
      <c r="Z10" s="152"/>
      <c r="AA10" s="152"/>
      <c r="AB10" s="178" t="str">
        <f t="shared" si="7"/>
        <v/>
      </c>
      <c r="AC10" s="95" t="str">
        <f t="shared" si="8"/>
        <v/>
      </c>
      <c r="AD10" s="436"/>
      <c r="AE10" s="95"/>
      <c r="AF10" s="152"/>
      <c r="AG10" s="178" t="str">
        <f t="shared" si="9"/>
        <v/>
      </c>
      <c r="AH10" s="95" t="str">
        <f t="shared" si="10"/>
        <v/>
      </c>
      <c r="AI10" s="436"/>
      <c r="AJ10" s="95"/>
      <c r="AK10" s="152"/>
      <c r="AL10" s="178" t="str">
        <f t="shared" si="11"/>
        <v/>
      </c>
      <c r="AM10" s="95" t="str">
        <f t="shared" si="12"/>
        <v/>
      </c>
      <c r="AN10" s="436"/>
      <c r="AO10" s="95"/>
      <c r="AP10" s="152"/>
      <c r="AQ10" s="178" t="str">
        <f t="shared" si="13"/>
        <v/>
      </c>
      <c r="AR10" s="95" t="str">
        <f t="shared" si="14"/>
        <v/>
      </c>
      <c r="AS10" s="436"/>
      <c r="AT10" s="95"/>
      <c r="AU10" s="152"/>
      <c r="AV10" s="178" t="str">
        <f t="shared" si="15"/>
        <v/>
      </c>
      <c r="AW10" s="95" t="str">
        <f t="shared" si="16"/>
        <v/>
      </c>
      <c r="AX10" s="436"/>
    </row>
    <row r="11" spans="1:50" ht="14.25" hidden="1">
      <c r="A11" s="76"/>
      <c r="B11" s="435"/>
      <c r="C11" s="95">
        <v>5</v>
      </c>
      <c r="D11" s="95"/>
      <c r="E11" s="152"/>
      <c r="F11" s="95"/>
      <c r="G11" s="178" t="e">
        <f t="shared" si="1"/>
        <v>#DIV/0!</v>
      </c>
      <c r="H11" s="436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38"/>
      <c r="M11" s="154" t="str">
        <f t="shared" si="2"/>
        <v/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6"/>
      <c r="U11" s="152"/>
      <c r="V11" s="152"/>
      <c r="W11" s="178" t="str">
        <f t="shared" si="5"/>
        <v/>
      </c>
      <c r="X11" s="95" t="str">
        <f t="shared" si="6"/>
        <v/>
      </c>
      <c r="Y11" s="436"/>
      <c r="Z11" s="152"/>
      <c r="AA11" s="152"/>
      <c r="AB11" s="178" t="str">
        <f t="shared" si="7"/>
        <v/>
      </c>
      <c r="AC11" s="95" t="str">
        <f t="shared" si="8"/>
        <v/>
      </c>
      <c r="AD11" s="436"/>
      <c r="AE11" s="95"/>
      <c r="AF11" s="152"/>
      <c r="AG11" s="178" t="str">
        <f t="shared" si="9"/>
        <v/>
      </c>
      <c r="AH11" s="95" t="str">
        <f t="shared" si="10"/>
        <v/>
      </c>
      <c r="AI11" s="436"/>
      <c r="AJ11" s="95"/>
      <c r="AK11" s="152"/>
      <c r="AL11" s="178" t="str">
        <f t="shared" si="11"/>
        <v/>
      </c>
      <c r="AM11" s="95" t="str">
        <f t="shared" si="12"/>
        <v/>
      </c>
      <c r="AN11" s="436"/>
      <c r="AO11" s="95"/>
      <c r="AP11" s="152"/>
      <c r="AQ11" s="178" t="str">
        <f t="shared" si="13"/>
        <v/>
      </c>
      <c r="AR11" s="95" t="str">
        <f t="shared" si="14"/>
        <v/>
      </c>
      <c r="AS11" s="436"/>
      <c r="AT11" s="95"/>
      <c r="AU11" s="152"/>
      <c r="AV11" s="178" t="str">
        <f t="shared" si="15"/>
        <v/>
      </c>
      <c r="AW11" s="95" t="str">
        <f t="shared" si="16"/>
        <v/>
      </c>
      <c r="AX11" s="436"/>
    </row>
    <row r="12" spans="1:50" ht="14.25" hidden="1">
      <c r="A12" s="76"/>
      <c r="B12" s="435"/>
      <c r="C12" s="95">
        <v>6</v>
      </c>
      <c r="D12" s="95"/>
      <c r="E12" s="152"/>
      <c r="F12" s="95"/>
      <c r="G12" s="178" t="e">
        <f t="shared" si="1"/>
        <v>#DIV/0!</v>
      </c>
      <c r="H12" s="436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38"/>
      <c r="M12" s="154" t="str">
        <f t="shared" si="2"/>
        <v/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6"/>
      <c r="U12" s="152"/>
      <c r="V12" s="152"/>
      <c r="W12" s="178" t="str">
        <f t="shared" si="5"/>
        <v/>
      </c>
      <c r="X12" s="95" t="str">
        <f t="shared" si="6"/>
        <v/>
      </c>
      <c r="Y12" s="436"/>
      <c r="Z12" s="152"/>
      <c r="AA12" s="152"/>
      <c r="AB12" s="178" t="str">
        <f t="shared" si="7"/>
        <v/>
      </c>
      <c r="AC12" s="95" t="str">
        <f t="shared" si="8"/>
        <v/>
      </c>
      <c r="AD12" s="436"/>
      <c r="AE12" s="95"/>
      <c r="AF12" s="152"/>
      <c r="AG12" s="178" t="str">
        <f t="shared" si="9"/>
        <v/>
      </c>
      <c r="AH12" s="95" t="str">
        <f t="shared" si="10"/>
        <v/>
      </c>
      <c r="AI12" s="436"/>
      <c r="AJ12" s="95"/>
      <c r="AK12" s="152"/>
      <c r="AL12" s="178" t="str">
        <f t="shared" si="11"/>
        <v/>
      </c>
      <c r="AM12" s="95" t="str">
        <f t="shared" si="12"/>
        <v/>
      </c>
      <c r="AN12" s="436"/>
      <c r="AO12" s="95"/>
      <c r="AP12" s="152"/>
      <c r="AQ12" s="178" t="str">
        <f t="shared" si="13"/>
        <v/>
      </c>
      <c r="AR12" s="95" t="str">
        <f t="shared" si="14"/>
        <v/>
      </c>
      <c r="AS12" s="436"/>
      <c r="AT12" s="95"/>
      <c r="AU12" s="152"/>
      <c r="AV12" s="178" t="str">
        <f t="shared" si="15"/>
        <v/>
      </c>
      <c r="AW12" s="95" t="str">
        <f t="shared" si="16"/>
        <v/>
      </c>
      <c r="AX12" s="436"/>
    </row>
    <row r="13" spans="1:50" ht="14.25" hidden="1">
      <c r="A13" s="76"/>
      <c r="B13" s="435"/>
      <c r="C13" s="95">
        <v>7</v>
      </c>
      <c r="D13" s="95"/>
      <c r="E13" s="152"/>
      <c r="F13" s="95"/>
      <c r="G13" s="178" t="e">
        <f t="shared" si="1"/>
        <v>#DIV/0!</v>
      </c>
      <c r="H13" s="436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38"/>
      <c r="M13" s="154" t="str">
        <f t="shared" si="2"/>
        <v/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6"/>
      <c r="U13" s="152"/>
      <c r="V13" s="152"/>
      <c r="W13" s="178" t="str">
        <f t="shared" si="5"/>
        <v/>
      </c>
      <c r="X13" s="95" t="str">
        <f t="shared" si="6"/>
        <v/>
      </c>
      <c r="Y13" s="436"/>
      <c r="Z13" s="152"/>
      <c r="AA13" s="152"/>
      <c r="AB13" s="178" t="str">
        <f t="shared" si="7"/>
        <v/>
      </c>
      <c r="AC13" s="95" t="str">
        <f t="shared" si="8"/>
        <v/>
      </c>
      <c r="AD13" s="436"/>
      <c r="AE13" s="95"/>
      <c r="AF13" s="152"/>
      <c r="AG13" s="178" t="str">
        <f t="shared" si="9"/>
        <v/>
      </c>
      <c r="AH13" s="95" t="str">
        <f t="shared" si="10"/>
        <v/>
      </c>
      <c r="AI13" s="436"/>
      <c r="AJ13" s="95"/>
      <c r="AK13" s="152"/>
      <c r="AL13" s="178" t="str">
        <f t="shared" si="11"/>
        <v/>
      </c>
      <c r="AM13" s="95" t="str">
        <f t="shared" si="12"/>
        <v/>
      </c>
      <c r="AN13" s="436"/>
      <c r="AO13" s="95"/>
      <c r="AP13" s="152"/>
      <c r="AQ13" s="178" t="str">
        <f t="shared" si="13"/>
        <v/>
      </c>
      <c r="AR13" s="95" t="str">
        <f t="shared" si="14"/>
        <v/>
      </c>
      <c r="AS13" s="436"/>
      <c r="AT13" s="95"/>
      <c r="AU13" s="152"/>
      <c r="AV13" s="178" t="str">
        <f t="shared" si="15"/>
        <v/>
      </c>
      <c r="AW13" s="95" t="str">
        <f t="shared" si="16"/>
        <v/>
      </c>
      <c r="AX13" s="436"/>
    </row>
    <row r="14" spans="1:50" ht="14.25" hidden="1">
      <c r="A14" s="76"/>
      <c r="B14" s="435"/>
      <c r="C14" s="95">
        <v>8</v>
      </c>
      <c r="D14" s="95"/>
      <c r="E14" s="152"/>
      <c r="F14" s="95"/>
      <c r="G14" s="178" t="e">
        <f t="shared" si="1"/>
        <v>#DIV/0!</v>
      </c>
      <c r="H14" s="43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38"/>
      <c r="M14" s="154" t="str">
        <f t="shared" si="2"/>
        <v/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6"/>
      <c r="U14" s="152"/>
      <c r="V14" s="152"/>
      <c r="W14" s="178" t="str">
        <f t="shared" si="5"/>
        <v/>
      </c>
      <c r="X14" s="95" t="str">
        <f t="shared" si="6"/>
        <v/>
      </c>
      <c r="Y14" s="436"/>
      <c r="Z14" s="152"/>
      <c r="AA14" s="152"/>
      <c r="AB14" s="178" t="str">
        <f t="shared" si="7"/>
        <v/>
      </c>
      <c r="AC14" s="95" t="str">
        <f t="shared" si="8"/>
        <v/>
      </c>
      <c r="AD14" s="436"/>
      <c r="AE14" s="95"/>
      <c r="AF14" s="152"/>
      <c r="AG14" s="178" t="str">
        <f t="shared" si="9"/>
        <v/>
      </c>
      <c r="AH14" s="95" t="str">
        <f t="shared" si="10"/>
        <v/>
      </c>
      <c r="AI14" s="436"/>
      <c r="AJ14" s="95"/>
      <c r="AK14" s="152"/>
      <c r="AL14" s="178" t="str">
        <f t="shared" si="11"/>
        <v/>
      </c>
      <c r="AM14" s="95" t="str">
        <f t="shared" si="12"/>
        <v/>
      </c>
      <c r="AN14" s="436"/>
      <c r="AO14" s="95"/>
      <c r="AP14" s="152"/>
      <c r="AQ14" s="178" t="str">
        <f t="shared" si="13"/>
        <v/>
      </c>
      <c r="AR14" s="95" t="str">
        <f t="shared" si="14"/>
        <v/>
      </c>
      <c r="AS14" s="436"/>
      <c r="AT14" s="95"/>
      <c r="AU14" s="152"/>
      <c r="AV14" s="178" t="str">
        <f t="shared" si="15"/>
        <v/>
      </c>
      <c r="AW14" s="95" t="str">
        <f t="shared" si="16"/>
        <v/>
      </c>
      <c r="AX14" s="436"/>
    </row>
    <row r="15" spans="1:50" ht="14.25" hidden="1">
      <c r="A15" s="76"/>
      <c r="B15" s="435"/>
      <c r="C15" s="95">
        <v>9</v>
      </c>
      <c r="D15" s="95"/>
      <c r="E15" s="152"/>
      <c r="F15" s="95"/>
      <c r="G15" s="178" t="e">
        <f t="shared" si="1"/>
        <v>#DIV/0!</v>
      </c>
      <c r="H15" s="43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38"/>
      <c r="M15" s="154" t="str">
        <f t="shared" si="2"/>
        <v/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6"/>
      <c r="U15" s="152"/>
      <c r="V15" s="152"/>
      <c r="W15" s="178" t="str">
        <f t="shared" si="5"/>
        <v/>
      </c>
      <c r="X15" s="95" t="str">
        <f t="shared" si="6"/>
        <v/>
      </c>
      <c r="Y15" s="436"/>
      <c r="Z15" s="152"/>
      <c r="AA15" s="152"/>
      <c r="AB15" s="178" t="str">
        <f t="shared" si="7"/>
        <v/>
      </c>
      <c r="AC15" s="95" t="str">
        <f t="shared" si="8"/>
        <v/>
      </c>
      <c r="AD15" s="436"/>
      <c r="AE15" s="95"/>
      <c r="AF15" s="152"/>
      <c r="AG15" s="178" t="str">
        <f t="shared" si="9"/>
        <v/>
      </c>
      <c r="AH15" s="95" t="str">
        <f t="shared" si="10"/>
        <v/>
      </c>
      <c r="AI15" s="436"/>
      <c r="AJ15" s="95"/>
      <c r="AK15" s="152"/>
      <c r="AL15" s="178" t="str">
        <f t="shared" si="11"/>
        <v/>
      </c>
      <c r="AM15" s="95" t="str">
        <f t="shared" si="12"/>
        <v/>
      </c>
      <c r="AN15" s="436"/>
      <c r="AO15" s="95"/>
      <c r="AP15" s="152"/>
      <c r="AQ15" s="178" t="str">
        <f t="shared" si="13"/>
        <v/>
      </c>
      <c r="AR15" s="95" t="str">
        <f t="shared" si="14"/>
        <v/>
      </c>
      <c r="AS15" s="436"/>
      <c r="AT15" s="95"/>
      <c r="AU15" s="152"/>
      <c r="AV15" s="178" t="str">
        <f t="shared" si="15"/>
        <v/>
      </c>
      <c r="AW15" s="95" t="str">
        <f t="shared" si="16"/>
        <v/>
      </c>
      <c r="AX15" s="436"/>
    </row>
    <row r="16" spans="1:50" ht="14.25" hidden="1">
      <c r="A16" s="76"/>
      <c r="B16" s="435"/>
      <c r="C16" s="95">
        <v>10</v>
      </c>
      <c r="D16" s="95"/>
      <c r="E16" s="152"/>
      <c r="F16" s="95"/>
      <c r="G16" s="178" t="e">
        <f t="shared" si="1"/>
        <v>#DIV/0!</v>
      </c>
      <c r="H16" s="43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38"/>
      <c r="M16" s="154" t="str">
        <f t="shared" si="2"/>
        <v/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6"/>
      <c r="U16" s="152"/>
      <c r="V16" s="152"/>
      <c r="W16" s="178" t="str">
        <f t="shared" si="5"/>
        <v/>
      </c>
      <c r="X16" s="95" t="str">
        <f t="shared" si="6"/>
        <v/>
      </c>
      <c r="Y16" s="436"/>
      <c r="Z16" s="152"/>
      <c r="AA16" s="152"/>
      <c r="AB16" s="178" t="str">
        <f t="shared" si="7"/>
        <v/>
      </c>
      <c r="AC16" s="95" t="str">
        <f t="shared" si="8"/>
        <v/>
      </c>
      <c r="AD16" s="436"/>
      <c r="AE16" s="95"/>
      <c r="AF16" s="152"/>
      <c r="AG16" s="178" t="str">
        <f t="shared" si="9"/>
        <v/>
      </c>
      <c r="AH16" s="95" t="str">
        <f t="shared" si="10"/>
        <v/>
      </c>
      <c r="AI16" s="436"/>
      <c r="AJ16" s="95"/>
      <c r="AK16" s="152"/>
      <c r="AL16" s="178" t="str">
        <f t="shared" si="11"/>
        <v/>
      </c>
      <c r="AM16" s="95" t="str">
        <f t="shared" si="12"/>
        <v/>
      </c>
      <c r="AN16" s="436"/>
      <c r="AO16" s="95"/>
      <c r="AP16" s="152"/>
      <c r="AQ16" s="178" t="str">
        <f t="shared" si="13"/>
        <v/>
      </c>
      <c r="AR16" s="95" t="str">
        <f t="shared" si="14"/>
        <v/>
      </c>
      <c r="AS16" s="436"/>
      <c r="AT16" s="95"/>
      <c r="AU16" s="152"/>
      <c r="AV16" s="178" t="str">
        <f t="shared" si="15"/>
        <v/>
      </c>
      <c r="AW16" s="95" t="str">
        <f t="shared" si="16"/>
        <v/>
      </c>
      <c r="AX16" s="436"/>
    </row>
    <row r="17" spans="2:50" hidden="1">
      <c r="B17" s="435"/>
      <c r="C17" s="95">
        <v>11</v>
      </c>
      <c r="D17" s="95"/>
      <c r="E17" s="95"/>
      <c r="F17" s="95"/>
      <c r="G17" s="178" t="e">
        <f t="shared" si="1"/>
        <v>#DIV/0!</v>
      </c>
      <c r="H17" s="43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38"/>
      <c r="M17" s="154" t="str">
        <f t="shared" si="2"/>
        <v/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6"/>
      <c r="U17" s="95"/>
      <c r="V17" s="95"/>
      <c r="W17" s="178" t="str">
        <f t="shared" si="5"/>
        <v/>
      </c>
      <c r="X17" s="95" t="str">
        <f t="shared" si="6"/>
        <v/>
      </c>
      <c r="Y17" s="436"/>
      <c r="Z17" s="95"/>
      <c r="AA17" s="95"/>
      <c r="AB17" s="178" t="str">
        <f t="shared" si="7"/>
        <v/>
      </c>
      <c r="AC17" s="95" t="str">
        <f t="shared" si="8"/>
        <v/>
      </c>
      <c r="AD17" s="436"/>
      <c r="AE17" s="95"/>
      <c r="AF17" s="152"/>
      <c r="AG17" s="178" t="str">
        <f t="shared" si="9"/>
        <v/>
      </c>
      <c r="AH17" s="95" t="str">
        <f t="shared" si="10"/>
        <v/>
      </c>
      <c r="AI17" s="436"/>
      <c r="AJ17" s="95"/>
      <c r="AK17" s="152"/>
      <c r="AL17" s="178" t="str">
        <f t="shared" si="11"/>
        <v/>
      </c>
      <c r="AM17" s="95" t="str">
        <f t="shared" si="12"/>
        <v/>
      </c>
      <c r="AN17" s="436"/>
      <c r="AO17" s="95"/>
      <c r="AP17" s="152"/>
      <c r="AQ17" s="178" t="str">
        <f t="shared" si="13"/>
        <v/>
      </c>
      <c r="AR17" s="95" t="str">
        <f t="shared" si="14"/>
        <v/>
      </c>
      <c r="AS17" s="436"/>
      <c r="AT17" s="95"/>
      <c r="AU17" s="152"/>
      <c r="AV17" s="178" t="str">
        <f t="shared" si="15"/>
        <v/>
      </c>
      <c r="AW17" s="95" t="str">
        <f t="shared" si="16"/>
        <v/>
      </c>
      <c r="AX17" s="436"/>
    </row>
    <row r="18" spans="2:50" hidden="1">
      <c r="B18" s="435"/>
      <c r="C18" s="95">
        <v>12</v>
      </c>
      <c r="D18" s="95"/>
      <c r="E18" s="95"/>
      <c r="F18" s="95"/>
      <c r="G18" s="178" t="e">
        <f t="shared" si="1"/>
        <v>#DIV/0!</v>
      </c>
      <c r="H18" s="43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38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6"/>
      <c r="U18" s="95"/>
      <c r="V18" s="95"/>
      <c r="W18" s="178" t="str">
        <f t="shared" si="5"/>
        <v/>
      </c>
      <c r="X18" s="95" t="str">
        <f t="shared" si="6"/>
        <v/>
      </c>
      <c r="Y18" s="436"/>
      <c r="Z18" s="95"/>
      <c r="AA18" s="95"/>
      <c r="AB18" s="178" t="str">
        <f t="shared" si="7"/>
        <v/>
      </c>
      <c r="AC18" s="95" t="str">
        <f t="shared" si="8"/>
        <v/>
      </c>
      <c r="AD18" s="436"/>
      <c r="AE18" s="95"/>
      <c r="AF18" s="152"/>
      <c r="AG18" s="178" t="str">
        <f t="shared" si="9"/>
        <v/>
      </c>
      <c r="AH18" s="95" t="str">
        <f t="shared" si="10"/>
        <v/>
      </c>
      <c r="AI18" s="436"/>
      <c r="AJ18" s="95"/>
      <c r="AK18" s="152"/>
      <c r="AL18" s="178" t="str">
        <f t="shared" si="11"/>
        <v/>
      </c>
      <c r="AM18" s="95" t="str">
        <f t="shared" si="12"/>
        <v/>
      </c>
      <c r="AN18" s="436"/>
      <c r="AO18" s="95"/>
      <c r="AP18" s="152"/>
      <c r="AQ18" s="178" t="str">
        <f t="shared" si="13"/>
        <v/>
      </c>
      <c r="AR18" s="95" t="str">
        <f t="shared" si="14"/>
        <v/>
      </c>
      <c r="AS18" s="436"/>
      <c r="AT18" s="95"/>
      <c r="AU18" s="152"/>
      <c r="AV18" s="178" t="str">
        <f t="shared" si="15"/>
        <v/>
      </c>
      <c r="AW18" s="95" t="str">
        <f t="shared" si="16"/>
        <v/>
      </c>
      <c r="AX18" s="436"/>
    </row>
    <row r="19" spans="2:50" hidden="1">
      <c r="B19" s="435"/>
      <c r="C19" s="95">
        <v>13</v>
      </c>
      <c r="D19" s="95"/>
      <c r="E19" s="95"/>
      <c r="F19" s="95"/>
      <c r="G19" s="178" t="e">
        <f t="shared" si="1"/>
        <v>#DIV/0!</v>
      </c>
      <c r="H19" s="43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38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6"/>
      <c r="U19" s="95"/>
      <c r="V19" s="95"/>
      <c r="W19" s="178" t="str">
        <f t="shared" si="5"/>
        <v/>
      </c>
      <c r="X19" s="95" t="str">
        <f t="shared" si="6"/>
        <v/>
      </c>
      <c r="Y19" s="436"/>
      <c r="Z19" s="95"/>
      <c r="AA19" s="95"/>
      <c r="AB19" s="178" t="str">
        <f t="shared" si="7"/>
        <v/>
      </c>
      <c r="AC19" s="95" t="str">
        <f t="shared" si="8"/>
        <v/>
      </c>
      <c r="AD19" s="436"/>
      <c r="AE19" s="95"/>
      <c r="AF19" s="152"/>
      <c r="AG19" s="178" t="str">
        <f t="shared" si="9"/>
        <v/>
      </c>
      <c r="AH19" s="95" t="str">
        <f t="shared" si="10"/>
        <v/>
      </c>
      <c r="AI19" s="436"/>
      <c r="AJ19" s="95"/>
      <c r="AK19" s="152"/>
      <c r="AL19" s="178" t="str">
        <f t="shared" si="11"/>
        <v/>
      </c>
      <c r="AM19" s="95" t="str">
        <f t="shared" si="12"/>
        <v/>
      </c>
      <c r="AN19" s="436"/>
      <c r="AO19" s="95"/>
      <c r="AP19" s="152"/>
      <c r="AQ19" s="178" t="str">
        <f t="shared" si="13"/>
        <v/>
      </c>
      <c r="AR19" s="95" t="str">
        <f t="shared" si="14"/>
        <v/>
      </c>
      <c r="AS19" s="436"/>
      <c r="AT19" s="95"/>
      <c r="AU19" s="152"/>
      <c r="AV19" s="178" t="str">
        <f t="shared" si="15"/>
        <v/>
      </c>
      <c r="AW19" s="95" t="str">
        <f t="shared" si="16"/>
        <v/>
      </c>
      <c r="AX19" s="436"/>
    </row>
    <row r="20" spans="2:50" hidden="1">
      <c r="B20" s="435"/>
      <c r="C20" s="95">
        <v>14</v>
      </c>
      <c r="D20" s="95"/>
      <c r="E20" s="95"/>
      <c r="F20" s="95"/>
      <c r="G20" s="178" t="e">
        <f t="shared" si="1"/>
        <v>#DIV/0!</v>
      </c>
      <c r="H20" s="43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38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6"/>
      <c r="U20" s="95"/>
      <c r="V20" s="95"/>
      <c r="W20" s="178" t="str">
        <f t="shared" si="5"/>
        <v/>
      </c>
      <c r="X20" s="95" t="str">
        <f t="shared" si="6"/>
        <v/>
      </c>
      <c r="Y20" s="436"/>
      <c r="Z20" s="95"/>
      <c r="AA20" s="95"/>
      <c r="AB20" s="178" t="str">
        <f t="shared" si="7"/>
        <v/>
      </c>
      <c r="AC20" s="95" t="str">
        <f t="shared" si="8"/>
        <v/>
      </c>
      <c r="AD20" s="436"/>
      <c r="AE20" s="95"/>
      <c r="AF20" s="152"/>
      <c r="AG20" s="178" t="str">
        <f t="shared" si="9"/>
        <v/>
      </c>
      <c r="AH20" s="95" t="str">
        <f t="shared" si="10"/>
        <v/>
      </c>
      <c r="AI20" s="436"/>
      <c r="AJ20" s="95"/>
      <c r="AK20" s="152"/>
      <c r="AL20" s="178" t="str">
        <f t="shared" si="11"/>
        <v/>
      </c>
      <c r="AM20" s="95" t="str">
        <f t="shared" si="12"/>
        <v/>
      </c>
      <c r="AN20" s="436"/>
      <c r="AO20" s="95"/>
      <c r="AP20" s="152"/>
      <c r="AQ20" s="178" t="str">
        <f t="shared" si="13"/>
        <v/>
      </c>
      <c r="AR20" s="95" t="str">
        <f t="shared" si="14"/>
        <v/>
      </c>
      <c r="AS20" s="436"/>
      <c r="AT20" s="95"/>
      <c r="AU20" s="152"/>
      <c r="AV20" s="178" t="str">
        <f t="shared" si="15"/>
        <v/>
      </c>
      <c r="AW20" s="95" t="str">
        <f t="shared" si="16"/>
        <v/>
      </c>
      <c r="AX20" s="436"/>
    </row>
    <row r="21" spans="2:50" hidden="1">
      <c r="B21" s="435"/>
      <c r="C21" s="95">
        <v>15</v>
      </c>
      <c r="D21" s="95"/>
      <c r="E21" s="95"/>
      <c r="F21" s="95"/>
      <c r="G21" s="178" t="e">
        <f t="shared" si="1"/>
        <v>#DIV/0!</v>
      </c>
      <c r="H21" s="43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39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6"/>
      <c r="U21" s="95"/>
      <c r="V21" s="95"/>
      <c r="W21" s="178" t="str">
        <f t="shared" si="5"/>
        <v/>
      </c>
      <c r="X21" s="95" t="str">
        <f t="shared" si="6"/>
        <v/>
      </c>
      <c r="Y21" s="436"/>
      <c r="Z21" s="95"/>
      <c r="AA21" s="95"/>
      <c r="AB21" s="178" t="str">
        <f t="shared" si="7"/>
        <v/>
      </c>
      <c r="AC21" s="95" t="str">
        <f t="shared" si="8"/>
        <v/>
      </c>
      <c r="AD21" s="436"/>
      <c r="AE21" s="95"/>
      <c r="AF21" s="152"/>
      <c r="AG21" s="178" t="str">
        <f t="shared" si="9"/>
        <v/>
      </c>
      <c r="AH21" s="95" t="str">
        <f t="shared" si="10"/>
        <v/>
      </c>
      <c r="AI21" s="436"/>
      <c r="AJ21" s="95"/>
      <c r="AK21" s="152"/>
      <c r="AL21" s="178" t="str">
        <f t="shared" si="11"/>
        <v/>
      </c>
      <c r="AM21" s="95" t="str">
        <f t="shared" si="12"/>
        <v/>
      </c>
      <c r="AN21" s="436"/>
      <c r="AO21" s="95"/>
      <c r="AP21" s="152"/>
      <c r="AQ21" s="178" t="str">
        <f t="shared" si="13"/>
        <v/>
      </c>
      <c r="AR21" s="95" t="str">
        <f t="shared" si="14"/>
        <v/>
      </c>
      <c r="AS21" s="436"/>
      <c r="AT21" s="95"/>
      <c r="AU21" s="152"/>
      <c r="AV21" s="178" t="str">
        <f t="shared" si="15"/>
        <v/>
      </c>
      <c r="AW21" s="95" t="str">
        <f t="shared" si="16"/>
        <v/>
      </c>
      <c r="AX21" s="436"/>
    </row>
    <row r="22" spans="2:50" ht="15.75" hidden="1">
      <c r="B22" s="443" t="s">
        <v>167</v>
      </c>
      <c r="C22" s="444"/>
      <c r="D22" s="444"/>
      <c r="E22" s="444"/>
      <c r="F22" s="444"/>
      <c r="G22" s="444"/>
      <c r="H22" s="444"/>
      <c r="I22" s="151"/>
      <c r="J22" s="151"/>
      <c r="K22" s="151"/>
      <c r="L22" s="151"/>
      <c r="M22" s="151"/>
      <c r="N22" s="433" t="s">
        <v>159</v>
      </c>
      <c r="O22" s="446" t="s">
        <v>106</v>
      </c>
      <c r="P22" s="448">
        <v>45874</v>
      </c>
      <c r="Q22" s="435"/>
      <c r="R22" s="435"/>
      <c r="S22" s="435"/>
      <c r="T22" s="435"/>
      <c r="U22" s="448">
        <v>45875</v>
      </c>
      <c r="V22" s="435"/>
      <c r="W22" s="435"/>
      <c r="X22" s="435"/>
      <c r="Y22" s="435"/>
      <c r="Z22" s="448">
        <v>45876</v>
      </c>
      <c r="AA22" s="435"/>
      <c r="AB22" s="435"/>
      <c r="AC22" s="435"/>
      <c r="AD22" s="435"/>
      <c r="AE22" s="448">
        <v>45877</v>
      </c>
      <c r="AF22" s="435"/>
      <c r="AG22" s="435"/>
      <c r="AH22" s="435"/>
      <c r="AI22" s="435"/>
      <c r="AJ22" s="448">
        <v>45878</v>
      </c>
      <c r="AK22" s="435"/>
      <c r="AL22" s="435"/>
      <c r="AM22" s="435"/>
      <c r="AN22" s="435"/>
      <c r="AO22" s="448">
        <v>45879</v>
      </c>
      <c r="AP22" s="435"/>
      <c r="AQ22" s="435"/>
      <c r="AR22" s="435"/>
      <c r="AS22" s="435"/>
      <c r="AT22" s="448">
        <v>45880</v>
      </c>
      <c r="AU22" s="435"/>
      <c r="AV22" s="435"/>
      <c r="AW22" s="435"/>
      <c r="AX22" s="435"/>
    </row>
    <row r="23" spans="2:50" ht="15.75" hidden="1">
      <c r="B23" s="445"/>
      <c r="C23" s="445"/>
      <c r="D23" s="445"/>
      <c r="E23" s="445"/>
      <c r="F23" s="445"/>
      <c r="G23" s="445"/>
      <c r="H23" s="445"/>
      <c r="I23" s="151"/>
      <c r="J23" s="151"/>
      <c r="K23" s="151"/>
      <c r="L23" s="151"/>
      <c r="M23" s="151"/>
      <c r="N23" s="433"/>
      <c r="O23" s="447"/>
      <c r="P23" s="448" t="s">
        <v>120</v>
      </c>
      <c r="Q23" s="435"/>
      <c r="R23" s="435"/>
      <c r="S23" s="435"/>
      <c r="T23" s="435"/>
      <c r="U23" s="448" t="s">
        <v>114</v>
      </c>
      <c r="V23" s="435"/>
      <c r="W23" s="435"/>
      <c r="X23" s="435"/>
      <c r="Y23" s="435"/>
      <c r="Z23" s="448" t="s">
        <v>115</v>
      </c>
      <c r="AA23" s="435"/>
      <c r="AB23" s="435"/>
      <c r="AC23" s="435"/>
      <c r="AD23" s="435"/>
      <c r="AE23" s="448" t="s">
        <v>116</v>
      </c>
      <c r="AF23" s="435"/>
      <c r="AG23" s="435"/>
      <c r="AH23" s="435"/>
      <c r="AI23" s="435"/>
      <c r="AJ23" s="448" t="s">
        <v>117</v>
      </c>
      <c r="AK23" s="435"/>
      <c r="AL23" s="435"/>
      <c r="AM23" s="435"/>
      <c r="AN23" s="435"/>
      <c r="AO23" s="448" t="s">
        <v>118</v>
      </c>
      <c r="AP23" s="435"/>
      <c r="AQ23" s="435"/>
      <c r="AR23" s="435"/>
      <c r="AS23" s="435"/>
      <c r="AT23" s="448" t="s">
        <v>119</v>
      </c>
      <c r="AU23" s="435"/>
      <c r="AV23" s="435"/>
      <c r="AW23" s="435"/>
      <c r="AX23" s="435"/>
    </row>
    <row r="24" spans="2:50" hidden="1">
      <c r="B24" s="433" t="s">
        <v>155</v>
      </c>
      <c r="C24" s="433" t="s">
        <v>147</v>
      </c>
      <c r="D24" s="433"/>
      <c r="E24" s="433" t="s">
        <v>149</v>
      </c>
      <c r="F24" s="433"/>
      <c r="G24" s="433"/>
      <c r="H24" s="440" t="s">
        <v>156</v>
      </c>
      <c r="I24" s="434" t="s">
        <v>225</v>
      </c>
      <c r="J24" s="434"/>
      <c r="K24" s="434"/>
      <c r="L24" s="434" t="s">
        <v>156</v>
      </c>
      <c r="M24" s="434" t="s">
        <v>168</v>
      </c>
      <c r="N24" s="433"/>
      <c r="O24" s="433" t="s">
        <v>158</v>
      </c>
      <c r="P24" s="430" t="s">
        <v>152</v>
      </c>
      <c r="Q24" s="431"/>
      <c r="R24" s="431"/>
      <c r="S24" s="432"/>
      <c r="T24" s="433" t="s">
        <v>156</v>
      </c>
      <c r="U24" s="430" t="s">
        <v>152</v>
      </c>
      <c r="V24" s="431"/>
      <c r="W24" s="431"/>
      <c r="X24" s="432"/>
      <c r="Y24" s="433" t="s">
        <v>156</v>
      </c>
      <c r="Z24" s="430" t="s">
        <v>152</v>
      </c>
      <c r="AA24" s="431"/>
      <c r="AB24" s="431"/>
      <c r="AC24" s="432"/>
      <c r="AD24" s="433" t="s">
        <v>156</v>
      </c>
      <c r="AE24" s="430" t="s">
        <v>152</v>
      </c>
      <c r="AF24" s="431"/>
      <c r="AG24" s="431"/>
      <c r="AH24" s="432"/>
      <c r="AI24" s="433" t="s">
        <v>156</v>
      </c>
      <c r="AJ24" s="430" t="s">
        <v>152</v>
      </c>
      <c r="AK24" s="431"/>
      <c r="AL24" s="431"/>
      <c r="AM24" s="432"/>
      <c r="AN24" s="433" t="s">
        <v>156</v>
      </c>
      <c r="AO24" s="430" t="s">
        <v>152</v>
      </c>
      <c r="AP24" s="431"/>
      <c r="AQ24" s="431"/>
      <c r="AR24" s="432"/>
      <c r="AS24" s="433" t="s">
        <v>156</v>
      </c>
      <c r="AT24" s="430" t="s">
        <v>152</v>
      </c>
      <c r="AU24" s="431"/>
      <c r="AV24" s="431"/>
      <c r="AW24" s="432"/>
      <c r="AX24" s="433" t="s">
        <v>156</v>
      </c>
    </row>
    <row r="25" spans="2:50" hidden="1">
      <c r="B25" s="433"/>
      <c r="C25" s="433"/>
      <c r="D25" s="433"/>
      <c r="E25" s="433" t="s">
        <v>148</v>
      </c>
      <c r="F25" s="433"/>
      <c r="G25" s="433"/>
      <c r="H25" s="441"/>
      <c r="I25" s="434" t="s">
        <v>148</v>
      </c>
      <c r="J25" s="434"/>
      <c r="K25" s="434"/>
      <c r="L25" s="434"/>
      <c r="M25" s="434"/>
      <c r="N25" s="433"/>
      <c r="O25" s="433"/>
      <c r="P25" s="430" t="s">
        <v>153</v>
      </c>
      <c r="Q25" s="431"/>
      <c r="R25" s="431"/>
      <c r="S25" s="432"/>
      <c r="T25" s="433"/>
      <c r="U25" s="430" t="s">
        <v>153</v>
      </c>
      <c r="V25" s="431"/>
      <c r="W25" s="431"/>
      <c r="X25" s="432"/>
      <c r="Y25" s="433"/>
      <c r="Z25" s="430" t="s">
        <v>153</v>
      </c>
      <c r="AA25" s="431"/>
      <c r="AB25" s="431"/>
      <c r="AC25" s="432"/>
      <c r="AD25" s="433"/>
      <c r="AE25" s="430" t="s">
        <v>153</v>
      </c>
      <c r="AF25" s="431"/>
      <c r="AG25" s="431"/>
      <c r="AH25" s="432"/>
      <c r="AI25" s="433"/>
      <c r="AJ25" s="430" t="s">
        <v>153</v>
      </c>
      <c r="AK25" s="431"/>
      <c r="AL25" s="431"/>
      <c r="AM25" s="432"/>
      <c r="AN25" s="433"/>
      <c r="AO25" s="430" t="s">
        <v>153</v>
      </c>
      <c r="AP25" s="431"/>
      <c r="AQ25" s="431"/>
      <c r="AR25" s="432"/>
      <c r="AS25" s="433"/>
      <c r="AT25" s="430" t="s">
        <v>153</v>
      </c>
      <c r="AU25" s="431"/>
      <c r="AV25" s="431"/>
      <c r="AW25" s="432"/>
      <c r="AX25" s="433"/>
    </row>
    <row r="26" spans="2:50" hidden="1">
      <c r="B26" s="433"/>
      <c r="C26" s="433"/>
      <c r="D26" s="433"/>
      <c r="E26" s="94" t="s">
        <v>150</v>
      </c>
      <c r="F26" s="94" t="s">
        <v>151</v>
      </c>
      <c r="G26" s="94" t="s">
        <v>154</v>
      </c>
      <c r="H26" s="442"/>
      <c r="I26" s="153" t="s">
        <v>150</v>
      </c>
      <c r="J26" s="153" t="s">
        <v>151</v>
      </c>
      <c r="K26" s="153" t="s">
        <v>154</v>
      </c>
      <c r="L26" s="434"/>
      <c r="M26" s="434"/>
      <c r="N26" s="433"/>
      <c r="O26" s="433"/>
      <c r="P26" s="94" t="s">
        <v>150</v>
      </c>
      <c r="Q26" s="94" t="s">
        <v>151</v>
      </c>
      <c r="R26" s="94" t="s">
        <v>154</v>
      </c>
      <c r="S26" s="94" t="s">
        <v>168</v>
      </c>
      <c r="T26" s="433"/>
      <c r="U26" s="94" t="s">
        <v>150</v>
      </c>
      <c r="V26" s="94" t="s">
        <v>151</v>
      </c>
      <c r="W26" s="94" t="s">
        <v>154</v>
      </c>
      <c r="X26" s="94" t="s">
        <v>168</v>
      </c>
      <c r="Y26" s="433"/>
      <c r="Z26" s="94" t="s">
        <v>150</v>
      </c>
      <c r="AA26" s="94" t="s">
        <v>151</v>
      </c>
      <c r="AB26" s="94" t="s">
        <v>154</v>
      </c>
      <c r="AC26" s="94" t="s">
        <v>168</v>
      </c>
      <c r="AD26" s="433"/>
      <c r="AE26" s="94" t="s">
        <v>150</v>
      </c>
      <c r="AF26" s="94" t="s">
        <v>151</v>
      </c>
      <c r="AG26" s="94" t="s">
        <v>154</v>
      </c>
      <c r="AH26" s="94" t="s">
        <v>168</v>
      </c>
      <c r="AI26" s="433"/>
      <c r="AJ26" s="94" t="s">
        <v>150</v>
      </c>
      <c r="AK26" s="94" t="s">
        <v>151</v>
      </c>
      <c r="AL26" s="94" t="s">
        <v>154</v>
      </c>
      <c r="AM26" s="94" t="s">
        <v>168</v>
      </c>
      <c r="AN26" s="433"/>
      <c r="AO26" s="94" t="s">
        <v>150</v>
      </c>
      <c r="AP26" s="94" t="s">
        <v>151</v>
      </c>
      <c r="AQ26" s="94" t="s">
        <v>154</v>
      </c>
      <c r="AR26" s="94" t="s">
        <v>168</v>
      </c>
      <c r="AS26" s="433"/>
      <c r="AT26" s="94" t="s">
        <v>150</v>
      </c>
      <c r="AU26" s="94" t="s">
        <v>151</v>
      </c>
      <c r="AV26" s="94" t="s">
        <v>154</v>
      </c>
      <c r="AW26" s="94" t="s">
        <v>168</v>
      </c>
      <c r="AX26" s="433"/>
    </row>
    <row r="27" spans="2:50" hidden="1">
      <c r="B27" s="433" t="s">
        <v>655</v>
      </c>
      <c r="C27" s="95">
        <v>1</v>
      </c>
      <c r="D27" s="95"/>
      <c r="E27" s="95"/>
      <c r="F27" s="95"/>
      <c r="G27" s="178" t="e">
        <f>F27/E27</f>
        <v>#DIV/0!</v>
      </c>
      <c r="H27" s="436" t="e">
        <f>AVERAGE(G27:G41)</f>
        <v>#DIV/0!</v>
      </c>
      <c r="I27" s="154" t="str">
        <f t="shared" ref="I27:I29" si="18">IFERROR(AVERAGE(P27,U27,Z27,AE27,AJ27,AO27,AT27),"")</f>
        <v/>
      </c>
      <c r="J27" s="154" t="str">
        <f t="shared" ref="J27:J29" si="19">IFERROR(AVERAGE(Q27,V27,AA27,AF27,AK27,AP27,AU27),"")</f>
        <v/>
      </c>
      <c r="K27" s="155" t="str">
        <f t="shared" ref="K27:K29" si="20">IFERROR(AVERAGE(R27,W27,AB27,AG27,AL27,AQ27,AV27),"")</f>
        <v/>
      </c>
      <c r="L27" s="437" t="str">
        <f>IFERROR(AVERAGE(K27:K41),"-")</f>
        <v>-</v>
      </c>
      <c r="M27" s="154" t="str">
        <f>IFERROR(RANK(K27, K$7:K$21),"")</f>
        <v/>
      </c>
      <c r="N27" s="433"/>
      <c r="O27" s="433"/>
      <c r="P27" s="95"/>
      <c r="Q27" s="152"/>
      <c r="R27" s="178" t="str">
        <f>IFERROR(Q27/P27,"")</f>
        <v/>
      </c>
      <c r="S27" s="95" t="str">
        <f>IFERROR(RANK(R27, R$27:R$41),"")</f>
        <v/>
      </c>
      <c r="T27" s="436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36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36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36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36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36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36" t="e">
        <f>AVERAGE(AV27:AV41)</f>
        <v>#DIV/0!</v>
      </c>
    </row>
    <row r="28" spans="2:50" hidden="1">
      <c r="B28" s="435"/>
      <c r="C28" s="95">
        <v>2</v>
      </c>
      <c r="D28" s="95"/>
      <c r="E28" s="95"/>
      <c r="F28" s="95"/>
      <c r="G28" s="178" t="e">
        <f t="shared" ref="G28:G41" si="21">F28/E28</f>
        <v>#DIV/0!</v>
      </c>
      <c r="H28" s="436"/>
      <c r="I28" s="154" t="str">
        <f t="shared" si="18"/>
        <v/>
      </c>
      <c r="J28" s="154" t="str">
        <f t="shared" si="19"/>
        <v/>
      </c>
      <c r="K28" s="155" t="str">
        <f t="shared" si="20"/>
        <v/>
      </c>
      <c r="L28" s="438"/>
      <c r="M28" s="154" t="str">
        <f t="shared" ref="M28:M41" si="22">IFERROR(RANK(K28, K$7:K$21),"")</f>
        <v/>
      </c>
      <c r="N28" s="433"/>
      <c r="O28" s="433"/>
      <c r="P28" s="95"/>
      <c r="Q28" s="152"/>
      <c r="R28" s="178" t="str">
        <f t="shared" ref="R28:R41" si="23">IFERROR(Q28/P28,"")</f>
        <v/>
      </c>
      <c r="S28" s="95" t="str">
        <f t="shared" ref="S28:S41" si="24">IFERROR(RANK(R28, R$27:R$41),"")</f>
        <v/>
      </c>
      <c r="T28" s="436"/>
      <c r="U28" s="95"/>
      <c r="V28" s="152"/>
      <c r="W28" s="178" t="str">
        <f t="shared" ref="W28:W41" si="25">IFERROR(V28/U28,"")</f>
        <v/>
      </c>
      <c r="X28" s="95" t="str">
        <f t="shared" ref="X28:X41" si="26">IFERROR(RANK(W28, W$47:W$61),"")</f>
        <v/>
      </c>
      <c r="Y28" s="436"/>
      <c r="Z28" s="95"/>
      <c r="AA28" s="152"/>
      <c r="AB28" s="178" t="str">
        <f t="shared" ref="AB28:AB41" si="27">IFERROR(AA28/Z28,"")</f>
        <v/>
      </c>
      <c r="AC28" s="95" t="str">
        <f t="shared" ref="AC28:AC41" si="28">IFERROR(RANK(AB28, AB$47:AB$61),"")</f>
        <v/>
      </c>
      <c r="AD28" s="436"/>
      <c r="AE28" s="95"/>
      <c r="AF28" s="152"/>
      <c r="AG28" s="178" t="str">
        <f t="shared" ref="AG28:AG41" si="29">IFERROR(AF28/AE28,"")</f>
        <v/>
      </c>
      <c r="AH28" s="95" t="str">
        <f t="shared" ref="AH28:AH41" si="30">IFERROR(RANK(AG28, AG$47:AG$61),"")</f>
        <v/>
      </c>
      <c r="AI28" s="436"/>
      <c r="AJ28" s="95"/>
      <c r="AK28" s="152"/>
      <c r="AL28" s="178" t="str">
        <f t="shared" ref="AL28:AL41" si="31">IFERROR(AK28/AJ28,"")</f>
        <v/>
      </c>
      <c r="AM28" s="95" t="str">
        <f t="shared" ref="AM28:AM41" si="32">IFERROR(RANK(AL28, AL$47:AL$61),"")</f>
        <v/>
      </c>
      <c r="AN28" s="436"/>
      <c r="AO28" s="95"/>
      <c r="AP28" s="152"/>
      <c r="AQ28" s="178" t="str">
        <f t="shared" ref="AQ28:AQ41" si="33">IFERROR(AP28/AO28,"")</f>
        <v/>
      </c>
      <c r="AR28" s="95" t="str">
        <f t="shared" ref="AR28:AR41" si="34">IFERROR(RANK(AQ28, AQ$47:AQ$61),"")</f>
        <v/>
      </c>
      <c r="AS28" s="436"/>
      <c r="AT28" s="95"/>
      <c r="AU28" s="152"/>
      <c r="AV28" s="178" t="str">
        <f t="shared" ref="AV28:AV41" si="35">IFERROR(AU28/AT28,"")</f>
        <v/>
      </c>
      <c r="AW28" s="95" t="str">
        <f t="shared" ref="AW28:AW41" si="36">IFERROR(RANK(AV28, AV$47:AV$61),"")</f>
        <v/>
      </c>
      <c r="AX28" s="436"/>
    </row>
    <row r="29" spans="2:50" hidden="1">
      <c r="B29" s="435"/>
      <c r="C29" s="95">
        <v>3</v>
      </c>
      <c r="D29" s="95"/>
      <c r="E29" s="95"/>
      <c r="F29" s="95"/>
      <c r="G29" s="178" t="e">
        <f t="shared" si="21"/>
        <v>#DIV/0!</v>
      </c>
      <c r="H29" s="436"/>
      <c r="I29" s="154" t="str">
        <f t="shared" si="18"/>
        <v/>
      </c>
      <c r="J29" s="154" t="str">
        <f t="shared" si="19"/>
        <v/>
      </c>
      <c r="K29" s="155" t="str">
        <f t="shared" si="20"/>
        <v/>
      </c>
      <c r="L29" s="438"/>
      <c r="M29" s="154" t="str">
        <f t="shared" si="22"/>
        <v/>
      </c>
      <c r="N29" s="433"/>
      <c r="O29" s="433"/>
      <c r="P29" s="95"/>
      <c r="Q29" s="152"/>
      <c r="R29" s="178" t="str">
        <f t="shared" si="23"/>
        <v/>
      </c>
      <c r="S29" s="95" t="str">
        <f t="shared" si="24"/>
        <v/>
      </c>
      <c r="T29" s="436"/>
      <c r="U29" s="95"/>
      <c r="V29" s="152"/>
      <c r="W29" s="178" t="str">
        <f t="shared" si="25"/>
        <v/>
      </c>
      <c r="X29" s="95" t="str">
        <f t="shared" si="26"/>
        <v/>
      </c>
      <c r="Y29" s="436"/>
      <c r="Z29" s="95"/>
      <c r="AA29" s="152"/>
      <c r="AB29" s="178" t="str">
        <f t="shared" si="27"/>
        <v/>
      </c>
      <c r="AC29" s="95" t="str">
        <f t="shared" si="28"/>
        <v/>
      </c>
      <c r="AD29" s="436"/>
      <c r="AE29" s="95"/>
      <c r="AF29" s="152"/>
      <c r="AG29" s="178" t="str">
        <f t="shared" si="29"/>
        <v/>
      </c>
      <c r="AH29" s="95" t="str">
        <f t="shared" si="30"/>
        <v/>
      </c>
      <c r="AI29" s="436"/>
      <c r="AJ29" s="95"/>
      <c r="AK29" s="152"/>
      <c r="AL29" s="178" t="str">
        <f t="shared" si="31"/>
        <v/>
      </c>
      <c r="AM29" s="95" t="str">
        <f t="shared" si="32"/>
        <v/>
      </c>
      <c r="AN29" s="436"/>
      <c r="AO29" s="95"/>
      <c r="AP29" s="152"/>
      <c r="AQ29" s="178" t="str">
        <f t="shared" si="33"/>
        <v/>
      </c>
      <c r="AR29" s="95" t="str">
        <f t="shared" si="34"/>
        <v/>
      </c>
      <c r="AS29" s="436"/>
      <c r="AT29" s="95"/>
      <c r="AU29" s="152"/>
      <c r="AV29" s="178" t="str">
        <f t="shared" si="35"/>
        <v/>
      </c>
      <c r="AW29" s="95" t="str">
        <f t="shared" si="36"/>
        <v/>
      </c>
      <c r="AX29" s="436"/>
    </row>
    <row r="30" spans="2:50" hidden="1">
      <c r="B30" s="435"/>
      <c r="C30" s="95">
        <v>4</v>
      </c>
      <c r="D30" s="95"/>
      <c r="E30" s="95"/>
      <c r="F30" s="95"/>
      <c r="G30" s="178" t="e">
        <f t="shared" si="21"/>
        <v>#DIV/0!</v>
      </c>
      <c r="H30" s="43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38"/>
      <c r="M30" s="154" t="str">
        <f t="shared" si="22"/>
        <v/>
      </c>
      <c r="N30" s="433"/>
      <c r="O30" s="433"/>
      <c r="P30" s="95"/>
      <c r="Q30" s="152"/>
      <c r="R30" s="178" t="str">
        <f t="shared" si="23"/>
        <v/>
      </c>
      <c r="S30" s="95" t="str">
        <f t="shared" si="24"/>
        <v/>
      </c>
      <c r="T30" s="436"/>
      <c r="U30" s="95"/>
      <c r="V30" s="152"/>
      <c r="W30" s="178" t="str">
        <f t="shared" si="25"/>
        <v/>
      </c>
      <c r="X30" s="95" t="str">
        <f t="shared" si="26"/>
        <v/>
      </c>
      <c r="Y30" s="436"/>
      <c r="Z30" s="95"/>
      <c r="AA30" s="152"/>
      <c r="AB30" s="178" t="str">
        <f t="shared" si="27"/>
        <v/>
      </c>
      <c r="AC30" s="95" t="str">
        <f t="shared" si="28"/>
        <v/>
      </c>
      <c r="AD30" s="436"/>
      <c r="AE30" s="95"/>
      <c r="AF30" s="152"/>
      <c r="AG30" s="178" t="str">
        <f t="shared" si="29"/>
        <v/>
      </c>
      <c r="AH30" s="95" t="str">
        <f t="shared" si="30"/>
        <v/>
      </c>
      <c r="AI30" s="436"/>
      <c r="AJ30" s="95"/>
      <c r="AK30" s="152"/>
      <c r="AL30" s="178" t="str">
        <f t="shared" si="31"/>
        <v/>
      </c>
      <c r="AM30" s="95" t="str">
        <f t="shared" si="32"/>
        <v/>
      </c>
      <c r="AN30" s="436"/>
      <c r="AO30" s="95"/>
      <c r="AP30" s="152"/>
      <c r="AQ30" s="178" t="str">
        <f t="shared" si="33"/>
        <v/>
      </c>
      <c r="AR30" s="95" t="str">
        <f t="shared" si="34"/>
        <v/>
      </c>
      <c r="AS30" s="436"/>
      <c r="AT30" s="95"/>
      <c r="AU30" s="152"/>
      <c r="AV30" s="178" t="str">
        <f t="shared" si="35"/>
        <v/>
      </c>
      <c r="AW30" s="95" t="str">
        <f t="shared" si="36"/>
        <v/>
      </c>
      <c r="AX30" s="436"/>
    </row>
    <row r="31" spans="2:50" hidden="1">
      <c r="B31" s="435"/>
      <c r="C31" s="95">
        <v>5</v>
      </c>
      <c r="D31" s="95"/>
      <c r="E31" s="95"/>
      <c r="F31" s="95"/>
      <c r="G31" s="178" t="e">
        <f t="shared" si="21"/>
        <v>#DIV/0!</v>
      </c>
      <c r="H31" s="436"/>
      <c r="I31" s="154" t="str">
        <f t="shared" ref="I31:I41" si="37">IFERROR(AVERAGE(P31,U31,Z31,AE31,AJ31,AO31,AT31),"")</f>
        <v/>
      </c>
      <c r="J31" s="154" t="str">
        <f t="shared" ref="J31:J41" si="38">IFERROR(AVERAGE(Q31,V31,AA31,AF31,AK31,AP31,AU31),"")</f>
        <v/>
      </c>
      <c r="K31" s="155" t="str">
        <f t="shared" ref="K31:K41" si="39">IFERROR(AVERAGE(R31,W31,AB31,AG31,AL31,AQ31,AV31),"")</f>
        <v/>
      </c>
      <c r="L31" s="438"/>
      <c r="M31" s="154" t="str">
        <f t="shared" si="22"/>
        <v/>
      </c>
      <c r="N31" s="433"/>
      <c r="O31" s="433"/>
      <c r="P31" s="95"/>
      <c r="Q31" s="152"/>
      <c r="R31" s="178" t="str">
        <f t="shared" si="23"/>
        <v/>
      </c>
      <c r="S31" s="95" t="str">
        <f t="shared" si="24"/>
        <v/>
      </c>
      <c r="T31" s="436"/>
      <c r="U31" s="95"/>
      <c r="V31" s="152"/>
      <c r="W31" s="178" t="str">
        <f t="shared" si="25"/>
        <v/>
      </c>
      <c r="X31" s="95" t="str">
        <f t="shared" si="26"/>
        <v/>
      </c>
      <c r="Y31" s="436"/>
      <c r="Z31" s="95"/>
      <c r="AA31" s="152"/>
      <c r="AB31" s="178" t="str">
        <f t="shared" si="27"/>
        <v/>
      </c>
      <c r="AC31" s="95" t="str">
        <f t="shared" si="28"/>
        <v/>
      </c>
      <c r="AD31" s="436"/>
      <c r="AE31" s="95"/>
      <c r="AF31" s="152"/>
      <c r="AG31" s="178" t="str">
        <f t="shared" si="29"/>
        <v/>
      </c>
      <c r="AH31" s="95" t="str">
        <f t="shared" si="30"/>
        <v/>
      </c>
      <c r="AI31" s="436"/>
      <c r="AJ31" s="95"/>
      <c r="AK31" s="152"/>
      <c r="AL31" s="178" t="str">
        <f t="shared" si="31"/>
        <v/>
      </c>
      <c r="AM31" s="95" t="str">
        <f t="shared" si="32"/>
        <v/>
      </c>
      <c r="AN31" s="436"/>
      <c r="AO31" s="95"/>
      <c r="AP31" s="152"/>
      <c r="AQ31" s="178" t="str">
        <f t="shared" si="33"/>
        <v/>
      </c>
      <c r="AR31" s="95" t="str">
        <f t="shared" si="34"/>
        <v/>
      </c>
      <c r="AS31" s="436"/>
      <c r="AT31" s="95"/>
      <c r="AU31" s="152"/>
      <c r="AV31" s="178" t="str">
        <f t="shared" si="35"/>
        <v/>
      </c>
      <c r="AW31" s="95" t="str">
        <f t="shared" si="36"/>
        <v/>
      </c>
      <c r="AX31" s="436"/>
    </row>
    <row r="32" spans="2:50" hidden="1">
      <c r="B32" s="435"/>
      <c r="C32" s="95">
        <v>6</v>
      </c>
      <c r="D32" s="95"/>
      <c r="E32" s="95"/>
      <c r="F32" s="95"/>
      <c r="G32" s="178" t="e">
        <f t="shared" si="21"/>
        <v>#DIV/0!</v>
      </c>
      <c r="H32" s="436"/>
      <c r="I32" s="154" t="str">
        <f t="shared" si="37"/>
        <v/>
      </c>
      <c r="J32" s="154" t="str">
        <f t="shared" si="38"/>
        <v/>
      </c>
      <c r="K32" s="155" t="str">
        <f t="shared" si="39"/>
        <v/>
      </c>
      <c r="L32" s="438"/>
      <c r="M32" s="154" t="str">
        <f t="shared" si="22"/>
        <v/>
      </c>
      <c r="N32" s="433"/>
      <c r="O32" s="433"/>
      <c r="P32" s="95"/>
      <c r="Q32" s="152"/>
      <c r="R32" s="178" t="str">
        <f t="shared" si="23"/>
        <v/>
      </c>
      <c r="S32" s="95" t="str">
        <f t="shared" si="24"/>
        <v/>
      </c>
      <c r="T32" s="436"/>
      <c r="U32" s="95"/>
      <c r="V32" s="152"/>
      <c r="W32" s="178" t="str">
        <f t="shared" si="25"/>
        <v/>
      </c>
      <c r="X32" s="95" t="str">
        <f t="shared" si="26"/>
        <v/>
      </c>
      <c r="Y32" s="436"/>
      <c r="Z32" s="95"/>
      <c r="AA32" s="152"/>
      <c r="AB32" s="178" t="str">
        <f t="shared" si="27"/>
        <v/>
      </c>
      <c r="AC32" s="95" t="str">
        <f t="shared" si="28"/>
        <v/>
      </c>
      <c r="AD32" s="436"/>
      <c r="AE32" s="95"/>
      <c r="AF32" s="152"/>
      <c r="AG32" s="178" t="str">
        <f t="shared" si="29"/>
        <v/>
      </c>
      <c r="AH32" s="95" t="str">
        <f t="shared" si="30"/>
        <v/>
      </c>
      <c r="AI32" s="436"/>
      <c r="AJ32" s="95"/>
      <c r="AK32" s="152"/>
      <c r="AL32" s="178" t="str">
        <f t="shared" si="31"/>
        <v/>
      </c>
      <c r="AM32" s="95" t="str">
        <f t="shared" si="32"/>
        <v/>
      </c>
      <c r="AN32" s="436"/>
      <c r="AO32" s="95"/>
      <c r="AP32" s="152"/>
      <c r="AQ32" s="178" t="str">
        <f t="shared" si="33"/>
        <v/>
      </c>
      <c r="AR32" s="95" t="str">
        <f t="shared" si="34"/>
        <v/>
      </c>
      <c r="AS32" s="436"/>
      <c r="AT32" s="95"/>
      <c r="AU32" s="152"/>
      <c r="AV32" s="178" t="str">
        <f t="shared" si="35"/>
        <v/>
      </c>
      <c r="AW32" s="95" t="str">
        <f t="shared" si="36"/>
        <v/>
      </c>
      <c r="AX32" s="436"/>
    </row>
    <row r="33" spans="2:50" hidden="1">
      <c r="B33" s="435"/>
      <c r="C33" s="95">
        <v>7</v>
      </c>
      <c r="D33" s="95"/>
      <c r="E33" s="95"/>
      <c r="F33" s="95"/>
      <c r="G33" s="178" t="e">
        <f t="shared" si="21"/>
        <v>#DIV/0!</v>
      </c>
      <c r="H33" s="436"/>
      <c r="I33" s="154" t="str">
        <f t="shared" si="37"/>
        <v/>
      </c>
      <c r="J33" s="154" t="str">
        <f t="shared" si="38"/>
        <v/>
      </c>
      <c r="K33" s="155" t="str">
        <f t="shared" si="39"/>
        <v/>
      </c>
      <c r="L33" s="438"/>
      <c r="M33" s="154" t="str">
        <f t="shared" si="22"/>
        <v/>
      </c>
      <c r="N33" s="433"/>
      <c r="O33" s="433"/>
      <c r="P33" s="95"/>
      <c r="Q33" s="152"/>
      <c r="R33" s="178" t="str">
        <f t="shared" si="23"/>
        <v/>
      </c>
      <c r="S33" s="95" t="str">
        <f t="shared" si="24"/>
        <v/>
      </c>
      <c r="T33" s="436"/>
      <c r="U33" s="95"/>
      <c r="V33" s="152"/>
      <c r="W33" s="178" t="str">
        <f t="shared" si="25"/>
        <v/>
      </c>
      <c r="X33" s="95" t="str">
        <f t="shared" si="26"/>
        <v/>
      </c>
      <c r="Y33" s="436"/>
      <c r="Z33" s="95"/>
      <c r="AA33" s="152"/>
      <c r="AB33" s="178" t="str">
        <f t="shared" si="27"/>
        <v/>
      </c>
      <c r="AC33" s="95" t="str">
        <f t="shared" si="28"/>
        <v/>
      </c>
      <c r="AD33" s="436"/>
      <c r="AE33" s="95"/>
      <c r="AF33" s="152"/>
      <c r="AG33" s="178" t="str">
        <f t="shared" si="29"/>
        <v/>
      </c>
      <c r="AH33" s="95" t="str">
        <f t="shared" si="30"/>
        <v/>
      </c>
      <c r="AI33" s="436"/>
      <c r="AJ33" s="95"/>
      <c r="AK33" s="152"/>
      <c r="AL33" s="178" t="str">
        <f t="shared" si="31"/>
        <v/>
      </c>
      <c r="AM33" s="95" t="str">
        <f t="shared" si="32"/>
        <v/>
      </c>
      <c r="AN33" s="436"/>
      <c r="AO33" s="95"/>
      <c r="AP33" s="152"/>
      <c r="AQ33" s="178" t="str">
        <f t="shared" si="33"/>
        <v/>
      </c>
      <c r="AR33" s="95" t="str">
        <f t="shared" si="34"/>
        <v/>
      </c>
      <c r="AS33" s="436"/>
      <c r="AT33" s="95"/>
      <c r="AU33" s="152"/>
      <c r="AV33" s="178" t="str">
        <f t="shared" si="35"/>
        <v/>
      </c>
      <c r="AW33" s="95" t="str">
        <f t="shared" si="36"/>
        <v/>
      </c>
      <c r="AX33" s="436"/>
    </row>
    <row r="34" spans="2:50" hidden="1">
      <c r="B34" s="435"/>
      <c r="C34" s="95">
        <v>8</v>
      </c>
      <c r="D34" s="95"/>
      <c r="E34" s="95"/>
      <c r="F34" s="95"/>
      <c r="G34" s="178" t="e">
        <f t="shared" si="21"/>
        <v>#DIV/0!</v>
      </c>
      <c r="H34" s="436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38"/>
      <c r="M34" s="154" t="str">
        <f t="shared" si="22"/>
        <v/>
      </c>
      <c r="N34" s="433"/>
      <c r="O34" s="433"/>
      <c r="P34" s="95"/>
      <c r="Q34" s="152"/>
      <c r="R34" s="178" t="str">
        <f t="shared" si="23"/>
        <v/>
      </c>
      <c r="S34" s="95" t="str">
        <f t="shared" si="24"/>
        <v/>
      </c>
      <c r="T34" s="436"/>
      <c r="U34" s="95"/>
      <c r="V34" s="152"/>
      <c r="W34" s="178" t="str">
        <f t="shared" si="25"/>
        <v/>
      </c>
      <c r="X34" s="95" t="str">
        <f t="shared" si="26"/>
        <v/>
      </c>
      <c r="Y34" s="436"/>
      <c r="Z34" s="95"/>
      <c r="AA34" s="152"/>
      <c r="AB34" s="178" t="str">
        <f t="shared" si="27"/>
        <v/>
      </c>
      <c r="AC34" s="95" t="str">
        <f t="shared" si="28"/>
        <v/>
      </c>
      <c r="AD34" s="436"/>
      <c r="AE34" s="95"/>
      <c r="AF34" s="152"/>
      <c r="AG34" s="178" t="str">
        <f t="shared" si="29"/>
        <v/>
      </c>
      <c r="AH34" s="95" t="str">
        <f t="shared" si="30"/>
        <v/>
      </c>
      <c r="AI34" s="436"/>
      <c r="AJ34" s="95"/>
      <c r="AK34" s="152"/>
      <c r="AL34" s="178" t="str">
        <f t="shared" si="31"/>
        <v/>
      </c>
      <c r="AM34" s="95" t="str">
        <f t="shared" si="32"/>
        <v/>
      </c>
      <c r="AN34" s="436"/>
      <c r="AO34" s="95"/>
      <c r="AP34" s="152"/>
      <c r="AQ34" s="178" t="str">
        <f t="shared" si="33"/>
        <v/>
      </c>
      <c r="AR34" s="95" t="str">
        <f t="shared" si="34"/>
        <v/>
      </c>
      <c r="AS34" s="436"/>
      <c r="AT34" s="95"/>
      <c r="AU34" s="152"/>
      <c r="AV34" s="178" t="str">
        <f t="shared" si="35"/>
        <v/>
      </c>
      <c r="AW34" s="95" t="str">
        <f t="shared" si="36"/>
        <v/>
      </c>
      <c r="AX34" s="436"/>
    </row>
    <row r="35" spans="2:50" hidden="1">
      <c r="B35" s="435"/>
      <c r="C35" s="95">
        <v>9</v>
      </c>
      <c r="D35" s="95"/>
      <c r="E35" s="95"/>
      <c r="F35" s="95"/>
      <c r="G35" s="178" t="e">
        <f t="shared" si="21"/>
        <v>#DIV/0!</v>
      </c>
      <c r="H35" s="436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38"/>
      <c r="M35" s="154" t="str">
        <f t="shared" si="22"/>
        <v/>
      </c>
      <c r="N35" s="433"/>
      <c r="O35" s="433"/>
      <c r="P35" s="95"/>
      <c r="Q35" s="152"/>
      <c r="R35" s="178" t="str">
        <f t="shared" si="23"/>
        <v/>
      </c>
      <c r="S35" s="95" t="str">
        <f t="shared" si="24"/>
        <v/>
      </c>
      <c r="T35" s="436"/>
      <c r="U35" s="95"/>
      <c r="V35" s="152"/>
      <c r="W35" s="178" t="str">
        <f t="shared" si="25"/>
        <v/>
      </c>
      <c r="X35" s="95" t="str">
        <f t="shared" si="26"/>
        <v/>
      </c>
      <c r="Y35" s="436"/>
      <c r="Z35" s="95"/>
      <c r="AA35" s="152"/>
      <c r="AB35" s="178" t="str">
        <f t="shared" si="27"/>
        <v/>
      </c>
      <c r="AC35" s="95" t="str">
        <f t="shared" si="28"/>
        <v/>
      </c>
      <c r="AD35" s="436"/>
      <c r="AE35" s="95"/>
      <c r="AF35" s="152"/>
      <c r="AG35" s="178" t="str">
        <f t="shared" si="29"/>
        <v/>
      </c>
      <c r="AH35" s="95" t="str">
        <f t="shared" si="30"/>
        <v/>
      </c>
      <c r="AI35" s="436"/>
      <c r="AJ35" s="95"/>
      <c r="AK35" s="152"/>
      <c r="AL35" s="178" t="str">
        <f t="shared" si="31"/>
        <v/>
      </c>
      <c r="AM35" s="95" t="str">
        <f t="shared" si="32"/>
        <v/>
      </c>
      <c r="AN35" s="436"/>
      <c r="AO35" s="95"/>
      <c r="AP35" s="152"/>
      <c r="AQ35" s="178" t="str">
        <f t="shared" si="33"/>
        <v/>
      </c>
      <c r="AR35" s="95" t="str">
        <f t="shared" si="34"/>
        <v/>
      </c>
      <c r="AS35" s="436"/>
      <c r="AT35" s="95"/>
      <c r="AU35" s="152"/>
      <c r="AV35" s="178" t="str">
        <f t="shared" si="35"/>
        <v/>
      </c>
      <c r="AW35" s="95" t="str">
        <f t="shared" si="36"/>
        <v/>
      </c>
      <c r="AX35" s="436"/>
    </row>
    <row r="36" spans="2:50" hidden="1">
      <c r="B36" s="435"/>
      <c r="C36" s="95">
        <v>10</v>
      </c>
      <c r="D36" s="95"/>
      <c r="E36" s="95"/>
      <c r="F36" s="95"/>
      <c r="G36" s="178" t="e">
        <f t="shared" si="21"/>
        <v>#DIV/0!</v>
      </c>
      <c r="H36" s="436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38"/>
      <c r="M36" s="154" t="str">
        <f t="shared" si="22"/>
        <v/>
      </c>
      <c r="N36" s="433"/>
      <c r="O36" s="433"/>
      <c r="P36" s="95"/>
      <c r="Q36" s="152"/>
      <c r="R36" s="178" t="str">
        <f t="shared" si="23"/>
        <v/>
      </c>
      <c r="S36" s="95" t="str">
        <f t="shared" si="24"/>
        <v/>
      </c>
      <c r="T36" s="436"/>
      <c r="U36" s="95"/>
      <c r="V36" s="152"/>
      <c r="W36" s="178" t="str">
        <f t="shared" si="25"/>
        <v/>
      </c>
      <c r="X36" s="95" t="str">
        <f t="shared" si="26"/>
        <v/>
      </c>
      <c r="Y36" s="436"/>
      <c r="Z36" s="95"/>
      <c r="AA36" s="152"/>
      <c r="AB36" s="178" t="str">
        <f t="shared" si="27"/>
        <v/>
      </c>
      <c r="AC36" s="95" t="str">
        <f t="shared" si="28"/>
        <v/>
      </c>
      <c r="AD36" s="436"/>
      <c r="AE36" s="95"/>
      <c r="AF36" s="152"/>
      <c r="AG36" s="178" t="str">
        <f t="shared" si="29"/>
        <v/>
      </c>
      <c r="AH36" s="95" t="str">
        <f t="shared" si="30"/>
        <v/>
      </c>
      <c r="AI36" s="436"/>
      <c r="AJ36" s="95"/>
      <c r="AK36" s="152"/>
      <c r="AL36" s="178" t="str">
        <f t="shared" si="31"/>
        <v/>
      </c>
      <c r="AM36" s="95" t="str">
        <f t="shared" si="32"/>
        <v/>
      </c>
      <c r="AN36" s="436"/>
      <c r="AO36" s="95"/>
      <c r="AP36" s="152"/>
      <c r="AQ36" s="178" t="str">
        <f t="shared" si="33"/>
        <v/>
      </c>
      <c r="AR36" s="95" t="str">
        <f t="shared" si="34"/>
        <v/>
      </c>
      <c r="AS36" s="436"/>
      <c r="AT36" s="95"/>
      <c r="AU36" s="152"/>
      <c r="AV36" s="178" t="str">
        <f t="shared" si="35"/>
        <v/>
      </c>
      <c r="AW36" s="95" t="str">
        <f t="shared" si="36"/>
        <v/>
      </c>
      <c r="AX36" s="436"/>
    </row>
    <row r="37" spans="2:50" hidden="1">
      <c r="B37" s="435"/>
      <c r="C37" s="95">
        <v>11</v>
      </c>
      <c r="D37" s="95"/>
      <c r="E37" s="95"/>
      <c r="F37" s="95"/>
      <c r="G37" s="178" t="e">
        <f t="shared" si="21"/>
        <v>#DIV/0!</v>
      </c>
      <c r="H37" s="436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38"/>
      <c r="M37" s="154" t="str">
        <f t="shared" si="22"/>
        <v/>
      </c>
      <c r="N37" s="433"/>
      <c r="O37" s="433"/>
      <c r="P37" s="95"/>
      <c r="Q37" s="152"/>
      <c r="R37" s="178" t="str">
        <f t="shared" si="23"/>
        <v/>
      </c>
      <c r="S37" s="95" t="str">
        <f t="shared" si="24"/>
        <v/>
      </c>
      <c r="T37" s="436"/>
      <c r="U37" s="95"/>
      <c r="V37" s="152"/>
      <c r="W37" s="178" t="str">
        <f t="shared" si="25"/>
        <v/>
      </c>
      <c r="X37" s="95" t="str">
        <f t="shared" si="26"/>
        <v/>
      </c>
      <c r="Y37" s="436"/>
      <c r="Z37" s="95"/>
      <c r="AA37" s="152"/>
      <c r="AB37" s="178" t="str">
        <f t="shared" si="27"/>
        <v/>
      </c>
      <c r="AC37" s="95" t="str">
        <f t="shared" si="28"/>
        <v/>
      </c>
      <c r="AD37" s="436"/>
      <c r="AE37" s="95"/>
      <c r="AF37" s="152"/>
      <c r="AG37" s="178" t="str">
        <f t="shared" si="29"/>
        <v/>
      </c>
      <c r="AH37" s="95" t="str">
        <f t="shared" si="30"/>
        <v/>
      </c>
      <c r="AI37" s="436"/>
      <c r="AJ37" s="95"/>
      <c r="AK37" s="152"/>
      <c r="AL37" s="178" t="str">
        <f t="shared" si="31"/>
        <v/>
      </c>
      <c r="AM37" s="95" t="str">
        <f t="shared" si="32"/>
        <v/>
      </c>
      <c r="AN37" s="436"/>
      <c r="AO37" s="95"/>
      <c r="AP37" s="152"/>
      <c r="AQ37" s="178" t="str">
        <f t="shared" si="33"/>
        <v/>
      </c>
      <c r="AR37" s="95" t="str">
        <f t="shared" si="34"/>
        <v/>
      </c>
      <c r="AS37" s="436"/>
      <c r="AT37" s="95"/>
      <c r="AU37" s="152"/>
      <c r="AV37" s="178" t="str">
        <f t="shared" si="35"/>
        <v/>
      </c>
      <c r="AW37" s="95" t="str">
        <f t="shared" si="36"/>
        <v/>
      </c>
      <c r="AX37" s="436"/>
    </row>
    <row r="38" spans="2:50" hidden="1">
      <c r="B38" s="435"/>
      <c r="C38" s="95">
        <v>12</v>
      </c>
      <c r="D38" s="95"/>
      <c r="E38" s="95"/>
      <c r="F38" s="95"/>
      <c r="G38" s="178" t="e">
        <f t="shared" si="21"/>
        <v>#DIV/0!</v>
      </c>
      <c r="H38" s="436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38"/>
      <c r="M38" s="154" t="str">
        <f t="shared" si="22"/>
        <v/>
      </c>
      <c r="N38" s="433"/>
      <c r="O38" s="433"/>
      <c r="P38" s="95"/>
      <c r="Q38" s="152"/>
      <c r="R38" s="178" t="str">
        <f t="shared" si="23"/>
        <v/>
      </c>
      <c r="S38" s="95" t="str">
        <f t="shared" si="24"/>
        <v/>
      </c>
      <c r="T38" s="436"/>
      <c r="U38" s="95"/>
      <c r="V38" s="152"/>
      <c r="W38" s="178" t="str">
        <f t="shared" si="25"/>
        <v/>
      </c>
      <c r="X38" s="95" t="str">
        <f t="shared" si="26"/>
        <v/>
      </c>
      <c r="Y38" s="436"/>
      <c r="Z38" s="95"/>
      <c r="AA38" s="152"/>
      <c r="AB38" s="178" t="str">
        <f t="shared" si="27"/>
        <v/>
      </c>
      <c r="AC38" s="95" t="str">
        <f t="shared" si="28"/>
        <v/>
      </c>
      <c r="AD38" s="436"/>
      <c r="AE38" s="95"/>
      <c r="AF38" s="152"/>
      <c r="AG38" s="178" t="str">
        <f t="shared" si="29"/>
        <v/>
      </c>
      <c r="AH38" s="95" t="str">
        <f t="shared" si="30"/>
        <v/>
      </c>
      <c r="AI38" s="436"/>
      <c r="AJ38" s="95"/>
      <c r="AK38" s="152"/>
      <c r="AL38" s="178" t="str">
        <f t="shared" si="31"/>
        <v/>
      </c>
      <c r="AM38" s="95" t="str">
        <f t="shared" si="32"/>
        <v/>
      </c>
      <c r="AN38" s="436"/>
      <c r="AO38" s="95"/>
      <c r="AP38" s="152"/>
      <c r="AQ38" s="178" t="str">
        <f t="shared" si="33"/>
        <v/>
      </c>
      <c r="AR38" s="95" t="str">
        <f t="shared" si="34"/>
        <v/>
      </c>
      <c r="AS38" s="436"/>
      <c r="AT38" s="95"/>
      <c r="AU38" s="152"/>
      <c r="AV38" s="178" t="str">
        <f t="shared" si="35"/>
        <v/>
      </c>
      <c r="AW38" s="95" t="str">
        <f t="shared" si="36"/>
        <v/>
      </c>
      <c r="AX38" s="436"/>
    </row>
    <row r="39" spans="2:50" hidden="1">
      <c r="B39" s="435"/>
      <c r="C39" s="95">
        <v>13</v>
      </c>
      <c r="D39" s="95"/>
      <c r="E39" s="95"/>
      <c r="F39" s="95"/>
      <c r="G39" s="178" t="e">
        <f t="shared" si="21"/>
        <v>#DIV/0!</v>
      </c>
      <c r="H39" s="436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38"/>
      <c r="M39" s="154" t="str">
        <f t="shared" si="22"/>
        <v/>
      </c>
      <c r="N39" s="433"/>
      <c r="O39" s="433"/>
      <c r="P39" s="95"/>
      <c r="Q39" s="152"/>
      <c r="R39" s="178" t="str">
        <f t="shared" si="23"/>
        <v/>
      </c>
      <c r="S39" s="95" t="str">
        <f t="shared" si="24"/>
        <v/>
      </c>
      <c r="T39" s="436"/>
      <c r="U39" s="95"/>
      <c r="V39" s="152"/>
      <c r="W39" s="178" t="str">
        <f t="shared" si="25"/>
        <v/>
      </c>
      <c r="X39" s="95" t="str">
        <f t="shared" si="26"/>
        <v/>
      </c>
      <c r="Y39" s="436"/>
      <c r="Z39" s="95"/>
      <c r="AA39" s="152"/>
      <c r="AB39" s="178" t="str">
        <f t="shared" si="27"/>
        <v/>
      </c>
      <c r="AC39" s="95" t="str">
        <f t="shared" si="28"/>
        <v/>
      </c>
      <c r="AD39" s="436"/>
      <c r="AE39" s="95"/>
      <c r="AF39" s="152"/>
      <c r="AG39" s="178" t="str">
        <f t="shared" si="29"/>
        <v/>
      </c>
      <c r="AH39" s="95" t="str">
        <f t="shared" si="30"/>
        <v/>
      </c>
      <c r="AI39" s="436"/>
      <c r="AJ39" s="95"/>
      <c r="AK39" s="152"/>
      <c r="AL39" s="178" t="str">
        <f t="shared" si="31"/>
        <v/>
      </c>
      <c r="AM39" s="95" t="str">
        <f t="shared" si="32"/>
        <v/>
      </c>
      <c r="AN39" s="436"/>
      <c r="AO39" s="95"/>
      <c r="AP39" s="152"/>
      <c r="AQ39" s="178" t="str">
        <f t="shared" si="33"/>
        <v/>
      </c>
      <c r="AR39" s="95" t="str">
        <f t="shared" si="34"/>
        <v/>
      </c>
      <c r="AS39" s="436"/>
      <c r="AT39" s="95"/>
      <c r="AU39" s="152"/>
      <c r="AV39" s="178" t="str">
        <f t="shared" si="35"/>
        <v/>
      </c>
      <c r="AW39" s="95" t="str">
        <f t="shared" si="36"/>
        <v/>
      </c>
      <c r="AX39" s="436"/>
    </row>
    <row r="40" spans="2:50" hidden="1">
      <c r="B40" s="435"/>
      <c r="C40" s="95">
        <v>14</v>
      </c>
      <c r="D40" s="95"/>
      <c r="E40" s="95"/>
      <c r="F40" s="95"/>
      <c r="G40" s="178" t="e">
        <f t="shared" si="21"/>
        <v>#DIV/0!</v>
      </c>
      <c r="H40" s="436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38"/>
      <c r="M40" s="154" t="str">
        <f t="shared" si="22"/>
        <v/>
      </c>
      <c r="N40" s="433"/>
      <c r="O40" s="433"/>
      <c r="P40" s="95"/>
      <c r="Q40" s="152"/>
      <c r="R40" s="178" t="str">
        <f t="shared" si="23"/>
        <v/>
      </c>
      <c r="S40" s="95" t="str">
        <f t="shared" si="24"/>
        <v/>
      </c>
      <c r="T40" s="436"/>
      <c r="U40" s="95"/>
      <c r="V40" s="152"/>
      <c r="W40" s="178" t="str">
        <f t="shared" si="25"/>
        <v/>
      </c>
      <c r="X40" s="95" t="str">
        <f t="shared" si="26"/>
        <v/>
      </c>
      <c r="Y40" s="436"/>
      <c r="Z40" s="95"/>
      <c r="AA40" s="152"/>
      <c r="AB40" s="178" t="str">
        <f t="shared" si="27"/>
        <v/>
      </c>
      <c r="AC40" s="95" t="str">
        <f t="shared" si="28"/>
        <v/>
      </c>
      <c r="AD40" s="436"/>
      <c r="AE40" s="95"/>
      <c r="AF40" s="152"/>
      <c r="AG40" s="178" t="str">
        <f t="shared" si="29"/>
        <v/>
      </c>
      <c r="AH40" s="95" t="str">
        <f t="shared" si="30"/>
        <v/>
      </c>
      <c r="AI40" s="436"/>
      <c r="AJ40" s="95"/>
      <c r="AK40" s="152"/>
      <c r="AL40" s="178" t="str">
        <f t="shared" si="31"/>
        <v/>
      </c>
      <c r="AM40" s="95" t="str">
        <f t="shared" si="32"/>
        <v/>
      </c>
      <c r="AN40" s="436"/>
      <c r="AO40" s="95"/>
      <c r="AP40" s="152"/>
      <c r="AQ40" s="178" t="str">
        <f t="shared" si="33"/>
        <v/>
      </c>
      <c r="AR40" s="95" t="str">
        <f t="shared" si="34"/>
        <v/>
      </c>
      <c r="AS40" s="436"/>
      <c r="AT40" s="95"/>
      <c r="AU40" s="152"/>
      <c r="AV40" s="178" t="str">
        <f t="shared" si="35"/>
        <v/>
      </c>
      <c r="AW40" s="95" t="str">
        <f t="shared" si="36"/>
        <v/>
      </c>
      <c r="AX40" s="436"/>
    </row>
    <row r="41" spans="2:50" hidden="1">
      <c r="B41" s="435"/>
      <c r="C41" s="95">
        <v>15</v>
      </c>
      <c r="D41" s="95"/>
      <c r="E41" s="95"/>
      <c r="F41" s="95"/>
      <c r="G41" s="178" t="e">
        <f t="shared" si="21"/>
        <v>#DIV/0!</v>
      </c>
      <c r="H41" s="436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39"/>
      <c r="M41" s="154" t="str">
        <f t="shared" si="22"/>
        <v/>
      </c>
      <c r="N41" s="433"/>
      <c r="O41" s="433"/>
      <c r="P41" s="95"/>
      <c r="Q41" s="152"/>
      <c r="R41" s="178" t="str">
        <f t="shared" si="23"/>
        <v/>
      </c>
      <c r="S41" s="95" t="str">
        <f t="shared" si="24"/>
        <v/>
      </c>
      <c r="T41" s="436"/>
      <c r="U41" s="95"/>
      <c r="V41" s="152"/>
      <c r="W41" s="178" t="str">
        <f t="shared" si="25"/>
        <v/>
      </c>
      <c r="X41" s="95" t="str">
        <f t="shared" si="26"/>
        <v/>
      </c>
      <c r="Y41" s="436"/>
      <c r="Z41" s="95"/>
      <c r="AA41" s="152"/>
      <c r="AB41" s="178" t="str">
        <f t="shared" si="27"/>
        <v/>
      </c>
      <c r="AC41" s="95" t="str">
        <f t="shared" si="28"/>
        <v/>
      </c>
      <c r="AD41" s="436"/>
      <c r="AE41" s="95"/>
      <c r="AF41" s="152"/>
      <c r="AG41" s="178" t="str">
        <f t="shared" si="29"/>
        <v/>
      </c>
      <c r="AH41" s="95" t="str">
        <f t="shared" si="30"/>
        <v/>
      </c>
      <c r="AI41" s="436"/>
      <c r="AJ41" s="95"/>
      <c r="AK41" s="152"/>
      <c r="AL41" s="178" t="str">
        <f t="shared" si="31"/>
        <v/>
      </c>
      <c r="AM41" s="95" t="str">
        <f t="shared" si="32"/>
        <v/>
      </c>
      <c r="AN41" s="436"/>
      <c r="AO41" s="95"/>
      <c r="AP41" s="152"/>
      <c r="AQ41" s="178" t="str">
        <f t="shared" si="33"/>
        <v/>
      </c>
      <c r="AR41" s="95" t="str">
        <f t="shared" si="34"/>
        <v/>
      </c>
      <c r="AS41" s="436"/>
      <c r="AT41" s="95"/>
      <c r="AU41" s="152"/>
      <c r="AV41" s="178" t="str">
        <f t="shared" si="35"/>
        <v/>
      </c>
      <c r="AW41" s="95" t="str">
        <f t="shared" si="36"/>
        <v/>
      </c>
      <c r="AX41" s="436"/>
    </row>
    <row r="42" spans="2:50" ht="15.75" hidden="1">
      <c r="B42" s="443" t="s">
        <v>167</v>
      </c>
      <c r="C42" s="444"/>
      <c r="D42" s="444"/>
      <c r="E42" s="444"/>
      <c r="F42" s="444"/>
      <c r="G42" s="444"/>
      <c r="H42" s="444"/>
      <c r="I42" s="151"/>
      <c r="J42" s="151"/>
      <c r="K42" s="151"/>
      <c r="L42" s="151"/>
      <c r="M42" s="151"/>
      <c r="N42" s="433" t="s">
        <v>159</v>
      </c>
      <c r="O42" s="446" t="s">
        <v>106</v>
      </c>
      <c r="P42" s="448">
        <v>45881</v>
      </c>
      <c r="Q42" s="435"/>
      <c r="R42" s="435"/>
      <c r="S42" s="435"/>
      <c r="T42" s="435"/>
      <c r="U42" s="448">
        <v>45882</v>
      </c>
      <c r="V42" s="435"/>
      <c r="W42" s="435"/>
      <c r="X42" s="435"/>
      <c r="Y42" s="435"/>
      <c r="Z42" s="448">
        <v>45883</v>
      </c>
      <c r="AA42" s="435"/>
      <c r="AB42" s="435"/>
      <c r="AC42" s="435"/>
      <c r="AD42" s="435"/>
      <c r="AE42" s="448">
        <v>45884</v>
      </c>
      <c r="AF42" s="435"/>
      <c r="AG42" s="435"/>
      <c r="AH42" s="435"/>
      <c r="AI42" s="435"/>
      <c r="AJ42" s="448">
        <v>45885</v>
      </c>
      <c r="AK42" s="435"/>
      <c r="AL42" s="435"/>
      <c r="AM42" s="435"/>
      <c r="AN42" s="435"/>
      <c r="AO42" s="448">
        <v>45886</v>
      </c>
      <c r="AP42" s="435"/>
      <c r="AQ42" s="435"/>
      <c r="AR42" s="435"/>
      <c r="AS42" s="435"/>
      <c r="AT42" s="448">
        <v>45887</v>
      </c>
      <c r="AU42" s="435"/>
      <c r="AV42" s="435"/>
      <c r="AW42" s="435"/>
      <c r="AX42" s="435"/>
    </row>
    <row r="43" spans="2:50" ht="15.75" hidden="1">
      <c r="B43" s="445"/>
      <c r="C43" s="445"/>
      <c r="D43" s="445"/>
      <c r="E43" s="445"/>
      <c r="F43" s="445"/>
      <c r="G43" s="445"/>
      <c r="H43" s="445"/>
      <c r="I43" s="151"/>
      <c r="J43" s="151"/>
      <c r="K43" s="151"/>
      <c r="L43" s="151"/>
      <c r="M43" s="151"/>
      <c r="N43" s="433"/>
      <c r="O43" s="447"/>
      <c r="P43" s="448" t="s">
        <v>120</v>
      </c>
      <c r="Q43" s="435"/>
      <c r="R43" s="435"/>
      <c r="S43" s="435"/>
      <c r="T43" s="435"/>
      <c r="U43" s="448" t="s">
        <v>114</v>
      </c>
      <c r="V43" s="435"/>
      <c r="W43" s="435"/>
      <c r="X43" s="435"/>
      <c r="Y43" s="435"/>
      <c r="Z43" s="448" t="s">
        <v>115</v>
      </c>
      <c r="AA43" s="435"/>
      <c r="AB43" s="435"/>
      <c r="AC43" s="435"/>
      <c r="AD43" s="435"/>
      <c r="AE43" s="448" t="s">
        <v>116</v>
      </c>
      <c r="AF43" s="435"/>
      <c r="AG43" s="435"/>
      <c r="AH43" s="435"/>
      <c r="AI43" s="435"/>
      <c r="AJ43" s="448" t="s">
        <v>117</v>
      </c>
      <c r="AK43" s="435"/>
      <c r="AL43" s="435"/>
      <c r="AM43" s="435"/>
      <c r="AN43" s="435"/>
      <c r="AO43" s="448" t="s">
        <v>118</v>
      </c>
      <c r="AP43" s="435"/>
      <c r="AQ43" s="435"/>
      <c r="AR43" s="435"/>
      <c r="AS43" s="435"/>
      <c r="AT43" s="448" t="s">
        <v>119</v>
      </c>
      <c r="AU43" s="435"/>
      <c r="AV43" s="435"/>
      <c r="AW43" s="435"/>
      <c r="AX43" s="435"/>
    </row>
    <row r="44" spans="2:50" hidden="1">
      <c r="B44" s="433" t="s">
        <v>155</v>
      </c>
      <c r="C44" s="433" t="s">
        <v>147</v>
      </c>
      <c r="D44" s="433"/>
      <c r="E44" s="433" t="s">
        <v>149</v>
      </c>
      <c r="F44" s="433"/>
      <c r="G44" s="433"/>
      <c r="H44" s="440" t="s">
        <v>156</v>
      </c>
      <c r="I44" s="434" t="s">
        <v>225</v>
      </c>
      <c r="J44" s="434"/>
      <c r="K44" s="434"/>
      <c r="L44" s="434" t="s">
        <v>156</v>
      </c>
      <c r="M44" s="434" t="s">
        <v>168</v>
      </c>
      <c r="N44" s="433"/>
      <c r="O44" s="433" t="s">
        <v>158</v>
      </c>
      <c r="P44" s="430" t="s">
        <v>152</v>
      </c>
      <c r="Q44" s="431"/>
      <c r="R44" s="431"/>
      <c r="S44" s="432"/>
      <c r="T44" s="433" t="s">
        <v>156</v>
      </c>
      <c r="U44" s="430" t="s">
        <v>152</v>
      </c>
      <c r="V44" s="431"/>
      <c r="W44" s="431"/>
      <c r="X44" s="432"/>
      <c r="Y44" s="433" t="s">
        <v>156</v>
      </c>
      <c r="Z44" s="430" t="s">
        <v>152</v>
      </c>
      <c r="AA44" s="431"/>
      <c r="AB44" s="431"/>
      <c r="AC44" s="432"/>
      <c r="AD44" s="433" t="s">
        <v>156</v>
      </c>
      <c r="AE44" s="430" t="s">
        <v>152</v>
      </c>
      <c r="AF44" s="431"/>
      <c r="AG44" s="431"/>
      <c r="AH44" s="432"/>
      <c r="AI44" s="433" t="s">
        <v>156</v>
      </c>
      <c r="AJ44" s="430" t="s">
        <v>152</v>
      </c>
      <c r="AK44" s="431"/>
      <c r="AL44" s="431"/>
      <c r="AM44" s="432"/>
      <c r="AN44" s="433" t="s">
        <v>156</v>
      </c>
      <c r="AO44" s="430" t="s">
        <v>152</v>
      </c>
      <c r="AP44" s="431"/>
      <c r="AQ44" s="431"/>
      <c r="AR44" s="432"/>
      <c r="AS44" s="433" t="s">
        <v>156</v>
      </c>
      <c r="AT44" s="430" t="s">
        <v>152</v>
      </c>
      <c r="AU44" s="431"/>
      <c r="AV44" s="431"/>
      <c r="AW44" s="432"/>
      <c r="AX44" s="433" t="s">
        <v>156</v>
      </c>
    </row>
    <row r="45" spans="2:50" hidden="1">
      <c r="B45" s="433"/>
      <c r="C45" s="433"/>
      <c r="D45" s="433"/>
      <c r="E45" s="433" t="s">
        <v>148</v>
      </c>
      <c r="F45" s="433"/>
      <c r="G45" s="433"/>
      <c r="H45" s="441"/>
      <c r="I45" s="434" t="s">
        <v>148</v>
      </c>
      <c r="J45" s="434"/>
      <c r="K45" s="434"/>
      <c r="L45" s="434"/>
      <c r="M45" s="434"/>
      <c r="N45" s="433"/>
      <c r="O45" s="433"/>
      <c r="P45" s="430" t="s">
        <v>153</v>
      </c>
      <c r="Q45" s="431"/>
      <c r="R45" s="431"/>
      <c r="S45" s="432"/>
      <c r="T45" s="433"/>
      <c r="U45" s="430" t="s">
        <v>153</v>
      </c>
      <c r="V45" s="431"/>
      <c r="W45" s="431"/>
      <c r="X45" s="432"/>
      <c r="Y45" s="433"/>
      <c r="Z45" s="430" t="s">
        <v>153</v>
      </c>
      <c r="AA45" s="431"/>
      <c r="AB45" s="431"/>
      <c r="AC45" s="432"/>
      <c r="AD45" s="433"/>
      <c r="AE45" s="430" t="s">
        <v>153</v>
      </c>
      <c r="AF45" s="431"/>
      <c r="AG45" s="431"/>
      <c r="AH45" s="432"/>
      <c r="AI45" s="433"/>
      <c r="AJ45" s="430" t="s">
        <v>153</v>
      </c>
      <c r="AK45" s="431"/>
      <c r="AL45" s="431"/>
      <c r="AM45" s="432"/>
      <c r="AN45" s="433"/>
      <c r="AO45" s="430" t="s">
        <v>153</v>
      </c>
      <c r="AP45" s="431"/>
      <c r="AQ45" s="431"/>
      <c r="AR45" s="432"/>
      <c r="AS45" s="433"/>
      <c r="AT45" s="430" t="s">
        <v>153</v>
      </c>
      <c r="AU45" s="431"/>
      <c r="AV45" s="431"/>
      <c r="AW45" s="432"/>
      <c r="AX45" s="433"/>
    </row>
    <row r="46" spans="2:50" hidden="1">
      <c r="B46" s="433"/>
      <c r="C46" s="433"/>
      <c r="D46" s="433"/>
      <c r="E46" s="94" t="s">
        <v>150</v>
      </c>
      <c r="F46" s="94" t="s">
        <v>151</v>
      </c>
      <c r="G46" s="94" t="s">
        <v>154</v>
      </c>
      <c r="H46" s="442"/>
      <c r="I46" s="153" t="s">
        <v>150</v>
      </c>
      <c r="J46" s="153" t="s">
        <v>151</v>
      </c>
      <c r="K46" s="153" t="s">
        <v>154</v>
      </c>
      <c r="L46" s="434"/>
      <c r="M46" s="434"/>
      <c r="N46" s="433"/>
      <c r="O46" s="433"/>
      <c r="P46" s="94" t="s">
        <v>150</v>
      </c>
      <c r="Q46" s="94" t="s">
        <v>151</v>
      </c>
      <c r="R46" s="94" t="s">
        <v>154</v>
      </c>
      <c r="S46" s="94" t="s">
        <v>168</v>
      </c>
      <c r="T46" s="433"/>
      <c r="U46" s="94" t="s">
        <v>150</v>
      </c>
      <c r="V46" s="94" t="s">
        <v>151</v>
      </c>
      <c r="W46" s="94" t="s">
        <v>154</v>
      </c>
      <c r="X46" s="94" t="s">
        <v>168</v>
      </c>
      <c r="Y46" s="433"/>
      <c r="Z46" s="94" t="s">
        <v>150</v>
      </c>
      <c r="AA46" s="94" t="s">
        <v>151</v>
      </c>
      <c r="AB46" s="94" t="s">
        <v>154</v>
      </c>
      <c r="AC46" s="94" t="s">
        <v>168</v>
      </c>
      <c r="AD46" s="433"/>
      <c r="AE46" s="94" t="s">
        <v>150</v>
      </c>
      <c r="AF46" s="94" t="s">
        <v>151</v>
      </c>
      <c r="AG46" s="94" t="s">
        <v>154</v>
      </c>
      <c r="AH46" s="94" t="s">
        <v>168</v>
      </c>
      <c r="AI46" s="433"/>
      <c r="AJ46" s="94" t="s">
        <v>150</v>
      </c>
      <c r="AK46" s="94" t="s">
        <v>151</v>
      </c>
      <c r="AL46" s="94" t="s">
        <v>154</v>
      </c>
      <c r="AM46" s="94" t="s">
        <v>168</v>
      </c>
      <c r="AN46" s="433"/>
      <c r="AO46" s="94" t="s">
        <v>150</v>
      </c>
      <c r="AP46" s="94" t="s">
        <v>151</v>
      </c>
      <c r="AQ46" s="94" t="s">
        <v>154</v>
      </c>
      <c r="AR46" s="94" t="s">
        <v>168</v>
      </c>
      <c r="AS46" s="433"/>
      <c r="AT46" s="94" t="s">
        <v>150</v>
      </c>
      <c r="AU46" s="94" t="s">
        <v>151</v>
      </c>
      <c r="AV46" s="94" t="s">
        <v>154</v>
      </c>
      <c r="AW46" s="94" t="s">
        <v>168</v>
      </c>
      <c r="AX46" s="433"/>
    </row>
    <row r="47" spans="2:50" hidden="1">
      <c r="B47" s="433" t="s">
        <v>655</v>
      </c>
      <c r="C47" s="95">
        <v>1</v>
      </c>
      <c r="D47" s="95"/>
      <c r="E47" s="95"/>
      <c r="F47" s="95"/>
      <c r="G47" s="178" t="e">
        <f>F47/E47</f>
        <v>#DIV/0!</v>
      </c>
      <c r="H47" s="436" t="e">
        <f>AVERAGE(G47:G61)</f>
        <v>#DIV/0!</v>
      </c>
      <c r="I47" s="154" t="str">
        <f t="shared" ref="I47:I49" si="40">IFERROR(AVERAGE(P47,U47,Z47,AE47,AJ47,AO47,AT47),"")</f>
        <v/>
      </c>
      <c r="J47" s="154" t="str">
        <f t="shared" ref="J47:J49" si="41">IFERROR(AVERAGE(Q47,V47,AA47,AF47,AK47,AP47,AU47),"")</f>
        <v/>
      </c>
      <c r="K47" s="155" t="str">
        <f t="shared" ref="K47:K49" si="42">IFERROR(AVERAGE(R47,W47,AB47,AG47,AL47,AQ47,AV47),"")</f>
        <v/>
      </c>
      <c r="L47" s="437" t="str">
        <f>IFERROR(AVERAGE(K47:K61),"-")</f>
        <v>-</v>
      </c>
      <c r="M47" s="154" t="str">
        <f>IFERROR(RANK(K47, K$7:K$21),"")</f>
        <v/>
      </c>
      <c r="N47" s="433"/>
      <c r="O47" s="433"/>
      <c r="P47" s="95"/>
      <c r="Q47" s="152"/>
      <c r="R47" s="178" t="str">
        <f>IFERROR(Q47/P47,"")</f>
        <v/>
      </c>
      <c r="S47" s="95" t="str">
        <f>IFERROR(RANK(R47, R$47:R$61),"")</f>
        <v/>
      </c>
      <c r="T47" s="436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36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36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36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36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36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36" t="e">
        <f>AVERAGE(AV47:AV61)</f>
        <v>#DIV/0!</v>
      </c>
    </row>
    <row r="48" spans="2:50" hidden="1">
      <c r="B48" s="435"/>
      <c r="C48" s="95">
        <v>2</v>
      </c>
      <c r="D48" s="95"/>
      <c r="E48" s="95"/>
      <c r="F48" s="95"/>
      <c r="G48" s="178" t="e">
        <f t="shared" ref="G48:G61" si="43">F48/E48</f>
        <v>#DIV/0!</v>
      </c>
      <c r="H48" s="436"/>
      <c r="I48" s="154" t="str">
        <f t="shared" si="40"/>
        <v/>
      </c>
      <c r="J48" s="154" t="str">
        <f t="shared" si="41"/>
        <v/>
      </c>
      <c r="K48" s="155" t="str">
        <f t="shared" si="42"/>
        <v/>
      </c>
      <c r="L48" s="438"/>
      <c r="M48" s="154" t="str">
        <f t="shared" ref="M48:M61" si="44">IFERROR(RANK(K48, K$7:K$21),"")</f>
        <v/>
      </c>
      <c r="N48" s="433"/>
      <c r="O48" s="433"/>
      <c r="P48" s="95"/>
      <c r="Q48" s="152"/>
      <c r="R48" s="178" t="str">
        <f t="shared" ref="R48:R61" si="45">IFERROR(Q48/P48,"")</f>
        <v/>
      </c>
      <c r="S48" s="95" t="str">
        <f t="shared" ref="S48:S61" si="46">IFERROR(RANK(R48, R$47:R$61),"")</f>
        <v/>
      </c>
      <c r="T48" s="436"/>
      <c r="U48" s="95"/>
      <c r="V48" s="152"/>
      <c r="W48" s="178" t="str">
        <f t="shared" ref="W48:W61" si="47">IFERROR(V48/U48,"")</f>
        <v/>
      </c>
      <c r="X48" s="95" t="str">
        <f t="shared" ref="X48:X61" si="48">IFERROR(RANK(W48, W$47:W$61),"")</f>
        <v/>
      </c>
      <c r="Y48" s="436"/>
      <c r="Z48" s="95"/>
      <c r="AA48" s="152"/>
      <c r="AB48" s="178" t="str">
        <f t="shared" ref="AB48:AB61" si="49">IFERROR(AA48/Z48,"")</f>
        <v/>
      </c>
      <c r="AC48" s="95" t="str">
        <f t="shared" ref="AC48:AC61" si="50">IFERROR(RANK(AB48, AB$47:AB$61),"")</f>
        <v/>
      </c>
      <c r="AD48" s="436"/>
      <c r="AE48" s="95"/>
      <c r="AF48" s="152"/>
      <c r="AG48" s="178" t="str">
        <f t="shared" ref="AG48:AG61" si="51">IFERROR(AF48/AE48,"")</f>
        <v/>
      </c>
      <c r="AH48" s="95" t="str">
        <f t="shared" ref="AH48:AH61" si="52">IFERROR(RANK(AG48, AG$47:AG$61),"")</f>
        <v/>
      </c>
      <c r="AI48" s="436"/>
      <c r="AJ48" s="95"/>
      <c r="AK48" s="152"/>
      <c r="AL48" s="178" t="str">
        <f t="shared" ref="AL48:AL61" si="53">IFERROR(AK48/AJ48,"")</f>
        <v/>
      </c>
      <c r="AM48" s="95" t="str">
        <f t="shared" ref="AM48:AM61" si="54">IFERROR(RANK(AL48, AL$47:AL$61),"")</f>
        <v/>
      </c>
      <c r="AN48" s="436"/>
      <c r="AO48" s="95"/>
      <c r="AP48" s="152"/>
      <c r="AQ48" s="178" t="str">
        <f t="shared" ref="AQ48:AQ61" si="55">IFERROR(AP48/AO48,"")</f>
        <v/>
      </c>
      <c r="AR48" s="95" t="str">
        <f t="shared" ref="AR48:AR61" si="56">IFERROR(RANK(AQ48, AQ$47:AQ$61),"")</f>
        <v/>
      </c>
      <c r="AS48" s="436"/>
      <c r="AT48" s="95"/>
      <c r="AU48" s="152"/>
      <c r="AV48" s="178" t="str">
        <f t="shared" ref="AV48:AV61" si="57">IFERROR(AU48/AT48,"")</f>
        <v/>
      </c>
      <c r="AW48" s="95" t="str">
        <f t="shared" ref="AW48:AW61" si="58">IFERROR(RANK(AV48, AV$47:AV$61),"")</f>
        <v/>
      </c>
      <c r="AX48" s="436"/>
    </row>
    <row r="49" spans="2:50" hidden="1">
      <c r="B49" s="435"/>
      <c r="C49" s="95">
        <v>3</v>
      </c>
      <c r="D49" s="95"/>
      <c r="E49" s="95"/>
      <c r="F49" s="95"/>
      <c r="G49" s="178" t="e">
        <f t="shared" si="43"/>
        <v>#DIV/0!</v>
      </c>
      <c r="H49" s="436"/>
      <c r="I49" s="154" t="str">
        <f t="shared" si="40"/>
        <v/>
      </c>
      <c r="J49" s="154" t="str">
        <f t="shared" si="41"/>
        <v/>
      </c>
      <c r="K49" s="155" t="str">
        <f t="shared" si="42"/>
        <v/>
      </c>
      <c r="L49" s="438"/>
      <c r="M49" s="154" t="str">
        <f t="shared" si="44"/>
        <v/>
      </c>
      <c r="N49" s="433"/>
      <c r="O49" s="433"/>
      <c r="P49" s="95"/>
      <c r="Q49" s="152"/>
      <c r="R49" s="178" t="str">
        <f t="shared" si="45"/>
        <v/>
      </c>
      <c r="S49" s="95" t="str">
        <f t="shared" si="46"/>
        <v/>
      </c>
      <c r="T49" s="436"/>
      <c r="U49" s="95"/>
      <c r="V49" s="152"/>
      <c r="W49" s="178" t="str">
        <f t="shared" si="47"/>
        <v/>
      </c>
      <c r="X49" s="95" t="str">
        <f t="shared" si="48"/>
        <v/>
      </c>
      <c r="Y49" s="436"/>
      <c r="Z49" s="95"/>
      <c r="AA49" s="152"/>
      <c r="AB49" s="178" t="str">
        <f t="shared" si="49"/>
        <v/>
      </c>
      <c r="AC49" s="95" t="str">
        <f t="shared" si="50"/>
        <v/>
      </c>
      <c r="AD49" s="436"/>
      <c r="AE49" s="95"/>
      <c r="AF49" s="152"/>
      <c r="AG49" s="178" t="str">
        <f t="shared" si="51"/>
        <v/>
      </c>
      <c r="AH49" s="95" t="str">
        <f t="shared" si="52"/>
        <v/>
      </c>
      <c r="AI49" s="436"/>
      <c r="AJ49" s="95"/>
      <c r="AK49" s="152"/>
      <c r="AL49" s="178" t="str">
        <f t="shared" si="53"/>
        <v/>
      </c>
      <c r="AM49" s="95" t="str">
        <f t="shared" si="54"/>
        <v/>
      </c>
      <c r="AN49" s="436"/>
      <c r="AO49" s="95"/>
      <c r="AP49" s="152"/>
      <c r="AQ49" s="178" t="str">
        <f t="shared" si="55"/>
        <v/>
      </c>
      <c r="AR49" s="95" t="str">
        <f t="shared" si="56"/>
        <v/>
      </c>
      <c r="AS49" s="436"/>
      <c r="AT49" s="95"/>
      <c r="AU49" s="152"/>
      <c r="AV49" s="178" t="str">
        <f t="shared" si="57"/>
        <v/>
      </c>
      <c r="AW49" s="95" t="str">
        <f t="shared" si="58"/>
        <v/>
      </c>
      <c r="AX49" s="436"/>
    </row>
    <row r="50" spans="2:50" hidden="1">
      <c r="B50" s="435"/>
      <c r="C50" s="95">
        <v>4</v>
      </c>
      <c r="D50" s="95"/>
      <c r="E50" s="95"/>
      <c r="F50" s="95"/>
      <c r="G50" s="178" t="e">
        <f t="shared" si="43"/>
        <v>#DIV/0!</v>
      </c>
      <c r="H50" s="43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38"/>
      <c r="M50" s="154" t="str">
        <f t="shared" si="44"/>
        <v/>
      </c>
      <c r="N50" s="433"/>
      <c r="O50" s="433"/>
      <c r="P50" s="95"/>
      <c r="Q50" s="152"/>
      <c r="R50" s="178" t="str">
        <f t="shared" si="45"/>
        <v/>
      </c>
      <c r="S50" s="95" t="str">
        <f t="shared" si="46"/>
        <v/>
      </c>
      <c r="T50" s="436"/>
      <c r="U50" s="95"/>
      <c r="V50" s="152"/>
      <c r="W50" s="178" t="str">
        <f t="shared" si="47"/>
        <v/>
      </c>
      <c r="X50" s="95" t="str">
        <f t="shared" si="48"/>
        <v/>
      </c>
      <c r="Y50" s="436"/>
      <c r="Z50" s="95"/>
      <c r="AA50" s="152"/>
      <c r="AB50" s="178" t="str">
        <f t="shared" si="49"/>
        <v/>
      </c>
      <c r="AC50" s="95" t="str">
        <f t="shared" si="50"/>
        <v/>
      </c>
      <c r="AD50" s="436"/>
      <c r="AE50" s="95"/>
      <c r="AF50" s="152"/>
      <c r="AG50" s="178" t="str">
        <f t="shared" si="51"/>
        <v/>
      </c>
      <c r="AH50" s="95" t="str">
        <f t="shared" si="52"/>
        <v/>
      </c>
      <c r="AI50" s="436"/>
      <c r="AJ50" s="95"/>
      <c r="AK50" s="152"/>
      <c r="AL50" s="178" t="str">
        <f t="shared" si="53"/>
        <v/>
      </c>
      <c r="AM50" s="95" t="str">
        <f t="shared" si="54"/>
        <v/>
      </c>
      <c r="AN50" s="436"/>
      <c r="AO50" s="95"/>
      <c r="AP50" s="152"/>
      <c r="AQ50" s="178" t="str">
        <f t="shared" si="55"/>
        <v/>
      </c>
      <c r="AR50" s="95" t="str">
        <f t="shared" si="56"/>
        <v/>
      </c>
      <c r="AS50" s="436"/>
      <c r="AT50" s="95"/>
      <c r="AU50" s="152"/>
      <c r="AV50" s="178" t="str">
        <f t="shared" si="57"/>
        <v/>
      </c>
      <c r="AW50" s="95" t="str">
        <f t="shared" si="58"/>
        <v/>
      </c>
      <c r="AX50" s="436"/>
    </row>
    <row r="51" spans="2:50" hidden="1">
      <c r="B51" s="435"/>
      <c r="C51" s="95">
        <v>5</v>
      </c>
      <c r="D51" s="95"/>
      <c r="E51" s="95"/>
      <c r="F51" s="95"/>
      <c r="G51" s="178" t="e">
        <f t="shared" si="43"/>
        <v>#DIV/0!</v>
      </c>
      <c r="H51" s="436"/>
      <c r="I51" s="154" t="str">
        <f t="shared" ref="I51:I61" si="59">IFERROR(AVERAGE(P51,U51,Z51,AE51,AJ51,AO51,AT51),"")</f>
        <v/>
      </c>
      <c r="J51" s="154" t="str">
        <f t="shared" ref="J51:J61" si="60">IFERROR(AVERAGE(Q51,V51,AA51,AF51,AK51,AP51,AU51),"")</f>
        <v/>
      </c>
      <c r="K51" s="155" t="str">
        <f t="shared" ref="K51:K61" si="61">IFERROR(AVERAGE(R51,W51,AB51,AG51,AL51,AQ51,AV51),"")</f>
        <v/>
      </c>
      <c r="L51" s="438"/>
      <c r="M51" s="154" t="str">
        <f t="shared" si="44"/>
        <v/>
      </c>
      <c r="N51" s="433"/>
      <c r="O51" s="433"/>
      <c r="P51" s="95"/>
      <c r="Q51" s="152"/>
      <c r="R51" s="178" t="str">
        <f t="shared" si="45"/>
        <v/>
      </c>
      <c r="S51" s="95" t="str">
        <f t="shared" si="46"/>
        <v/>
      </c>
      <c r="T51" s="436"/>
      <c r="U51" s="95"/>
      <c r="V51" s="152"/>
      <c r="W51" s="178" t="str">
        <f t="shared" si="47"/>
        <v/>
      </c>
      <c r="X51" s="95" t="str">
        <f t="shared" si="48"/>
        <v/>
      </c>
      <c r="Y51" s="436"/>
      <c r="Z51" s="95"/>
      <c r="AA51" s="152"/>
      <c r="AB51" s="178" t="str">
        <f t="shared" si="49"/>
        <v/>
      </c>
      <c r="AC51" s="95" t="str">
        <f t="shared" si="50"/>
        <v/>
      </c>
      <c r="AD51" s="436"/>
      <c r="AE51" s="95"/>
      <c r="AF51" s="152"/>
      <c r="AG51" s="178" t="str">
        <f t="shared" si="51"/>
        <v/>
      </c>
      <c r="AH51" s="95" t="str">
        <f t="shared" si="52"/>
        <v/>
      </c>
      <c r="AI51" s="436"/>
      <c r="AJ51" s="95"/>
      <c r="AK51" s="152"/>
      <c r="AL51" s="178" t="str">
        <f t="shared" si="53"/>
        <v/>
      </c>
      <c r="AM51" s="95" t="str">
        <f t="shared" si="54"/>
        <v/>
      </c>
      <c r="AN51" s="436"/>
      <c r="AO51" s="95"/>
      <c r="AP51" s="152"/>
      <c r="AQ51" s="178" t="str">
        <f t="shared" si="55"/>
        <v/>
      </c>
      <c r="AR51" s="95" t="str">
        <f t="shared" si="56"/>
        <v/>
      </c>
      <c r="AS51" s="436"/>
      <c r="AT51" s="95"/>
      <c r="AU51" s="152"/>
      <c r="AV51" s="178" t="str">
        <f t="shared" si="57"/>
        <v/>
      </c>
      <c r="AW51" s="95" t="str">
        <f t="shared" si="58"/>
        <v/>
      </c>
      <c r="AX51" s="436"/>
    </row>
    <row r="52" spans="2:50" hidden="1">
      <c r="B52" s="435"/>
      <c r="C52" s="95">
        <v>6</v>
      </c>
      <c r="D52" s="95"/>
      <c r="E52" s="95"/>
      <c r="F52" s="95"/>
      <c r="G52" s="178" t="e">
        <f t="shared" si="43"/>
        <v>#DIV/0!</v>
      </c>
      <c r="H52" s="436"/>
      <c r="I52" s="154" t="str">
        <f t="shared" si="59"/>
        <v/>
      </c>
      <c r="J52" s="154" t="str">
        <f t="shared" si="60"/>
        <v/>
      </c>
      <c r="K52" s="155" t="str">
        <f t="shared" si="61"/>
        <v/>
      </c>
      <c r="L52" s="438"/>
      <c r="M52" s="154" t="str">
        <f t="shared" si="44"/>
        <v/>
      </c>
      <c r="N52" s="433"/>
      <c r="O52" s="433"/>
      <c r="P52" s="95"/>
      <c r="Q52" s="152"/>
      <c r="R52" s="178" t="str">
        <f t="shared" si="45"/>
        <v/>
      </c>
      <c r="S52" s="95" t="str">
        <f t="shared" si="46"/>
        <v/>
      </c>
      <c r="T52" s="436"/>
      <c r="U52" s="95"/>
      <c r="V52" s="152"/>
      <c r="W52" s="178" t="str">
        <f t="shared" si="47"/>
        <v/>
      </c>
      <c r="X52" s="95" t="str">
        <f t="shared" si="48"/>
        <v/>
      </c>
      <c r="Y52" s="436"/>
      <c r="Z52" s="95"/>
      <c r="AA52" s="152"/>
      <c r="AB52" s="178" t="str">
        <f t="shared" si="49"/>
        <v/>
      </c>
      <c r="AC52" s="95" t="str">
        <f t="shared" si="50"/>
        <v/>
      </c>
      <c r="AD52" s="436"/>
      <c r="AE52" s="95"/>
      <c r="AF52" s="152"/>
      <c r="AG52" s="178" t="str">
        <f t="shared" si="51"/>
        <v/>
      </c>
      <c r="AH52" s="95" t="str">
        <f t="shared" si="52"/>
        <v/>
      </c>
      <c r="AI52" s="436"/>
      <c r="AJ52" s="95"/>
      <c r="AK52" s="152"/>
      <c r="AL52" s="178" t="str">
        <f t="shared" si="53"/>
        <v/>
      </c>
      <c r="AM52" s="95" t="str">
        <f t="shared" si="54"/>
        <v/>
      </c>
      <c r="AN52" s="436"/>
      <c r="AO52" s="95"/>
      <c r="AP52" s="152"/>
      <c r="AQ52" s="178" t="str">
        <f t="shared" si="55"/>
        <v/>
      </c>
      <c r="AR52" s="95" t="str">
        <f t="shared" si="56"/>
        <v/>
      </c>
      <c r="AS52" s="436"/>
      <c r="AT52" s="95"/>
      <c r="AU52" s="152"/>
      <c r="AV52" s="178" t="str">
        <f t="shared" si="57"/>
        <v/>
      </c>
      <c r="AW52" s="95" t="str">
        <f t="shared" si="58"/>
        <v/>
      </c>
      <c r="AX52" s="436"/>
    </row>
    <row r="53" spans="2:50" hidden="1">
      <c r="B53" s="435"/>
      <c r="C53" s="95">
        <v>7</v>
      </c>
      <c r="D53" s="95"/>
      <c r="E53" s="95"/>
      <c r="F53" s="95"/>
      <c r="G53" s="178" t="e">
        <f t="shared" si="43"/>
        <v>#DIV/0!</v>
      </c>
      <c r="H53" s="436"/>
      <c r="I53" s="154" t="str">
        <f t="shared" si="59"/>
        <v/>
      </c>
      <c r="J53" s="154" t="str">
        <f t="shared" si="60"/>
        <v/>
      </c>
      <c r="K53" s="155" t="str">
        <f t="shared" si="61"/>
        <v/>
      </c>
      <c r="L53" s="438"/>
      <c r="M53" s="154" t="str">
        <f t="shared" si="44"/>
        <v/>
      </c>
      <c r="N53" s="433"/>
      <c r="O53" s="433"/>
      <c r="P53" s="95"/>
      <c r="Q53" s="152"/>
      <c r="R53" s="178" t="str">
        <f t="shared" si="45"/>
        <v/>
      </c>
      <c r="S53" s="95" t="str">
        <f t="shared" si="46"/>
        <v/>
      </c>
      <c r="T53" s="436"/>
      <c r="U53" s="95"/>
      <c r="V53" s="152"/>
      <c r="W53" s="178" t="str">
        <f t="shared" si="47"/>
        <v/>
      </c>
      <c r="X53" s="95" t="str">
        <f t="shared" si="48"/>
        <v/>
      </c>
      <c r="Y53" s="436"/>
      <c r="Z53" s="95"/>
      <c r="AA53" s="152"/>
      <c r="AB53" s="178" t="str">
        <f t="shared" si="49"/>
        <v/>
      </c>
      <c r="AC53" s="95" t="str">
        <f t="shared" si="50"/>
        <v/>
      </c>
      <c r="AD53" s="436"/>
      <c r="AE53" s="95"/>
      <c r="AF53" s="152"/>
      <c r="AG53" s="178" t="str">
        <f t="shared" si="51"/>
        <v/>
      </c>
      <c r="AH53" s="95" t="str">
        <f t="shared" si="52"/>
        <v/>
      </c>
      <c r="AI53" s="436"/>
      <c r="AJ53" s="95"/>
      <c r="AK53" s="152"/>
      <c r="AL53" s="178" t="str">
        <f t="shared" si="53"/>
        <v/>
      </c>
      <c r="AM53" s="95" t="str">
        <f t="shared" si="54"/>
        <v/>
      </c>
      <c r="AN53" s="436"/>
      <c r="AO53" s="95"/>
      <c r="AP53" s="152"/>
      <c r="AQ53" s="178" t="str">
        <f t="shared" si="55"/>
        <v/>
      </c>
      <c r="AR53" s="95" t="str">
        <f t="shared" si="56"/>
        <v/>
      </c>
      <c r="AS53" s="436"/>
      <c r="AT53" s="95"/>
      <c r="AU53" s="152"/>
      <c r="AV53" s="178" t="str">
        <f t="shared" si="57"/>
        <v/>
      </c>
      <c r="AW53" s="95" t="str">
        <f t="shared" si="58"/>
        <v/>
      </c>
      <c r="AX53" s="436"/>
    </row>
    <row r="54" spans="2:50" hidden="1">
      <c r="B54" s="435"/>
      <c r="C54" s="95">
        <v>8</v>
      </c>
      <c r="D54" s="95"/>
      <c r="E54" s="95"/>
      <c r="F54" s="95"/>
      <c r="G54" s="178" t="e">
        <f t="shared" si="43"/>
        <v>#DIV/0!</v>
      </c>
      <c r="H54" s="436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38"/>
      <c r="M54" s="154" t="str">
        <f t="shared" si="44"/>
        <v/>
      </c>
      <c r="N54" s="433"/>
      <c r="O54" s="433"/>
      <c r="P54" s="95"/>
      <c r="Q54" s="152"/>
      <c r="R54" s="178" t="str">
        <f t="shared" si="45"/>
        <v/>
      </c>
      <c r="S54" s="95" t="str">
        <f t="shared" si="46"/>
        <v/>
      </c>
      <c r="T54" s="436"/>
      <c r="U54" s="95"/>
      <c r="V54" s="152"/>
      <c r="W54" s="178" t="str">
        <f t="shared" si="47"/>
        <v/>
      </c>
      <c r="X54" s="95" t="str">
        <f t="shared" si="48"/>
        <v/>
      </c>
      <c r="Y54" s="436"/>
      <c r="Z54" s="95"/>
      <c r="AA54" s="152"/>
      <c r="AB54" s="178" t="str">
        <f t="shared" si="49"/>
        <v/>
      </c>
      <c r="AC54" s="95" t="str">
        <f t="shared" si="50"/>
        <v/>
      </c>
      <c r="AD54" s="436"/>
      <c r="AE54" s="95"/>
      <c r="AF54" s="152"/>
      <c r="AG54" s="178" t="str">
        <f t="shared" si="51"/>
        <v/>
      </c>
      <c r="AH54" s="95" t="str">
        <f t="shared" si="52"/>
        <v/>
      </c>
      <c r="AI54" s="436"/>
      <c r="AJ54" s="95"/>
      <c r="AK54" s="152"/>
      <c r="AL54" s="178" t="str">
        <f t="shared" si="53"/>
        <v/>
      </c>
      <c r="AM54" s="95" t="str">
        <f t="shared" si="54"/>
        <v/>
      </c>
      <c r="AN54" s="436"/>
      <c r="AO54" s="95"/>
      <c r="AP54" s="152"/>
      <c r="AQ54" s="178" t="str">
        <f t="shared" si="55"/>
        <v/>
      </c>
      <c r="AR54" s="95" t="str">
        <f t="shared" si="56"/>
        <v/>
      </c>
      <c r="AS54" s="436"/>
      <c r="AT54" s="95"/>
      <c r="AU54" s="152"/>
      <c r="AV54" s="178" t="str">
        <f t="shared" si="57"/>
        <v/>
      </c>
      <c r="AW54" s="95" t="str">
        <f t="shared" si="58"/>
        <v/>
      </c>
      <c r="AX54" s="436"/>
    </row>
    <row r="55" spans="2:50" hidden="1">
      <c r="B55" s="435"/>
      <c r="C55" s="95">
        <v>9</v>
      </c>
      <c r="D55" s="95"/>
      <c r="E55" s="95"/>
      <c r="F55" s="95"/>
      <c r="G55" s="178" t="e">
        <f t="shared" si="43"/>
        <v>#DIV/0!</v>
      </c>
      <c r="H55" s="436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38"/>
      <c r="M55" s="154" t="str">
        <f t="shared" si="44"/>
        <v/>
      </c>
      <c r="N55" s="433"/>
      <c r="O55" s="433"/>
      <c r="P55" s="95"/>
      <c r="Q55" s="152"/>
      <c r="R55" s="178" t="str">
        <f t="shared" si="45"/>
        <v/>
      </c>
      <c r="S55" s="95" t="str">
        <f t="shared" si="46"/>
        <v/>
      </c>
      <c r="T55" s="436"/>
      <c r="U55" s="95"/>
      <c r="V55" s="152"/>
      <c r="W55" s="178" t="str">
        <f t="shared" si="47"/>
        <v/>
      </c>
      <c r="X55" s="95" t="str">
        <f t="shared" si="48"/>
        <v/>
      </c>
      <c r="Y55" s="436"/>
      <c r="Z55" s="95"/>
      <c r="AA55" s="152"/>
      <c r="AB55" s="178" t="str">
        <f t="shared" si="49"/>
        <v/>
      </c>
      <c r="AC55" s="95" t="str">
        <f t="shared" si="50"/>
        <v/>
      </c>
      <c r="AD55" s="436"/>
      <c r="AE55" s="95"/>
      <c r="AF55" s="152"/>
      <c r="AG55" s="178" t="str">
        <f t="shared" si="51"/>
        <v/>
      </c>
      <c r="AH55" s="95" t="str">
        <f t="shared" si="52"/>
        <v/>
      </c>
      <c r="AI55" s="436"/>
      <c r="AJ55" s="95"/>
      <c r="AK55" s="152"/>
      <c r="AL55" s="178" t="str">
        <f t="shared" si="53"/>
        <v/>
      </c>
      <c r="AM55" s="95" t="str">
        <f t="shared" si="54"/>
        <v/>
      </c>
      <c r="AN55" s="436"/>
      <c r="AO55" s="95"/>
      <c r="AP55" s="152"/>
      <c r="AQ55" s="178" t="str">
        <f t="shared" si="55"/>
        <v/>
      </c>
      <c r="AR55" s="95" t="str">
        <f t="shared" si="56"/>
        <v/>
      </c>
      <c r="AS55" s="436"/>
      <c r="AT55" s="95"/>
      <c r="AU55" s="152"/>
      <c r="AV55" s="178" t="str">
        <f t="shared" si="57"/>
        <v/>
      </c>
      <c r="AW55" s="95" t="str">
        <f t="shared" si="58"/>
        <v/>
      </c>
      <c r="AX55" s="436"/>
    </row>
    <row r="56" spans="2:50" hidden="1">
      <c r="B56" s="435"/>
      <c r="C56" s="95">
        <v>10</v>
      </c>
      <c r="D56" s="95"/>
      <c r="E56" s="95"/>
      <c r="F56" s="95"/>
      <c r="G56" s="178" t="e">
        <f t="shared" si="43"/>
        <v>#DIV/0!</v>
      </c>
      <c r="H56" s="436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38"/>
      <c r="M56" s="154" t="str">
        <f t="shared" si="44"/>
        <v/>
      </c>
      <c r="N56" s="433"/>
      <c r="O56" s="433"/>
      <c r="P56" s="95"/>
      <c r="Q56" s="152"/>
      <c r="R56" s="178" t="str">
        <f t="shared" si="45"/>
        <v/>
      </c>
      <c r="S56" s="95" t="str">
        <f t="shared" si="46"/>
        <v/>
      </c>
      <c r="T56" s="436"/>
      <c r="U56" s="95"/>
      <c r="V56" s="152"/>
      <c r="W56" s="178" t="str">
        <f t="shared" si="47"/>
        <v/>
      </c>
      <c r="X56" s="95" t="str">
        <f t="shared" si="48"/>
        <v/>
      </c>
      <c r="Y56" s="436"/>
      <c r="Z56" s="95"/>
      <c r="AA56" s="152"/>
      <c r="AB56" s="178" t="str">
        <f t="shared" si="49"/>
        <v/>
      </c>
      <c r="AC56" s="95" t="str">
        <f t="shared" si="50"/>
        <v/>
      </c>
      <c r="AD56" s="436"/>
      <c r="AE56" s="95"/>
      <c r="AF56" s="152"/>
      <c r="AG56" s="178" t="str">
        <f t="shared" si="51"/>
        <v/>
      </c>
      <c r="AH56" s="95" t="str">
        <f t="shared" si="52"/>
        <v/>
      </c>
      <c r="AI56" s="436"/>
      <c r="AJ56" s="95"/>
      <c r="AK56" s="152"/>
      <c r="AL56" s="178" t="str">
        <f t="shared" si="53"/>
        <v/>
      </c>
      <c r="AM56" s="95" t="str">
        <f t="shared" si="54"/>
        <v/>
      </c>
      <c r="AN56" s="436"/>
      <c r="AO56" s="95"/>
      <c r="AP56" s="152"/>
      <c r="AQ56" s="178" t="str">
        <f t="shared" si="55"/>
        <v/>
      </c>
      <c r="AR56" s="95" t="str">
        <f t="shared" si="56"/>
        <v/>
      </c>
      <c r="AS56" s="436"/>
      <c r="AT56" s="95"/>
      <c r="AU56" s="152"/>
      <c r="AV56" s="178" t="str">
        <f t="shared" si="57"/>
        <v/>
      </c>
      <c r="AW56" s="95" t="str">
        <f t="shared" si="58"/>
        <v/>
      </c>
      <c r="AX56" s="436"/>
    </row>
    <row r="57" spans="2:50" hidden="1">
      <c r="B57" s="435"/>
      <c r="C57" s="95">
        <v>11</v>
      </c>
      <c r="D57" s="95"/>
      <c r="E57" s="95"/>
      <c r="F57" s="95"/>
      <c r="G57" s="178" t="e">
        <f t="shared" si="43"/>
        <v>#DIV/0!</v>
      </c>
      <c r="H57" s="436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38"/>
      <c r="M57" s="154" t="str">
        <f t="shared" si="44"/>
        <v/>
      </c>
      <c r="N57" s="433"/>
      <c r="O57" s="433"/>
      <c r="P57" s="95"/>
      <c r="Q57" s="152"/>
      <c r="R57" s="178" t="str">
        <f t="shared" si="45"/>
        <v/>
      </c>
      <c r="S57" s="95" t="str">
        <f t="shared" si="46"/>
        <v/>
      </c>
      <c r="T57" s="436"/>
      <c r="U57" s="95"/>
      <c r="V57" s="152"/>
      <c r="W57" s="178" t="str">
        <f t="shared" si="47"/>
        <v/>
      </c>
      <c r="X57" s="95" t="str">
        <f t="shared" si="48"/>
        <v/>
      </c>
      <c r="Y57" s="436"/>
      <c r="Z57" s="95"/>
      <c r="AA57" s="152"/>
      <c r="AB57" s="178" t="str">
        <f t="shared" si="49"/>
        <v/>
      </c>
      <c r="AC57" s="95" t="str">
        <f t="shared" si="50"/>
        <v/>
      </c>
      <c r="AD57" s="436"/>
      <c r="AE57" s="95"/>
      <c r="AF57" s="152"/>
      <c r="AG57" s="178" t="str">
        <f t="shared" si="51"/>
        <v/>
      </c>
      <c r="AH57" s="95" t="str">
        <f t="shared" si="52"/>
        <v/>
      </c>
      <c r="AI57" s="436"/>
      <c r="AJ57" s="95"/>
      <c r="AK57" s="152"/>
      <c r="AL57" s="178" t="str">
        <f t="shared" si="53"/>
        <v/>
      </c>
      <c r="AM57" s="95" t="str">
        <f t="shared" si="54"/>
        <v/>
      </c>
      <c r="AN57" s="436"/>
      <c r="AO57" s="95"/>
      <c r="AP57" s="152"/>
      <c r="AQ57" s="178" t="str">
        <f t="shared" si="55"/>
        <v/>
      </c>
      <c r="AR57" s="95" t="str">
        <f t="shared" si="56"/>
        <v/>
      </c>
      <c r="AS57" s="436"/>
      <c r="AT57" s="95"/>
      <c r="AU57" s="152"/>
      <c r="AV57" s="178" t="str">
        <f t="shared" si="57"/>
        <v/>
      </c>
      <c r="AW57" s="95" t="str">
        <f t="shared" si="58"/>
        <v/>
      </c>
      <c r="AX57" s="436"/>
    </row>
    <row r="58" spans="2:50" hidden="1">
      <c r="B58" s="435"/>
      <c r="C58" s="95">
        <v>12</v>
      </c>
      <c r="D58" s="95"/>
      <c r="E58" s="95"/>
      <c r="F58" s="95"/>
      <c r="G58" s="178" t="e">
        <f t="shared" si="43"/>
        <v>#DIV/0!</v>
      </c>
      <c r="H58" s="436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38"/>
      <c r="M58" s="154" t="str">
        <f t="shared" si="44"/>
        <v/>
      </c>
      <c r="N58" s="433"/>
      <c r="O58" s="433"/>
      <c r="P58" s="95"/>
      <c r="Q58" s="152"/>
      <c r="R58" s="178" t="str">
        <f t="shared" si="45"/>
        <v/>
      </c>
      <c r="S58" s="95" t="str">
        <f t="shared" si="46"/>
        <v/>
      </c>
      <c r="T58" s="436"/>
      <c r="U58" s="95"/>
      <c r="V58" s="152"/>
      <c r="W58" s="178" t="str">
        <f t="shared" si="47"/>
        <v/>
      </c>
      <c r="X58" s="95" t="str">
        <f t="shared" si="48"/>
        <v/>
      </c>
      <c r="Y58" s="436"/>
      <c r="Z58" s="95"/>
      <c r="AA58" s="152"/>
      <c r="AB58" s="178" t="str">
        <f t="shared" si="49"/>
        <v/>
      </c>
      <c r="AC58" s="95" t="str">
        <f t="shared" si="50"/>
        <v/>
      </c>
      <c r="AD58" s="436"/>
      <c r="AE58" s="95"/>
      <c r="AF58" s="152"/>
      <c r="AG58" s="178" t="str">
        <f t="shared" si="51"/>
        <v/>
      </c>
      <c r="AH58" s="95" t="str">
        <f t="shared" si="52"/>
        <v/>
      </c>
      <c r="AI58" s="436"/>
      <c r="AJ58" s="95"/>
      <c r="AK58" s="152"/>
      <c r="AL58" s="178" t="str">
        <f t="shared" si="53"/>
        <v/>
      </c>
      <c r="AM58" s="95" t="str">
        <f t="shared" si="54"/>
        <v/>
      </c>
      <c r="AN58" s="436"/>
      <c r="AO58" s="95"/>
      <c r="AP58" s="152"/>
      <c r="AQ58" s="178" t="str">
        <f t="shared" si="55"/>
        <v/>
      </c>
      <c r="AR58" s="95" t="str">
        <f t="shared" si="56"/>
        <v/>
      </c>
      <c r="AS58" s="436"/>
      <c r="AT58" s="95"/>
      <c r="AU58" s="152"/>
      <c r="AV58" s="178" t="str">
        <f t="shared" si="57"/>
        <v/>
      </c>
      <c r="AW58" s="95" t="str">
        <f t="shared" si="58"/>
        <v/>
      </c>
      <c r="AX58" s="436"/>
    </row>
    <row r="59" spans="2:50" hidden="1">
      <c r="B59" s="435"/>
      <c r="C59" s="95">
        <v>13</v>
      </c>
      <c r="D59" s="95"/>
      <c r="E59" s="95"/>
      <c r="F59" s="95"/>
      <c r="G59" s="178" t="e">
        <f t="shared" si="43"/>
        <v>#DIV/0!</v>
      </c>
      <c r="H59" s="436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38"/>
      <c r="M59" s="154" t="str">
        <f t="shared" si="44"/>
        <v/>
      </c>
      <c r="N59" s="433"/>
      <c r="O59" s="433"/>
      <c r="P59" s="95"/>
      <c r="Q59" s="152"/>
      <c r="R59" s="178" t="str">
        <f t="shared" si="45"/>
        <v/>
      </c>
      <c r="S59" s="95" t="str">
        <f t="shared" si="46"/>
        <v/>
      </c>
      <c r="T59" s="436"/>
      <c r="U59" s="95"/>
      <c r="V59" s="152"/>
      <c r="W59" s="178" t="str">
        <f t="shared" si="47"/>
        <v/>
      </c>
      <c r="X59" s="95" t="str">
        <f t="shared" si="48"/>
        <v/>
      </c>
      <c r="Y59" s="436"/>
      <c r="Z59" s="95"/>
      <c r="AA59" s="152"/>
      <c r="AB59" s="178" t="str">
        <f t="shared" si="49"/>
        <v/>
      </c>
      <c r="AC59" s="95" t="str">
        <f t="shared" si="50"/>
        <v/>
      </c>
      <c r="AD59" s="436"/>
      <c r="AE59" s="95"/>
      <c r="AF59" s="152"/>
      <c r="AG59" s="178" t="str">
        <f t="shared" si="51"/>
        <v/>
      </c>
      <c r="AH59" s="95" t="str">
        <f t="shared" si="52"/>
        <v/>
      </c>
      <c r="AI59" s="436"/>
      <c r="AJ59" s="95"/>
      <c r="AK59" s="152"/>
      <c r="AL59" s="178" t="str">
        <f t="shared" si="53"/>
        <v/>
      </c>
      <c r="AM59" s="95" t="str">
        <f t="shared" si="54"/>
        <v/>
      </c>
      <c r="AN59" s="436"/>
      <c r="AO59" s="95"/>
      <c r="AP59" s="152"/>
      <c r="AQ59" s="178" t="str">
        <f t="shared" si="55"/>
        <v/>
      </c>
      <c r="AR59" s="95" t="str">
        <f t="shared" si="56"/>
        <v/>
      </c>
      <c r="AS59" s="436"/>
      <c r="AT59" s="95"/>
      <c r="AU59" s="152"/>
      <c r="AV59" s="178" t="str">
        <f t="shared" si="57"/>
        <v/>
      </c>
      <c r="AW59" s="95" t="str">
        <f t="shared" si="58"/>
        <v/>
      </c>
      <c r="AX59" s="436"/>
    </row>
    <row r="60" spans="2:50" hidden="1">
      <c r="B60" s="435"/>
      <c r="C60" s="95">
        <v>14</v>
      </c>
      <c r="D60" s="95"/>
      <c r="E60" s="95"/>
      <c r="F60" s="95"/>
      <c r="G60" s="178" t="e">
        <f t="shared" si="43"/>
        <v>#DIV/0!</v>
      </c>
      <c r="H60" s="436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38"/>
      <c r="M60" s="154" t="str">
        <f t="shared" si="44"/>
        <v/>
      </c>
      <c r="N60" s="433"/>
      <c r="O60" s="433"/>
      <c r="P60" s="95"/>
      <c r="Q60" s="152"/>
      <c r="R60" s="178" t="str">
        <f t="shared" si="45"/>
        <v/>
      </c>
      <c r="S60" s="95" t="str">
        <f t="shared" si="46"/>
        <v/>
      </c>
      <c r="T60" s="436"/>
      <c r="U60" s="95"/>
      <c r="V60" s="152"/>
      <c r="W60" s="178" t="str">
        <f t="shared" si="47"/>
        <v/>
      </c>
      <c r="X60" s="95" t="str">
        <f t="shared" si="48"/>
        <v/>
      </c>
      <c r="Y60" s="436"/>
      <c r="Z60" s="95"/>
      <c r="AA60" s="152"/>
      <c r="AB60" s="178" t="str">
        <f t="shared" si="49"/>
        <v/>
      </c>
      <c r="AC60" s="95" t="str">
        <f t="shared" si="50"/>
        <v/>
      </c>
      <c r="AD60" s="436"/>
      <c r="AE60" s="95"/>
      <c r="AF60" s="152"/>
      <c r="AG60" s="178" t="str">
        <f t="shared" si="51"/>
        <v/>
      </c>
      <c r="AH60" s="95" t="str">
        <f t="shared" si="52"/>
        <v/>
      </c>
      <c r="AI60" s="436"/>
      <c r="AJ60" s="95"/>
      <c r="AK60" s="152"/>
      <c r="AL60" s="178" t="str">
        <f t="shared" si="53"/>
        <v/>
      </c>
      <c r="AM60" s="95" t="str">
        <f t="shared" si="54"/>
        <v/>
      </c>
      <c r="AN60" s="436"/>
      <c r="AO60" s="95"/>
      <c r="AP60" s="152"/>
      <c r="AQ60" s="178" t="str">
        <f t="shared" si="55"/>
        <v/>
      </c>
      <c r="AR60" s="95" t="str">
        <f t="shared" si="56"/>
        <v/>
      </c>
      <c r="AS60" s="436"/>
      <c r="AT60" s="95"/>
      <c r="AU60" s="152"/>
      <c r="AV60" s="178" t="str">
        <f t="shared" si="57"/>
        <v/>
      </c>
      <c r="AW60" s="95" t="str">
        <f t="shared" si="58"/>
        <v/>
      </c>
      <c r="AX60" s="436"/>
    </row>
    <row r="61" spans="2:50" hidden="1">
      <c r="B61" s="435"/>
      <c r="C61" s="95">
        <v>15</v>
      </c>
      <c r="D61" s="95"/>
      <c r="E61" s="95"/>
      <c r="F61" s="95"/>
      <c r="G61" s="178" t="e">
        <f t="shared" si="43"/>
        <v>#DIV/0!</v>
      </c>
      <c r="H61" s="436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39"/>
      <c r="M61" s="154" t="str">
        <f t="shared" si="44"/>
        <v/>
      </c>
      <c r="N61" s="433"/>
      <c r="O61" s="433"/>
      <c r="P61" s="95"/>
      <c r="Q61" s="152"/>
      <c r="R61" s="178" t="str">
        <f t="shared" si="45"/>
        <v/>
      </c>
      <c r="S61" s="95" t="str">
        <f t="shared" si="46"/>
        <v/>
      </c>
      <c r="T61" s="436"/>
      <c r="U61" s="95"/>
      <c r="V61" s="152"/>
      <c r="W61" s="178" t="str">
        <f t="shared" si="47"/>
        <v/>
      </c>
      <c r="X61" s="95" t="str">
        <f t="shared" si="48"/>
        <v/>
      </c>
      <c r="Y61" s="436"/>
      <c r="Z61" s="95"/>
      <c r="AA61" s="152"/>
      <c r="AB61" s="178" t="str">
        <f t="shared" si="49"/>
        <v/>
      </c>
      <c r="AC61" s="95" t="str">
        <f t="shared" si="50"/>
        <v/>
      </c>
      <c r="AD61" s="436"/>
      <c r="AE61" s="95"/>
      <c r="AF61" s="152"/>
      <c r="AG61" s="178" t="str">
        <f t="shared" si="51"/>
        <v/>
      </c>
      <c r="AH61" s="95" t="str">
        <f t="shared" si="52"/>
        <v/>
      </c>
      <c r="AI61" s="436"/>
      <c r="AJ61" s="95"/>
      <c r="AK61" s="152"/>
      <c r="AL61" s="178" t="str">
        <f t="shared" si="53"/>
        <v/>
      </c>
      <c r="AM61" s="95" t="str">
        <f t="shared" si="54"/>
        <v/>
      </c>
      <c r="AN61" s="436"/>
      <c r="AO61" s="95"/>
      <c r="AP61" s="152"/>
      <c r="AQ61" s="178" t="str">
        <f t="shared" si="55"/>
        <v/>
      </c>
      <c r="AR61" s="95" t="str">
        <f t="shared" si="56"/>
        <v/>
      </c>
      <c r="AS61" s="436"/>
      <c r="AT61" s="95"/>
      <c r="AU61" s="152"/>
      <c r="AV61" s="178" t="str">
        <f t="shared" si="57"/>
        <v/>
      </c>
      <c r="AW61" s="95" t="str">
        <f t="shared" si="58"/>
        <v/>
      </c>
      <c r="AX61" s="436"/>
    </row>
    <row r="62" spans="2:50" ht="15.75" hidden="1">
      <c r="B62" s="443" t="s">
        <v>167</v>
      </c>
      <c r="C62" s="444"/>
      <c r="D62" s="444"/>
      <c r="E62" s="444"/>
      <c r="F62" s="444"/>
      <c r="G62" s="444"/>
      <c r="H62" s="444"/>
      <c r="I62" s="151"/>
      <c r="J62" s="151"/>
      <c r="K62" s="151"/>
      <c r="L62" s="151"/>
      <c r="M62" s="151"/>
      <c r="N62" s="433" t="s">
        <v>159</v>
      </c>
      <c r="O62" s="446" t="s">
        <v>106</v>
      </c>
      <c r="P62" s="448">
        <v>45888</v>
      </c>
      <c r="Q62" s="435"/>
      <c r="R62" s="435"/>
      <c r="S62" s="435"/>
      <c r="T62" s="435"/>
      <c r="U62" s="448">
        <v>45889</v>
      </c>
      <c r="V62" s="435"/>
      <c r="W62" s="435"/>
      <c r="X62" s="435"/>
      <c r="Y62" s="435"/>
      <c r="Z62" s="448">
        <v>45890</v>
      </c>
      <c r="AA62" s="435"/>
      <c r="AB62" s="435"/>
      <c r="AC62" s="435"/>
      <c r="AD62" s="435"/>
      <c r="AE62" s="448">
        <v>45891</v>
      </c>
      <c r="AF62" s="435"/>
      <c r="AG62" s="435"/>
      <c r="AH62" s="435"/>
      <c r="AI62" s="435"/>
      <c r="AJ62" s="448">
        <v>45892</v>
      </c>
      <c r="AK62" s="435"/>
      <c r="AL62" s="435"/>
      <c r="AM62" s="435"/>
      <c r="AN62" s="435"/>
      <c r="AO62" s="448">
        <v>45893</v>
      </c>
      <c r="AP62" s="435"/>
      <c r="AQ62" s="435"/>
      <c r="AR62" s="435"/>
      <c r="AS62" s="435"/>
      <c r="AT62" s="448">
        <v>45894</v>
      </c>
      <c r="AU62" s="435"/>
      <c r="AV62" s="435"/>
      <c r="AW62" s="435"/>
      <c r="AX62" s="435"/>
    </row>
    <row r="63" spans="2:50" ht="15.75" hidden="1">
      <c r="B63" s="445"/>
      <c r="C63" s="445"/>
      <c r="D63" s="445"/>
      <c r="E63" s="445"/>
      <c r="F63" s="445"/>
      <c r="G63" s="445"/>
      <c r="H63" s="445"/>
      <c r="I63" s="151"/>
      <c r="J63" s="151"/>
      <c r="K63" s="151"/>
      <c r="L63" s="151"/>
      <c r="M63" s="151"/>
      <c r="N63" s="433"/>
      <c r="O63" s="447"/>
      <c r="P63" s="448" t="s">
        <v>120</v>
      </c>
      <c r="Q63" s="435"/>
      <c r="R63" s="435"/>
      <c r="S63" s="435"/>
      <c r="T63" s="435"/>
      <c r="U63" s="448" t="s">
        <v>114</v>
      </c>
      <c r="V63" s="435"/>
      <c r="W63" s="435"/>
      <c r="X63" s="435"/>
      <c r="Y63" s="435"/>
      <c r="Z63" s="448" t="s">
        <v>115</v>
      </c>
      <c r="AA63" s="435"/>
      <c r="AB63" s="435"/>
      <c r="AC63" s="435"/>
      <c r="AD63" s="435"/>
      <c r="AE63" s="448" t="s">
        <v>116</v>
      </c>
      <c r="AF63" s="435"/>
      <c r="AG63" s="435"/>
      <c r="AH63" s="435"/>
      <c r="AI63" s="435"/>
      <c r="AJ63" s="448" t="s">
        <v>117</v>
      </c>
      <c r="AK63" s="435"/>
      <c r="AL63" s="435"/>
      <c r="AM63" s="435"/>
      <c r="AN63" s="435"/>
      <c r="AO63" s="448" t="s">
        <v>118</v>
      </c>
      <c r="AP63" s="435"/>
      <c r="AQ63" s="435"/>
      <c r="AR63" s="435"/>
      <c r="AS63" s="435"/>
      <c r="AT63" s="448" t="s">
        <v>119</v>
      </c>
      <c r="AU63" s="435"/>
      <c r="AV63" s="435"/>
      <c r="AW63" s="435"/>
      <c r="AX63" s="435"/>
    </row>
    <row r="64" spans="2:50" hidden="1">
      <c r="B64" s="433" t="s">
        <v>155</v>
      </c>
      <c r="C64" s="433" t="s">
        <v>147</v>
      </c>
      <c r="D64" s="433"/>
      <c r="E64" s="433" t="s">
        <v>149</v>
      </c>
      <c r="F64" s="433"/>
      <c r="G64" s="433"/>
      <c r="H64" s="440" t="s">
        <v>156</v>
      </c>
      <c r="I64" s="434" t="s">
        <v>225</v>
      </c>
      <c r="J64" s="434"/>
      <c r="K64" s="434"/>
      <c r="L64" s="434" t="s">
        <v>156</v>
      </c>
      <c r="M64" s="434" t="s">
        <v>168</v>
      </c>
      <c r="N64" s="433"/>
      <c r="O64" s="433" t="s">
        <v>158</v>
      </c>
      <c r="P64" s="430" t="s">
        <v>152</v>
      </c>
      <c r="Q64" s="431"/>
      <c r="R64" s="431"/>
      <c r="S64" s="432"/>
      <c r="T64" s="433" t="s">
        <v>156</v>
      </c>
      <c r="U64" s="430" t="s">
        <v>152</v>
      </c>
      <c r="V64" s="431"/>
      <c r="W64" s="431"/>
      <c r="X64" s="432"/>
      <c r="Y64" s="433" t="s">
        <v>156</v>
      </c>
      <c r="Z64" s="430" t="s">
        <v>152</v>
      </c>
      <c r="AA64" s="431"/>
      <c r="AB64" s="431"/>
      <c r="AC64" s="432"/>
      <c r="AD64" s="433" t="s">
        <v>156</v>
      </c>
      <c r="AE64" s="430" t="s">
        <v>152</v>
      </c>
      <c r="AF64" s="431"/>
      <c r="AG64" s="431"/>
      <c r="AH64" s="432"/>
      <c r="AI64" s="433" t="s">
        <v>156</v>
      </c>
      <c r="AJ64" s="430" t="s">
        <v>152</v>
      </c>
      <c r="AK64" s="431"/>
      <c r="AL64" s="431"/>
      <c r="AM64" s="432"/>
      <c r="AN64" s="433" t="s">
        <v>156</v>
      </c>
      <c r="AO64" s="430" t="s">
        <v>152</v>
      </c>
      <c r="AP64" s="431"/>
      <c r="AQ64" s="431"/>
      <c r="AR64" s="432"/>
      <c r="AS64" s="433" t="s">
        <v>156</v>
      </c>
      <c r="AT64" s="430" t="s">
        <v>152</v>
      </c>
      <c r="AU64" s="431"/>
      <c r="AV64" s="431"/>
      <c r="AW64" s="432"/>
      <c r="AX64" s="433" t="s">
        <v>156</v>
      </c>
    </row>
    <row r="65" spans="2:50" hidden="1">
      <c r="B65" s="433"/>
      <c r="C65" s="433"/>
      <c r="D65" s="433"/>
      <c r="E65" s="433" t="s">
        <v>148</v>
      </c>
      <c r="F65" s="433"/>
      <c r="G65" s="433"/>
      <c r="H65" s="441"/>
      <c r="I65" s="434" t="s">
        <v>148</v>
      </c>
      <c r="J65" s="434"/>
      <c r="K65" s="434"/>
      <c r="L65" s="434"/>
      <c r="M65" s="434"/>
      <c r="N65" s="433"/>
      <c r="O65" s="433"/>
      <c r="P65" s="430" t="s">
        <v>153</v>
      </c>
      <c r="Q65" s="431"/>
      <c r="R65" s="431"/>
      <c r="S65" s="432"/>
      <c r="T65" s="433"/>
      <c r="U65" s="430" t="s">
        <v>153</v>
      </c>
      <c r="V65" s="431"/>
      <c r="W65" s="431"/>
      <c r="X65" s="432"/>
      <c r="Y65" s="433"/>
      <c r="Z65" s="430" t="s">
        <v>153</v>
      </c>
      <c r="AA65" s="431"/>
      <c r="AB65" s="431"/>
      <c r="AC65" s="432"/>
      <c r="AD65" s="433"/>
      <c r="AE65" s="430" t="s">
        <v>153</v>
      </c>
      <c r="AF65" s="431"/>
      <c r="AG65" s="431"/>
      <c r="AH65" s="432"/>
      <c r="AI65" s="433"/>
      <c r="AJ65" s="430" t="s">
        <v>153</v>
      </c>
      <c r="AK65" s="431"/>
      <c r="AL65" s="431"/>
      <c r="AM65" s="432"/>
      <c r="AN65" s="433"/>
      <c r="AO65" s="430" t="s">
        <v>153</v>
      </c>
      <c r="AP65" s="431"/>
      <c r="AQ65" s="431"/>
      <c r="AR65" s="432"/>
      <c r="AS65" s="433"/>
      <c r="AT65" s="430" t="s">
        <v>153</v>
      </c>
      <c r="AU65" s="431"/>
      <c r="AV65" s="431"/>
      <c r="AW65" s="432"/>
      <c r="AX65" s="433"/>
    </row>
    <row r="66" spans="2:50" hidden="1">
      <c r="B66" s="433"/>
      <c r="C66" s="433"/>
      <c r="D66" s="433"/>
      <c r="E66" s="94" t="s">
        <v>150</v>
      </c>
      <c r="F66" s="94" t="s">
        <v>151</v>
      </c>
      <c r="G66" s="94" t="s">
        <v>154</v>
      </c>
      <c r="H66" s="442"/>
      <c r="I66" s="153" t="s">
        <v>150</v>
      </c>
      <c r="J66" s="153" t="s">
        <v>151</v>
      </c>
      <c r="K66" s="153" t="s">
        <v>154</v>
      </c>
      <c r="L66" s="434"/>
      <c r="M66" s="434"/>
      <c r="N66" s="433"/>
      <c r="O66" s="433"/>
      <c r="P66" s="94" t="s">
        <v>150</v>
      </c>
      <c r="Q66" s="94" t="s">
        <v>151</v>
      </c>
      <c r="R66" s="94" t="s">
        <v>154</v>
      </c>
      <c r="S66" s="94" t="s">
        <v>168</v>
      </c>
      <c r="T66" s="433"/>
      <c r="U66" s="94" t="s">
        <v>150</v>
      </c>
      <c r="V66" s="94" t="s">
        <v>151</v>
      </c>
      <c r="W66" s="94" t="s">
        <v>154</v>
      </c>
      <c r="X66" s="94" t="s">
        <v>168</v>
      </c>
      <c r="Y66" s="433"/>
      <c r="Z66" s="94" t="s">
        <v>150</v>
      </c>
      <c r="AA66" s="94" t="s">
        <v>151</v>
      </c>
      <c r="AB66" s="94" t="s">
        <v>154</v>
      </c>
      <c r="AC66" s="94" t="s">
        <v>168</v>
      </c>
      <c r="AD66" s="433"/>
      <c r="AE66" s="94" t="s">
        <v>150</v>
      </c>
      <c r="AF66" s="94" t="s">
        <v>151</v>
      </c>
      <c r="AG66" s="94" t="s">
        <v>154</v>
      </c>
      <c r="AH66" s="94" t="s">
        <v>168</v>
      </c>
      <c r="AI66" s="433"/>
      <c r="AJ66" s="94" t="s">
        <v>150</v>
      </c>
      <c r="AK66" s="94" t="s">
        <v>151</v>
      </c>
      <c r="AL66" s="94" t="s">
        <v>154</v>
      </c>
      <c r="AM66" s="94" t="s">
        <v>168</v>
      </c>
      <c r="AN66" s="433"/>
      <c r="AO66" s="94" t="s">
        <v>150</v>
      </c>
      <c r="AP66" s="94" t="s">
        <v>151</v>
      </c>
      <c r="AQ66" s="94" t="s">
        <v>154</v>
      </c>
      <c r="AR66" s="94" t="s">
        <v>168</v>
      </c>
      <c r="AS66" s="433"/>
      <c r="AT66" s="94" t="s">
        <v>150</v>
      </c>
      <c r="AU66" s="94" t="s">
        <v>151</v>
      </c>
      <c r="AV66" s="94" t="s">
        <v>154</v>
      </c>
      <c r="AW66" s="94" t="s">
        <v>168</v>
      </c>
      <c r="AX66" s="433"/>
    </row>
    <row r="67" spans="2:50" hidden="1">
      <c r="B67" s="433" t="s">
        <v>655</v>
      </c>
      <c r="C67" s="95">
        <v>1</v>
      </c>
      <c r="D67" s="95" t="s">
        <v>631</v>
      </c>
      <c r="E67" s="95">
        <v>17</v>
      </c>
      <c r="F67" s="95">
        <v>2400</v>
      </c>
      <c r="G67" s="178">
        <f>F67/E67</f>
        <v>141.1764705882353</v>
      </c>
      <c r="H67" s="436">
        <f>AVERAGE(G67:G81)</f>
        <v>141.1764705882353</v>
      </c>
      <c r="I67" s="154">
        <f t="shared" ref="I67:K69" si="62">IFERROR(AVERAGE(P67,U67,Z67,AE67,AJ67,AO67,AT67),"")</f>
        <v>17</v>
      </c>
      <c r="J67" s="154">
        <f t="shared" si="62"/>
        <v>2229.0527449966958</v>
      </c>
      <c r="K67" s="155">
        <f t="shared" si="62"/>
        <v>131.12074970568796</v>
      </c>
      <c r="L67" s="437">
        <f>IFERROR(AVERAGE(K67:K81),"-")</f>
        <v>131.12074970568796</v>
      </c>
      <c r="M67" s="154">
        <f>IFERROR(RANK(K67, K$67:K$81),"")</f>
        <v>1</v>
      </c>
      <c r="N67" s="433"/>
      <c r="O67" s="433"/>
      <c r="P67" s="95">
        <v>17</v>
      </c>
      <c r="Q67" s="152">
        <v>2223.8562091503272</v>
      </c>
      <c r="R67" s="178">
        <f>IFERROR(Q67/P67,"")</f>
        <v>130.81507112648984</v>
      </c>
      <c r="S67" s="95">
        <f>IFERROR(RANK(R67, R$67:R$81),"")</f>
        <v>1</v>
      </c>
      <c r="T67" s="436">
        <f>AVERAGE(R67:R81)</f>
        <v>130.81507112648984</v>
      </c>
      <c r="U67" s="95">
        <v>17</v>
      </c>
      <c r="V67" s="152">
        <v>2234.5804988662135</v>
      </c>
      <c r="W67" s="178">
        <f>IFERROR(V67/U67,"")</f>
        <v>131.44591169801257</v>
      </c>
      <c r="X67" s="95">
        <f>IFERROR(RANK(W67, W$67:W$81),"")</f>
        <v>1</v>
      </c>
      <c r="Y67" s="436">
        <f>AVERAGE(W67:W81)</f>
        <v>131.44591169801257</v>
      </c>
      <c r="Z67" s="95">
        <v>17</v>
      </c>
      <c r="AA67" s="152">
        <v>2232.1637426900593</v>
      </c>
      <c r="AB67" s="178">
        <f>IFERROR(AA67/Z67,"")</f>
        <v>131.30374957000348</v>
      </c>
      <c r="AC67" s="95">
        <f>IFERROR(RANK(AB67, AB$67:AB$81),"")</f>
        <v>1</v>
      </c>
      <c r="AD67" s="436">
        <f>AVERAGE(AB67:AB81)</f>
        <v>131.30374957000348</v>
      </c>
      <c r="AE67" s="95">
        <v>17</v>
      </c>
      <c r="AF67" s="152">
        <v>2231.1475409836066</v>
      </c>
      <c r="AG67" s="178">
        <f>IFERROR(AF67/AE67,"")</f>
        <v>131.24397299903569</v>
      </c>
      <c r="AH67" s="95">
        <f>IFERROR(RANK(AG67, AG$67:AG$81),"")</f>
        <v>1</v>
      </c>
      <c r="AI67" s="436">
        <f>AVERAGE(AG67:AG81)</f>
        <v>131.24397299903569</v>
      </c>
      <c r="AJ67" s="95">
        <v>17</v>
      </c>
      <c r="AK67" s="152">
        <v>2231.1864406779664</v>
      </c>
      <c r="AL67" s="178">
        <f>IFERROR(AK67/AJ67,"")</f>
        <v>131.24626121635097</v>
      </c>
      <c r="AM67" s="95">
        <f>IFERROR(RANK(AL67, AL$67:AL$81),"")</f>
        <v>1</v>
      </c>
      <c r="AN67" s="436">
        <f>AVERAGE(AL67:AL81)</f>
        <v>131.24626121635097</v>
      </c>
      <c r="AO67" s="95">
        <v>17</v>
      </c>
      <c r="AP67" s="152">
        <v>2219.9999999999995</v>
      </c>
      <c r="AQ67" s="178">
        <f>IFERROR(AP67/AO67,"")</f>
        <v>130.58823529411762</v>
      </c>
      <c r="AR67" s="95">
        <f>IFERROR(RANK(AQ67, AQ$67:AQ$81),"")</f>
        <v>1</v>
      </c>
      <c r="AS67" s="436">
        <f>AVERAGE(AQ67:AQ81)</f>
        <v>130.58823529411762</v>
      </c>
      <c r="AT67" s="95">
        <v>17</v>
      </c>
      <c r="AU67" s="152">
        <v>2230.434782608696</v>
      </c>
      <c r="AV67" s="178">
        <f>IFERROR(AU67/AT67,"")</f>
        <v>131.20204603580564</v>
      </c>
      <c r="AW67" s="95">
        <f>IFERROR(RANK(AV67, AV$67:AV$81),"")</f>
        <v>1</v>
      </c>
      <c r="AX67" s="436">
        <f>AVERAGE(AV67:AV81)</f>
        <v>131.20204603580564</v>
      </c>
    </row>
    <row r="68" spans="2:50" hidden="1">
      <c r="B68" s="435"/>
      <c r="C68" s="95">
        <v>2</v>
      </c>
      <c r="D68" s="95"/>
      <c r="E68" s="95"/>
      <c r="F68" s="95"/>
      <c r="G68" s="178"/>
      <c r="H68" s="436"/>
      <c r="I68" s="154" t="str">
        <f t="shared" si="62"/>
        <v/>
      </c>
      <c r="J68" s="154" t="str">
        <f t="shared" si="62"/>
        <v/>
      </c>
      <c r="K68" s="155" t="str">
        <f t="shared" si="62"/>
        <v/>
      </c>
      <c r="L68" s="438"/>
      <c r="M68" s="154" t="str">
        <f t="shared" ref="M68:M81" si="63">IFERROR(RANK(K68, K$67:K$81),"")</f>
        <v/>
      </c>
      <c r="N68" s="433"/>
      <c r="O68" s="433"/>
      <c r="P68" s="95"/>
      <c r="Q68" s="152"/>
      <c r="R68" s="178" t="str">
        <f t="shared" ref="R68:R81" si="64">IFERROR(Q68/P68,"")</f>
        <v/>
      </c>
      <c r="S68" s="95" t="str">
        <f t="shared" ref="S68:S81" si="65">IFERROR(RANK(R68, R$67:R$81),"")</f>
        <v/>
      </c>
      <c r="T68" s="436"/>
      <c r="U68" s="95"/>
      <c r="V68" s="152"/>
      <c r="W68" s="178" t="str">
        <f t="shared" ref="W68:W81" si="66">IFERROR(V68/U68,"")</f>
        <v/>
      </c>
      <c r="X68" s="95" t="str">
        <f t="shared" ref="X68:X81" si="67">IFERROR(RANK(W68, W$67:W$81),"")</f>
        <v/>
      </c>
      <c r="Y68" s="436"/>
      <c r="Z68" s="95"/>
      <c r="AA68" s="152"/>
      <c r="AB68" s="178" t="str">
        <f t="shared" ref="AB68:AB81" si="68">IFERROR(AA68/Z68,"")</f>
        <v/>
      </c>
      <c r="AC68" s="95" t="str">
        <f t="shared" ref="AC68:AC81" si="69">IFERROR(RANK(AB68, AB$67:AB$81),"")</f>
        <v/>
      </c>
      <c r="AD68" s="436"/>
      <c r="AE68" s="95"/>
      <c r="AF68" s="152"/>
      <c r="AG68" s="178" t="str">
        <f t="shared" ref="AG68:AG81" si="70">IFERROR(AF68/AE68,"")</f>
        <v/>
      </c>
      <c r="AH68" s="95" t="str">
        <f t="shared" ref="AH68:AH81" si="71">IFERROR(RANK(AG68, AG$67:AG$81),"")</f>
        <v/>
      </c>
      <c r="AI68" s="436"/>
      <c r="AJ68" s="95"/>
      <c r="AK68" s="152"/>
      <c r="AL68" s="178" t="str">
        <f t="shared" ref="AL68:AL81" si="72">IFERROR(AK68/AJ68,"")</f>
        <v/>
      </c>
      <c r="AM68" s="95" t="str">
        <f t="shared" ref="AM68:AM81" si="73">IFERROR(RANK(AL68, AL$67:AL$81),"")</f>
        <v/>
      </c>
      <c r="AN68" s="436"/>
      <c r="AO68" s="95"/>
      <c r="AP68" s="152"/>
      <c r="AQ68" s="178" t="str">
        <f t="shared" ref="AQ68:AQ81" si="74">IFERROR(AP68/AO68,"")</f>
        <v/>
      </c>
      <c r="AR68" s="95" t="str">
        <f t="shared" ref="AR68:AR81" si="75">IFERROR(RANK(AQ68, AQ$67:AQ$81),"")</f>
        <v/>
      </c>
      <c r="AS68" s="436"/>
      <c r="AT68" s="95"/>
      <c r="AU68" s="152"/>
      <c r="AV68" s="178" t="str">
        <f t="shared" ref="AV68:AV81" si="76">IFERROR(AU68/AT68,"")</f>
        <v/>
      </c>
      <c r="AW68" s="95" t="str">
        <f t="shared" ref="AW68:AW81" si="77">IFERROR(RANK(AV68, AV$67:AV$81),"")</f>
        <v/>
      </c>
      <c r="AX68" s="436"/>
    </row>
    <row r="69" spans="2:50" hidden="1">
      <c r="B69" s="435"/>
      <c r="C69" s="95">
        <v>3</v>
      </c>
      <c r="D69" s="95"/>
      <c r="E69" s="95"/>
      <c r="F69" s="95"/>
      <c r="G69" s="178"/>
      <c r="H69" s="436"/>
      <c r="I69" s="154" t="str">
        <f t="shared" si="62"/>
        <v/>
      </c>
      <c r="J69" s="154" t="str">
        <f t="shared" si="62"/>
        <v/>
      </c>
      <c r="K69" s="155" t="str">
        <f t="shared" si="62"/>
        <v/>
      </c>
      <c r="L69" s="438"/>
      <c r="M69" s="154" t="str">
        <f t="shared" si="63"/>
        <v/>
      </c>
      <c r="N69" s="433"/>
      <c r="O69" s="433"/>
      <c r="P69" s="95"/>
      <c r="Q69" s="152"/>
      <c r="R69" s="178" t="str">
        <f t="shared" si="64"/>
        <v/>
      </c>
      <c r="S69" s="95" t="str">
        <f t="shared" si="65"/>
        <v/>
      </c>
      <c r="T69" s="436"/>
      <c r="U69" s="95"/>
      <c r="V69" s="152"/>
      <c r="W69" s="178" t="str">
        <f t="shared" si="66"/>
        <v/>
      </c>
      <c r="X69" s="95" t="str">
        <f t="shared" si="67"/>
        <v/>
      </c>
      <c r="Y69" s="436"/>
      <c r="Z69" s="95"/>
      <c r="AA69" s="152"/>
      <c r="AB69" s="178" t="str">
        <f t="shared" si="68"/>
        <v/>
      </c>
      <c r="AC69" s="95" t="str">
        <f t="shared" si="69"/>
        <v/>
      </c>
      <c r="AD69" s="436"/>
      <c r="AE69" s="95"/>
      <c r="AF69" s="152"/>
      <c r="AG69" s="178" t="str">
        <f t="shared" si="70"/>
        <v/>
      </c>
      <c r="AH69" s="95" t="str">
        <f t="shared" si="71"/>
        <v/>
      </c>
      <c r="AI69" s="436"/>
      <c r="AJ69" s="95"/>
      <c r="AK69" s="152"/>
      <c r="AL69" s="178" t="str">
        <f t="shared" si="72"/>
        <v/>
      </c>
      <c r="AM69" s="95" t="str">
        <f t="shared" si="73"/>
        <v/>
      </c>
      <c r="AN69" s="436"/>
      <c r="AO69" s="95"/>
      <c r="AP69" s="152"/>
      <c r="AQ69" s="178" t="str">
        <f t="shared" si="74"/>
        <v/>
      </c>
      <c r="AR69" s="95" t="str">
        <f t="shared" si="75"/>
        <v/>
      </c>
      <c r="AS69" s="436"/>
      <c r="AT69" s="95"/>
      <c r="AU69" s="152"/>
      <c r="AV69" s="178" t="str">
        <f t="shared" si="76"/>
        <v/>
      </c>
      <c r="AW69" s="95" t="str">
        <f t="shared" si="77"/>
        <v/>
      </c>
      <c r="AX69" s="436"/>
    </row>
    <row r="70" spans="2:50" hidden="1">
      <c r="B70" s="435"/>
      <c r="C70" s="95">
        <v>4</v>
      </c>
      <c r="D70" s="95"/>
      <c r="E70" s="95"/>
      <c r="F70" s="95"/>
      <c r="G70" s="178"/>
      <c r="H70" s="436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38"/>
      <c r="M70" s="154" t="str">
        <f t="shared" si="63"/>
        <v/>
      </c>
      <c r="N70" s="433"/>
      <c r="O70" s="433"/>
      <c r="P70" s="95"/>
      <c r="Q70" s="152"/>
      <c r="R70" s="178" t="str">
        <f t="shared" si="64"/>
        <v/>
      </c>
      <c r="S70" s="95" t="str">
        <f t="shared" si="65"/>
        <v/>
      </c>
      <c r="T70" s="436"/>
      <c r="U70" s="95"/>
      <c r="V70" s="152"/>
      <c r="W70" s="178" t="str">
        <f t="shared" si="66"/>
        <v/>
      </c>
      <c r="X70" s="95" t="str">
        <f t="shared" si="67"/>
        <v/>
      </c>
      <c r="Y70" s="436"/>
      <c r="Z70" s="95"/>
      <c r="AA70" s="152"/>
      <c r="AB70" s="178" t="str">
        <f t="shared" si="68"/>
        <v/>
      </c>
      <c r="AC70" s="95" t="str">
        <f t="shared" si="69"/>
        <v/>
      </c>
      <c r="AD70" s="436"/>
      <c r="AE70" s="95"/>
      <c r="AF70" s="152"/>
      <c r="AG70" s="178" t="str">
        <f t="shared" si="70"/>
        <v/>
      </c>
      <c r="AH70" s="95" t="str">
        <f t="shared" si="71"/>
        <v/>
      </c>
      <c r="AI70" s="436"/>
      <c r="AJ70" s="95"/>
      <c r="AK70" s="152"/>
      <c r="AL70" s="178" t="str">
        <f t="shared" si="72"/>
        <v/>
      </c>
      <c r="AM70" s="95" t="str">
        <f t="shared" si="73"/>
        <v/>
      </c>
      <c r="AN70" s="436"/>
      <c r="AO70" s="95"/>
      <c r="AP70" s="152"/>
      <c r="AQ70" s="178" t="str">
        <f t="shared" si="74"/>
        <v/>
      </c>
      <c r="AR70" s="95" t="str">
        <f t="shared" si="75"/>
        <v/>
      </c>
      <c r="AS70" s="436"/>
      <c r="AT70" s="95"/>
      <c r="AU70" s="152"/>
      <c r="AV70" s="178" t="str">
        <f t="shared" si="76"/>
        <v/>
      </c>
      <c r="AW70" s="95" t="str">
        <f t="shared" si="77"/>
        <v/>
      </c>
      <c r="AX70" s="436"/>
    </row>
    <row r="71" spans="2:50" hidden="1">
      <c r="B71" s="435"/>
      <c r="C71" s="95">
        <v>5</v>
      </c>
      <c r="D71" s="95"/>
      <c r="E71" s="95"/>
      <c r="F71" s="95"/>
      <c r="G71" s="178"/>
      <c r="H71" s="436"/>
      <c r="I71" s="154" t="str">
        <f t="shared" ref="I71:K81" si="78">IFERROR(AVERAGE(P71,U71,Z71,AE71,AJ71,AO71,AT71),"")</f>
        <v/>
      </c>
      <c r="J71" s="154" t="str">
        <f t="shared" si="78"/>
        <v/>
      </c>
      <c r="K71" s="155" t="str">
        <f t="shared" si="78"/>
        <v/>
      </c>
      <c r="L71" s="438"/>
      <c r="M71" s="154" t="str">
        <f t="shared" si="63"/>
        <v/>
      </c>
      <c r="N71" s="433"/>
      <c r="O71" s="433"/>
      <c r="P71" s="95"/>
      <c r="Q71" s="152"/>
      <c r="R71" s="178" t="str">
        <f t="shared" si="64"/>
        <v/>
      </c>
      <c r="S71" s="95" t="str">
        <f t="shared" si="65"/>
        <v/>
      </c>
      <c r="T71" s="436"/>
      <c r="U71" s="95"/>
      <c r="V71" s="152"/>
      <c r="W71" s="178" t="str">
        <f t="shared" si="66"/>
        <v/>
      </c>
      <c r="X71" s="95" t="str">
        <f t="shared" si="67"/>
        <v/>
      </c>
      <c r="Y71" s="436"/>
      <c r="Z71" s="95"/>
      <c r="AA71" s="152"/>
      <c r="AB71" s="178" t="str">
        <f t="shared" si="68"/>
        <v/>
      </c>
      <c r="AC71" s="95" t="str">
        <f t="shared" si="69"/>
        <v/>
      </c>
      <c r="AD71" s="436"/>
      <c r="AE71" s="95"/>
      <c r="AF71" s="152"/>
      <c r="AG71" s="178" t="str">
        <f t="shared" si="70"/>
        <v/>
      </c>
      <c r="AH71" s="95" t="str">
        <f t="shared" si="71"/>
        <v/>
      </c>
      <c r="AI71" s="436"/>
      <c r="AJ71" s="95"/>
      <c r="AK71" s="152"/>
      <c r="AL71" s="178" t="str">
        <f t="shared" si="72"/>
        <v/>
      </c>
      <c r="AM71" s="95" t="str">
        <f t="shared" si="73"/>
        <v/>
      </c>
      <c r="AN71" s="436"/>
      <c r="AO71" s="95"/>
      <c r="AP71" s="152"/>
      <c r="AQ71" s="178" t="str">
        <f t="shared" si="74"/>
        <v/>
      </c>
      <c r="AR71" s="95" t="str">
        <f t="shared" si="75"/>
        <v/>
      </c>
      <c r="AS71" s="436"/>
      <c r="AT71" s="95"/>
      <c r="AU71" s="152"/>
      <c r="AV71" s="178" t="str">
        <f t="shared" si="76"/>
        <v/>
      </c>
      <c r="AW71" s="95" t="str">
        <f t="shared" si="77"/>
        <v/>
      </c>
      <c r="AX71" s="436"/>
    </row>
    <row r="72" spans="2:50" hidden="1">
      <c r="B72" s="435"/>
      <c r="C72" s="95">
        <v>6</v>
      </c>
      <c r="D72" s="95"/>
      <c r="E72" s="95"/>
      <c r="F72" s="95"/>
      <c r="G72" s="178"/>
      <c r="H72" s="436"/>
      <c r="I72" s="154" t="str">
        <f t="shared" si="78"/>
        <v/>
      </c>
      <c r="J72" s="154" t="str">
        <f t="shared" si="78"/>
        <v/>
      </c>
      <c r="K72" s="155" t="str">
        <f t="shared" si="78"/>
        <v/>
      </c>
      <c r="L72" s="438"/>
      <c r="M72" s="154" t="str">
        <f t="shared" si="63"/>
        <v/>
      </c>
      <c r="N72" s="433"/>
      <c r="O72" s="433"/>
      <c r="P72" s="95"/>
      <c r="Q72" s="152"/>
      <c r="R72" s="178" t="str">
        <f t="shared" si="64"/>
        <v/>
      </c>
      <c r="S72" s="95" t="str">
        <f t="shared" si="65"/>
        <v/>
      </c>
      <c r="T72" s="436"/>
      <c r="U72" s="95"/>
      <c r="V72" s="152"/>
      <c r="W72" s="178" t="str">
        <f t="shared" si="66"/>
        <v/>
      </c>
      <c r="X72" s="95" t="str">
        <f t="shared" si="67"/>
        <v/>
      </c>
      <c r="Y72" s="436"/>
      <c r="Z72" s="95"/>
      <c r="AA72" s="152"/>
      <c r="AB72" s="178" t="str">
        <f t="shared" si="68"/>
        <v/>
      </c>
      <c r="AC72" s="95" t="str">
        <f t="shared" si="69"/>
        <v/>
      </c>
      <c r="AD72" s="436"/>
      <c r="AE72" s="95"/>
      <c r="AF72" s="152"/>
      <c r="AG72" s="178" t="str">
        <f t="shared" si="70"/>
        <v/>
      </c>
      <c r="AH72" s="95" t="str">
        <f t="shared" si="71"/>
        <v/>
      </c>
      <c r="AI72" s="436"/>
      <c r="AJ72" s="95"/>
      <c r="AK72" s="152"/>
      <c r="AL72" s="178" t="str">
        <f t="shared" si="72"/>
        <v/>
      </c>
      <c r="AM72" s="95" t="str">
        <f t="shared" si="73"/>
        <v/>
      </c>
      <c r="AN72" s="436"/>
      <c r="AO72" s="95"/>
      <c r="AP72" s="152"/>
      <c r="AQ72" s="178" t="str">
        <f t="shared" si="74"/>
        <v/>
      </c>
      <c r="AR72" s="95" t="str">
        <f t="shared" si="75"/>
        <v/>
      </c>
      <c r="AS72" s="436"/>
      <c r="AT72" s="95"/>
      <c r="AU72" s="152"/>
      <c r="AV72" s="178" t="str">
        <f t="shared" si="76"/>
        <v/>
      </c>
      <c r="AW72" s="95" t="str">
        <f t="shared" si="77"/>
        <v/>
      </c>
      <c r="AX72" s="436"/>
    </row>
    <row r="73" spans="2:50" hidden="1">
      <c r="B73" s="435"/>
      <c r="C73" s="95">
        <v>7</v>
      </c>
      <c r="D73" s="95"/>
      <c r="E73" s="95"/>
      <c r="F73" s="95"/>
      <c r="G73" s="178"/>
      <c r="H73" s="436"/>
      <c r="I73" s="154" t="str">
        <f t="shared" si="78"/>
        <v/>
      </c>
      <c r="J73" s="154" t="str">
        <f t="shared" si="78"/>
        <v/>
      </c>
      <c r="K73" s="155" t="str">
        <f t="shared" si="78"/>
        <v/>
      </c>
      <c r="L73" s="438"/>
      <c r="M73" s="154" t="str">
        <f t="shared" si="63"/>
        <v/>
      </c>
      <c r="N73" s="433"/>
      <c r="O73" s="433"/>
      <c r="P73" s="95"/>
      <c r="Q73" s="152"/>
      <c r="R73" s="178" t="str">
        <f t="shared" si="64"/>
        <v/>
      </c>
      <c r="S73" s="95" t="str">
        <f t="shared" si="65"/>
        <v/>
      </c>
      <c r="T73" s="436"/>
      <c r="U73" s="95"/>
      <c r="V73" s="152"/>
      <c r="W73" s="178" t="str">
        <f t="shared" si="66"/>
        <v/>
      </c>
      <c r="X73" s="95" t="str">
        <f t="shared" si="67"/>
        <v/>
      </c>
      <c r="Y73" s="436"/>
      <c r="Z73" s="95"/>
      <c r="AA73" s="152"/>
      <c r="AB73" s="178" t="str">
        <f t="shared" si="68"/>
        <v/>
      </c>
      <c r="AC73" s="95" t="str">
        <f t="shared" si="69"/>
        <v/>
      </c>
      <c r="AD73" s="436"/>
      <c r="AE73" s="95"/>
      <c r="AF73" s="152"/>
      <c r="AG73" s="178" t="str">
        <f t="shared" si="70"/>
        <v/>
      </c>
      <c r="AH73" s="95" t="str">
        <f t="shared" si="71"/>
        <v/>
      </c>
      <c r="AI73" s="436"/>
      <c r="AJ73" s="95"/>
      <c r="AK73" s="152"/>
      <c r="AL73" s="178" t="str">
        <f t="shared" si="72"/>
        <v/>
      </c>
      <c r="AM73" s="95" t="str">
        <f t="shared" si="73"/>
        <v/>
      </c>
      <c r="AN73" s="436"/>
      <c r="AO73" s="95"/>
      <c r="AP73" s="152"/>
      <c r="AQ73" s="178" t="str">
        <f t="shared" si="74"/>
        <v/>
      </c>
      <c r="AR73" s="95" t="str">
        <f t="shared" si="75"/>
        <v/>
      </c>
      <c r="AS73" s="436"/>
      <c r="AT73" s="95"/>
      <c r="AU73" s="152"/>
      <c r="AV73" s="178" t="str">
        <f t="shared" si="76"/>
        <v/>
      </c>
      <c r="AW73" s="95" t="str">
        <f t="shared" si="77"/>
        <v/>
      </c>
      <c r="AX73" s="436"/>
    </row>
    <row r="74" spans="2:50" hidden="1">
      <c r="B74" s="435"/>
      <c r="C74" s="95">
        <v>8</v>
      </c>
      <c r="D74" s="95"/>
      <c r="E74" s="95"/>
      <c r="F74" s="95"/>
      <c r="G74" s="178"/>
      <c r="H74" s="436"/>
      <c r="I74" s="154" t="str">
        <f t="shared" si="78"/>
        <v/>
      </c>
      <c r="J74" s="154" t="str">
        <f t="shared" si="78"/>
        <v/>
      </c>
      <c r="K74" s="155" t="str">
        <f t="shared" si="78"/>
        <v/>
      </c>
      <c r="L74" s="438"/>
      <c r="M74" s="154" t="str">
        <f t="shared" si="63"/>
        <v/>
      </c>
      <c r="N74" s="433"/>
      <c r="O74" s="433"/>
      <c r="P74" s="95"/>
      <c r="Q74" s="152"/>
      <c r="R74" s="178" t="str">
        <f t="shared" si="64"/>
        <v/>
      </c>
      <c r="S74" s="95" t="str">
        <f t="shared" si="65"/>
        <v/>
      </c>
      <c r="T74" s="436"/>
      <c r="U74" s="95"/>
      <c r="V74" s="152"/>
      <c r="W74" s="178" t="str">
        <f t="shared" si="66"/>
        <v/>
      </c>
      <c r="X74" s="95" t="str">
        <f t="shared" si="67"/>
        <v/>
      </c>
      <c r="Y74" s="436"/>
      <c r="Z74" s="95"/>
      <c r="AA74" s="152"/>
      <c r="AB74" s="178" t="str">
        <f t="shared" si="68"/>
        <v/>
      </c>
      <c r="AC74" s="95" t="str">
        <f t="shared" si="69"/>
        <v/>
      </c>
      <c r="AD74" s="436"/>
      <c r="AE74" s="95"/>
      <c r="AF74" s="152"/>
      <c r="AG74" s="178" t="str">
        <f t="shared" si="70"/>
        <v/>
      </c>
      <c r="AH74" s="95" t="str">
        <f t="shared" si="71"/>
        <v/>
      </c>
      <c r="AI74" s="436"/>
      <c r="AJ74" s="95"/>
      <c r="AK74" s="152"/>
      <c r="AL74" s="178" t="str">
        <f t="shared" si="72"/>
        <v/>
      </c>
      <c r="AM74" s="95" t="str">
        <f t="shared" si="73"/>
        <v/>
      </c>
      <c r="AN74" s="436"/>
      <c r="AO74" s="95"/>
      <c r="AP74" s="152"/>
      <c r="AQ74" s="178" t="str">
        <f t="shared" si="74"/>
        <v/>
      </c>
      <c r="AR74" s="95" t="str">
        <f t="shared" si="75"/>
        <v/>
      </c>
      <c r="AS74" s="436"/>
      <c r="AT74" s="95"/>
      <c r="AU74" s="152"/>
      <c r="AV74" s="178" t="str">
        <f t="shared" si="76"/>
        <v/>
      </c>
      <c r="AW74" s="95" t="str">
        <f t="shared" si="77"/>
        <v/>
      </c>
      <c r="AX74" s="436"/>
    </row>
    <row r="75" spans="2:50" hidden="1">
      <c r="B75" s="435"/>
      <c r="C75" s="95">
        <v>9</v>
      </c>
      <c r="D75" s="95"/>
      <c r="E75" s="95"/>
      <c r="F75" s="95"/>
      <c r="G75" s="178"/>
      <c r="H75" s="436"/>
      <c r="I75" s="154" t="str">
        <f t="shared" si="78"/>
        <v/>
      </c>
      <c r="J75" s="154" t="str">
        <f t="shared" si="78"/>
        <v/>
      </c>
      <c r="K75" s="155" t="str">
        <f t="shared" si="78"/>
        <v/>
      </c>
      <c r="L75" s="438"/>
      <c r="M75" s="154" t="str">
        <f t="shared" si="63"/>
        <v/>
      </c>
      <c r="N75" s="433"/>
      <c r="O75" s="433"/>
      <c r="P75" s="95"/>
      <c r="Q75" s="152"/>
      <c r="R75" s="178" t="str">
        <f t="shared" si="64"/>
        <v/>
      </c>
      <c r="S75" s="95" t="str">
        <f t="shared" si="65"/>
        <v/>
      </c>
      <c r="T75" s="436"/>
      <c r="U75" s="95"/>
      <c r="V75" s="152"/>
      <c r="W75" s="178" t="str">
        <f t="shared" si="66"/>
        <v/>
      </c>
      <c r="X75" s="95" t="str">
        <f t="shared" si="67"/>
        <v/>
      </c>
      <c r="Y75" s="436"/>
      <c r="Z75" s="95"/>
      <c r="AA75" s="152"/>
      <c r="AB75" s="178" t="str">
        <f t="shared" si="68"/>
        <v/>
      </c>
      <c r="AC75" s="95" t="str">
        <f t="shared" si="69"/>
        <v/>
      </c>
      <c r="AD75" s="436"/>
      <c r="AE75" s="95"/>
      <c r="AF75" s="152"/>
      <c r="AG75" s="178" t="str">
        <f t="shared" si="70"/>
        <v/>
      </c>
      <c r="AH75" s="95" t="str">
        <f t="shared" si="71"/>
        <v/>
      </c>
      <c r="AI75" s="436"/>
      <c r="AJ75" s="95"/>
      <c r="AK75" s="152"/>
      <c r="AL75" s="178" t="str">
        <f t="shared" si="72"/>
        <v/>
      </c>
      <c r="AM75" s="95" t="str">
        <f t="shared" si="73"/>
        <v/>
      </c>
      <c r="AN75" s="436"/>
      <c r="AO75" s="95"/>
      <c r="AP75" s="152"/>
      <c r="AQ75" s="178" t="str">
        <f t="shared" si="74"/>
        <v/>
      </c>
      <c r="AR75" s="95" t="str">
        <f t="shared" si="75"/>
        <v/>
      </c>
      <c r="AS75" s="436"/>
      <c r="AT75" s="95"/>
      <c r="AU75" s="152"/>
      <c r="AV75" s="178" t="str">
        <f t="shared" si="76"/>
        <v/>
      </c>
      <c r="AW75" s="95" t="str">
        <f t="shared" si="77"/>
        <v/>
      </c>
      <c r="AX75" s="436"/>
    </row>
    <row r="76" spans="2:50" hidden="1">
      <c r="B76" s="435"/>
      <c r="C76" s="95">
        <v>10</v>
      </c>
      <c r="D76" s="95"/>
      <c r="E76" s="95"/>
      <c r="F76" s="95"/>
      <c r="G76" s="178"/>
      <c r="H76" s="436"/>
      <c r="I76" s="154" t="str">
        <f t="shared" si="78"/>
        <v/>
      </c>
      <c r="J76" s="154" t="str">
        <f t="shared" si="78"/>
        <v/>
      </c>
      <c r="K76" s="155" t="str">
        <f t="shared" si="78"/>
        <v/>
      </c>
      <c r="L76" s="438"/>
      <c r="M76" s="154" t="str">
        <f t="shared" si="63"/>
        <v/>
      </c>
      <c r="N76" s="433"/>
      <c r="O76" s="433"/>
      <c r="P76" s="95"/>
      <c r="Q76" s="152"/>
      <c r="R76" s="178" t="str">
        <f t="shared" si="64"/>
        <v/>
      </c>
      <c r="S76" s="95" t="str">
        <f t="shared" si="65"/>
        <v/>
      </c>
      <c r="T76" s="436"/>
      <c r="U76" s="95"/>
      <c r="V76" s="152"/>
      <c r="W76" s="178" t="str">
        <f t="shared" si="66"/>
        <v/>
      </c>
      <c r="X76" s="95" t="str">
        <f t="shared" si="67"/>
        <v/>
      </c>
      <c r="Y76" s="436"/>
      <c r="Z76" s="95"/>
      <c r="AA76" s="152"/>
      <c r="AB76" s="178" t="str">
        <f t="shared" si="68"/>
        <v/>
      </c>
      <c r="AC76" s="95" t="str">
        <f t="shared" si="69"/>
        <v/>
      </c>
      <c r="AD76" s="436"/>
      <c r="AE76" s="95"/>
      <c r="AF76" s="152"/>
      <c r="AG76" s="178" t="str">
        <f t="shared" si="70"/>
        <v/>
      </c>
      <c r="AH76" s="95" t="str">
        <f t="shared" si="71"/>
        <v/>
      </c>
      <c r="AI76" s="436"/>
      <c r="AJ76" s="95"/>
      <c r="AK76" s="152"/>
      <c r="AL76" s="178" t="str">
        <f t="shared" si="72"/>
        <v/>
      </c>
      <c r="AM76" s="95" t="str">
        <f t="shared" si="73"/>
        <v/>
      </c>
      <c r="AN76" s="436"/>
      <c r="AO76" s="95"/>
      <c r="AP76" s="152"/>
      <c r="AQ76" s="178" t="str">
        <f t="shared" si="74"/>
        <v/>
      </c>
      <c r="AR76" s="95" t="str">
        <f t="shared" si="75"/>
        <v/>
      </c>
      <c r="AS76" s="436"/>
      <c r="AT76" s="95"/>
      <c r="AU76" s="152"/>
      <c r="AV76" s="178" t="str">
        <f t="shared" si="76"/>
        <v/>
      </c>
      <c r="AW76" s="95" t="str">
        <f t="shared" si="77"/>
        <v/>
      </c>
      <c r="AX76" s="436"/>
    </row>
    <row r="77" spans="2:50" hidden="1">
      <c r="B77" s="435"/>
      <c r="C77" s="95">
        <v>11</v>
      </c>
      <c r="D77" s="95"/>
      <c r="E77" s="95"/>
      <c r="F77" s="95"/>
      <c r="G77" s="178"/>
      <c r="H77" s="436"/>
      <c r="I77" s="154" t="str">
        <f t="shared" si="78"/>
        <v/>
      </c>
      <c r="J77" s="154" t="str">
        <f t="shared" si="78"/>
        <v/>
      </c>
      <c r="K77" s="155" t="str">
        <f t="shared" si="78"/>
        <v/>
      </c>
      <c r="L77" s="438"/>
      <c r="M77" s="154" t="str">
        <f t="shared" si="63"/>
        <v/>
      </c>
      <c r="N77" s="433"/>
      <c r="O77" s="433"/>
      <c r="P77" s="95"/>
      <c r="Q77" s="152"/>
      <c r="R77" s="178" t="str">
        <f t="shared" si="64"/>
        <v/>
      </c>
      <c r="S77" s="95" t="str">
        <f t="shared" si="65"/>
        <v/>
      </c>
      <c r="T77" s="436"/>
      <c r="U77" s="95"/>
      <c r="V77" s="152"/>
      <c r="W77" s="178" t="str">
        <f t="shared" si="66"/>
        <v/>
      </c>
      <c r="X77" s="95" t="str">
        <f t="shared" si="67"/>
        <v/>
      </c>
      <c r="Y77" s="436"/>
      <c r="Z77" s="95"/>
      <c r="AA77" s="152"/>
      <c r="AB77" s="178" t="str">
        <f t="shared" si="68"/>
        <v/>
      </c>
      <c r="AC77" s="95" t="str">
        <f t="shared" si="69"/>
        <v/>
      </c>
      <c r="AD77" s="436"/>
      <c r="AE77" s="95"/>
      <c r="AF77" s="152"/>
      <c r="AG77" s="178" t="str">
        <f t="shared" si="70"/>
        <v/>
      </c>
      <c r="AH77" s="95" t="str">
        <f t="shared" si="71"/>
        <v/>
      </c>
      <c r="AI77" s="436"/>
      <c r="AJ77" s="95"/>
      <c r="AK77" s="152"/>
      <c r="AL77" s="178" t="str">
        <f t="shared" si="72"/>
        <v/>
      </c>
      <c r="AM77" s="95" t="str">
        <f t="shared" si="73"/>
        <v/>
      </c>
      <c r="AN77" s="436"/>
      <c r="AO77" s="95"/>
      <c r="AP77" s="152"/>
      <c r="AQ77" s="178" t="str">
        <f t="shared" si="74"/>
        <v/>
      </c>
      <c r="AR77" s="95" t="str">
        <f t="shared" si="75"/>
        <v/>
      </c>
      <c r="AS77" s="436"/>
      <c r="AT77" s="95"/>
      <c r="AU77" s="152"/>
      <c r="AV77" s="178" t="str">
        <f t="shared" si="76"/>
        <v/>
      </c>
      <c r="AW77" s="95" t="str">
        <f t="shared" si="77"/>
        <v/>
      </c>
      <c r="AX77" s="436"/>
    </row>
    <row r="78" spans="2:50" hidden="1">
      <c r="B78" s="435"/>
      <c r="C78" s="95">
        <v>12</v>
      </c>
      <c r="D78" s="95"/>
      <c r="E78" s="95"/>
      <c r="F78" s="95"/>
      <c r="G78" s="178"/>
      <c r="H78" s="436"/>
      <c r="I78" s="154" t="str">
        <f t="shared" si="78"/>
        <v/>
      </c>
      <c r="J78" s="154" t="str">
        <f t="shared" si="78"/>
        <v/>
      </c>
      <c r="K78" s="155" t="str">
        <f t="shared" si="78"/>
        <v/>
      </c>
      <c r="L78" s="438"/>
      <c r="M78" s="154" t="str">
        <f t="shared" si="63"/>
        <v/>
      </c>
      <c r="N78" s="433"/>
      <c r="O78" s="433"/>
      <c r="P78" s="95"/>
      <c r="Q78" s="152"/>
      <c r="R78" s="178" t="str">
        <f t="shared" si="64"/>
        <v/>
      </c>
      <c r="S78" s="95" t="str">
        <f t="shared" si="65"/>
        <v/>
      </c>
      <c r="T78" s="436"/>
      <c r="U78" s="95"/>
      <c r="V78" s="152"/>
      <c r="W78" s="178" t="str">
        <f t="shared" si="66"/>
        <v/>
      </c>
      <c r="X78" s="95" t="str">
        <f t="shared" si="67"/>
        <v/>
      </c>
      <c r="Y78" s="436"/>
      <c r="Z78" s="95"/>
      <c r="AA78" s="152"/>
      <c r="AB78" s="178" t="str">
        <f t="shared" si="68"/>
        <v/>
      </c>
      <c r="AC78" s="95" t="str">
        <f t="shared" si="69"/>
        <v/>
      </c>
      <c r="AD78" s="436"/>
      <c r="AE78" s="95"/>
      <c r="AF78" s="152"/>
      <c r="AG78" s="178" t="str">
        <f t="shared" si="70"/>
        <v/>
      </c>
      <c r="AH78" s="95" t="str">
        <f t="shared" si="71"/>
        <v/>
      </c>
      <c r="AI78" s="436"/>
      <c r="AJ78" s="95"/>
      <c r="AK78" s="152"/>
      <c r="AL78" s="178" t="str">
        <f t="shared" si="72"/>
        <v/>
      </c>
      <c r="AM78" s="95" t="str">
        <f t="shared" si="73"/>
        <v/>
      </c>
      <c r="AN78" s="436"/>
      <c r="AO78" s="95"/>
      <c r="AP78" s="152"/>
      <c r="AQ78" s="178" t="str">
        <f t="shared" si="74"/>
        <v/>
      </c>
      <c r="AR78" s="95" t="str">
        <f t="shared" si="75"/>
        <v/>
      </c>
      <c r="AS78" s="436"/>
      <c r="AT78" s="95"/>
      <c r="AU78" s="152"/>
      <c r="AV78" s="178" t="str">
        <f t="shared" si="76"/>
        <v/>
      </c>
      <c r="AW78" s="95" t="str">
        <f t="shared" si="77"/>
        <v/>
      </c>
      <c r="AX78" s="436"/>
    </row>
    <row r="79" spans="2:50" hidden="1">
      <c r="B79" s="435"/>
      <c r="C79" s="95">
        <v>13</v>
      </c>
      <c r="D79" s="95"/>
      <c r="E79" s="95"/>
      <c r="F79" s="95"/>
      <c r="G79" s="178"/>
      <c r="H79" s="436"/>
      <c r="I79" s="154" t="str">
        <f t="shared" si="78"/>
        <v/>
      </c>
      <c r="J79" s="154" t="str">
        <f t="shared" si="78"/>
        <v/>
      </c>
      <c r="K79" s="155" t="str">
        <f t="shared" si="78"/>
        <v/>
      </c>
      <c r="L79" s="438"/>
      <c r="M79" s="154" t="str">
        <f t="shared" si="63"/>
        <v/>
      </c>
      <c r="N79" s="433"/>
      <c r="O79" s="433"/>
      <c r="P79" s="95"/>
      <c r="Q79" s="152"/>
      <c r="R79" s="178" t="str">
        <f t="shared" si="64"/>
        <v/>
      </c>
      <c r="S79" s="95" t="str">
        <f t="shared" si="65"/>
        <v/>
      </c>
      <c r="T79" s="436"/>
      <c r="U79" s="95"/>
      <c r="V79" s="152"/>
      <c r="W79" s="178" t="str">
        <f t="shared" si="66"/>
        <v/>
      </c>
      <c r="X79" s="95" t="str">
        <f t="shared" si="67"/>
        <v/>
      </c>
      <c r="Y79" s="436"/>
      <c r="Z79" s="95"/>
      <c r="AA79" s="152"/>
      <c r="AB79" s="178" t="str">
        <f t="shared" si="68"/>
        <v/>
      </c>
      <c r="AC79" s="95" t="str">
        <f t="shared" si="69"/>
        <v/>
      </c>
      <c r="AD79" s="436"/>
      <c r="AE79" s="95"/>
      <c r="AF79" s="152"/>
      <c r="AG79" s="178" t="str">
        <f t="shared" si="70"/>
        <v/>
      </c>
      <c r="AH79" s="95" t="str">
        <f t="shared" si="71"/>
        <v/>
      </c>
      <c r="AI79" s="436"/>
      <c r="AJ79" s="95"/>
      <c r="AK79" s="152"/>
      <c r="AL79" s="178" t="str">
        <f t="shared" si="72"/>
        <v/>
      </c>
      <c r="AM79" s="95" t="str">
        <f t="shared" si="73"/>
        <v/>
      </c>
      <c r="AN79" s="436"/>
      <c r="AO79" s="95"/>
      <c r="AP79" s="152"/>
      <c r="AQ79" s="178" t="str">
        <f t="shared" si="74"/>
        <v/>
      </c>
      <c r="AR79" s="95" t="str">
        <f t="shared" si="75"/>
        <v/>
      </c>
      <c r="AS79" s="436"/>
      <c r="AT79" s="95"/>
      <c r="AU79" s="152"/>
      <c r="AV79" s="178" t="str">
        <f t="shared" si="76"/>
        <v/>
      </c>
      <c r="AW79" s="95" t="str">
        <f t="shared" si="77"/>
        <v/>
      </c>
      <c r="AX79" s="436"/>
    </row>
    <row r="80" spans="2:50" hidden="1">
      <c r="B80" s="435"/>
      <c r="C80" s="95">
        <v>14</v>
      </c>
      <c r="D80" s="95"/>
      <c r="E80" s="95"/>
      <c r="F80" s="95"/>
      <c r="G80" s="178"/>
      <c r="H80" s="436"/>
      <c r="I80" s="154" t="str">
        <f t="shared" si="78"/>
        <v/>
      </c>
      <c r="J80" s="154" t="str">
        <f t="shared" si="78"/>
        <v/>
      </c>
      <c r="K80" s="155" t="str">
        <f t="shared" si="78"/>
        <v/>
      </c>
      <c r="L80" s="438"/>
      <c r="M80" s="154" t="str">
        <f t="shared" si="63"/>
        <v/>
      </c>
      <c r="N80" s="433"/>
      <c r="O80" s="433"/>
      <c r="P80" s="95"/>
      <c r="Q80" s="152"/>
      <c r="R80" s="178" t="str">
        <f t="shared" si="64"/>
        <v/>
      </c>
      <c r="S80" s="95" t="str">
        <f t="shared" si="65"/>
        <v/>
      </c>
      <c r="T80" s="436"/>
      <c r="U80" s="95"/>
      <c r="V80" s="152"/>
      <c r="W80" s="178" t="str">
        <f t="shared" si="66"/>
        <v/>
      </c>
      <c r="X80" s="95" t="str">
        <f t="shared" si="67"/>
        <v/>
      </c>
      <c r="Y80" s="436"/>
      <c r="Z80" s="95"/>
      <c r="AA80" s="152"/>
      <c r="AB80" s="178" t="str">
        <f t="shared" si="68"/>
        <v/>
      </c>
      <c r="AC80" s="95" t="str">
        <f t="shared" si="69"/>
        <v/>
      </c>
      <c r="AD80" s="436"/>
      <c r="AE80" s="95"/>
      <c r="AF80" s="152"/>
      <c r="AG80" s="178" t="str">
        <f t="shared" si="70"/>
        <v/>
      </c>
      <c r="AH80" s="95" t="str">
        <f t="shared" si="71"/>
        <v/>
      </c>
      <c r="AI80" s="436"/>
      <c r="AJ80" s="95"/>
      <c r="AK80" s="152"/>
      <c r="AL80" s="178" t="str">
        <f t="shared" si="72"/>
        <v/>
      </c>
      <c r="AM80" s="95" t="str">
        <f t="shared" si="73"/>
        <v/>
      </c>
      <c r="AN80" s="436"/>
      <c r="AO80" s="95"/>
      <c r="AP80" s="152"/>
      <c r="AQ80" s="178" t="str">
        <f t="shared" si="74"/>
        <v/>
      </c>
      <c r="AR80" s="95" t="str">
        <f t="shared" si="75"/>
        <v/>
      </c>
      <c r="AS80" s="436"/>
      <c r="AT80" s="95"/>
      <c r="AU80" s="152"/>
      <c r="AV80" s="178" t="str">
        <f t="shared" si="76"/>
        <v/>
      </c>
      <c r="AW80" s="95" t="str">
        <f t="shared" si="77"/>
        <v/>
      </c>
      <c r="AX80" s="436"/>
    </row>
    <row r="81" spans="2:50" hidden="1">
      <c r="B81" s="435"/>
      <c r="C81" s="95">
        <v>15</v>
      </c>
      <c r="D81" s="95"/>
      <c r="E81" s="95"/>
      <c r="F81" s="95"/>
      <c r="G81" s="178"/>
      <c r="H81" s="436"/>
      <c r="I81" s="154" t="str">
        <f t="shared" si="78"/>
        <v/>
      </c>
      <c r="J81" s="154" t="str">
        <f t="shared" si="78"/>
        <v/>
      </c>
      <c r="K81" s="155" t="str">
        <f t="shared" si="78"/>
        <v/>
      </c>
      <c r="L81" s="439"/>
      <c r="M81" s="154" t="str">
        <f t="shared" si="63"/>
        <v/>
      </c>
      <c r="N81" s="433"/>
      <c r="O81" s="433"/>
      <c r="P81" s="95"/>
      <c r="Q81" s="152"/>
      <c r="R81" s="178" t="str">
        <f t="shared" si="64"/>
        <v/>
      </c>
      <c r="S81" s="95" t="str">
        <f t="shared" si="65"/>
        <v/>
      </c>
      <c r="T81" s="436"/>
      <c r="U81" s="95"/>
      <c r="V81" s="152"/>
      <c r="W81" s="178" t="str">
        <f t="shared" si="66"/>
        <v/>
      </c>
      <c r="X81" s="95" t="str">
        <f t="shared" si="67"/>
        <v/>
      </c>
      <c r="Y81" s="436"/>
      <c r="Z81" s="95"/>
      <c r="AA81" s="152"/>
      <c r="AB81" s="178" t="str">
        <f t="shared" si="68"/>
        <v/>
      </c>
      <c r="AC81" s="95" t="str">
        <f t="shared" si="69"/>
        <v/>
      </c>
      <c r="AD81" s="436"/>
      <c r="AE81" s="95"/>
      <c r="AF81" s="152"/>
      <c r="AG81" s="178" t="str">
        <f t="shared" si="70"/>
        <v/>
      </c>
      <c r="AH81" s="95" t="str">
        <f t="shared" si="71"/>
        <v/>
      </c>
      <c r="AI81" s="436"/>
      <c r="AJ81" s="95"/>
      <c r="AK81" s="152"/>
      <c r="AL81" s="178" t="str">
        <f t="shared" si="72"/>
        <v/>
      </c>
      <c r="AM81" s="95" t="str">
        <f t="shared" si="73"/>
        <v/>
      </c>
      <c r="AN81" s="436"/>
      <c r="AO81" s="95"/>
      <c r="AP81" s="152"/>
      <c r="AQ81" s="178" t="str">
        <f t="shared" si="74"/>
        <v/>
      </c>
      <c r="AR81" s="95" t="str">
        <f t="shared" si="75"/>
        <v/>
      </c>
      <c r="AS81" s="436"/>
      <c r="AT81" s="95"/>
      <c r="AU81" s="152"/>
      <c r="AV81" s="178" t="str">
        <f t="shared" si="76"/>
        <v/>
      </c>
      <c r="AW81" s="95" t="str">
        <f t="shared" si="77"/>
        <v/>
      </c>
      <c r="AX81" s="436"/>
    </row>
    <row r="82" spans="2:50" ht="15.75" hidden="1">
      <c r="B82" s="443" t="s">
        <v>167</v>
      </c>
      <c r="C82" s="444"/>
      <c r="D82" s="444"/>
      <c r="E82" s="444"/>
      <c r="F82" s="444"/>
      <c r="G82" s="444"/>
      <c r="H82" s="444"/>
      <c r="I82" s="151"/>
      <c r="J82" s="151"/>
      <c r="K82" s="151"/>
      <c r="L82" s="151"/>
      <c r="M82" s="151"/>
      <c r="N82" s="433" t="s">
        <v>159</v>
      </c>
      <c r="O82" s="446" t="s">
        <v>106</v>
      </c>
      <c r="P82" s="448">
        <v>45895</v>
      </c>
      <c r="Q82" s="435"/>
      <c r="R82" s="435"/>
      <c r="S82" s="435"/>
      <c r="T82" s="435"/>
      <c r="U82" s="448">
        <v>45896</v>
      </c>
      <c r="V82" s="435"/>
      <c r="W82" s="435"/>
      <c r="X82" s="435"/>
      <c r="Y82" s="435"/>
      <c r="Z82" s="448">
        <v>45897</v>
      </c>
      <c r="AA82" s="435"/>
      <c r="AB82" s="435"/>
      <c r="AC82" s="435"/>
      <c r="AD82" s="435"/>
      <c r="AE82" s="448">
        <v>45898</v>
      </c>
      <c r="AF82" s="435"/>
      <c r="AG82" s="435"/>
      <c r="AH82" s="435"/>
      <c r="AI82" s="435"/>
      <c r="AJ82" s="448">
        <v>45899</v>
      </c>
      <c r="AK82" s="435"/>
      <c r="AL82" s="435"/>
      <c r="AM82" s="435"/>
      <c r="AN82" s="435"/>
      <c r="AO82" s="448">
        <v>45900</v>
      </c>
      <c r="AP82" s="435"/>
      <c r="AQ82" s="435"/>
      <c r="AR82" s="435"/>
      <c r="AS82" s="435"/>
      <c r="AT82" s="448">
        <v>45901</v>
      </c>
      <c r="AU82" s="435"/>
      <c r="AV82" s="435"/>
      <c r="AW82" s="435"/>
      <c r="AX82" s="435"/>
    </row>
    <row r="83" spans="2:50" ht="15.75" hidden="1">
      <c r="B83" s="445"/>
      <c r="C83" s="445"/>
      <c r="D83" s="445"/>
      <c r="E83" s="445"/>
      <c r="F83" s="445"/>
      <c r="G83" s="445"/>
      <c r="H83" s="445"/>
      <c r="I83" s="151"/>
      <c r="J83" s="151"/>
      <c r="K83" s="151"/>
      <c r="L83" s="151"/>
      <c r="M83" s="151"/>
      <c r="N83" s="433"/>
      <c r="O83" s="447"/>
      <c r="P83" s="448" t="s">
        <v>120</v>
      </c>
      <c r="Q83" s="435"/>
      <c r="R83" s="435"/>
      <c r="S83" s="435"/>
      <c r="T83" s="435"/>
      <c r="U83" s="448" t="s">
        <v>114</v>
      </c>
      <c r="V83" s="435"/>
      <c r="W83" s="435"/>
      <c r="X83" s="435"/>
      <c r="Y83" s="435"/>
      <c r="Z83" s="448" t="s">
        <v>115</v>
      </c>
      <c r="AA83" s="435"/>
      <c r="AB83" s="435"/>
      <c r="AC83" s="435"/>
      <c r="AD83" s="435"/>
      <c r="AE83" s="448" t="s">
        <v>116</v>
      </c>
      <c r="AF83" s="435"/>
      <c r="AG83" s="435"/>
      <c r="AH83" s="435"/>
      <c r="AI83" s="435"/>
      <c r="AJ83" s="448" t="s">
        <v>117</v>
      </c>
      <c r="AK83" s="435"/>
      <c r="AL83" s="435"/>
      <c r="AM83" s="435"/>
      <c r="AN83" s="435"/>
      <c r="AO83" s="448" t="s">
        <v>118</v>
      </c>
      <c r="AP83" s="435"/>
      <c r="AQ83" s="435"/>
      <c r="AR83" s="435"/>
      <c r="AS83" s="435"/>
      <c r="AT83" s="448" t="s">
        <v>119</v>
      </c>
      <c r="AU83" s="435"/>
      <c r="AV83" s="435"/>
      <c r="AW83" s="435"/>
      <c r="AX83" s="435"/>
    </row>
    <row r="84" spans="2:50" hidden="1">
      <c r="B84" s="433" t="s">
        <v>155</v>
      </c>
      <c r="C84" s="433" t="s">
        <v>147</v>
      </c>
      <c r="D84" s="433"/>
      <c r="E84" s="433" t="s">
        <v>149</v>
      </c>
      <c r="F84" s="433"/>
      <c r="G84" s="433"/>
      <c r="H84" s="440" t="s">
        <v>156</v>
      </c>
      <c r="I84" s="434" t="s">
        <v>225</v>
      </c>
      <c r="J84" s="434"/>
      <c r="K84" s="434"/>
      <c r="L84" s="434" t="s">
        <v>156</v>
      </c>
      <c r="M84" s="434" t="s">
        <v>168</v>
      </c>
      <c r="N84" s="433"/>
      <c r="O84" s="433" t="s">
        <v>158</v>
      </c>
      <c r="P84" s="430" t="s">
        <v>152</v>
      </c>
      <c r="Q84" s="431"/>
      <c r="R84" s="431"/>
      <c r="S84" s="432"/>
      <c r="T84" s="433" t="s">
        <v>156</v>
      </c>
      <c r="U84" s="430" t="s">
        <v>152</v>
      </c>
      <c r="V84" s="431"/>
      <c r="W84" s="431"/>
      <c r="X84" s="432"/>
      <c r="Y84" s="433" t="s">
        <v>156</v>
      </c>
      <c r="Z84" s="430" t="s">
        <v>152</v>
      </c>
      <c r="AA84" s="431"/>
      <c r="AB84" s="431"/>
      <c r="AC84" s="432"/>
      <c r="AD84" s="433" t="s">
        <v>156</v>
      </c>
      <c r="AE84" s="430" t="s">
        <v>152</v>
      </c>
      <c r="AF84" s="431"/>
      <c r="AG84" s="431"/>
      <c r="AH84" s="432"/>
      <c r="AI84" s="433" t="s">
        <v>156</v>
      </c>
      <c r="AJ84" s="430" t="s">
        <v>152</v>
      </c>
      <c r="AK84" s="431"/>
      <c r="AL84" s="431"/>
      <c r="AM84" s="432"/>
      <c r="AN84" s="433" t="s">
        <v>156</v>
      </c>
      <c r="AO84" s="430" t="s">
        <v>152</v>
      </c>
      <c r="AP84" s="431"/>
      <c r="AQ84" s="431"/>
      <c r="AR84" s="432"/>
      <c r="AS84" s="433" t="s">
        <v>156</v>
      </c>
      <c r="AT84" s="430" t="s">
        <v>152</v>
      </c>
      <c r="AU84" s="431"/>
      <c r="AV84" s="431"/>
      <c r="AW84" s="432"/>
      <c r="AX84" s="433" t="s">
        <v>156</v>
      </c>
    </row>
    <row r="85" spans="2:50" hidden="1">
      <c r="B85" s="433"/>
      <c r="C85" s="433"/>
      <c r="D85" s="433"/>
      <c r="E85" s="433" t="s">
        <v>148</v>
      </c>
      <c r="F85" s="433"/>
      <c r="G85" s="433"/>
      <c r="H85" s="441"/>
      <c r="I85" s="434" t="s">
        <v>148</v>
      </c>
      <c r="J85" s="434"/>
      <c r="K85" s="434"/>
      <c r="L85" s="434"/>
      <c r="M85" s="434"/>
      <c r="N85" s="433"/>
      <c r="O85" s="433"/>
      <c r="P85" s="430" t="s">
        <v>153</v>
      </c>
      <c r="Q85" s="431"/>
      <c r="R85" s="431"/>
      <c r="S85" s="432"/>
      <c r="T85" s="433"/>
      <c r="U85" s="430" t="s">
        <v>153</v>
      </c>
      <c r="V85" s="431"/>
      <c r="W85" s="431"/>
      <c r="X85" s="432"/>
      <c r="Y85" s="433"/>
      <c r="Z85" s="430" t="s">
        <v>153</v>
      </c>
      <c r="AA85" s="431"/>
      <c r="AB85" s="431"/>
      <c r="AC85" s="432"/>
      <c r="AD85" s="433"/>
      <c r="AE85" s="430" t="s">
        <v>153</v>
      </c>
      <c r="AF85" s="431"/>
      <c r="AG85" s="431"/>
      <c r="AH85" s="432"/>
      <c r="AI85" s="433"/>
      <c r="AJ85" s="430" t="s">
        <v>153</v>
      </c>
      <c r="AK85" s="431"/>
      <c r="AL85" s="431"/>
      <c r="AM85" s="432"/>
      <c r="AN85" s="433"/>
      <c r="AO85" s="430" t="s">
        <v>153</v>
      </c>
      <c r="AP85" s="431"/>
      <c r="AQ85" s="431"/>
      <c r="AR85" s="432"/>
      <c r="AS85" s="433"/>
      <c r="AT85" s="430" t="s">
        <v>153</v>
      </c>
      <c r="AU85" s="431"/>
      <c r="AV85" s="431"/>
      <c r="AW85" s="432"/>
      <c r="AX85" s="433"/>
    </row>
    <row r="86" spans="2:50" hidden="1">
      <c r="B86" s="433"/>
      <c r="C86" s="433"/>
      <c r="D86" s="433"/>
      <c r="E86" s="94" t="s">
        <v>150</v>
      </c>
      <c r="F86" s="94" t="s">
        <v>151</v>
      </c>
      <c r="G86" s="94" t="s">
        <v>154</v>
      </c>
      <c r="H86" s="442"/>
      <c r="I86" s="153" t="s">
        <v>150</v>
      </c>
      <c r="J86" s="153" t="s">
        <v>151</v>
      </c>
      <c r="K86" s="153" t="s">
        <v>154</v>
      </c>
      <c r="L86" s="434"/>
      <c r="M86" s="434"/>
      <c r="N86" s="433"/>
      <c r="O86" s="433"/>
      <c r="P86" s="94" t="s">
        <v>150</v>
      </c>
      <c r="Q86" s="94" t="s">
        <v>151</v>
      </c>
      <c r="R86" s="94" t="s">
        <v>154</v>
      </c>
      <c r="S86" s="94" t="s">
        <v>168</v>
      </c>
      <c r="T86" s="433"/>
      <c r="U86" s="94" t="s">
        <v>150</v>
      </c>
      <c r="V86" s="94" t="s">
        <v>151</v>
      </c>
      <c r="W86" s="94" t="s">
        <v>154</v>
      </c>
      <c r="X86" s="94" t="s">
        <v>168</v>
      </c>
      <c r="Y86" s="433"/>
      <c r="Z86" s="94" t="s">
        <v>150</v>
      </c>
      <c r="AA86" s="94" t="s">
        <v>151</v>
      </c>
      <c r="AB86" s="94" t="s">
        <v>154</v>
      </c>
      <c r="AC86" s="94" t="s">
        <v>168</v>
      </c>
      <c r="AD86" s="433"/>
      <c r="AE86" s="94" t="s">
        <v>150</v>
      </c>
      <c r="AF86" s="94" t="s">
        <v>151</v>
      </c>
      <c r="AG86" s="94" t="s">
        <v>154</v>
      </c>
      <c r="AH86" s="94" t="s">
        <v>168</v>
      </c>
      <c r="AI86" s="433"/>
      <c r="AJ86" s="94" t="s">
        <v>150</v>
      </c>
      <c r="AK86" s="94" t="s">
        <v>151</v>
      </c>
      <c r="AL86" s="94" t="s">
        <v>154</v>
      </c>
      <c r="AM86" s="94" t="s">
        <v>168</v>
      </c>
      <c r="AN86" s="433"/>
      <c r="AO86" s="94" t="s">
        <v>150</v>
      </c>
      <c r="AP86" s="94" t="s">
        <v>151</v>
      </c>
      <c r="AQ86" s="94" t="s">
        <v>154</v>
      </c>
      <c r="AR86" s="94" t="s">
        <v>168</v>
      </c>
      <c r="AS86" s="433"/>
      <c r="AT86" s="94" t="s">
        <v>150</v>
      </c>
      <c r="AU86" s="94" t="s">
        <v>151</v>
      </c>
      <c r="AV86" s="94" t="s">
        <v>154</v>
      </c>
      <c r="AW86" s="94" t="s">
        <v>168</v>
      </c>
      <c r="AX86" s="433"/>
    </row>
    <row r="87" spans="2:50" hidden="1">
      <c r="B87" s="433" t="s">
        <v>655</v>
      </c>
      <c r="C87" s="95">
        <v>1</v>
      </c>
      <c r="D87" s="95" t="s">
        <v>631</v>
      </c>
      <c r="E87" s="95">
        <v>17</v>
      </c>
      <c r="F87" s="95">
        <v>2400</v>
      </c>
      <c r="G87" s="178">
        <f>F87/E87</f>
        <v>141.1764705882353</v>
      </c>
      <c r="H87" s="436">
        <f>AVERAGE(G87:G101)</f>
        <v>141.1764705882353</v>
      </c>
      <c r="I87" s="154">
        <f t="shared" ref="I87:K89" si="79">IFERROR(AVERAGE(P87,U87,Z87,AE87,AJ87,AO87,AT87),"")</f>
        <v>17</v>
      </c>
      <c r="J87" s="154">
        <f t="shared" si="79"/>
        <v>2248.5660431546344</v>
      </c>
      <c r="K87" s="155">
        <f t="shared" si="79"/>
        <v>132.26859077380203</v>
      </c>
      <c r="L87" s="437">
        <f>IFERROR(AVERAGE(K87:K101),"-")</f>
        <v>132.26859077380203</v>
      </c>
      <c r="M87" s="154">
        <f>IFERROR(RANK(K87, K$87:K$101),"")</f>
        <v>1</v>
      </c>
      <c r="N87" s="433"/>
      <c r="O87" s="433"/>
      <c r="P87" s="95">
        <v>17</v>
      </c>
      <c r="Q87" s="95">
        <v>2245.6250000000005</v>
      </c>
      <c r="R87" s="178">
        <f>IFERROR(Q87/P87,"")</f>
        <v>132.09558823529414</v>
      </c>
      <c r="S87" s="95">
        <f>IFERROR(RANK(R87, R$87:R$101),"")</f>
        <v>1</v>
      </c>
      <c r="T87" s="436">
        <f>AVERAGE(R87:R101)</f>
        <v>132.09558823529414</v>
      </c>
      <c r="U87" s="95">
        <v>17</v>
      </c>
      <c r="V87" s="95">
        <v>2232.3711340206191</v>
      </c>
      <c r="W87" s="178">
        <f>IFERROR(V87/U87,"")</f>
        <v>131.31594906003642</v>
      </c>
      <c r="X87" s="95">
        <f>IFERROR(RANK(W87, W$87:W$101),"")</f>
        <v>1</v>
      </c>
      <c r="Y87" s="436">
        <f>AVERAGE(W87:W101)</f>
        <v>131.31594906003642</v>
      </c>
      <c r="Z87" s="95">
        <v>17</v>
      </c>
      <c r="AA87" s="95">
        <v>2237.3195876288669</v>
      </c>
      <c r="AB87" s="178">
        <f>IFERROR(AA87/Z87,"")</f>
        <v>131.60703456640394</v>
      </c>
      <c r="AC87" s="95">
        <f>IFERROR(RANK(AB87, AB$87:AB$101),"")</f>
        <v>1</v>
      </c>
      <c r="AD87" s="436">
        <f>AVERAGE(AB87:AB101)</f>
        <v>131.60703456640394</v>
      </c>
      <c r="AE87" s="95">
        <v>17</v>
      </c>
      <c r="AF87" s="95">
        <v>2255.8536585365855</v>
      </c>
      <c r="AG87" s="178">
        <f>IFERROR(AF87/AE87,"")</f>
        <v>132.69727403156386</v>
      </c>
      <c r="AH87" s="95">
        <f>IFERROR(RANK(AG87, AG$87:AG$101),"")</f>
        <v>1</v>
      </c>
      <c r="AI87" s="436">
        <f>AVERAGE(AG87:AG101)</f>
        <v>132.69727403156386</v>
      </c>
      <c r="AJ87" s="95">
        <v>17</v>
      </c>
      <c r="AK87" s="95">
        <v>2241.0389610389611</v>
      </c>
      <c r="AL87" s="178">
        <f>IFERROR(AK87/AJ87,"")</f>
        <v>131.82582123758596</v>
      </c>
      <c r="AM87" s="95">
        <f>IFERROR(RANK(AL87, AL$87:AL$101),"")</f>
        <v>1</v>
      </c>
      <c r="AN87" s="436">
        <f>AVERAGE(AL87:AL101)</f>
        <v>131.82582123758596</v>
      </c>
      <c r="AO87" s="95">
        <v>17</v>
      </c>
      <c r="AP87" s="95">
        <v>2255.8620689655172</v>
      </c>
      <c r="AQ87" s="178">
        <f>IFERROR(AP87/AO87,"")</f>
        <v>132.69776876267747</v>
      </c>
      <c r="AR87" s="95">
        <f>IFERROR(RANK(AQ87, AQ$87:AQ$101),"")</f>
        <v>1</v>
      </c>
      <c r="AS87" s="436">
        <f>AVERAGE(AQ87:AQ101)</f>
        <v>132.69776876267747</v>
      </c>
      <c r="AT87" s="95">
        <v>17</v>
      </c>
      <c r="AU87" s="95">
        <v>2271.8918918918912</v>
      </c>
      <c r="AV87" s="178">
        <f>IFERROR(AU87/AT87,"")</f>
        <v>133.64069952305243</v>
      </c>
      <c r="AW87" s="95">
        <f>IFERROR(RANK(AV87, AV$87:AV$101),"")</f>
        <v>1</v>
      </c>
      <c r="AX87" s="436">
        <f>AVERAGE(AV87:AV101)</f>
        <v>133.64069952305243</v>
      </c>
    </row>
    <row r="88" spans="2:50" hidden="1">
      <c r="B88" s="435"/>
      <c r="C88" s="95">
        <v>2</v>
      </c>
      <c r="D88" s="95"/>
      <c r="E88" s="95"/>
      <c r="F88" s="95"/>
      <c r="G88" s="178"/>
      <c r="H88" s="436"/>
      <c r="I88" s="154" t="str">
        <f t="shared" si="79"/>
        <v/>
      </c>
      <c r="J88" s="154" t="str">
        <f t="shared" si="79"/>
        <v/>
      </c>
      <c r="K88" s="155" t="str">
        <f t="shared" si="79"/>
        <v/>
      </c>
      <c r="L88" s="438"/>
      <c r="M88" s="154" t="str">
        <f t="shared" ref="M88:M101" si="80">IFERROR(RANK(K88, K$87:K$101),"")</f>
        <v/>
      </c>
      <c r="N88" s="433"/>
      <c r="O88" s="433"/>
      <c r="P88" s="95"/>
      <c r="Q88" s="95"/>
      <c r="R88" s="178" t="str">
        <f t="shared" ref="R88:R101" si="81">IFERROR(Q88/P88,"")</f>
        <v/>
      </c>
      <c r="S88" s="95" t="str">
        <f t="shared" ref="S88:S101" si="82">IFERROR(RANK(R88, R$87:R$101),"")</f>
        <v/>
      </c>
      <c r="T88" s="436"/>
      <c r="U88" s="95"/>
      <c r="V88" s="95"/>
      <c r="W88" s="178" t="str">
        <f t="shared" ref="W88:W101" si="83">IFERROR(V88/U88,"")</f>
        <v/>
      </c>
      <c r="X88" s="95" t="str">
        <f t="shared" ref="X88:X101" si="84">IFERROR(RANK(W88, W$87:W$101),"")</f>
        <v/>
      </c>
      <c r="Y88" s="436"/>
      <c r="Z88" s="95"/>
      <c r="AA88" s="95"/>
      <c r="AB88" s="178" t="str">
        <f t="shared" ref="AB88:AB101" si="85">IFERROR(AA88/Z88,"")</f>
        <v/>
      </c>
      <c r="AC88" s="95" t="str">
        <f t="shared" ref="AC88:AC101" si="86">IFERROR(RANK(AB88, AB$87:AB$101),"")</f>
        <v/>
      </c>
      <c r="AD88" s="436"/>
      <c r="AE88" s="95"/>
      <c r="AF88" s="95"/>
      <c r="AG88" s="178" t="str">
        <f t="shared" ref="AG88:AG101" si="87">IFERROR(AF88/AE88,"")</f>
        <v/>
      </c>
      <c r="AH88" s="95" t="str">
        <f t="shared" ref="AH88:AH101" si="88">IFERROR(RANK(AG88, AG$87:AG$101),"")</f>
        <v/>
      </c>
      <c r="AI88" s="436"/>
      <c r="AJ88" s="95"/>
      <c r="AK88" s="95"/>
      <c r="AL88" s="178" t="str">
        <f t="shared" ref="AL88:AL101" si="89">IFERROR(AK88/AJ88,"")</f>
        <v/>
      </c>
      <c r="AM88" s="95" t="str">
        <f t="shared" ref="AM88:AM101" si="90">IFERROR(RANK(AL88, AL$87:AL$101),"")</f>
        <v/>
      </c>
      <c r="AN88" s="436"/>
      <c r="AO88" s="95"/>
      <c r="AP88" s="95"/>
      <c r="AQ88" s="178" t="str">
        <f t="shared" ref="AQ88:AQ101" si="91">IFERROR(AP88/AO88,"")</f>
        <v/>
      </c>
      <c r="AR88" s="95" t="str">
        <f t="shared" ref="AR88:AR101" si="92">IFERROR(RANK(AQ88, AQ$87:AQ$101),"")</f>
        <v/>
      </c>
      <c r="AS88" s="436"/>
      <c r="AT88" s="95"/>
      <c r="AU88" s="95"/>
      <c r="AV88" s="178" t="str">
        <f t="shared" ref="AV88:AV101" si="93">IFERROR(AU88/AT88,"")</f>
        <v/>
      </c>
      <c r="AW88" s="95" t="str">
        <f t="shared" ref="AW88:AW101" si="94">IFERROR(RANK(AV88, AV$87:AV$101),"")</f>
        <v/>
      </c>
      <c r="AX88" s="436"/>
    </row>
    <row r="89" spans="2:50" hidden="1">
      <c r="B89" s="435"/>
      <c r="C89" s="95">
        <v>3</v>
      </c>
      <c r="D89" s="95"/>
      <c r="E89" s="95"/>
      <c r="F89" s="95"/>
      <c r="G89" s="178"/>
      <c r="H89" s="436"/>
      <c r="I89" s="154" t="str">
        <f t="shared" si="79"/>
        <v/>
      </c>
      <c r="J89" s="154" t="str">
        <f t="shared" si="79"/>
        <v/>
      </c>
      <c r="K89" s="155" t="str">
        <f t="shared" si="79"/>
        <v/>
      </c>
      <c r="L89" s="438"/>
      <c r="M89" s="154" t="str">
        <f t="shared" si="80"/>
        <v/>
      </c>
      <c r="N89" s="433"/>
      <c r="O89" s="433"/>
      <c r="P89" s="95"/>
      <c r="Q89" s="95"/>
      <c r="R89" s="178" t="str">
        <f t="shared" si="81"/>
        <v/>
      </c>
      <c r="S89" s="95" t="str">
        <f t="shared" si="82"/>
        <v/>
      </c>
      <c r="T89" s="436"/>
      <c r="U89" s="95"/>
      <c r="V89" s="95"/>
      <c r="W89" s="178" t="str">
        <f t="shared" si="83"/>
        <v/>
      </c>
      <c r="X89" s="95" t="str">
        <f t="shared" si="84"/>
        <v/>
      </c>
      <c r="Y89" s="436"/>
      <c r="Z89" s="95"/>
      <c r="AA89" s="95"/>
      <c r="AB89" s="178" t="str">
        <f t="shared" si="85"/>
        <v/>
      </c>
      <c r="AC89" s="95" t="str">
        <f t="shared" si="86"/>
        <v/>
      </c>
      <c r="AD89" s="436"/>
      <c r="AE89" s="95"/>
      <c r="AF89" s="95"/>
      <c r="AG89" s="178" t="str">
        <f t="shared" si="87"/>
        <v/>
      </c>
      <c r="AH89" s="95" t="str">
        <f t="shared" si="88"/>
        <v/>
      </c>
      <c r="AI89" s="436"/>
      <c r="AJ89" s="95"/>
      <c r="AK89" s="95"/>
      <c r="AL89" s="178" t="str">
        <f t="shared" si="89"/>
        <v/>
      </c>
      <c r="AM89" s="95" t="str">
        <f t="shared" si="90"/>
        <v/>
      </c>
      <c r="AN89" s="436"/>
      <c r="AO89" s="95"/>
      <c r="AP89" s="95"/>
      <c r="AQ89" s="178" t="str">
        <f t="shared" si="91"/>
        <v/>
      </c>
      <c r="AR89" s="95" t="str">
        <f t="shared" si="92"/>
        <v/>
      </c>
      <c r="AS89" s="436"/>
      <c r="AT89" s="95"/>
      <c r="AU89" s="95"/>
      <c r="AV89" s="178" t="str">
        <f t="shared" si="93"/>
        <v/>
      </c>
      <c r="AW89" s="95" t="str">
        <f t="shared" si="94"/>
        <v/>
      </c>
      <c r="AX89" s="436"/>
    </row>
    <row r="90" spans="2:50" hidden="1">
      <c r="B90" s="435"/>
      <c r="C90" s="95">
        <v>4</v>
      </c>
      <c r="D90" s="95"/>
      <c r="E90" s="95"/>
      <c r="F90" s="95"/>
      <c r="G90" s="178"/>
      <c r="H90" s="436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38"/>
      <c r="M90" s="154" t="str">
        <f t="shared" si="80"/>
        <v/>
      </c>
      <c r="N90" s="433"/>
      <c r="O90" s="433"/>
      <c r="P90" s="95"/>
      <c r="Q90" s="95"/>
      <c r="R90" s="178" t="str">
        <f t="shared" si="81"/>
        <v/>
      </c>
      <c r="S90" s="95" t="str">
        <f t="shared" si="82"/>
        <v/>
      </c>
      <c r="T90" s="436"/>
      <c r="U90" s="95"/>
      <c r="V90" s="95"/>
      <c r="W90" s="178" t="str">
        <f t="shared" si="83"/>
        <v/>
      </c>
      <c r="X90" s="95" t="str">
        <f t="shared" si="84"/>
        <v/>
      </c>
      <c r="Y90" s="436"/>
      <c r="Z90" s="95"/>
      <c r="AA90" s="95"/>
      <c r="AB90" s="178" t="str">
        <f t="shared" si="85"/>
        <v/>
      </c>
      <c r="AC90" s="95" t="str">
        <f t="shared" si="86"/>
        <v/>
      </c>
      <c r="AD90" s="436"/>
      <c r="AE90" s="95"/>
      <c r="AF90" s="95"/>
      <c r="AG90" s="178" t="str">
        <f t="shared" si="87"/>
        <v/>
      </c>
      <c r="AH90" s="95" t="str">
        <f t="shared" si="88"/>
        <v/>
      </c>
      <c r="AI90" s="436"/>
      <c r="AJ90" s="95"/>
      <c r="AK90" s="95"/>
      <c r="AL90" s="178" t="str">
        <f t="shared" si="89"/>
        <v/>
      </c>
      <c r="AM90" s="95" t="str">
        <f t="shared" si="90"/>
        <v/>
      </c>
      <c r="AN90" s="436"/>
      <c r="AO90" s="95"/>
      <c r="AP90" s="95"/>
      <c r="AQ90" s="178" t="str">
        <f t="shared" si="91"/>
        <v/>
      </c>
      <c r="AR90" s="95" t="str">
        <f t="shared" si="92"/>
        <v/>
      </c>
      <c r="AS90" s="436"/>
      <c r="AT90" s="95"/>
      <c r="AU90" s="95"/>
      <c r="AV90" s="178" t="str">
        <f t="shared" si="93"/>
        <v/>
      </c>
      <c r="AW90" s="95" t="str">
        <f t="shared" si="94"/>
        <v/>
      </c>
      <c r="AX90" s="436"/>
    </row>
    <row r="91" spans="2:50" hidden="1">
      <c r="B91" s="435"/>
      <c r="C91" s="95">
        <v>5</v>
      </c>
      <c r="D91" s="95"/>
      <c r="E91" s="95"/>
      <c r="F91" s="95"/>
      <c r="G91" s="178"/>
      <c r="H91" s="436"/>
      <c r="I91" s="154" t="str">
        <f t="shared" ref="I91:K101" si="95">IFERROR(AVERAGE(P91,U91,Z91,AE91,AJ91,AO91,AT91),"")</f>
        <v/>
      </c>
      <c r="J91" s="154" t="str">
        <f t="shared" si="95"/>
        <v/>
      </c>
      <c r="K91" s="155" t="str">
        <f t="shared" si="95"/>
        <v/>
      </c>
      <c r="L91" s="438"/>
      <c r="M91" s="154" t="str">
        <f t="shared" si="80"/>
        <v/>
      </c>
      <c r="N91" s="433"/>
      <c r="O91" s="433"/>
      <c r="P91" s="95"/>
      <c r="Q91" s="95"/>
      <c r="R91" s="178" t="str">
        <f t="shared" si="81"/>
        <v/>
      </c>
      <c r="S91" s="95" t="str">
        <f t="shared" si="82"/>
        <v/>
      </c>
      <c r="T91" s="436"/>
      <c r="U91" s="95"/>
      <c r="V91" s="95"/>
      <c r="W91" s="178" t="str">
        <f t="shared" si="83"/>
        <v/>
      </c>
      <c r="X91" s="95" t="str">
        <f t="shared" si="84"/>
        <v/>
      </c>
      <c r="Y91" s="436"/>
      <c r="Z91" s="95"/>
      <c r="AA91" s="95"/>
      <c r="AB91" s="178" t="str">
        <f t="shared" si="85"/>
        <v/>
      </c>
      <c r="AC91" s="95" t="str">
        <f t="shared" si="86"/>
        <v/>
      </c>
      <c r="AD91" s="436"/>
      <c r="AE91" s="95"/>
      <c r="AF91" s="95"/>
      <c r="AG91" s="178" t="str">
        <f t="shared" si="87"/>
        <v/>
      </c>
      <c r="AH91" s="95" t="str">
        <f t="shared" si="88"/>
        <v/>
      </c>
      <c r="AI91" s="436"/>
      <c r="AJ91" s="95"/>
      <c r="AK91" s="95"/>
      <c r="AL91" s="178" t="str">
        <f t="shared" si="89"/>
        <v/>
      </c>
      <c r="AM91" s="95" t="str">
        <f t="shared" si="90"/>
        <v/>
      </c>
      <c r="AN91" s="436"/>
      <c r="AO91" s="95"/>
      <c r="AP91" s="95"/>
      <c r="AQ91" s="178" t="str">
        <f t="shared" si="91"/>
        <v/>
      </c>
      <c r="AR91" s="95" t="str">
        <f t="shared" si="92"/>
        <v/>
      </c>
      <c r="AS91" s="436"/>
      <c r="AT91" s="95"/>
      <c r="AU91" s="95"/>
      <c r="AV91" s="178" t="str">
        <f t="shared" si="93"/>
        <v/>
      </c>
      <c r="AW91" s="95" t="str">
        <f t="shared" si="94"/>
        <v/>
      </c>
      <c r="AX91" s="436"/>
    </row>
    <row r="92" spans="2:50" hidden="1">
      <c r="B92" s="435"/>
      <c r="C92" s="95">
        <v>6</v>
      </c>
      <c r="D92" s="95"/>
      <c r="E92" s="95"/>
      <c r="F92" s="95"/>
      <c r="G92" s="178"/>
      <c r="H92" s="436"/>
      <c r="I92" s="154" t="str">
        <f t="shared" si="95"/>
        <v/>
      </c>
      <c r="J92" s="154" t="str">
        <f t="shared" si="95"/>
        <v/>
      </c>
      <c r="K92" s="155" t="str">
        <f t="shared" si="95"/>
        <v/>
      </c>
      <c r="L92" s="438"/>
      <c r="M92" s="154" t="str">
        <f t="shared" si="80"/>
        <v/>
      </c>
      <c r="N92" s="433"/>
      <c r="O92" s="433"/>
      <c r="P92" s="95"/>
      <c r="Q92" s="95"/>
      <c r="R92" s="178" t="str">
        <f t="shared" si="81"/>
        <v/>
      </c>
      <c r="S92" s="95" t="str">
        <f t="shared" si="82"/>
        <v/>
      </c>
      <c r="T92" s="436"/>
      <c r="U92" s="95"/>
      <c r="V92" s="95"/>
      <c r="W92" s="178" t="str">
        <f t="shared" si="83"/>
        <v/>
      </c>
      <c r="X92" s="95" t="str">
        <f t="shared" si="84"/>
        <v/>
      </c>
      <c r="Y92" s="436"/>
      <c r="Z92" s="95"/>
      <c r="AA92" s="95"/>
      <c r="AB92" s="178" t="str">
        <f t="shared" si="85"/>
        <v/>
      </c>
      <c r="AC92" s="95" t="str">
        <f t="shared" si="86"/>
        <v/>
      </c>
      <c r="AD92" s="436"/>
      <c r="AE92" s="95"/>
      <c r="AF92" s="95"/>
      <c r="AG92" s="178" t="str">
        <f t="shared" si="87"/>
        <v/>
      </c>
      <c r="AH92" s="95" t="str">
        <f t="shared" si="88"/>
        <v/>
      </c>
      <c r="AI92" s="436"/>
      <c r="AJ92" s="95"/>
      <c r="AK92" s="95"/>
      <c r="AL92" s="178" t="str">
        <f t="shared" si="89"/>
        <v/>
      </c>
      <c r="AM92" s="95" t="str">
        <f t="shared" si="90"/>
        <v/>
      </c>
      <c r="AN92" s="436"/>
      <c r="AO92" s="95"/>
      <c r="AP92" s="95"/>
      <c r="AQ92" s="178" t="str">
        <f t="shared" si="91"/>
        <v/>
      </c>
      <c r="AR92" s="95" t="str">
        <f t="shared" si="92"/>
        <v/>
      </c>
      <c r="AS92" s="436"/>
      <c r="AT92" s="95"/>
      <c r="AU92" s="95"/>
      <c r="AV92" s="178" t="str">
        <f t="shared" si="93"/>
        <v/>
      </c>
      <c r="AW92" s="95" t="str">
        <f t="shared" si="94"/>
        <v/>
      </c>
      <c r="AX92" s="436"/>
    </row>
    <row r="93" spans="2:50" hidden="1">
      <c r="B93" s="435"/>
      <c r="C93" s="95">
        <v>7</v>
      </c>
      <c r="D93" s="95"/>
      <c r="E93" s="95"/>
      <c r="F93" s="95"/>
      <c r="G93" s="178"/>
      <c r="H93" s="436"/>
      <c r="I93" s="154" t="str">
        <f t="shared" si="95"/>
        <v/>
      </c>
      <c r="J93" s="154" t="str">
        <f t="shared" si="95"/>
        <v/>
      </c>
      <c r="K93" s="155" t="str">
        <f t="shared" si="95"/>
        <v/>
      </c>
      <c r="L93" s="438"/>
      <c r="M93" s="154" t="str">
        <f t="shared" si="80"/>
        <v/>
      </c>
      <c r="N93" s="433"/>
      <c r="O93" s="433"/>
      <c r="P93" s="95"/>
      <c r="Q93" s="95"/>
      <c r="R93" s="178" t="str">
        <f t="shared" si="81"/>
        <v/>
      </c>
      <c r="S93" s="95" t="str">
        <f t="shared" si="82"/>
        <v/>
      </c>
      <c r="T93" s="436"/>
      <c r="U93" s="95"/>
      <c r="V93" s="95"/>
      <c r="W93" s="178" t="str">
        <f t="shared" si="83"/>
        <v/>
      </c>
      <c r="X93" s="95" t="str">
        <f t="shared" si="84"/>
        <v/>
      </c>
      <c r="Y93" s="436"/>
      <c r="Z93" s="95"/>
      <c r="AA93" s="95"/>
      <c r="AB93" s="178" t="str">
        <f t="shared" si="85"/>
        <v/>
      </c>
      <c r="AC93" s="95" t="str">
        <f t="shared" si="86"/>
        <v/>
      </c>
      <c r="AD93" s="436"/>
      <c r="AE93" s="95"/>
      <c r="AF93" s="95"/>
      <c r="AG93" s="178" t="str">
        <f t="shared" si="87"/>
        <v/>
      </c>
      <c r="AH93" s="95" t="str">
        <f t="shared" si="88"/>
        <v/>
      </c>
      <c r="AI93" s="436"/>
      <c r="AJ93" s="95"/>
      <c r="AK93" s="95"/>
      <c r="AL93" s="178" t="str">
        <f t="shared" si="89"/>
        <v/>
      </c>
      <c r="AM93" s="95" t="str">
        <f t="shared" si="90"/>
        <v/>
      </c>
      <c r="AN93" s="436"/>
      <c r="AO93" s="95"/>
      <c r="AP93" s="95"/>
      <c r="AQ93" s="178" t="str">
        <f t="shared" si="91"/>
        <v/>
      </c>
      <c r="AR93" s="95" t="str">
        <f t="shared" si="92"/>
        <v/>
      </c>
      <c r="AS93" s="436"/>
      <c r="AT93" s="95"/>
      <c r="AU93" s="95"/>
      <c r="AV93" s="178" t="str">
        <f t="shared" si="93"/>
        <v/>
      </c>
      <c r="AW93" s="95" t="str">
        <f t="shared" si="94"/>
        <v/>
      </c>
      <c r="AX93" s="436"/>
    </row>
    <row r="94" spans="2:50" hidden="1">
      <c r="B94" s="435"/>
      <c r="C94" s="95">
        <v>8</v>
      </c>
      <c r="D94" s="95"/>
      <c r="E94" s="95"/>
      <c r="F94" s="95"/>
      <c r="G94" s="178"/>
      <c r="H94" s="436"/>
      <c r="I94" s="154" t="str">
        <f t="shared" si="95"/>
        <v/>
      </c>
      <c r="J94" s="154" t="str">
        <f t="shared" si="95"/>
        <v/>
      </c>
      <c r="K94" s="155" t="str">
        <f t="shared" si="95"/>
        <v/>
      </c>
      <c r="L94" s="438"/>
      <c r="M94" s="154" t="str">
        <f t="shared" si="80"/>
        <v/>
      </c>
      <c r="N94" s="433"/>
      <c r="O94" s="433"/>
      <c r="P94" s="95"/>
      <c r="Q94" s="95"/>
      <c r="R94" s="178" t="str">
        <f t="shared" si="81"/>
        <v/>
      </c>
      <c r="S94" s="95" t="str">
        <f t="shared" si="82"/>
        <v/>
      </c>
      <c r="T94" s="436"/>
      <c r="U94" s="95"/>
      <c r="V94" s="95"/>
      <c r="W94" s="178" t="str">
        <f t="shared" si="83"/>
        <v/>
      </c>
      <c r="X94" s="95" t="str">
        <f t="shared" si="84"/>
        <v/>
      </c>
      <c r="Y94" s="436"/>
      <c r="Z94" s="95"/>
      <c r="AA94" s="95"/>
      <c r="AB94" s="178" t="str">
        <f t="shared" si="85"/>
        <v/>
      </c>
      <c r="AC94" s="95" t="str">
        <f t="shared" si="86"/>
        <v/>
      </c>
      <c r="AD94" s="436"/>
      <c r="AE94" s="95"/>
      <c r="AF94" s="95"/>
      <c r="AG94" s="178" t="str">
        <f t="shared" si="87"/>
        <v/>
      </c>
      <c r="AH94" s="95" t="str">
        <f t="shared" si="88"/>
        <v/>
      </c>
      <c r="AI94" s="436"/>
      <c r="AJ94" s="95"/>
      <c r="AK94" s="95"/>
      <c r="AL94" s="178" t="str">
        <f t="shared" si="89"/>
        <v/>
      </c>
      <c r="AM94" s="95" t="str">
        <f t="shared" si="90"/>
        <v/>
      </c>
      <c r="AN94" s="436"/>
      <c r="AO94" s="95"/>
      <c r="AP94" s="95"/>
      <c r="AQ94" s="178" t="str">
        <f t="shared" si="91"/>
        <v/>
      </c>
      <c r="AR94" s="95" t="str">
        <f t="shared" si="92"/>
        <v/>
      </c>
      <c r="AS94" s="436"/>
      <c r="AT94" s="95"/>
      <c r="AU94" s="95"/>
      <c r="AV94" s="178" t="str">
        <f t="shared" si="93"/>
        <v/>
      </c>
      <c r="AW94" s="95" t="str">
        <f t="shared" si="94"/>
        <v/>
      </c>
      <c r="AX94" s="436"/>
    </row>
    <row r="95" spans="2:50" hidden="1">
      <c r="B95" s="435"/>
      <c r="C95" s="95">
        <v>9</v>
      </c>
      <c r="D95" s="95"/>
      <c r="E95" s="95"/>
      <c r="F95" s="95"/>
      <c r="G95" s="178"/>
      <c r="H95" s="436"/>
      <c r="I95" s="154" t="str">
        <f t="shared" si="95"/>
        <v/>
      </c>
      <c r="J95" s="154" t="str">
        <f t="shared" si="95"/>
        <v/>
      </c>
      <c r="K95" s="155" t="str">
        <f t="shared" si="95"/>
        <v/>
      </c>
      <c r="L95" s="438"/>
      <c r="M95" s="154" t="str">
        <f t="shared" si="80"/>
        <v/>
      </c>
      <c r="N95" s="433"/>
      <c r="O95" s="433"/>
      <c r="P95" s="95"/>
      <c r="Q95" s="95"/>
      <c r="R95" s="178" t="str">
        <f t="shared" si="81"/>
        <v/>
      </c>
      <c r="S95" s="95" t="str">
        <f t="shared" si="82"/>
        <v/>
      </c>
      <c r="T95" s="436"/>
      <c r="U95" s="95"/>
      <c r="V95" s="95"/>
      <c r="W95" s="178" t="str">
        <f t="shared" si="83"/>
        <v/>
      </c>
      <c r="X95" s="95" t="str">
        <f t="shared" si="84"/>
        <v/>
      </c>
      <c r="Y95" s="436"/>
      <c r="Z95" s="95"/>
      <c r="AA95" s="95"/>
      <c r="AB95" s="178" t="str">
        <f t="shared" si="85"/>
        <v/>
      </c>
      <c r="AC95" s="95" t="str">
        <f t="shared" si="86"/>
        <v/>
      </c>
      <c r="AD95" s="436"/>
      <c r="AE95" s="95"/>
      <c r="AF95" s="95"/>
      <c r="AG95" s="178" t="str">
        <f t="shared" si="87"/>
        <v/>
      </c>
      <c r="AH95" s="95" t="str">
        <f t="shared" si="88"/>
        <v/>
      </c>
      <c r="AI95" s="436"/>
      <c r="AJ95" s="95"/>
      <c r="AK95" s="95"/>
      <c r="AL95" s="178" t="str">
        <f t="shared" si="89"/>
        <v/>
      </c>
      <c r="AM95" s="95" t="str">
        <f t="shared" si="90"/>
        <v/>
      </c>
      <c r="AN95" s="436"/>
      <c r="AO95" s="95"/>
      <c r="AP95" s="95"/>
      <c r="AQ95" s="178" t="str">
        <f t="shared" si="91"/>
        <v/>
      </c>
      <c r="AR95" s="95" t="str">
        <f t="shared" si="92"/>
        <v/>
      </c>
      <c r="AS95" s="436"/>
      <c r="AT95" s="95"/>
      <c r="AU95" s="95"/>
      <c r="AV95" s="178" t="str">
        <f t="shared" si="93"/>
        <v/>
      </c>
      <c r="AW95" s="95" t="str">
        <f t="shared" si="94"/>
        <v/>
      </c>
      <c r="AX95" s="436"/>
    </row>
    <row r="96" spans="2:50" hidden="1">
      <c r="B96" s="435"/>
      <c r="C96" s="95">
        <v>10</v>
      </c>
      <c r="D96" s="95"/>
      <c r="E96" s="95"/>
      <c r="F96" s="95"/>
      <c r="G96" s="178"/>
      <c r="H96" s="436"/>
      <c r="I96" s="154" t="str">
        <f t="shared" si="95"/>
        <v/>
      </c>
      <c r="J96" s="154" t="str">
        <f t="shared" si="95"/>
        <v/>
      </c>
      <c r="K96" s="155" t="str">
        <f t="shared" si="95"/>
        <v/>
      </c>
      <c r="L96" s="438"/>
      <c r="M96" s="154" t="str">
        <f t="shared" si="80"/>
        <v/>
      </c>
      <c r="N96" s="433"/>
      <c r="O96" s="433"/>
      <c r="P96" s="95"/>
      <c r="Q96" s="95"/>
      <c r="R96" s="178" t="str">
        <f t="shared" si="81"/>
        <v/>
      </c>
      <c r="S96" s="95" t="str">
        <f t="shared" si="82"/>
        <v/>
      </c>
      <c r="T96" s="436"/>
      <c r="U96" s="95"/>
      <c r="V96" s="95"/>
      <c r="W96" s="178" t="str">
        <f t="shared" si="83"/>
        <v/>
      </c>
      <c r="X96" s="95" t="str">
        <f t="shared" si="84"/>
        <v/>
      </c>
      <c r="Y96" s="436"/>
      <c r="Z96" s="95"/>
      <c r="AA96" s="95"/>
      <c r="AB96" s="178" t="str">
        <f t="shared" si="85"/>
        <v/>
      </c>
      <c r="AC96" s="95" t="str">
        <f t="shared" si="86"/>
        <v/>
      </c>
      <c r="AD96" s="436"/>
      <c r="AE96" s="95"/>
      <c r="AF96" s="95"/>
      <c r="AG96" s="178" t="str">
        <f t="shared" si="87"/>
        <v/>
      </c>
      <c r="AH96" s="95" t="str">
        <f t="shared" si="88"/>
        <v/>
      </c>
      <c r="AI96" s="436"/>
      <c r="AJ96" s="95"/>
      <c r="AK96" s="95"/>
      <c r="AL96" s="178" t="str">
        <f t="shared" si="89"/>
        <v/>
      </c>
      <c r="AM96" s="95" t="str">
        <f t="shared" si="90"/>
        <v/>
      </c>
      <c r="AN96" s="436"/>
      <c r="AO96" s="95"/>
      <c r="AP96" s="95"/>
      <c r="AQ96" s="178" t="str">
        <f t="shared" si="91"/>
        <v/>
      </c>
      <c r="AR96" s="95" t="str">
        <f t="shared" si="92"/>
        <v/>
      </c>
      <c r="AS96" s="436"/>
      <c r="AT96" s="95"/>
      <c r="AU96" s="95"/>
      <c r="AV96" s="178" t="str">
        <f t="shared" si="93"/>
        <v/>
      </c>
      <c r="AW96" s="95" t="str">
        <f t="shared" si="94"/>
        <v/>
      </c>
      <c r="AX96" s="436"/>
    </row>
    <row r="97" spans="2:50" hidden="1">
      <c r="B97" s="435"/>
      <c r="C97" s="95">
        <v>11</v>
      </c>
      <c r="D97" s="95"/>
      <c r="E97" s="95"/>
      <c r="F97" s="95"/>
      <c r="G97" s="178"/>
      <c r="H97" s="436"/>
      <c r="I97" s="154" t="str">
        <f t="shared" si="95"/>
        <v/>
      </c>
      <c r="J97" s="154" t="str">
        <f t="shared" si="95"/>
        <v/>
      </c>
      <c r="K97" s="155" t="str">
        <f t="shared" si="95"/>
        <v/>
      </c>
      <c r="L97" s="438"/>
      <c r="M97" s="154" t="str">
        <f t="shared" si="80"/>
        <v/>
      </c>
      <c r="N97" s="433"/>
      <c r="O97" s="433"/>
      <c r="P97" s="95"/>
      <c r="Q97" s="95"/>
      <c r="R97" s="178" t="str">
        <f t="shared" si="81"/>
        <v/>
      </c>
      <c r="S97" s="95" t="str">
        <f t="shared" si="82"/>
        <v/>
      </c>
      <c r="T97" s="436"/>
      <c r="U97" s="95"/>
      <c r="V97" s="95"/>
      <c r="W97" s="178" t="str">
        <f t="shared" si="83"/>
        <v/>
      </c>
      <c r="X97" s="95" t="str">
        <f t="shared" si="84"/>
        <v/>
      </c>
      <c r="Y97" s="436"/>
      <c r="Z97" s="95"/>
      <c r="AA97" s="95"/>
      <c r="AB97" s="178" t="str">
        <f t="shared" si="85"/>
        <v/>
      </c>
      <c r="AC97" s="95" t="str">
        <f t="shared" si="86"/>
        <v/>
      </c>
      <c r="AD97" s="436"/>
      <c r="AE97" s="95"/>
      <c r="AF97" s="95"/>
      <c r="AG97" s="178" t="str">
        <f t="shared" si="87"/>
        <v/>
      </c>
      <c r="AH97" s="95" t="str">
        <f t="shared" si="88"/>
        <v/>
      </c>
      <c r="AI97" s="436"/>
      <c r="AJ97" s="95"/>
      <c r="AK97" s="95"/>
      <c r="AL97" s="178" t="str">
        <f t="shared" si="89"/>
        <v/>
      </c>
      <c r="AM97" s="95" t="str">
        <f t="shared" si="90"/>
        <v/>
      </c>
      <c r="AN97" s="436"/>
      <c r="AO97" s="95"/>
      <c r="AP97" s="95"/>
      <c r="AQ97" s="178" t="str">
        <f t="shared" si="91"/>
        <v/>
      </c>
      <c r="AR97" s="95" t="str">
        <f t="shared" si="92"/>
        <v/>
      </c>
      <c r="AS97" s="436"/>
      <c r="AT97" s="95"/>
      <c r="AU97" s="95"/>
      <c r="AV97" s="178" t="str">
        <f t="shared" si="93"/>
        <v/>
      </c>
      <c r="AW97" s="95" t="str">
        <f t="shared" si="94"/>
        <v/>
      </c>
      <c r="AX97" s="436"/>
    </row>
    <row r="98" spans="2:50" hidden="1">
      <c r="B98" s="435"/>
      <c r="C98" s="95">
        <v>12</v>
      </c>
      <c r="D98" s="95"/>
      <c r="E98" s="95"/>
      <c r="F98" s="95"/>
      <c r="G98" s="178"/>
      <c r="H98" s="436"/>
      <c r="I98" s="154" t="str">
        <f t="shared" si="95"/>
        <v/>
      </c>
      <c r="J98" s="154" t="str">
        <f t="shared" si="95"/>
        <v/>
      </c>
      <c r="K98" s="155" t="str">
        <f t="shared" si="95"/>
        <v/>
      </c>
      <c r="L98" s="438"/>
      <c r="M98" s="154" t="str">
        <f t="shared" si="80"/>
        <v/>
      </c>
      <c r="N98" s="433"/>
      <c r="O98" s="433"/>
      <c r="P98" s="95"/>
      <c r="Q98" s="95"/>
      <c r="R98" s="178" t="str">
        <f t="shared" si="81"/>
        <v/>
      </c>
      <c r="S98" s="95" t="str">
        <f t="shared" si="82"/>
        <v/>
      </c>
      <c r="T98" s="436"/>
      <c r="U98" s="95"/>
      <c r="V98" s="95"/>
      <c r="W98" s="178" t="str">
        <f t="shared" si="83"/>
        <v/>
      </c>
      <c r="X98" s="95" t="str">
        <f t="shared" si="84"/>
        <v/>
      </c>
      <c r="Y98" s="436"/>
      <c r="Z98" s="95"/>
      <c r="AA98" s="95"/>
      <c r="AB98" s="178" t="str">
        <f t="shared" si="85"/>
        <v/>
      </c>
      <c r="AC98" s="95" t="str">
        <f t="shared" si="86"/>
        <v/>
      </c>
      <c r="AD98" s="436"/>
      <c r="AE98" s="95"/>
      <c r="AF98" s="95"/>
      <c r="AG98" s="178" t="str">
        <f t="shared" si="87"/>
        <v/>
      </c>
      <c r="AH98" s="95" t="str">
        <f t="shared" si="88"/>
        <v/>
      </c>
      <c r="AI98" s="436"/>
      <c r="AJ98" s="95"/>
      <c r="AK98" s="95"/>
      <c r="AL98" s="178" t="str">
        <f t="shared" si="89"/>
        <v/>
      </c>
      <c r="AM98" s="95" t="str">
        <f t="shared" si="90"/>
        <v/>
      </c>
      <c r="AN98" s="436"/>
      <c r="AO98" s="95"/>
      <c r="AP98" s="95"/>
      <c r="AQ98" s="178" t="str">
        <f t="shared" si="91"/>
        <v/>
      </c>
      <c r="AR98" s="95" t="str">
        <f t="shared" si="92"/>
        <v/>
      </c>
      <c r="AS98" s="436"/>
      <c r="AT98" s="95"/>
      <c r="AU98" s="95"/>
      <c r="AV98" s="178" t="str">
        <f t="shared" si="93"/>
        <v/>
      </c>
      <c r="AW98" s="95" t="str">
        <f t="shared" si="94"/>
        <v/>
      </c>
      <c r="AX98" s="436"/>
    </row>
    <row r="99" spans="2:50" hidden="1">
      <c r="B99" s="435"/>
      <c r="C99" s="95">
        <v>13</v>
      </c>
      <c r="D99" s="95"/>
      <c r="E99" s="95"/>
      <c r="F99" s="95"/>
      <c r="G99" s="178"/>
      <c r="H99" s="436"/>
      <c r="I99" s="154" t="str">
        <f t="shared" si="95"/>
        <v/>
      </c>
      <c r="J99" s="154" t="str">
        <f t="shared" si="95"/>
        <v/>
      </c>
      <c r="K99" s="155" t="str">
        <f t="shared" si="95"/>
        <v/>
      </c>
      <c r="L99" s="438"/>
      <c r="M99" s="154" t="str">
        <f t="shared" si="80"/>
        <v/>
      </c>
      <c r="N99" s="433"/>
      <c r="O99" s="433"/>
      <c r="P99" s="95"/>
      <c r="Q99" s="95"/>
      <c r="R99" s="178" t="str">
        <f t="shared" si="81"/>
        <v/>
      </c>
      <c r="S99" s="95" t="str">
        <f t="shared" si="82"/>
        <v/>
      </c>
      <c r="T99" s="436"/>
      <c r="U99" s="95"/>
      <c r="V99" s="95"/>
      <c r="W99" s="178" t="str">
        <f t="shared" si="83"/>
        <v/>
      </c>
      <c r="X99" s="95" t="str">
        <f t="shared" si="84"/>
        <v/>
      </c>
      <c r="Y99" s="436"/>
      <c r="Z99" s="95"/>
      <c r="AA99" s="95"/>
      <c r="AB99" s="178" t="str">
        <f t="shared" si="85"/>
        <v/>
      </c>
      <c r="AC99" s="95" t="str">
        <f t="shared" si="86"/>
        <v/>
      </c>
      <c r="AD99" s="436"/>
      <c r="AE99" s="95"/>
      <c r="AF99" s="95"/>
      <c r="AG99" s="178" t="str">
        <f t="shared" si="87"/>
        <v/>
      </c>
      <c r="AH99" s="95" t="str">
        <f t="shared" si="88"/>
        <v/>
      </c>
      <c r="AI99" s="436"/>
      <c r="AJ99" s="95"/>
      <c r="AK99" s="95"/>
      <c r="AL99" s="178" t="str">
        <f t="shared" si="89"/>
        <v/>
      </c>
      <c r="AM99" s="95" t="str">
        <f t="shared" si="90"/>
        <v/>
      </c>
      <c r="AN99" s="436"/>
      <c r="AO99" s="95"/>
      <c r="AP99" s="95"/>
      <c r="AQ99" s="178" t="str">
        <f t="shared" si="91"/>
        <v/>
      </c>
      <c r="AR99" s="95" t="str">
        <f t="shared" si="92"/>
        <v/>
      </c>
      <c r="AS99" s="436"/>
      <c r="AT99" s="95"/>
      <c r="AU99" s="95"/>
      <c r="AV99" s="178" t="str">
        <f t="shared" si="93"/>
        <v/>
      </c>
      <c r="AW99" s="95" t="str">
        <f t="shared" si="94"/>
        <v/>
      </c>
      <c r="AX99" s="436"/>
    </row>
    <row r="100" spans="2:50" hidden="1">
      <c r="B100" s="435"/>
      <c r="C100" s="95">
        <v>14</v>
      </c>
      <c r="D100" s="95"/>
      <c r="E100" s="95"/>
      <c r="F100" s="95"/>
      <c r="G100" s="178"/>
      <c r="H100" s="436"/>
      <c r="I100" s="154" t="str">
        <f t="shared" si="95"/>
        <v/>
      </c>
      <c r="J100" s="154" t="str">
        <f t="shared" si="95"/>
        <v/>
      </c>
      <c r="K100" s="155" t="str">
        <f t="shared" si="95"/>
        <v/>
      </c>
      <c r="L100" s="438"/>
      <c r="M100" s="154" t="str">
        <f t="shared" si="80"/>
        <v/>
      </c>
      <c r="N100" s="433"/>
      <c r="O100" s="433"/>
      <c r="P100" s="95"/>
      <c r="Q100" s="95"/>
      <c r="R100" s="178" t="str">
        <f t="shared" si="81"/>
        <v/>
      </c>
      <c r="S100" s="95" t="str">
        <f t="shared" si="82"/>
        <v/>
      </c>
      <c r="T100" s="436"/>
      <c r="U100" s="95"/>
      <c r="V100" s="95"/>
      <c r="W100" s="178" t="str">
        <f t="shared" si="83"/>
        <v/>
      </c>
      <c r="X100" s="95" t="str">
        <f t="shared" si="84"/>
        <v/>
      </c>
      <c r="Y100" s="436"/>
      <c r="Z100" s="95"/>
      <c r="AA100" s="95"/>
      <c r="AB100" s="178" t="str">
        <f t="shared" si="85"/>
        <v/>
      </c>
      <c r="AC100" s="95" t="str">
        <f t="shared" si="86"/>
        <v/>
      </c>
      <c r="AD100" s="436"/>
      <c r="AE100" s="95"/>
      <c r="AF100" s="95"/>
      <c r="AG100" s="178" t="str">
        <f t="shared" si="87"/>
        <v/>
      </c>
      <c r="AH100" s="95" t="str">
        <f t="shared" si="88"/>
        <v/>
      </c>
      <c r="AI100" s="436"/>
      <c r="AJ100" s="95"/>
      <c r="AK100" s="95"/>
      <c r="AL100" s="178" t="str">
        <f t="shared" si="89"/>
        <v/>
      </c>
      <c r="AM100" s="95" t="str">
        <f t="shared" si="90"/>
        <v/>
      </c>
      <c r="AN100" s="436"/>
      <c r="AO100" s="95"/>
      <c r="AP100" s="95"/>
      <c r="AQ100" s="178" t="str">
        <f t="shared" si="91"/>
        <v/>
      </c>
      <c r="AR100" s="95" t="str">
        <f t="shared" si="92"/>
        <v/>
      </c>
      <c r="AS100" s="436"/>
      <c r="AT100" s="95"/>
      <c r="AU100" s="95"/>
      <c r="AV100" s="178" t="str">
        <f t="shared" si="93"/>
        <v/>
      </c>
      <c r="AW100" s="95" t="str">
        <f t="shared" si="94"/>
        <v/>
      </c>
      <c r="AX100" s="436"/>
    </row>
    <row r="101" spans="2:50" hidden="1">
      <c r="B101" s="435"/>
      <c r="C101" s="95">
        <v>15</v>
      </c>
      <c r="D101" s="95"/>
      <c r="E101" s="95"/>
      <c r="F101" s="95"/>
      <c r="G101" s="178"/>
      <c r="H101" s="436"/>
      <c r="I101" s="154" t="str">
        <f t="shared" si="95"/>
        <v/>
      </c>
      <c r="J101" s="154" t="str">
        <f t="shared" si="95"/>
        <v/>
      </c>
      <c r="K101" s="155" t="str">
        <f t="shared" si="95"/>
        <v/>
      </c>
      <c r="L101" s="439"/>
      <c r="M101" s="154" t="str">
        <f t="shared" si="80"/>
        <v/>
      </c>
      <c r="N101" s="433"/>
      <c r="O101" s="433"/>
      <c r="P101" s="95"/>
      <c r="Q101" s="95"/>
      <c r="R101" s="178" t="str">
        <f t="shared" si="81"/>
        <v/>
      </c>
      <c r="S101" s="95" t="str">
        <f t="shared" si="82"/>
        <v/>
      </c>
      <c r="T101" s="436"/>
      <c r="U101" s="95"/>
      <c r="V101" s="95"/>
      <c r="W101" s="178" t="str">
        <f t="shared" si="83"/>
        <v/>
      </c>
      <c r="X101" s="95" t="str">
        <f t="shared" si="84"/>
        <v/>
      </c>
      <c r="Y101" s="436"/>
      <c r="Z101" s="95"/>
      <c r="AA101" s="95"/>
      <c r="AB101" s="178" t="str">
        <f t="shared" si="85"/>
        <v/>
      </c>
      <c r="AC101" s="95" t="str">
        <f t="shared" si="86"/>
        <v/>
      </c>
      <c r="AD101" s="436"/>
      <c r="AE101" s="95"/>
      <c r="AF101" s="95"/>
      <c r="AG101" s="178" t="str">
        <f t="shared" si="87"/>
        <v/>
      </c>
      <c r="AH101" s="95" t="str">
        <f t="shared" si="88"/>
        <v/>
      </c>
      <c r="AI101" s="436"/>
      <c r="AJ101" s="95"/>
      <c r="AK101" s="95"/>
      <c r="AL101" s="178" t="str">
        <f t="shared" si="89"/>
        <v/>
      </c>
      <c r="AM101" s="95" t="str">
        <f t="shared" si="90"/>
        <v/>
      </c>
      <c r="AN101" s="436"/>
      <c r="AO101" s="95"/>
      <c r="AP101" s="95"/>
      <c r="AQ101" s="178" t="str">
        <f t="shared" si="91"/>
        <v/>
      </c>
      <c r="AR101" s="95" t="str">
        <f t="shared" si="92"/>
        <v/>
      </c>
      <c r="AS101" s="436"/>
      <c r="AT101" s="95"/>
      <c r="AU101" s="95"/>
      <c r="AV101" s="178" t="str">
        <f t="shared" si="93"/>
        <v/>
      </c>
      <c r="AW101" s="95" t="str">
        <f t="shared" si="94"/>
        <v/>
      </c>
      <c r="AX101" s="436"/>
    </row>
    <row r="102" spans="2:50" ht="15.75" hidden="1">
      <c r="B102" s="443" t="s">
        <v>167</v>
      </c>
      <c r="C102" s="444"/>
      <c r="D102" s="444"/>
      <c r="E102" s="444"/>
      <c r="F102" s="444"/>
      <c r="G102" s="444"/>
      <c r="H102" s="444"/>
      <c r="I102" s="151"/>
      <c r="J102" s="151"/>
      <c r="K102" s="151"/>
      <c r="L102" s="151"/>
      <c r="M102" s="151"/>
      <c r="N102" s="433" t="s">
        <v>159</v>
      </c>
      <c r="O102" s="446" t="s">
        <v>106</v>
      </c>
      <c r="P102" s="448">
        <f>AT82+1</f>
        <v>45902</v>
      </c>
      <c r="Q102" s="435"/>
      <c r="R102" s="435"/>
      <c r="S102" s="435"/>
      <c r="T102" s="435"/>
      <c r="U102" s="448">
        <f>P102+1</f>
        <v>45903</v>
      </c>
      <c r="V102" s="435"/>
      <c r="W102" s="435"/>
      <c r="X102" s="435"/>
      <c r="Y102" s="435"/>
      <c r="Z102" s="448">
        <f>U102+1</f>
        <v>45904</v>
      </c>
      <c r="AA102" s="435"/>
      <c r="AB102" s="435"/>
      <c r="AC102" s="435"/>
      <c r="AD102" s="435"/>
      <c r="AE102" s="448">
        <f>Z102+1</f>
        <v>45905</v>
      </c>
      <c r="AF102" s="435"/>
      <c r="AG102" s="435"/>
      <c r="AH102" s="435"/>
      <c r="AI102" s="435"/>
      <c r="AJ102" s="448">
        <f>AE102+1</f>
        <v>45906</v>
      </c>
      <c r="AK102" s="435"/>
      <c r="AL102" s="435"/>
      <c r="AM102" s="435"/>
      <c r="AN102" s="435"/>
      <c r="AO102" s="448">
        <f>AJ102+1</f>
        <v>45907</v>
      </c>
      <c r="AP102" s="435"/>
      <c r="AQ102" s="435"/>
      <c r="AR102" s="435"/>
      <c r="AS102" s="435"/>
      <c r="AT102" s="448">
        <f>AO102+1</f>
        <v>45908</v>
      </c>
      <c r="AU102" s="435"/>
      <c r="AV102" s="435"/>
      <c r="AW102" s="435"/>
      <c r="AX102" s="435"/>
    </row>
    <row r="103" spans="2:50" ht="15.75" hidden="1">
      <c r="B103" s="445"/>
      <c r="C103" s="445"/>
      <c r="D103" s="445"/>
      <c r="E103" s="445"/>
      <c r="F103" s="445"/>
      <c r="G103" s="445"/>
      <c r="H103" s="445"/>
      <c r="I103" s="151"/>
      <c r="J103" s="151"/>
      <c r="K103" s="151"/>
      <c r="L103" s="151"/>
      <c r="M103" s="151"/>
      <c r="N103" s="433"/>
      <c r="O103" s="447"/>
      <c r="P103" s="448" t="s">
        <v>120</v>
      </c>
      <c r="Q103" s="435"/>
      <c r="R103" s="435"/>
      <c r="S103" s="435"/>
      <c r="T103" s="435"/>
      <c r="U103" s="448" t="s">
        <v>114</v>
      </c>
      <c r="V103" s="435"/>
      <c r="W103" s="435"/>
      <c r="X103" s="435"/>
      <c r="Y103" s="435"/>
      <c r="Z103" s="448" t="s">
        <v>115</v>
      </c>
      <c r="AA103" s="435"/>
      <c r="AB103" s="435"/>
      <c r="AC103" s="435"/>
      <c r="AD103" s="435"/>
      <c r="AE103" s="448" t="s">
        <v>116</v>
      </c>
      <c r="AF103" s="435"/>
      <c r="AG103" s="435"/>
      <c r="AH103" s="435"/>
      <c r="AI103" s="435"/>
      <c r="AJ103" s="448" t="s">
        <v>117</v>
      </c>
      <c r="AK103" s="435"/>
      <c r="AL103" s="435"/>
      <c r="AM103" s="435"/>
      <c r="AN103" s="435"/>
      <c r="AO103" s="448" t="s">
        <v>118</v>
      </c>
      <c r="AP103" s="435"/>
      <c r="AQ103" s="435"/>
      <c r="AR103" s="435"/>
      <c r="AS103" s="435"/>
      <c r="AT103" s="448" t="s">
        <v>119</v>
      </c>
      <c r="AU103" s="435"/>
      <c r="AV103" s="435"/>
      <c r="AW103" s="435"/>
      <c r="AX103" s="435"/>
    </row>
    <row r="104" spans="2:50" hidden="1">
      <c r="B104" s="433" t="s">
        <v>155</v>
      </c>
      <c r="C104" s="433" t="s">
        <v>147</v>
      </c>
      <c r="D104" s="433"/>
      <c r="E104" s="433" t="s">
        <v>149</v>
      </c>
      <c r="F104" s="433"/>
      <c r="G104" s="433"/>
      <c r="H104" s="440" t="s">
        <v>156</v>
      </c>
      <c r="I104" s="434" t="s">
        <v>225</v>
      </c>
      <c r="J104" s="434"/>
      <c r="K104" s="434"/>
      <c r="L104" s="434" t="s">
        <v>156</v>
      </c>
      <c r="M104" s="434" t="s">
        <v>168</v>
      </c>
      <c r="N104" s="433"/>
      <c r="O104" s="433" t="s">
        <v>158</v>
      </c>
      <c r="P104" s="430" t="s">
        <v>152</v>
      </c>
      <c r="Q104" s="431"/>
      <c r="R104" s="431"/>
      <c r="S104" s="432"/>
      <c r="T104" s="433" t="s">
        <v>156</v>
      </c>
      <c r="U104" s="430" t="s">
        <v>152</v>
      </c>
      <c r="V104" s="431"/>
      <c r="W104" s="431"/>
      <c r="X104" s="432"/>
      <c r="Y104" s="433" t="s">
        <v>156</v>
      </c>
      <c r="Z104" s="430" t="s">
        <v>152</v>
      </c>
      <c r="AA104" s="431"/>
      <c r="AB104" s="431"/>
      <c r="AC104" s="432"/>
      <c r="AD104" s="433" t="s">
        <v>156</v>
      </c>
      <c r="AE104" s="430" t="s">
        <v>152</v>
      </c>
      <c r="AF104" s="431"/>
      <c r="AG104" s="431"/>
      <c r="AH104" s="432"/>
      <c r="AI104" s="433" t="s">
        <v>156</v>
      </c>
      <c r="AJ104" s="430" t="s">
        <v>152</v>
      </c>
      <c r="AK104" s="431"/>
      <c r="AL104" s="431"/>
      <c r="AM104" s="432"/>
      <c r="AN104" s="433" t="s">
        <v>156</v>
      </c>
      <c r="AO104" s="430" t="s">
        <v>152</v>
      </c>
      <c r="AP104" s="431"/>
      <c r="AQ104" s="431"/>
      <c r="AR104" s="432"/>
      <c r="AS104" s="433" t="s">
        <v>156</v>
      </c>
      <c r="AT104" s="430" t="s">
        <v>152</v>
      </c>
      <c r="AU104" s="431"/>
      <c r="AV104" s="431"/>
      <c r="AW104" s="432"/>
      <c r="AX104" s="433" t="s">
        <v>156</v>
      </c>
    </row>
    <row r="105" spans="2:50" hidden="1">
      <c r="B105" s="433"/>
      <c r="C105" s="433"/>
      <c r="D105" s="433"/>
      <c r="E105" s="433" t="s">
        <v>148</v>
      </c>
      <c r="F105" s="433"/>
      <c r="G105" s="433"/>
      <c r="H105" s="441"/>
      <c r="I105" s="434" t="s">
        <v>148</v>
      </c>
      <c r="J105" s="434"/>
      <c r="K105" s="434"/>
      <c r="L105" s="434"/>
      <c r="M105" s="434"/>
      <c r="N105" s="433"/>
      <c r="O105" s="433"/>
      <c r="P105" s="430" t="s">
        <v>153</v>
      </c>
      <c r="Q105" s="431"/>
      <c r="R105" s="431"/>
      <c r="S105" s="432"/>
      <c r="T105" s="433"/>
      <c r="U105" s="430" t="s">
        <v>153</v>
      </c>
      <c r="V105" s="431"/>
      <c r="W105" s="431"/>
      <c r="X105" s="432"/>
      <c r="Y105" s="433"/>
      <c r="Z105" s="430" t="s">
        <v>153</v>
      </c>
      <c r="AA105" s="431"/>
      <c r="AB105" s="431"/>
      <c r="AC105" s="432"/>
      <c r="AD105" s="433"/>
      <c r="AE105" s="430" t="s">
        <v>153</v>
      </c>
      <c r="AF105" s="431"/>
      <c r="AG105" s="431"/>
      <c r="AH105" s="432"/>
      <c r="AI105" s="433"/>
      <c r="AJ105" s="430" t="s">
        <v>153</v>
      </c>
      <c r="AK105" s="431"/>
      <c r="AL105" s="431"/>
      <c r="AM105" s="432"/>
      <c r="AN105" s="433"/>
      <c r="AO105" s="430" t="s">
        <v>153</v>
      </c>
      <c r="AP105" s="431"/>
      <c r="AQ105" s="431"/>
      <c r="AR105" s="432"/>
      <c r="AS105" s="433"/>
      <c r="AT105" s="430" t="s">
        <v>153</v>
      </c>
      <c r="AU105" s="431"/>
      <c r="AV105" s="431"/>
      <c r="AW105" s="432"/>
      <c r="AX105" s="433"/>
    </row>
    <row r="106" spans="2:50" hidden="1">
      <c r="B106" s="433"/>
      <c r="C106" s="433"/>
      <c r="D106" s="433"/>
      <c r="E106" s="94" t="s">
        <v>150</v>
      </c>
      <c r="F106" s="94" t="s">
        <v>151</v>
      </c>
      <c r="G106" s="94" t="s">
        <v>154</v>
      </c>
      <c r="H106" s="442"/>
      <c r="I106" s="153" t="s">
        <v>150</v>
      </c>
      <c r="J106" s="153" t="s">
        <v>151</v>
      </c>
      <c r="K106" s="153" t="s">
        <v>154</v>
      </c>
      <c r="L106" s="434"/>
      <c r="M106" s="434"/>
      <c r="N106" s="433"/>
      <c r="O106" s="433"/>
      <c r="P106" s="94" t="s">
        <v>150</v>
      </c>
      <c r="Q106" s="94" t="s">
        <v>151</v>
      </c>
      <c r="R106" s="94" t="s">
        <v>154</v>
      </c>
      <c r="S106" s="94" t="s">
        <v>168</v>
      </c>
      <c r="T106" s="433"/>
      <c r="U106" s="94" t="s">
        <v>150</v>
      </c>
      <c r="V106" s="94" t="s">
        <v>151</v>
      </c>
      <c r="W106" s="94" t="s">
        <v>154</v>
      </c>
      <c r="X106" s="94" t="s">
        <v>168</v>
      </c>
      <c r="Y106" s="433"/>
      <c r="Z106" s="94" t="s">
        <v>150</v>
      </c>
      <c r="AA106" s="94" t="s">
        <v>151</v>
      </c>
      <c r="AB106" s="94" t="s">
        <v>154</v>
      </c>
      <c r="AC106" s="94" t="s">
        <v>168</v>
      </c>
      <c r="AD106" s="43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3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3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3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33"/>
    </row>
    <row r="107" spans="2:50" hidden="1">
      <c r="B107" s="433" t="s">
        <v>649</v>
      </c>
      <c r="C107" s="95">
        <v>1</v>
      </c>
      <c r="D107" s="95" t="s">
        <v>631</v>
      </c>
      <c r="E107" s="95">
        <v>17</v>
      </c>
      <c r="F107" s="95">
        <v>2400</v>
      </c>
      <c r="G107" s="178">
        <f>F107/E107</f>
        <v>141.1764705882353</v>
      </c>
      <c r="H107" s="436">
        <f>AVERAGE(G107:G121)</f>
        <v>141.1764705882353</v>
      </c>
      <c r="I107" s="154">
        <f t="shared" ref="I107:I109" si="96">IFERROR(AVERAGE(P107,U107,Z107,AE107,AJ107,AO107,AT107),"")</f>
        <v>17</v>
      </c>
      <c r="J107" s="154">
        <f t="shared" ref="J107:J109" si="97">IFERROR(AVERAGE(Q107,V107,AA107,AF107,AK107,AP107,AU107),"")</f>
        <v>2263.562803516596</v>
      </c>
      <c r="K107" s="155">
        <f t="shared" ref="K107:K109" si="98">IFERROR(AVERAGE(R107,W107,AB107,AG107,AL107,AQ107,AV107),"")</f>
        <v>133.15075314803505</v>
      </c>
      <c r="L107" s="437">
        <f>IFERROR(AVERAGE(K107:K121),"-")</f>
        <v>133.15075314803505</v>
      </c>
      <c r="M107" s="154">
        <f>IFERROR(RANK(K107, K$107:K$121),"")</f>
        <v>1</v>
      </c>
      <c r="N107" s="433"/>
      <c r="O107" s="433"/>
      <c r="P107" s="95">
        <v>17</v>
      </c>
      <c r="Q107" s="95">
        <v>2249.538461538461</v>
      </c>
      <c r="R107" s="178">
        <f>IFERROR(Q107/P107,"")</f>
        <v>132.32579185520359</v>
      </c>
      <c r="S107" s="95">
        <f>IFERROR(RANK(R107, R$107:R$121),"")</f>
        <v>1</v>
      </c>
      <c r="T107" s="436">
        <f>AVERAGE(R107:R121)</f>
        <v>132.32579185520359</v>
      </c>
      <c r="U107" s="95">
        <v>17</v>
      </c>
      <c r="V107" s="95">
        <v>2273.2075471698108</v>
      </c>
      <c r="W107" s="178">
        <f>IFERROR(V107/U107,"")</f>
        <v>133.71809100998888</v>
      </c>
      <c r="X107" s="95">
        <f>IFERROR(RANK(W107, W$107:W$121),"")</f>
        <v>1</v>
      </c>
      <c r="Y107" s="436">
        <f>AVERAGE(W107:W121)</f>
        <v>133.71809100998888</v>
      </c>
      <c r="Z107" s="95">
        <v>17</v>
      </c>
      <c r="AA107" s="95">
        <v>2257.9591836734703</v>
      </c>
      <c r="AB107" s="178">
        <f>IFERROR(AA107/Z107,"")</f>
        <v>132.82112845138062</v>
      </c>
      <c r="AC107" s="95">
        <f>IFERROR(RANK(AB107, AB$107:AB$121),"")</f>
        <v>1</v>
      </c>
      <c r="AD107" s="436">
        <f>AVERAGE(AB107:AB121)</f>
        <v>132.82112845138062</v>
      </c>
      <c r="AE107" s="95">
        <v>17</v>
      </c>
      <c r="AF107" s="95">
        <v>2278.5714285714275</v>
      </c>
      <c r="AG107" s="178">
        <f>IFERROR(AF107/AE107,"")</f>
        <v>134.03361344537808</v>
      </c>
      <c r="AH107" s="95">
        <f>IFERROR(RANK(AG107, AG$107:AG$121),"")</f>
        <v>1</v>
      </c>
      <c r="AI107" s="436">
        <f>AVERAGE(AG107:AG121)</f>
        <v>134.03361344537808</v>
      </c>
      <c r="AJ107" s="95">
        <v>17</v>
      </c>
      <c r="AK107" s="95">
        <v>2265.7142857142853</v>
      </c>
      <c r="AL107" s="178">
        <f>IFERROR(AK107/AJ107,"")</f>
        <v>133.27731092436971</v>
      </c>
      <c r="AM107" s="95">
        <f>IFERROR(RANK(AL107, AL$107:AL$121),"")</f>
        <v>1</v>
      </c>
      <c r="AN107" s="436">
        <f>AVERAGE(AL107:AL121)</f>
        <v>133.27731092436971</v>
      </c>
      <c r="AO107" s="95">
        <v>17</v>
      </c>
      <c r="AP107" s="95">
        <v>2254.6153846153838</v>
      </c>
      <c r="AQ107" s="178">
        <f>IFERROR(AP107/AO107,"")</f>
        <v>132.62443438914022</v>
      </c>
      <c r="AR107" s="95">
        <f>IFERROR(RANK(AQ107, AQ$107:AQ$121),"")</f>
        <v>1</v>
      </c>
      <c r="AS107" s="436">
        <f>AVERAGE(AQ107:AQ121)</f>
        <v>132.62443438914022</v>
      </c>
      <c r="AT107" s="95">
        <v>17</v>
      </c>
      <c r="AU107" s="95">
        <v>2265.333333333333</v>
      </c>
      <c r="AV107" s="178">
        <f>IFERROR(AU107/AT107,"")</f>
        <v>133.25490196078431</v>
      </c>
      <c r="AW107" s="95">
        <f>IFERROR(RANK(AV107, AV$107:AV$121),"")</f>
        <v>1</v>
      </c>
      <c r="AX107" s="436">
        <f>AVERAGE(AV107:AV121)</f>
        <v>133.25490196078431</v>
      </c>
    </row>
    <row r="108" spans="2:50" hidden="1">
      <c r="B108" s="435"/>
      <c r="C108" s="95">
        <v>2</v>
      </c>
      <c r="D108" s="95"/>
      <c r="E108" s="95"/>
      <c r="F108" s="95"/>
      <c r="G108" s="178"/>
      <c r="H108" s="436"/>
      <c r="I108" s="154" t="str">
        <f t="shared" si="96"/>
        <v/>
      </c>
      <c r="J108" s="154" t="str">
        <f t="shared" si="97"/>
        <v/>
      </c>
      <c r="K108" s="155" t="str">
        <f t="shared" si="98"/>
        <v/>
      </c>
      <c r="L108" s="438"/>
      <c r="M108" s="154" t="str">
        <f t="shared" ref="M108:M121" si="99">IFERROR(RANK(K108, K$107:K$121),"")</f>
        <v/>
      </c>
      <c r="N108" s="433"/>
      <c r="O108" s="433"/>
      <c r="P108" s="95"/>
      <c r="Q108" s="95"/>
      <c r="R108" s="178" t="str">
        <f t="shared" ref="R108:R121" si="100">IFERROR(Q108/P108,"")</f>
        <v/>
      </c>
      <c r="S108" s="95" t="str">
        <f t="shared" ref="S108:S121" si="101">IFERROR(RANK(R108, R$107:R$121),"")</f>
        <v/>
      </c>
      <c r="T108" s="436"/>
      <c r="U108" s="95"/>
      <c r="V108" s="95"/>
      <c r="W108" s="178" t="str">
        <f t="shared" ref="W108:W121" si="102">IFERROR(V108/U108,"")</f>
        <v/>
      </c>
      <c r="X108" s="95" t="str">
        <f t="shared" ref="X108:X121" si="103">IFERROR(RANK(W108, W$107:W$121),"")</f>
        <v/>
      </c>
      <c r="Y108" s="436"/>
      <c r="Z108" s="95"/>
      <c r="AA108" s="95"/>
      <c r="AB108" s="178" t="str">
        <f t="shared" ref="AB108:AB121" si="104">IFERROR(AA108/Z108,"")</f>
        <v/>
      </c>
      <c r="AC108" s="95" t="str">
        <f t="shared" ref="AC108:AC121" si="105">IFERROR(RANK(AB108, AB$107:AB$121),"")</f>
        <v/>
      </c>
      <c r="AD108" s="436"/>
      <c r="AE108" s="95"/>
      <c r="AF108" s="95"/>
      <c r="AG108" s="178" t="str">
        <f t="shared" ref="AG108:AG121" si="106">IFERROR(AF108/AE108,"")</f>
        <v/>
      </c>
      <c r="AH108" s="95" t="str">
        <f t="shared" ref="AH108:AH121" si="107">IFERROR(RANK(AG108, AG$107:AG$121),"")</f>
        <v/>
      </c>
      <c r="AI108" s="436"/>
      <c r="AJ108" s="95"/>
      <c r="AK108" s="95"/>
      <c r="AL108" s="178" t="str">
        <f t="shared" ref="AL108:AL121" si="108">IFERROR(AK108/AJ108,"")</f>
        <v/>
      </c>
      <c r="AM108" s="95" t="str">
        <f t="shared" ref="AM108:AM121" si="109">IFERROR(RANK(AL108, AL$107:AL$121),"")</f>
        <v/>
      </c>
      <c r="AN108" s="436"/>
      <c r="AO108" s="95"/>
      <c r="AP108" s="95"/>
      <c r="AQ108" s="178" t="str">
        <f t="shared" ref="AQ108:AQ121" si="110">IFERROR(AP108/AO108,"")</f>
        <v/>
      </c>
      <c r="AR108" s="95" t="str">
        <f t="shared" ref="AR108:AR121" si="111">IFERROR(RANK(AQ108, AQ$107:AQ$121),"")</f>
        <v/>
      </c>
      <c r="AS108" s="436"/>
      <c r="AT108" s="95"/>
      <c r="AU108" s="95"/>
      <c r="AV108" s="178" t="str">
        <f t="shared" ref="AV108:AV121" si="112">IFERROR(AU108/AT108,"")</f>
        <v/>
      </c>
      <c r="AW108" s="95" t="str">
        <f t="shared" ref="AW108:AW121" si="113">IFERROR(RANK(AV108, AV$107:AV$121),"")</f>
        <v/>
      </c>
      <c r="AX108" s="436"/>
    </row>
    <row r="109" spans="2:50" hidden="1">
      <c r="B109" s="435"/>
      <c r="C109" s="95">
        <v>3</v>
      </c>
      <c r="D109" s="95"/>
      <c r="E109" s="95"/>
      <c r="F109" s="95"/>
      <c r="G109" s="178"/>
      <c r="H109" s="436"/>
      <c r="I109" s="154" t="str">
        <f t="shared" si="96"/>
        <v/>
      </c>
      <c r="J109" s="154" t="str">
        <f t="shared" si="97"/>
        <v/>
      </c>
      <c r="K109" s="155" t="str">
        <f t="shared" si="98"/>
        <v/>
      </c>
      <c r="L109" s="438"/>
      <c r="M109" s="154" t="str">
        <f t="shared" si="99"/>
        <v/>
      </c>
      <c r="N109" s="433"/>
      <c r="O109" s="433"/>
      <c r="P109" s="95"/>
      <c r="Q109" s="95"/>
      <c r="R109" s="178" t="str">
        <f t="shared" si="100"/>
        <v/>
      </c>
      <c r="S109" s="95" t="str">
        <f t="shared" si="101"/>
        <v/>
      </c>
      <c r="T109" s="436"/>
      <c r="U109" s="95"/>
      <c r="V109" s="95"/>
      <c r="W109" s="178" t="str">
        <f t="shared" si="102"/>
        <v/>
      </c>
      <c r="X109" s="95" t="str">
        <f t="shared" si="103"/>
        <v/>
      </c>
      <c r="Y109" s="436"/>
      <c r="Z109" s="95"/>
      <c r="AA109" s="95"/>
      <c r="AB109" s="178" t="str">
        <f t="shared" si="104"/>
        <v/>
      </c>
      <c r="AC109" s="95" t="str">
        <f t="shared" si="105"/>
        <v/>
      </c>
      <c r="AD109" s="436"/>
      <c r="AE109" s="95"/>
      <c r="AF109" s="95"/>
      <c r="AG109" s="178" t="str">
        <f t="shared" si="106"/>
        <v/>
      </c>
      <c r="AH109" s="95" t="str">
        <f t="shared" si="107"/>
        <v/>
      </c>
      <c r="AI109" s="436"/>
      <c r="AJ109" s="95"/>
      <c r="AK109" s="95"/>
      <c r="AL109" s="178" t="str">
        <f t="shared" si="108"/>
        <v/>
      </c>
      <c r="AM109" s="95" t="str">
        <f t="shared" si="109"/>
        <v/>
      </c>
      <c r="AN109" s="436"/>
      <c r="AO109" s="95"/>
      <c r="AP109" s="95"/>
      <c r="AQ109" s="178" t="str">
        <f t="shared" si="110"/>
        <v/>
      </c>
      <c r="AR109" s="95" t="str">
        <f t="shared" si="111"/>
        <v/>
      </c>
      <c r="AS109" s="436"/>
      <c r="AT109" s="95"/>
      <c r="AU109" s="95"/>
      <c r="AV109" s="178" t="str">
        <f t="shared" si="112"/>
        <v/>
      </c>
      <c r="AW109" s="95" t="str">
        <f t="shared" si="113"/>
        <v/>
      </c>
      <c r="AX109" s="436"/>
    </row>
    <row r="110" spans="2:50" hidden="1">
      <c r="B110" s="435"/>
      <c r="C110" s="95">
        <v>4</v>
      </c>
      <c r="D110" s="95"/>
      <c r="E110" s="95"/>
      <c r="F110" s="95"/>
      <c r="G110" s="178"/>
      <c r="H110" s="436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38"/>
      <c r="M110" s="154" t="str">
        <f t="shared" si="99"/>
        <v/>
      </c>
      <c r="N110" s="433"/>
      <c r="O110" s="433"/>
      <c r="P110" s="95"/>
      <c r="Q110" s="95"/>
      <c r="R110" s="178" t="str">
        <f t="shared" si="100"/>
        <v/>
      </c>
      <c r="S110" s="95" t="str">
        <f t="shared" si="101"/>
        <v/>
      </c>
      <c r="T110" s="436"/>
      <c r="U110" s="95"/>
      <c r="V110" s="95"/>
      <c r="W110" s="178" t="str">
        <f t="shared" si="102"/>
        <v/>
      </c>
      <c r="X110" s="95" t="str">
        <f t="shared" si="103"/>
        <v/>
      </c>
      <c r="Y110" s="436"/>
      <c r="Z110" s="95"/>
      <c r="AA110" s="95"/>
      <c r="AB110" s="178" t="str">
        <f t="shared" si="104"/>
        <v/>
      </c>
      <c r="AC110" s="95" t="str">
        <f t="shared" si="105"/>
        <v/>
      </c>
      <c r="AD110" s="436"/>
      <c r="AE110" s="95"/>
      <c r="AF110" s="95"/>
      <c r="AG110" s="178" t="str">
        <f t="shared" si="106"/>
        <v/>
      </c>
      <c r="AH110" s="95" t="str">
        <f t="shared" si="107"/>
        <v/>
      </c>
      <c r="AI110" s="436"/>
      <c r="AJ110" s="95"/>
      <c r="AK110" s="95"/>
      <c r="AL110" s="178" t="str">
        <f t="shared" si="108"/>
        <v/>
      </c>
      <c r="AM110" s="95" t="str">
        <f t="shared" si="109"/>
        <v/>
      </c>
      <c r="AN110" s="436"/>
      <c r="AO110" s="95"/>
      <c r="AP110" s="95"/>
      <c r="AQ110" s="178" t="str">
        <f t="shared" si="110"/>
        <v/>
      </c>
      <c r="AR110" s="95" t="str">
        <f t="shared" si="111"/>
        <v/>
      </c>
      <c r="AS110" s="436"/>
      <c r="AT110" s="95"/>
      <c r="AU110" s="95"/>
      <c r="AV110" s="178" t="str">
        <f t="shared" si="112"/>
        <v/>
      </c>
      <c r="AW110" s="95" t="str">
        <f t="shared" si="113"/>
        <v/>
      </c>
      <c r="AX110" s="436"/>
    </row>
    <row r="111" spans="2:50" hidden="1">
      <c r="B111" s="435"/>
      <c r="C111" s="95">
        <v>5</v>
      </c>
      <c r="D111" s="95"/>
      <c r="E111" s="95"/>
      <c r="F111" s="95"/>
      <c r="G111" s="178"/>
      <c r="H111" s="436"/>
      <c r="I111" s="154" t="str">
        <f t="shared" ref="I111:I121" si="114">IFERROR(AVERAGE(P111,U111,Z111,AE111,AJ111,AO111,AT111),"")</f>
        <v/>
      </c>
      <c r="J111" s="154" t="str">
        <f t="shared" ref="J111:J121" si="115">IFERROR(AVERAGE(Q111,V111,AA111,AF111,AK111,AP111,AU111),"")</f>
        <v/>
      </c>
      <c r="K111" s="155" t="str">
        <f t="shared" ref="K111:K121" si="116">IFERROR(AVERAGE(R111,W111,AB111,AG111,AL111,AQ111,AV111),"")</f>
        <v/>
      </c>
      <c r="L111" s="438"/>
      <c r="M111" s="154" t="str">
        <f t="shared" si="99"/>
        <v/>
      </c>
      <c r="N111" s="433"/>
      <c r="O111" s="433"/>
      <c r="P111" s="95"/>
      <c r="Q111" s="95"/>
      <c r="R111" s="178" t="str">
        <f t="shared" si="100"/>
        <v/>
      </c>
      <c r="S111" s="95" t="str">
        <f t="shared" si="101"/>
        <v/>
      </c>
      <c r="T111" s="436"/>
      <c r="U111" s="95"/>
      <c r="V111" s="95"/>
      <c r="W111" s="178" t="str">
        <f t="shared" si="102"/>
        <v/>
      </c>
      <c r="X111" s="95" t="str">
        <f t="shared" si="103"/>
        <v/>
      </c>
      <c r="Y111" s="436"/>
      <c r="Z111" s="95"/>
      <c r="AA111" s="95"/>
      <c r="AB111" s="178" t="str">
        <f t="shared" si="104"/>
        <v/>
      </c>
      <c r="AC111" s="95" t="str">
        <f t="shared" si="105"/>
        <v/>
      </c>
      <c r="AD111" s="436"/>
      <c r="AE111" s="95"/>
      <c r="AF111" s="95"/>
      <c r="AG111" s="178" t="str">
        <f t="shared" si="106"/>
        <v/>
      </c>
      <c r="AH111" s="95" t="str">
        <f t="shared" si="107"/>
        <v/>
      </c>
      <c r="AI111" s="436"/>
      <c r="AJ111" s="95"/>
      <c r="AK111" s="95"/>
      <c r="AL111" s="178" t="str">
        <f t="shared" si="108"/>
        <v/>
      </c>
      <c r="AM111" s="95" t="str">
        <f t="shared" si="109"/>
        <v/>
      </c>
      <c r="AN111" s="436"/>
      <c r="AO111" s="95"/>
      <c r="AP111" s="95"/>
      <c r="AQ111" s="178" t="str">
        <f t="shared" si="110"/>
        <v/>
      </c>
      <c r="AR111" s="95" t="str">
        <f t="shared" si="111"/>
        <v/>
      </c>
      <c r="AS111" s="436"/>
      <c r="AT111" s="95"/>
      <c r="AU111" s="95"/>
      <c r="AV111" s="178" t="str">
        <f t="shared" si="112"/>
        <v/>
      </c>
      <c r="AW111" s="95" t="str">
        <f t="shared" si="113"/>
        <v/>
      </c>
      <c r="AX111" s="436"/>
    </row>
    <row r="112" spans="2:50" hidden="1">
      <c r="B112" s="435"/>
      <c r="C112" s="95">
        <v>6</v>
      </c>
      <c r="D112" s="95"/>
      <c r="E112" s="95"/>
      <c r="F112" s="95"/>
      <c r="G112" s="178"/>
      <c r="H112" s="436"/>
      <c r="I112" s="154" t="str">
        <f t="shared" si="114"/>
        <v/>
      </c>
      <c r="J112" s="154" t="str">
        <f t="shared" si="115"/>
        <v/>
      </c>
      <c r="K112" s="155" t="str">
        <f t="shared" si="116"/>
        <v/>
      </c>
      <c r="L112" s="438"/>
      <c r="M112" s="154" t="str">
        <f t="shared" si="99"/>
        <v/>
      </c>
      <c r="N112" s="433"/>
      <c r="O112" s="433"/>
      <c r="P112" s="95"/>
      <c r="Q112" s="95"/>
      <c r="R112" s="178" t="str">
        <f t="shared" si="100"/>
        <v/>
      </c>
      <c r="S112" s="95" t="str">
        <f t="shared" si="101"/>
        <v/>
      </c>
      <c r="T112" s="436"/>
      <c r="U112" s="95"/>
      <c r="V112" s="95"/>
      <c r="W112" s="178" t="str">
        <f t="shared" si="102"/>
        <v/>
      </c>
      <c r="X112" s="95" t="str">
        <f t="shared" si="103"/>
        <v/>
      </c>
      <c r="Y112" s="436"/>
      <c r="Z112" s="95"/>
      <c r="AA112" s="95"/>
      <c r="AB112" s="178" t="str">
        <f t="shared" si="104"/>
        <v/>
      </c>
      <c r="AC112" s="95" t="str">
        <f t="shared" si="105"/>
        <v/>
      </c>
      <c r="AD112" s="436"/>
      <c r="AE112" s="95"/>
      <c r="AF112" s="95"/>
      <c r="AG112" s="178" t="str">
        <f t="shared" si="106"/>
        <v/>
      </c>
      <c r="AH112" s="95" t="str">
        <f t="shared" si="107"/>
        <v/>
      </c>
      <c r="AI112" s="436"/>
      <c r="AJ112" s="95"/>
      <c r="AK112" s="95"/>
      <c r="AL112" s="178" t="str">
        <f t="shared" si="108"/>
        <v/>
      </c>
      <c r="AM112" s="95" t="str">
        <f t="shared" si="109"/>
        <v/>
      </c>
      <c r="AN112" s="436"/>
      <c r="AO112" s="95"/>
      <c r="AP112" s="95"/>
      <c r="AQ112" s="178" t="str">
        <f t="shared" si="110"/>
        <v/>
      </c>
      <c r="AR112" s="95" t="str">
        <f t="shared" si="111"/>
        <v/>
      </c>
      <c r="AS112" s="436"/>
      <c r="AT112" s="95"/>
      <c r="AU112" s="95"/>
      <c r="AV112" s="178" t="str">
        <f t="shared" si="112"/>
        <v/>
      </c>
      <c r="AW112" s="95" t="str">
        <f t="shared" si="113"/>
        <v/>
      </c>
      <c r="AX112" s="436"/>
    </row>
    <row r="113" spans="2:50" hidden="1">
      <c r="B113" s="435"/>
      <c r="C113" s="95">
        <v>7</v>
      </c>
      <c r="D113" s="95"/>
      <c r="E113" s="95"/>
      <c r="F113" s="95"/>
      <c r="G113" s="178"/>
      <c r="H113" s="436"/>
      <c r="I113" s="154" t="str">
        <f t="shared" si="114"/>
        <v/>
      </c>
      <c r="J113" s="154" t="str">
        <f t="shared" si="115"/>
        <v/>
      </c>
      <c r="K113" s="155" t="str">
        <f t="shared" si="116"/>
        <v/>
      </c>
      <c r="L113" s="438"/>
      <c r="M113" s="154" t="str">
        <f t="shared" si="99"/>
        <v/>
      </c>
      <c r="N113" s="433"/>
      <c r="O113" s="433"/>
      <c r="P113" s="95"/>
      <c r="Q113" s="95"/>
      <c r="R113" s="178" t="str">
        <f t="shared" si="100"/>
        <v/>
      </c>
      <c r="S113" s="95" t="str">
        <f t="shared" si="101"/>
        <v/>
      </c>
      <c r="T113" s="436"/>
      <c r="U113" s="95"/>
      <c r="V113" s="95"/>
      <c r="W113" s="178" t="str">
        <f t="shared" si="102"/>
        <v/>
      </c>
      <c r="X113" s="95" t="str">
        <f t="shared" si="103"/>
        <v/>
      </c>
      <c r="Y113" s="436"/>
      <c r="Z113" s="95"/>
      <c r="AA113" s="95"/>
      <c r="AB113" s="178" t="str">
        <f t="shared" si="104"/>
        <v/>
      </c>
      <c r="AC113" s="95" t="str">
        <f t="shared" si="105"/>
        <v/>
      </c>
      <c r="AD113" s="436"/>
      <c r="AE113" s="95"/>
      <c r="AF113" s="95"/>
      <c r="AG113" s="178" t="str">
        <f t="shared" si="106"/>
        <v/>
      </c>
      <c r="AH113" s="95" t="str">
        <f t="shared" si="107"/>
        <v/>
      </c>
      <c r="AI113" s="436"/>
      <c r="AJ113" s="95"/>
      <c r="AK113" s="95"/>
      <c r="AL113" s="178" t="str">
        <f t="shared" si="108"/>
        <v/>
      </c>
      <c r="AM113" s="95" t="str">
        <f t="shared" si="109"/>
        <v/>
      </c>
      <c r="AN113" s="436"/>
      <c r="AO113" s="95"/>
      <c r="AP113" s="95"/>
      <c r="AQ113" s="178" t="str">
        <f t="shared" si="110"/>
        <v/>
      </c>
      <c r="AR113" s="95" t="str">
        <f t="shared" si="111"/>
        <v/>
      </c>
      <c r="AS113" s="436"/>
      <c r="AT113" s="95"/>
      <c r="AU113" s="95"/>
      <c r="AV113" s="178" t="str">
        <f t="shared" si="112"/>
        <v/>
      </c>
      <c r="AW113" s="95" t="str">
        <f t="shared" si="113"/>
        <v/>
      </c>
      <c r="AX113" s="436"/>
    </row>
    <row r="114" spans="2:50" hidden="1">
      <c r="B114" s="435"/>
      <c r="C114" s="95">
        <v>8</v>
      </c>
      <c r="D114" s="95"/>
      <c r="E114" s="95"/>
      <c r="F114" s="95"/>
      <c r="G114" s="178"/>
      <c r="H114" s="436"/>
      <c r="I114" s="154" t="str">
        <f t="shared" si="114"/>
        <v/>
      </c>
      <c r="J114" s="154" t="str">
        <f t="shared" si="115"/>
        <v/>
      </c>
      <c r="K114" s="155" t="str">
        <f t="shared" si="116"/>
        <v/>
      </c>
      <c r="L114" s="438"/>
      <c r="M114" s="154" t="str">
        <f t="shared" si="99"/>
        <v/>
      </c>
      <c r="N114" s="433"/>
      <c r="O114" s="433"/>
      <c r="P114" s="95"/>
      <c r="Q114" s="95"/>
      <c r="R114" s="178" t="str">
        <f t="shared" si="100"/>
        <v/>
      </c>
      <c r="S114" s="95" t="str">
        <f t="shared" si="101"/>
        <v/>
      </c>
      <c r="T114" s="436"/>
      <c r="U114" s="95"/>
      <c r="V114" s="95"/>
      <c r="W114" s="178" t="str">
        <f t="shared" si="102"/>
        <v/>
      </c>
      <c r="X114" s="95" t="str">
        <f t="shared" si="103"/>
        <v/>
      </c>
      <c r="Y114" s="436"/>
      <c r="Z114" s="95"/>
      <c r="AA114" s="95"/>
      <c r="AB114" s="178" t="str">
        <f t="shared" si="104"/>
        <v/>
      </c>
      <c r="AC114" s="95" t="str">
        <f t="shared" si="105"/>
        <v/>
      </c>
      <c r="AD114" s="436"/>
      <c r="AE114" s="95"/>
      <c r="AF114" s="95"/>
      <c r="AG114" s="178" t="str">
        <f t="shared" si="106"/>
        <v/>
      </c>
      <c r="AH114" s="95" t="str">
        <f t="shared" si="107"/>
        <v/>
      </c>
      <c r="AI114" s="436"/>
      <c r="AJ114" s="95"/>
      <c r="AK114" s="95"/>
      <c r="AL114" s="178" t="str">
        <f t="shared" si="108"/>
        <v/>
      </c>
      <c r="AM114" s="95" t="str">
        <f t="shared" si="109"/>
        <v/>
      </c>
      <c r="AN114" s="436"/>
      <c r="AO114" s="95"/>
      <c r="AP114" s="95"/>
      <c r="AQ114" s="178" t="str">
        <f t="shared" si="110"/>
        <v/>
      </c>
      <c r="AR114" s="95" t="str">
        <f t="shared" si="111"/>
        <v/>
      </c>
      <c r="AS114" s="436"/>
      <c r="AT114" s="95"/>
      <c r="AU114" s="95"/>
      <c r="AV114" s="178" t="str">
        <f t="shared" si="112"/>
        <v/>
      </c>
      <c r="AW114" s="95" t="str">
        <f t="shared" si="113"/>
        <v/>
      </c>
      <c r="AX114" s="436"/>
    </row>
    <row r="115" spans="2:50" hidden="1">
      <c r="B115" s="435"/>
      <c r="C115" s="95">
        <v>9</v>
      </c>
      <c r="D115" s="95"/>
      <c r="E115" s="95"/>
      <c r="F115" s="95"/>
      <c r="G115" s="178"/>
      <c r="H115" s="436"/>
      <c r="I115" s="154" t="str">
        <f t="shared" si="114"/>
        <v/>
      </c>
      <c r="J115" s="154" t="str">
        <f t="shared" si="115"/>
        <v/>
      </c>
      <c r="K115" s="155" t="str">
        <f t="shared" si="116"/>
        <v/>
      </c>
      <c r="L115" s="438"/>
      <c r="M115" s="154" t="str">
        <f t="shared" si="99"/>
        <v/>
      </c>
      <c r="N115" s="433"/>
      <c r="O115" s="433"/>
      <c r="P115" s="95"/>
      <c r="Q115" s="95"/>
      <c r="R115" s="178" t="str">
        <f t="shared" si="100"/>
        <v/>
      </c>
      <c r="S115" s="95" t="str">
        <f t="shared" si="101"/>
        <v/>
      </c>
      <c r="T115" s="436"/>
      <c r="U115" s="95"/>
      <c r="V115" s="95"/>
      <c r="W115" s="178" t="str">
        <f t="shared" si="102"/>
        <v/>
      </c>
      <c r="X115" s="95" t="str">
        <f t="shared" si="103"/>
        <v/>
      </c>
      <c r="Y115" s="436"/>
      <c r="Z115" s="95"/>
      <c r="AA115" s="95"/>
      <c r="AB115" s="178" t="str">
        <f t="shared" si="104"/>
        <v/>
      </c>
      <c r="AC115" s="95" t="str">
        <f t="shared" si="105"/>
        <v/>
      </c>
      <c r="AD115" s="436"/>
      <c r="AE115" s="95"/>
      <c r="AF115" s="95"/>
      <c r="AG115" s="178" t="str">
        <f t="shared" si="106"/>
        <v/>
      </c>
      <c r="AH115" s="95" t="str">
        <f t="shared" si="107"/>
        <v/>
      </c>
      <c r="AI115" s="436"/>
      <c r="AJ115" s="95"/>
      <c r="AK115" s="95"/>
      <c r="AL115" s="178" t="str">
        <f t="shared" si="108"/>
        <v/>
      </c>
      <c r="AM115" s="95" t="str">
        <f t="shared" si="109"/>
        <v/>
      </c>
      <c r="AN115" s="436"/>
      <c r="AO115" s="95"/>
      <c r="AP115" s="95"/>
      <c r="AQ115" s="178" t="str">
        <f t="shared" si="110"/>
        <v/>
      </c>
      <c r="AR115" s="95" t="str">
        <f t="shared" si="111"/>
        <v/>
      </c>
      <c r="AS115" s="436"/>
      <c r="AT115" s="95"/>
      <c r="AU115" s="95"/>
      <c r="AV115" s="178" t="str">
        <f t="shared" si="112"/>
        <v/>
      </c>
      <c r="AW115" s="95" t="str">
        <f t="shared" si="113"/>
        <v/>
      </c>
      <c r="AX115" s="436"/>
    </row>
    <row r="116" spans="2:50" hidden="1">
      <c r="B116" s="435"/>
      <c r="C116" s="95">
        <v>10</v>
      </c>
      <c r="D116" s="95"/>
      <c r="E116" s="95"/>
      <c r="F116" s="95"/>
      <c r="G116" s="178"/>
      <c r="H116" s="436"/>
      <c r="I116" s="154" t="str">
        <f t="shared" si="114"/>
        <v/>
      </c>
      <c r="J116" s="154" t="str">
        <f t="shared" si="115"/>
        <v/>
      </c>
      <c r="K116" s="155" t="str">
        <f t="shared" si="116"/>
        <v/>
      </c>
      <c r="L116" s="438"/>
      <c r="M116" s="154" t="str">
        <f t="shared" si="99"/>
        <v/>
      </c>
      <c r="N116" s="433"/>
      <c r="O116" s="433"/>
      <c r="P116" s="95"/>
      <c r="Q116" s="95"/>
      <c r="R116" s="178" t="str">
        <f t="shared" si="100"/>
        <v/>
      </c>
      <c r="S116" s="95" t="str">
        <f t="shared" si="101"/>
        <v/>
      </c>
      <c r="T116" s="436"/>
      <c r="U116" s="95"/>
      <c r="V116" s="95"/>
      <c r="W116" s="178" t="str">
        <f t="shared" si="102"/>
        <v/>
      </c>
      <c r="X116" s="95" t="str">
        <f t="shared" si="103"/>
        <v/>
      </c>
      <c r="Y116" s="436"/>
      <c r="Z116" s="95"/>
      <c r="AA116" s="95"/>
      <c r="AB116" s="178" t="str">
        <f t="shared" si="104"/>
        <v/>
      </c>
      <c r="AC116" s="95" t="str">
        <f t="shared" si="105"/>
        <v/>
      </c>
      <c r="AD116" s="436"/>
      <c r="AE116" s="95"/>
      <c r="AF116" s="95"/>
      <c r="AG116" s="178" t="str">
        <f t="shared" si="106"/>
        <v/>
      </c>
      <c r="AH116" s="95" t="str">
        <f t="shared" si="107"/>
        <v/>
      </c>
      <c r="AI116" s="436"/>
      <c r="AJ116" s="95"/>
      <c r="AK116" s="95"/>
      <c r="AL116" s="178" t="str">
        <f t="shared" si="108"/>
        <v/>
      </c>
      <c r="AM116" s="95" t="str">
        <f t="shared" si="109"/>
        <v/>
      </c>
      <c r="AN116" s="436"/>
      <c r="AO116" s="95"/>
      <c r="AP116" s="95"/>
      <c r="AQ116" s="178" t="str">
        <f t="shared" si="110"/>
        <v/>
      </c>
      <c r="AR116" s="95" t="str">
        <f t="shared" si="111"/>
        <v/>
      </c>
      <c r="AS116" s="436"/>
      <c r="AT116" s="95"/>
      <c r="AU116" s="95"/>
      <c r="AV116" s="178" t="str">
        <f t="shared" si="112"/>
        <v/>
      </c>
      <c r="AW116" s="95" t="str">
        <f t="shared" si="113"/>
        <v/>
      </c>
      <c r="AX116" s="436"/>
    </row>
    <row r="117" spans="2:50" hidden="1">
      <c r="B117" s="435"/>
      <c r="C117" s="95">
        <v>11</v>
      </c>
      <c r="D117" s="95"/>
      <c r="E117" s="95"/>
      <c r="F117" s="95"/>
      <c r="G117" s="178"/>
      <c r="H117" s="436"/>
      <c r="I117" s="154" t="str">
        <f t="shared" si="114"/>
        <v/>
      </c>
      <c r="J117" s="154" t="str">
        <f t="shared" si="115"/>
        <v/>
      </c>
      <c r="K117" s="155" t="str">
        <f t="shared" si="116"/>
        <v/>
      </c>
      <c r="L117" s="438"/>
      <c r="M117" s="154" t="str">
        <f t="shared" si="99"/>
        <v/>
      </c>
      <c r="N117" s="433"/>
      <c r="O117" s="433"/>
      <c r="P117" s="95"/>
      <c r="Q117" s="95"/>
      <c r="R117" s="178" t="str">
        <f t="shared" si="100"/>
        <v/>
      </c>
      <c r="S117" s="95" t="str">
        <f t="shared" si="101"/>
        <v/>
      </c>
      <c r="T117" s="436"/>
      <c r="U117" s="95"/>
      <c r="V117" s="95"/>
      <c r="W117" s="178" t="str">
        <f t="shared" si="102"/>
        <v/>
      </c>
      <c r="X117" s="95" t="str">
        <f t="shared" si="103"/>
        <v/>
      </c>
      <c r="Y117" s="436"/>
      <c r="Z117" s="95"/>
      <c r="AA117" s="95"/>
      <c r="AB117" s="178" t="str">
        <f t="shared" si="104"/>
        <v/>
      </c>
      <c r="AC117" s="95" t="str">
        <f t="shared" si="105"/>
        <v/>
      </c>
      <c r="AD117" s="436"/>
      <c r="AE117" s="95"/>
      <c r="AF117" s="95"/>
      <c r="AG117" s="178" t="str">
        <f t="shared" si="106"/>
        <v/>
      </c>
      <c r="AH117" s="95" t="str">
        <f t="shared" si="107"/>
        <v/>
      </c>
      <c r="AI117" s="436"/>
      <c r="AJ117" s="95"/>
      <c r="AK117" s="95"/>
      <c r="AL117" s="178" t="str">
        <f t="shared" si="108"/>
        <v/>
      </c>
      <c r="AM117" s="95" t="str">
        <f t="shared" si="109"/>
        <v/>
      </c>
      <c r="AN117" s="436"/>
      <c r="AO117" s="95"/>
      <c r="AP117" s="95"/>
      <c r="AQ117" s="178" t="str">
        <f t="shared" si="110"/>
        <v/>
      </c>
      <c r="AR117" s="95" t="str">
        <f t="shared" si="111"/>
        <v/>
      </c>
      <c r="AS117" s="436"/>
      <c r="AT117" s="95"/>
      <c r="AU117" s="95"/>
      <c r="AV117" s="178" t="str">
        <f t="shared" si="112"/>
        <v/>
      </c>
      <c r="AW117" s="95" t="str">
        <f t="shared" si="113"/>
        <v/>
      </c>
      <c r="AX117" s="436"/>
    </row>
    <row r="118" spans="2:50" hidden="1">
      <c r="B118" s="435"/>
      <c r="C118" s="95">
        <v>12</v>
      </c>
      <c r="D118" s="95"/>
      <c r="E118" s="95"/>
      <c r="F118" s="95"/>
      <c r="G118" s="178"/>
      <c r="H118" s="436"/>
      <c r="I118" s="154" t="str">
        <f t="shared" si="114"/>
        <v/>
      </c>
      <c r="J118" s="154" t="str">
        <f t="shared" si="115"/>
        <v/>
      </c>
      <c r="K118" s="155" t="str">
        <f t="shared" si="116"/>
        <v/>
      </c>
      <c r="L118" s="438"/>
      <c r="M118" s="154" t="str">
        <f t="shared" si="99"/>
        <v/>
      </c>
      <c r="N118" s="433"/>
      <c r="O118" s="433"/>
      <c r="P118" s="95"/>
      <c r="Q118" s="95"/>
      <c r="R118" s="178" t="str">
        <f t="shared" si="100"/>
        <v/>
      </c>
      <c r="S118" s="95" t="str">
        <f t="shared" si="101"/>
        <v/>
      </c>
      <c r="T118" s="436"/>
      <c r="U118" s="95"/>
      <c r="V118" s="95"/>
      <c r="W118" s="178" t="str">
        <f t="shared" si="102"/>
        <v/>
      </c>
      <c r="X118" s="95" t="str">
        <f t="shared" si="103"/>
        <v/>
      </c>
      <c r="Y118" s="436"/>
      <c r="Z118" s="95"/>
      <c r="AA118" s="95"/>
      <c r="AB118" s="178" t="str">
        <f t="shared" si="104"/>
        <v/>
      </c>
      <c r="AC118" s="95" t="str">
        <f t="shared" si="105"/>
        <v/>
      </c>
      <c r="AD118" s="436"/>
      <c r="AE118" s="95"/>
      <c r="AF118" s="95"/>
      <c r="AG118" s="178" t="str">
        <f t="shared" si="106"/>
        <v/>
      </c>
      <c r="AH118" s="95" t="str">
        <f t="shared" si="107"/>
        <v/>
      </c>
      <c r="AI118" s="436"/>
      <c r="AJ118" s="95"/>
      <c r="AK118" s="95"/>
      <c r="AL118" s="178" t="str">
        <f t="shared" si="108"/>
        <v/>
      </c>
      <c r="AM118" s="95" t="str">
        <f t="shared" si="109"/>
        <v/>
      </c>
      <c r="AN118" s="436"/>
      <c r="AO118" s="95"/>
      <c r="AP118" s="95"/>
      <c r="AQ118" s="178" t="str">
        <f t="shared" si="110"/>
        <v/>
      </c>
      <c r="AR118" s="95" t="str">
        <f t="shared" si="111"/>
        <v/>
      </c>
      <c r="AS118" s="436"/>
      <c r="AT118" s="95"/>
      <c r="AU118" s="95"/>
      <c r="AV118" s="178" t="str">
        <f t="shared" si="112"/>
        <v/>
      </c>
      <c r="AW118" s="95" t="str">
        <f t="shared" si="113"/>
        <v/>
      </c>
      <c r="AX118" s="436"/>
    </row>
    <row r="119" spans="2:50" hidden="1">
      <c r="B119" s="435"/>
      <c r="C119" s="95">
        <v>13</v>
      </c>
      <c r="D119" s="95"/>
      <c r="E119" s="95"/>
      <c r="F119" s="95"/>
      <c r="G119" s="178"/>
      <c r="H119" s="436"/>
      <c r="I119" s="154" t="str">
        <f t="shared" si="114"/>
        <v/>
      </c>
      <c r="J119" s="154" t="str">
        <f t="shared" si="115"/>
        <v/>
      </c>
      <c r="K119" s="155" t="str">
        <f t="shared" si="116"/>
        <v/>
      </c>
      <c r="L119" s="438"/>
      <c r="M119" s="154" t="str">
        <f t="shared" si="99"/>
        <v/>
      </c>
      <c r="N119" s="433"/>
      <c r="O119" s="433"/>
      <c r="P119" s="95"/>
      <c r="Q119" s="95"/>
      <c r="R119" s="178" t="str">
        <f t="shared" si="100"/>
        <v/>
      </c>
      <c r="S119" s="95" t="str">
        <f t="shared" si="101"/>
        <v/>
      </c>
      <c r="T119" s="436"/>
      <c r="U119" s="95"/>
      <c r="V119" s="95"/>
      <c r="W119" s="178" t="str">
        <f t="shared" si="102"/>
        <v/>
      </c>
      <c r="X119" s="95" t="str">
        <f t="shared" si="103"/>
        <v/>
      </c>
      <c r="Y119" s="436"/>
      <c r="Z119" s="95"/>
      <c r="AA119" s="95"/>
      <c r="AB119" s="178" t="str">
        <f t="shared" si="104"/>
        <v/>
      </c>
      <c r="AC119" s="95" t="str">
        <f t="shared" si="105"/>
        <v/>
      </c>
      <c r="AD119" s="436"/>
      <c r="AE119" s="95"/>
      <c r="AF119" s="95"/>
      <c r="AG119" s="178" t="str">
        <f t="shared" si="106"/>
        <v/>
      </c>
      <c r="AH119" s="95" t="str">
        <f t="shared" si="107"/>
        <v/>
      </c>
      <c r="AI119" s="436"/>
      <c r="AJ119" s="95"/>
      <c r="AK119" s="95"/>
      <c r="AL119" s="178" t="str">
        <f t="shared" si="108"/>
        <v/>
      </c>
      <c r="AM119" s="95" t="str">
        <f t="shared" si="109"/>
        <v/>
      </c>
      <c r="AN119" s="436"/>
      <c r="AO119" s="95"/>
      <c r="AP119" s="95"/>
      <c r="AQ119" s="178" t="str">
        <f t="shared" si="110"/>
        <v/>
      </c>
      <c r="AR119" s="95" t="str">
        <f t="shared" si="111"/>
        <v/>
      </c>
      <c r="AS119" s="436"/>
      <c r="AT119" s="95"/>
      <c r="AU119" s="95"/>
      <c r="AV119" s="178" t="str">
        <f t="shared" si="112"/>
        <v/>
      </c>
      <c r="AW119" s="95" t="str">
        <f t="shared" si="113"/>
        <v/>
      </c>
      <c r="AX119" s="436"/>
    </row>
    <row r="120" spans="2:50" hidden="1">
      <c r="B120" s="435"/>
      <c r="C120" s="95">
        <v>14</v>
      </c>
      <c r="D120" s="95"/>
      <c r="E120" s="95"/>
      <c r="F120" s="95"/>
      <c r="G120" s="178"/>
      <c r="H120" s="436"/>
      <c r="I120" s="154" t="str">
        <f t="shared" si="114"/>
        <v/>
      </c>
      <c r="J120" s="154" t="str">
        <f t="shared" si="115"/>
        <v/>
      </c>
      <c r="K120" s="155" t="str">
        <f t="shared" si="116"/>
        <v/>
      </c>
      <c r="L120" s="438"/>
      <c r="M120" s="154" t="str">
        <f t="shared" si="99"/>
        <v/>
      </c>
      <c r="N120" s="433"/>
      <c r="O120" s="433"/>
      <c r="P120" s="95"/>
      <c r="Q120" s="95"/>
      <c r="R120" s="178" t="str">
        <f t="shared" si="100"/>
        <v/>
      </c>
      <c r="S120" s="95" t="str">
        <f t="shared" si="101"/>
        <v/>
      </c>
      <c r="T120" s="436"/>
      <c r="U120" s="95"/>
      <c r="V120" s="95"/>
      <c r="W120" s="178" t="str">
        <f t="shared" si="102"/>
        <v/>
      </c>
      <c r="X120" s="95" t="str">
        <f t="shared" si="103"/>
        <v/>
      </c>
      <c r="Y120" s="436"/>
      <c r="Z120" s="95"/>
      <c r="AA120" s="95"/>
      <c r="AB120" s="178" t="str">
        <f t="shared" si="104"/>
        <v/>
      </c>
      <c r="AC120" s="95" t="str">
        <f t="shared" si="105"/>
        <v/>
      </c>
      <c r="AD120" s="436"/>
      <c r="AE120" s="95"/>
      <c r="AF120" s="95"/>
      <c r="AG120" s="178" t="str">
        <f t="shared" si="106"/>
        <v/>
      </c>
      <c r="AH120" s="95" t="str">
        <f t="shared" si="107"/>
        <v/>
      </c>
      <c r="AI120" s="436"/>
      <c r="AJ120" s="95"/>
      <c r="AK120" s="95"/>
      <c r="AL120" s="178" t="str">
        <f t="shared" si="108"/>
        <v/>
      </c>
      <c r="AM120" s="95" t="str">
        <f t="shared" si="109"/>
        <v/>
      </c>
      <c r="AN120" s="436"/>
      <c r="AO120" s="95"/>
      <c r="AP120" s="95"/>
      <c r="AQ120" s="178" t="str">
        <f t="shared" si="110"/>
        <v/>
      </c>
      <c r="AR120" s="95" t="str">
        <f t="shared" si="111"/>
        <v/>
      </c>
      <c r="AS120" s="436"/>
      <c r="AT120" s="95"/>
      <c r="AU120" s="95"/>
      <c r="AV120" s="178" t="str">
        <f t="shared" si="112"/>
        <v/>
      </c>
      <c r="AW120" s="95" t="str">
        <f t="shared" si="113"/>
        <v/>
      </c>
      <c r="AX120" s="436"/>
    </row>
    <row r="121" spans="2:50" hidden="1">
      <c r="B121" s="435"/>
      <c r="C121" s="95">
        <v>15</v>
      </c>
      <c r="D121" s="95"/>
      <c r="E121" s="95"/>
      <c r="F121" s="95"/>
      <c r="G121" s="178"/>
      <c r="H121" s="436"/>
      <c r="I121" s="154" t="str">
        <f t="shared" si="114"/>
        <v/>
      </c>
      <c r="J121" s="154" t="str">
        <f t="shared" si="115"/>
        <v/>
      </c>
      <c r="K121" s="155" t="str">
        <f t="shared" si="116"/>
        <v/>
      </c>
      <c r="L121" s="439"/>
      <c r="M121" s="154" t="str">
        <f t="shared" si="99"/>
        <v/>
      </c>
      <c r="N121" s="433"/>
      <c r="O121" s="433"/>
      <c r="P121" s="95"/>
      <c r="Q121" s="95"/>
      <c r="R121" s="178" t="str">
        <f t="shared" si="100"/>
        <v/>
      </c>
      <c r="S121" s="95" t="str">
        <f t="shared" si="101"/>
        <v/>
      </c>
      <c r="T121" s="436"/>
      <c r="U121" s="95"/>
      <c r="V121" s="95"/>
      <c r="W121" s="178" t="str">
        <f t="shared" si="102"/>
        <v/>
      </c>
      <c r="X121" s="95" t="str">
        <f t="shared" si="103"/>
        <v/>
      </c>
      <c r="Y121" s="436"/>
      <c r="Z121" s="95"/>
      <c r="AA121" s="95"/>
      <c r="AB121" s="178" t="str">
        <f t="shared" si="104"/>
        <v/>
      </c>
      <c r="AC121" s="95" t="str">
        <f t="shared" si="105"/>
        <v/>
      </c>
      <c r="AD121" s="436"/>
      <c r="AE121" s="95"/>
      <c r="AF121" s="95"/>
      <c r="AG121" s="178" t="str">
        <f t="shared" si="106"/>
        <v/>
      </c>
      <c r="AH121" s="95" t="str">
        <f t="shared" si="107"/>
        <v/>
      </c>
      <c r="AI121" s="436"/>
      <c r="AJ121" s="95"/>
      <c r="AK121" s="95"/>
      <c r="AL121" s="178" t="str">
        <f t="shared" si="108"/>
        <v/>
      </c>
      <c r="AM121" s="95" t="str">
        <f t="shared" si="109"/>
        <v/>
      </c>
      <c r="AN121" s="436"/>
      <c r="AO121" s="95"/>
      <c r="AP121" s="95"/>
      <c r="AQ121" s="178" t="str">
        <f t="shared" si="110"/>
        <v/>
      </c>
      <c r="AR121" s="95" t="str">
        <f t="shared" si="111"/>
        <v/>
      </c>
      <c r="AS121" s="436"/>
      <c r="AT121" s="95"/>
      <c r="AU121" s="95"/>
      <c r="AV121" s="178" t="str">
        <f t="shared" si="112"/>
        <v/>
      </c>
      <c r="AW121" s="95" t="str">
        <f t="shared" si="113"/>
        <v/>
      </c>
      <c r="AX121" s="436"/>
    </row>
    <row r="122" spans="2:50" ht="15.75" hidden="1">
      <c r="B122" s="443" t="s">
        <v>167</v>
      </c>
      <c r="C122" s="444"/>
      <c r="D122" s="444"/>
      <c r="E122" s="444"/>
      <c r="F122" s="444"/>
      <c r="G122" s="444"/>
      <c r="H122" s="444"/>
      <c r="I122" s="151"/>
      <c r="J122" s="151"/>
      <c r="K122" s="151"/>
      <c r="L122" s="151"/>
      <c r="M122" s="151"/>
      <c r="N122" s="433" t="s">
        <v>159</v>
      </c>
      <c r="O122" s="446" t="s">
        <v>106</v>
      </c>
      <c r="P122" s="448">
        <f>AT102+1</f>
        <v>45909</v>
      </c>
      <c r="Q122" s="435"/>
      <c r="R122" s="435"/>
      <c r="S122" s="435"/>
      <c r="T122" s="435"/>
      <c r="U122" s="448">
        <f>P122+1</f>
        <v>45910</v>
      </c>
      <c r="V122" s="435"/>
      <c r="W122" s="435"/>
      <c r="X122" s="435"/>
      <c r="Y122" s="435"/>
      <c r="Z122" s="448">
        <f>U122+1</f>
        <v>45911</v>
      </c>
      <c r="AA122" s="435"/>
      <c r="AB122" s="435"/>
      <c r="AC122" s="435"/>
      <c r="AD122" s="435"/>
      <c r="AE122" s="448">
        <f>Z122+1</f>
        <v>45912</v>
      </c>
      <c r="AF122" s="435"/>
      <c r="AG122" s="435"/>
      <c r="AH122" s="435"/>
      <c r="AI122" s="435"/>
      <c r="AJ122" s="448">
        <f>AE122+1</f>
        <v>45913</v>
      </c>
      <c r="AK122" s="435"/>
      <c r="AL122" s="435"/>
      <c r="AM122" s="435"/>
      <c r="AN122" s="435"/>
      <c r="AO122" s="448">
        <f>AJ122+1</f>
        <v>45914</v>
      </c>
      <c r="AP122" s="435"/>
      <c r="AQ122" s="435"/>
      <c r="AR122" s="435"/>
      <c r="AS122" s="435"/>
      <c r="AT122" s="448">
        <f>AO122+1</f>
        <v>45915</v>
      </c>
      <c r="AU122" s="435"/>
      <c r="AV122" s="435"/>
      <c r="AW122" s="435"/>
      <c r="AX122" s="435"/>
    </row>
    <row r="123" spans="2:50" ht="15.75" hidden="1">
      <c r="B123" s="445"/>
      <c r="C123" s="445"/>
      <c r="D123" s="445"/>
      <c r="E123" s="445"/>
      <c r="F123" s="445"/>
      <c r="G123" s="445"/>
      <c r="H123" s="445"/>
      <c r="I123" s="151"/>
      <c r="J123" s="151"/>
      <c r="K123" s="151"/>
      <c r="L123" s="151"/>
      <c r="M123" s="151"/>
      <c r="N123" s="433"/>
      <c r="O123" s="447"/>
      <c r="P123" s="448" t="s">
        <v>120</v>
      </c>
      <c r="Q123" s="435"/>
      <c r="R123" s="435"/>
      <c r="S123" s="435"/>
      <c r="T123" s="435"/>
      <c r="U123" s="448" t="s">
        <v>114</v>
      </c>
      <c r="V123" s="435"/>
      <c r="W123" s="435"/>
      <c r="X123" s="435"/>
      <c r="Y123" s="435"/>
      <c r="Z123" s="448" t="s">
        <v>115</v>
      </c>
      <c r="AA123" s="435"/>
      <c r="AB123" s="435"/>
      <c r="AC123" s="435"/>
      <c r="AD123" s="435"/>
      <c r="AE123" s="448" t="s">
        <v>116</v>
      </c>
      <c r="AF123" s="435"/>
      <c r="AG123" s="435"/>
      <c r="AH123" s="435"/>
      <c r="AI123" s="435"/>
      <c r="AJ123" s="448" t="s">
        <v>117</v>
      </c>
      <c r="AK123" s="435"/>
      <c r="AL123" s="435"/>
      <c r="AM123" s="435"/>
      <c r="AN123" s="435"/>
      <c r="AO123" s="448" t="s">
        <v>118</v>
      </c>
      <c r="AP123" s="435"/>
      <c r="AQ123" s="435"/>
      <c r="AR123" s="435"/>
      <c r="AS123" s="435"/>
      <c r="AT123" s="448" t="s">
        <v>119</v>
      </c>
      <c r="AU123" s="435"/>
      <c r="AV123" s="435"/>
      <c r="AW123" s="435"/>
      <c r="AX123" s="435"/>
    </row>
    <row r="124" spans="2:50" hidden="1">
      <c r="B124" s="433" t="s">
        <v>155</v>
      </c>
      <c r="C124" s="433" t="s">
        <v>147</v>
      </c>
      <c r="D124" s="433"/>
      <c r="E124" s="433" t="s">
        <v>149</v>
      </c>
      <c r="F124" s="433"/>
      <c r="G124" s="433"/>
      <c r="H124" s="440" t="s">
        <v>156</v>
      </c>
      <c r="I124" s="434" t="s">
        <v>225</v>
      </c>
      <c r="J124" s="434"/>
      <c r="K124" s="434"/>
      <c r="L124" s="434" t="s">
        <v>156</v>
      </c>
      <c r="M124" s="434" t="s">
        <v>168</v>
      </c>
      <c r="N124" s="433"/>
      <c r="O124" s="433" t="s">
        <v>158</v>
      </c>
      <c r="P124" s="430" t="s">
        <v>152</v>
      </c>
      <c r="Q124" s="431"/>
      <c r="R124" s="431"/>
      <c r="S124" s="432"/>
      <c r="T124" s="433" t="s">
        <v>156</v>
      </c>
      <c r="U124" s="430" t="s">
        <v>152</v>
      </c>
      <c r="V124" s="431"/>
      <c r="W124" s="431"/>
      <c r="X124" s="432"/>
      <c r="Y124" s="433" t="s">
        <v>156</v>
      </c>
      <c r="Z124" s="430" t="s">
        <v>152</v>
      </c>
      <c r="AA124" s="431"/>
      <c r="AB124" s="431"/>
      <c r="AC124" s="432"/>
      <c r="AD124" s="433" t="s">
        <v>156</v>
      </c>
      <c r="AE124" s="430" t="s">
        <v>152</v>
      </c>
      <c r="AF124" s="431"/>
      <c r="AG124" s="431"/>
      <c r="AH124" s="432"/>
      <c r="AI124" s="433" t="s">
        <v>156</v>
      </c>
      <c r="AJ124" s="430" t="s">
        <v>152</v>
      </c>
      <c r="AK124" s="431"/>
      <c r="AL124" s="431"/>
      <c r="AM124" s="432"/>
      <c r="AN124" s="433" t="s">
        <v>156</v>
      </c>
      <c r="AO124" s="430" t="s">
        <v>152</v>
      </c>
      <c r="AP124" s="431"/>
      <c r="AQ124" s="431"/>
      <c r="AR124" s="432"/>
      <c r="AS124" s="433" t="s">
        <v>156</v>
      </c>
      <c r="AT124" s="430" t="s">
        <v>152</v>
      </c>
      <c r="AU124" s="431"/>
      <c r="AV124" s="431"/>
      <c r="AW124" s="432"/>
      <c r="AX124" s="433" t="s">
        <v>156</v>
      </c>
    </row>
    <row r="125" spans="2:50" hidden="1">
      <c r="B125" s="433"/>
      <c r="C125" s="433"/>
      <c r="D125" s="433"/>
      <c r="E125" s="433" t="s">
        <v>148</v>
      </c>
      <c r="F125" s="433"/>
      <c r="G125" s="433"/>
      <c r="H125" s="441"/>
      <c r="I125" s="434" t="s">
        <v>148</v>
      </c>
      <c r="J125" s="434"/>
      <c r="K125" s="434"/>
      <c r="L125" s="434"/>
      <c r="M125" s="434"/>
      <c r="N125" s="433"/>
      <c r="O125" s="433"/>
      <c r="P125" s="430" t="s">
        <v>153</v>
      </c>
      <c r="Q125" s="431"/>
      <c r="R125" s="431"/>
      <c r="S125" s="432"/>
      <c r="T125" s="433"/>
      <c r="U125" s="430" t="s">
        <v>153</v>
      </c>
      <c r="V125" s="431"/>
      <c r="W125" s="431"/>
      <c r="X125" s="432"/>
      <c r="Y125" s="433"/>
      <c r="Z125" s="430" t="s">
        <v>153</v>
      </c>
      <c r="AA125" s="431"/>
      <c r="AB125" s="431"/>
      <c r="AC125" s="432"/>
      <c r="AD125" s="433"/>
      <c r="AE125" s="430" t="s">
        <v>153</v>
      </c>
      <c r="AF125" s="431"/>
      <c r="AG125" s="431"/>
      <c r="AH125" s="432"/>
      <c r="AI125" s="433"/>
      <c r="AJ125" s="430" t="s">
        <v>153</v>
      </c>
      <c r="AK125" s="431"/>
      <c r="AL125" s="431"/>
      <c r="AM125" s="432"/>
      <c r="AN125" s="433"/>
      <c r="AO125" s="430" t="s">
        <v>153</v>
      </c>
      <c r="AP125" s="431"/>
      <c r="AQ125" s="431"/>
      <c r="AR125" s="432"/>
      <c r="AS125" s="433"/>
      <c r="AT125" s="430" t="s">
        <v>153</v>
      </c>
      <c r="AU125" s="431"/>
      <c r="AV125" s="431"/>
      <c r="AW125" s="432"/>
      <c r="AX125" s="433"/>
    </row>
    <row r="126" spans="2:50" hidden="1">
      <c r="B126" s="433"/>
      <c r="C126" s="433"/>
      <c r="D126" s="433"/>
      <c r="E126" s="94" t="s">
        <v>150</v>
      </c>
      <c r="F126" s="94" t="s">
        <v>151</v>
      </c>
      <c r="G126" s="94" t="s">
        <v>154</v>
      </c>
      <c r="H126" s="442"/>
      <c r="I126" s="153" t="s">
        <v>150</v>
      </c>
      <c r="J126" s="153" t="s">
        <v>151</v>
      </c>
      <c r="K126" s="153" t="s">
        <v>154</v>
      </c>
      <c r="L126" s="434"/>
      <c r="M126" s="434"/>
      <c r="N126" s="433"/>
      <c r="O126" s="433"/>
      <c r="P126" s="94" t="s">
        <v>150</v>
      </c>
      <c r="Q126" s="94" t="s">
        <v>151</v>
      </c>
      <c r="R126" s="94" t="s">
        <v>154</v>
      </c>
      <c r="S126" s="94" t="s">
        <v>168</v>
      </c>
      <c r="T126" s="433"/>
      <c r="U126" s="94" t="s">
        <v>150</v>
      </c>
      <c r="V126" s="94" t="s">
        <v>151</v>
      </c>
      <c r="W126" s="94" t="s">
        <v>154</v>
      </c>
      <c r="X126" s="94" t="s">
        <v>168</v>
      </c>
      <c r="Y126" s="433"/>
      <c r="Z126" s="94" t="s">
        <v>150</v>
      </c>
      <c r="AA126" s="94" t="s">
        <v>151</v>
      </c>
      <c r="AB126" s="94" t="s">
        <v>154</v>
      </c>
      <c r="AC126" s="94" t="s">
        <v>168</v>
      </c>
      <c r="AD126" s="43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3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3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3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33"/>
    </row>
    <row r="127" spans="2:50" hidden="1">
      <c r="B127" s="433" t="s">
        <v>649</v>
      </c>
      <c r="C127" s="95">
        <v>1</v>
      </c>
      <c r="D127" s="95" t="s">
        <v>631</v>
      </c>
      <c r="E127" s="95">
        <v>17</v>
      </c>
      <c r="F127" s="95">
        <v>2400</v>
      </c>
      <c r="G127" s="178">
        <f>F127/E127</f>
        <v>141.1764705882353</v>
      </c>
      <c r="H127" s="436">
        <f>AVERAGE(G127:G141)</f>
        <v>141.1764705882353</v>
      </c>
      <c r="I127" s="154">
        <f t="shared" ref="I127:I129" si="117">IFERROR(AVERAGE(P127,U127,Z127,AE127,AJ127,AO127,AT127),"")</f>
        <v>17</v>
      </c>
      <c r="J127" s="154">
        <f t="shared" ref="J127:J129" si="118">IFERROR(AVERAGE(Q127,V127,AA127,AF127,AK127,AP127,AU127),"")</f>
        <v>2297.038560919103</v>
      </c>
      <c r="K127" s="155">
        <f t="shared" ref="K127:K129" si="119">IFERROR(AVERAGE(R127,W127,AB127,AG127,AL127,AQ127,AV127),"")</f>
        <v>135.11991534818253</v>
      </c>
      <c r="L127" s="437">
        <f>IFERROR(AVERAGE(K127:K141),"-")</f>
        <v>135.11991534818253</v>
      </c>
      <c r="M127" s="154">
        <f>IFERROR(RANK(K127, K$127:K$141),"")</f>
        <v>1</v>
      </c>
      <c r="N127" s="433"/>
      <c r="O127" s="433"/>
      <c r="P127" s="95">
        <v>17</v>
      </c>
      <c r="Q127" s="95">
        <v>2304.0000000000014</v>
      </c>
      <c r="R127" s="178">
        <f>IFERROR(Q127/P127,"")</f>
        <v>135.52941176470597</v>
      </c>
      <c r="S127" s="95">
        <f>IFERROR(RANK(R127, R$127:R$141),"")</f>
        <v>1</v>
      </c>
      <c r="T127" s="436">
        <f>AVERAGE(R127:R141)</f>
        <v>135.52941176470597</v>
      </c>
      <c r="U127" s="95">
        <v>17</v>
      </c>
      <c r="V127" s="95">
        <v>2291.2499999999995</v>
      </c>
      <c r="W127" s="178">
        <f>IFERROR(V127/U127,"")</f>
        <v>134.77941176470586</v>
      </c>
      <c r="X127" s="95">
        <f>IFERROR(RANK(W127, W$127:W$141),"")</f>
        <v>1</v>
      </c>
      <c r="Y127" s="436">
        <f>AVERAGE(W127:W141)</f>
        <v>134.77941176470586</v>
      </c>
      <c r="Z127" s="95">
        <v>17</v>
      </c>
      <c r="AA127" s="95">
        <v>2314.2857142857124</v>
      </c>
      <c r="AB127" s="178">
        <f>IFERROR(AA127/Z127,"")</f>
        <v>136.13445378151249</v>
      </c>
      <c r="AC127" s="95">
        <f>IFERROR(RANK(AB127, AB$127:AB$141),"")</f>
        <v>1</v>
      </c>
      <c r="AD127" s="436">
        <f>AVERAGE(AB127:AB141)</f>
        <v>136.13445378151249</v>
      </c>
      <c r="AE127" s="95">
        <v>17</v>
      </c>
      <c r="AF127" s="95">
        <v>2291.5384615384628</v>
      </c>
      <c r="AG127" s="178">
        <f>IFERROR(AF127/AE127,"")</f>
        <v>134.79638009049782</v>
      </c>
      <c r="AH127" s="95">
        <f>IFERROR(RANK(AG127, AG$127:AG$141),"")</f>
        <v>1</v>
      </c>
      <c r="AI127" s="436">
        <f>AVERAGE(AG127:AG141)</f>
        <v>134.79638009049782</v>
      </c>
      <c r="AJ127" s="95">
        <v>17</v>
      </c>
      <c r="AK127" s="95">
        <v>2331.1111111111122</v>
      </c>
      <c r="AL127" s="178">
        <f>IFERROR(AK127/AJ127,"")</f>
        <v>137.12418300653601</v>
      </c>
      <c r="AM127" s="95">
        <f>IFERROR(RANK(AL127, AL$127:AL$141),"")</f>
        <v>1</v>
      </c>
      <c r="AN127" s="436">
        <f>AVERAGE(AL127:AL141)</f>
        <v>137.12418300653601</v>
      </c>
      <c r="AO127" s="95">
        <v>17</v>
      </c>
      <c r="AP127" s="95">
        <v>2283.636363636364</v>
      </c>
      <c r="AQ127" s="178">
        <f>IFERROR(AP127/AO127,"")</f>
        <v>134.33155080213905</v>
      </c>
      <c r="AR127" s="95">
        <f>IFERROR(RANK(AQ127, AQ$127:AQ$141),"")</f>
        <v>1</v>
      </c>
      <c r="AS127" s="436">
        <f>AVERAGE(AQ127:AQ141)</f>
        <v>134.33155080213905</v>
      </c>
      <c r="AT127" s="95">
        <v>17</v>
      </c>
      <c r="AU127" s="95">
        <v>2263.4482758620679</v>
      </c>
      <c r="AV127" s="178">
        <f>IFERROR(AU127/AT127,"")</f>
        <v>133.14401622718046</v>
      </c>
      <c r="AW127" s="95">
        <f>IFERROR(RANK(AV127, AV$127:AV$141),"")</f>
        <v>1</v>
      </c>
      <c r="AX127" s="436">
        <f>AVERAGE(AV127:AV141)</f>
        <v>133.14401622718046</v>
      </c>
    </row>
    <row r="128" spans="2:50" hidden="1">
      <c r="B128" s="435"/>
      <c r="C128" s="95">
        <v>2</v>
      </c>
      <c r="D128" s="95"/>
      <c r="E128" s="95"/>
      <c r="F128" s="95"/>
      <c r="G128" s="178"/>
      <c r="H128" s="436"/>
      <c r="I128" s="154" t="str">
        <f t="shared" si="117"/>
        <v/>
      </c>
      <c r="J128" s="154" t="str">
        <f t="shared" si="118"/>
        <v/>
      </c>
      <c r="K128" s="155" t="str">
        <f t="shared" si="119"/>
        <v/>
      </c>
      <c r="L128" s="438"/>
      <c r="M128" s="154" t="str">
        <f t="shared" ref="M128:M141" si="120">IFERROR(RANK(K128, K$127:K$141),"")</f>
        <v/>
      </c>
      <c r="N128" s="433"/>
      <c r="O128" s="433"/>
      <c r="P128" s="95"/>
      <c r="Q128" s="95"/>
      <c r="R128" s="178" t="str">
        <f t="shared" ref="R128:R141" si="121">IFERROR(Q128/P128,"")</f>
        <v/>
      </c>
      <c r="S128" s="95" t="str">
        <f t="shared" ref="S128:S141" si="122">IFERROR(RANK(R128, R$127:R$141),"")</f>
        <v/>
      </c>
      <c r="T128" s="436"/>
      <c r="U128" s="95"/>
      <c r="V128" s="95"/>
      <c r="W128" s="178" t="str">
        <f t="shared" ref="W128:W141" si="123">IFERROR(V128/U128,"")</f>
        <v/>
      </c>
      <c r="X128" s="95" t="str">
        <f t="shared" ref="X128:X141" si="124">IFERROR(RANK(W128, W$127:W$141),"")</f>
        <v/>
      </c>
      <c r="Y128" s="436"/>
      <c r="Z128" s="95"/>
      <c r="AA128" s="95"/>
      <c r="AB128" s="178" t="str">
        <f t="shared" ref="AB128:AB141" si="125">IFERROR(AA128/Z128,"")</f>
        <v/>
      </c>
      <c r="AC128" s="95" t="str">
        <f t="shared" ref="AC128:AC141" si="126">IFERROR(RANK(AB128, AB$127:AB$141),"")</f>
        <v/>
      </c>
      <c r="AD128" s="436"/>
      <c r="AE128" s="95"/>
      <c r="AF128" s="95"/>
      <c r="AG128" s="178" t="str">
        <f t="shared" ref="AG128:AG141" si="127">IFERROR(AF128/AE128,"")</f>
        <v/>
      </c>
      <c r="AH128" s="95" t="str">
        <f t="shared" ref="AH128:AH141" si="128">IFERROR(RANK(AG128, AG$127:AG$141),"")</f>
        <v/>
      </c>
      <c r="AI128" s="436"/>
      <c r="AJ128" s="95"/>
      <c r="AK128" s="95"/>
      <c r="AL128" s="178" t="str">
        <f t="shared" ref="AL128:AL141" si="129">IFERROR(AK128/AJ128,"")</f>
        <v/>
      </c>
      <c r="AM128" s="95" t="str">
        <f t="shared" ref="AM128:AM141" si="130">IFERROR(RANK(AL128, AL$127:AL$141),"")</f>
        <v/>
      </c>
      <c r="AN128" s="436"/>
      <c r="AO128" s="95"/>
      <c r="AP128" s="95"/>
      <c r="AQ128" s="178" t="str">
        <f t="shared" ref="AQ128:AQ141" si="131">IFERROR(AP128/AO128,"")</f>
        <v/>
      </c>
      <c r="AR128" s="95" t="str">
        <f t="shared" ref="AR128:AR141" si="132">IFERROR(RANK(AQ128, AQ$127:AQ$141),"")</f>
        <v/>
      </c>
      <c r="AS128" s="436"/>
      <c r="AT128" s="95"/>
      <c r="AU128" s="95"/>
      <c r="AV128" s="178" t="str">
        <f t="shared" ref="AV128:AV141" si="133">IFERROR(AU128/AT128,"")</f>
        <v/>
      </c>
      <c r="AW128" s="95" t="str">
        <f t="shared" ref="AW128:AW141" si="134">IFERROR(RANK(AV128, AV$127:AV$141),"")</f>
        <v/>
      </c>
      <c r="AX128" s="436"/>
    </row>
    <row r="129" spans="2:50" hidden="1">
      <c r="B129" s="435"/>
      <c r="C129" s="95">
        <v>3</v>
      </c>
      <c r="D129" s="95"/>
      <c r="E129" s="95"/>
      <c r="F129" s="95"/>
      <c r="G129" s="178"/>
      <c r="H129" s="436"/>
      <c r="I129" s="154" t="str">
        <f t="shared" si="117"/>
        <v/>
      </c>
      <c r="J129" s="154" t="str">
        <f t="shared" si="118"/>
        <v/>
      </c>
      <c r="K129" s="155" t="str">
        <f t="shared" si="119"/>
        <v/>
      </c>
      <c r="L129" s="438"/>
      <c r="M129" s="154" t="str">
        <f t="shared" si="120"/>
        <v/>
      </c>
      <c r="N129" s="433"/>
      <c r="O129" s="433"/>
      <c r="P129" s="95"/>
      <c r="Q129" s="95"/>
      <c r="R129" s="178" t="str">
        <f t="shared" si="121"/>
        <v/>
      </c>
      <c r="S129" s="95" t="str">
        <f t="shared" si="122"/>
        <v/>
      </c>
      <c r="T129" s="436"/>
      <c r="U129" s="95"/>
      <c r="V129" s="95"/>
      <c r="W129" s="178" t="str">
        <f t="shared" si="123"/>
        <v/>
      </c>
      <c r="X129" s="95" t="str">
        <f t="shared" si="124"/>
        <v/>
      </c>
      <c r="Y129" s="436"/>
      <c r="Z129" s="95"/>
      <c r="AA129" s="95"/>
      <c r="AB129" s="178" t="str">
        <f t="shared" si="125"/>
        <v/>
      </c>
      <c r="AC129" s="95" t="str">
        <f t="shared" si="126"/>
        <v/>
      </c>
      <c r="AD129" s="436"/>
      <c r="AE129" s="95"/>
      <c r="AF129" s="95"/>
      <c r="AG129" s="178" t="str">
        <f t="shared" si="127"/>
        <v/>
      </c>
      <c r="AH129" s="95" t="str">
        <f t="shared" si="128"/>
        <v/>
      </c>
      <c r="AI129" s="436"/>
      <c r="AJ129" s="95"/>
      <c r="AK129" s="95"/>
      <c r="AL129" s="178" t="str">
        <f t="shared" si="129"/>
        <v/>
      </c>
      <c r="AM129" s="95" t="str">
        <f t="shared" si="130"/>
        <v/>
      </c>
      <c r="AN129" s="436"/>
      <c r="AO129" s="95"/>
      <c r="AP129" s="95"/>
      <c r="AQ129" s="178" t="str">
        <f t="shared" si="131"/>
        <v/>
      </c>
      <c r="AR129" s="95" t="str">
        <f t="shared" si="132"/>
        <v/>
      </c>
      <c r="AS129" s="436"/>
      <c r="AT129" s="95"/>
      <c r="AU129" s="95"/>
      <c r="AV129" s="178" t="str">
        <f t="shared" si="133"/>
        <v/>
      </c>
      <c r="AW129" s="95" t="str">
        <f t="shared" si="134"/>
        <v/>
      </c>
      <c r="AX129" s="436"/>
    </row>
    <row r="130" spans="2:50" hidden="1">
      <c r="B130" s="435"/>
      <c r="C130" s="95">
        <v>4</v>
      </c>
      <c r="D130" s="95"/>
      <c r="E130" s="95"/>
      <c r="F130" s="95"/>
      <c r="G130" s="178"/>
      <c r="H130" s="436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38"/>
      <c r="M130" s="154" t="str">
        <f t="shared" si="120"/>
        <v/>
      </c>
      <c r="N130" s="433"/>
      <c r="O130" s="433"/>
      <c r="P130" s="95"/>
      <c r="Q130" s="95"/>
      <c r="R130" s="178" t="str">
        <f t="shared" si="121"/>
        <v/>
      </c>
      <c r="S130" s="95" t="str">
        <f t="shared" si="122"/>
        <v/>
      </c>
      <c r="T130" s="436"/>
      <c r="U130" s="95"/>
      <c r="V130" s="95"/>
      <c r="W130" s="178" t="str">
        <f t="shared" si="123"/>
        <v/>
      </c>
      <c r="X130" s="95" t="str">
        <f t="shared" si="124"/>
        <v/>
      </c>
      <c r="Y130" s="436"/>
      <c r="Z130" s="95"/>
      <c r="AA130" s="95"/>
      <c r="AB130" s="178" t="str">
        <f t="shared" si="125"/>
        <v/>
      </c>
      <c r="AC130" s="95" t="str">
        <f t="shared" si="126"/>
        <v/>
      </c>
      <c r="AD130" s="436"/>
      <c r="AE130" s="95"/>
      <c r="AF130" s="95"/>
      <c r="AG130" s="178" t="str">
        <f t="shared" si="127"/>
        <v/>
      </c>
      <c r="AH130" s="95" t="str">
        <f t="shared" si="128"/>
        <v/>
      </c>
      <c r="AI130" s="436"/>
      <c r="AJ130" s="95"/>
      <c r="AK130" s="95"/>
      <c r="AL130" s="178" t="str">
        <f t="shared" si="129"/>
        <v/>
      </c>
      <c r="AM130" s="95" t="str">
        <f t="shared" si="130"/>
        <v/>
      </c>
      <c r="AN130" s="436"/>
      <c r="AO130" s="95"/>
      <c r="AP130" s="95"/>
      <c r="AQ130" s="178" t="str">
        <f t="shared" si="131"/>
        <v/>
      </c>
      <c r="AR130" s="95" t="str">
        <f t="shared" si="132"/>
        <v/>
      </c>
      <c r="AS130" s="436"/>
      <c r="AT130" s="95"/>
      <c r="AU130" s="95"/>
      <c r="AV130" s="178" t="str">
        <f t="shared" si="133"/>
        <v/>
      </c>
      <c r="AW130" s="95" t="str">
        <f t="shared" si="134"/>
        <v/>
      </c>
      <c r="AX130" s="436"/>
    </row>
    <row r="131" spans="2:50" hidden="1">
      <c r="B131" s="435"/>
      <c r="C131" s="95">
        <v>5</v>
      </c>
      <c r="D131" s="95"/>
      <c r="E131" s="95"/>
      <c r="F131" s="95"/>
      <c r="G131" s="178"/>
      <c r="H131" s="436"/>
      <c r="I131" s="154" t="str">
        <f t="shared" ref="I131:I141" si="135">IFERROR(AVERAGE(P131,U131,Z131,AE131,AJ131,AO131,AT131),"")</f>
        <v/>
      </c>
      <c r="J131" s="154" t="str">
        <f t="shared" ref="J131:J141" si="136">IFERROR(AVERAGE(Q131,V131,AA131,AF131,AK131,AP131,AU131),"")</f>
        <v/>
      </c>
      <c r="K131" s="155" t="str">
        <f t="shared" ref="K131:K141" si="137">IFERROR(AVERAGE(R131,W131,AB131,AG131,AL131,AQ131,AV131),"")</f>
        <v/>
      </c>
      <c r="L131" s="438"/>
      <c r="M131" s="154" t="str">
        <f t="shared" si="120"/>
        <v/>
      </c>
      <c r="N131" s="433"/>
      <c r="O131" s="433"/>
      <c r="P131" s="95"/>
      <c r="Q131" s="95"/>
      <c r="R131" s="178" t="str">
        <f t="shared" si="121"/>
        <v/>
      </c>
      <c r="S131" s="95" t="str">
        <f t="shared" si="122"/>
        <v/>
      </c>
      <c r="T131" s="436"/>
      <c r="U131" s="95"/>
      <c r="V131" s="95"/>
      <c r="W131" s="178" t="str">
        <f t="shared" si="123"/>
        <v/>
      </c>
      <c r="X131" s="95" t="str">
        <f t="shared" si="124"/>
        <v/>
      </c>
      <c r="Y131" s="436"/>
      <c r="Z131" s="95"/>
      <c r="AA131" s="95"/>
      <c r="AB131" s="178" t="str">
        <f t="shared" si="125"/>
        <v/>
      </c>
      <c r="AC131" s="95" t="str">
        <f t="shared" si="126"/>
        <v/>
      </c>
      <c r="AD131" s="436"/>
      <c r="AE131" s="95"/>
      <c r="AF131" s="95"/>
      <c r="AG131" s="178" t="str">
        <f t="shared" si="127"/>
        <v/>
      </c>
      <c r="AH131" s="95" t="str">
        <f t="shared" si="128"/>
        <v/>
      </c>
      <c r="AI131" s="436"/>
      <c r="AJ131" s="95"/>
      <c r="AK131" s="95"/>
      <c r="AL131" s="178" t="str">
        <f t="shared" si="129"/>
        <v/>
      </c>
      <c r="AM131" s="95" t="str">
        <f t="shared" si="130"/>
        <v/>
      </c>
      <c r="AN131" s="436"/>
      <c r="AO131" s="95"/>
      <c r="AP131" s="95"/>
      <c r="AQ131" s="178" t="str">
        <f t="shared" si="131"/>
        <v/>
      </c>
      <c r="AR131" s="95" t="str">
        <f t="shared" si="132"/>
        <v/>
      </c>
      <c r="AS131" s="436"/>
      <c r="AT131" s="95"/>
      <c r="AU131" s="95"/>
      <c r="AV131" s="178" t="str">
        <f t="shared" si="133"/>
        <v/>
      </c>
      <c r="AW131" s="95" t="str">
        <f t="shared" si="134"/>
        <v/>
      </c>
      <c r="AX131" s="436"/>
    </row>
    <row r="132" spans="2:50" hidden="1">
      <c r="B132" s="435"/>
      <c r="C132" s="95">
        <v>6</v>
      </c>
      <c r="D132" s="95"/>
      <c r="E132" s="95"/>
      <c r="F132" s="95"/>
      <c r="G132" s="178"/>
      <c r="H132" s="436"/>
      <c r="I132" s="154" t="str">
        <f t="shared" si="135"/>
        <v/>
      </c>
      <c r="J132" s="154" t="str">
        <f t="shared" si="136"/>
        <v/>
      </c>
      <c r="K132" s="155" t="str">
        <f t="shared" si="137"/>
        <v/>
      </c>
      <c r="L132" s="438"/>
      <c r="M132" s="154" t="str">
        <f t="shared" si="120"/>
        <v/>
      </c>
      <c r="N132" s="433"/>
      <c r="O132" s="433"/>
      <c r="P132" s="95"/>
      <c r="Q132" s="95"/>
      <c r="R132" s="178" t="str">
        <f t="shared" si="121"/>
        <v/>
      </c>
      <c r="S132" s="95" t="str">
        <f t="shared" si="122"/>
        <v/>
      </c>
      <c r="T132" s="436"/>
      <c r="U132" s="95"/>
      <c r="V132" s="95"/>
      <c r="W132" s="178" t="str">
        <f t="shared" si="123"/>
        <v/>
      </c>
      <c r="X132" s="95" t="str">
        <f t="shared" si="124"/>
        <v/>
      </c>
      <c r="Y132" s="436"/>
      <c r="Z132" s="95"/>
      <c r="AA132" s="95"/>
      <c r="AB132" s="178" t="str">
        <f t="shared" si="125"/>
        <v/>
      </c>
      <c r="AC132" s="95" t="str">
        <f t="shared" si="126"/>
        <v/>
      </c>
      <c r="AD132" s="436"/>
      <c r="AE132" s="95"/>
      <c r="AF132" s="95"/>
      <c r="AG132" s="178" t="str">
        <f t="shared" si="127"/>
        <v/>
      </c>
      <c r="AH132" s="95" t="str">
        <f t="shared" si="128"/>
        <v/>
      </c>
      <c r="AI132" s="436"/>
      <c r="AJ132" s="95"/>
      <c r="AK132" s="95"/>
      <c r="AL132" s="178" t="str">
        <f t="shared" si="129"/>
        <v/>
      </c>
      <c r="AM132" s="95" t="str">
        <f t="shared" si="130"/>
        <v/>
      </c>
      <c r="AN132" s="436"/>
      <c r="AO132" s="95"/>
      <c r="AP132" s="95"/>
      <c r="AQ132" s="178" t="str">
        <f t="shared" si="131"/>
        <v/>
      </c>
      <c r="AR132" s="95" t="str">
        <f t="shared" si="132"/>
        <v/>
      </c>
      <c r="AS132" s="436"/>
      <c r="AT132" s="95"/>
      <c r="AU132" s="95"/>
      <c r="AV132" s="178" t="str">
        <f t="shared" si="133"/>
        <v/>
      </c>
      <c r="AW132" s="95" t="str">
        <f t="shared" si="134"/>
        <v/>
      </c>
      <c r="AX132" s="436"/>
    </row>
    <row r="133" spans="2:50" hidden="1">
      <c r="B133" s="435"/>
      <c r="C133" s="95">
        <v>7</v>
      </c>
      <c r="D133" s="95"/>
      <c r="E133" s="95"/>
      <c r="F133" s="95"/>
      <c r="G133" s="178"/>
      <c r="H133" s="436"/>
      <c r="I133" s="154" t="str">
        <f t="shared" si="135"/>
        <v/>
      </c>
      <c r="J133" s="154" t="str">
        <f t="shared" si="136"/>
        <v/>
      </c>
      <c r="K133" s="155" t="str">
        <f t="shared" si="137"/>
        <v/>
      </c>
      <c r="L133" s="438"/>
      <c r="M133" s="154" t="str">
        <f t="shared" si="120"/>
        <v/>
      </c>
      <c r="N133" s="433"/>
      <c r="O133" s="433"/>
      <c r="P133" s="95"/>
      <c r="Q133" s="95"/>
      <c r="R133" s="178" t="str">
        <f t="shared" si="121"/>
        <v/>
      </c>
      <c r="S133" s="95" t="str">
        <f t="shared" si="122"/>
        <v/>
      </c>
      <c r="T133" s="436"/>
      <c r="U133" s="95"/>
      <c r="V133" s="95"/>
      <c r="W133" s="178" t="str">
        <f t="shared" si="123"/>
        <v/>
      </c>
      <c r="X133" s="95" t="str">
        <f t="shared" si="124"/>
        <v/>
      </c>
      <c r="Y133" s="436"/>
      <c r="Z133" s="95"/>
      <c r="AA133" s="95"/>
      <c r="AB133" s="178" t="str">
        <f t="shared" si="125"/>
        <v/>
      </c>
      <c r="AC133" s="95" t="str">
        <f t="shared" si="126"/>
        <v/>
      </c>
      <c r="AD133" s="436"/>
      <c r="AE133" s="95"/>
      <c r="AF133" s="95"/>
      <c r="AG133" s="178" t="str">
        <f t="shared" si="127"/>
        <v/>
      </c>
      <c r="AH133" s="95" t="str">
        <f t="shared" si="128"/>
        <v/>
      </c>
      <c r="AI133" s="436"/>
      <c r="AJ133" s="95"/>
      <c r="AK133" s="95"/>
      <c r="AL133" s="178" t="str">
        <f t="shared" si="129"/>
        <v/>
      </c>
      <c r="AM133" s="95" t="str">
        <f t="shared" si="130"/>
        <v/>
      </c>
      <c r="AN133" s="436"/>
      <c r="AO133" s="95"/>
      <c r="AP133" s="95"/>
      <c r="AQ133" s="178" t="str">
        <f t="shared" si="131"/>
        <v/>
      </c>
      <c r="AR133" s="95" t="str">
        <f t="shared" si="132"/>
        <v/>
      </c>
      <c r="AS133" s="436"/>
      <c r="AT133" s="95"/>
      <c r="AU133" s="95"/>
      <c r="AV133" s="178" t="str">
        <f t="shared" si="133"/>
        <v/>
      </c>
      <c r="AW133" s="95" t="str">
        <f t="shared" si="134"/>
        <v/>
      </c>
      <c r="AX133" s="436"/>
    </row>
    <row r="134" spans="2:50" hidden="1">
      <c r="B134" s="435"/>
      <c r="C134" s="95">
        <v>8</v>
      </c>
      <c r="D134" s="95"/>
      <c r="E134" s="95"/>
      <c r="F134" s="95"/>
      <c r="G134" s="178"/>
      <c r="H134" s="436"/>
      <c r="I134" s="154" t="str">
        <f t="shared" si="135"/>
        <v/>
      </c>
      <c r="J134" s="154" t="str">
        <f t="shared" si="136"/>
        <v/>
      </c>
      <c r="K134" s="155" t="str">
        <f t="shared" si="137"/>
        <v/>
      </c>
      <c r="L134" s="438"/>
      <c r="M134" s="154" t="str">
        <f t="shared" si="120"/>
        <v/>
      </c>
      <c r="N134" s="433"/>
      <c r="O134" s="433"/>
      <c r="P134" s="95"/>
      <c r="Q134" s="95"/>
      <c r="R134" s="178" t="str">
        <f t="shared" si="121"/>
        <v/>
      </c>
      <c r="S134" s="95" t="str">
        <f t="shared" si="122"/>
        <v/>
      </c>
      <c r="T134" s="436"/>
      <c r="U134" s="95"/>
      <c r="V134" s="95"/>
      <c r="W134" s="178" t="str">
        <f t="shared" si="123"/>
        <v/>
      </c>
      <c r="X134" s="95" t="str">
        <f t="shared" si="124"/>
        <v/>
      </c>
      <c r="Y134" s="436"/>
      <c r="Z134" s="95"/>
      <c r="AA134" s="95"/>
      <c r="AB134" s="178" t="str">
        <f t="shared" si="125"/>
        <v/>
      </c>
      <c r="AC134" s="95" t="str">
        <f t="shared" si="126"/>
        <v/>
      </c>
      <c r="AD134" s="436"/>
      <c r="AE134" s="95"/>
      <c r="AF134" s="95"/>
      <c r="AG134" s="178" t="str">
        <f t="shared" si="127"/>
        <v/>
      </c>
      <c r="AH134" s="95" t="str">
        <f t="shared" si="128"/>
        <v/>
      </c>
      <c r="AI134" s="436"/>
      <c r="AJ134" s="95"/>
      <c r="AK134" s="95"/>
      <c r="AL134" s="178" t="str">
        <f t="shared" si="129"/>
        <v/>
      </c>
      <c r="AM134" s="95" t="str">
        <f t="shared" si="130"/>
        <v/>
      </c>
      <c r="AN134" s="436"/>
      <c r="AO134" s="95"/>
      <c r="AP134" s="95"/>
      <c r="AQ134" s="178" t="str">
        <f t="shared" si="131"/>
        <v/>
      </c>
      <c r="AR134" s="95" t="str">
        <f t="shared" si="132"/>
        <v/>
      </c>
      <c r="AS134" s="436"/>
      <c r="AT134" s="95"/>
      <c r="AU134" s="95"/>
      <c r="AV134" s="178" t="str">
        <f t="shared" si="133"/>
        <v/>
      </c>
      <c r="AW134" s="95" t="str">
        <f t="shared" si="134"/>
        <v/>
      </c>
      <c r="AX134" s="436"/>
    </row>
    <row r="135" spans="2:50" hidden="1">
      <c r="B135" s="435"/>
      <c r="C135" s="95">
        <v>9</v>
      </c>
      <c r="D135" s="95"/>
      <c r="E135" s="95"/>
      <c r="F135" s="95"/>
      <c r="G135" s="178"/>
      <c r="H135" s="436"/>
      <c r="I135" s="154" t="str">
        <f t="shared" si="135"/>
        <v/>
      </c>
      <c r="J135" s="154" t="str">
        <f t="shared" si="136"/>
        <v/>
      </c>
      <c r="K135" s="155" t="str">
        <f t="shared" si="137"/>
        <v/>
      </c>
      <c r="L135" s="438"/>
      <c r="M135" s="154" t="str">
        <f t="shared" si="120"/>
        <v/>
      </c>
      <c r="N135" s="433"/>
      <c r="O135" s="433"/>
      <c r="P135" s="95"/>
      <c r="Q135" s="95"/>
      <c r="R135" s="178" t="str">
        <f t="shared" si="121"/>
        <v/>
      </c>
      <c r="S135" s="95" t="str">
        <f t="shared" si="122"/>
        <v/>
      </c>
      <c r="T135" s="436"/>
      <c r="U135" s="95"/>
      <c r="V135" s="95"/>
      <c r="W135" s="178" t="str">
        <f t="shared" si="123"/>
        <v/>
      </c>
      <c r="X135" s="95" t="str">
        <f t="shared" si="124"/>
        <v/>
      </c>
      <c r="Y135" s="436"/>
      <c r="Z135" s="95"/>
      <c r="AA135" s="95"/>
      <c r="AB135" s="178" t="str">
        <f t="shared" si="125"/>
        <v/>
      </c>
      <c r="AC135" s="95" t="str">
        <f t="shared" si="126"/>
        <v/>
      </c>
      <c r="AD135" s="436"/>
      <c r="AE135" s="95"/>
      <c r="AF135" s="95"/>
      <c r="AG135" s="178" t="str">
        <f t="shared" si="127"/>
        <v/>
      </c>
      <c r="AH135" s="95" t="str">
        <f t="shared" si="128"/>
        <v/>
      </c>
      <c r="AI135" s="436"/>
      <c r="AJ135" s="95"/>
      <c r="AK135" s="95"/>
      <c r="AL135" s="178" t="str">
        <f t="shared" si="129"/>
        <v/>
      </c>
      <c r="AM135" s="95" t="str">
        <f t="shared" si="130"/>
        <v/>
      </c>
      <c r="AN135" s="436"/>
      <c r="AO135" s="95"/>
      <c r="AP135" s="95"/>
      <c r="AQ135" s="178" t="str">
        <f t="shared" si="131"/>
        <v/>
      </c>
      <c r="AR135" s="95" t="str">
        <f t="shared" si="132"/>
        <v/>
      </c>
      <c r="AS135" s="436"/>
      <c r="AT135" s="95"/>
      <c r="AU135" s="95"/>
      <c r="AV135" s="178" t="str">
        <f t="shared" si="133"/>
        <v/>
      </c>
      <c r="AW135" s="95" t="str">
        <f t="shared" si="134"/>
        <v/>
      </c>
      <c r="AX135" s="436"/>
    </row>
    <row r="136" spans="2:50" hidden="1">
      <c r="B136" s="435"/>
      <c r="C136" s="95">
        <v>10</v>
      </c>
      <c r="D136" s="95"/>
      <c r="E136" s="95"/>
      <c r="F136" s="95"/>
      <c r="G136" s="178"/>
      <c r="H136" s="436"/>
      <c r="I136" s="154" t="str">
        <f t="shared" si="135"/>
        <v/>
      </c>
      <c r="J136" s="154" t="str">
        <f t="shared" si="136"/>
        <v/>
      </c>
      <c r="K136" s="155" t="str">
        <f t="shared" si="137"/>
        <v/>
      </c>
      <c r="L136" s="438"/>
      <c r="M136" s="154" t="str">
        <f t="shared" si="120"/>
        <v/>
      </c>
      <c r="N136" s="433"/>
      <c r="O136" s="433"/>
      <c r="P136" s="95"/>
      <c r="Q136" s="95"/>
      <c r="R136" s="178" t="str">
        <f t="shared" si="121"/>
        <v/>
      </c>
      <c r="S136" s="95" t="str">
        <f t="shared" si="122"/>
        <v/>
      </c>
      <c r="T136" s="436"/>
      <c r="U136" s="95"/>
      <c r="V136" s="95"/>
      <c r="W136" s="178" t="str">
        <f t="shared" si="123"/>
        <v/>
      </c>
      <c r="X136" s="95" t="str">
        <f t="shared" si="124"/>
        <v/>
      </c>
      <c r="Y136" s="436"/>
      <c r="Z136" s="95"/>
      <c r="AA136" s="95"/>
      <c r="AB136" s="178" t="str">
        <f t="shared" si="125"/>
        <v/>
      </c>
      <c r="AC136" s="95" t="str">
        <f t="shared" si="126"/>
        <v/>
      </c>
      <c r="AD136" s="436"/>
      <c r="AE136" s="95"/>
      <c r="AF136" s="95"/>
      <c r="AG136" s="178" t="str">
        <f t="shared" si="127"/>
        <v/>
      </c>
      <c r="AH136" s="95" t="str">
        <f t="shared" si="128"/>
        <v/>
      </c>
      <c r="AI136" s="436"/>
      <c r="AJ136" s="95"/>
      <c r="AK136" s="95"/>
      <c r="AL136" s="178" t="str">
        <f t="shared" si="129"/>
        <v/>
      </c>
      <c r="AM136" s="95" t="str">
        <f t="shared" si="130"/>
        <v/>
      </c>
      <c r="AN136" s="436"/>
      <c r="AO136" s="95"/>
      <c r="AP136" s="95"/>
      <c r="AQ136" s="178" t="str">
        <f t="shared" si="131"/>
        <v/>
      </c>
      <c r="AR136" s="95" t="str">
        <f t="shared" si="132"/>
        <v/>
      </c>
      <c r="AS136" s="436"/>
      <c r="AT136" s="95"/>
      <c r="AU136" s="95"/>
      <c r="AV136" s="178" t="str">
        <f t="shared" si="133"/>
        <v/>
      </c>
      <c r="AW136" s="95" t="str">
        <f t="shared" si="134"/>
        <v/>
      </c>
      <c r="AX136" s="436"/>
    </row>
    <row r="137" spans="2:50" hidden="1">
      <c r="B137" s="435"/>
      <c r="C137" s="95">
        <v>11</v>
      </c>
      <c r="D137" s="95"/>
      <c r="E137" s="95"/>
      <c r="F137" s="95"/>
      <c r="G137" s="178"/>
      <c r="H137" s="436"/>
      <c r="I137" s="154" t="str">
        <f t="shared" si="135"/>
        <v/>
      </c>
      <c r="J137" s="154" t="str">
        <f t="shared" si="136"/>
        <v/>
      </c>
      <c r="K137" s="155" t="str">
        <f t="shared" si="137"/>
        <v/>
      </c>
      <c r="L137" s="438"/>
      <c r="M137" s="154" t="str">
        <f t="shared" si="120"/>
        <v/>
      </c>
      <c r="N137" s="433"/>
      <c r="O137" s="433"/>
      <c r="P137" s="95"/>
      <c r="Q137" s="95"/>
      <c r="R137" s="178" t="str">
        <f t="shared" si="121"/>
        <v/>
      </c>
      <c r="S137" s="95" t="str">
        <f t="shared" si="122"/>
        <v/>
      </c>
      <c r="T137" s="436"/>
      <c r="U137" s="95"/>
      <c r="V137" s="95"/>
      <c r="W137" s="178" t="str">
        <f t="shared" si="123"/>
        <v/>
      </c>
      <c r="X137" s="95" t="str">
        <f t="shared" si="124"/>
        <v/>
      </c>
      <c r="Y137" s="436"/>
      <c r="Z137" s="95"/>
      <c r="AA137" s="95"/>
      <c r="AB137" s="178" t="str">
        <f t="shared" si="125"/>
        <v/>
      </c>
      <c r="AC137" s="95" t="str">
        <f t="shared" si="126"/>
        <v/>
      </c>
      <c r="AD137" s="436"/>
      <c r="AE137" s="95"/>
      <c r="AF137" s="95"/>
      <c r="AG137" s="178" t="str">
        <f t="shared" si="127"/>
        <v/>
      </c>
      <c r="AH137" s="95" t="str">
        <f t="shared" si="128"/>
        <v/>
      </c>
      <c r="AI137" s="436"/>
      <c r="AJ137" s="95"/>
      <c r="AK137" s="95"/>
      <c r="AL137" s="178" t="str">
        <f t="shared" si="129"/>
        <v/>
      </c>
      <c r="AM137" s="95" t="str">
        <f t="shared" si="130"/>
        <v/>
      </c>
      <c r="AN137" s="436"/>
      <c r="AO137" s="95"/>
      <c r="AP137" s="95"/>
      <c r="AQ137" s="178" t="str">
        <f t="shared" si="131"/>
        <v/>
      </c>
      <c r="AR137" s="95" t="str">
        <f t="shared" si="132"/>
        <v/>
      </c>
      <c r="AS137" s="436"/>
      <c r="AT137" s="95"/>
      <c r="AU137" s="95"/>
      <c r="AV137" s="178" t="str">
        <f t="shared" si="133"/>
        <v/>
      </c>
      <c r="AW137" s="95" t="str">
        <f t="shared" si="134"/>
        <v/>
      </c>
      <c r="AX137" s="436"/>
    </row>
    <row r="138" spans="2:50" hidden="1">
      <c r="B138" s="435"/>
      <c r="C138" s="95">
        <v>12</v>
      </c>
      <c r="D138" s="95"/>
      <c r="E138" s="95"/>
      <c r="F138" s="95"/>
      <c r="G138" s="178"/>
      <c r="H138" s="436"/>
      <c r="I138" s="154" t="str">
        <f t="shared" si="135"/>
        <v/>
      </c>
      <c r="J138" s="154" t="str">
        <f t="shared" si="136"/>
        <v/>
      </c>
      <c r="K138" s="155" t="str">
        <f t="shared" si="137"/>
        <v/>
      </c>
      <c r="L138" s="438"/>
      <c r="M138" s="154" t="str">
        <f t="shared" si="120"/>
        <v/>
      </c>
      <c r="N138" s="433"/>
      <c r="O138" s="433"/>
      <c r="P138" s="95"/>
      <c r="Q138" s="95"/>
      <c r="R138" s="178" t="str">
        <f t="shared" si="121"/>
        <v/>
      </c>
      <c r="S138" s="95" t="str">
        <f t="shared" si="122"/>
        <v/>
      </c>
      <c r="T138" s="436"/>
      <c r="U138" s="95"/>
      <c r="V138" s="95"/>
      <c r="W138" s="178" t="str">
        <f t="shared" si="123"/>
        <v/>
      </c>
      <c r="X138" s="95" t="str">
        <f t="shared" si="124"/>
        <v/>
      </c>
      <c r="Y138" s="436"/>
      <c r="Z138" s="95"/>
      <c r="AA138" s="95"/>
      <c r="AB138" s="178" t="str">
        <f t="shared" si="125"/>
        <v/>
      </c>
      <c r="AC138" s="95" t="str">
        <f t="shared" si="126"/>
        <v/>
      </c>
      <c r="AD138" s="436"/>
      <c r="AE138" s="95"/>
      <c r="AF138" s="95"/>
      <c r="AG138" s="178" t="str">
        <f t="shared" si="127"/>
        <v/>
      </c>
      <c r="AH138" s="95" t="str">
        <f t="shared" si="128"/>
        <v/>
      </c>
      <c r="AI138" s="436"/>
      <c r="AJ138" s="95"/>
      <c r="AK138" s="95"/>
      <c r="AL138" s="178" t="str">
        <f t="shared" si="129"/>
        <v/>
      </c>
      <c r="AM138" s="95" t="str">
        <f t="shared" si="130"/>
        <v/>
      </c>
      <c r="AN138" s="436"/>
      <c r="AO138" s="95"/>
      <c r="AP138" s="95"/>
      <c r="AQ138" s="178" t="str">
        <f t="shared" si="131"/>
        <v/>
      </c>
      <c r="AR138" s="95" t="str">
        <f t="shared" si="132"/>
        <v/>
      </c>
      <c r="AS138" s="436"/>
      <c r="AT138" s="95"/>
      <c r="AU138" s="95"/>
      <c r="AV138" s="178" t="str">
        <f t="shared" si="133"/>
        <v/>
      </c>
      <c r="AW138" s="95" t="str">
        <f t="shared" si="134"/>
        <v/>
      </c>
      <c r="AX138" s="436"/>
    </row>
    <row r="139" spans="2:50" hidden="1">
      <c r="B139" s="435"/>
      <c r="C139" s="95">
        <v>13</v>
      </c>
      <c r="D139" s="95"/>
      <c r="E139" s="95"/>
      <c r="F139" s="95"/>
      <c r="G139" s="178"/>
      <c r="H139" s="436"/>
      <c r="I139" s="154" t="str">
        <f t="shared" si="135"/>
        <v/>
      </c>
      <c r="J139" s="154" t="str">
        <f t="shared" si="136"/>
        <v/>
      </c>
      <c r="K139" s="155" t="str">
        <f t="shared" si="137"/>
        <v/>
      </c>
      <c r="L139" s="438"/>
      <c r="M139" s="154" t="str">
        <f t="shared" si="120"/>
        <v/>
      </c>
      <c r="N139" s="433"/>
      <c r="O139" s="433"/>
      <c r="P139" s="95"/>
      <c r="Q139" s="95"/>
      <c r="R139" s="178" t="str">
        <f t="shared" si="121"/>
        <v/>
      </c>
      <c r="S139" s="95" t="str">
        <f t="shared" si="122"/>
        <v/>
      </c>
      <c r="T139" s="436"/>
      <c r="U139" s="95"/>
      <c r="V139" s="95"/>
      <c r="W139" s="178" t="str">
        <f t="shared" si="123"/>
        <v/>
      </c>
      <c r="X139" s="95" t="str">
        <f t="shared" si="124"/>
        <v/>
      </c>
      <c r="Y139" s="436"/>
      <c r="Z139" s="95"/>
      <c r="AA139" s="95"/>
      <c r="AB139" s="178" t="str">
        <f t="shared" si="125"/>
        <v/>
      </c>
      <c r="AC139" s="95" t="str">
        <f t="shared" si="126"/>
        <v/>
      </c>
      <c r="AD139" s="436"/>
      <c r="AE139" s="95"/>
      <c r="AF139" s="95"/>
      <c r="AG139" s="178" t="str">
        <f t="shared" si="127"/>
        <v/>
      </c>
      <c r="AH139" s="95" t="str">
        <f t="shared" si="128"/>
        <v/>
      </c>
      <c r="AI139" s="436"/>
      <c r="AJ139" s="95"/>
      <c r="AK139" s="95"/>
      <c r="AL139" s="178" t="str">
        <f t="shared" si="129"/>
        <v/>
      </c>
      <c r="AM139" s="95" t="str">
        <f t="shared" si="130"/>
        <v/>
      </c>
      <c r="AN139" s="436"/>
      <c r="AO139" s="95"/>
      <c r="AP139" s="95"/>
      <c r="AQ139" s="178" t="str">
        <f t="shared" si="131"/>
        <v/>
      </c>
      <c r="AR139" s="95" t="str">
        <f t="shared" si="132"/>
        <v/>
      </c>
      <c r="AS139" s="436"/>
      <c r="AT139" s="95"/>
      <c r="AU139" s="95"/>
      <c r="AV139" s="178" t="str">
        <f t="shared" si="133"/>
        <v/>
      </c>
      <c r="AW139" s="95" t="str">
        <f t="shared" si="134"/>
        <v/>
      </c>
      <c r="AX139" s="436"/>
    </row>
    <row r="140" spans="2:50" hidden="1">
      <c r="B140" s="435"/>
      <c r="C140" s="95">
        <v>14</v>
      </c>
      <c r="D140" s="95"/>
      <c r="E140" s="95"/>
      <c r="F140" s="95"/>
      <c r="G140" s="178"/>
      <c r="H140" s="436"/>
      <c r="I140" s="154" t="str">
        <f t="shared" si="135"/>
        <v/>
      </c>
      <c r="J140" s="154" t="str">
        <f t="shared" si="136"/>
        <v/>
      </c>
      <c r="K140" s="155" t="str">
        <f t="shared" si="137"/>
        <v/>
      </c>
      <c r="L140" s="438"/>
      <c r="M140" s="154" t="str">
        <f t="shared" si="120"/>
        <v/>
      </c>
      <c r="N140" s="433"/>
      <c r="O140" s="433"/>
      <c r="P140" s="95"/>
      <c r="Q140" s="95"/>
      <c r="R140" s="178" t="str">
        <f t="shared" si="121"/>
        <v/>
      </c>
      <c r="S140" s="95" t="str">
        <f t="shared" si="122"/>
        <v/>
      </c>
      <c r="T140" s="436"/>
      <c r="U140" s="95"/>
      <c r="V140" s="95"/>
      <c r="W140" s="178" t="str">
        <f t="shared" si="123"/>
        <v/>
      </c>
      <c r="X140" s="95" t="str">
        <f t="shared" si="124"/>
        <v/>
      </c>
      <c r="Y140" s="436"/>
      <c r="Z140" s="95"/>
      <c r="AA140" s="95"/>
      <c r="AB140" s="178" t="str">
        <f t="shared" si="125"/>
        <v/>
      </c>
      <c r="AC140" s="95" t="str">
        <f t="shared" si="126"/>
        <v/>
      </c>
      <c r="AD140" s="436"/>
      <c r="AE140" s="95"/>
      <c r="AF140" s="95"/>
      <c r="AG140" s="178" t="str">
        <f t="shared" si="127"/>
        <v/>
      </c>
      <c r="AH140" s="95" t="str">
        <f t="shared" si="128"/>
        <v/>
      </c>
      <c r="AI140" s="436"/>
      <c r="AJ140" s="95"/>
      <c r="AK140" s="95"/>
      <c r="AL140" s="178" t="str">
        <f t="shared" si="129"/>
        <v/>
      </c>
      <c r="AM140" s="95" t="str">
        <f t="shared" si="130"/>
        <v/>
      </c>
      <c r="AN140" s="436"/>
      <c r="AO140" s="95"/>
      <c r="AP140" s="95"/>
      <c r="AQ140" s="178" t="str">
        <f t="shared" si="131"/>
        <v/>
      </c>
      <c r="AR140" s="95" t="str">
        <f t="shared" si="132"/>
        <v/>
      </c>
      <c r="AS140" s="436"/>
      <c r="AT140" s="95"/>
      <c r="AU140" s="95"/>
      <c r="AV140" s="178" t="str">
        <f t="shared" si="133"/>
        <v/>
      </c>
      <c r="AW140" s="95" t="str">
        <f t="shared" si="134"/>
        <v/>
      </c>
      <c r="AX140" s="436"/>
    </row>
    <row r="141" spans="2:50" hidden="1">
      <c r="B141" s="435"/>
      <c r="C141" s="95">
        <v>15</v>
      </c>
      <c r="D141" s="95"/>
      <c r="E141" s="95"/>
      <c r="F141" s="95"/>
      <c r="G141" s="178"/>
      <c r="H141" s="436"/>
      <c r="I141" s="154" t="str">
        <f t="shared" si="135"/>
        <v/>
      </c>
      <c r="J141" s="154" t="str">
        <f t="shared" si="136"/>
        <v/>
      </c>
      <c r="K141" s="155" t="str">
        <f t="shared" si="137"/>
        <v/>
      </c>
      <c r="L141" s="439"/>
      <c r="M141" s="154" t="str">
        <f t="shared" si="120"/>
        <v/>
      </c>
      <c r="N141" s="433"/>
      <c r="O141" s="433"/>
      <c r="P141" s="95"/>
      <c r="Q141" s="95"/>
      <c r="R141" s="178" t="str">
        <f t="shared" si="121"/>
        <v/>
      </c>
      <c r="S141" s="95" t="str">
        <f t="shared" si="122"/>
        <v/>
      </c>
      <c r="T141" s="436"/>
      <c r="U141" s="95"/>
      <c r="V141" s="95"/>
      <c r="W141" s="178" t="str">
        <f t="shared" si="123"/>
        <v/>
      </c>
      <c r="X141" s="95" t="str">
        <f t="shared" si="124"/>
        <v/>
      </c>
      <c r="Y141" s="436"/>
      <c r="Z141" s="95"/>
      <c r="AA141" s="95"/>
      <c r="AB141" s="178" t="str">
        <f t="shared" si="125"/>
        <v/>
      </c>
      <c r="AC141" s="95" t="str">
        <f t="shared" si="126"/>
        <v/>
      </c>
      <c r="AD141" s="436"/>
      <c r="AE141" s="95"/>
      <c r="AF141" s="95"/>
      <c r="AG141" s="178" t="str">
        <f t="shared" si="127"/>
        <v/>
      </c>
      <c r="AH141" s="95" t="str">
        <f t="shared" si="128"/>
        <v/>
      </c>
      <c r="AI141" s="436"/>
      <c r="AJ141" s="95"/>
      <c r="AK141" s="95"/>
      <c r="AL141" s="178" t="str">
        <f t="shared" si="129"/>
        <v/>
      </c>
      <c r="AM141" s="95" t="str">
        <f t="shared" si="130"/>
        <v/>
      </c>
      <c r="AN141" s="436"/>
      <c r="AO141" s="95"/>
      <c r="AP141" s="95"/>
      <c r="AQ141" s="178" t="str">
        <f t="shared" si="131"/>
        <v/>
      </c>
      <c r="AR141" s="95" t="str">
        <f t="shared" si="132"/>
        <v/>
      </c>
      <c r="AS141" s="436"/>
      <c r="AT141" s="95"/>
      <c r="AU141" s="95"/>
      <c r="AV141" s="178" t="str">
        <f t="shared" si="133"/>
        <v/>
      </c>
      <c r="AW141" s="95" t="str">
        <f t="shared" si="134"/>
        <v/>
      </c>
      <c r="AX141" s="436"/>
    </row>
    <row r="142" spans="2:50" ht="15.75" hidden="1">
      <c r="B142" s="443" t="s">
        <v>167</v>
      </c>
      <c r="C142" s="444"/>
      <c r="D142" s="444"/>
      <c r="E142" s="444"/>
      <c r="F142" s="444"/>
      <c r="G142" s="444"/>
      <c r="H142" s="444"/>
      <c r="I142" s="151"/>
      <c r="J142" s="151"/>
      <c r="K142" s="151"/>
      <c r="L142" s="151"/>
      <c r="M142" s="151"/>
      <c r="N142" s="433" t="s">
        <v>159</v>
      </c>
      <c r="O142" s="446" t="s">
        <v>106</v>
      </c>
      <c r="P142" s="448">
        <f>AT122+1</f>
        <v>45916</v>
      </c>
      <c r="Q142" s="435"/>
      <c r="R142" s="435"/>
      <c r="S142" s="435"/>
      <c r="T142" s="435"/>
      <c r="U142" s="448">
        <f>P142+1</f>
        <v>45917</v>
      </c>
      <c r="V142" s="435"/>
      <c r="W142" s="435"/>
      <c r="X142" s="435"/>
      <c r="Y142" s="435"/>
      <c r="Z142" s="448">
        <f>U142+1</f>
        <v>45918</v>
      </c>
      <c r="AA142" s="435"/>
      <c r="AB142" s="435"/>
      <c r="AC142" s="435"/>
      <c r="AD142" s="435"/>
      <c r="AE142" s="448">
        <f>Z142+1</f>
        <v>45919</v>
      </c>
      <c r="AF142" s="435"/>
      <c r="AG142" s="435"/>
      <c r="AH142" s="435"/>
      <c r="AI142" s="435"/>
      <c r="AJ142" s="448">
        <f>AE142+1</f>
        <v>45920</v>
      </c>
      <c r="AK142" s="435"/>
      <c r="AL142" s="435"/>
      <c r="AM142" s="435"/>
      <c r="AN142" s="435"/>
      <c r="AO142" s="448">
        <f>AJ142+1</f>
        <v>45921</v>
      </c>
      <c r="AP142" s="435"/>
      <c r="AQ142" s="435"/>
      <c r="AR142" s="435"/>
      <c r="AS142" s="435"/>
      <c r="AT142" s="448">
        <f>AO142+1</f>
        <v>45922</v>
      </c>
      <c r="AU142" s="435"/>
      <c r="AV142" s="435"/>
      <c r="AW142" s="435"/>
      <c r="AX142" s="435"/>
    </row>
    <row r="143" spans="2:50" ht="15.75" hidden="1">
      <c r="B143" s="445"/>
      <c r="C143" s="445"/>
      <c r="D143" s="445"/>
      <c r="E143" s="445"/>
      <c r="F143" s="445"/>
      <c r="G143" s="445"/>
      <c r="H143" s="445"/>
      <c r="I143" s="151"/>
      <c r="J143" s="151"/>
      <c r="K143" s="151"/>
      <c r="L143" s="151"/>
      <c r="M143" s="151"/>
      <c r="N143" s="433"/>
      <c r="O143" s="447"/>
      <c r="P143" s="448" t="s">
        <v>120</v>
      </c>
      <c r="Q143" s="435"/>
      <c r="R143" s="435"/>
      <c r="S143" s="435"/>
      <c r="T143" s="435"/>
      <c r="U143" s="448" t="s">
        <v>114</v>
      </c>
      <c r="V143" s="435"/>
      <c r="W143" s="435"/>
      <c r="X143" s="435"/>
      <c r="Y143" s="435"/>
      <c r="Z143" s="448" t="s">
        <v>115</v>
      </c>
      <c r="AA143" s="435"/>
      <c r="AB143" s="435"/>
      <c r="AC143" s="435"/>
      <c r="AD143" s="435"/>
      <c r="AE143" s="448" t="s">
        <v>116</v>
      </c>
      <c r="AF143" s="435"/>
      <c r="AG143" s="435"/>
      <c r="AH143" s="435"/>
      <c r="AI143" s="435"/>
      <c r="AJ143" s="448" t="s">
        <v>117</v>
      </c>
      <c r="AK143" s="435"/>
      <c r="AL143" s="435"/>
      <c r="AM143" s="435"/>
      <c r="AN143" s="435"/>
      <c r="AO143" s="448" t="s">
        <v>118</v>
      </c>
      <c r="AP143" s="435"/>
      <c r="AQ143" s="435"/>
      <c r="AR143" s="435"/>
      <c r="AS143" s="435"/>
      <c r="AT143" s="448" t="s">
        <v>119</v>
      </c>
      <c r="AU143" s="435"/>
      <c r="AV143" s="435"/>
      <c r="AW143" s="435"/>
      <c r="AX143" s="435"/>
    </row>
    <row r="144" spans="2:50" hidden="1">
      <c r="B144" s="433" t="s">
        <v>155</v>
      </c>
      <c r="C144" s="433" t="s">
        <v>147</v>
      </c>
      <c r="D144" s="433"/>
      <c r="E144" s="433" t="s">
        <v>149</v>
      </c>
      <c r="F144" s="433"/>
      <c r="G144" s="433"/>
      <c r="H144" s="440" t="s">
        <v>156</v>
      </c>
      <c r="I144" s="434" t="s">
        <v>225</v>
      </c>
      <c r="J144" s="434"/>
      <c r="K144" s="434"/>
      <c r="L144" s="434" t="s">
        <v>156</v>
      </c>
      <c r="M144" s="434" t="s">
        <v>168</v>
      </c>
      <c r="N144" s="433"/>
      <c r="O144" s="433" t="s">
        <v>158</v>
      </c>
      <c r="P144" s="430" t="s">
        <v>152</v>
      </c>
      <c r="Q144" s="431"/>
      <c r="R144" s="431"/>
      <c r="S144" s="432"/>
      <c r="T144" s="433" t="s">
        <v>156</v>
      </c>
      <c r="U144" s="430" t="s">
        <v>152</v>
      </c>
      <c r="V144" s="431"/>
      <c r="W144" s="431"/>
      <c r="X144" s="432"/>
      <c r="Y144" s="433" t="s">
        <v>156</v>
      </c>
      <c r="Z144" s="430" t="s">
        <v>152</v>
      </c>
      <c r="AA144" s="431"/>
      <c r="AB144" s="431"/>
      <c r="AC144" s="432"/>
      <c r="AD144" s="433" t="s">
        <v>156</v>
      </c>
      <c r="AE144" s="430" t="s">
        <v>152</v>
      </c>
      <c r="AF144" s="431"/>
      <c r="AG144" s="431"/>
      <c r="AH144" s="432"/>
      <c r="AI144" s="433" t="s">
        <v>156</v>
      </c>
      <c r="AJ144" s="430" t="s">
        <v>152</v>
      </c>
      <c r="AK144" s="431"/>
      <c r="AL144" s="431"/>
      <c r="AM144" s="432"/>
      <c r="AN144" s="433" t="s">
        <v>156</v>
      </c>
      <c r="AO144" s="430" t="s">
        <v>152</v>
      </c>
      <c r="AP144" s="431"/>
      <c r="AQ144" s="431"/>
      <c r="AR144" s="432"/>
      <c r="AS144" s="433" t="s">
        <v>156</v>
      </c>
      <c r="AT144" s="430" t="s">
        <v>152</v>
      </c>
      <c r="AU144" s="431"/>
      <c r="AV144" s="431"/>
      <c r="AW144" s="432"/>
      <c r="AX144" s="433" t="s">
        <v>156</v>
      </c>
    </row>
    <row r="145" spans="2:50" hidden="1">
      <c r="B145" s="433"/>
      <c r="C145" s="433"/>
      <c r="D145" s="433"/>
      <c r="E145" s="433" t="s">
        <v>148</v>
      </c>
      <c r="F145" s="433"/>
      <c r="G145" s="433"/>
      <c r="H145" s="441"/>
      <c r="I145" s="434" t="s">
        <v>148</v>
      </c>
      <c r="J145" s="434"/>
      <c r="K145" s="434"/>
      <c r="L145" s="434"/>
      <c r="M145" s="434"/>
      <c r="N145" s="433"/>
      <c r="O145" s="433"/>
      <c r="P145" s="430" t="s">
        <v>153</v>
      </c>
      <c r="Q145" s="431"/>
      <c r="R145" s="431"/>
      <c r="S145" s="432"/>
      <c r="T145" s="433"/>
      <c r="U145" s="430" t="s">
        <v>153</v>
      </c>
      <c r="V145" s="431"/>
      <c r="W145" s="431"/>
      <c r="X145" s="432"/>
      <c r="Y145" s="433"/>
      <c r="Z145" s="430" t="s">
        <v>153</v>
      </c>
      <c r="AA145" s="431"/>
      <c r="AB145" s="431"/>
      <c r="AC145" s="432"/>
      <c r="AD145" s="433"/>
      <c r="AE145" s="430" t="s">
        <v>153</v>
      </c>
      <c r="AF145" s="431"/>
      <c r="AG145" s="431"/>
      <c r="AH145" s="432"/>
      <c r="AI145" s="433"/>
      <c r="AJ145" s="430" t="s">
        <v>153</v>
      </c>
      <c r="AK145" s="431"/>
      <c r="AL145" s="431"/>
      <c r="AM145" s="432"/>
      <c r="AN145" s="433"/>
      <c r="AO145" s="430" t="s">
        <v>153</v>
      </c>
      <c r="AP145" s="431"/>
      <c r="AQ145" s="431"/>
      <c r="AR145" s="432"/>
      <c r="AS145" s="433"/>
      <c r="AT145" s="430" t="s">
        <v>153</v>
      </c>
      <c r="AU145" s="431"/>
      <c r="AV145" s="431"/>
      <c r="AW145" s="432"/>
      <c r="AX145" s="433"/>
    </row>
    <row r="146" spans="2:50" hidden="1">
      <c r="B146" s="433"/>
      <c r="C146" s="433"/>
      <c r="D146" s="433"/>
      <c r="E146" s="94" t="s">
        <v>150</v>
      </c>
      <c r="F146" s="94" t="s">
        <v>151</v>
      </c>
      <c r="G146" s="94" t="s">
        <v>154</v>
      </c>
      <c r="H146" s="442"/>
      <c r="I146" s="153" t="s">
        <v>150</v>
      </c>
      <c r="J146" s="153" t="s">
        <v>151</v>
      </c>
      <c r="K146" s="153" t="s">
        <v>154</v>
      </c>
      <c r="L146" s="434"/>
      <c r="M146" s="434"/>
      <c r="N146" s="433"/>
      <c r="O146" s="433"/>
      <c r="P146" s="94" t="s">
        <v>150</v>
      </c>
      <c r="Q146" s="94" t="s">
        <v>151</v>
      </c>
      <c r="R146" s="94" t="s">
        <v>154</v>
      </c>
      <c r="S146" s="94" t="s">
        <v>168</v>
      </c>
      <c r="T146" s="433"/>
      <c r="U146" s="94" t="s">
        <v>150</v>
      </c>
      <c r="V146" s="94" t="s">
        <v>151</v>
      </c>
      <c r="W146" s="94" t="s">
        <v>154</v>
      </c>
      <c r="X146" s="94" t="s">
        <v>168</v>
      </c>
      <c r="Y146" s="433"/>
      <c r="Z146" s="94" t="s">
        <v>150</v>
      </c>
      <c r="AA146" s="94" t="s">
        <v>151</v>
      </c>
      <c r="AB146" s="94" t="s">
        <v>154</v>
      </c>
      <c r="AC146" s="94" t="s">
        <v>168</v>
      </c>
      <c r="AD146" s="43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3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3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3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33"/>
    </row>
    <row r="147" spans="2:50" hidden="1">
      <c r="B147" s="433" t="s">
        <v>649</v>
      </c>
      <c r="C147" s="95">
        <v>1</v>
      </c>
      <c r="D147" s="95"/>
      <c r="E147" s="95"/>
      <c r="F147" s="95"/>
      <c r="G147" s="178" t="e">
        <f>F147/E147</f>
        <v>#DIV/0!</v>
      </c>
      <c r="H147" s="436" t="e">
        <f>AVERAGE(G147:G161)</f>
        <v>#DIV/0!</v>
      </c>
      <c r="I147" s="154" t="str">
        <f t="shared" ref="I147:I149" si="138">IFERROR(AVERAGE(P147,U147,Z147,AE147,AJ147,AO147,AT147),"")</f>
        <v/>
      </c>
      <c r="J147" s="154" t="str">
        <f t="shared" ref="J147:J149" si="139">IFERROR(AVERAGE(Q147,V147,AA147,AF147,AK147,AP147,AU147),"")</f>
        <v/>
      </c>
      <c r="K147" s="155" t="str">
        <f t="shared" ref="K147:K149" si="140">IFERROR(AVERAGE(R147,W147,AB147,AG147,AL147,AQ147,AV147),"")</f>
        <v/>
      </c>
      <c r="L147" s="437" t="str">
        <f>IFERROR(AVERAGE(K147:K161),"-")</f>
        <v>-</v>
      </c>
      <c r="M147" s="154" t="str">
        <f>IFERROR(RANK(K147, K$147:K$161),"")</f>
        <v/>
      </c>
      <c r="N147" s="433"/>
      <c r="O147" s="43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36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36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36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36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36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36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36" t="e">
        <f>AVERAGE(AV147:AV161)</f>
        <v>#DIV/0!</v>
      </c>
    </row>
    <row r="148" spans="2:50" hidden="1">
      <c r="B148" s="435"/>
      <c r="C148" s="95">
        <v>2</v>
      </c>
      <c r="D148" s="95"/>
      <c r="E148" s="95"/>
      <c r="F148" s="95"/>
      <c r="G148" s="178"/>
      <c r="H148" s="436"/>
      <c r="I148" s="154" t="str">
        <f t="shared" si="138"/>
        <v/>
      </c>
      <c r="J148" s="154" t="str">
        <f t="shared" si="139"/>
        <v/>
      </c>
      <c r="K148" s="155" t="str">
        <f t="shared" si="140"/>
        <v/>
      </c>
      <c r="L148" s="438"/>
      <c r="M148" s="154" t="str">
        <f t="shared" ref="M148:M161" si="141">IFERROR(RANK(K148, K$147:K$161),"")</f>
        <v/>
      </c>
      <c r="N148" s="433"/>
      <c r="O148" s="433"/>
      <c r="P148" s="95"/>
      <c r="Q148" s="95"/>
      <c r="R148" s="178" t="str">
        <f t="shared" ref="R148:R161" si="142">IFERROR(Q148/P148,"")</f>
        <v/>
      </c>
      <c r="S148" s="95" t="str">
        <f t="shared" ref="S148:S161" si="143">IFERROR(RANK(R148, R$147:R$161),"")</f>
        <v/>
      </c>
      <c r="T148" s="436"/>
      <c r="U148" s="95"/>
      <c r="V148" s="95"/>
      <c r="W148" s="178" t="str">
        <f t="shared" ref="W148:W161" si="144">IFERROR(V148/U148,"")</f>
        <v/>
      </c>
      <c r="X148" s="95" t="str">
        <f t="shared" ref="X148:X161" si="145">IFERROR(RANK(W148, W$147:W$161),"")</f>
        <v/>
      </c>
      <c r="Y148" s="436"/>
      <c r="Z148" s="95"/>
      <c r="AA148" s="95"/>
      <c r="AB148" s="178" t="str">
        <f t="shared" ref="AB148:AB161" si="146">IFERROR(AA148/Z148,"")</f>
        <v/>
      </c>
      <c r="AC148" s="95" t="str">
        <f t="shared" ref="AC148:AC161" si="147">IFERROR(RANK(AB148, AB$147:AB$161),"")</f>
        <v/>
      </c>
      <c r="AD148" s="436"/>
      <c r="AE148" s="95"/>
      <c r="AF148" s="95"/>
      <c r="AG148" s="178" t="str">
        <f t="shared" ref="AG148:AG161" si="148">IFERROR(AF148/AE148,"")</f>
        <v/>
      </c>
      <c r="AH148" s="95" t="str">
        <f t="shared" ref="AH148:AH161" si="149">IFERROR(RANK(AG148, AG$147:AG$161),"")</f>
        <v/>
      </c>
      <c r="AI148" s="436"/>
      <c r="AJ148" s="95"/>
      <c r="AK148" s="95"/>
      <c r="AL148" s="178" t="str">
        <f t="shared" ref="AL148:AL161" si="150">IFERROR(AK148/AJ148,"")</f>
        <v/>
      </c>
      <c r="AM148" s="95" t="str">
        <f t="shared" ref="AM148:AM161" si="151">IFERROR(RANK(AL148, AL$147:AL$161),"")</f>
        <v/>
      </c>
      <c r="AN148" s="436"/>
      <c r="AO148" s="95"/>
      <c r="AP148" s="95"/>
      <c r="AQ148" s="178" t="str">
        <f t="shared" ref="AQ148:AQ161" si="152">IFERROR(AP148/AO148,"")</f>
        <v/>
      </c>
      <c r="AR148" s="95" t="str">
        <f t="shared" ref="AR148:AR161" si="153">IFERROR(RANK(AQ148, AQ$147:AQ$161),"")</f>
        <v/>
      </c>
      <c r="AS148" s="436"/>
      <c r="AT148" s="95"/>
      <c r="AU148" s="95"/>
      <c r="AV148" s="178" t="str">
        <f t="shared" ref="AV148:AV161" si="154">IFERROR(AU148/AT148,"")</f>
        <v/>
      </c>
      <c r="AW148" s="95" t="str">
        <f t="shared" ref="AW148:AW161" si="155">IFERROR(RANK(AV148, AV$147:AV$161),"")</f>
        <v/>
      </c>
      <c r="AX148" s="436"/>
    </row>
    <row r="149" spans="2:50" hidden="1">
      <c r="B149" s="435"/>
      <c r="C149" s="95">
        <v>3</v>
      </c>
      <c r="D149" s="95"/>
      <c r="E149" s="95"/>
      <c r="F149" s="95"/>
      <c r="G149" s="178"/>
      <c r="H149" s="436"/>
      <c r="I149" s="154" t="str">
        <f t="shared" si="138"/>
        <v/>
      </c>
      <c r="J149" s="154" t="str">
        <f t="shared" si="139"/>
        <v/>
      </c>
      <c r="K149" s="155" t="str">
        <f t="shared" si="140"/>
        <v/>
      </c>
      <c r="L149" s="438"/>
      <c r="M149" s="154" t="str">
        <f t="shared" si="141"/>
        <v/>
      </c>
      <c r="N149" s="433"/>
      <c r="O149" s="433"/>
      <c r="P149" s="95"/>
      <c r="Q149" s="95"/>
      <c r="R149" s="178" t="str">
        <f t="shared" si="142"/>
        <v/>
      </c>
      <c r="S149" s="95" t="str">
        <f t="shared" si="143"/>
        <v/>
      </c>
      <c r="T149" s="436"/>
      <c r="U149" s="95"/>
      <c r="V149" s="95"/>
      <c r="W149" s="178" t="str">
        <f t="shared" si="144"/>
        <v/>
      </c>
      <c r="X149" s="95" t="str">
        <f t="shared" si="145"/>
        <v/>
      </c>
      <c r="Y149" s="436"/>
      <c r="Z149" s="95"/>
      <c r="AA149" s="95"/>
      <c r="AB149" s="178" t="str">
        <f t="shared" si="146"/>
        <v/>
      </c>
      <c r="AC149" s="95" t="str">
        <f t="shared" si="147"/>
        <v/>
      </c>
      <c r="AD149" s="436"/>
      <c r="AE149" s="95"/>
      <c r="AF149" s="95"/>
      <c r="AG149" s="178" t="str">
        <f t="shared" si="148"/>
        <v/>
      </c>
      <c r="AH149" s="95" t="str">
        <f t="shared" si="149"/>
        <v/>
      </c>
      <c r="AI149" s="436"/>
      <c r="AJ149" s="95"/>
      <c r="AK149" s="95"/>
      <c r="AL149" s="178" t="str">
        <f t="shared" si="150"/>
        <v/>
      </c>
      <c r="AM149" s="95" t="str">
        <f t="shared" si="151"/>
        <v/>
      </c>
      <c r="AN149" s="436"/>
      <c r="AO149" s="95"/>
      <c r="AP149" s="95"/>
      <c r="AQ149" s="178" t="str">
        <f t="shared" si="152"/>
        <v/>
      </c>
      <c r="AR149" s="95" t="str">
        <f t="shared" si="153"/>
        <v/>
      </c>
      <c r="AS149" s="436"/>
      <c r="AT149" s="95"/>
      <c r="AU149" s="95"/>
      <c r="AV149" s="178" t="str">
        <f t="shared" si="154"/>
        <v/>
      </c>
      <c r="AW149" s="95" t="str">
        <f t="shared" si="155"/>
        <v/>
      </c>
      <c r="AX149" s="436"/>
    </row>
    <row r="150" spans="2:50" hidden="1">
      <c r="B150" s="435"/>
      <c r="C150" s="95">
        <v>4</v>
      </c>
      <c r="D150" s="95"/>
      <c r="E150" s="95"/>
      <c r="F150" s="95"/>
      <c r="G150" s="178"/>
      <c r="H150" s="436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38"/>
      <c r="M150" s="154" t="str">
        <f t="shared" si="141"/>
        <v/>
      </c>
      <c r="N150" s="433"/>
      <c r="O150" s="433"/>
      <c r="P150" s="95"/>
      <c r="Q150" s="95"/>
      <c r="R150" s="178" t="str">
        <f t="shared" si="142"/>
        <v/>
      </c>
      <c r="S150" s="95" t="str">
        <f t="shared" si="143"/>
        <v/>
      </c>
      <c r="T150" s="436"/>
      <c r="U150" s="95"/>
      <c r="V150" s="95"/>
      <c r="W150" s="178" t="str">
        <f t="shared" si="144"/>
        <v/>
      </c>
      <c r="X150" s="95" t="str">
        <f t="shared" si="145"/>
        <v/>
      </c>
      <c r="Y150" s="436"/>
      <c r="Z150" s="95"/>
      <c r="AA150" s="95"/>
      <c r="AB150" s="178" t="str">
        <f t="shared" si="146"/>
        <v/>
      </c>
      <c r="AC150" s="95" t="str">
        <f t="shared" si="147"/>
        <v/>
      </c>
      <c r="AD150" s="436"/>
      <c r="AE150" s="95"/>
      <c r="AF150" s="95"/>
      <c r="AG150" s="178" t="str">
        <f t="shared" si="148"/>
        <v/>
      </c>
      <c r="AH150" s="95" t="str">
        <f t="shared" si="149"/>
        <v/>
      </c>
      <c r="AI150" s="436"/>
      <c r="AJ150" s="95"/>
      <c r="AK150" s="95"/>
      <c r="AL150" s="178" t="str">
        <f t="shared" si="150"/>
        <v/>
      </c>
      <c r="AM150" s="95" t="str">
        <f t="shared" si="151"/>
        <v/>
      </c>
      <c r="AN150" s="436"/>
      <c r="AO150" s="95"/>
      <c r="AP150" s="95"/>
      <c r="AQ150" s="178" t="str">
        <f t="shared" si="152"/>
        <v/>
      </c>
      <c r="AR150" s="95" t="str">
        <f t="shared" si="153"/>
        <v/>
      </c>
      <c r="AS150" s="436"/>
      <c r="AT150" s="95"/>
      <c r="AU150" s="95"/>
      <c r="AV150" s="178" t="str">
        <f t="shared" si="154"/>
        <v/>
      </c>
      <c r="AW150" s="95" t="str">
        <f t="shared" si="155"/>
        <v/>
      </c>
      <c r="AX150" s="436"/>
    </row>
    <row r="151" spans="2:50" hidden="1">
      <c r="B151" s="435"/>
      <c r="C151" s="95">
        <v>5</v>
      </c>
      <c r="D151" s="95"/>
      <c r="E151" s="95"/>
      <c r="F151" s="95"/>
      <c r="G151" s="178"/>
      <c r="H151" s="436"/>
      <c r="I151" s="154" t="str">
        <f t="shared" ref="I151:I161" si="156">IFERROR(AVERAGE(P151,U151,Z151,AE151,AJ151,AO151,AT151),"")</f>
        <v/>
      </c>
      <c r="J151" s="154" t="str">
        <f t="shared" ref="J151:J161" si="157">IFERROR(AVERAGE(Q151,V151,AA151,AF151,AK151,AP151,AU151),"")</f>
        <v/>
      </c>
      <c r="K151" s="155" t="str">
        <f t="shared" ref="K151:K161" si="158">IFERROR(AVERAGE(R151,W151,AB151,AG151,AL151,AQ151,AV151),"")</f>
        <v/>
      </c>
      <c r="L151" s="438"/>
      <c r="M151" s="154" t="str">
        <f t="shared" si="141"/>
        <v/>
      </c>
      <c r="N151" s="433"/>
      <c r="O151" s="433"/>
      <c r="P151" s="95"/>
      <c r="Q151" s="95"/>
      <c r="R151" s="178" t="str">
        <f t="shared" si="142"/>
        <v/>
      </c>
      <c r="S151" s="95" t="str">
        <f t="shared" si="143"/>
        <v/>
      </c>
      <c r="T151" s="436"/>
      <c r="U151" s="95"/>
      <c r="V151" s="95"/>
      <c r="W151" s="178" t="str">
        <f t="shared" si="144"/>
        <v/>
      </c>
      <c r="X151" s="95" t="str">
        <f t="shared" si="145"/>
        <v/>
      </c>
      <c r="Y151" s="436"/>
      <c r="Z151" s="95"/>
      <c r="AA151" s="95"/>
      <c r="AB151" s="178" t="str">
        <f t="shared" si="146"/>
        <v/>
      </c>
      <c r="AC151" s="95" t="str">
        <f t="shared" si="147"/>
        <v/>
      </c>
      <c r="AD151" s="436"/>
      <c r="AE151" s="95"/>
      <c r="AF151" s="95"/>
      <c r="AG151" s="178" t="str">
        <f t="shared" si="148"/>
        <v/>
      </c>
      <c r="AH151" s="95" t="str">
        <f t="shared" si="149"/>
        <v/>
      </c>
      <c r="AI151" s="436"/>
      <c r="AJ151" s="95"/>
      <c r="AK151" s="95"/>
      <c r="AL151" s="178" t="str">
        <f t="shared" si="150"/>
        <v/>
      </c>
      <c r="AM151" s="95" t="str">
        <f t="shared" si="151"/>
        <v/>
      </c>
      <c r="AN151" s="436"/>
      <c r="AO151" s="95"/>
      <c r="AP151" s="95"/>
      <c r="AQ151" s="178" t="str">
        <f t="shared" si="152"/>
        <v/>
      </c>
      <c r="AR151" s="95" t="str">
        <f t="shared" si="153"/>
        <v/>
      </c>
      <c r="AS151" s="436"/>
      <c r="AT151" s="95"/>
      <c r="AU151" s="95"/>
      <c r="AV151" s="178" t="str">
        <f t="shared" si="154"/>
        <v/>
      </c>
      <c r="AW151" s="95" t="str">
        <f t="shared" si="155"/>
        <v/>
      </c>
      <c r="AX151" s="436"/>
    </row>
    <row r="152" spans="2:50" hidden="1">
      <c r="B152" s="435"/>
      <c r="C152" s="95">
        <v>6</v>
      </c>
      <c r="D152" s="95"/>
      <c r="E152" s="95"/>
      <c r="F152" s="95"/>
      <c r="G152" s="178"/>
      <c r="H152" s="436"/>
      <c r="I152" s="154" t="str">
        <f t="shared" si="156"/>
        <v/>
      </c>
      <c r="J152" s="154" t="str">
        <f t="shared" si="157"/>
        <v/>
      </c>
      <c r="K152" s="155" t="str">
        <f t="shared" si="158"/>
        <v/>
      </c>
      <c r="L152" s="438"/>
      <c r="M152" s="154" t="str">
        <f t="shared" si="141"/>
        <v/>
      </c>
      <c r="N152" s="433"/>
      <c r="O152" s="433"/>
      <c r="P152" s="95"/>
      <c r="Q152" s="95"/>
      <c r="R152" s="178" t="str">
        <f t="shared" si="142"/>
        <v/>
      </c>
      <c r="S152" s="95" t="str">
        <f t="shared" si="143"/>
        <v/>
      </c>
      <c r="T152" s="436"/>
      <c r="U152" s="95"/>
      <c r="V152" s="95"/>
      <c r="W152" s="178" t="str">
        <f t="shared" si="144"/>
        <v/>
      </c>
      <c r="X152" s="95" t="str">
        <f t="shared" si="145"/>
        <v/>
      </c>
      <c r="Y152" s="436"/>
      <c r="Z152" s="95"/>
      <c r="AA152" s="95"/>
      <c r="AB152" s="178" t="str">
        <f t="shared" si="146"/>
        <v/>
      </c>
      <c r="AC152" s="95" t="str">
        <f t="shared" si="147"/>
        <v/>
      </c>
      <c r="AD152" s="436"/>
      <c r="AE152" s="95"/>
      <c r="AF152" s="95"/>
      <c r="AG152" s="178" t="str">
        <f t="shared" si="148"/>
        <v/>
      </c>
      <c r="AH152" s="95" t="str">
        <f t="shared" si="149"/>
        <v/>
      </c>
      <c r="AI152" s="436"/>
      <c r="AJ152" s="95"/>
      <c r="AK152" s="95"/>
      <c r="AL152" s="178" t="str">
        <f t="shared" si="150"/>
        <v/>
      </c>
      <c r="AM152" s="95" t="str">
        <f t="shared" si="151"/>
        <v/>
      </c>
      <c r="AN152" s="436"/>
      <c r="AO152" s="95"/>
      <c r="AP152" s="95"/>
      <c r="AQ152" s="178" t="str">
        <f t="shared" si="152"/>
        <v/>
      </c>
      <c r="AR152" s="95" t="str">
        <f t="shared" si="153"/>
        <v/>
      </c>
      <c r="AS152" s="436"/>
      <c r="AT152" s="95"/>
      <c r="AU152" s="95"/>
      <c r="AV152" s="178" t="str">
        <f t="shared" si="154"/>
        <v/>
      </c>
      <c r="AW152" s="95" t="str">
        <f t="shared" si="155"/>
        <v/>
      </c>
      <c r="AX152" s="436"/>
    </row>
    <row r="153" spans="2:50" hidden="1">
      <c r="B153" s="435"/>
      <c r="C153" s="95">
        <v>7</v>
      </c>
      <c r="D153" s="95"/>
      <c r="E153" s="95"/>
      <c r="F153" s="95"/>
      <c r="G153" s="178"/>
      <c r="H153" s="436"/>
      <c r="I153" s="154" t="str">
        <f t="shared" si="156"/>
        <v/>
      </c>
      <c r="J153" s="154" t="str">
        <f t="shared" si="157"/>
        <v/>
      </c>
      <c r="K153" s="155" t="str">
        <f t="shared" si="158"/>
        <v/>
      </c>
      <c r="L153" s="438"/>
      <c r="M153" s="154" t="str">
        <f t="shared" si="141"/>
        <v/>
      </c>
      <c r="N153" s="433"/>
      <c r="O153" s="433"/>
      <c r="P153" s="95"/>
      <c r="Q153" s="95"/>
      <c r="R153" s="178" t="str">
        <f t="shared" si="142"/>
        <v/>
      </c>
      <c r="S153" s="95" t="str">
        <f t="shared" si="143"/>
        <v/>
      </c>
      <c r="T153" s="436"/>
      <c r="U153" s="95"/>
      <c r="V153" s="95"/>
      <c r="W153" s="178" t="str">
        <f t="shared" si="144"/>
        <v/>
      </c>
      <c r="X153" s="95" t="str">
        <f t="shared" si="145"/>
        <v/>
      </c>
      <c r="Y153" s="436"/>
      <c r="Z153" s="95"/>
      <c r="AA153" s="95"/>
      <c r="AB153" s="178" t="str">
        <f t="shared" si="146"/>
        <v/>
      </c>
      <c r="AC153" s="95" t="str">
        <f t="shared" si="147"/>
        <v/>
      </c>
      <c r="AD153" s="436"/>
      <c r="AE153" s="95"/>
      <c r="AF153" s="95"/>
      <c r="AG153" s="178" t="str">
        <f t="shared" si="148"/>
        <v/>
      </c>
      <c r="AH153" s="95" t="str">
        <f t="shared" si="149"/>
        <v/>
      </c>
      <c r="AI153" s="436"/>
      <c r="AJ153" s="95"/>
      <c r="AK153" s="95"/>
      <c r="AL153" s="178" t="str">
        <f t="shared" si="150"/>
        <v/>
      </c>
      <c r="AM153" s="95" t="str">
        <f t="shared" si="151"/>
        <v/>
      </c>
      <c r="AN153" s="436"/>
      <c r="AO153" s="95"/>
      <c r="AP153" s="95"/>
      <c r="AQ153" s="178" t="str">
        <f t="shared" si="152"/>
        <v/>
      </c>
      <c r="AR153" s="95" t="str">
        <f t="shared" si="153"/>
        <v/>
      </c>
      <c r="AS153" s="436"/>
      <c r="AT153" s="95"/>
      <c r="AU153" s="95"/>
      <c r="AV153" s="178" t="str">
        <f t="shared" si="154"/>
        <v/>
      </c>
      <c r="AW153" s="95" t="str">
        <f t="shared" si="155"/>
        <v/>
      </c>
      <c r="AX153" s="436"/>
    </row>
    <row r="154" spans="2:50" hidden="1">
      <c r="B154" s="435"/>
      <c r="C154" s="95">
        <v>8</v>
      </c>
      <c r="D154" s="95"/>
      <c r="E154" s="95"/>
      <c r="F154" s="95"/>
      <c r="G154" s="178"/>
      <c r="H154" s="436"/>
      <c r="I154" s="154" t="str">
        <f t="shared" si="156"/>
        <v/>
      </c>
      <c r="J154" s="154" t="str">
        <f t="shared" si="157"/>
        <v/>
      </c>
      <c r="K154" s="155" t="str">
        <f t="shared" si="158"/>
        <v/>
      </c>
      <c r="L154" s="438"/>
      <c r="M154" s="154" t="str">
        <f t="shared" si="141"/>
        <v/>
      </c>
      <c r="N154" s="433"/>
      <c r="O154" s="433"/>
      <c r="P154" s="95"/>
      <c r="Q154" s="95"/>
      <c r="R154" s="178" t="str">
        <f t="shared" si="142"/>
        <v/>
      </c>
      <c r="S154" s="95" t="str">
        <f t="shared" si="143"/>
        <v/>
      </c>
      <c r="T154" s="436"/>
      <c r="U154" s="95"/>
      <c r="V154" s="95"/>
      <c r="W154" s="178" t="str">
        <f t="shared" si="144"/>
        <v/>
      </c>
      <c r="X154" s="95" t="str">
        <f t="shared" si="145"/>
        <v/>
      </c>
      <c r="Y154" s="436"/>
      <c r="Z154" s="95"/>
      <c r="AA154" s="95"/>
      <c r="AB154" s="178" t="str">
        <f t="shared" si="146"/>
        <v/>
      </c>
      <c r="AC154" s="95" t="str">
        <f t="shared" si="147"/>
        <v/>
      </c>
      <c r="AD154" s="436"/>
      <c r="AE154" s="95"/>
      <c r="AF154" s="95"/>
      <c r="AG154" s="178" t="str">
        <f t="shared" si="148"/>
        <v/>
      </c>
      <c r="AH154" s="95" t="str">
        <f t="shared" si="149"/>
        <v/>
      </c>
      <c r="AI154" s="436"/>
      <c r="AJ154" s="95"/>
      <c r="AK154" s="95"/>
      <c r="AL154" s="178" t="str">
        <f t="shared" si="150"/>
        <v/>
      </c>
      <c r="AM154" s="95" t="str">
        <f t="shared" si="151"/>
        <v/>
      </c>
      <c r="AN154" s="436"/>
      <c r="AO154" s="95"/>
      <c r="AP154" s="95"/>
      <c r="AQ154" s="178" t="str">
        <f t="shared" si="152"/>
        <v/>
      </c>
      <c r="AR154" s="95" t="str">
        <f t="shared" si="153"/>
        <v/>
      </c>
      <c r="AS154" s="436"/>
      <c r="AT154" s="95"/>
      <c r="AU154" s="95"/>
      <c r="AV154" s="178" t="str">
        <f t="shared" si="154"/>
        <v/>
      </c>
      <c r="AW154" s="95" t="str">
        <f t="shared" si="155"/>
        <v/>
      </c>
      <c r="AX154" s="436"/>
    </row>
    <row r="155" spans="2:50" hidden="1">
      <c r="B155" s="435"/>
      <c r="C155" s="95">
        <v>9</v>
      </c>
      <c r="D155" s="95"/>
      <c r="E155" s="95"/>
      <c r="F155" s="95"/>
      <c r="G155" s="178"/>
      <c r="H155" s="436"/>
      <c r="I155" s="154" t="str">
        <f t="shared" si="156"/>
        <v/>
      </c>
      <c r="J155" s="154" t="str">
        <f t="shared" si="157"/>
        <v/>
      </c>
      <c r="K155" s="155" t="str">
        <f t="shared" si="158"/>
        <v/>
      </c>
      <c r="L155" s="438"/>
      <c r="M155" s="154" t="str">
        <f t="shared" si="141"/>
        <v/>
      </c>
      <c r="N155" s="433"/>
      <c r="O155" s="433"/>
      <c r="P155" s="95"/>
      <c r="Q155" s="95"/>
      <c r="R155" s="178" t="str">
        <f t="shared" si="142"/>
        <v/>
      </c>
      <c r="S155" s="95" t="str">
        <f t="shared" si="143"/>
        <v/>
      </c>
      <c r="T155" s="436"/>
      <c r="U155" s="95"/>
      <c r="V155" s="95"/>
      <c r="W155" s="178" t="str">
        <f t="shared" si="144"/>
        <v/>
      </c>
      <c r="X155" s="95" t="str">
        <f t="shared" si="145"/>
        <v/>
      </c>
      <c r="Y155" s="436"/>
      <c r="Z155" s="95"/>
      <c r="AA155" s="95"/>
      <c r="AB155" s="178" t="str">
        <f t="shared" si="146"/>
        <v/>
      </c>
      <c r="AC155" s="95" t="str">
        <f t="shared" si="147"/>
        <v/>
      </c>
      <c r="AD155" s="436"/>
      <c r="AE155" s="95"/>
      <c r="AF155" s="95"/>
      <c r="AG155" s="178" t="str">
        <f t="shared" si="148"/>
        <v/>
      </c>
      <c r="AH155" s="95" t="str">
        <f t="shared" si="149"/>
        <v/>
      </c>
      <c r="AI155" s="436"/>
      <c r="AJ155" s="95"/>
      <c r="AK155" s="95"/>
      <c r="AL155" s="178" t="str">
        <f t="shared" si="150"/>
        <v/>
      </c>
      <c r="AM155" s="95" t="str">
        <f t="shared" si="151"/>
        <v/>
      </c>
      <c r="AN155" s="436"/>
      <c r="AO155" s="95"/>
      <c r="AP155" s="95"/>
      <c r="AQ155" s="178" t="str">
        <f t="shared" si="152"/>
        <v/>
      </c>
      <c r="AR155" s="95" t="str">
        <f t="shared" si="153"/>
        <v/>
      </c>
      <c r="AS155" s="436"/>
      <c r="AT155" s="95"/>
      <c r="AU155" s="95"/>
      <c r="AV155" s="178" t="str">
        <f t="shared" si="154"/>
        <v/>
      </c>
      <c r="AW155" s="95" t="str">
        <f t="shared" si="155"/>
        <v/>
      </c>
      <c r="AX155" s="436"/>
    </row>
    <row r="156" spans="2:50" hidden="1">
      <c r="B156" s="435"/>
      <c r="C156" s="95">
        <v>10</v>
      </c>
      <c r="D156" s="95"/>
      <c r="E156" s="95"/>
      <c r="F156" s="95"/>
      <c r="G156" s="178"/>
      <c r="H156" s="436"/>
      <c r="I156" s="154" t="str">
        <f t="shared" si="156"/>
        <v/>
      </c>
      <c r="J156" s="154" t="str">
        <f t="shared" si="157"/>
        <v/>
      </c>
      <c r="K156" s="155" t="str">
        <f t="shared" si="158"/>
        <v/>
      </c>
      <c r="L156" s="438"/>
      <c r="M156" s="154" t="str">
        <f t="shared" si="141"/>
        <v/>
      </c>
      <c r="N156" s="433"/>
      <c r="O156" s="433"/>
      <c r="P156" s="95"/>
      <c r="Q156" s="95"/>
      <c r="R156" s="178" t="str">
        <f t="shared" si="142"/>
        <v/>
      </c>
      <c r="S156" s="95" t="str">
        <f t="shared" si="143"/>
        <v/>
      </c>
      <c r="T156" s="436"/>
      <c r="U156" s="95"/>
      <c r="V156" s="95"/>
      <c r="W156" s="178" t="str">
        <f t="shared" si="144"/>
        <v/>
      </c>
      <c r="X156" s="95" t="str">
        <f t="shared" si="145"/>
        <v/>
      </c>
      <c r="Y156" s="436"/>
      <c r="Z156" s="95"/>
      <c r="AA156" s="95"/>
      <c r="AB156" s="178" t="str">
        <f t="shared" si="146"/>
        <v/>
      </c>
      <c r="AC156" s="95" t="str">
        <f t="shared" si="147"/>
        <v/>
      </c>
      <c r="AD156" s="436"/>
      <c r="AE156" s="95"/>
      <c r="AF156" s="95"/>
      <c r="AG156" s="178" t="str">
        <f t="shared" si="148"/>
        <v/>
      </c>
      <c r="AH156" s="95" t="str">
        <f t="shared" si="149"/>
        <v/>
      </c>
      <c r="AI156" s="436"/>
      <c r="AJ156" s="95"/>
      <c r="AK156" s="95"/>
      <c r="AL156" s="178" t="str">
        <f t="shared" si="150"/>
        <v/>
      </c>
      <c r="AM156" s="95" t="str">
        <f t="shared" si="151"/>
        <v/>
      </c>
      <c r="AN156" s="436"/>
      <c r="AO156" s="95"/>
      <c r="AP156" s="95"/>
      <c r="AQ156" s="178" t="str">
        <f t="shared" si="152"/>
        <v/>
      </c>
      <c r="AR156" s="95" t="str">
        <f t="shared" si="153"/>
        <v/>
      </c>
      <c r="AS156" s="436"/>
      <c r="AT156" s="95"/>
      <c r="AU156" s="95"/>
      <c r="AV156" s="178" t="str">
        <f t="shared" si="154"/>
        <v/>
      </c>
      <c r="AW156" s="95" t="str">
        <f t="shared" si="155"/>
        <v/>
      </c>
      <c r="AX156" s="436"/>
    </row>
    <row r="157" spans="2:50" hidden="1">
      <c r="B157" s="435"/>
      <c r="C157" s="95">
        <v>11</v>
      </c>
      <c r="D157" s="95"/>
      <c r="E157" s="95"/>
      <c r="F157" s="95"/>
      <c r="G157" s="178"/>
      <c r="H157" s="436"/>
      <c r="I157" s="154" t="str">
        <f t="shared" si="156"/>
        <v/>
      </c>
      <c r="J157" s="154" t="str">
        <f t="shared" si="157"/>
        <v/>
      </c>
      <c r="K157" s="155" t="str">
        <f t="shared" si="158"/>
        <v/>
      </c>
      <c r="L157" s="438"/>
      <c r="M157" s="154" t="str">
        <f t="shared" si="141"/>
        <v/>
      </c>
      <c r="N157" s="433"/>
      <c r="O157" s="433"/>
      <c r="P157" s="95"/>
      <c r="Q157" s="95"/>
      <c r="R157" s="178" t="str">
        <f t="shared" si="142"/>
        <v/>
      </c>
      <c r="S157" s="95" t="str">
        <f t="shared" si="143"/>
        <v/>
      </c>
      <c r="T157" s="436"/>
      <c r="U157" s="95"/>
      <c r="V157" s="95"/>
      <c r="W157" s="178" t="str">
        <f t="shared" si="144"/>
        <v/>
      </c>
      <c r="X157" s="95" t="str">
        <f t="shared" si="145"/>
        <v/>
      </c>
      <c r="Y157" s="436"/>
      <c r="Z157" s="95"/>
      <c r="AA157" s="95"/>
      <c r="AB157" s="178" t="str">
        <f t="shared" si="146"/>
        <v/>
      </c>
      <c r="AC157" s="95" t="str">
        <f t="shared" si="147"/>
        <v/>
      </c>
      <c r="AD157" s="436"/>
      <c r="AE157" s="95"/>
      <c r="AF157" s="95"/>
      <c r="AG157" s="178" t="str">
        <f t="shared" si="148"/>
        <v/>
      </c>
      <c r="AH157" s="95" t="str">
        <f t="shared" si="149"/>
        <v/>
      </c>
      <c r="AI157" s="436"/>
      <c r="AJ157" s="95"/>
      <c r="AK157" s="95"/>
      <c r="AL157" s="178" t="str">
        <f t="shared" si="150"/>
        <v/>
      </c>
      <c r="AM157" s="95" t="str">
        <f t="shared" si="151"/>
        <v/>
      </c>
      <c r="AN157" s="436"/>
      <c r="AO157" s="95"/>
      <c r="AP157" s="95"/>
      <c r="AQ157" s="178" t="str">
        <f t="shared" si="152"/>
        <v/>
      </c>
      <c r="AR157" s="95" t="str">
        <f t="shared" si="153"/>
        <v/>
      </c>
      <c r="AS157" s="436"/>
      <c r="AT157" s="95"/>
      <c r="AU157" s="95"/>
      <c r="AV157" s="178" t="str">
        <f t="shared" si="154"/>
        <v/>
      </c>
      <c r="AW157" s="95" t="str">
        <f t="shared" si="155"/>
        <v/>
      </c>
      <c r="AX157" s="436"/>
    </row>
    <row r="158" spans="2:50" hidden="1">
      <c r="B158" s="435"/>
      <c r="C158" s="95">
        <v>12</v>
      </c>
      <c r="D158" s="95"/>
      <c r="E158" s="95"/>
      <c r="F158" s="95"/>
      <c r="G158" s="178"/>
      <c r="H158" s="436"/>
      <c r="I158" s="154" t="str">
        <f t="shared" si="156"/>
        <v/>
      </c>
      <c r="J158" s="154" t="str">
        <f t="shared" si="157"/>
        <v/>
      </c>
      <c r="K158" s="155" t="str">
        <f t="shared" si="158"/>
        <v/>
      </c>
      <c r="L158" s="438"/>
      <c r="M158" s="154" t="str">
        <f t="shared" si="141"/>
        <v/>
      </c>
      <c r="N158" s="433"/>
      <c r="O158" s="433"/>
      <c r="P158" s="95"/>
      <c r="Q158" s="95"/>
      <c r="R158" s="178" t="str">
        <f t="shared" si="142"/>
        <v/>
      </c>
      <c r="S158" s="95" t="str">
        <f t="shared" si="143"/>
        <v/>
      </c>
      <c r="T158" s="436"/>
      <c r="U158" s="95"/>
      <c r="V158" s="95"/>
      <c r="W158" s="178" t="str">
        <f t="shared" si="144"/>
        <v/>
      </c>
      <c r="X158" s="95" t="str">
        <f t="shared" si="145"/>
        <v/>
      </c>
      <c r="Y158" s="436"/>
      <c r="Z158" s="95"/>
      <c r="AA158" s="95"/>
      <c r="AB158" s="178" t="str">
        <f t="shared" si="146"/>
        <v/>
      </c>
      <c r="AC158" s="95" t="str">
        <f t="shared" si="147"/>
        <v/>
      </c>
      <c r="AD158" s="436"/>
      <c r="AE158" s="95"/>
      <c r="AF158" s="95"/>
      <c r="AG158" s="178" t="str">
        <f t="shared" si="148"/>
        <v/>
      </c>
      <c r="AH158" s="95" t="str">
        <f t="shared" si="149"/>
        <v/>
      </c>
      <c r="AI158" s="436"/>
      <c r="AJ158" s="95"/>
      <c r="AK158" s="95"/>
      <c r="AL158" s="178" t="str">
        <f t="shared" si="150"/>
        <v/>
      </c>
      <c r="AM158" s="95" t="str">
        <f t="shared" si="151"/>
        <v/>
      </c>
      <c r="AN158" s="436"/>
      <c r="AO158" s="95"/>
      <c r="AP158" s="95"/>
      <c r="AQ158" s="178" t="str">
        <f t="shared" si="152"/>
        <v/>
      </c>
      <c r="AR158" s="95" t="str">
        <f t="shared" si="153"/>
        <v/>
      </c>
      <c r="AS158" s="436"/>
      <c r="AT158" s="95"/>
      <c r="AU158" s="95"/>
      <c r="AV158" s="178" t="str">
        <f t="shared" si="154"/>
        <v/>
      </c>
      <c r="AW158" s="95" t="str">
        <f t="shared" si="155"/>
        <v/>
      </c>
      <c r="AX158" s="436"/>
    </row>
    <row r="159" spans="2:50" hidden="1">
      <c r="B159" s="435"/>
      <c r="C159" s="95">
        <v>13</v>
      </c>
      <c r="D159" s="95"/>
      <c r="E159" s="95"/>
      <c r="F159" s="95"/>
      <c r="G159" s="178"/>
      <c r="H159" s="436"/>
      <c r="I159" s="154" t="str">
        <f t="shared" si="156"/>
        <v/>
      </c>
      <c r="J159" s="154" t="str">
        <f t="shared" si="157"/>
        <v/>
      </c>
      <c r="K159" s="155" t="str">
        <f t="shared" si="158"/>
        <v/>
      </c>
      <c r="L159" s="438"/>
      <c r="M159" s="154" t="str">
        <f t="shared" si="141"/>
        <v/>
      </c>
      <c r="N159" s="433"/>
      <c r="O159" s="433"/>
      <c r="P159" s="95"/>
      <c r="Q159" s="95"/>
      <c r="R159" s="178" t="str">
        <f t="shared" si="142"/>
        <v/>
      </c>
      <c r="S159" s="95" t="str">
        <f t="shared" si="143"/>
        <v/>
      </c>
      <c r="T159" s="436"/>
      <c r="U159" s="95"/>
      <c r="V159" s="95"/>
      <c r="W159" s="178" t="str">
        <f t="shared" si="144"/>
        <v/>
      </c>
      <c r="X159" s="95" t="str">
        <f t="shared" si="145"/>
        <v/>
      </c>
      <c r="Y159" s="436"/>
      <c r="Z159" s="95"/>
      <c r="AA159" s="95"/>
      <c r="AB159" s="178" t="str">
        <f t="shared" si="146"/>
        <v/>
      </c>
      <c r="AC159" s="95" t="str">
        <f t="shared" si="147"/>
        <v/>
      </c>
      <c r="AD159" s="436"/>
      <c r="AE159" s="95"/>
      <c r="AF159" s="95"/>
      <c r="AG159" s="178" t="str">
        <f t="shared" si="148"/>
        <v/>
      </c>
      <c r="AH159" s="95" t="str">
        <f t="shared" si="149"/>
        <v/>
      </c>
      <c r="AI159" s="436"/>
      <c r="AJ159" s="95"/>
      <c r="AK159" s="95"/>
      <c r="AL159" s="178" t="str">
        <f t="shared" si="150"/>
        <v/>
      </c>
      <c r="AM159" s="95" t="str">
        <f t="shared" si="151"/>
        <v/>
      </c>
      <c r="AN159" s="436"/>
      <c r="AO159" s="95"/>
      <c r="AP159" s="95"/>
      <c r="AQ159" s="178" t="str">
        <f t="shared" si="152"/>
        <v/>
      </c>
      <c r="AR159" s="95" t="str">
        <f t="shared" si="153"/>
        <v/>
      </c>
      <c r="AS159" s="436"/>
      <c r="AT159" s="95"/>
      <c r="AU159" s="95"/>
      <c r="AV159" s="178" t="str">
        <f t="shared" si="154"/>
        <v/>
      </c>
      <c r="AW159" s="95" t="str">
        <f t="shared" si="155"/>
        <v/>
      </c>
      <c r="AX159" s="436"/>
    </row>
    <row r="160" spans="2:50" hidden="1">
      <c r="B160" s="435"/>
      <c r="C160" s="95">
        <v>14</v>
      </c>
      <c r="D160" s="95"/>
      <c r="E160" s="95"/>
      <c r="F160" s="95"/>
      <c r="G160" s="178"/>
      <c r="H160" s="436"/>
      <c r="I160" s="154" t="str">
        <f t="shared" si="156"/>
        <v/>
      </c>
      <c r="J160" s="154" t="str">
        <f t="shared" si="157"/>
        <v/>
      </c>
      <c r="K160" s="155" t="str">
        <f t="shared" si="158"/>
        <v/>
      </c>
      <c r="L160" s="438"/>
      <c r="M160" s="154" t="str">
        <f t="shared" si="141"/>
        <v/>
      </c>
      <c r="N160" s="433"/>
      <c r="O160" s="433"/>
      <c r="P160" s="95"/>
      <c r="Q160" s="95"/>
      <c r="R160" s="178" t="str">
        <f t="shared" si="142"/>
        <v/>
      </c>
      <c r="S160" s="95" t="str">
        <f t="shared" si="143"/>
        <v/>
      </c>
      <c r="T160" s="436"/>
      <c r="U160" s="95"/>
      <c r="V160" s="95"/>
      <c r="W160" s="178" t="str">
        <f t="shared" si="144"/>
        <v/>
      </c>
      <c r="X160" s="95" t="str">
        <f t="shared" si="145"/>
        <v/>
      </c>
      <c r="Y160" s="436"/>
      <c r="Z160" s="95"/>
      <c r="AA160" s="95"/>
      <c r="AB160" s="178" t="str">
        <f t="shared" si="146"/>
        <v/>
      </c>
      <c r="AC160" s="95" t="str">
        <f t="shared" si="147"/>
        <v/>
      </c>
      <c r="AD160" s="436"/>
      <c r="AE160" s="95"/>
      <c r="AF160" s="95"/>
      <c r="AG160" s="178" t="str">
        <f t="shared" si="148"/>
        <v/>
      </c>
      <c r="AH160" s="95" t="str">
        <f t="shared" si="149"/>
        <v/>
      </c>
      <c r="AI160" s="436"/>
      <c r="AJ160" s="95"/>
      <c r="AK160" s="95"/>
      <c r="AL160" s="178" t="str">
        <f t="shared" si="150"/>
        <v/>
      </c>
      <c r="AM160" s="95" t="str">
        <f t="shared" si="151"/>
        <v/>
      </c>
      <c r="AN160" s="436"/>
      <c r="AO160" s="95"/>
      <c r="AP160" s="95"/>
      <c r="AQ160" s="178" t="str">
        <f t="shared" si="152"/>
        <v/>
      </c>
      <c r="AR160" s="95" t="str">
        <f t="shared" si="153"/>
        <v/>
      </c>
      <c r="AS160" s="436"/>
      <c r="AT160" s="95"/>
      <c r="AU160" s="95"/>
      <c r="AV160" s="178" t="str">
        <f t="shared" si="154"/>
        <v/>
      </c>
      <c r="AW160" s="95" t="str">
        <f t="shared" si="155"/>
        <v/>
      </c>
      <c r="AX160" s="436"/>
    </row>
    <row r="161" spans="2:50" hidden="1">
      <c r="B161" s="435"/>
      <c r="C161" s="95">
        <v>15</v>
      </c>
      <c r="D161" s="95"/>
      <c r="E161" s="95"/>
      <c r="F161" s="95"/>
      <c r="G161" s="178"/>
      <c r="H161" s="436"/>
      <c r="I161" s="154" t="str">
        <f t="shared" si="156"/>
        <v/>
      </c>
      <c r="J161" s="154" t="str">
        <f t="shared" si="157"/>
        <v/>
      </c>
      <c r="K161" s="155" t="str">
        <f t="shared" si="158"/>
        <v/>
      </c>
      <c r="L161" s="439"/>
      <c r="M161" s="154" t="str">
        <f t="shared" si="141"/>
        <v/>
      </c>
      <c r="N161" s="433"/>
      <c r="O161" s="433"/>
      <c r="P161" s="95"/>
      <c r="Q161" s="95"/>
      <c r="R161" s="178" t="str">
        <f t="shared" si="142"/>
        <v/>
      </c>
      <c r="S161" s="95" t="str">
        <f t="shared" si="143"/>
        <v/>
      </c>
      <c r="T161" s="436"/>
      <c r="U161" s="95"/>
      <c r="V161" s="95"/>
      <c r="W161" s="178" t="str">
        <f t="shared" si="144"/>
        <v/>
      </c>
      <c r="X161" s="95" t="str">
        <f t="shared" si="145"/>
        <v/>
      </c>
      <c r="Y161" s="436"/>
      <c r="Z161" s="95"/>
      <c r="AA161" s="95"/>
      <c r="AB161" s="178" t="str">
        <f t="shared" si="146"/>
        <v/>
      </c>
      <c r="AC161" s="95" t="str">
        <f t="shared" si="147"/>
        <v/>
      </c>
      <c r="AD161" s="436"/>
      <c r="AE161" s="95"/>
      <c r="AF161" s="95"/>
      <c r="AG161" s="178" t="str">
        <f t="shared" si="148"/>
        <v/>
      </c>
      <c r="AH161" s="95" t="str">
        <f t="shared" si="149"/>
        <v/>
      </c>
      <c r="AI161" s="436"/>
      <c r="AJ161" s="95"/>
      <c r="AK161" s="95"/>
      <c r="AL161" s="178" t="str">
        <f t="shared" si="150"/>
        <v/>
      </c>
      <c r="AM161" s="95" t="str">
        <f t="shared" si="151"/>
        <v/>
      </c>
      <c r="AN161" s="436"/>
      <c r="AO161" s="95"/>
      <c r="AP161" s="95"/>
      <c r="AQ161" s="178" t="str">
        <f t="shared" si="152"/>
        <v/>
      </c>
      <c r="AR161" s="95" t="str">
        <f t="shared" si="153"/>
        <v/>
      </c>
      <c r="AS161" s="436"/>
      <c r="AT161" s="95"/>
      <c r="AU161" s="95"/>
      <c r="AV161" s="178" t="str">
        <f t="shared" si="154"/>
        <v/>
      </c>
      <c r="AW161" s="95" t="str">
        <f t="shared" si="155"/>
        <v/>
      </c>
      <c r="AX161" s="436"/>
    </row>
    <row r="162" spans="2:50" ht="15.75" hidden="1">
      <c r="B162" s="443" t="s">
        <v>167</v>
      </c>
      <c r="C162" s="444"/>
      <c r="D162" s="444"/>
      <c r="E162" s="444"/>
      <c r="F162" s="444"/>
      <c r="G162" s="444"/>
      <c r="H162" s="444"/>
      <c r="I162" s="151"/>
      <c r="J162" s="151"/>
      <c r="K162" s="151"/>
      <c r="L162" s="151"/>
      <c r="M162" s="151"/>
      <c r="N162" s="433" t="s">
        <v>159</v>
      </c>
      <c r="O162" s="446" t="s">
        <v>106</v>
      </c>
      <c r="P162" s="448">
        <f>AT142+1</f>
        <v>45923</v>
      </c>
      <c r="Q162" s="435"/>
      <c r="R162" s="435"/>
      <c r="S162" s="435"/>
      <c r="T162" s="435"/>
      <c r="U162" s="448">
        <f>P162+1</f>
        <v>45924</v>
      </c>
      <c r="V162" s="435"/>
      <c r="W162" s="435"/>
      <c r="X162" s="435"/>
      <c r="Y162" s="435"/>
      <c r="Z162" s="448">
        <f>U162+1</f>
        <v>45925</v>
      </c>
      <c r="AA162" s="435"/>
      <c r="AB162" s="435"/>
      <c r="AC162" s="435"/>
      <c r="AD162" s="435"/>
      <c r="AE162" s="448">
        <f>Z162+1</f>
        <v>45926</v>
      </c>
      <c r="AF162" s="435"/>
      <c r="AG162" s="435"/>
      <c r="AH162" s="435"/>
      <c r="AI162" s="435"/>
      <c r="AJ162" s="448">
        <f>AE162+1</f>
        <v>45927</v>
      </c>
      <c r="AK162" s="435"/>
      <c r="AL162" s="435"/>
      <c r="AM162" s="435"/>
      <c r="AN162" s="435"/>
      <c r="AO162" s="448">
        <f>AJ162+1</f>
        <v>45928</v>
      </c>
      <c r="AP162" s="435"/>
      <c r="AQ162" s="435"/>
      <c r="AR162" s="435"/>
      <c r="AS162" s="435"/>
      <c r="AT162" s="448">
        <f>AO162+1</f>
        <v>45929</v>
      </c>
      <c r="AU162" s="435"/>
      <c r="AV162" s="435"/>
      <c r="AW162" s="435"/>
      <c r="AX162" s="435"/>
    </row>
    <row r="163" spans="2:50" ht="15.75" hidden="1">
      <c r="B163" s="445"/>
      <c r="C163" s="445"/>
      <c r="D163" s="445"/>
      <c r="E163" s="445"/>
      <c r="F163" s="445"/>
      <c r="G163" s="445"/>
      <c r="H163" s="445"/>
      <c r="I163" s="151"/>
      <c r="J163" s="151"/>
      <c r="K163" s="151"/>
      <c r="L163" s="151"/>
      <c r="M163" s="151"/>
      <c r="N163" s="433"/>
      <c r="O163" s="447"/>
      <c r="P163" s="448" t="s">
        <v>120</v>
      </c>
      <c r="Q163" s="435"/>
      <c r="R163" s="435"/>
      <c r="S163" s="435"/>
      <c r="T163" s="435"/>
      <c r="U163" s="448" t="s">
        <v>114</v>
      </c>
      <c r="V163" s="435"/>
      <c r="W163" s="435"/>
      <c r="X163" s="435"/>
      <c r="Y163" s="435"/>
      <c r="Z163" s="448" t="s">
        <v>115</v>
      </c>
      <c r="AA163" s="435"/>
      <c r="AB163" s="435"/>
      <c r="AC163" s="435"/>
      <c r="AD163" s="435"/>
      <c r="AE163" s="448" t="s">
        <v>116</v>
      </c>
      <c r="AF163" s="435"/>
      <c r="AG163" s="435"/>
      <c r="AH163" s="435"/>
      <c r="AI163" s="435"/>
      <c r="AJ163" s="448" t="s">
        <v>117</v>
      </c>
      <c r="AK163" s="435"/>
      <c r="AL163" s="435"/>
      <c r="AM163" s="435"/>
      <c r="AN163" s="435"/>
      <c r="AO163" s="448" t="s">
        <v>118</v>
      </c>
      <c r="AP163" s="435"/>
      <c r="AQ163" s="435"/>
      <c r="AR163" s="435"/>
      <c r="AS163" s="435"/>
      <c r="AT163" s="448" t="s">
        <v>119</v>
      </c>
      <c r="AU163" s="435"/>
      <c r="AV163" s="435"/>
      <c r="AW163" s="435"/>
      <c r="AX163" s="435"/>
    </row>
    <row r="164" spans="2:50" hidden="1">
      <c r="B164" s="433" t="s">
        <v>155</v>
      </c>
      <c r="C164" s="433" t="s">
        <v>147</v>
      </c>
      <c r="D164" s="433"/>
      <c r="E164" s="433" t="s">
        <v>149</v>
      </c>
      <c r="F164" s="433"/>
      <c r="G164" s="433"/>
      <c r="H164" s="440" t="s">
        <v>156</v>
      </c>
      <c r="I164" s="434" t="s">
        <v>225</v>
      </c>
      <c r="J164" s="434"/>
      <c r="K164" s="434"/>
      <c r="L164" s="434" t="s">
        <v>156</v>
      </c>
      <c r="M164" s="434" t="s">
        <v>168</v>
      </c>
      <c r="N164" s="433"/>
      <c r="O164" s="433" t="s">
        <v>158</v>
      </c>
      <c r="P164" s="430" t="s">
        <v>152</v>
      </c>
      <c r="Q164" s="431"/>
      <c r="R164" s="431"/>
      <c r="S164" s="432"/>
      <c r="T164" s="433" t="s">
        <v>156</v>
      </c>
      <c r="U164" s="430" t="s">
        <v>152</v>
      </c>
      <c r="V164" s="431"/>
      <c r="W164" s="431"/>
      <c r="X164" s="432"/>
      <c r="Y164" s="433" t="s">
        <v>156</v>
      </c>
      <c r="Z164" s="430" t="s">
        <v>152</v>
      </c>
      <c r="AA164" s="431"/>
      <c r="AB164" s="431"/>
      <c r="AC164" s="432"/>
      <c r="AD164" s="433" t="s">
        <v>156</v>
      </c>
      <c r="AE164" s="430" t="s">
        <v>152</v>
      </c>
      <c r="AF164" s="431"/>
      <c r="AG164" s="431"/>
      <c r="AH164" s="432"/>
      <c r="AI164" s="433" t="s">
        <v>156</v>
      </c>
      <c r="AJ164" s="430" t="s">
        <v>152</v>
      </c>
      <c r="AK164" s="431"/>
      <c r="AL164" s="431"/>
      <c r="AM164" s="432"/>
      <c r="AN164" s="433" t="s">
        <v>156</v>
      </c>
      <c r="AO164" s="430" t="s">
        <v>152</v>
      </c>
      <c r="AP164" s="431"/>
      <c r="AQ164" s="431"/>
      <c r="AR164" s="432"/>
      <c r="AS164" s="433" t="s">
        <v>156</v>
      </c>
      <c r="AT164" s="430" t="s">
        <v>152</v>
      </c>
      <c r="AU164" s="431"/>
      <c r="AV164" s="431"/>
      <c r="AW164" s="432"/>
      <c r="AX164" s="433" t="s">
        <v>156</v>
      </c>
    </row>
    <row r="165" spans="2:50" hidden="1">
      <c r="B165" s="433"/>
      <c r="C165" s="433"/>
      <c r="D165" s="433"/>
      <c r="E165" s="433" t="s">
        <v>148</v>
      </c>
      <c r="F165" s="433"/>
      <c r="G165" s="433"/>
      <c r="H165" s="441"/>
      <c r="I165" s="434" t="s">
        <v>148</v>
      </c>
      <c r="J165" s="434"/>
      <c r="K165" s="434"/>
      <c r="L165" s="434"/>
      <c r="M165" s="434"/>
      <c r="N165" s="433"/>
      <c r="O165" s="433"/>
      <c r="P165" s="430" t="s">
        <v>153</v>
      </c>
      <c r="Q165" s="431"/>
      <c r="R165" s="431"/>
      <c r="S165" s="432"/>
      <c r="T165" s="433"/>
      <c r="U165" s="430" t="s">
        <v>153</v>
      </c>
      <c r="V165" s="431"/>
      <c r="W165" s="431"/>
      <c r="X165" s="432"/>
      <c r="Y165" s="433"/>
      <c r="Z165" s="430" t="s">
        <v>153</v>
      </c>
      <c r="AA165" s="431"/>
      <c r="AB165" s="431"/>
      <c r="AC165" s="432"/>
      <c r="AD165" s="433"/>
      <c r="AE165" s="430" t="s">
        <v>153</v>
      </c>
      <c r="AF165" s="431"/>
      <c r="AG165" s="431"/>
      <c r="AH165" s="432"/>
      <c r="AI165" s="433"/>
      <c r="AJ165" s="430" t="s">
        <v>153</v>
      </c>
      <c r="AK165" s="431"/>
      <c r="AL165" s="431"/>
      <c r="AM165" s="432"/>
      <c r="AN165" s="433"/>
      <c r="AO165" s="430" t="s">
        <v>153</v>
      </c>
      <c r="AP165" s="431"/>
      <c r="AQ165" s="431"/>
      <c r="AR165" s="432"/>
      <c r="AS165" s="433"/>
      <c r="AT165" s="430" t="s">
        <v>153</v>
      </c>
      <c r="AU165" s="431"/>
      <c r="AV165" s="431"/>
      <c r="AW165" s="432"/>
      <c r="AX165" s="433"/>
    </row>
    <row r="166" spans="2:50" hidden="1">
      <c r="B166" s="433"/>
      <c r="C166" s="433"/>
      <c r="D166" s="433"/>
      <c r="E166" s="94" t="s">
        <v>150</v>
      </c>
      <c r="F166" s="94" t="s">
        <v>151</v>
      </c>
      <c r="G166" s="94" t="s">
        <v>154</v>
      </c>
      <c r="H166" s="442"/>
      <c r="I166" s="153" t="s">
        <v>150</v>
      </c>
      <c r="J166" s="153" t="s">
        <v>151</v>
      </c>
      <c r="K166" s="153" t="s">
        <v>154</v>
      </c>
      <c r="L166" s="434"/>
      <c r="M166" s="434"/>
      <c r="N166" s="433"/>
      <c r="O166" s="433"/>
      <c r="P166" s="94" t="s">
        <v>150</v>
      </c>
      <c r="Q166" s="94" t="s">
        <v>151</v>
      </c>
      <c r="R166" s="94" t="s">
        <v>154</v>
      </c>
      <c r="S166" s="94" t="s">
        <v>168</v>
      </c>
      <c r="T166" s="433"/>
      <c r="U166" s="94" t="s">
        <v>150</v>
      </c>
      <c r="V166" s="94" t="s">
        <v>151</v>
      </c>
      <c r="W166" s="94" t="s">
        <v>154</v>
      </c>
      <c r="X166" s="94" t="s">
        <v>168</v>
      </c>
      <c r="Y166" s="433"/>
      <c r="Z166" s="94" t="s">
        <v>150</v>
      </c>
      <c r="AA166" s="94" t="s">
        <v>151</v>
      </c>
      <c r="AB166" s="94" t="s">
        <v>154</v>
      </c>
      <c r="AC166" s="94" t="s">
        <v>168</v>
      </c>
      <c r="AD166" s="43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3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3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3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33"/>
    </row>
    <row r="167" spans="2:50" hidden="1">
      <c r="B167" s="433" t="s">
        <v>649</v>
      </c>
      <c r="C167" s="95">
        <v>1</v>
      </c>
      <c r="D167" s="95"/>
      <c r="E167" s="95"/>
      <c r="F167" s="95"/>
      <c r="G167" s="178" t="e">
        <f>F167/E167</f>
        <v>#DIV/0!</v>
      </c>
      <c r="H167" s="436" t="e">
        <f>AVERAGE(G167:G181)</f>
        <v>#DIV/0!</v>
      </c>
      <c r="I167" s="154" t="str">
        <f t="shared" ref="I167:I169" si="159">IFERROR(AVERAGE(P167,U167,Z167,AE167,AJ167,AO167,AT167),"")</f>
        <v/>
      </c>
      <c r="J167" s="154" t="str">
        <f t="shared" ref="J167:J169" si="160">IFERROR(AVERAGE(Q167,V167,AA167,AF167,AK167,AP167,AU167),"")</f>
        <v/>
      </c>
      <c r="K167" s="155" t="str">
        <f t="shared" ref="K167:K169" si="161">IFERROR(AVERAGE(R167,W167,AB167,AG167,AL167,AQ167,AV167),"")</f>
        <v/>
      </c>
      <c r="L167" s="437" t="str">
        <f>IFERROR(AVERAGE(K167:K181),"-")</f>
        <v>-</v>
      </c>
      <c r="M167" s="154" t="str">
        <f>IFERROR(RANK(K167, K$167:K$181),"")</f>
        <v/>
      </c>
      <c r="N167" s="433"/>
      <c r="O167" s="43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36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36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36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36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36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36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36" t="e">
        <f>AVERAGE(AV167:AV181)</f>
        <v>#DIV/0!</v>
      </c>
    </row>
    <row r="168" spans="2:50" hidden="1">
      <c r="B168" s="435"/>
      <c r="C168" s="95">
        <v>2</v>
      </c>
      <c r="D168" s="95"/>
      <c r="E168" s="95"/>
      <c r="F168" s="95"/>
      <c r="G168" s="178"/>
      <c r="H168" s="436"/>
      <c r="I168" s="154" t="str">
        <f t="shared" si="159"/>
        <v/>
      </c>
      <c r="J168" s="154" t="str">
        <f t="shared" si="160"/>
        <v/>
      </c>
      <c r="K168" s="155" t="str">
        <f t="shared" si="161"/>
        <v/>
      </c>
      <c r="L168" s="438"/>
      <c r="M168" s="154" t="str">
        <f t="shared" ref="M168:M181" si="162">IFERROR(RANK(K168, K$167:K$181),"")</f>
        <v/>
      </c>
      <c r="N168" s="433"/>
      <c r="O168" s="433"/>
      <c r="P168" s="95"/>
      <c r="Q168" s="95"/>
      <c r="R168" s="178" t="str">
        <f t="shared" ref="R168:R181" si="163">IFERROR(Q168/P168,"")</f>
        <v/>
      </c>
      <c r="S168" s="95" t="str">
        <f t="shared" ref="S168:S181" si="164">IFERROR(RANK(R168, R$167:R$181),"")</f>
        <v/>
      </c>
      <c r="T168" s="436"/>
      <c r="U168" s="95"/>
      <c r="V168" s="95"/>
      <c r="W168" s="178" t="str">
        <f t="shared" ref="W168:W181" si="165">IFERROR(V168/U168,"")</f>
        <v/>
      </c>
      <c r="X168" s="95" t="str">
        <f t="shared" ref="X168:X181" si="166">IFERROR(RANK(W168, W$167:W$181),"")</f>
        <v/>
      </c>
      <c r="Y168" s="436"/>
      <c r="Z168" s="95"/>
      <c r="AA168" s="95"/>
      <c r="AB168" s="178" t="str">
        <f t="shared" ref="AB168:AB181" si="167">IFERROR(AA168/Z168,"")</f>
        <v/>
      </c>
      <c r="AC168" s="95" t="str">
        <f t="shared" ref="AC168:AC181" si="168">IFERROR(RANK(AB168, AB$167:AB$181),"")</f>
        <v/>
      </c>
      <c r="AD168" s="436"/>
      <c r="AE168" s="95"/>
      <c r="AF168" s="95"/>
      <c r="AG168" s="178" t="str">
        <f t="shared" ref="AG168:AG181" si="169">IFERROR(AF168/AE168,"")</f>
        <v/>
      </c>
      <c r="AH168" s="95" t="str">
        <f t="shared" ref="AH168:AH181" si="170">IFERROR(RANK(AG168, AG$167:AG$181),"")</f>
        <v/>
      </c>
      <c r="AI168" s="436"/>
      <c r="AJ168" s="95"/>
      <c r="AK168" s="95"/>
      <c r="AL168" s="178" t="str">
        <f t="shared" ref="AL168:AL181" si="171">IFERROR(AK168/AJ168,"")</f>
        <v/>
      </c>
      <c r="AM168" s="95" t="str">
        <f t="shared" ref="AM168:AM181" si="172">IFERROR(RANK(AL168, AL$167:AL$181),"")</f>
        <v/>
      </c>
      <c r="AN168" s="436"/>
      <c r="AO168" s="95"/>
      <c r="AP168" s="95"/>
      <c r="AQ168" s="178" t="str">
        <f t="shared" ref="AQ168:AQ181" si="173">IFERROR(AP168/AO168,"")</f>
        <v/>
      </c>
      <c r="AR168" s="95" t="str">
        <f t="shared" ref="AR168:AR181" si="174">IFERROR(RANK(AQ168, AQ$167:AQ$181),"")</f>
        <v/>
      </c>
      <c r="AS168" s="436"/>
      <c r="AT168" s="95"/>
      <c r="AU168" s="95"/>
      <c r="AV168" s="178" t="str">
        <f t="shared" ref="AV168:AV181" si="175">IFERROR(AU168/AT168,"")</f>
        <v/>
      </c>
      <c r="AW168" s="95" t="str">
        <f t="shared" ref="AW168:AW181" si="176">IFERROR(RANK(AV168, AV$167:AV$181),"")</f>
        <v/>
      </c>
      <c r="AX168" s="436"/>
    </row>
    <row r="169" spans="2:50" hidden="1">
      <c r="B169" s="435"/>
      <c r="C169" s="95">
        <v>3</v>
      </c>
      <c r="D169" s="95"/>
      <c r="E169" s="95"/>
      <c r="F169" s="95"/>
      <c r="G169" s="178"/>
      <c r="H169" s="436"/>
      <c r="I169" s="154" t="str">
        <f t="shared" si="159"/>
        <v/>
      </c>
      <c r="J169" s="154" t="str">
        <f t="shared" si="160"/>
        <v/>
      </c>
      <c r="K169" s="155" t="str">
        <f t="shared" si="161"/>
        <v/>
      </c>
      <c r="L169" s="438"/>
      <c r="M169" s="154" t="str">
        <f t="shared" si="162"/>
        <v/>
      </c>
      <c r="N169" s="433"/>
      <c r="O169" s="433"/>
      <c r="P169" s="95"/>
      <c r="Q169" s="95"/>
      <c r="R169" s="178" t="str">
        <f t="shared" si="163"/>
        <v/>
      </c>
      <c r="S169" s="95" t="str">
        <f t="shared" si="164"/>
        <v/>
      </c>
      <c r="T169" s="436"/>
      <c r="U169" s="95"/>
      <c r="V169" s="95"/>
      <c r="W169" s="178" t="str">
        <f t="shared" si="165"/>
        <v/>
      </c>
      <c r="X169" s="95" t="str">
        <f t="shared" si="166"/>
        <v/>
      </c>
      <c r="Y169" s="436"/>
      <c r="Z169" s="95"/>
      <c r="AA169" s="95"/>
      <c r="AB169" s="178" t="str">
        <f t="shared" si="167"/>
        <v/>
      </c>
      <c r="AC169" s="95" t="str">
        <f t="shared" si="168"/>
        <v/>
      </c>
      <c r="AD169" s="436"/>
      <c r="AE169" s="95"/>
      <c r="AF169" s="95"/>
      <c r="AG169" s="178" t="str">
        <f t="shared" si="169"/>
        <v/>
      </c>
      <c r="AH169" s="95" t="str">
        <f t="shared" si="170"/>
        <v/>
      </c>
      <c r="AI169" s="436"/>
      <c r="AJ169" s="95"/>
      <c r="AK169" s="95"/>
      <c r="AL169" s="178" t="str">
        <f t="shared" si="171"/>
        <v/>
      </c>
      <c r="AM169" s="95" t="str">
        <f t="shared" si="172"/>
        <v/>
      </c>
      <c r="AN169" s="436"/>
      <c r="AO169" s="95"/>
      <c r="AP169" s="95"/>
      <c r="AQ169" s="178" t="str">
        <f t="shared" si="173"/>
        <v/>
      </c>
      <c r="AR169" s="95" t="str">
        <f t="shared" si="174"/>
        <v/>
      </c>
      <c r="AS169" s="436"/>
      <c r="AT169" s="95"/>
      <c r="AU169" s="95"/>
      <c r="AV169" s="178" t="str">
        <f t="shared" si="175"/>
        <v/>
      </c>
      <c r="AW169" s="95" t="str">
        <f t="shared" si="176"/>
        <v/>
      </c>
      <c r="AX169" s="436"/>
    </row>
    <row r="170" spans="2:50" hidden="1">
      <c r="B170" s="435"/>
      <c r="C170" s="95">
        <v>4</v>
      </c>
      <c r="D170" s="95"/>
      <c r="E170" s="95"/>
      <c r="F170" s="95"/>
      <c r="G170" s="178"/>
      <c r="H170" s="436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38"/>
      <c r="M170" s="154" t="str">
        <f t="shared" si="162"/>
        <v/>
      </c>
      <c r="N170" s="433"/>
      <c r="O170" s="433"/>
      <c r="P170" s="95"/>
      <c r="Q170" s="95"/>
      <c r="R170" s="178" t="str">
        <f t="shared" si="163"/>
        <v/>
      </c>
      <c r="S170" s="95" t="str">
        <f t="shared" si="164"/>
        <v/>
      </c>
      <c r="T170" s="436"/>
      <c r="U170" s="95"/>
      <c r="V170" s="95"/>
      <c r="W170" s="178" t="str">
        <f t="shared" si="165"/>
        <v/>
      </c>
      <c r="X170" s="95" t="str">
        <f t="shared" si="166"/>
        <v/>
      </c>
      <c r="Y170" s="436"/>
      <c r="Z170" s="95"/>
      <c r="AA170" s="95"/>
      <c r="AB170" s="178" t="str">
        <f t="shared" si="167"/>
        <v/>
      </c>
      <c r="AC170" s="95" t="str">
        <f t="shared" si="168"/>
        <v/>
      </c>
      <c r="AD170" s="436"/>
      <c r="AE170" s="95"/>
      <c r="AF170" s="95"/>
      <c r="AG170" s="178" t="str">
        <f t="shared" si="169"/>
        <v/>
      </c>
      <c r="AH170" s="95" t="str">
        <f t="shared" si="170"/>
        <v/>
      </c>
      <c r="AI170" s="436"/>
      <c r="AJ170" s="95"/>
      <c r="AK170" s="95"/>
      <c r="AL170" s="178" t="str">
        <f t="shared" si="171"/>
        <v/>
      </c>
      <c r="AM170" s="95" t="str">
        <f t="shared" si="172"/>
        <v/>
      </c>
      <c r="AN170" s="436"/>
      <c r="AO170" s="95"/>
      <c r="AP170" s="95"/>
      <c r="AQ170" s="178" t="str">
        <f t="shared" si="173"/>
        <v/>
      </c>
      <c r="AR170" s="95" t="str">
        <f t="shared" si="174"/>
        <v/>
      </c>
      <c r="AS170" s="436"/>
      <c r="AT170" s="95"/>
      <c r="AU170" s="95"/>
      <c r="AV170" s="178" t="str">
        <f t="shared" si="175"/>
        <v/>
      </c>
      <c r="AW170" s="95" t="str">
        <f t="shared" si="176"/>
        <v/>
      </c>
      <c r="AX170" s="436"/>
    </row>
    <row r="171" spans="2:50" hidden="1">
      <c r="B171" s="435"/>
      <c r="C171" s="95">
        <v>5</v>
      </c>
      <c r="D171" s="95"/>
      <c r="E171" s="95"/>
      <c r="F171" s="95"/>
      <c r="G171" s="178"/>
      <c r="H171" s="436"/>
      <c r="I171" s="154" t="str">
        <f t="shared" ref="I171:I181" si="177">IFERROR(AVERAGE(P171,U171,Z171,AE171,AJ171,AO171,AT171),"")</f>
        <v/>
      </c>
      <c r="J171" s="154" t="str">
        <f t="shared" ref="J171:J181" si="178">IFERROR(AVERAGE(Q171,V171,AA171,AF171,AK171,AP171,AU171),"")</f>
        <v/>
      </c>
      <c r="K171" s="155" t="str">
        <f t="shared" ref="K171:K181" si="179">IFERROR(AVERAGE(R171,W171,AB171,AG171,AL171,AQ171,AV171),"")</f>
        <v/>
      </c>
      <c r="L171" s="438"/>
      <c r="M171" s="154" t="str">
        <f t="shared" si="162"/>
        <v/>
      </c>
      <c r="N171" s="433"/>
      <c r="O171" s="433"/>
      <c r="P171" s="95"/>
      <c r="Q171" s="95"/>
      <c r="R171" s="178" t="str">
        <f t="shared" si="163"/>
        <v/>
      </c>
      <c r="S171" s="95" t="str">
        <f t="shared" si="164"/>
        <v/>
      </c>
      <c r="T171" s="436"/>
      <c r="U171" s="95"/>
      <c r="V171" s="95"/>
      <c r="W171" s="178" t="str">
        <f t="shared" si="165"/>
        <v/>
      </c>
      <c r="X171" s="95" t="str">
        <f t="shared" si="166"/>
        <v/>
      </c>
      <c r="Y171" s="436"/>
      <c r="Z171" s="95"/>
      <c r="AA171" s="95"/>
      <c r="AB171" s="178" t="str">
        <f t="shared" si="167"/>
        <v/>
      </c>
      <c r="AC171" s="95" t="str">
        <f t="shared" si="168"/>
        <v/>
      </c>
      <c r="AD171" s="436"/>
      <c r="AE171" s="95"/>
      <c r="AF171" s="95"/>
      <c r="AG171" s="178" t="str">
        <f t="shared" si="169"/>
        <v/>
      </c>
      <c r="AH171" s="95" t="str">
        <f t="shared" si="170"/>
        <v/>
      </c>
      <c r="AI171" s="436"/>
      <c r="AJ171" s="95"/>
      <c r="AK171" s="95"/>
      <c r="AL171" s="178" t="str">
        <f t="shared" si="171"/>
        <v/>
      </c>
      <c r="AM171" s="95" t="str">
        <f t="shared" si="172"/>
        <v/>
      </c>
      <c r="AN171" s="436"/>
      <c r="AO171" s="95"/>
      <c r="AP171" s="95"/>
      <c r="AQ171" s="178" t="str">
        <f t="shared" si="173"/>
        <v/>
      </c>
      <c r="AR171" s="95" t="str">
        <f t="shared" si="174"/>
        <v/>
      </c>
      <c r="AS171" s="436"/>
      <c r="AT171" s="95"/>
      <c r="AU171" s="95"/>
      <c r="AV171" s="178" t="str">
        <f t="shared" si="175"/>
        <v/>
      </c>
      <c r="AW171" s="95" t="str">
        <f t="shared" si="176"/>
        <v/>
      </c>
      <c r="AX171" s="436"/>
    </row>
    <row r="172" spans="2:50" hidden="1">
      <c r="B172" s="435"/>
      <c r="C172" s="95">
        <v>6</v>
      </c>
      <c r="D172" s="95"/>
      <c r="E172" s="95"/>
      <c r="F172" s="95"/>
      <c r="G172" s="178"/>
      <c r="H172" s="436"/>
      <c r="I172" s="154" t="str">
        <f t="shared" si="177"/>
        <v/>
      </c>
      <c r="J172" s="154" t="str">
        <f t="shared" si="178"/>
        <v/>
      </c>
      <c r="K172" s="155" t="str">
        <f t="shared" si="179"/>
        <v/>
      </c>
      <c r="L172" s="438"/>
      <c r="M172" s="154" t="str">
        <f t="shared" si="162"/>
        <v/>
      </c>
      <c r="N172" s="433"/>
      <c r="O172" s="433"/>
      <c r="P172" s="95"/>
      <c r="Q172" s="95"/>
      <c r="R172" s="178" t="str">
        <f t="shared" si="163"/>
        <v/>
      </c>
      <c r="S172" s="95" t="str">
        <f t="shared" si="164"/>
        <v/>
      </c>
      <c r="T172" s="436"/>
      <c r="U172" s="95"/>
      <c r="V172" s="95"/>
      <c r="W172" s="178" t="str">
        <f t="shared" si="165"/>
        <v/>
      </c>
      <c r="X172" s="95" t="str">
        <f t="shared" si="166"/>
        <v/>
      </c>
      <c r="Y172" s="436"/>
      <c r="Z172" s="95"/>
      <c r="AA172" s="95"/>
      <c r="AB172" s="178" t="str">
        <f t="shared" si="167"/>
        <v/>
      </c>
      <c r="AC172" s="95" t="str">
        <f t="shared" si="168"/>
        <v/>
      </c>
      <c r="AD172" s="436"/>
      <c r="AE172" s="95"/>
      <c r="AF172" s="95"/>
      <c r="AG172" s="178" t="str">
        <f t="shared" si="169"/>
        <v/>
      </c>
      <c r="AH172" s="95" t="str">
        <f t="shared" si="170"/>
        <v/>
      </c>
      <c r="AI172" s="436"/>
      <c r="AJ172" s="95"/>
      <c r="AK172" s="95"/>
      <c r="AL172" s="178" t="str">
        <f t="shared" si="171"/>
        <v/>
      </c>
      <c r="AM172" s="95" t="str">
        <f t="shared" si="172"/>
        <v/>
      </c>
      <c r="AN172" s="436"/>
      <c r="AO172" s="95"/>
      <c r="AP172" s="95"/>
      <c r="AQ172" s="178" t="str">
        <f t="shared" si="173"/>
        <v/>
      </c>
      <c r="AR172" s="95" t="str">
        <f t="shared" si="174"/>
        <v/>
      </c>
      <c r="AS172" s="436"/>
      <c r="AT172" s="95"/>
      <c r="AU172" s="95"/>
      <c r="AV172" s="178" t="str">
        <f t="shared" si="175"/>
        <v/>
      </c>
      <c r="AW172" s="95" t="str">
        <f t="shared" si="176"/>
        <v/>
      </c>
      <c r="AX172" s="436"/>
    </row>
    <row r="173" spans="2:50" hidden="1">
      <c r="B173" s="435"/>
      <c r="C173" s="95">
        <v>7</v>
      </c>
      <c r="D173" s="95"/>
      <c r="E173" s="95"/>
      <c r="F173" s="95"/>
      <c r="G173" s="178"/>
      <c r="H173" s="436"/>
      <c r="I173" s="154" t="str">
        <f t="shared" si="177"/>
        <v/>
      </c>
      <c r="J173" s="154" t="str">
        <f t="shared" si="178"/>
        <v/>
      </c>
      <c r="K173" s="155" t="str">
        <f t="shared" si="179"/>
        <v/>
      </c>
      <c r="L173" s="438"/>
      <c r="M173" s="154" t="str">
        <f t="shared" si="162"/>
        <v/>
      </c>
      <c r="N173" s="433"/>
      <c r="O173" s="433"/>
      <c r="P173" s="95"/>
      <c r="Q173" s="95"/>
      <c r="R173" s="178" t="str">
        <f t="shared" si="163"/>
        <v/>
      </c>
      <c r="S173" s="95" t="str">
        <f t="shared" si="164"/>
        <v/>
      </c>
      <c r="T173" s="436"/>
      <c r="U173" s="95"/>
      <c r="V173" s="95"/>
      <c r="W173" s="178" t="str">
        <f t="shared" si="165"/>
        <v/>
      </c>
      <c r="X173" s="95" t="str">
        <f t="shared" si="166"/>
        <v/>
      </c>
      <c r="Y173" s="436"/>
      <c r="Z173" s="95"/>
      <c r="AA173" s="95"/>
      <c r="AB173" s="178" t="str">
        <f t="shared" si="167"/>
        <v/>
      </c>
      <c r="AC173" s="95" t="str">
        <f t="shared" si="168"/>
        <v/>
      </c>
      <c r="AD173" s="436"/>
      <c r="AE173" s="95"/>
      <c r="AF173" s="95"/>
      <c r="AG173" s="178" t="str">
        <f t="shared" si="169"/>
        <v/>
      </c>
      <c r="AH173" s="95" t="str">
        <f t="shared" si="170"/>
        <v/>
      </c>
      <c r="AI173" s="436"/>
      <c r="AJ173" s="95"/>
      <c r="AK173" s="95"/>
      <c r="AL173" s="178" t="str">
        <f t="shared" si="171"/>
        <v/>
      </c>
      <c r="AM173" s="95" t="str">
        <f t="shared" si="172"/>
        <v/>
      </c>
      <c r="AN173" s="436"/>
      <c r="AO173" s="95"/>
      <c r="AP173" s="95"/>
      <c r="AQ173" s="178" t="str">
        <f t="shared" si="173"/>
        <v/>
      </c>
      <c r="AR173" s="95" t="str">
        <f t="shared" si="174"/>
        <v/>
      </c>
      <c r="AS173" s="436"/>
      <c r="AT173" s="95"/>
      <c r="AU173" s="95"/>
      <c r="AV173" s="178" t="str">
        <f t="shared" si="175"/>
        <v/>
      </c>
      <c r="AW173" s="95" t="str">
        <f t="shared" si="176"/>
        <v/>
      </c>
      <c r="AX173" s="436"/>
    </row>
    <row r="174" spans="2:50" hidden="1">
      <c r="B174" s="435"/>
      <c r="C174" s="95">
        <v>8</v>
      </c>
      <c r="D174" s="95"/>
      <c r="E174" s="95"/>
      <c r="F174" s="95"/>
      <c r="G174" s="178"/>
      <c r="H174" s="436"/>
      <c r="I174" s="154" t="str">
        <f t="shared" si="177"/>
        <v/>
      </c>
      <c r="J174" s="154" t="str">
        <f t="shared" si="178"/>
        <v/>
      </c>
      <c r="K174" s="155" t="str">
        <f t="shared" si="179"/>
        <v/>
      </c>
      <c r="L174" s="438"/>
      <c r="M174" s="154" t="str">
        <f t="shared" si="162"/>
        <v/>
      </c>
      <c r="N174" s="433"/>
      <c r="O174" s="433"/>
      <c r="P174" s="95"/>
      <c r="Q174" s="95"/>
      <c r="R174" s="178" t="str">
        <f t="shared" si="163"/>
        <v/>
      </c>
      <c r="S174" s="95" t="str">
        <f t="shared" si="164"/>
        <v/>
      </c>
      <c r="T174" s="436"/>
      <c r="U174" s="95"/>
      <c r="V174" s="95"/>
      <c r="W174" s="178" t="str">
        <f t="shared" si="165"/>
        <v/>
      </c>
      <c r="X174" s="95" t="str">
        <f t="shared" si="166"/>
        <v/>
      </c>
      <c r="Y174" s="436"/>
      <c r="Z174" s="95"/>
      <c r="AA174" s="95"/>
      <c r="AB174" s="178" t="str">
        <f t="shared" si="167"/>
        <v/>
      </c>
      <c r="AC174" s="95" t="str">
        <f t="shared" si="168"/>
        <v/>
      </c>
      <c r="AD174" s="436"/>
      <c r="AE174" s="95"/>
      <c r="AF174" s="95"/>
      <c r="AG174" s="178" t="str">
        <f t="shared" si="169"/>
        <v/>
      </c>
      <c r="AH174" s="95" t="str">
        <f t="shared" si="170"/>
        <v/>
      </c>
      <c r="AI174" s="436"/>
      <c r="AJ174" s="95"/>
      <c r="AK174" s="95"/>
      <c r="AL174" s="178" t="str">
        <f t="shared" si="171"/>
        <v/>
      </c>
      <c r="AM174" s="95" t="str">
        <f t="shared" si="172"/>
        <v/>
      </c>
      <c r="AN174" s="436"/>
      <c r="AO174" s="95"/>
      <c r="AP174" s="95"/>
      <c r="AQ174" s="178" t="str">
        <f t="shared" si="173"/>
        <v/>
      </c>
      <c r="AR174" s="95" t="str">
        <f t="shared" si="174"/>
        <v/>
      </c>
      <c r="AS174" s="436"/>
      <c r="AT174" s="95"/>
      <c r="AU174" s="95"/>
      <c r="AV174" s="178" t="str">
        <f t="shared" si="175"/>
        <v/>
      </c>
      <c r="AW174" s="95" t="str">
        <f t="shared" si="176"/>
        <v/>
      </c>
      <c r="AX174" s="436"/>
    </row>
    <row r="175" spans="2:50" hidden="1">
      <c r="B175" s="435"/>
      <c r="C175" s="95">
        <v>9</v>
      </c>
      <c r="D175" s="95"/>
      <c r="E175" s="95"/>
      <c r="F175" s="95"/>
      <c r="G175" s="178"/>
      <c r="H175" s="436"/>
      <c r="I175" s="154" t="str">
        <f t="shared" si="177"/>
        <v/>
      </c>
      <c r="J175" s="154" t="str">
        <f t="shared" si="178"/>
        <v/>
      </c>
      <c r="K175" s="155" t="str">
        <f t="shared" si="179"/>
        <v/>
      </c>
      <c r="L175" s="438"/>
      <c r="M175" s="154" t="str">
        <f t="shared" si="162"/>
        <v/>
      </c>
      <c r="N175" s="433"/>
      <c r="O175" s="433"/>
      <c r="P175" s="95"/>
      <c r="Q175" s="95"/>
      <c r="R175" s="178" t="str">
        <f t="shared" si="163"/>
        <v/>
      </c>
      <c r="S175" s="95" t="str">
        <f t="shared" si="164"/>
        <v/>
      </c>
      <c r="T175" s="436"/>
      <c r="U175" s="95"/>
      <c r="V175" s="95"/>
      <c r="W175" s="178" t="str">
        <f t="shared" si="165"/>
        <v/>
      </c>
      <c r="X175" s="95" t="str">
        <f t="shared" si="166"/>
        <v/>
      </c>
      <c r="Y175" s="436"/>
      <c r="Z175" s="95"/>
      <c r="AA175" s="95"/>
      <c r="AB175" s="178" t="str">
        <f t="shared" si="167"/>
        <v/>
      </c>
      <c r="AC175" s="95" t="str">
        <f t="shared" si="168"/>
        <v/>
      </c>
      <c r="AD175" s="436"/>
      <c r="AE175" s="95"/>
      <c r="AF175" s="95"/>
      <c r="AG175" s="178" t="str">
        <f t="shared" si="169"/>
        <v/>
      </c>
      <c r="AH175" s="95" t="str">
        <f t="shared" si="170"/>
        <v/>
      </c>
      <c r="AI175" s="436"/>
      <c r="AJ175" s="95"/>
      <c r="AK175" s="95"/>
      <c r="AL175" s="178" t="str">
        <f t="shared" si="171"/>
        <v/>
      </c>
      <c r="AM175" s="95" t="str">
        <f t="shared" si="172"/>
        <v/>
      </c>
      <c r="AN175" s="436"/>
      <c r="AO175" s="95"/>
      <c r="AP175" s="95"/>
      <c r="AQ175" s="178" t="str">
        <f t="shared" si="173"/>
        <v/>
      </c>
      <c r="AR175" s="95" t="str">
        <f t="shared" si="174"/>
        <v/>
      </c>
      <c r="AS175" s="436"/>
      <c r="AT175" s="95"/>
      <c r="AU175" s="95"/>
      <c r="AV175" s="178" t="str">
        <f t="shared" si="175"/>
        <v/>
      </c>
      <c r="AW175" s="95" t="str">
        <f t="shared" si="176"/>
        <v/>
      </c>
      <c r="AX175" s="436"/>
    </row>
    <row r="176" spans="2:50" hidden="1">
      <c r="B176" s="435"/>
      <c r="C176" s="95">
        <v>10</v>
      </c>
      <c r="D176" s="95"/>
      <c r="E176" s="95"/>
      <c r="F176" s="95"/>
      <c r="G176" s="178"/>
      <c r="H176" s="436"/>
      <c r="I176" s="154" t="str">
        <f t="shared" si="177"/>
        <v/>
      </c>
      <c r="J176" s="154" t="str">
        <f t="shared" si="178"/>
        <v/>
      </c>
      <c r="K176" s="155" t="str">
        <f t="shared" si="179"/>
        <v/>
      </c>
      <c r="L176" s="438"/>
      <c r="M176" s="154" t="str">
        <f t="shared" si="162"/>
        <v/>
      </c>
      <c r="N176" s="433"/>
      <c r="O176" s="433"/>
      <c r="P176" s="95"/>
      <c r="Q176" s="95"/>
      <c r="R176" s="178" t="str">
        <f t="shared" si="163"/>
        <v/>
      </c>
      <c r="S176" s="95" t="str">
        <f t="shared" si="164"/>
        <v/>
      </c>
      <c r="T176" s="436"/>
      <c r="U176" s="95"/>
      <c r="V176" s="95"/>
      <c r="W176" s="178" t="str">
        <f t="shared" si="165"/>
        <v/>
      </c>
      <c r="X176" s="95" t="str">
        <f t="shared" si="166"/>
        <v/>
      </c>
      <c r="Y176" s="436"/>
      <c r="Z176" s="95"/>
      <c r="AA176" s="95"/>
      <c r="AB176" s="178" t="str">
        <f t="shared" si="167"/>
        <v/>
      </c>
      <c r="AC176" s="95" t="str">
        <f t="shared" si="168"/>
        <v/>
      </c>
      <c r="AD176" s="436"/>
      <c r="AE176" s="95"/>
      <c r="AF176" s="95"/>
      <c r="AG176" s="178" t="str">
        <f t="shared" si="169"/>
        <v/>
      </c>
      <c r="AH176" s="95" t="str">
        <f t="shared" si="170"/>
        <v/>
      </c>
      <c r="AI176" s="436"/>
      <c r="AJ176" s="95"/>
      <c r="AK176" s="95"/>
      <c r="AL176" s="178" t="str">
        <f t="shared" si="171"/>
        <v/>
      </c>
      <c r="AM176" s="95" t="str">
        <f t="shared" si="172"/>
        <v/>
      </c>
      <c r="AN176" s="436"/>
      <c r="AO176" s="95"/>
      <c r="AP176" s="95"/>
      <c r="AQ176" s="178" t="str">
        <f t="shared" si="173"/>
        <v/>
      </c>
      <c r="AR176" s="95" t="str">
        <f t="shared" si="174"/>
        <v/>
      </c>
      <c r="AS176" s="436"/>
      <c r="AT176" s="95"/>
      <c r="AU176" s="95"/>
      <c r="AV176" s="178" t="str">
        <f t="shared" si="175"/>
        <v/>
      </c>
      <c r="AW176" s="95" t="str">
        <f t="shared" si="176"/>
        <v/>
      </c>
      <c r="AX176" s="436"/>
    </row>
    <row r="177" spans="2:50" hidden="1">
      <c r="B177" s="435"/>
      <c r="C177" s="95">
        <v>11</v>
      </c>
      <c r="D177" s="95"/>
      <c r="E177" s="95"/>
      <c r="F177" s="95"/>
      <c r="G177" s="178"/>
      <c r="H177" s="436"/>
      <c r="I177" s="154" t="str">
        <f t="shared" si="177"/>
        <v/>
      </c>
      <c r="J177" s="154" t="str">
        <f t="shared" si="178"/>
        <v/>
      </c>
      <c r="K177" s="155" t="str">
        <f t="shared" si="179"/>
        <v/>
      </c>
      <c r="L177" s="438"/>
      <c r="M177" s="154" t="str">
        <f t="shared" si="162"/>
        <v/>
      </c>
      <c r="N177" s="433"/>
      <c r="O177" s="433"/>
      <c r="P177" s="95"/>
      <c r="Q177" s="95"/>
      <c r="R177" s="178" t="str">
        <f t="shared" si="163"/>
        <v/>
      </c>
      <c r="S177" s="95" t="str">
        <f t="shared" si="164"/>
        <v/>
      </c>
      <c r="T177" s="436"/>
      <c r="U177" s="95"/>
      <c r="V177" s="95"/>
      <c r="W177" s="178" t="str">
        <f t="shared" si="165"/>
        <v/>
      </c>
      <c r="X177" s="95" t="str">
        <f t="shared" si="166"/>
        <v/>
      </c>
      <c r="Y177" s="436"/>
      <c r="Z177" s="95"/>
      <c r="AA177" s="95"/>
      <c r="AB177" s="178" t="str">
        <f t="shared" si="167"/>
        <v/>
      </c>
      <c r="AC177" s="95" t="str">
        <f t="shared" si="168"/>
        <v/>
      </c>
      <c r="AD177" s="436"/>
      <c r="AE177" s="95"/>
      <c r="AF177" s="95"/>
      <c r="AG177" s="178" t="str">
        <f t="shared" si="169"/>
        <v/>
      </c>
      <c r="AH177" s="95" t="str">
        <f t="shared" si="170"/>
        <v/>
      </c>
      <c r="AI177" s="436"/>
      <c r="AJ177" s="95"/>
      <c r="AK177" s="95"/>
      <c r="AL177" s="178" t="str">
        <f t="shared" si="171"/>
        <v/>
      </c>
      <c r="AM177" s="95" t="str">
        <f t="shared" si="172"/>
        <v/>
      </c>
      <c r="AN177" s="436"/>
      <c r="AO177" s="95"/>
      <c r="AP177" s="95"/>
      <c r="AQ177" s="178" t="str">
        <f t="shared" si="173"/>
        <v/>
      </c>
      <c r="AR177" s="95" t="str">
        <f t="shared" si="174"/>
        <v/>
      </c>
      <c r="AS177" s="436"/>
      <c r="AT177" s="95"/>
      <c r="AU177" s="95"/>
      <c r="AV177" s="178" t="str">
        <f t="shared" si="175"/>
        <v/>
      </c>
      <c r="AW177" s="95" t="str">
        <f t="shared" si="176"/>
        <v/>
      </c>
      <c r="AX177" s="436"/>
    </row>
    <row r="178" spans="2:50" hidden="1">
      <c r="B178" s="435"/>
      <c r="C178" s="95">
        <v>12</v>
      </c>
      <c r="D178" s="95"/>
      <c r="E178" s="95"/>
      <c r="F178" s="95"/>
      <c r="G178" s="178"/>
      <c r="H178" s="436"/>
      <c r="I178" s="154" t="str">
        <f t="shared" si="177"/>
        <v/>
      </c>
      <c r="J178" s="154" t="str">
        <f t="shared" si="178"/>
        <v/>
      </c>
      <c r="K178" s="155" t="str">
        <f t="shared" si="179"/>
        <v/>
      </c>
      <c r="L178" s="438"/>
      <c r="M178" s="154" t="str">
        <f t="shared" si="162"/>
        <v/>
      </c>
      <c r="N178" s="433"/>
      <c r="O178" s="433"/>
      <c r="P178" s="95"/>
      <c r="Q178" s="95"/>
      <c r="R178" s="178" t="str">
        <f t="shared" si="163"/>
        <v/>
      </c>
      <c r="S178" s="95" t="str">
        <f t="shared" si="164"/>
        <v/>
      </c>
      <c r="T178" s="436"/>
      <c r="U178" s="95"/>
      <c r="V178" s="95"/>
      <c r="W178" s="178" t="str">
        <f t="shared" si="165"/>
        <v/>
      </c>
      <c r="X178" s="95" t="str">
        <f t="shared" si="166"/>
        <v/>
      </c>
      <c r="Y178" s="436"/>
      <c r="Z178" s="95"/>
      <c r="AA178" s="95"/>
      <c r="AB178" s="178" t="str">
        <f t="shared" si="167"/>
        <v/>
      </c>
      <c r="AC178" s="95" t="str">
        <f t="shared" si="168"/>
        <v/>
      </c>
      <c r="AD178" s="436"/>
      <c r="AE178" s="95"/>
      <c r="AF178" s="95"/>
      <c r="AG178" s="178" t="str">
        <f t="shared" si="169"/>
        <v/>
      </c>
      <c r="AH178" s="95" t="str">
        <f t="shared" si="170"/>
        <v/>
      </c>
      <c r="AI178" s="436"/>
      <c r="AJ178" s="95"/>
      <c r="AK178" s="95"/>
      <c r="AL178" s="178" t="str">
        <f t="shared" si="171"/>
        <v/>
      </c>
      <c r="AM178" s="95" t="str">
        <f t="shared" si="172"/>
        <v/>
      </c>
      <c r="AN178" s="436"/>
      <c r="AO178" s="95"/>
      <c r="AP178" s="95"/>
      <c r="AQ178" s="178" t="str">
        <f t="shared" si="173"/>
        <v/>
      </c>
      <c r="AR178" s="95" t="str">
        <f t="shared" si="174"/>
        <v/>
      </c>
      <c r="AS178" s="436"/>
      <c r="AT178" s="95"/>
      <c r="AU178" s="95"/>
      <c r="AV178" s="178" t="str">
        <f t="shared" si="175"/>
        <v/>
      </c>
      <c r="AW178" s="95" t="str">
        <f t="shared" si="176"/>
        <v/>
      </c>
      <c r="AX178" s="436"/>
    </row>
    <row r="179" spans="2:50" hidden="1">
      <c r="B179" s="435"/>
      <c r="C179" s="95">
        <v>13</v>
      </c>
      <c r="D179" s="95"/>
      <c r="E179" s="95"/>
      <c r="F179" s="95"/>
      <c r="G179" s="178"/>
      <c r="H179" s="436"/>
      <c r="I179" s="154" t="str">
        <f t="shared" si="177"/>
        <v/>
      </c>
      <c r="J179" s="154" t="str">
        <f t="shared" si="178"/>
        <v/>
      </c>
      <c r="K179" s="155" t="str">
        <f t="shared" si="179"/>
        <v/>
      </c>
      <c r="L179" s="438"/>
      <c r="M179" s="154" t="str">
        <f t="shared" si="162"/>
        <v/>
      </c>
      <c r="N179" s="433"/>
      <c r="O179" s="433"/>
      <c r="P179" s="95"/>
      <c r="Q179" s="95"/>
      <c r="R179" s="178" t="str">
        <f t="shared" si="163"/>
        <v/>
      </c>
      <c r="S179" s="95" t="str">
        <f t="shared" si="164"/>
        <v/>
      </c>
      <c r="T179" s="436"/>
      <c r="U179" s="95"/>
      <c r="V179" s="95"/>
      <c r="W179" s="178" t="str">
        <f t="shared" si="165"/>
        <v/>
      </c>
      <c r="X179" s="95" t="str">
        <f t="shared" si="166"/>
        <v/>
      </c>
      <c r="Y179" s="436"/>
      <c r="Z179" s="95"/>
      <c r="AA179" s="95"/>
      <c r="AB179" s="178" t="str">
        <f t="shared" si="167"/>
        <v/>
      </c>
      <c r="AC179" s="95" t="str">
        <f t="shared" si="168"/>
        <v/>
      </c>
      <c r="AD179" s="436"/>
      <c r="AE179" s="95"/>
      <c r="AF179" s="95"/>
      <c r="AG179" s="178" t="str">
        <f t="shared" si="169"/>
        <v/>
      </c>
      <c r="AH179" s="95" t="str">
        <f t="shared" si="170"/>
        <v/>
      </c>
      <c r="AI179" s="436"/>
      <c r="AJ179" s="95"/>
      <c r="AK179" s="95"/>
      <c r="AL179" s="178" t="str">
        <f t="shared" si="171"/>
        <v/>
      </c>
      <c r="AM179" s="95" t="str">
        <f t="shared" si="172"/>
        <v/>
      </c>
      <c r="AN179" s="436"/>
      <c r="AO179" s="95"/>
      <c r="AP179" s="95"/>
      <c r="AQ179" s="178" t="str">
        <f t="shared" si="173"/>
        <v/>
      </c>
      <c r="AR179" s="95" t="str">
        <f t="shared" si="174"/>
        <v/>
      </c>
      <c r="AS179" s="436"/>
      <c r="AT179" s="95"/>
      <c r="AU179" s="95"/>
      <c r="AV179" s="178" t="str">
        <f t="shared" si="175"/>
        <v/>
      </c>
      <c r="AW179" s="95" t="str">
        <f t="shared" si="176"/>
        <v/>
      </c>
      <c r="AX179" s="436"/>
    </row>
    <row r="180" spans="2:50" hidden="1">
      <c r="B180" s="435"/>
      <c r="C180" s="95">
        <v>14</v>
      </c>
      <c r="D180" s="95"/>
      <c r="E180" s="95"/>
      <c r="F180" s="95"/>
      <c r="G180" s="178"/>
      <c r="H180" s="436"/>
      <c r="I180" s="154" t="str">
        <f t="shared" si="177"/>
        <v/>
      </c>
      <c r="J180" s="154" t="str">
        <f t="shared" si="178"/>
        <v/>
      </c>
      <c r="K180" s="155" t="str">
        <f t="shared" si="179"/>
        <v/>
      </c>
      <c r="L180" s="438"/>
      <c r="M180" s="154" t="str">
        <f t="shared" si="162"/>
        <v/>
      </c>
      <c r="N180" s="433"/>
      <c r="O180" s="433"/>
      <c r="P180" s="95"/>
      <c r="Q180" s="95"/>
      <c r="R180" s="178" t="str">
        <f t="shared" si="163"/>
        <v/>
      </c>
      <c r="S180" s="95" t="str">
        <f t="shared" si="164"/>
        <v/>
      </c>
      <c r="T180" s="436"/>
      <c r="U180" s="95"/>
      <c r="V180" s="95"/>
      <c r="W180" s="178" t="str">
        <f t="shared" si="165"/>
        <v/>
      </c>
      <c r="X180" s="95" t="str">
        <f t="shared" si="166"/>
        <v/>
      </c>
      <c r="Y180" s="436"/>
      <c r="Z180" s="95"/>
      <c r="AA180" s="95"/>
      <c r="AB180" s="178" t="str">
        <f t="shared" si="167"/>
        <v/>
      </c>
      <c r="AC180" s="95" t="str">
        <f t="shared" si="168"/>
        <v/>
      </c>
      <c r="AD180" s="436"/>
      <c r="AE180" s="95"/>
      <c r="AF180" s="95"/>
      <c r="AG180" s="178" t="str">
        <f t="shared" si="169"/>
        <v/>
      </c>
      <c r="AH180" s="95" t="str">
        <f t="shared" si="170"/>
        <v/>
      </c>
      <c r="AI180" s="436"/>
      <c r="AJ180" s="95"/>
      <c r="AK180" s="95"/>
      <c r="AL180" s="178" t="str">
        <f t="shared" si="171"/>
        <v/>
      </c>
      <c r="AM180" s="95" t="str">
        <f t="shared" si="172"/>
        <v/>
      </c>
      <c r="AN180" s="436"/>
      <c r="AO180" s="95"/>
      <c r="AP180" s="95"/>
      <c r="AQ180" s="178" t="str">
        <f t="shared" si="173"/>
        <v/>
      </c>
      <c r="AR180" s="95" t="str">
        <f t="shared" si="174"/>
        <v/>
      </c>
      <c r="AS180" s="436"/>
      <c r="AT180" s="95"/>
      <c r="AU180" s="95"/>
      <c r="AV180" s="178" t="str">
        <f t="shared" si="175"/>
        <v/>
      </c>
      <c r="AW180" s="95" t="str">
        <f t="shared" si="176"/>
        <v/>
      </c>
      <c r="AX180" s="436"/>
    </row>
    <row r="181" spans="2:50" hidden="1">
      <c r="B181" s="435"/>
      <c r="C181" s="95">
        <v>15</v>
      </c>
      <c r="D181" s="95"/>
      <c r="E181" s="95"/>
      <c r="F181" s="95"/>
      <c r="G181" s="178"/>
      <c r="H181" s="436"/>
      <c r="I181" s="154" t="str">
        <f t="shared" si="177"/>
        <v/>
      </c>
      <c r="J181" s="154" t="str">
        <f t="shared" si="178"/>
        <v/>
      </c>
      <c r="K181" s="155" t="str">
        <f t="shared" si="179"/>
        <v/>
      </c>
      <c r="L181" s="439"/>
      <c r="M181" s="154" t="str">
        <f t="shared" si="162"/>
        <v/>
      </c>
      <c r="N181" s="433"/>
      <c r="O181" s="433"/>
      <c r="P181" s="95"/>
      <c r="Q181" s="95"/>
      <c r="R181" s="178" t="str">
        <f t="shared" si="163"/>
        <v/>
      </c>
      <c r="S181" s="95" t="str">
        <f t="shared" si="164"/>
        <v/>
      </c>
      <c r="T181" s="436"/>
      <c r="U181" s="95"/>
      <c r="V181" s="95"/>
      <c r="W181" s="178" t="str">
        <f t="shared" si="165"/>
        <v/>
      </c>
      <c r="X181" s="95" t="str">
        <f t="shared" si="166"/>
        <v/>
      </c>
      <c r="Y181" s="436"/>
      <c r="Z181" s="95"/>
      <c r="AA181" s="95"/>
      <c r="AB181" s="178" t="str">
        <f t="shared" si="167"/>
        <v/>
      </c>
      <c r="AC181" s="95" t="str">
        <f t="shared" si="168"/>
        <v/>
      </c>
      <c r="AD181" s="436"/>
      <c r="AE181" s="95"/>
      <c r="AF181" s="95"/>
      <c r="AG181" s="178" t="str">
        <f t="shared" si="169"/>
        <v/>
      </c>
      <c r="AH181" s="95" t="str">
        <f t="shared" si="170"/>
        <v/>
      </c>
      <c r="AI181" s="436"/>
      <c r="AJ181" s="95"/>
      <c r="AK181" s="95"/>
      <c r="AL181" s="178" t="str">
        <f t="shared" si="171"/>
        <v/>
      </c>
      <c r="AM181" s="95" t="str">
        <f t="shared" si="172"/>
        <v/>
      </c>
      <c r="AN181" s="436"/>
      <c r="AO181" s="95"/>
      <c r="AP181" s="95"/>
      <c r="AQ181" s="178" t="str">
        <f t="shared" si="173"/>
        <v/>
      </c>
      <c r="AR181" s="95" t="str">
        <f t="shared" si="174"/>
        <v/>
      </c>
      <c r="AS181" s="436"/>
      <c r="AT181" s="95"/>
      <c r="AU181" s="95"/>
      <c r="AV181" s="178" t="str">
        <f t="shared" si="175"/>
        <v/>
      </c>
      <c r="AW181" s="95" t="str">
        <f t="shared" si="176"/>
        <v/>
      </c>
      <c r="AX181" s="436"/>
    </row>
    <row r="182" spans="2:50" ht="15.75" hidden="1">
      <c r="B182" s="443" t="s">
        <v>167</v>
      </c>
      <c r="C182" s="444"/>
      <c r="D182" s="444"/>
      <c r="E182" s="444"/>
      <c r="F182" s="444"/>
      <c r="G182" s="444"/>
      <c r="H182" s="444"/>
      <c r="I182" s="151"/>
      <c r="J182" s="151"/>
      <c r="K182" s="151"/>
      <c r="L182" s="151"/>
      <c r="M182" s="151"/>
      <c r="N182" s="433" t="s">
        <v>159</v>
      </c>
      <c r="O182" s="446" t="s">
        <v>106</v>
      </c>
      <c r="P182" s="448">
        <f>AT162+1</f>
        <v>45930</v>
      </c>
      <c r="Q182" s="435"/>
      <c r="R182" s="435"/>
      <c r="S182" s="435"/>
      <c r="T182" s="435"/>
      <c r="U182" s="448">
        <f>P182+1</f>
        <v>45931</v>
      </c>
      <c r="V182" s="435"/>
      <c r="W182" s="435"/>
      <c r="X182" s="435"/>
      <c r="Y182" s="435"/>
      <c r="Z182" s="448">
        <f>U182+1</f>
        <v>45932</v>
      </c>
      <c r="AA182" s="435"/>
      <c r="AB182" s="435"/>
      <c r="AC182" s="435"/>
      <c r="AD182" s="435"/>
      <c r="AE182" s="448">
        <f>Z182+1</f>
        <v>45933</v>
      </c>
      <c r="AF182" s="435"/>
      <c r="AG182" s="435"/>
      <c r="AH182" s="435"/>
      <c r="AI182" s="435"/>
      <c r="AJ182" s="448">
        <f>AE182+1</f>
        <v>45934</v>
      </c>
      <c r="AK182" s="435"/>
      <c r="AL182" s="435"/>
      <c r="AM182" s="435"/>
      <c r="AN182" s="435"/>
      <c r="AO182" s="448">
        <f>AJ182+1</f>
        <v>45935</v>
      </c>
      <c r="AP182" s="435"/>
      <c r="AQ182" s="435"/>
      <c r="AR182" s="435"/>
      <c r="AS182" s="435"/>
      <c r="AT182" s="448">
        <f>AO182+1</f>
        <v>45936</v>
      </c>
      <c r="AU182" s="435"/>
      <c r="AV182" s="435"/>
      <c r="AW182" s="435"/>
      <c r="AX182" s="435"/>
    </row>
    <row r="183" spans="2:50" ht="15.75" hidden="1">
      <c r="B183" s="445"/>
      <c r="C183" s="445"/>
      <c r="D183" s="445"/>
      <c r="E183" s="445"/>
      <c r="F183" s="445"/>
      <c r="G183" s="445"/>
      <c r="H183" s="445"/>
      <c r="I183" s="151"/>
      <c r="J183" s="151"/>
      <c r="K183" s="151"/>
      <c r="L183" s="151"/>
      <c r="M183" s="151"/>
      <c r="N183" s="433"/>
      <c r="O183" s="447"/>
      <c r="P183" s="448" t="s">
        <v>120</v>
      </c>
      <c r="Q183" s="435"/>
      <c r="R183" s="435"/>
      <c r="S183" s="435"/>
      <c r="T183" s="435"/>
      <c r="U183" s="448" t="s">
        <v>114</v>
      </c>
      <c r="V183" s="435"/>
      <c r="W183" s="435"/>
      <c r="X183" s="435"/>
      <c r="Y183" s="435"/>
      <c r="Z183" s="448" t="s">
        <v>115</v>
      </c>
      <c r="AA183" s="435"/>
      <c r="AB183" s="435"/>
      <c r="AC183" s="435"/>
      <c r="AD183" s="435"/>
      <c r="AE183" s="448" t="s">
        <v>116</v>
      </c>
      <c r="AF183" s="435"/>
      <c r="AG183" s="435"/>
      <c r="AH183" s="435"/>
      <c r="AI183" s="435"/>
      <c r="AJ183" s="448" t="s">
        <v>117</v>
      </c>
      <c r="AK183" s="435"/>
      <c r="AL183" s="435"/>
      <c r="AM183" s="435"/>
      <c r="AN183" s="435"/>
      <c r="AO183" s="448" t="s">
        <v>118</v>
      </c>
      <c r="AP183" s="435"/>
      <c r="AQ183" s="435"/>
      <c r="AR183" s="435"/>
      <c r="AS183" s="435"/>
      <c r="AT183" s="448" t="s">
        <v>119</v>
      </c>
      <c r="AU183" s="435"/>
      <c r="AV183" s="435"/>
      <c r="AW183" s="435"/>
      <c r="AX183" s="435"/>
    </row>
    <row r="184" spans="2:50" hidden="1">
      <c r="B184" s="433" t="s">
        <v>155</v>
      </c>
      <c r="C184" s="433" t="s">
        <v>147</v>
      </c>
      <c r="D184" s="433"/>
      <c r="E184" s="433" t="s">
        <v>149</v>
      </c>
      <c r="F184" s="433"/>
      <c r="G184" s="433"/>
      <c r="H184" s="440" t="s">
        <v>156</v>
      </c>
      <c r="I184" s="434" t="s">
        <v>225</v>
      </c>
      <c r="J184" s="434"/>
      <c r="K184" s="434"/>
      <c r="L184" s="434" t="s">
        <v>156</v>
      </c>
      <c r="M184" s="434" t="s">
        <v>168</v>
      </c>
      <c r="N184" s="433"/>
      <c r="O184" s="433" t="s">
        <v>158</v>
      </c>
      <c r="P184" s="430" t="s">
        <v>152</v>
      </c>
      <c r="Q184" s="431"/>
      <c r="R184" s="431"/>
      <c r="S184" s="432"/>
      <c r="T184" s="433" t="s">
        <v>156</v>
      </c>
      <c r="U184" s="430" t="s">
        <v>152</v>
      </c>
      <c r="V184" s="431"/>
      <c r="W184" s="431"/>
      <c r="X184" s="432"/>
      <c r="Y184" s="433" t="s">
        <v>156</v>
      </c>
      <c r="Z184" s="430" t="s">
        <v>152</v>
      </c>
      <c r="AA184" s="431"/>
      <c r="AB184" s="431"/>
      <c r="AC184" s="432"/>
      <c r="AD184" s="433" t="s">
        <v>156</v>
      </c>
      <c r="AE184" s="430" t="s">
        <v>152</v>
      </c>
      <c r="AF184" s="431"/>
      <c r="AG184" s="431"/>
      <c r="AH184" s="432"/>
      <c r="AI184" s="433" t="s">
        <v>156</v>
      </c>
      <c r="AJ184" s="430" t="s">
        <v>152</v>
      </c>
      <c r="AK184" s="431"/>
      <c r="AL184" s="431"/>
      <c r="AM184" s="432"/>
      <c r="AN184" s="433" t="s">
        <v>156</v>
      </c>
      <c r="AO184" s="430" t="s">
        <v>152</v>
      </c>
      <c r="AP184" s="431"/>
      <c r="AQ184" s="431"/>
      <c r="AR184" s="432"/>
      <c r="AS184" s="433" t="s">
        <v>156</v>
      </c>
      <c r="AT184" s="430" t="s">
        <v>152</v>
      </c>
      <c r="AU184" s="431"/>
      <c r="AV184" s="431"/>
      <c r="AW184" s="432"/>
      <c r="AX184" s="433" t="s">
        <v>156</v>
      </c>
    </row>
    <row r="185" spans="2:50" hidden="1">
      <c r="B185" s="433"/>
      <c r="C185" s="433"/>
      <c r="D185" s="433"/>
      <c r="E185" s="433" t="s">
        <v>148</v>
      </c>
      <c r="F185" s="433"/>
      <c r="G185" s="433"/>
      <c r="H185" s="441"/>
      <c r="I185" s="434" t="s">
        <v>148</v>
      </c>
      <c r="J185" s="434"/>
      <c r="K185" s="434"/>
      <c r="L185" s="434"/>
      <c r="M185" s="434"/>
      <c r="N185" s="433"/>
      <c r="O185" s="433"/>
      <c r="P185" s="430" t="s">
        <v>153</v>
      </c>
      <c r="Q185" s="431"/>
      <c r="R185" s="431"/>
      <c r="S185" s="432"/>
      <c r="T185" s="433"/>
      <c r="U185" s="430" t="s">
        <v>153</v>
      </c>
      <c r="V185" s="431"/>
      <c r="W185" s="431"/>
      <c r="X185" s="432"/>
      <c r="Y185" s="433"/>
      <c r="Z185" s="430" t="s">
        <v>153</v>
      </c>
      <c r="AA185" s="431"/>
      <c r="AB185" s="431"/>
      <c r="AC185" s="432"/>
      <c r="AD185" s="433"/>
      <c r="AE185" s="430" t="s">
        <v>153</v>
      </c>
      <c r="AF185" s="431"/>
      <c r="AG185" s="431"/>
      <c r="AH185" s="432"/>
      <c r="AI185" s="433"/>
      <c r="AJ185" s="430" t="s">
        <v>153</v>
      </c>
      <c r="AK185" s="431"/>
      <c r="AL185" s="431"/>
      <c r="AM185" s="432"/>
      <c r="AN185" s="433"/>
      <c r="AO185" s="430" t="s">
        <v>153</v>
      </c>
      <c r="AP185" s="431"/>
      <c r="AQ185" s="431"/>
      <c r="AR185" s="432"/>
      <c r="AS185" s="433"/>
      <c r="AT185" s="430" t="s">
        <v>153</v>
      </c>
      <c r="AU185" s="431"/>
      <c r="AV185" s="431"/>
      <c r="AW185" s="432"/>
      <c r="AX185" s="433"/>
    </row>
    <row r="186" spans="2:50" hidden="1">
      <c r="B186" s="433"/>
      <c r="C186" s="433"/>
      <c r="D186" s="433"/>
      <c r="E186" s="94" t="s">
        <v>150</v>
      </c>
      <c r="F186" s="94" t="s">
        <v>151</v>
      </c>
      <c r="G186" s="94" t="s">
        <v>154</v>
      </c>
      <c r="H186" s="442"/>
      <c r="I186" s="153" t="s">
        <v>150</v>
      </c>
      <c r="J186" s="153" t="s">
        <v>151</v>
      </c>
      <c r="K186" s="153" t="s">
        <v>154</v>
      </c>
      <c r="L186" s="434"/>
      <c r="M186" s="434"/>
      <c r="N186" s="433"/>
      <c r="O186" s="433"/>
      <c r="P186" s="94" t="s">
        <v>150</v>
      </c>
      <c r="Q186" s="94" t="s">
        <v>151</v>
      </c>
      <c r="R186" s="94" t="s">
        <v>154</v>
      </c>
      <c r="S186" s="94" t="s">
        <v>168</v>
      </c>
      <c r="T186" s="433"/>
      <c r="U186" s="94" t="s">
        <v>150</v>
      </c>
      <c r="V186" s="94" t="s">
        <v>151</v>
      </c>
      <c r="W186" s="94" t="s">
        <v>154</v>
      </c>
      <c r="X186" s="94" t="s">
        <v>168</v>
      </c>
      <c r="Y186" s="433"/>
      <c r="Z186" s="94" t="s">
        <v>150</v>
      </c>
      <c r="AA186" s="94" t="s">
        <v>151</v>
      </c>
      <c r="AB186" s="94" t="s">
        <v>154</v>
      </c>
      <c r="AC186" s="94" t="s">
        <v>168</v>
      </c>
      <c r="AD186" s="43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3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3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3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33"/>
    </row>
    <row r="187" spans="2:50" hidden="1">
      <c r="B187" s="433" t="s">
        <v>649</v>
      </c>
      <c r="C187" s="95">
        <v>1</v>
      </c>
      <c r="D187" s="95"/>
      <c r="E187" s="95"/>
      <c r="F187" s="95"/>
      <c r="G187" s="178" t="e">
        <f>F187/E187</f>
        <v>#DIV/0!</v>
      </c>
      <c r="H187" s="436" t="e">
        <f>AVERAGE(G187:G201)</f>
        <v>#DIV/0!</v>
      </c>
      <c r="I187" s="154" t="str">
        <f t="shared" ref="I187:I189" si="180">IFERROR(AVERAGE(P187,U187,Z187,AE187,AJ187,AO187,AT187),"")</f>
        <v/>
      </c>
      <c r="J187" s="154" t="str">
        <f t="shared" ref="J187:J189" si="181">IFERROR(AVERAGE(Q187,V187,AA187,AF187,AK187,AP187,AU187),"")</f>
        <v/>
      </c>
      <c r="K187" s="155" t="str">
        <f t="shared" ref="K187:K189" si="182">IFERROR(AVERAGE(R187,W187,AB187,AG187,AL187,AQ187,AV187),"")</f>
        <v/>
      </c>
      <c r="L187" s="437" t="str">
        <f>IFERROR(AVERAGE(K187:K201),"-")</f>
        <v>-</v>
      </c>
      <c r="M187" s="154" t="str">
        <f>IFERROR(RANK(K187, K$187:K$201),"")</f>
        <v/>
      </c>
      <c r="N187" s="433"/>
      <c r="O187" s="43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36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36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36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36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36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36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36" t="e">
        <f>AVERAGE(AV187:AV201)</f>
        <v>#DIV/0!</v>
      </c>
    </row>
    <row r="188" spans="2:50" hidden="1">
      <c r="B188" s="435"/>
      <c r="C188" s="95">
        <v>2</v>
      </c>
      <c r="D188" s="95"/>
      <c r="E188" s="95"/>
      <c r="F188" s="95"/>
      <c r="G188" s="178"/>
      <c r="H188" s="436"/>
      <c r="I188" s="154" t="str">
        <f t="shared" si="180"/>
        <v/>
      </c>
      <c r="J188" s="154" t="str">
        <f t="shared" si="181"/>
        <v/>
      </c>
      <c r="K188" s="155" t="str">
        <f t="shared" si="182"/>
        <v/>
      </c>
      <c r="L188" s="438"/>
      <c r="M188" s="154" t="str">
        <f t="shared" ref="M188:M201" si="183">IFERROR(RANK(K188, K$187:K$201),"")</f>
        <v/>
      </c>
      <c r="N188" s="433"/>
      <c r="O188" s="433"/>
      <c r="P188" s="95"/>
      <c r="Q188" s="95"/>
      <c r="R188" s="178" t="str">
        <f t="shared" ref="R188:R201" si="184">IFERROR(Q188/P188,"")</f>
        <v/>
      </c>
      <c r="S188" s="95" t="str">
        <f t="shared" ref="S188:S201" si="185">IFERROR(RANK(R188, R$187:R$201),"")</f>
        <v/>
      </c>
      <c r="T188" s="436"/>
      <c r="U188" s="95"/>
      <c r="V188" s="95"/>
      <c r="W188" s="178" t="str">
        <f t="shared" ref="W188:W201" si="186">IFERROR(V188/U188,"")</f>
        <v/>
      </c>
      <c r="X188" s="95" t="str">
        <f t="shared" ref="X188:X201" si="187">IFERROR(RANK(W188, W$187:W$201),"")</f>
        <v/>
      </c>
      <c r="Y188" s="436"/>
      <c r="Z188" s="95"/>
      <c r="AA188" s="95"/>
      <c r="AB188" s="178" t="str">
        <f t="shared" ref="AB188:AB201" si="188">IFERROR(AA188/Z188,"")</f>
        <v/>
      </c>
      <c r="AC188" s="95" t="str">
        <f t="shared" ref="AC188:AC201" si="189">IFERROR(RANK(AB188, AB$187:AB$201),"")</f>
        <v/>
      </c>
      <c r="AD188" s="436"/>
      <c r="AE188" s="95"/>
      <c r="AF188" s="95"/>
      <c r="AG188" s="178" t="str">
        <f t="shared" ref="AG188:AG201" si="190">IFERROR(AF188/AE188,"")</f>
        <v/>
      </c>
      <c r="AH188" s="95" t="str">
        <f t="shared" ref="AH188:AH201" si="191">IFERROR(RANK(AG188, AG$187:AG$201),"")</f>
        <v/>
      </c>
      <c r="AI188" s="436"/>
      <c r="AJ188" s="95"/>
      <c r="AK188" s="95"/>
      <c r="AL188" s="178" t="str">
        <f t="shared" ref="AL188:AL201" si="192">IFERROR(AK188/AJ188,"")</f>
        <v/>
      </c>
      <c r="AM188" s="95" t="str">
        <f t="shared" ref="AM188:AM201" si="193">IFERROR(RANK(AL188, AL$187:AL$201),"")</f>
        <v/>
      </c>
      <c r="AN188" s="436"/>
      <c r="AO188" s="95"/>
      <c r="AP188" s="95"/>
      <c r="AQ188" s="178" t="str">
        <f t="shared" ref="AQ188:AQ201" si="194">IFERROR(AP188/AO188,"")</f>
        <v/>
      </c>
      <c r="AR188" s="95" t="str">
        <f t="shared" ref="AR188:AR201" si="195">IFERROR(RANK(AQ188, AQ$187:AQ$201),"")</f>
        <v/>
      </c>
      <c r="AS188" s="436"/>
      <c r="AT188" s="95"/>
      <c r="AU188" s="95"/>
      <c r="AV188" s="178" t="str">
        <f t="shared" ref="AV188:AV201" si="196">IFERROR(AU188/AT188,"")</f>
        <v/>
      </c>
      <c r="AW188" s="95" t="str">
        <f t="shared" ref="AW188:AW201" si="197">IFERROR(RANK(AV188, AV$187:AV$201),"")</f>
        <v/>
      </c>
      <c r="AX188" s="436"/>
    </row>
    <row r="189" spans="2:50" hidden="1">
      <c r="B189" s="435"/>
      <c r="C189" s="95">
        <v>3</v>
      </c>
      <c r="D189" s="95"/>
      <c r="E189" s="95"/>
      <c r="F189" s="95"/>
      <c r="G189" s="178"/>
      <c r="H189" s="436"/>
      <c r="I189" s="154" t="str">
        <f t="shared" si="180"/>
        <v/>
      </c>
      <c r="J189" s="154" t="str">
        <f t="shared" si="181"/>
        <v/>
      </c>
      <c r="K189" s="155" t="str">
        <f t="shared" si="182"/>
        <v/>
      </c>
      <c r="L189" s="438"/>
      <c r="M189" s="154" t="str">
        <f t="shared" si="183"/>
        <v/>
      </c>
      <c r="N189" s="433"/>
      <c r="O189" s="433"/>
      <c r="P189" s="95"/>
      <c r="Q189" s="95"/>
      <c r="R189" s="178" t="str">
        <f t="shared" si="184"/>
        <v/>
      </c>
      <c r="S189" s="95" t="str">
        <f t="shared" si="185"/>
        <v/>
      </c>
      <c r="T189" s="436"/>
      <c r="U189" s="95"/>
      <c r="V189" s="95"/>
      <c r="W189" s="178" t="str">
        <f t="shared" si="186"/>
        <v/>
      </c>
      <c r="X189" s="95" t="str">
        <f t="shared" si="187"/>
        <v/>
      </c>
      <c r="Y189" s="436"/>
      <c r="Z189" s="95"/>
      <c r="AA189" s="95"/>
      <c r="AB189" s="178" t="str">
        <f t="shared" si="188"/>
        <v/>
      </c>
      <c r="AC189" s="95" t="str">
        <f t="shared" si="189"/>
        <v/>
      </c>
      <c r="AD189" s="436"/>
      <c r="AE189" s="95"/>
      <c r="AF189" s="95"/>
      <c r="AG189" s="178" t="str">
        <f t="shared" si="190"/>
        <v/>
      </c>
      <c r="AH189" s="95" t="str">
        <f t="shared" si="191"/>
        <v/>
      </c>
      <c r="AI189" s="436"/>
      <c r="AJ189" s="95"/>
      <c r="AK189" s="95"/>
      <c r="AL189" s="178" t="str">
        <f t="shared" si="192"/>
        <v/>
      </c>
      <c r="AM189" s="95" t="str">
        <f t="shared" si="193"/>
        <v/>
      </c>
      <c r="AN189" s="436"/>
      <c r="AO189" s="95"/>
      <c r="AP189" s="95"/>
      <c r="AQ189" s="178" t="str">
        <f t="shared" si="194"/>
        <v/>
      </c>
      <c r="AR189" s="95" t="str">
        <f t="shared" si="195"/>
        <v/>
      </c>
      <c r="AS189" s="436"/>
      <c r="AT189" s="95"/>
      <c r="AU189" s="95"/>
      <c r="AV189" s="178" t="str">
        <f t="shared" si="196"/>
        <v/>
      </c>
      <c r="AW189" s="95" t="str">
        <f t="shared" si="197"/>
        <v/>
      </c>
      <c r="AX189" s="436"/>
    </row>
    <row r="190" spans="2:50" hidden="1">
      <c r="B190" s="435"/>
      <c r="C190" s="95">
        <v>4</v>
      </c>
      <c r="D190" s="95"/>
      <c r="E190" s="95"/>
      <c r="F190" s="95"/>
      <c r="G190" s="178"/>
      <c r="H190" s="436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38"/>
      <c r="M190" s="154" t="str">
        <f t="shared" si="183"/>
        <v/>
      </c>
      <c r="N190" s="433"/>
      <c r="O190" s="433"/>
      <c r="P190" s="95"/>
      <c r="Q190" s="95"/>
      <c r="R190" s="178" t="str">
        <f t="shared" si="184"/>
        <v/>
      </c>
      <c r="S190" s="95" t="str">
        <f t="shared" si="185"/>
        <v/>
      </c>
      <c r="T190" s="436"/>
      <c r="U190" s="95"/>
      <c r="V190" s="95"/>
      <c r="W190" s="178" t="str">
        <f t="shared" si="186"/>
        <v/>
      </c>
      <c r="X190" s="95" t="str">
        <f t="shared" si="187"/>
        <v/>
      </c>
      <c r="Y190" s="436"/>
      <c r="Z190" s="95"/>
      <c r="AA190" s="95"/>
      <c r="AB190" s="178" t="str">
        <f t="shared" si="188"/>
        <v/>
      </c>
      <c r="AC190" s="95" t="str">
        <f t="shared" si="189"/>
        <v/>
      </c>
      <c r="AD190" s="436"/>
      <c r="AE190" s="95"/>
      <c r="AF190" s="95"/>
      <c r="AG190" s="178" t="str">
        <f t="shared" si="190"/>
        <v/>
      </c>
      <c r="AH190" s="95" t="str">
        <f t="shared" si="191"/>
        <v/>
      </c>
      <c r="AI190" s="436"/>
      <c r="AJ190" s="95"/>
      <c r="AK190" s="95"/>
      <c r="AL190" s="178" t="str">
        <f t="shared" si="192"/>
        <v/>
      </c>
      <c r="AM190" s="95" t="str">
        <f t="shared" si="193"/>
        <v/>
      </c>
      <c r="AN190" s="436"/>
      <c r="AO190" s="95"/>
      <c r="AP190" s="95"/>
      <c r="AQ190" s="178" t="str">
        <f t="shared" si="194"/>
        <v/>
      </c>
      <c r="AR190" s="95" t="str">
        <f t="shared" si="195"/>
        <v/>
      </c>
      <c r="AS190" s="436"/>
      <c r="AT190" s="95"/>
      <c r="AU190" s="95"/>
      <c r="AV190" s="178" t="str">
        <f t="shared" si="196"/>
        <v/>
      </c>
      <c r="AW190" s="95" t="str">
        <f t="shared" si="197"/>
        <v/>
      </c>
      <c r="AX190" s="436"/>
    </row>
    <row r="191" spans="2:50" hidden="1">
      <c r="B191" s="435"/>
      <c r="C191" s="95">
        <v>5</v>
      </c>
      <c r="D191" s="95"/>
      <c r="E191" s="95"/>
      <c r="F191" s="95"/>
      <c r="G191" s="178"/>
      <c r="H191" s="436"/>
      <c r="I191" s="154" t="str">
        <f t="shared" ref="I191:I201" si="198">IFERROR(AVERAGE(P191,U191,Z191,AE191,AJ191,AO191,AT191),"")</f>
        <v/>
      </c>
      <c r="J191" s="154" t="str">
        <f t="shared" ref="J191:J201" si="199">IFERROR(AVERAGE(Q191,V191,AA191,AF191,AK191,AP191,AU191),"")</f>
        <v/>
      </c>
      <c r="K191" s="155" t="str">
        <f t="shared" ref="K191:K201" si="200">IFERROR(AVERAGE(R191,W191,AB191,AG191,AL191,AQ191,AV191),"")</f>
        <v/>
      </c>
      <c r="L191" s="438"/>
      <c r="M191" s="154" t="str">
        <f t="shared" si="183"/>
        <v/>
      </c>
      <c r="N191" s="433"/>
      <c r="O191" s="433"/>
      <c r="P191" s="95"/>
      <c r="Q191" s="95"/>
      <c r="R191" s="178" t="str">
        <f t="shared" si="184"/>
        <v/>
      </c>
      <c r="S191" s="95" t="str">
        <f t="shared" si="185"/>
        <v/>
      </c>
      <c r="T191" s="436"/>
      <c r="U191" s="95"/>
      <c r="V191" s="95"/>
      <c r="W191" s="178" t="str">
        <f t="shared" si="186"/>
        <v/>
      </c>
      <c r="X191" s="95" t="str">
        <f t="shared" si="187"/>
        <v/>
      </c>
      <c r="Y191" s="436"/>
      <c r="Z191" s="95"/>
      <c r="AA191" s="95"/>
      <c r="AB191" s="178" t="str">
        <f t="shared" si="188"/>
        <v/>
      </c>
      <c r="AC191" s="95" t="str">
        <f t="shared" si="189"/>
        <v/>
      </c>
      <c r="AD191" s="436"/>
      <c r="AE191" s="95"/>
      <c r="AF191" s="95"/>
      <c r="AG191" s="178" t="str">
        <f t="shared" si="190"/>
        <v/>
      </c>
      <c r="AH191" s="95" t="str">
        <f t="shared" si="191"/>
        <v/>
      </c>
      <c r="AI191" s="436"/>
      <c r="AJ191" s="95"/>
      <c r="AK191" s="95"/>
      <c r="AL191" s="178" t="str">
        <f t="shared" si="192"/>
        <v/>
      </c>
      <c r="AM191" s="95" t="str">
        <f t="shared" si="193"/>
        <v/>
      </c>
      <c r="AN191" s="436"/>
      <c r="AO191" s="95"/>
      <c r="AP191" s="95"/>
      <c r="AQ191" s="178" t="str">
        <f t="shared" si="194"/>
        <v/>
      </c>
      <c r="AR191" s="95" t="str">
        <f t="shared" si="195"/>
        <v/>
      </c>
      <c r="AS191" s="436"/>
      <c r="AT191" s="95"/>
      <c r="AU191" s="95"/>
      <c r="AV191" s="178" t="str">
        <f t="shared" si="196"/>
        <v/>
      </c>
      <c r="AW191" s="95" t="str">
        <f t="shared" si="197"/>
        <v/>
      </c>
      <c r="AX191" s="436"/>
    </row>
    <row r="192" spans="2:50" hidden="1">
      <c r="B192" s="435"/>
      <c r="C192" s="95">
        <v>6</v>
      </c>
      <c r="D192" s="95"/>
      <c r="E192" s="95"/>
      <c r="F192" s="95"/>
      <c r="G192" s="178"/>
      <c r="H192" s="436"/>
      <c r="I192" s="154" t="str">
        <f t="shared" si="198"/>
        <v/>
      </c>
      <c r="J192" s="154" t="str">
        <f t="shared" si="199"/>
        <v/>
      </c>
      <c r="K192" s="155" t="str">
        <f t="shared" si="200"/>
        <v/>
      </c>
      <c r="L192" s="438"/>
      <c r="M192" s="154" t="str">
        <f t="shared" si="183"/>
        <v/>
      </c>
      <c r="N192" s="433"/>
      <c r="O192" s="433"/>
      <c r="P192" s="95"/>
      <c r="Q192" s="95"/>
      <c r="R192" s="178" t="str">
        <f t="shared" si="184"/>
        <v/>
      </c>
      <c r="S192" s="95" t="str">
        <f t="shared" si="185"/>
        <v/>
      </c>
      <c r="T192" s="436"/>
      <c r="U192" s="95"/>
      <c r="V192" s="95"/>
      <c r="W192" s="178" t="str">
        <f t="shared" si="186"/>
        <v/>
      </c>
      <c r="X192" s="95" t="str">
        <f t="shared" si="187"/>
        <v/>
      </c>
      <c r="Y192" s="436"/>
      <c r="Z192" s="95"/>
      <c r="AA192" s="95"/>
      <c r="AB192" s="178" t="str">
        <f t="shared" si="188"/>
        <v/>
      </c>
      <c r="AC192" s="95" t="str">
        <f t="shared" si="189"/>
        <v/>
      </c>
      <c r="AD192" s="436"/>
      <c r="AE192" s="95"/>
      <c r="AF192" s="95"/>
      <c r="AG192" s="178" t="str">
        <f t="shared" si="190"/>
        <v/>
      </c>
      <c r="AH192" s="95" t="str">
        <f t="shared" si="191"/>
        <v/>
      </c>
      <c r="AI192" s="436"/>
      <c r="AJ192" s="95"/>
      <c r="AK192" s="95"/>
      <c r="AL192" s="178" t="str">
        <f t="shared" si="192"/>
        <v/>
      </c>
      <c r="AM192" s="95" t="str">
        <f t="shared" si="193"/>
        <v/>
      </c>
      <c r="AN192" s="436"/>
      <c r="AO192" s="95"/>
      <c r="AP192" s="95"/>
      <c r="AQ192" s="178" t="str">
        <f t="shared" si="194"/>
        <v/>
      </c>
      <c r="AR192" s="95" t="str">
        <f t="shared" si="195"/>
        <v/>
      </c>
      <c r="AS192" s="436"/>
      <c r="AT192" s="95"/>
      <c r="AU192" s="95"/>
      <c r="AV192" s="178" t="str">
        <f t="shared" si="196"/>
        <v/>
      </c>
      <c r="AW192" s="95" t="str">
        <f t="shared" si="197"/>
        <v/>
      </c>
      <c r="AX192" s="436"/>
    </row>
    <row r="193" spans="2:50" hidden="1">
      <c r="B193" s="435"/>
      <c r="C193" s="95">
        <v>7</v>
      </c>
      <c r="D193" s="95"/>
      <c r="E193" s="95"/>
      <c r="F193" s="95"/>
      <c r="G193" s="178"/>
      <c r="H193" s="436"/>
      <c r="I193" s="154" t="str">
        <f t="shared" si="198"/>
        <v/>
      </c>
      <c r="J193" s="154" t="str">
        <f t="shared" si="199"/>
        <v/>
      </c>
      <c r="K193" s="155" t="str">
        <f t="shared" si="200"/>
        <v/>
      </c>
      <c r="L193" s="438"/>
      <c r="M193" s="154" t="str">
        <f t="shared" si="183"/>
        <v/>
      </c>
      <c r="N193" s="433"/>
      <c r="O193" s="433"/>
      <c r="P193" s="95"/>
      <c r="Q193" s="95"/>
      <c r="R193" s="178" t="str">
        <f t="shared" si="184"/>
        <v/>
      </c>
      <c r="S193" s="95" t="str">
        <f t="shared" si="185"/>
        <v/>
      </c>
      <c r="T193" s="436"/>
      <c r="U193" s="95"/>
      <c r="V193" s="95"/>
      <c r="W193" s="178" t="str">
        <f t="shared" si="186"/>
        <v/>
      </c>
      <c r="X193" s="95" t="str">
        <f t="shared" si="187"/>
        <v/>
      </c>
      <c r="Y193" s="436"/>
      <c r="Z193" s="95"/>
      <c r="AA193" s="95"/>
      <c r="AB193" s="178" t="str">
        <f t="shared" si="188"/>
        <v/>
      </c>
      <c r="AC193" s="95" t="str">
        <f t="shared" si="189"/>
        <v/>
      </c>
      <c r="AD193" s="436"/>
      <c r="AE193" s="95"/>
      <c r="AF193" s="95"/>
      <c r="AG193" s="178" t="str">
        <f t="shared" si="190"/>
        <v/>
      </c>
      <c r="AH193" s="95" t="str">
        <f t="shared" si="191"/>
        <v/>
      </c>
      <c r="AI193" s="436"/>
      <c r="AJ193" s="95"/>
      <c r="AK193" s="95"/>
      <c r="AL193" s="178" t="str">
        <f t="shared" si="192"/>
        <v/>
      </c>
      <c r="AM193" s="95" t="str">
        <f t="shared" si="193"/>
        <v/>
      </c>
      <c r="AN193" s="436"/>
      <c r="AO193" s="95"/>
      <c r="AP193" s="95"/>
      <c r="AQ193" s="178" t="str">
        <f t="shared" si="194"/>
        <v/>
      </c>
      <c r="AR193" s="95" t="str">
        <f t="shared" si="195"/>
        <v/>
      </c>
      <c r="AS193" s="436"/>
      <c r="AT193" s="95"/>
      <c r="AU193" s="95"/>
      <c r="AV193" s="178" t="str">
        <f t="shared" si="196"/>
        <v/>
      </c>
      <c r="AW193" s="95" t="str">
        <f t="shared" si="197"/>
        <v/>
      </c>
      <c r="AX193" s="436"/>
    </row>
    <row r="194" spans="2:50" hidden="1">
      <c r="B194" s="435"/>
      <c r="C194" s="95">
        <v>8</v>
      </c>
      <c r="D194" s="95"/>
      <c r="E194" s="95"/>
      <c r="F194" s="95"/>
      <c r="G194" s="178"/>
      <c r="H194" s="436"/>
      <c r="I194" s="154" t="str">
        <f t="shared" si="198"/>
        <v/>
      </c>
      <c r="J194" s="154" t="str">
        <f t="shared" si="199"/>
        <v/>
      </c>
      <c r="K194" s="155" t="str">
        <f t="shared" si="200"/>
        <v/>
      </c>
      <c r="L194" s="438"/>
      <c r="M194" s="154" t="str">
        <f t="shared" si="183"/>
        <v/>
      </c>
      <c r="N194" s="433"/>
      <c r="O194" s="433"/>
      <c r="P194" s="95"/>
      <c r="Q194" s="95"/>
      <c r="R194" s="178" t="str">
        <f t="shared" si="184"/>
        <v/>
      </c>
      <c r="S194" s="95" t="str">
        <f t="shared" si="185"/>
        <v/>
      </c>
      <c r="T194" s="436"/>
      <c r="U194" s="95"/>
      <c r="V194" s="95"/>
      <c r="W194" s="178" t="str">
        <f t="shared" si="186"/>
        <v/>
      </c>
      <c r="X194" s="95" t="str">
        <f t="shared" si="187"/>
        <v/>
      </c>
      <c r="Y194" s="436"/>
      <c r="Z194" s="95"/>
      <c r="AA194" s="95"/>
      <c r="AB194" s="178" t="str">
        <f t="shared" si="188"/>
        <v/>
      </c>
      <c r="AC194" s="95" t="str">
        <f t="shared" si="189"/>
        <v/>
      </c>
      <c r="AD194" s="436"/>
      <c r="AE194" s="95"/>
      <c r="AF194" s="95"/>
      <c r="AG194" s="178" t="str">
        <f t="shared" si="190"/>
        <v/>
      </c>
      <c r="AH194" s="95" t="str">
        <f t="shared" si="191"/>
        <v/>
      </c>
      <c r="AI194" s="436"/>
      <c r="AJ194" s="95"/>
      <c r="AK194" s="95"/>
      <c r="AL194" s="178" t="str">
        <f t="shared" si="192"/>
        <v/>
      </c>
      <c r="AM194" s="95" t="str">
        <f t="shared" si="193"/>
        <v/>
      </c>
      <c r="AN194" s="436"/>
      <c r="AO194" s="95"/>
      <c r="AP194" s="95"/>
      <c r="AQ194" s="178" t="str">
        <f t="shared" si="194"/>
        <v/>
      </c>
      <c r="AR194" s="95" t="str">
        <f t="shared" si="195"/>
        <v/>
      </c>
      <c r="AS194" s="436"/>
      <c r="AT194" s="95"/>
      <c r="AU194" s="95"/>
      <c r="AV194" s="178" t="str">
        <f t="shared" si="196"/>
        <v/>
      </c>
      <c r="AW194" s="95" t="str">
        <f t="shared" si="197"/>
        <v/>
      </c>
      <c r="AX194" s="436"/>
    </row>
    <row r="195" spans="2:50" hidden="1">
      <c r="B195" s="435"/>
      <c r="C195" s="95">
        <v>9</v>
      </c>
      <c r="D195" s="95"/>
      <c r="E195" s="95"/>
      <c r="F195" s="95"/>
      <c r="G195" s="178"/>
      <c r="H195" s="436"/>
      <c r="I195" s="154" t="str">
        <f t="shared" si="198"/>
        <v/>
      </c>
      <c r="J195" s="154" t="str">
        <f t="shared" si="199"/>
        <v/>
      </c>
      <c r="K195" s="155" t="str">
        <f t="shared" si="200"/>
        <v/>
      </c>
      <c r="L195" s="438"/>
      <c r="M195" s="154" t="str">
        <f t="shared" si="183"/>
        <v/>
      </c>
      <c r="N195" s="433"/>
      <c r="O195" s="433"/>
      <c r="P195" s="95"/>
      <c r="Q195" s="95"/>
      <c r="R195" s="178" t="str">
        <f t="shared" si="184"/>
        <v/>
      </c>
      <c r="S195" s="95" t="str">
        <f t="shared" si="185"/>
        <v/>
      </c>
      <c r="T195" s="436"/>
      <c r="U195" s="95"/>
      <c r="V195" s="95"/>
      <c r="W195" s="178" t="str">
        <f t="shared" si="186"/>
        <v/>
      </c>
      <c r="X195" s="95" t="str">
        <f t="shared" si="187"/>
        <v/>
      </c>
      <c r="Y195" s="436"/>
      <c r="Z195" s="95"/>
      <c r="AA195" s="95"/>
      <c r="AB195" s="178" t="str">
        <f t="shared" si="188"/>
        <v/>
      </c>
      <c r="AC195" s="95" t="str">
        <f t="shared" si="189"/>
        <v/>
      </c>
      <c r="AD195" s="436"/>
      <c r="AE195" s="95"/>
      <c r="AF195" s="95"/>
      <c r="AG195" s="178" t="str">
        <f t="shared" si="190"/>
        <v/>
      </c>
      <c r="AH195" s="95" t="str">
        <f t="shared" si="191"/>
        <v/>
      </c>
      <c r="AI195" s="436"/>
      <c r="AJ195" s="95"/>
      <c r="AK195" s="95"/>
      <c r="AL195" s="178" t="str">
        <f t="shared" si="192"/>
        <v/>
      </c>
      <c r="AM195" s="95" t="str">
        <f t="shared" si="193"/>
        <v/>
      </c>
      <c r="AN195" s="436"/>
      <c r="AO195" s="95"/>
      <c r="AP195" s="95"/>
      <c r="AQ195" s="178" t="str">
        <f t="shared" si="194"/>
        <v/>
      </c>
      <c r="AR195" s="95" t="str">
        <f t="shared" si="195"/>
        <v/>
      </c>
      <c r="AS195" s="436"/>
      <c r="AT195" s="95"/>
      <c r="AU195" s="95"/>
      <c r="AV195" s="178" t="str">
        <f t="shared" si="196"/>
        <v/>
      </c>
      <c r="AW195" s="95" t="str">
        <f t="shared" si="197"/>
        <v/>
      </c>
      <c r="AX195" s="436"/>
    </row>
    <row r="196" spans="2:50" hidden="1">
      <c r="B196" s="435"/>
      <c r="C196" s="95">
        <v>10</v>
      </c>
      <c r="D196" s="95"/>
      <c r="E196" s="95"/>
      <c r="F196" s="95"/>
      <c r="G196" s="178"/>
      <c r="H196" s="436"/>
      <c r="I196" s="154" t="str">
        <f t="shared" si="198"/>
        <v/>
      </c>
      <c r="J196" s="154" t="str">
        <f t="shared" si="199"/>
        <v/>
      </c>
      <c r="K196" s="155" t="str">
        <f t="shared" si="200"/>
        <v/>
      </c>
      <c r="L196" s="438"/>
      <c r="M196" s="154" t="str">
        <f t="shared" si="183"/>
        <v/>
      </c>
      <c r="N196" s="433"/>
      <c r="O196" s="433"/>
      <c r="P196" s="95"/>
      <c r="Q196" s="95"/>
      <c r="R196" s="178" t="str">
        <f t="shared" si="184"/>
        <v/>
      </c>
      <c r="S196" s="95" t="str">
        <f t="shared" si="185"/>
        <v/>
      </c>
      <c r="T196" s="436"/>
      <c r="U196" s="95"/>
      <c r="V196" s="95"/>
      <c r="W196" s="178" t="str">
        <f t="shared" si="186"/>
        <v/>
      </c>
      <c r="X196" s="95" t="str">
        <f t="shared" si="187"/>
        <v/>
      </c>
      <c r="Y196" s="436"/>
      <c r="Z196" s="95"/>
      <c r="AA196" s="95"/>
      <c r="AB196" s="178" t="str">
        <f t="shared" si="188"/>
        <v/>
      </c>
      <c r="AC196" s="95" t="str">
        <f t="shared" si="189"/>
        <v/>
      </c>
      <c r="AD196" s="436"/>
      <c r="AE196" s="95"/>
      <c r="AF196" s="95"/>
      <c r="AG196" s="178" t="str">
        <f t="shared" si="190"/>
        <v/>
      </c>
      <c r="AH196" s="95" t="str">
        <f t="shared" si="191"/>
        <v/>
      </c>
      <c r="AI196" s="436"/>
      <c r="AJ196" s="95"/>
      <c r="AK196" s="95"/>
      <c r="AL196" s="178" t="str">
        <f t="shared" si="192"/>
        <v/>
      </c>
      <c r="AM196" s="95" t="str">
        <f t="shared" si="193"/>
        <v/>
      </c>
      <c r="AN196" s="436"/>
      <c r="AO196" s="95"/>
      <c r="AP196" s="95"/>
      <c r="AQ196" s="178" t="str">
        <f t="shared" si="194"/>
        <v/>
      </c>
      <c r="AR196" s="95" t="str">
        <f t="shared" si="195"/>
        <v/>
      </c>
      <c r="AS196" s="436"/>
      <c r="AT196" s="95"/>
      <c r="AU196" s="95"/>
      <c r="AV196" s="178" t="str">
        <f t="shared" si="196"/>
        <v/>
      </c>
      <c r="AW196" s="95" t="str">
        <f t="shared" si="197"/>
        <v/>
      </c>
      <c r="AX196" s="436"/>
    </row>
    <row r="197" spans="2:50" hidden="1">
      <c r="B197" s="435"/>
      <c r="C197" s="95">
        <v>11</v>
      </c>
      <c r="D197" s="95"/>
      <c r="E197" s="95"/>
      <c r="F197" s="95"/>
      <c r="G197" s="178"/>
      <c r="H197" s="436"/>
      <c r="I197" s="154" t="str">
        <f t="shared" si="198"/>
        <v/>
      </c>
      <c r="J197" s="154" t="str">
        <f t="shared" si="199"/>
        <v/>
      </c>
      <c r="K197" s="155" t="str">
        <f t="shared" si="200"/>
        <v/>
      </c>
      <c r="L197" s="438"/>
      <c r="M197" s="154" t="str">
        <f t="shared" si="183"/>
        <v/>
      </c>
      <c r="N197" s="433"/>
      <c r="O197" s="433"/>
      <c r="P197" s="95"/>
      <c r="Q197" s="95"/>
      <c r="R197" s="178" t="str">
        <f t="shared" si="184"/>
        <v/>
      </c>
      <c r="S197" s="95" t="str">
        <f t="shared" si="185"/>
        <v/>
      </c>
      <c r="T197" s="436"/>
      <c r="U197" s="95"/>
      <c r="V197" s="95"/>
      <c r="W197" s="178" t="str">
        <f t="shared" si="186"/>
        <v/>
      </c>
      <c r="X197" s="95" t="str">
        <f t="shared" si="187"/>
        <v/>
      </c>
      <c r="Y197" s="436"/>
      <c r="Z197" s="95"/>
      <c r="AA197" s="95"/>
      <c r="AB197" s="178" t="str">
        <f t="shared" si="188"/>
        <v/>
      </c>
      <c r="AC197" s="95" t="str">
        <f t="shared" si="189"/>
        <v/>
      </c>
      <c r="AD197" s="436"/>
      <c r="AE197" s="95"/>
      <c r="AF197" s="95"/>
      <c r="AG197" s="178" t="str">
        <f t="shared" si="190"/>
        <v/>
      </c>
      <c r="AH197" s="95" t="str">
        <f t="shared" si="191"/>
        <v/>
      </c>
      <c r="AI197" s="436"/>
      <c r="AJ197" s="95"/>
      <c r="AK197" s="95"/>
      <c r="AL197" s="178" t="str">
        <f t="shared" si="192"/>
        <v/>
      </c>
      <c r="AM197" s="95" t="str">
        <f t="shared" si="193"/>
        <v/>
      </c>
      <c r="AN197" s="436"/>
      <c r="AO197" s="95"/>
      <c r="AP197" s="95"/>
      <c r="AQ197" s="178" t="str">
        <f t="shared" si="194"/>
        <v/>
      </c>
      <c r="AR197" s="95" t="str">
        <f t="shared" si="195"/>
        <v/>
      </c>
      <c r="AS197" s="436"/>
      <c r="AT197" s="95"/>
      <c r="AU197" s="95"/>
      <c r="AV197" s="178" t="str">
        <f t="shared" si="196"/>
        <v/>
      </c>
      <c r="AW197" s="95" t="str">
        <f t="shared" si="197"/>
        <v/>
      </c>
      <c r="AX197" s="436"/>
    </row>
    <row r="198" spans="2:50" hidden="1">
      <c r="B198" s="435"/>
      <c r="C198" s="95">
        <v>12</v>
      </c>
      <c r="D198" s="95"/>
      <c r="E198" s="95"/>
      <c r="F198" s="95"/>
      <c r="G198" s="178"/>
      <c r="H198" s="436"/>
      <c r="I198" s="154" t="str">
        <f t="shared" si="198"/>
        <v/>
      </c>
      <c r="J198" s="154" t="str">
        <f t="shared" si="199"/>
        <v/>
      </c>
      <c r="K198" s="155" t="str">
        <f t="shared" si="200"/>
        <v/>
      </c>
      <c r="L198" s="438"/>
      <c r="M198" s="154" t="str">
        <f t="shared" si="183"/>
        <v/>
      </c>
      <c r="N198" s="433"/>
      <c r="O198" s="433"/>
      <c r="P198" s="95"/>
      <c r="Q198" s="95"/>
      <c r="R198" s="178" t="str">
        <f t="shared" si="184"/>
        <v/>
      </c>
      <c r="S198" s="95" t="str">
        <f t="shared" si="185"/>
        <v/>
      </c>
      <c r="T198" s="436"/>
      <c r="U198" s="95"/>
      <c r="V198" s="95"/>
      <c r="W198" s="178" t="str">
        <f t="shared" si="186"/>
        <v/>
      </c>
      <c r="X198" s="95" t="str">
        <f t="shared" si="187"/>
        <v/>
      </c>
      <c r="Y198" s="436"/>
      <c r="Z198" s="95"/>
      <c r="AA198" s="95"/>
      <c r="AB198" s="178" t="str">
        <f t="shared" si="188"/>
        <v/>
      </c>
      <c r="AC198" s="95" t="str">
        <f t="shared" si="189"/>
        <v/>
      </c>
      <c r="AD198" s="436"/>
      <c r="AE198" s="95"/>
      <c r="AF198" s="95"/>
      <c r="AG198" s="178" t="str">
        <f t="shared" si="190"/>
        <v/>
      </c>
      <c r="AH198" s="95" t="str">
        <f t="shared" si="191"/>
        <v/>
      </c>
      <c r="AI198" s="436"/>
      <c r="AJ198" s="95"/>
      <c r="AK198" s="95"/>
      <c r="AL198" s="178" t="str">
        <f t="shared" si="192"/>
        <v/>
      </c>
      <c r="AM198" s="95" t="str">
        <f t="shared" si="193"/>
        <v/>
      </c>
      <c r="AN198" s="436"/>
      <c r="AO198" s="95"/>
      <c r="AP198" s="95"/>
      <c r="AQ198" s="178" t="str">
        <f t="shared" si="194"/>
        <v/>
      </c>
      <c r="AR198" s="95" t="str">
        <f t="shared" si="195"/>
        <v/>
      </c>
      <c r="AS198" s="436"/>
      <c r="AT198" s="95"/>
      <c r="AU198" s="95"/>
      <c r="AV198" s="178" t="str">
        <f t="shared" si="196"/>
        <v/>
      </c>
      <c r="AW198" s="95" t="str">
        <f t="shared" si="197"/>
        <v/>
      </c>
      <c r="AX198" s="436"/>
    </row>
    <row r="199" spans="2:50" hidden="1">
      <c r="B199" s="435"/>
      <c r="C199" s="95">
        <v>13</v>
      </c>
      <c r="D199" s="95"/>
      <c r="E199" s="95"/>
      <c r="F199" s="95"/>
      <c r="G199" s="178"/>
      <c r="H199" s="436"/>
      <c r="I199" s="154" t="str">
        <f t="shared" si="198"/>
        <v/>
      </c>
      <c r="J199" s="154" t="str">
        <f t="shared" si="199"/>
        <v/>
      </c>
      <c r="K199" s="155" t="str">
        <f t="shared" si="200"/>
        <v/>
      </c>
      <c r="L199" s="438"/>
      <c r="M199" s="154" t="str">
        <f t="shared" si="183"/>
        <v/>
      </c>
      <c r="N199" s="433"/>
      <c r="O199" s="433"/>
      <c r="P199" s="95"/>
      <c r="Q199" s="95"/>
      <c r="R199" s="178" t="str">
        <f t="shared" si="184"/>
        <v/>
      </c>
      <c r="S199" s="95" t="str">
        <f t="shared" si="185"/>
        <v/>
      </c>
      <c r="T199" s="436"/>
      <c r="U199" s="95"/>
      <c r="V199" s="95"/>
      <c r="W199" s="178" t="str">
        <f t="shared" si="186"/>
        <v/>
      </c>
      <c r="X199" s="95" t="str">
        <f t="shared" si="187"/>
        <v/>
      </c>
      <c r="Y199" s="436"/>
      <c r="Z199" s="95"/>
      <c r="AA199" s="95"/>
      <c r="AB199" s="178" t="str">
        <f t="shared" si="188"/>
        <v/>
      </c>
      <c r="AC199" s="95" t="str">
        <f t="shared" si="189"/>
        <v/>
      </c>
      <c r="AD199" s="436"/>
      <c r="AE199" s="95"/>
      <c r="AF199" s="95"/>
      <c r="AG199" s="178" t="str">
        <f t="shared" si="190"/>
        <v/>
      </c>
      <c r="AH199" s="95" t="str">
        <f t="shared" si="191"/>
        <v/>
      </c>
      <c r="AI199" s="436"/>
      <c r="AJ199" s="95"/>
      <c r="AK199" s="95"/>
      <c r="AL199" s="178" t="str">
        <f t="shared" si="192"/>
        <v/>
      </c>
      <c r="AM199" s="95" t="str">
        <f t="shared" si="193"/>
        <v/>
      </c>
      <c r="AN199" s="436"/>
      <c r="AO199" s="95"/>
      <c r="AP199" s="95"/>
      <c r="AQ199" s="178" t="str">
        <f t="shared" si="194"/>
        <v/>
      </c>
      <c r="AR199" s="95" t="str">
        <f t="shared" si="195"/>
        <v/>
      </c>
      <c r="AS199" s="436"/>
      <c r="AT199" s="95"/>
      <c r="AU199" s="95"/>
      <c r="AV199" s="178" t="str">
        <f t="shared" si="196"/>
        <v/>
      </c>
      <c r="AW199" s="95" t="str">
        <f t="shared" si="197"/>
        <v/>
      </c>
      <c r="AX199" s="436"/>
    </row>
    <row r="200" spans="2:50" hidden="1">
      <c r="B200" s="435"/>
      <c r="C200" s="95">
        <v>14</v>
      </c>
      <c r="D200" s="95"/>
      <c r="E200" s="95"/>
      <c r="F200" s="95"/>
      <c r="G200" s="178"/>
      <c r="H200" s="436"/>
      <c r="I200" s="154" t="str">
        <f t="shared" si="198"/>
        <v/>
      </c>
      <c r="J200" s="154" t="str">
        <f t="shared" si="199"/>
        <v/>
      </c>
      <c r="K200" s="155" t="str">
        <f t="shared" si="200"/>
        <v/>
      </c>
      <c r="L200" s="438"/>
      <c r="M200" s="154" t="str">
        <f t="shared" si="183"/>
        <v/>
      </c>
      <c r="N200" s="433"/>
      <c r="O200" s="433"/>
      <c r="P200" s="95"/>
      <c r="Q200" s="95"/>
      <c r="R200" s="178" t="str">
        <f t="shared" si="184"/>
        <v/>
      </c>
      <c r="S200" s="95" t="str">
        <f t="shared" si="185"/>
        <v/>
      </c>
      <c r="T200" s="436"/>
      <c r="U200" s="95"/>
      <c r="V200" s="95"/>
      <c r="W200" s="178" t="str">
        <f t="shared" si="186"/>
        <v/>
      </c>
      <c r="X200" s="95" t="str">
        <f t="shared" si="187"/>
        <v/>
      </c>
      <c r="Y200" s="436"/>
      <c r="Z200" s="95"/>
      <c r="AA200" s="95"/>
      <c r="AB200" s="178" t="str">
        <f t="shared" si="188"/>
        <v/>
      </c>
      <c r="AC200" s="95" t="str">
        <f t="shared" si="189"/>
        <v/>
      </c>
      <c r="AD200" s="436"/>
      <c r="AE200" s="95"/>
      <c r="AF200" s="95"/>
      <c r="AG200" s="178" t="str">
        <f t="shared" si="190"/>
        <v/>
      </c>
      <c r="AH200" s="95" t="str">
        <f t="shared" si="191"/>
        <v/>
      </c>
      <c r="AI200" s="436"/>
      <c r="AJ200" s="95"/>
      <c r="AK200" s="95"/>
      <c r="AL200" s="178" t="str">
        <f t="shared" si="192"/>
        <v/>
      </c>
      <c r="AM200" s="95" t="str">
        <f t="shared" si="193"/>
        <v/>
      </c>
      <c r="AN200" s="436"/>
      <c r="AO200" s="95"/>
      <c r="AP200" s="95"/>
      <c r="AQ200" s="178" t="str">
        <f t="shared" si="194"/>
        <v/>
      </c>
      <c r="AR200" s="95" t="str">
        <f t="shared" si="195"/>
        <v/>
      </c>
      <c r="AS200" s="436"/>
      <c r="AT200" s="95"/>
      <c r="AU200" s="95"/>
      <c r="AV200" s="178" t="str">
        <f t="shared" si="196"/>
        <v/>
      </c>
      <c r="AW200" s="95" t="str">
        <f t="shared" si="197"/>
        <v/>
      </c>
      <c r="AX200" s="436"/>
    </row>
    <row r="201" spans="2:50" hidden="1">
      <c r="B201" s="435"/>
      <c r="C201" s="95">
        <v>15</v>
      </c>
      <c r="D201" s="95"/>
      <c r="E201" s="95"/>
      <c r="F201" s="95"/>
      <c r="G201" s="178"/>
      <c r="H201" s="436"/>
      <c r="I201" s="154" t="str">
        <f t="shared" si="198"/>
        <v/>
      </c>
      <c r="J201" s="154" t="str">
        <f t="shared" si="199"/>
        <v/>
      </c>
      <c r="K201" s="155" t="str">
        <f t="shared" si="200"/>
        <v/>
      </c>
      <c r="L201" s="439"/>
      <c r="M201" s="154" t="str">
        <f t="shared" si="183"/>
        <v/>
      </c>
      <c r="N201" s="433"/>
      <c r="O201" s="433"/>
      <c r="P201" s="95"/>
      <c r="Q201" s="95"/>
      <c r="R201" s="178" t="str">
        <f t="shared" si="184"/>
        <v/>
      </c>
      <c r="S201" s="95" t="str">
        <f t="shared" si="185"/>
        <v/>
      </c>
      <c r="T201" s="436"/>
      <c r="U201" s="95"/>
      <c r="V201" s="95"/>
      <c r="W201" s="178" t="str">
        <f t="shared" si="186"/>
        <v/>
      </c>
      <c r="X201" s="95" t="str">
        <f t="shared" si="187"/>
        <v/>
      </c>
      <c r="Y201" s="436"/>
      <c r="Z201" s="95"/>
      <c r="AA201" s="95"/>
      <c r="AB201" s="178" t="str">
        <f t="shared" si="188"/>
        <v/>
      </c>
      <c r="AC201" s="95" t="str">
        <f t="shared" si="189"/>
        <v/>
      </c>
      <c r="AD201" s="436"/>
      <c r="AE201" s="95"/>
      <c r="AF201" s="95"/>
      <c r="AG201" s="178" t="str">
        <f t="shared" si="190"/>
        <v/>
      </c>
      <c r="AH201" s="95" t="str">
        <f t="shared" si="191"/>
        <v/>
      </c>
      <c r="AI201" s="436"/>
      <c r="AJ201" s="95"/>
      <c r="AK201" s="95"/>
      <c r="AL201" s="178" t="str">
        <f t="shared" si="192"/>
        <v/>
      </c>
      <c r="AM201" s="95" t="str">
        <f t="shared" si="193"/>
        <v/>
      </c>
      <c r="AN201" s="436"/>
      <c r="AO201" s="95"/>
      <c r="AP201" s="95"/>
      <c r="AQ201" s="178" t="str">
        <f t="shared" si="194"/>
        <v/>
      </c>
      <c r="AR201" s="95" t="str">
        <f t="shared" si="195"/>
        <v/>
      </c>
      <c r="AS201" s="436"/>
      <c r="AT201" s="95"/>
      <c r="AU201" s="95"/>
      <c r="AV201" s="178" t="str">
        <f t="shared" si="196"/>
        <v/>
      </c>
      <c r="AW201" s="95" t="str">
        <f t="shared" si="197"/>
        <v/>
      </c>
      <c r="AX201" s="436"/>
    </row>
    <row r="202" spans="2:50" ht="15.75" hidden="1">
      <c r="B202" s="443" t="s">
        <v>167</v>
      </c>
      <c r="C202" s="444"/>
      <c r="D202" s="444"/>
      <c r="E202" s="444"/>
      <c r="F202" s="444"/>
      <c r="G202" s="444"/>
      <c r="H202" s="444"/>
      <c r="I202" s="151"/>
      <c r="J202" s="151"/>
      <c r="K202" s="151"/>
      <c r="L202" s="151"/>
      <c r="M202" s="151"/>
      <c r="N202" s="433" t="s">
        <v>159</v>
      </c>
      <c r="O202" s="446" t="s">
        <v>106</v>
      </c>
      <c r="P202" s="448">
        <f>AT182+1</f>
        <v>45937</v>
      </c>
      <c r="Q202" s="435"/>
      <c r="R202" s="435"/>
      <c r="S202" s="435"/>
      <c r="T202" s="435"/>
      <c r="U202" s="448">
        <f>P202+1</f>
        <v>45938</v>
      </c>
      <c r="V202" s="435"/>
      <c r="W202" s="435"/>
      <c r="X202" s="435"/>
      <c r="Y202" s="435"/>
      <c r="Z202" s="448">
        <f>U202+1</f>
        <v>45939</v>
      </c>
      <c r="AA202" s="435"/>
      <c r="AB202" s="435"/>
      <c r="AC202" s="435"/>
      <c r="AD202" s="435"/>
      <c r="AE202" s="448">
        <f>Z202+1</f>
        <v>45940</v>
      </c>
      <c r="AF202" s="435"/>
      <c r="AG202" s="435"/>
      <c r="AH202" s="435"/>
      <c r="AI202" s="435"/>
      <c r="AJ202" s="448">
        <f>AE202+1</f>
        <v>45941</v>
      </c>
      <c r="AK202" s="435"/>
      <c r="AL202" s="435"/>
      <c r="AM202" s="435"/>
      <c r="AN202" s="435"/>
      <c r="AO202" s="448">
        <f>AJ202+1</f>
        <v>45942</v>
      </c>
      <c r="AP202" s="435"/>
      <c r="AQ202" s="435"/>
      <c r="AR202" s="435"/>
      <c r="AS202" s="435"/>
      <c r="AT202" s="448">
        <f>AO202+1</f>
        <v>45943</v>
      </c>
      <c r="AU202" s="435"/>
      <c r="AV202" s="435"/>
      <c r="AW202" s="435"/>
      <c r="AX202" s="435"/>
    </row>
    <row r="203" spans="2:50" ht="15.75" hidden="1">
      <c r="B203" s="445"/>
      <c r="C203" s="445"/>
      <c r="D203" s="445"/>
      <c r="E203" s="445"/>
      <c r="F203" s="445"/>
      <c r="G203" s="445"/>
      <c r="H203" s="445"/>
      <c r="I203" s="151"/>
      <c r="J203" s="151"/>
      <c r="K203" s="151"/>
      <c r="L203" s="151"/>
      <c r="M203" s="151"/>
      <c r="N203" s="433"/>
      <c r="O203" s="447"/>
      <c r="P203" s="448" t="s">
        <v>120</v>
      </c>
      <c r="Q203" s="435"/>
      <c r="R203" s="435"/>
      <c r="S203" s="435"/>
      <c r="T203" s="435"/>
      <c r="U203" s="448" t="s">
        <v>114</v>
      </c>
      <c r="V203" s="435"/>
      <c r="W203" s="435"/>
      <c r="X203" s="435"/>
      <c r="Y203" s="435"/>
      <c r="Z203" s="448" t="s">
        <v>115</v>
      </c>
      <c r="AA203" s="435"/>
      <c r="AB203" s="435"/>
      <c r="AC203" s="435"/>
      <c r="AD203" s="435"/>
      <c r="AE203" s="448" t="s">
        <v>116</v>
      </c>
      <c r="AF203" s="435"/>
      <c r="AG203" s="435"/>
      <c r="AH203" s="435"/>
      <c r="AI203" s="435"/>
      <c r="AJ203" s="448" t="s">
        <v>117</v>
      </c>
      <c r="AK203" s="435"/>
      <c r="AL203" s="435"/>
      <c r="AM203" s="435"/>
      <c r="AN203" s="435"/>
      <c r="AO203" s="448" t="s">
        <v>118</v>
      </c>
      <c r="AP203" s="435"/>
      <c r="AQ203" s="435"/>
      <c r="AR203" s="435"/>
      <c r="AS203" s="435"/>
      <c r="AT203" s="448" t="s">
        <v>119</v>
      </c>
      <c r="AU203" s="435"/>
      <c r="AV203" s="435"/>
      <c r="AW203" s="435"/>
      <c r="AX203" s="435"/>
    </row>
    <row r="204" spans="2:50" hidden="1">
      <c r="B204" s="433" t="s">
        <v>155</v>
      </c>
      <c r="C204" s="433" t="s">
        <v>147</v>
      </c>
      <c r="D204" s="433"/>
      <c r="E204" s="433" t="s">
        <v>149</v>
      </c>
      <c r="F204" s="433"/>
      <c r="G204" s="433"/>
      <c r="H204" s="440" t="s">
        <v>156</v>
      </c>
      <c r="I204" s="434" t="s">
        <v>225</v>
      </c>
      <c r="J204" s="434"/>
      <c r="K204" s="434"/>
      <c r="L204" s="434" t="s">
        <v>156</v>
      </c>
      <c r="M204" s="434" t="s">
        <v>168</v>
      </c>
      <c r="N204" s="433"/>
      <c r="O204" s="433" t="s">
        <v>158</v>
      </c>
      <c r="P204" s="430" t="s">
        <v>152</v>
      </c>
      <c r="Q204" s="431"/>
      <c r="R204" s="431"/>
      <c r="S204" s="432"/>
      <c r="T204" s="433" t="s">
        <v>156</v>
      </c>
      <c r="U204" s="430" t="s">
        <v>152</v>
      </c>
      <c r="V204" s="431"/>
      <c r="W204" s="431"/>
      <c r="X204" s="432"/>
      <c r="Y204" s="433" t="s">
        <v>156</v>
      </c>
      <c r="Z204" s="430" t="s">
        <v>152</v>
      </c>
      <c r="AA204" s="431"/>
      <c r="AB204" s="431"/>
      <c r="AC204" s="432"/>
      <c r="AD204" s="433" t="s">
        <v>156</v>
      </c>
      <c r="AE204" s="430" t="s">
        <v>152</v>
      </c>
      <c r="AF204" s="431"/>
      <c r="AG204" s="431"/>
      <c r="AH204" s="432"/>
      <c r="AI204" s="433" t="s">
        <v>156</v>
      </c>
      <c r="AJ204" s="430" t="s">
        <v>152</v>
      </c>
      <c r="AK204" s="431"/>
      <c r="AL204" s="431"/>
      <c r="AM204" s="432"/>
      <c r="AN204" s="433" t="s">
        <v>156</v>
      </c>
      <c r="AO204" s="430" t="s">
        <v>152</v>
      </c>
      <c r="AP204" s="431"/>
      <c r="AQ204" s="431"/>
      <c r="AR204" s="432"/>
      <c r="AS204" s="433" t="s">
        <v>156</v>
      </c>
      <c r="AT204" s="430" t="s">
        <v>152</v>
      </c>
      <c r="AU204" s="431"/>
      <c r="AV204" s="431"/>
      <c r="AW204" s="432"/>
      <c r="AX204" s="433" t="s">
        <v>156</v>
      </c>
    </row>
    <row r="205" spans="2:50" hidden="1">
      <c r="B205" s="433"/>
      <c r="C205" s="433"/>
      <c r="D205" s="433"/>
      <c r="E205" s="433" t="s">
        <v>148</v>
      </c>
      <c r="F205" s="433"/>
      <c r="G205" s="433"/>
      <c r="H205" s="441"/>
      <c r="I205" s="434" t="s">
        <v>148</v>
      </c>
      <c r="J205" s="434"/>
      <c r="K205" s="434"/>
      <c r="L205" s="434"/>
      <c r="M205" s="434"/>
      <c r="N205" s="433"/>
      <c r="O205" s="433"/>
      <c r="P205" s="430" t="s">
        <v>153</v>
      </c>
      <c r="Q205" s="431"/>
      <c r="R205" s="431"/>
      <c r="S205" s="432"/>
      <c r="T205" s="433"/>
      <c r="U205" s="430" t="s">
        <v>153</v>
      </c>
      <c r="V205" s="431"/>
      <c r="W205" s="431"/>
      <c r="X205" s="432"/>
      <c r="Y205" s="433"/>
      <c r="Z205" s="430" t="s">
        <v>153</v>
      </c>
      <c r="AA205" s="431"/>
      <c r="AB205" s="431"/>
      <c r="AC205" s="432"/>
      <c r="AD205" s="433"/>
      <c r="AE205" s="430" t="s">
        <v>153</v>
      </c>
      <c r="AF205" s="431"/>
      <c r="AG205" s="431"/>
      <c r="AH205" s="432"/>
      <c r="AI205" s="433"/>
      <c r="AJ205" s="430" t="s">
        <v>153</v>
      </c>
      <c r="AK205" s="431"/>
      <c r="AL205" s="431"/>
      <c r="AM205" s="432"/>
      <c r="AN205" s="433"/>
      <c r="AO205" s="430" t="s">
        <v>153</v>
      </c>
      <c r="AP205" s="431"/>
      <c r="AQ205" s="431"/>
      <c r="AR205" s="432"/>
      <c r="AS205" s="433"/>
      <c r="AT205" s="430" t="s">
        <v>153</v>
      </c>
      <c r="AU205" s="431"/>
      <c r="AV205" s="431"/>
      <c r="AW205" s="432"/>
      <c r="AX205" s="433"/>
    </row>
    <row r="206" spans="2:50" hidden="1">
      <c r="B206" s="433"/>
      <c r="C206" s="433"/>
      <c r="D206" s="433"/>
      <c r="E206" s="94" t="s">
        <v>150</v>
      </c>
      <c r="F206" s="94" t="s">
        <v>151</v>
      </c>
      <c r="G206" s="94" t="s">
        <v>154</v>
      </c>
      <c r="H206" s="442"/>
      <c r="I206" s="153" t="s">
        <v>150</v>
      </c>
      <c r="J206" s="153" t="s">
        <v>151</v>
      </c>
      <c r="K206" s="153" t="s">
        <v>154</v>
      </c>
      <c r="L206" s="434"/>
      <c r="M206" s="434"/>
      <c r="N206" s="433"/>
      <c r="O206" s="433"/>
      <c r="P206" s="94" t="s">
        <v>150</v>
      </c>
      <c r="Q206" s="94" t="s">
        <v>151</v>
      </c>
      <c r="R206" s="94" t="s">
        <v>154</v>
      </c>
      <c r="S206" s="94" t="s">
        <v>168</v>
      </c>
      <c r="T206" s="433"/>
      <c r="U206" s="94" t="s">
        <v>150</v>
      </c>
      <c r="V206" s="94" t="s">
        <v>151</v>
      </c>
      <c r="W206" s="94" t="s">
        <v>154</v>
      </c>
      <c r="X206" s="94" t="s">
        <v>168</v>
      </c>
      <c r="Y206" s="433"/>
      <c r="Z206" s="94" t="s">
        <v>150</v>
      </c>
      <c r="AA206" s="94" t="s">
        <v>151</v>
      </c>
      <c r="AB206" s="94" t="s">
        <v>154</v>
      </c>
      <c r="AC206" s="94" t="s">
        <v>168</v>
      </c>
      <c r="AD206" s="43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3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3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3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33"/>
    </row>
    <row r="207" spans="2:50" hidden="1">
      <c r="B207" s="433" t="s">
        <v>649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36" t="e">
        <f>AVERAGE(G207:G221)</f>
        <v>#DIV/0!</v>
      </c>
      <c r="I207" s="154" t="str">
        <f t="shared" ref="I207:I209" si="201">IFERROR(AVERAGE(P207,U207,Z207,AE207,AJ207,AO207,AT207),"")</f>
        <v/>
      </c>
      <c r="J207" s="154" t="str">
        <f t="shared" ref="J207:J209" si="202">IFERROR(AVERAGE(Q207,V207,AA207,AF207,AK207,AP207,AU207),"")</f>
        <v/>
      </c>
      <c r="K207" s="155" t="str">
        <f t="shared" ref="K207:K209" si="203">IFERROR(AVERAGE(R207,W207,AB207,AG207,AL207,AQ207,AV207),"")</f>
        <v/>
      </c>
      <c r="L207" s="437" t="str">
        <f>IFERROR(AVERAGE(K207:K221),"-")</f>
        <v>-</v>
      </c>
      <c r="M207" s="154" t="str">
        <f>IFERROR(RANK(K207, K$207:K$221),"")</f>
        <v/>
      </c>
      <c r="N207" s="433"/>
      <c r="O207" s="43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36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36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36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36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36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36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36" t="e">
        <f>AVERAGE(AV207:AV221)</f>
        <v>#DIV/0!</v>
      </c>
    </row>
    <row r="208" spans="2:50" hidden="1">
      <c r="B208" s="435"/>
      <c r="C208" s="95">
        <f t="shared" ref="C208:C221" si="204">C188</f>
        <v>2</v>
      </c>
      <c r="D208" s="95"/>
      <c r="E208" s="95"/>
      <c r="F208" s="95"/>
      <c r="G208" s="178"/>
      <c r="H208" s="436"/>
      <c r="I208" s="154" t="str">
        <f t="shared" si="201"/>
        <v/>
      </c>
      <c r="J208" s="154" t="str">
        <f t="shared" si="202"/>
        <v/>
      </c>
      <c r="K208" s="155" t="str">
        <f t="shared" si="203"/>
        <v/>
      </c>
      <c r="L208" s="438"/>
      <c r="M208" s="154" t="str">
        <f t="shared" ref="M208:M221" si="205">IFERROR(RANK(K208, K$207:K$221),"")</f>
        <v/>
      </c>
      <c r="N208" s="433"/>
      <c r="O208" s="433"/>
      <c r="P208" s="95"/>
      <c r="Q208" s="95"/>
      <c r="R208" s="178" t="str">
        <f t="shared" ref="R208:R221" si="206">IFERROR(Q208/P208,"")</f>
        <v/>
      </c>
      <c r="S208" s="95" t="str">
        <f t="shared" ref="S208:S221" si="207">IFERROR(RANK(R208, R$207:R$221),"")</f>
        <v/>
      </c>
      <c r="T208" s="436"/>
      <c r="U208" s="95"/>
      <c r="V208" s="95"/>
      <c r="W208" s="178" t="str">
        <f t="shared" ref="W208:W221" si="208">IFERROR(V208/U208,"")</f>
        <v/>
      </c>
      <c r="X208" s="95" t="str">
        <f t="shared" ref="X208:X221" si="209">IFERROR(RANK(W208, W$207:W$221),"")</f>
        <v/>
      </c>
      <c r="Y208" s="436"/>
      <c r="Z208" s="95"/>
      <c r="AA208" s="95"/>
      <c r="AB208" s="178" t="str">
        <f t="shared" ref="AB208:AB221" si="210">IFERROR(AA208/Z208,"")</f>
        <v/>
      </c>
      <c r="AC208" s="95" t="str">
        <f t="shared" ref="AC208:AC221" si="211">IFERROR(RANK(AB208, AB$207:AB$221),"")</f>
        <v/>
      </c>
      <c r="AD208" s="436"/>
      <c r="AE208" s="95"/>
      <c r="AF208" s="95"/>
      <c r="AG208" s="178" t="str">
        <f t="shared" ref="AG208:AG221" si="212">IFERROR(AF208/AE208,"")</f>
        <v/>
      </c>
      <c r="AH208" s="95" t="str">
        <f t="shared" ref="AH208:AH221" si="213">IFERROR(RANK(AG208, AG$207:AG$221),"")</f>
        <v/>
      </c>
      <c r="AI208" s="436"/>
      <c r="AJ208" s="95"/>
      <c r="AK208" s="95"/>
      <c r="AL208" s="178" t="str">
        <f t="shared" ref="AL208:AL221" si="214">IFERROR(AK208/AJ208,"")</f>
        <v/>
      </c>
      <c r="AM208" s="95" t="str">
        <f t="shared" ref="AM208:AM221" si="215">IFERROR(RANK(AL208, AL$207:AL$221),"")</f>
        <v/>
      </c>
      <c r="AN208" s="436"/>
      <c r="AO208" s="95"/>
      <c r="AP208" s="95"/>
      <c r="AQ208" s="178" t="str">
        <f t="shared" ref="AQ208:AQ221" si="216">IFERROR(AP208/AO208,"")</f>
        <v/>
      </c>
      <c r="AR208" s="95" t="str">
        <f t="shared" ref="AR208:AR221" si="217">IFERROR(RANK(AQ208, AQ$207:AQ$221),"")</f>
        <v/>
      </c>
      <c r="AS208" s="436"/>
      <c r="AT208" s="95"/>
      <c r="AU208" s="95"/>
      <c r="AV208" s="178" t="str">
        <f t="shared" ref="AV208:AV221" si="218">IFERROR(AU208/AT208,"")</f>
        <v/>
      </c>
      <c r="AW208" s="95" t="str">
        <f t="shared" ref="AW208:AW221" si="219">IFERROR(RANK(AV208, AV$207:AV$221),"")</f>
        <v/>
      </c>
      <c r="AX208" s="436"/>
    </row>
    <row r="209" spans="2:50" hidden="1">
      <c r="B209" s="435"/>
      <c r="C209" s="95">
        <f t="shared" si="204"/>
        <v>3</v>
      </c>
      <c r="D209" s="95"/>
      <c r="E209" s="95"/>
      <c r="F209" s="95"/>
      <c r="G209" s="178"/>
      <c r="H209" s="436"/>
      <c r="I209" s="154" t="str">
        <f t="shared" si="201"/>
        <v/>
      </c>
      <c r="J209" s="154" t="str">
        <f t="shared" si="202"/>
        <v/>
      </c>
      <c r="K209" s="155" t="str">
        <f t="shared" si="203"/>
        <v/>
      </c>
      <c r="L209" s="438"/>
      <c r="M209" s="154" t="str">
        <f t="shared" si="205"/>
        <v/>
      </c>
      <c r="N209" s="433"/>
      <c r="O209" s="433"/>
      <c r="P209" s="95"/>
      <c r="Q209" s="95"/>
      <c r="R209" s="178" t="str">
        <f t="shared" si="206"/>
        <v/>
      </c>
      <c r="S209" s="95" t="str">
        <f t="shared" si="207"/>
        <v/>
      </c>
      <c r="T209" s="436"/>
      <c r="U209" s="95"/>
      <c r="V209" s="95"/>
      <c r="W209" s="178" t="str">
        <f t="shared" si="208"/>
        <v/>
      </c>
      <c r="X209" s="95" t="str">
        <f t="shared" si="209"/>
        <v/>
      </c>
      <c r="Y209" s="436"/>
      <c r="Z209" s="95"/>
      <c r="AA209" s="95"/>
      <c r="AB209" s="178" t="str">
        <f t="shared" si="210"/>
        <v/>
      </c>
      <c r="AC209" s="95" t="str">
        <f t="shared" si="211"/>
        <v/>
      </c>
      <c r="AD209" s="436"/>
      <c r="AE209" s="95"/>
      <c r="AF209" s="95"/>
      <c r="AG209" s="178" t="str">
        <f t="shared" si="212"/>
        <v/>
      </c>
      <c r="AH209" s="95" t="str">
        <f t="shared" si="213"/>
        <v/>
      </c>
      <c r="AI209" s="436"/>
      <c r="AJ209" s="95"/>
      <c r="AK209" s="95"/>
      <c r="AL209" s="178" t="str">
        <f t="shared" si="214"/>
        <v/>
      </c>
      <c r="AM209" s="95" t="str">
        <f t="shared" si="215"/>
        <v/>
      </c>
      <c r="AN209" s="436"/>
      <c r="AO209" s="95"/>
      <c r="AP209" s="95"/>
      <c r="AQ209" s="178" t="str">
        <f t="shared" si="216"/>
        <v/>
      </c>
      <c r="AR209" s="95" t="str">
        <f t="shared" si="217"/>
        <v/>
      </c>
      <c r="AS209" s="436"/>
      <c r="AT209" s="95"/>
      <c r="AU209" s="95"/>
      <c r="AV209" s="178" t="str">
        <f t="shared" si="218"/>
        <v/>
      </c>
      <c r="AW209" s="95" t="str">
        <f t="shared" si="219"/>
        <v/>
      </c>
      <c r="AX209" s="436"/>
    </row>
    <row r="210" spans="2:50" hidden="1">
      <c r="B210" s="435"/>
      <c r="C210" s="95">
        <f t="shared" si="204"/>
        <v>4</v>
      </c>
      <c r="D210" s="95"/>
      <c r="E210" s="95"/>
      <c r="F210" s="95"/>
      <c r="G210" s="178"/>
      <c r="H210" s="436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38"/>
      <c r="M210" s="154" t="str">
        <f t="shared" si="205"/>
        <v/>
      </c>
      <c r="N210" s="433"/>
      <c r="O210" s="433"/>
      <c r="P210" s="95"/>
      <c r="Q210" s="95"/>
      <c r="R210" s="178" t="str">
        <f t="shared" si="206"/>
        <v/>
      </c>
      <c r="S210" s="95" t="str">
        <f t="shared" si="207"/>
        <v/>
      </c>
      <c r="T210" s="436"/>
      <c r="U210" s="95"/>
      <c r="V210" s="95"/>
      <c r="W210" s="178" t="str">
        <f t="shared" si="208"/>
        <v/>
      </c>
      <c r="X210" s="95" t="str">
        <f t="shared" si="209"/>
        <v/>
      </c>
      <c r="Y210" s="436"/>
      <c r="Z210" s="95"/>
      <c r="AA210" s="95"/>
      <c r="AB210" s="178" t="str">
        <f t="shared" si="210"/>
        <v/>
      </c>
      <c r="AC210" s="95" t="str">
        <f t="shared" si="211"/>
        <v/>
      </c>
      <c r="AD210" s="436"/>
      <c r="AE210" s="95"/>
      <c r="AF210" s="95"/>
      <c r="AG210" s="178" t="str">
        <f t="shared" si="212"/>
        <v/>
      </c>
      <c r="AH210" s="95" t="str">
        <f t="shared" si="213"/>
        <v/>
      </c>
      <c r="AI210" s="436"/>
      <c r="AJ210" s="95"/>
      <c r="AK210" s="95"/>
      <c r="AL210" s="178" t="str">
        <f t="shared" si="214"/>
        <v/>
      </c>
      <c r="AM210" s="95" t="str">
        <f t="shared" si="215"/>
        <v/>
      </c>
      <c r="AN210" s="436"/>
      <c r="AO210" s="95"/>
      <c r="AP210" s="95"/>
      <c r="AQ210" s="178" t="str">
        <f t="shared" si="216"/>
        <v/>
      </c>
      <c r="AR210" s="95" t="str">
        <f t="shared" si="217"/>
        <v/>
      </c>
      <c r="AS210" s="436"/>
      <c r="AT210" s="95"/>
      <c r="AU210" s="95"/>
      <c r="AV210" s="178" t="str">
        <f t="shared" si="218"/>
        <v/>
      </c>
      <c r="AW210" s="95" t="str">
        <f t="shared" si="219"/>
        <v/>
      </c>
      <c r="AX210" s="436"/>
    </row>
    <row r="211" spans="2:50" hidden="1">
      <c r="B211" s="435"/>
      <c r="C211" s="95">
        <f t="shared" si="204"/>
        <v>5</v>
      </c>
      <c r="D211" s="95"/>
      <c r="E211" s="95"/>
      <c r="F211" s="95"/>
      <c r="G211" s="178"/>
      <c r="H211" s="436"/>
      <c r="I211" s="154" t="str">
        <f t="shared" ref="I211:I221" si="220">IFERROR(AVERAGE(P211,U211,Z211,AE211,AJ211,AO211,AT211),"")</f>
        <v/>
      </c>
      <c r="J211" s="154" t="str">
        <f t="shared" ref="J211:J221" si="221">IFERROR(AVERAGE(Q211,V211,AA211,AF211,AK211,AP211,AU211),"")</f>
        <v/>
      </c>
      <c r="K211" s="155" t="str">
        <f t="shared" ref="K211:K221" si="222">IFERROR(AVERAGE(R211,W211,AB211,AG211,AL211,AQ211,AV211),"")</f>
        <v/>
      </c>
      <c r="L211" s="438"/>
      <c r="M211" s="154" t="str">
        <f t="shared" si="205"/>
        <v/>
      </c>
      <c r="N211" s="433"/>
      <c r="O211" s="433"/>
      <c r="P211" s="95"/>
      <c r="Q211" s="95"/>
      <c r="R211" s="178" t="str">
        <f t="shared" si="206"/>
        <v/>
      </c>
      <c r="S211" s="95" t="str">
        <f t="shared" si="207"/>
        <v/>
      </c>
      <c r="T211" s="436"/>
      <c r="U211" s="95"/>
      <c r="V211" s="95"/>
      <c r="W211" s="178" t="str">
        <f t="shared" si="208"/>
        <v/>
      </c>
      <c r="X211" s="95" t="str">
        <f t="shared" si="209"/>
        <v/>
      </c>
      <c r="Y211" s="436"/>
      <c r="Z211" s="95"/>
      <c r="AA211" s="95"/>
      <c r="AB211" s="178" t="str">
        <f t="shared" si="210"/>
        <v/>
      </c>
      <c r="AC211" s="95" t="str">
        <f t="shared" si="211"/>
        <v/>
      </c>
      <c r="AD211" s="436"/>
      <c r="AE211" s="95"/>
      <c r="AF211" s="95"/>
      <c r="AG211" s="178" t="str">
        <f t="shared" si="212"/>
        <v/>
      </c>
      <c r="AH211" s="95" t="str">
        <f t="shared" si="213"/>
        <v/>
      </c>
      <c r="AI211" s="436"/>
      <c r="AJ211" s="95"/>
      <c r="AK211" s="95"/>
      <c r="AL211" s="178" t="str">
        <f t="shared" si="214"/>
        <v/>
      </c>
      <c r="AM211" s="95" t="str">
        <f t="shared" si="215"/>
        <v/>
      </c>
      <c r="AN211" s="436"/>
      <c r="AO211" s="95"/>
      <c r="AP211" s="95"/>
      <c r="AQ211" s="178" t="str">
        <f t="shared" si="216"/>
        <v/>
      </c>
      <c r="AR211" s="95" t="str">
        <f t="shared" si="217"/>
        <v/>
      </c>
      <c r="AS211" s="436"/>
      <c r="AT211" s="95"/>
      <c r="AU211" s="95"/>
      <c r="AV211" s="178" t="str">
        <f t="shared" si="218"/>
        <v/>
      </c>
      <c r="AW211" s="95" t="str">
        <f t="shared" si="219"/>
        <v/>
      </c>
      <c r="AX211" s="436"/>
    </row>
    <row r="212" spans="2:50" hidden="1">
      <c r="B212" s="435"/>
      <c r="C212" s="95">
        <f t="shared" si="204"/>
        <v>6</v>
      </c>
      <c r="D212" s="95"/>
      <c r="E212" s="95"/>
      <c r="F212" s="95"/>
      <c r="G212" s="178"/>
      <c r="H212" s="436"/>
      <c r="I212" s="154" t="str">
        <f t="shared" si="220"/>
        <v/>
      </c>
      <c r="J212" s="154" t="str">
        <f t="shared" si="221"/>
        <v/>
      </c>
      <c r="K212" s="155" t="str">
        <f t="shared" si="222"/>
        <v/>
      </c>
      <c r="L212" s="438"/>
      <c r="M212" s="154" t="str">
        <f t="shared" si="205"/>
        <v/>
      </c>
      <c r="N212" s="433"/>
      <c r="O212" s="433"/>
      <c r="P212" s="95"/>
      <c r="Q212" s="95"/>
      <c r="R212" s="178" t="str">
        <f t="shared" si="206"/>
        <v/>
      </c>
      <c r="S212" s="95" t="str">
        <f t="shared" si="207"/>
        <v/>
      </c>
      <c r="T212" s="436"/>
      <c r="U212" s="95"/>
      <c r="V212" s="95"/>
      <c r="W212" s="178" t="str">
        <f t="shared" si="208"/>
        <v/>
      </c>
      <c r="X212" s="95" t="str">
        <f t="shared" si="209"/>
        <v/>
      </c>
      <c r="Y212" s="436"/>
      <c r="Z212" s="95"/>
      <c r="AA212" s="95"/>
      <c r="AB212" s="178" t="str">
        <f t="shared" si="210"/>
        <v/>
      </c>
      <c r="AC212" s="95" t="str">
        <f t="shared" si="211"/>
        <v/>
      </c>
      <c r="AD212" s="436"/>
      <c r="AE212" s="95"/>
      <c r="AF212" s="95"/>
      <c r="AG212" s="178" t="str">
        <f t="shared" si="212"/>
        <v/>
      </c>
      <c r="AH212" s="95" t="str">
        <f t="shared" si="213"/>
        <v/>
      </c>
      <c r="AI212" s="436"/>
      <c r="AJ212" s="95"/>
      <c r="AK212" s="95"/>
      <c r="AL212" s="178" t="str">
        <f t="shared" si="214"/>
        <v/>
      </c>
      <c r="AM212" s="95" t="str">
        <f t="shared" si="215"/>
        <v/>
      </c>
      <c r="AN212" s="436"/>
      <c r="AO212" s="95"/>
      <c r="AP212" s="95"/>
      <c r="AQ212" s="178" t="str">
        <f t="shared" si="216"/>
        <v/>
      </c>
      <c r="AR212" s="95" t="str">
        <f t="shared" si="217"/>
        <v/>
      </c>
      <c r="AS212" s="436"/>
      <c r="AT212" s="95"/>
      <c r="AU212" s="95"/>
      <c r="AV212" s="178" t="str">
        <f t="shared" si="218"/>
        <v/>
      </c>
      <c r="AW212" s="95" t="str">
        <f t="shared" si="219"/>
        <v/>
      </c>
      <c r="AX212" s="436"/>
    </row>
    <row r="213" spans="2:50" hidden="1">
      <c r="B213" s="435"/>
      <c r="C213" s="95">
        <f t="shared" si="204"/>
        <v>7</v>
      </c>
      <c r="D213" s="95"/>
      <c r="E213" s="95"/>
      <c r="F213" s="95"/>
      <c r="G213" s="178"/>
      <c r="H213" s="436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38"/>
      <c r="M213" s="154" t="str">
        <f t="shared" si="205"/>
        <v/>
      </c>
      <c r="N213" s="433"/>
      <c r="O213" s="433"/>
      <c r="P213" s="95"/>
      <c r="Q213" s="95"/>
      <c r="R213" s="178" t="str">
        <f t="shared" si="206"/>
        <v/>
      </c>
      <c r="S213" s="95" t="str">
        <f t="shared" si="207"/>
        <v/>
      </c>
      <c r="T213" s="436"/>
      <c r="U213" s="95"/>
      <c r="V213" s="95"/>
      <c r="W213" s="178" t="str">
        <f t="shared" si="208"/>
        <v/>
      </c>
      <c r="X213" s="95" t="str">
        <f t="shared" si="209"/>
        <v/>
      </c>
      <c r="Y213" s="436"/>
      <c r="Z213" s="95"/>
      <c r="AA213" s="95"/>
      <c r="AB213" s="178" t="str">
        <f t="shared" si="210"/>
        <v/>
      </c>
      <c r="AC213" s="95" t="str">
        <f t="shared" si="211"/>
        <v/>
      </c>
      <c r="AD213" s="436"/>
      <c r="AE213" s="95"/>
      <c r="AF213" s="95"/>
      <c r="AG213" s="178" t="str">
        <f t="shared" si="212"/>
        <v/>
      </c>
      <c r="AH213" s="95" t="str">
        <f t="shared" si="213"/>
        <v/>
      </c>
      <c r="AI213" s="436"/>
      <c r="AJ213" s="95"/>
      <c r="AK213" s="95"/>
      <c r="AL213" s="178" t="str">
        <f t="shared" si="214"/>
        <v/>
      </c>
      <c r="AM213" s="95" t="str">
        <f t="shared" si="215"/>
        <v/>
      </c>
      <c r="AN213" s="436"/>
      <c r="AO213" s="95"/>
      <c r="AP213" s="95"/>
      <c r="AQ213" s="178" t="str">
        <f t="shared" si="216"/>
        <v/>
      </c>
      <c r="AR213" s="95" t="str">
        <f t="shared" si="217"/>
        <v/>
      </c>
      <c r="AS213" s="436"/>
      <c r="AT213" s="95"/>
      <c r="AU213" s="95"/>
      <c r="AV213" s="178" t="str">
        <f t="shared" si="218"/>
        <v/>
      </c>
      <c r="AW213" s="95" t="str">
        <f t="shared" si="219"/>
        <v/>
      </c>
      <c r="AX213" s="436"/>
    </row>
    <row r="214" spans="2:50" hidden="1">
      <c r="B214" s="435"/>
      <c r="C214" s="95">
        <f t="shared" si="204"/>
        <v>8</v>
      </c>
      <c r="D214" s="95"/>
      <c r="E214" s="95"/>
      <c r="F214" s="95"/>
      <c r="G214" s="178"/>
      <c r="H214" s="436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38"/>
      <c r="M214" s="154" t="str">
        <f t="shared" si="205"/>
        <v/>
      </c>
      <c r="N214" s="433"/>
      <c r="O214" s="433"/>
      <c r="P214" s="95"/>
      <c r="Q214" s="95"/>
      <c r="R214" s="178" t="str">
        <f t="shared" si="206"/>
        <v/>
      </c>
      <c r="S214" s="95" t="str">
        <f t="shared" si="207"/>
        <v/>
      </c>
      <c r="T214" s="436"/>
      <c r="U214" s="95"/>
      <c r="V214" s="95"/>
      <c r="W214" s="178" t="str">
        <f t="shared" si="208"/>
        <v/>
      </c>
      <c r="X214" s="95" t="str">
        <f t="shared" si="209"/>
        <v/>
      </c>
      <c r="Y214" s="436"/>
      <c r="Z214" s="95"/>
      <c r="AA214" s="95"/>
      <c r="AB214" s="178" t="str">
        <f t="shared" si="210"/>
        <v/>
      </c>
      <c r="AC214" s="95" t="str">
        <f t="shared" si="211"/>
        <v/>
      </c>
      <c r="AD214" s="436"/>
      <c r="AE214" s="95"/>
      <c r="AF214" s="95"/>
      <c r="AG214" s="178" t="str">
        <f t="shared" si="212"/>
        <v/>
      </c>
      <c r="AH214" s="95" t="str">
        <f t="shared" si="213"/>
        <v/>
      </c>
      <c r="AI214" s="436"/>
      <c r="AJ214" s="95"/>
      <c r="AK214" s="95"/>
      <c r="AL214" s="178" t="str">
        <f t="shared" si="214"/>
        <v/>
      </c>
      <c r="AM214" s="95" t="str">
        <f t="shared" si="215"/>
        <v/>
      </c>
      <c r="AN214" s="436"/>
      <c r="AO214" s="95"/>
      <c r="AP214" s="95"/>
      <c r="AQ214" s="178" t="str">
        <f t="shared" si="216"/>
        <v/>
      </c>
      <c r="AR214" s="95" t="str">
        <f t="shared" si="217"/>
        <v/>
      </c>
      <c r="AS214" s="436"/>
      <c r="AT214" s="95"/>
      <c r="AU214" s="95"/>
      <c r="AV214" s="178" t="str">
        <f t="shared" si="218"/>
        <v/>
      </c>
      <c r="AW214" s="95" t="str">
        <f t="shared" si="219"/>
        <v/>
      </c>
      <c r="AX214" s="436"/>
    </row>
    <row r="215" spans="2:50" hidden="1">
      <c r="B215" s="435"/>
      <c r="C215" s="95">
        <f t="shared" si="204"/>
        <v>9</v>
      </c>
      <c r="D215" s="95"/>
      <c r="E215" s="95"/>
      <c r="F215" s="95"/>
      <c r="G215" s="178"/>
      <c r="H215" s="436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38"/>
      <c r="M215" s="154" t="str">
        <f t="shared" si="205"/>
        <v/>
      </c>
      <c r="N215" s="433"/>
      <c r="O215" s="433"/>
      <c r="P215" s="95"/>
      <c r="Q215" s="95"/>
      <c r="R215" s="178" t="str">
        <f t="shared" si="206"/>
        <v/>
      </c>
      <c r="S215" s="95" t="str">
        <f t="shared" si="207"/>
        <v/>
      </c>
      <c r="T215" s="436"/>
      <c r="U215" s="95"/>
      <c r="V215" s="95"/>
      <c r="W215" s="178" t="str">
        <f t="shared" si="208"/>
        <v/>
      </c>
      <c r="X215" s="95" t="str">
        <f t="shared" si="209"/>
        <v/>
      </c>
      <c r="Y215" s="436"/>
      <c r="Z215" s="95"/>
      <c r="AA215" s="95"/>
      <c r="AB215" s="178" t="str">
        <f t="shared" si="210"/>
        <v/>
      </c>
      <c r="AC215" s="95" t="str">
        <f t="shared" si="211"/>
        <v/>
      </c>
      <c r="AD215" s="436"/>
      <c r="AE215" s="95"/>
      <c r="AF215" s="95"/>
      <c r="AG215" s="178" t="str">
        <f t="shared" si="212"/>
        <v/>
      </c>
      <c r="AH215" s="95" t="str">
        <f t="shared" si="213"/>
        <v/>
      </c>
      <c r="AI215" s="436"/>
      <c r="AJ215" s="95"/>
      <c r="AK215" s="95"/>
      <c r="AL215" s="178" t="str">
        <f t="shared" si="214"/>
        <v/>
      </c>
      <c r="AM215" s="95" t="str">
        <f t="shared" si="215"/>
        <v/>
      </c>
      <c r="AN215" s="436"/>
      <c r="AO215" s="95"/>
      <c r="AP215" s="95"/>
      <c r="AQ215" s="178" t="str">
        <f t="shared" si="216"/>
        <v/>
      </c>
      <c r="AR215" s="95" t="str">
        <f t="shared" si="217"/>
        <v/>
      </c>
      <c r="AS215" s="436"/>
      <c r="AT215" s="95"/>
      <c r="AU215" s="95"/>
      <c r="AV215" s="178" t="str">
        <f t="shared" si="218"/>
        <v/>
      </c>
      <c r="AW215" s="95" t="str">
        <f t="shared" si="219"/>
        <v/>
      </c>
      <c r="AX215" s="436"/>
    </row>
    <row r="216" spans="2:50" hidden="1">
      <c r="B216" s="435"/>
      <c r="C216" s="95">
        <f t="shared" si="204"/>
        <v>10</v>
      </c>
      <c r="D216" s="95"/>
      <c r="E216" s="95"/>
      <c r="F216" s="95"/>
      <c r="G216" s="178"/>
      <c r="H216" s="436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38"/>
      <c r="M216" s="154" t="str">
        <f t="shared" si="205"/>
        <v/>
      </c>
      <c r="N216" s="433"/>
      <c r="O216" s="433"/>
      <c r="P216" s="95"/>
      <c r="Q216" s="95"/>
      <c r="R216" s="178" t="str">
        <f t="shared" si="206"/>
        <v/>
      </c>
      <c r="S216" s="95" t="str">
        <f t="shared" si="207"/>
        <v/>
      </c>
      <c r="T216" s="436"/>
      <c r="U216" s="95"/>
      <c r="V216" s="95"/>
      <c r="W216" s="178" t="str">
        <f t="shared" si="208"/>
        <v/>
      </c>
      <c r="X216" s="95" t="str">
        <f t="shared" si="209"/>
        <v/>
      </c>
      <c r="Y216" s="436"/>
      <c r="Z216" s="95"/>
      <c r="AA216" s="95"/>
      <c r="AB216" s="178" t="str">
        <f t="shared" si="210"/>
        <v/>
      </c>
      <c r="AC216" s="95" t="str">
        <f t="shared" si="211"/>
        <v/>
      </c>
      <c r="AD216" s="436"/>
      <c r="AE216" s="95"/>
      <c r="AF216" s="95"/>
      <c r="AG216" s="178" t="str">
        <f t="shared" si="212"/>
        <v/>
      </c>
      <c r="AH216" s="95" t="str">
        <f t="shared" si="213"/>
        <v/>
      </c>
      <c r="AI216" s="436"/>
      <c r="AJ216" s="95"/>
      <c r="AK216" s="95"/>
      <c r="AL216" s="178" t="str">
        <f t="shared" si="214"/>
        <v/>
      </c>
      <c r="AM216" s="95" t="str">
        <f t="shared" si="215"/>
        <v/>
      </c>
      <c r="AN216" s="436"/>
      <c r="AO216" s="95"/>
      <c r="AP216" s="95"/>
      <c r="AQ216" s="178" t="str">
        <f t="shared" si="216"/>
        <v/>
      </c>
      <c r="AR216" s="95" t="str">
        <f t="shared" si="217"/>
        <v/>
      </c>
      <c r="AS216" s="436"/>
      <c r="AT216" s="95"/>
      <c r="AU216" s="95"/>
      <c r="AV216" s="178" t="str">
        <f t="shared" si="218"/>
        <v/>
      </c>
      <c r="AW216" s="95" t="str">
        <f t="shared" si="219"/>
        <v/>
      </c>
      <c r="AX216" s="436"/>
    </row>
    <row r="217" spans="2:50" hidden="1">
      <c r="B217" s="435"/>
      <c r="C217" s="95">
        <f t="shared" si="204"/>
        <v>11</v>
      </c>
      <c r="D217" s="95"/>
      <c r="E217" s="95"/>
      <c r="F217" s="95"/>
      <c r="G217" s="178"/>
      <c r="H217" s="436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38"/>
      <c r="M217" s="154" t="str">
        <f t="shared" si="205"/>
        <v/>
      </c>
      <c r="N217" s="433"/>
      <c r="O217" s="433"/>
      <c r="P217" s="95"/>
      <c r="Q217" s="95"/>
      <c r="R217" s="178" t="str">
        <f t="shared" si="206"/>
        <v/>
      </c>
      <c r="S217" s="95" t="str">
        <f t="shared" si="207"/>
        <v/>
      </c>
      <c r="T217" s="436"/>
      <c r="U217" s="95"/>
      <c r="V217" s="95"/>
      <c r="W217" s="178" t="str">
        <f t="shared" si="208"/>
        <v/>
      </c>
      <c r="X217" s="95" t="str">
        <f t="shared" si="209"/>
        <v/>
      </c>
      <c r="Y217" s="436"/>
      <c r="Z217" s="95"/>
      <c r="AA217" s="95"/>
      <c r="AB217" s="178" t="str">
        <f t="shared" si="210"/>
        <v/>
      </c>
      <c r="AC217" s="95" t="str">
        <f t="shared" si="211"/>
        <v/>
      </c>
      <c r="AD217" s="436"/>
      <c r="AE217" s="95"/>
      <c r="AF217" s="95"/>
      <c r="AG217" s="178" t="str">
        <f t="shared" si="212"/>
        <v/>
      </c>
      <c r="AH217" s="95" t="str">
        <f t="shared" si="213"/>
        <v/>
      </c>
      <c r="AI217" s="436"/>
      <c r="AJ217" s="95"/>
      <c r="AK217" s="95"/>
      <c r="AL217" s="178" t="str">
        <f t="shared" si="214"/>
        <v/>
      </c>
      <c r="AM217" s="95" t="str">
        <f t="shared" si="215"/>
        <v/>
      </c>
      <c r="AN217" s="436"/>
      <c r="AO217" s="95"/>
      <c r="AP217" s="95"/>
      <c r="AQ217" s="178" t="str">
        <f t="shared" si="216"/>
        <v/>
      </c>
      <c r="AR217" s="95" t="str">
        <f t="shared" si="217"/>
        <v/>
      </c>
      <c r="AS217" s="436"/>
      <c r="AT217" s="95"/>
      <c r="AU217" s="95"/>
      <c r="AV217" s="178" t="str">
        <f t="shared" si="218"/>
        <v/>
      </c>
      <c r="AW217" s="95" t="str">
        <f t="shared" si="219"/>
        <v/>
      </c>
      <c r="AX217" s="436"/>
    </row>
    <row r="218" spans="2:50" hidden="1">
      <c r="B218" s="435"/>
      <c r="C218" s="95">
        <f t="shared" si="204"/>
        <v>12</v>
      </c>
      <c r="D218" s="95"/>
      <c r="E218" s="95"/>
      <c r="F218" s="95"/>
      <c r="G218" s="178"/>
      <c r="H218" s="436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38"/>
      <c r="M218" s="154" t="str">
        <f t="shared" si="205"/>
        <v/>
      </c>
      <c r="N218" s="433"/>
      <c r="O218" s="433"/>
      <c r="P218" s="95"/>
      <c r="Q218" s="95"/>
      <c r="R218" s="178" t="str">
        <f t="shared" si="206"/>
        <v/>
      </c>
      <c r="S218" s="95" t="str">
        <f t="shared" si="207"/>
        <v/>
      </c>
      <c r="T218" s="436"/>
      <c r="U218" s="95"/>
      <c r="V218" s="95"/>
      <c r="W218" s="178" t="str">
        <f t="shared" si="208"/>
        <v/>
      </c>
      <c r="X218" s="95" t="str">
        <f t="shared" si="209"/>
        <v/>
      </c>
      <c r="Y218" s="436"/>
      <c r="Z218" s="95"/>
      <c r="AA218" s="95"/>
      <c r="AB218" s="178" t="str">
        <f t="shared" si="210"/>
        <v/>
      </c>
      <c r="AC218" s="95" t="str">
        <f t="shared" si="211"/>
        <v/>
      </c>
      <c r="AD218" s="436"/>
      <c r="AE218" s="95"/>
      <c r="AF218" s="95"/>
      <c r="AG218" s="178" t="str">
        <f t="shared" si="212"/>
        <v/>
      </c>
      <c r="AH218" s="95" t="str">
        <f t="shared" si="213"/>
        <v/>
      </c>
      <c r="AI218" s="436"/>
      <c r="AJ218" s="95"/>
      <c r="AK218" s="95"/>
      <c r="AL218" s="178" t="str">
        <f t="shared" si="214"/>
        <v/>
      </c>
      <c r="AM218" s="95" t="str">
        <f t="shared" si="215"/>
        <v/>
      </c>
      <c r="AN218" s="436"/>
      <c r="AO218" s="95"/>
      <c r="AP218" s="95"/>
      <c r="AQ218" s="178" t="str">
        <f t="shared" si="216"/>
        <v/>
      </c>
      <c r="AR218" s="95" t="str">
        <f t="shared" si="217"/>
        <v/>
      </c>
      <c r="AS218" s="436"/>
      <c r="AT218" s="95"/>
      <c r="AU218" s="95"/>
      <c r="AV218" s="178" t="str">
        <f t="shared" si="218"/>
        <v/>
      </c>
      <c r="AW218" s="95" t="str">
        <f t="shared" si="219"/>
        <v/>
      </c>
      <c r="AX218" s="436"/>
    </row>
    <row r="219" spans="2:50" hidden="1">
      <c r="B219" s="435"/>
      <c r="C219" s="95">
        <f t="shared" si="204"/>
        <v>13</v>
      </c>
      <c r="D219" s="95"/>
      <c r="E219" s="95"/>
      <c r="F219" s="95"/>
      <c r="G219" s="178"/>
      <c r="H219" s="436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38"/>
      <c r="M219" s="154" t="str">
        <f t="shared" si="205"/>
        <v/>
      </c>
      <c r="N219" s="433"/>
      <c r="O219" s="433"/>
      <c r="P219" s="95"/>
      <c r="Q219" s="95"/>
      <c r="R219" s="178" t="str">
        <f t="shared" si="206"/>
        <v/>
      </c>
      <c r="S219" s="95" t="str">
        <f t="shared" si="207"/>
        <v/>
      </c>
      <c r="T219" s="436"/>
      <c r="U219" s="95"/>
      <c r="V219" s="95"/>
      <c r="W219" s="178" t="str">
        <f t="shared" si="208"/>
        <v/>
      </c>
      <c r="X219" s="95" t="str">
        <f t="shared" si="209"/>
        <v/>
      </c>
      <c r="Y219" s="436"/>
      <c r="Z219" s="95"/>
      <c r="AA219" s="95"/>
      <c r="AB219" s="178" t="str">
        <f t="shared" si="210"/>
        <v/>
      </c>
      <c r="AC219" s="95" t="str">
        <f t="shared" si="211"/>
        <v/>
      </c>
      <c r="AD219" s="436"/>
      <c r="AE219" s="95"/>
      <c r="AF219" s="95"/>
      <c r="AG219" s="178" t="str">
        <f t="shared" si="212"/>
        <v/>
      </c>
      <c r="AH219" s="95" t="str">
        <f t="shared" si="213"/>
        <v/>
      </c>
      <c r="AI219" s="436"/>
      <c r="AJ219" s="95"/>
      <c r="AK219" s="95"/>
      <c r="AL219" s="178" t="str">
        <f t="shared" si="214"/>
        <v/>
      </c>
      <c r="AM219" s="95" t="str">
        <f t="shared" si="215"/>
        <v/>
      </c>
      <c r="AN219" s="436"/>
      <c r="AO219" s="95"/>
      <c r="AP219" s="95"/>
      <c r="AQ219" s="178" t="str">
        <f t="shared" si="216"/>
        <v/>
      </c>
      <c r="AR219" s="95" t="str">
        <f t="shared" si="217"/>
        <v/>
      </c>
      <c r="AS219" s="436"/>
      <c r="AT219" s="95"/>
      <c r="AU219" s="95"/>
      <c r="AV219" s="178" t="str">
        <f t="shared" si="218"/>
        <v/>
      </c>
      <c r="AW219" s="95" t="str">
        <f t="shared" si="219"/>
        <v/>
      </c>
      <c r="AX219" s="436"/>
    </row>
    <row r="220" spans="2:50" hidden="1">
      <c r="B220" s="435"/>
      <c r="C220" s="95">
        <f t="shared" si="204"/>
        <v>14</v>
      </c>
      <c r="D220" s="95"/>
      <c r="E220" s="95"/>
      <c r="F220" s="95"/>
      <c r="G220" s="178"/>
      <c r="H220" s="436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38"/>
      <c r="M220" s="154" t="str">
        <f t="shared" si="205"/>
        <v/>
      </c>
      <c r="N220" s="433"/>
      <c r="O220" s="433"/>
      <c r="P220" s="95"/>
      <c r="Q220" s="95"/>
      <c r="R220" s="178" t="str">
        <f t="shared" si="206"/>
        <v/>
      </c>
      <c r="S220" s="95" t="str">
        <f t="shared" si="207"/>
        <v/>
      </c>
      <c r="T220" s="436"/>
      <c r="U220" s="95"/>
      <c r="V220" s="95"/>
      <c r="W220" s="178" t="str">
        <f t="shared" si="208"/>
        <v/>
      </c>
      <c r="X220" s="95" t="str">
        <f t="shared" si="209"/>
        <v/>
      </c>
      <c r="Y220" s="436"/>
      <c r="Z220" s="95"/>
      <c r="AA220" s="95"/>
      <c r="AB220" s="178" t="str">
        <f t="shared" si="210"/>
        <v/>
      </c>
      <c r="AC220" s="95" t="str">
        <f t="shared" si="211"/>
        <v/>
      </c>
      <c r="AD220" s="436"/>
      <c r="AE220" s="95"/>
      <c r="AF220" s="95"/>
      <c r="AG220" s="178" t="str">
        <f t="shared" si="212"/>
        <v/>
      </c>
      <c r="AH220" s="95" t="str">
        <f t="shared" si="213"/>
        <v/>
      </c>
      <c r="AI220" s="436"/>
      <c r="AJ220" s="95"/>
      <c r="AK220" s="95"/>
      <c r="AL220" s="178" t="str">
        <f t="shared" si="214"/>
        <v/>
      </c>
      <c r="AM220" s="95" t="str">
        <f t="shared" si="215"/>
        <v/>
      </c>
      <c r="AN220" s="436"/>
      <c r="AO220" s="95"/>
      <c r="AP220" s="95"/>
      <c r="AQ220" s="178" t="str">
        <f t="shared" si="216"/>
        <v/>
      </c>
      <c r="AR220" s="95" t="str">
        <f t="shared" si="217"/>
        <v/>
      </c>
      <c r="AS220" s="436"/>
      <c r="AT220" s="95"/>
      <c r="AU220" s="95"/>
      <c r="AV220" s="178" t="str">
        <f t="shared" si="218"/>
        <v/>
      </c>
      <c r="AW220" s="95" t="str">
        <f t="shared" si="219"/>
        <v/>
      </c>
      <c r="AX220" s="436"/>
    </row>
    <row r="221" spans="2:50" hidden="1">
      <c r="B221" s="435"/>
      <c r="C221" s="95">
        <f t="shared" si="204"/>
        <v>15</v>
      </c>
      <c r="D221" s="95"/>
      <c r="E221" s="95"/>
      <c r="F221" s="95"/>
      <c r="G221" s="178"/>
      <c r="H221" s="436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39"/>
      <c r="M221" s="154" t="str">
        <f t="shared" si="205"/>
        <v/>
      </c>
      <c r="N221" s="433"/>
      <c r="O221" s="433"/>
      <c r="P221" s="95"/>
      <c r="Q221" s="95"/>
      <c r="R221" s="178" t="str">
        <f t="shared" si="206"/>
        <v/>
      </c>
      <c r="S221" s="95" t="str">
        <f t="shared" si="207"/>
        <v/>
      </c>
      <c r="T221" s="436"/>
      <c r="U221" s="95"/>
      <c r="V221" s="95"/>
      <c r="W221" s="178" t="str">
        <f t="shared" si="208"/>
        <v/>
      </c>
      <c r="X221" s="95" t="str">
        <f t="shared" si="209"/>
        <v/>
      </c>
      <c r="Y221" s="436"/>
      <c r="Z221" s="95"/>
      <c r="AA221" s="95"/>
      <c r="AB221" s="178" t="str">
        <f t="shared" si="210"/>
        <v/>
      </c>
      <c r="AC221" s="95" t="str">
        <f t="shared" si="211"/>
        <v/>
      </c>
      <c r="AD221" s="436"/>
      <c r="AE221" s="95"/>
      <c r="AF221" s="95"/>
      <c r="AG221" s="178" t="str">
        <f t="shared" si="212"/>
        <v/>
      </c>
      <c r="AH221" s="95" t="str">
        <f t="shared" si="213"/>
        <v/>
      </c>
      <c r="AI221" s="436"/>
      <c r="AJ221" s="95"/>
      <c r="AK221" s="95"/>
      <c r="AL221" s="178" t="str">
        <f t="shared" si="214"/>
        <v/>
      </c>
      <c r="AM221" s="95" t="str">
        <f t="shared" si="215"/>
        <v/>
      </c>
      <c r="AN221" s="436"/>
      <c r="AO221" s="95"/>
      <c r="AP221" s="95"/>
      <c r="AQ221" s="178" t="str">
        <f t="shared" si="216"/>
        <v/>
      </c>
      <c r="AR221" s="95" t="str">
        <f t="shared" si="217"/>
        <v/>
      </c>
      <c r="AS221" s="436"/>
      <c r="AT221" s="95"/>
      <c r="AU221" s="95"/>
      <c r="AV221" s="178" t="str">
        <f t="shared" si="218"/>
        <v/>
      </c>
      <c r="AW221" s="95" t="str">
        <f t="shared" si="219"/>
        <v/>
      </c>
      <c r="AX221" s="436"/>
    </row>
    <row r="222" spans="2:50" ht="15.75" hidden="1">
      <c r="B222" s="443" t="s">
        <v>167</v>
      </c>
      <c r="C222" s="444"/>
      <c r="D222" s="444"/>
      <c r="E222" s="444"/>
      <c r="F222" s="444"/>
      <c r="G222" s="444"/>
      <c r="H222" s="444"/>
      <c r="I222" s="151"/>
      <c r="J222" s="151"/>
      <c r="K222" s="151"/>
      <c r="L222" s="151"/>
      <c r="M222" s="151"/>
      <c r="N222" s="433" t="s">
        <v>159</v>
      </c>
      <c r="O222" s="446" t="s">
        <v>106</v>
      </c>
      <c r="P222" s="448">
        <f>AT202+1</f>
        <v>45944</v>
      </c>
      <c r="Q222" s="435"/>
      <c r="R222" s="435"/>
      <c r="S222" s="435"/>
      <c r="T222" s="435"/>
      <c r="U222" s="448">
        <f>P222+1</f>
        <v>45945</v>
      </c>
      <c r="V222" s="435"/>
      <c r="W222" s="435"/>
      <c r="X222" s="435"/>
      <c r="Y222" s="435"/>
      <c r="Z222" s="448">
        <f>U222+1</f>
        <v>45946</v>
      </c>
      <c r="AA222" s="435"/>
      <c r="AB222" s="435"/>
      <c r="AC222" s="435"/>
      <c r="AD222" s="435"/>
      <c r="AE222" s="448">
        <f>Z222+1</f>
        <v>45947</v>
      </c>
      <c r="AF222" s="435"/>
      <c r="AG222" s="435"/>
      <c r="AH222" s="435"/>
      <c r="AI222" s="435"/>
      <c r="AJ222" s="448">
        <f>AE222+1</f>
        <v>45948</v>
      </c>
      <c r="AK222" s="435"/>
      <c r="AL222" s="435"/>
      <c r="AM222" s="435"/>
      <c r="AN222" s="435"/>
      <c r="AO222" s="448">
        <f>AJ222+1</f>
        <v>45949</v>
      </c>
      <c r="AP222" s="435"/>
      <c r="AQ222" s="435"/>
      <c r="AR222" s="435"/>
      <c r="AS222" s="435"/>
      <c r="AT222" s="448">
        <f>AO222+1</f>
        <v>45950</v>
      </c>
      <c r="AU222" s="435"/>
      <c r="AV222" s="435"/>
      <c r="AW222" s="435"/>
      <c r="AX222" s="435"/>
    </row>
    <row r="223" spans="2:50" ht="15.75" hidden="1">
      <c r="B223" s="445"/>
      <c r="C223" s="445"/>
      <c r="D223" s="445"/>
      <c r="E223" s="445"/>
      <c r="F223" s="445"/>
      <c r="G223" s="445"/>
      <c r="H223" s="445"/>
      <c r="I223" s="151"/>
      <c r="J223" s="151"/>
      <c r="K223" s="151"/>
      <c r="L223" s="151"/>
      <c r="M223" s="151"/>
      <c r="N223" s="433"/>
      <c r="O223" s="447"/>
      <c r="P223" s="448" t="s">
        <v>120</v>
      </c>
      <c r="Q223" s="435"/>
      <c r="R223" s="435"/>
      <c r="S223" s="435"/>
      <c r="T223" s="435"/>
      <c r="U223" s="448" t="s">
        <v>114</v>
      </c>
      <c r="V223" s="435"/>
      <c r="W223" s="435"/>
      <c r="X223" s="435"/>
      <c r="Y223" s="435"/>
      <c r="Z223" s="448" t="s">
        <v>115</v>
      </c>
      <c r="AA223" s="435"/>
      <c r="AB223" s="435"/>
      <c r="AC223" s="435"/>
      <c r="AD223" s="435"/>
      <c r="AE223" s="448" t="s">
        <v>116</v>
      </c>
      <c r="AF223" s="435"/>
      <c r="AG223" s="435"/>
      <c r="AH223" s="435"/>
      <c r="AI223" s="435"/>
      <c r="AJ223" s="448" t="s">
        <v>117</v>
      </c>
      <c r="AK223" s="435"/>
      <c r="AL223" s="435"/>
      <c r="AM223" s="435"/>
      <c r="AN223" s="435"/>
      <c r="AO223" s="448" t="s">
        <v>118</v>
      </c>
      <c r="AP223" s="435"/>
      <c r="AQ223" s="435"/>
      <c r="AR223" s="435"/>
      <c r="AS223" s="435"/>
      <c r="AT223" s="448" t="s">
        <v>119</v>
      </c>
      <c r="AU223" s="435"/>
      <c r="AV223" s="435"/>
      <c r="AW223" s="435"/>
      <c r="AX223" s="435"/>
    </row>
    <row r="224" spans="2:50" hidden="1">
      <c r="B224" s="433" t="s">
        <v>155</v>
      </c>
      <c r="C224" s="433" t="s">
        <v>147</v>
      </c>
      <c r="D224" s="433"/>
      <c r="E224" s="433" t="s">
        <v>149</v>
      </c>
      <c r="F224" s="433"/>
      <c r="G224" s="433"/>
      <c r="H224" s="440" t="s">
        <v>156</v>
      </c>
      <c r="I224" s="434" t="s">
        <v>225</v>
      </c>
      <c r="J224" s="434"/>
      <c r="K224" s="434"/>
      <c r="L224" s="434" t="s">
        <v>156</v>
      </c>
      <c r="M224" s="434" t="s">
        <v>168</v>
      </c>
      <c r="N224" s="433"/>
      <c r="O224" s="433" t="s">
        <v>158</v>
      </c>
      <c r="P224" s="430" t="s">
        <v>152</v>
      </c>
      <c r="Q224" s="431"/>
      <c r="R224" s="431"/>
      <c r="S224" s="432"/>
      <c r="T224" s="433" t="s">
        <v>156</v>
      </c>
      <c r="U224" s="430" t="s">
        <v>152</v>
      </c>
      <c r="V224" s="431"/>
      <c r="W224" s="431"/>
      <c r="X224" s="432"/>
      <c r="Y224" s="433" t="s">
        <v>156</v>
      </c>
      <c r="Z224" s="430" t="s">
        <v>152</v>
      </c>
      <c r="AA224" s="431"/>
      <c r="AB224" s="431"/>
      <c r="AC224" s="432"/>
      <c r="AD224" s="433" t="s">
        <v>156</v>
      </c>
      <c r="AE224" s="430" t="s">
        <v>152</v>
      </c>
      <c r="AF224" s="431"/>
      <c r="AG224" s="431"/>
      <c r="AH224" s="432"/>
      <c r="AI224" s="433" t="s">
        <v>156</v>
      </c>
      <c r="AJ224" s="430" t="s">
        <v>152</v>
      </c>
      <c r="AK224" s="431"/>
      <c r="AL224" s="431"/>
      <c r="AM224" s="432"/>
      <c r="AN224" s="433" t="s">
        <v>156</v>
      </c>
      <c r="AO224" s="430" t="s">
        <v>152</v>
      </c>
      <c r="AP224" s="431"/>
      <c r="AQ224" s="431"/>
      <c r="AR224" s="432"/>
      <c r="AS224" s="433" t="s">
        <v>156</v>
      </c>
      <c r="AT224" s="430" t="s">
        <v>152</v>
      </c>
      <c r="AU224" s="431"/>
      <c r="AV224" s="431"/>
      <c r="AW224" s="432"/>
      <c r="AX224" s="433" t="s">
        <v>156</v>
      </c>
    </row>
    <row r="225" spans="2:50" hidden="1">
      <c r="B225" s="433"/>
      <c r="C225" s="433"/>
      <c r="D225" s="433"/>
      <c r="E225" s="433" t="s">
        <v>148</v>
      </c>
      <c r="F225" s="433"/>
      <c r="G225" s="433"/>
      <c r="H225" s="441"/>
      <c r="I225" s="434" t="s">
        <v>148</v>
      </c>
      <c r="J225" s="434"/>
      <c r="K225" s="434"/>
      <c r="L225" s="434"/>
      <c r="M225" s="434"/>
      <c r="N225" s="433"/>
      <c r="O225" s="433"/>
      <c r="P225" s="430" t="s">
        <v>153</v>
      </c>
      <c r="Q225" s="431"/>
      <c r="R225" s="431"/>
      <c r="S225" s="432"/>
      <c r="T225" s="433"/>
      <c r="U225" s="430" t="s">
        <v>153</v>
      </c>
      <c r="V225" s="431"/>
      <c r="W225" s="431"/>
      <c r="X225" s="432"/>
      <c r="Y225" s="433"/>
      <c r="Z225" s="430" t="s">
        <v>153</v>
      </c>
      <c r="AA225" s="431"/>
      <c r="AB225" s="431"/>
      <c r="AC225" s="432"/>
      <c r="AD225" s="433"/>
      <c r="AE225" s="430" t="s">
        <v>153</v>
      </c>
      <c r="AF225" s="431"/>
      <c r="AG225" s="431"/>
      <c r="AH225" s="432"/>
      <c r="AI225" s="433"/>
      <c r="AJ225" s="430" t="s">
        <v>153</v>
      </c>
      <c r="AK225" s="431"/>
      <c r="AL225" s="431"/>
      <c r="AM225" s="432"/>
      <c r="AN225" s="433"/>
      <c r="AO225" s="430" t="s">
        <v>153</v>
      </c>
      <c r="AP225" s="431"/>
      <c r="AQ225" s="431"/>
      <c r="AR225" s="432"/>
      <c r="AS225" s="433"/>
      <c r="AT225" s="430" t="s">
        <v>153</v>
      </c>
      <c r="AU225" s="431"/>
      <c r="AV225" s="431"/>
      <c r="AW225" s="432"/>
      <c r="AX225" s="433"/>
    </row>
    <row r="226" spans="2:50" hidden="1">
      <c r="B226" s="433"/>
      <c r="C226" s="433"/>
      <c r="D226" s="433"/>
      <c r="E226" s="94" t="s">
        <v>150</v>
      </c>
      <c r="F226" s="94" t="s">
        <v>151</v>
      </c>
      <c r="G226" s="94" t="s">
        <v>154</v>
      </c>
      <c r="H226" s="442"/>
      <c r="I226" s="153" t="s">
        <v>150</v>
      </c>
      <c r="J226" s="153" t="s">
        <v>151</v>
      </c>
      <c r="K226" s="153" t="s">
        <v>154</v>
      </c>
      <c r="L226" s="434"/>
      <c r="M226" s="434"/>
      <c r="N226" s="433"/>
      <c r="O226" s="433"/>
      <c r="P226" s="94" t="s">
        <v>150</v>
      </c>
      <c r="Q226" s="94" t="s">
        <v>151</v>
      </c>
      <c r="R226" s="94" t="s">
        <v>154</v>
      </c>
      <c r="S226" s="94" t="s">
        <v>168</v>
      </c>
      <c r="T226" s="433"/>
      <c r="U226" s="94" t="s">
        <v>150</v>
      </c>
      <c r="V226" s="94" t="s">
        <v>151</v>
      </c>
      <c r="W226" s="94" t="s">
        <v>154</v>
      </c>
      <c r="X226" s="94" t="s">
        <v>168</v>
      </c>
      <c r="Y226" s="433"/>
      <c r="Z226" s="94" t="s">
        <v>150</v>
      </c>
      <c r="AA226" s="94" t="s">
        <v>151</v>
      </c>
      <c r="AB226" s="94" t="s">
        <v>154</v>
      </c>
      <c r="AC226" s="94" t="s">
        <v>168</v>
      </c>
      <c r="AD226" s="43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3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3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3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33"/>
    </row>
    <row r="227" spans="2:50" hidden="1">
      <c r="B227" s="433" t="s">
        <v>649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36" t="e">
        <f>AVERAGE(G227:G241)</f>
        <v>#DIV/0!</v>
      </c>
      <c r="I227" s="154" t="str">
        <f t="shared" ref="I227:I229" si="223">IFERROR(AVERAGE(P227,U227,Z227,AE227,AJ227,AO227,AT227),"")</f>
        <v/>
      </c>
      <c r="J227" s="154" t="str">
        <f t="shared" ref="J227:J229" si="224">IFERROR(AVERAGE(Q227,V227,AA227,AF227,AK227,AP227,AU227),"")</f>
        <v/>
      </c>
      <c r="K227" s="155" t="str">
        <f t="shared" ref="K227:K229" si="225">IFERROR(AVERAGE(R227,W227,AB227,AG227,AL227,AQ227,AV227),"")</f>
        <v/>
      </c>
      <c r="L227" s="437" t="str">
        <f>IFERROR(AVERAGE(K227:K241),"-")</f>
        <v>-</v>
      </c>
      <c r="M227" s="154" t="str">
        <f>IFERROR(RANK(K227, K$227:K$241),"")</f>
        <v/>
      </c>
      <c r="N227" s="433"/>
      <c r="O227" s="43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36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36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36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36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36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36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36" t="e">
        <f>AVERAGE(AV227:AV241)</f>
        <v>#DIV/0!</v>
      </c>
    </row>
    <row r="228" spans="2:50" hidden="1">
      <c r="B228" s="435"/>
      <c r="C228" s="95">
        <f t="shared" ref="C228:C241" si="226">C208</f>
        <v>2</v>
      </c>
      <c r="D228" s="95"/>
      <c r="E228" s="95"/>
      <c r="F228" s="95"/>
      <c r="G228" s="178"/>
      <c r="H228" s="436"/>
      <c r="I228" s="154" t="str">
        <f t="shared" si="223"/>
        <v/>
      </c>
      <c r="J228" s="154" t="str">
        <f t="shared" si="224"/>
        <v/>
      </c>
      <c r="K228" s="155" t="str">
        <f t="shared" si="225"/>
        <v/>
      </c>
      <c r="L228" s="438"/>
      <c r="M228" s="154" t="str">
        <f t="shared" ref="M228:M241" si="227">IFERROR(RANK(K228, K$227:K$241),"")</f>
        <v/>
      </c>
      <c r="N228" s="433"/>
      <c r="O228" s="433"/>
      <c r="P228" s="95"/>
      <c r="Q228" s="95"/>
      <c r="R228" s="178" t="str">
        <f t="shared" ref="R228:R241" si="228">IFERROR(Q228/P228,"")</f>
        <v/>
      </c>
      <c r="S228" s="95" t="str">
        <f t="shared" ref="S228:S241" si="229">IFERROR(RANK(R228, R$227:R$241),"")</f>
        <v/>
      </c>
      <c r="T228" s="436"/>
      <c r="U228" s="95"/>
      <c r="V228" s="95"/>
      <c r="W228" s="178" t="str">
        <f t="shared" ref="W228:W241" si="230">IFERROR(V228/U228,"")</f>
        <v/>
      </c>
      <c r="X228" s="95" t="str">
        <f t="shared" ref="X228:X241" si="231">IFERROR(RANK(W228, W$227:W$241),"")</f>
        <v/>
      </c>
      <c r="Y228" s="436"/>
      <c r="Z228" s="95"/>
      <c r="AA228" s="95"/>
      <c r="AB228" s="178" t="str">
        <f t="shared" ref="AB228:AB241" si="232">IFERROR(AA228/Z228,"")</f>
        <v/>
      </c>
      <c r="AC228" s="95" t="str">
        <f t="shared" ref="AC228:AC241" si="233">IFERROR(RANK(AB228, AB$227:AB$241),"")</f>
        <v/>
      </c>
      <c r="AD228" s="436"/>
      <c r="AE228" s="95"/>
      <c r="AF228" s="95"/>
      <c r="AG228" s="178" t="str">
        <f t="shared" ref="AG228:AG241" si="234">IFERROR(AF228/AE228,"")</f>
        <v/>
      </c>
      <c r="AH228" s="95" t="str">
        <f t="shared" ref="AH228:AH241" si="235">IFERROR(RANK(AG228, AG$227:AG$241),"")</f>
        <v/>
      </c>
      <c r="AI228" s="436"/>
      <c r="AJ228" s="95"/>
      <c r="AK228" s="95"/>
      <c r="AL228" s="178" t="str">
        <f t="shared" ref="AL228:AL241" si="236">IFERROR(AK228/AJ228,"")</f>
        <v/>
      </c>
      <c r="AM228" s="95" t="str">
        <f t="shared" ref="AM228:AM241" si="237">IFERROR(RANK(AL228, AL$227:AL$241),"")</f>
        <v/>
      </c>
      <c r="AN228" s="436"/>
      <c r="AO228" s="95"/>
      <c r="AP228" s="95"/>
      <c r="AQ228" s="178" t="str">
        <f t="shared" ref="AQ228:AQ241" si="238">IFERROR(AP228/AO228,"")</f>
        <v/>
      </c>
      <c r="AR228" s="95" t="str">
        <f t="shared" ref="AR228:AR241" si="239">IFERROR(RANK(AQ228, AQ$227:AQ$241),"")</f>
        <v/>
      </c>
      <c r="AS228" s="436"/>
      <c r="AT228" s="95"/>
      <c r="AU228" s="95"/>
      <c r="AV228" s="178" t="str">
        <f t="shared" ref="AV228:AV241" si="240">IFERROR(AU228/AT228,"")</f>
        <v/>
      </c>
      <c r="AW228" s="95" t="str">
        <f t="shared" ref="AW228:AW241" si="241">IFERROR(RANK(AV228, AV$227:AV$241),"")</f>
        <v/>
      </c>
      <c r="AX228" s="436"/>
    </row>
    <row r="229" spans="2:50" hidden="1">
      <c r="B229" s="435"/>
      <c r="C229" s="95">
        <f t="shared" si="226"/>
        <v>3</v>
      </c>
      <c r="D229" s="95"/>
      <c r="E229" s="95"/>
      <c r="F229" s="95"/>
      <c r="G229" s="178"/>
      <c r="H229" s="436"/>
      <c r="I229" s="154" t="str">
        <f t="shared" si="223"/>
        <v/>
      </c>
      <c r="J229" s="154" t="str">
        <f t="shared" si="224"/>
        <v/>
      </c>
      <c r="K229" s="155" t="str">
        <f t="shared" si="225"/>
        <v/>
      </c>
      <c r="L229" s="438"/>
      <c r="M229" s="154" t="str">
        <f t="shared" si="227"/>
        <v/>
      </c>
      <c r="N229" s="433"/>
      <c r="O229" s="433"/>
      <c r="P229" s="95"/>
      <c r="Q229" s="95"/>
      <c r="R229" s="178" t="str">
        <f t="shared" si="228"/>
        <v/>
      </c>
      <c r="S229" s="95" t="str">
        <f t="shared" si="229"/>
        <v/>
      </c>
      <c r="T229" s="436"/>
      <c r="U229" s="95"/>
      <c r="V229" s="95"/>
      <c r="W229" s="178" t="str">
        <f t="shared" si="230"/>
        <v/>
      </c>
      <c r="X229" s="95" t="str">
        <f t="shared" si="231"/>
        <v/>
      </c>
      <c r="Y229" s="436"/>
      <c r="Z229" s="95"/>
      <c r="AA229" s="95"/>
      <c r="AB229" s="178" t="str">
        <f t="shared" si="232"/>
        <v/>
      </c>
      <c r="AC229" s="95" t="str">
        <f t="shared" si="233"/>
        <v/>
      </c>
      <c r="AD229" s="436"/>
      <c r="AE229" s="95"/>
      <c r="AF229" s="95"/>
      <c r="AG229" s="178" t="str">
        <f t="shared" si="234"/>
        <v/>
      </c>
      <c r="AH229" s="95" t="str">
        <f t="shared" si="235"/>
        <v/>
      </c>
      <c r="AI229" s="436"/>
      <c r="AJ229" s="95"/>
      <c r="AK229" s="95"/>
      <c r="AL229" s="178" t="str">
        <f t="shared" si="236"/>
        <v/>
      </c>
      <c r="AM229" s="95" t="str">
        <f t="shared" si="237"/>
        <v/>
      </c>
      <c r="AN229" s="436"/>
      <c r="AO229" s="95"/>
      <c r="AP229" s="95"/>
      <c r="AQ229" s="178" t="str">
        <f t="shared" si="238"/>
        <v/>
      </c>
      <c r="AR229" s="95" t="str">
        <f t="shared" si="239"/>
        <v/>
      </c>
      <c r="AS229" s="436"/>
      <c r="AT229" s="95"/>
      <c r="AU229" s="95"/>
      <c r="AV229" s="178" t="str">
        <f t="shared" si="240"/>
        <v/>
      </c>
      <c r="AW229" s="95" t="str">
        <f t="shared" si="241"/>
        <v/>
      </c>
      <c r="AX229" s="436"/>
    </row>
    <row r="230" spans="2:50" hidden="1">
      <c r="B230" s="435"/>
      <c r="C230" s="95">
        <f t="shared" si="226"/>
        <v>4</v>
      </c>
      <c r="D230" s="95"/>
      <c r="E230" s="95"/>
      <c r="F230" s="95"/>
      <c r="G230" s="178"/>
      <c r="H230" s="436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38"/>
      <c r="M230" s="154" t="str">
        <f t="shared" si="227"/>
        <v/>
      </c>
      <c r="N230" s="433"/>
      <c r="O230" s="433"/>
      <c r="P230" s="95"/>
      <c r="Q230" s="95"/>
      <c r="R230" s="178" t="str">
        <f t="shared" si="228"/>
        <v/>
      </c>
      <c r="S230" s="95" t="str">
        <f t="shared" si="229"/>
        <v/>
      </c>
      <c r="T230" s="436"/>
      <c r="U230" s="95"/>
      <c r="V230" s="95"/>
      <c r="W230" s="178" t="str">
        <f t="shared" si="230"/>
        <v/>
      </c>
      <c r="X230" s="95" t="str">
        <f t="shared" si="231"/>
        <v/>
      </c>
      <c r="Y230" s="436"/>
      <c r="Z230" s="95"/>
      <c r="AA230" s="95"/>
      <c r="AB230" s="178" t="str">
        <f t="shared" si="232"/>
        <v/>
      </c>
      <c r="AC230" s="95" t="str">
        <f t="shared" si="233"/>
        <v/>
      </c>
      <c r="AD230" s="436"/>
      <c r="AE230" s="95"/>
      <c r="AF230" s="95"/>
      <c r="AG230" s="178" t="str">
        <f t="shared" si="234"/>
        <v/>
      </c>
      <c r="AH230" s="95" t="str">
        <f t="shared" si="235"/>
        <v/>
      </c>
      <c r="AI230" s="436"/>
      <c r="AJ230" s="95"/>
      <c r="AK230" s="95"/>
      <c r="AL230" s="178" t="str">
        <f t="shared" si="236"/>
        <v/>
      </c>
      <c r="AM230" s="95" t="str">
        <f t="shared" si="237"/>
        <v/>
      </c>
      <c r="AN230" s="436"/>
      <c r="AO230" s="95"/>
      <c r="AP230" s="95"/>
      <c r="AQ230" s="178" t="str">
        <f t="shared" si="238"/>
        <v/>
      </c>
      <c r="AR230" s="95" t="str">
        <f t="shared" si="239"/>
        <v/>
      </c>
      <c r="AS230" s="436"/>
      <c r="AT230" s="95"/>
      <c r="AU230" s="95"/>
      <c r="AV230" s="178" t="str">
        <f t="shared" si="240"/>
        <v/>
      </c>
      <c r="AW230" s="95" t="str">
        <f t="shared" si="241"/>
        <v/>
      </c>
      <c r="AX230" s="436"/>
    </row>
    <row r="231" spans="2:50" hidden="1">
      <c r="B231" s="435"/>
      <c r="C231" s="95">
        <f t="shared" si="226"/>
        <v>5</v>
      </c>
      <c r="D231" s="95"/>
      <c r="E231" s="95"/>
      <c r="F231" s="95"/>
      <c r="G231" s="178"/>
      <c r="H231" s="436"/>
      <c r="I231" s="154" t="str">
        <f t="shared" ref="I231:I241" si="242">IFERROR(AVERAGE(P231,U231,Z231,AE231,AJ231,AO231,AT231),"")</f>
        <v/>
      </c>
      <c r="J231" s="154" t="str">
        <f t="shared" ref="J231:J241" si="243">IFERROR(AVERAGE(Q231,V231,AA231,AF231,AK231,AP231,AU231),"")</f>
        <v/>
      </c>
      <c r="K231" s="155" t="str">
        <f t="shared" ref="K231:K241" si="244">IFERROR(AVERAGE(R231,W231,AB231,AG231,AL231,AQ231,AV231),"")</f>
        <v/>
      </c>
      <c r="L231" s="438"/>
      <c r="M231" s="154" t="str">
        <f t="shared" si="227"/>
        <v/>
      </c>
      <c r="N231" s="433"/>
      <c r="O231" s="433"/>
      <c r="P231" s="95"/>
      <c r="Q231" s="95"/>
      <c r="R231" s="178" t="str">
        <f t="shared" si="228"/>
        <v/>
      </c>
      <c r="S231" s="95" t="str">
        <f t="shared" si="229"/>
        <v/>
      </c>
      <c r="T231" s="436"/>
      <c r="U231" s="95"/>
      <c r="V231" s="95"/>
      <c r="W231" s="178" t="str">
        <f t="shared" si="230"/>
        <v/>
      </c>
      <c r="X231" s="95" t="str">
        <f t="shared" si="231"/>
        <v/>
      </c>
      <c r="Y231" s="436"/>
      <c r="Z231" s="95"/>
      <c r="AA231" s="95"/>
      <c r="AB231" s="178" t="str">
        <f t="shared" si="232"/>
        <v/>
      </c>
      <c r="AC231" s="95" t="str">
        <f t="shared" si="233"/>
        <v/>
      </c>
      <c r="AD231" s="436"/>
      <c r="AE231" s="95"/>
      <c r="AF231" s="95"/>
      <c r="AG231" s="178" t="str">
        <f t="shared" si="234"/>
        <v/>
      </c>
      <c r="AH231" s="95" t="str">
        <f t="shared" si="235"/>
        <v/>
      </c>
      <c r="AI231" s="436"/>
      <c r="AJ231" s="95"/>
      <c r="AK231" s="95"/>
      <c r="AL231" s="178" t="str">
        <f t="shared" si="236"/>
        <v/>
      </c>
      <c r="AM231" s="95" t="str">
        <f t="shared" si="237"/>
        <v/>
      </c>
      <c r="AN231" s="436"/>
      <c r="AO231" s="95"/>
      <c r="AP231" s="95"/>
      <c r="AQ231" s="178" t="str">
        <f t="shared" si="238"/>
        <v/>
      </c>
      <c r="AR231" s="95" t="str">
        <f t="shared" si="239"/>
        <v/>
      </c>
      <c r="AS231" s="436"/>
      <c r="AT231" s="95"/>
      <c r="AU231" s="95"/>
      <c r="AV231" s="178" t="str">
        <f t="shared" si="240"/>
        <v/>
      </c>
      <c r="AW231" s="95" t="str">
        <f t="shared" si="241"/>
        <v/>
      </c>
      <c r="AX231" s="436"/>
    </row>
    <row r="232" spans="2:50" hidden="1">
      <c r="B232" s="435"/>
      <c r="C232" s="95">
        <f t="shared" si="226"/>
        <v>6</v>
      </c>
      <c r="D232" s="95"/>
      <c r="E232" s="95"/>
      <c r="F232" s="95"/>
      <c r="G232" s="178"/>
      <c r="H232" s="436"/>
      <c r="I232" s="154" t="str">
        <f t="shared" si="242"/>
        <v/>
      </c>
      <c r="J232" s="154" t="str">
        <f t="shared" si="243"/>
        <v/>
      </c>
      <c r="K232" s="155" t="str">
        <f t="shared" si="244"/>
        <v/>
      </c>
      <c r="L232" s="438"/>
      <c r="M232" s="154" t="str">
        <f t="shared" si="227"/>
        <v/>
      </c>
      <c r="N232" s="433"/>
      <c r="O232" s="433"/>
      <c r="P232" s="95"/>
      <c r="Q232" s="95"/>
      <c r="R232" s="178" t="str">
        <f t="shared" si="228"/>
        <v/>
      </c>
      <c r="S232" s="95" t="str">
        <f t="shared" si="229"/>
        <v/>
      </c>
      <c r="T232" s="436"/>
      <c r="U232" s="95"/>
      <c r="V232" s="95"/>
      <c r="W232" s="178" t="str">
        <f t="shared" si="230"/>
        <v/>
      </c>
      <c r="X232" s="95" t="str">
        <f t="shared" si="231"/>
        <v/>
      </c>
      <c r="Y232" s="436"/>
      <c r="Z232" s="95"/>
      <c r="AA232" s="95"/>
      <c r="AB232" s="178" t="str">
        <f t="shared" si="232"/>
        <v/>
      </c>
      <c r="AC232" s="95" t="str">
        <f t="shared" si="233"/>
        <v/>
      </c>
      <c r="AD232" s="436"/>
      <c r="AE232" s="95"/>
      <c r="AF232" s="95"/>
      <c r="AG232" s="178" t="str">
        <f t="shared" si="234"/>
        <v/>
      </c>
      <c r="AH232" s="95" t="str">
        <f t="shared" si="235"/>
        <v/>
      </c>
      <c r="AI232" s="436"/>
      <c r="AJ232" s="95"/>
      <c r="AK232" s="95"/>
      <c r="AL232" s="178" t="str">
        <f t="shared" si="236"/>
        <v/>
      </c>
      <c r="AM232" s="95" t="str">
        <f t="shared" si="237"/>
        <v/>
      </c>
      <c r="AN232" s="436"/>
      <c r="AO232" s="95"/>
      <c r="AP232" s="95"/>
      <c r="AQ232" s="178" t="str">
        <f t="shared" si="238"/>
        <v/>
      </c>
      <c r="AR232" s="95" t="str">
        <f t="shared" si="239"/>
        <v/>
      </c>
      <c r="AS232" s="436"/>
      <c r="AT232" s="95"/>
      <c r="AU232" s="95"/>
      <c r="AV232" s="178" t="str">
        <f t="shared" si="240"/>
        <v/>
      </c>
      <c r="AW232" s="95" t="str">
        <f t="shared" si="241"/>
        <v/>
      </c>
      <c r="AX232" s="436"/>
    </row>
    <row r="233" spans="2:50" hidden="1">
      <c r="B233" s="435"/>
      <c r="C233" s="95">
        <f t="shared" si="226"/>
        <v>7</v>
      </c>
      <c r="D233" s="95"/>
      <c r="E233" s="95"/>
      <c r="F233" s="95"/>
      <c r="G233" s="178"/>
      <c r="H233" s="436"/>
      <c r="I233" s="154" t="str">
        <f t="shared" si="242"/>
        <v/>
      </c>
      <c r="J233" s="154" t="str">
        <f t="shared" si="243"/>
        <v/>
      </c>
      <c r="K233" s="155" t="str">
        <f t="shared" si="244"/>
        <v/>
      </c>
      <c r="L233" s="438"/>
      <c r="M233" s="154" t="str">
        <f t="shared" si="227"/>
        <v/>
      </c>
      <c r="N233" s="433"/>
      <c r="O233" s="433"/>
      <c r="P233" s="95"/>
      <c r="Q233" s="95"/>
      <c r="R233" s="178" t="str">
        <f t="shared" si="228"/>
        <v/>
      </c>
      <c r="S233" s="95" t="str">
        <f t="shared" si="229"/>
        <v/>
      </c>
      <c r="T233" s="436"/>
      <c r="U233" s="95"/>
      <c r="V233" s="95"/>
      <c r="W233" s="178" t="str">
        <f t="shared" si="230"/>
        <v/>
      </c>
      <c r="X233" s="95" t="str">
        <f t="shared" si="231"/>
        <v/>
      </c>
      <c r="Y233" s="436"/>
      <c r="Z233" s="95"/>
      <c r="AA233" s="95"/>
      <c r="AB233" s="178" t="str">
        <f t="shared" si="232"/>
        <v/>
      </c>
      <c r="AC233" s="95" t="str">
        <f t="shared" si="233"/>
        <v/>
      </c>
      <c r="AD233" s="436"/>
      <c r="AE233" s="95"/>
      <c r="AF233" s="95"/>
      <c r="AG233" s="178" t="str">
        <f t="shared" si="234"/>
        <v/>
      </c>
      <c r="AH233" s="95" t="str">
        <f t="shared" si="235"/>
        <v/>
      </c>
      <c r="AI233" s="436"/>
      <c r="AJ233" s="95"/>
      <c r="AK233" s="95"/>
      <c r="AL233" s="178" t="str">
        <f t="shared" si="236"/>
        <v/>
      </c>
      <c r="AM233" s="95" t="str">
        <f t="shared" si="237"/>
        <v/>
      </c>
      <c r="AN233" s="436"/>
      <c r="AO233" s="95"/>
      <c r="AP233" s="95"/>
      <c r="AQ233" s="178" t="str">
        <f t="shared" si="238"/>
        <v/>
      </c>
      <c r="AR233" s="95" t="str">
        <f t="shared" si="239"/>
        <v/>
      </c>
      <c r="AS233" s="436"/>
      <c r="AT233" s="95"/>
      <c r="AU233" s="95"/>
      <c r="AV233" s="178" t="str">
        <f t="shared" si="240"/>
        <v/>
      </c>
      <c r="AW233" s="95" t="str">
        <f t="shared" si="241"/>
        <v/>
      </c>
      <c r="AX233" s="436"/>
    </row>
    <row r="234" spans="2:50" hidden="1">
      <c r="B234" s="435"/>
      <c r="C234" s="95">
        <f t="shared" si="226"/>
        <v>8</v>
      </c>
      <c r="D234" s="95"/>
      <c r="E234" s="95"/>
      <c r="F234" s="95"/>
      <c r="G234" s="178"/>
      <c r="H234" s="436"/>
      <c r="I234" s="154" t="str">
        <f t="shared" si="242"/>
        <v/>
      </c>
      <c r="J234" s="154" t="str">
        <f t="shared" si="243"/>
        <v/>
      </c>
      <c r="K234" s="155" t="str">
        <f t="shared" si="244"/>
        <v/>
      </c>
      <c r="L234" s="438"/>
      <c r="M234" s="154" t="str">
        <f t="shared" si="227"/>
        <v/>
      </c>
      <c r="N234" s="433"/>
      <c r="O234" s="433"/>
      <c r="P234" s="95"/>
      <c r="Q234" s="95"/>
      <c r="R234" s="178" t="str">
        <f t="shared" si="228"/>
        <v/>
      </c>
      <c r="S234" s="95" t="str">
        <f t="shared" si="229"/>
        <v/>
      </c>
      <c r="T234" s="436"/>
      <c r="U234" s="95"/>
      <c r="V234" s="95"/>
      <c r="W234" s="178" t="str">
        <f t="shared" si="230"/>
        <v/>
      </c>
      <c r="X234" s="95" t="str">
        <f t="shared" si="231"/>
        <v/>
      </c>
      <c r="Y234" s="436"/>
      <c r="Z234" s="95"/>
      <c r="AA234" s="95"/>
      <c r="AB234" s="178" t="str">
        <f t="shared" si="232"/>
        <v/>
      </c>
      <c r="AC234" s="95" t="str">
        <f t="shared" si="233"/>
        <v/>
      </c>
      <c r="AD234" s="436"/>
      <c r="AE234" s="95"/>
      <c r="AF234" s="95"/>
      <c r="AG234" s="178" t="str">
        <f t="shared" si="234"/>
        <v/>
      </c>
      <c r="AH234" s="95" t="str">
        <f t="shared" si="235"/>
        <v/>
      </c>
      <c r="AI234" s="436"/>
      <c r="AJ234" s="95"/>
      <c r="AK234" s="95"/>
      <c r="AL234" s="178" t="str">
        <f t="shared" si="236"/>
        <v/>
      </c>
      <c r="AM234" s="95" t="str">
        <f t="shared" si="237"/>
        <v/>
      </c>
      <c r="AN234" s="436"/>
      <c r="AO234" s="95"/>
      <c r="AP234" s="95"/>
      <c r="AQ234" s="178" t="str">
        <f t="shared" si="238"/>
        <v/>
      </c>
      <c r="AR234" s="95" t="str">
        <f t="shared" si="239"/>
        <v/>
      </c>
      <c r="AS234" s="436"/>
      <c r="AT234" s="95"/>
      <c r="AU234" s="95"/>
      <c r="AV234" s="178" t="str">
        <f t="shared" si="240"/>
        <v/>
      </c>
      <c r="AW234" s="95" t="str">
        <f t="shared" si="241"/>
        <v/>
      </c>
      <c r="AX234" s="436"/>
    </row>
    <row r="235" spans="2:50" hidden="1">
      <c r="B235" s="435"/>
      <c r="C235" s="95">
        <f t="shared" si="226"/>
        <v>9</v>
      </c>
      <c r="D235" s="95"/>
      <c r="E235" s="95"/>
      <c r="F235" s="95"/>
      <c r="G235" s="178"/>
      <c r="H235" s="436"/>
      <c r="I235" s="154" t="str">
        <f t="shared" si="242"/>
        <v/>
      </c>
      <c r="J235" s="154" t="str">
        <f t="shared" si="243"/>
        <v/>
      </c>
      <c r="K235" s="155" t="str">
        <f t="shared" si="244"/>
        <v/>
      </c>
      <c r="L235" s="438"/>
      <c r="M235" s="154" t="str">
        <f t="shared" si="227"/>
        <v/>
      </c>
      <c r="N235" s="433"/>
      <c r="O235" s="433"/>
      <c r="P235" s="95"/>
      <c r="Q235" s="95"/>
      <c r="R235" s="178" t="str">
        <f t="shared" si="228"/>
        <v/>
      </c>
      <c r="S235" s="95" t="str">
        <f t="shared" si="229"/>
        <v/>
      </c>
      <c r="T235" s="436"/>
      <c r="U235" s="95"/>
      <c r="V235" s="95"/>
      <c r="W235" s="178" t="str">
        <f t="shared" si="230"/>
        <v/>
      </c>
      <c r="X235" s="95" t="str">
        <f t="shared" si="231"/>
        <v/>
      </c>
      <c r="Y235" s="436"/>
      <c r="Z235" s="95"/>
      <c r="AA235" s="95"/>
      <c r="AB235" s="178" t="str">
        <f t="shared" si="232"/>
        <v/>
      </c>
      <c r="AC235" s="95" t="str">
        <f t="shared" si="233"/>
        <v/>
      </c>
      <c r="AD235" s="436"/>
      <c r="AE235" s="95"/>
      <c r="AF235" s="95"/>
      <c r="AG235" s="178" t="str">
        <f t="shared" si="234"/>
        <v/>
      </c>
      <c r="AH235" s="95" t="str">
        <f t="shared" si="235"/>
        <v/>
      </c>
      <c r="AI235" s="436"/>
      <c r="AJ235" s="95"/>
      <c r="AK235" s="95"/>
      <c r="AL235" s="178" t="str">
        <f t="shared" si="236"/>
        <v/>
      </c>
      <c r="AM235" s="95" t="str">
        <f t="shared" si="237"/>
        <v/>
      </c>
      <c r="AN235" s="436"/>
      <c r="AO235" s="95"/>
      <c r="AP235" s="95"/>
      <c r="AQ235" s="178" t="str">
        <f t="shared" si="238"/>
        <v/>
      </c>
      <c r="AR235" s="95" t="str">
        <f t="shared" si="239"/>
        <v/>
      </c>
      <c r="AS235" s="436"/>
      <c r="AT235" s="95"/>
      <c r="AU235" s="95"/>
      <c r="AV235" s="178" t="str">
        <f t="shared" si="240"/>
        <v/>
      </c>
      <c r="AW235" s="95" t="str">
        <f t="shared" si="241"/>
        <v/>
      </c>
      <c r="AX235" s="436"/>
    </row>
    <row r="236" spans="2:50" hidden="1">
      <c r="B236" s="435"/>
      <c r="C236" s="95">
        <f t="shared" si="226"/>
        <v>10</v>
      </c>
      <c r="D236" s="95"/>
      <c r="E236" s="95"/>
      <c r="F236" s="95"/>
      <c r="G236" s="178"/>
      <c r="H236" s="436"/>
      <c r="I236" s="154" t="str">
        <f t="shared" si="242"/>
        <v/>
      </c>
      <c r="J236" s="154" t="str">
        <f t="shared" si="243"/>
        <v/>
      </c>
      <c r="K236" s="155" t="str">
        <f t="shared" si="244"/>
        <v/>
      </c>
      <c r="L236" s="438"/>
      <c r="M236" s="154" t="str">
        <f t="shared" si="227"/>
        <v/>
      </c>
      <c r="N236" s="433"/>
      <c r="O236" s="433"/>
      <c r="P236" s="95"/>
      <c r="Q236" s="95"/>
      <c r="R236" s="178" t="str">
        <f t="shared" si="228"/>
        <v/>
      </c>
      <c r="S236" s="95" t="str">
        <f t="shared" si="229"/>
        <v/>
      </c>
      <c r="T236" s="436"/>
      <c r="U236" s="95"/>
      <c r="V236" s="95"/>
      <c r="W236" s="178" t="str">
        <f t="shared" si="230"/>
        <v/>
      </c>
      <c r="X236" s="95" t="str">
        <f t="shared" si="231"/>
        <v/>
      </c>
      <c r="Y236" s="436"/>
      <c r="Z236" s="95"/>
      <c r="AA236" s="95"/>
      <c r="AB236" s="178" t="str">
        <f t="shared" si="232"/>
        <v/>
      </c>
      <c r="AC236" s="95" t="str">
        <f t="shared" si="233"/>
        <v/>
      </c>
      <c r="AD236" s="436"/>
      <c r="AE236" s="95"/>
      <c r="AF236" s="95"/>
      <c r="AG236" s="178" t="str">
        <f t="shared" si="234"/>
        <v/>
      </c>
      <c r="AH236" s="95" t="str">
        <f t="shared" si="235"/>
        <v/>
      </c>
      <c r="AI236" s="436"/>
      <c r="AJ236" s="95"/>
      <c r="AK236" s="95"/>
      <c r="AL236" s="178" t="str">
        <f t="shared" si="236"/>
        <v/>
      </c>
      <c r="AM236" s="95" t="str">
        <f t="shared" si="237"/>
        <v/>
      </c>
      <c r="AN236" s="436"/>
      <c r="AO236" s="95"/>
      <c r="AP236" s="95"/>
      <c r="AQ236" s="178" t="str">
        <f t="shared" si="238"/>
        <v/>
      </c>
      <c r="AR236" s="95" t="str">
        <f t="shared" si="239"/>
        <v/>
      </c>
      <c r="AS236" s="436"/>
      <c r="AT236" s="95"/>
      <c r="AU236" s="95"/>
      <c r="AV236" s="178" t="str">
        <f t="shared" si="240"/>
        <v/>
      </c>
      <c r="AW236" s="95" t="str">
        <f t="shared" si="241"/>
        <v/>
      </c>
      <c r="AX236" s="436"/>
    </row>
    <row r="237" spans="2:50" hidden="1">
      <c r="B237" s="435"/>
      <c r="C237" s="95">
        <f t="shared" si="226"/>
        <v>11</v>
      </c>
      <c r="D237" s="95"/>
      <c r="E237" s="95"/>
      <c r="F237" s="95"/>
      <c r="G237" s="178"/>
      <c r="H237" s="436"/>
      <c r="I237" s="154" t="str">
        <f t="shared" si="242"/>
        <v/>
      </c>
      <c r="J237" s="154" t="str">
        <f t="shared" si="243"/>
        <v/>
      </c>
      <c r="K237" s="155" t="str">
        <f t="shared" si="244"/>
        <v/>
      </c>
      <c r="L237" s="438"/>
      <c r="M237" s="154" t="str">
        <f t="shared" si="227"/>
        <v/>
      </c>
      <c r="N237" s="433"/>
      <c r="O237" s="433"/>
      <c r="P237" s="95"/>
      <c r="Q237" s="95"/>
      <c r="R237" s="178" t="str">
        <f t="shared" si="228"/>
        <v/>
      </c>
      <c r="S237" s="95" t="str">
        <f t="shared" si="229"/>
        <v/>
      </c>
      <c r="T237" s="436"/>
      <c r="U237" s="95"/>
      <c r="V237" s="95"/>
      <c r="W237" s="178" t="str">
        <f t="shared" si="230"/>
        <v/>
      </c>
      <c r="X237" s="95" t="str">
        <f t="shared" si="231"/>
        <v/>
      </c>
      <c r="Y237" s="436"/>
      <c r="Z237" s="95"/>
      <c r="AA237" s="95"/>
      <c r="AB237" s="178" t="str">
        <f t="shared" si="232"/>
        <v/>
      </c>
      <c r="AC237" s="95" t="str">
        <f t="shared" si="233"/>
        <v/>
      </c>
      <c r="AD237" s="436"/>
      <c r="AE237" s="95"/>
      <c r="AF237" s="95"/>
      <c r="AG237" s="178" t="str">
        <f t="shared" si="234"/>
        <v/>
      </c>
      <c r="AH237" s="95" t="str">
        <f t="shared" si="235"/>
        <v/>
      </c>
      <c r="AI237" s="436"/>
      <c r="AJ237" s="95"/>
      <c r="AK237" s="95"/>
      <c r="AL237" s="178" t="str">
        <f t="shared" si="236"/>
        <v/>
      </c>
      <c r="AM237" s="95" t="str">
        <f t="shared" si="237"/>
        <v/>
      </c>
      <c r="AN237" s="436"/>
      <c r="AO237" s="95"/>
      <c r="AP237" s="95"/>
      <c r="AQ237" s="178" t="str">
        <f t="shared" si="238"/>
        <v/>
      </c>
      <c r="AR237" s="95" t="str">
        <f t="shared" si="239"/>
        <v/>
      </c>
      <c r="AS237" s="436"/>
      <c r="AT237" s="95"/>
      <c r="AU237" s="95"/>
      <c r="AV237" s="178" t="str">
        <f t="shared" si="240"/>
        <v/>
      </c>
      <c r="AW237" s="95" t="str">
        <f t="shared" si="241"/>
        <v/>
      </c>
      <c r="AX237" s="436"/>
    </row>
    <row r="238" spans="2:50" hidden="1">
      <c r="B238" s="435"/>
      <c r="C238" s="95">
        <f t="shared" si="226"/>
        <v>12</v>
      </c>
      <c r="D238" s="95"/>
      <c r="E238" s="95"/>
      <c r="F238" s="95"/>
      <c r="G238" s="178"/>
      <c r="H238" s="436"/>
      <c r="I238" s="154" t="str">
        <f t="shared" si="242"/>
        <v/>
      </c>
      <c r="J238" s="154" t="str">
        <f t="shared" si="243"/>
        <v/>
      </c>
      <c r="K238" s="155" t="str">
        <f t="shared" si="244"/>
        <v/>
      </c>
      <c r="L238" s="438"/>
      <c r="M238" s="154" t="str">
        <f t="shared" si="227"/>
        <v/>
      </c>
      <c r="N238" s="433"/>
      <c r="O238" s="433"/>
      <c r="P238" s="95"/>
      <c r="Q238" s="95"/>
      <c r="R238" s="178" t="str">
        <f t="shared" si="228"/>
        <v/>
      </c>
      <c r="S238" s="95" t="str">
        <f t="shared" si="229"/>
        <v/>
      </c>
      <c r="T238" s="436"/>
      <c r="U238" s="95"/>
      <c r="V238" s="95"/>
      <c r="W238" s="178" t="str">
        <f t="shared" si="230"/>
        <v/>
      </c>
      <c r="X238" s="95" t="str">
        <f t="shared" si="231"/>
        <v/>
      </c>
      <c r="Y238" s="436"/>
      <c r="Z238" s="95"/>
      <c r="AA238" s="95"/>
      <c r="AB238" s="178" t="str">
        <f t="shared" si="232"/>
        <v/>
      </c>
      <c r="AC238" s="95" t="str">
        <f t="shared" si="233"/>
        <v/>
      </c>
      <c r="AD238" s="436"/>
      <c r="AE238" s="95"/>
      <c r="AF238" s="95"/>
      <c r="AG238" s="178" t="str">
        <f t="shared" si="234"/>
        <v/>
      </c>
      <c r="AH238" s="95" t="str">
        <f t="shared" si="235"/>
        <v/>
      </c>
      <c r="AI238" s="436"/>
      <c r="AJ238" s="95"/>
      <c r="AK238" s="95"/>
      <c r="AL238" s="178" t="str">
        <f t="shared" si="236"/>
        <v/>
      </c>
      <c r="AM238" s="95" t="str">
        <f t="shared" si="237"/>
        <v/>
      </c>
      <c r="AN238" s="436"/>
      <c r="AO238" s="95"/>
      <c r="AP238" s="95"/>
      <c r="AQ238" s="178" t="str">
        <f t="shared" si="238"/>
        <v/>
      </c>
      <c r="AR238" s="95" t="str">
        <f t="shared" si="239"/>
        <v/>
      </c>
      <c r="AS238" s="436"/>
      <c r="AT238" s="95"/>
      <c r="AU238" s="95"/>
      <c r="AV238" s="178" t="str">
        <f t="shared" si="240"/>
        <v/>
      </c>
      <c r="AW238" s="95" t="str">
        <f t="shared" si="241"/>
        <v/>
      </c>
      <c r="AX238" s="436"/>
    </row>
    <row r="239" spans="2:50" hidden="1">
      <c r="B239" s="435"/>
      <c r="C239" s="95">
        <f t="shared" si="226"/>
        <v>13</v>
      </c>
      <c r="D239" s="95"/>
      <c r="E239" s="95"/>
      <c r="F239" s="95"/>
      <c r="G239" s="178"/>
      <c r="H239" s="436"/>
      <c r="I239" s="154" t="str">
        <f t="shared" si="242"/>
        <v/>
      </c>
      <c r="J239" s="154" t="str">
        <f t="shared" si="243"/>
        <v/>
      </c>
      <c r="K239" s="155" t="str">
        <f t="shared" si="244"/>
        <v/>
      </c>
      <c r="L239" s="438"/>
      <c r="M239" s="154" t="str">
        <f t="shared" si="227"/>
        <v/>
      </c>
      <c r="N239" s="433"/>
      <c r="O239" s="433"/>
      <c r="P239" s="95"/>
      <c r="Q239" s="95"/>
      <c r="R239" s="178" t="str">
        <f t="shared" si="228"/>
        <v/>
      </c>
      <c r="S239" s="95" t="str">
        <f t="shared" si="229"/>
        <v/>
      </c>
      <c r="T239" s="436"/>
      <c r="U239" s="95"/>
      <c r="V239" s="95"/>
      <c r="W239" s="178" t="str">
        <f t="shared" si="230"/>
        <v/>
      </c>
      <c r="X239" s="95" t="str">
        <f t="shared" si="231"/>
        <v/>
      </c>
      <c r="Y239" s="436"/>
      <c r="Z239" s="95"/>
      <c r="AA239" s="95"/>
      <c r="AB239" s="178" t="str">
        <f t="shared" si="232"/>
        <v/>
      </c>
      <c r="AC239" s="95" t="str">
        <f t="shared" si="233"/>
        <v/>
      </c>
      <c r="AD239" s="436"/>
      <c r="AE239" s="95"/>
      <c r="AF239" s="95"/>
      <c r="AG239" s="178" t="str">
        <f t="shared" si="234"/>
        <v/>
      </c>
      <c r="AH239" s="95" t="str">
        <f t="shared" si="235"/>
        <v/>
      </c>
      <c r="AI239" s="436"/>
      <c r="AJ239" s="95"/>
      <c r="AK239" s="95"/>
      <c r="AL239" s="178" t="str">
        <f t="shared" si="236"/>
        <v/>
      </c>
      <c r="AM239" s="95" t="str">
        <f t="shared" si="237"/>
        <v/>
      </c>
      <c r="AN239" s="436"/>
      <c r="AO239" s="95"/>
      <c r="AP239" s="95"/>
      <c r="AQ239" s="178" t="str">
        <f t="shared" si="238"/>
        <v/>
      </c>
      <c r="AR239" s="95" t="str">
        <f t="shared" si="239"/>
        <v/>
      </c>
      <c r="AS239" s="436"/>
      <c r="AT239" s="95"/>
      <c r="AU239" s="95"/>
      <c r="AV239" s="178" t="str">
        <f t="shared" si="240"/>
        <v/>
      </c>
      <c r="AW239" s="95" t="str">
        <f t="shared" si="241"/>
        <v/>
      </c>
      <c r="AX239" s="436"/>
    </row>
    <row r="240" spans="2:50" hidden="1">
      <c r="B240" s="435"/>
      <c r="C240" s="95">
        <f t="shared" si="226"/>
        <v>14</v>
      </c>
      <c r="D240" s="95"/>
      <c r="E240" s="95"/>
      <c r="F240" s="95"/>
      <c r="G240" s="178"/>
      <c r="H240" s="436"/>
      <c r="I240" s="154" t="str">
        <f t="shared" si="242"/>
        <v/>
      </c>
      <c r="J240" s="154" t="str">
        <f t="shared" si="243"/>
        <v/>
      </c>
      <c r="K240" s="155" t="str">
        <f t="shared" si="244"/>
        <v/>
      </c>
      <c r="L240" s="438"/>
      <c r="M240" s="154" t="str">
        <f t="shared" si="227"/>
        <v/>
      </c>
      <c r="N240" s="433"/>
      <c r="O240" s="433"/>
      <c r="P240" s="95"/>
      <c r="Q240" s="95"/>
      <c r="R240" s="178" t="str">
        <f t="shared" si="228"/>
        <v/>
      </c>
      <c r="S240" s="95" t="str">
        <f t="shared" si="229"/>
        <v/>
      </c>
      <c r="T240" s="436"/>
      <c r="U240" s="95"/>
      <c r="V240" s="95"/>
      <c r="W240" s="178" t="str">
        <f t="shared" si="230"/>
        <v/>
      </c>
      <c r="X240" s="95" t="str">
        <f t="shared" si="231"/>
        <v/>
      </c>
      <c r="Y240" s="436"/>
      <c r="Z240" s="95"/>
      <c r="AA240" s="95"/>
      <c r="AB240" s="178" t="str">
        <f t="shared" si="232"/>
        <v/>
      </c>
      <c r="AC240" s="95" t="str">
        <f t="shared" si="233"/>
        <v/>
      </c>
      <c r="AD240" s="436"/>
      <c r="AE240" s="95"/>
      <c r="AF240" s="95"/>
      <c r="AG240" s="178" t="str">
        <f t="shared" si="234"/>
        <v/>
      </c>
      <c r="AH240" s="95" t="str">
        <f t="shared" si="235"/>
        <v/>
      </c>
      <c r="AI240" s="436"/>
      <c r="AJ240" s="95"/>
      <c r="AK240" s="95"/>
      <c r="AL240" s="178" t="str">
        <f t="shared" si="236"/>
        <v/>
      </c>
      <c r="AM240" s="95" t="str">
        <f t="shared" si="237"/>
        <v/>
      </c>
      <c r="AN240" s="436"/>
      <c r="AO240" s="95"/>
      <c r="AP240" s="95"/>
      <c r="AQ240" s="178" t="str">
        <f t="shared" si="238"/>
        <v/>
      </c>
      <c r="AR240" s="95" t="str">
        <f t="shared" si="239"/>
        <v/>
      </c>
      <c r="AS240" s="436"/>
      <c r="AT240" s="95"/>
      <c r="AU240" s="95"/>
      <c r="AV240" s="178" t="str">
        <f t="shared" si="240"/>
        <v/>
      </c>
      <c r="AW240" s="95" t="str">
        <f t="shared" si="241"/>
        <v/>
      </c>
      <c r="AX240" s="436"/>
    </row>
    <row r="241" spans="2:50" hidden="1">
      <c r="B241" s="435"/>
      <c r="C241" s="95">
        <f t="shared" si="226"/>
        <v>15</v>
      </c>
      <c r="D241" s="95"/>
      <c r="E241" s="95"/>
      <c r="F241" s="95"/>
      <c r="G241" s="178"/>
      <c r="H241" s="436"/>
      <c r="I241" s="154" t="str">
        <f t="shared" si="242"/>
        <v/>
      </c>
      <c r="J241" s="154" t="str">
        <f t="shared" si="243"/>
        <v/>
      </c>
      <c r="K241" s="155" t="str">
        <f t="shared" si="244"/>
        <v/>
      </c>
      <c r="L241" s="439"/>
      <c r="M241" s="154" t="str">
        <f t="shared" si="227"/>
        <v/>
      </c>
      <c r="N241" s="433"/>
      <c r="O241" s="433"/>
      <c r="P241" s="95"/>
      <c r="Q241" s="95"/>
      <c r="R241" s="178" t="str">
        <f t="shared" si="228"/>
        <v/>
      </c>
      <c r="S241" s="95" t="str">
        <f t="shared" si="229"/>
        <v/>
      </c>
      <c r="T241" s="436"/>
      <c r="U241" s="95"/>
      <c r="V241" s="95"/>
      <c r="W241" s="178" t="str">
        <f t="shared" si="230"/>
        <v/>
      </c>
      <c r="X241" s="95" t="str">
        <f t="shared" si="231"/>
        <v/>
      </c>
      <c r="Y241" s="436"/>
      <c r="Z241" s="95"/>
      <c r="AA241" s="95"/>
      <c r="AB241" s="178" t="str">
        <f t="shared" si="232"/>
        <v/>
      </c>
      <c r="AC241" s="95" t="str">
        <f t="shared" si="233"/>
        <v/>
      </c>
      <c r="AD241" s="436"/>
      <c r="AE241" s="95"/>
      <c r="AF241" s="95"/>
      <c r="AG241" s="178" t="str">
        <f t="shared" si="234"/>
        <v/>
      </c>
      <c r="AH241" s="95" t="str">
        <f t="shared" si="235"/>
        <v/>
      </c>
      <c r="AI241" s="436"/>
      <c r="AJ241" s="95"/>
      <c r="AK241" s="95"/>
      <c r="AL241" s="178" t="str">
        <f t="shared" si="236"/>
        <v/>
      </c>
      <c r="AM241" s="95" t="str">
        <f t="shared" si="237"/>
        <v/>
      </c>
      <c r="AN241" s="436"/>
      <c r="AO241" s="95"/>
      <c r="AP241" s="95"/>
      <c r="AQ241" s="178" t="str">
        <f t="shared" si="238"/>
        <v/>
      </c>
      <c r="AR241" s="95" t="str">
        <f t="shared" si="239"/>
        <v/>
      </c>
      <c r="AS241" s="436"/>
      <c r="AT241" s="95"/>
      <c r="AU241" s="95"/>
      <c r="AV241" s="178" t="str">
        <f t="shared" si="240"/>
        <v/>
      </c>
      <c r="AW241" s="95" t="str">
        <f t="shared" si="241"/>
        <v/>
      </c>
      <c r="AX241" s="436"/>
    </row>
    <row r="242" spans="2:50" ht="15.75" hidden="1">
      <c r="B242" s="443" t="s">
        <v>167</v>
      </c>
      <c r="C242" s="444"/>
      <c r="D242" s="444"/>
      <c r="E242" s="444"/>
      <c r="F242" s="444"/>
      <c r="G242" s="444"/>
      <c r="H242" s="444"/>
      <c r="I242" s="151"/>
      <c r="J242" s="151"/>
      <c r="K242" s="151"/>
      <c r="L242" s="151"/>
      <c r="M242" s="151"/>
      <c r="N242" s="433" t="s">
        <v>159</v>
      </c>
      <c r="O242" s="446" t="s">
        <v>106</v>
      </c>
      <c r="P242" s="448">
        <f>AT222+1</f>
        <v>45951</v>
      </c>
      <c r="Q242" s="435"/>
      <c r="R242" s="435"/>
      <c r="S242" s="435"/>
      <c r="T242" s="435"/>
      <c r="U242" s="448">
        <f>P242+1</f>
        <v>45952</v>
      </c>
      <c r="V242" s="435"/>
      <c r="W242" s="435"/>
      <c r="X242" s="435"/>
      <c r="Y242" s="435"/>
      <c r="Z242" s="448">
        <f>U242+1</f>
        <v>45953</v>
      </c>
      <c r="AA242" s="435"/>
      <c r="AB242" s="435"/>
      <c r="AC242" s="435"/>
      <c r="AD242" s="435"/>
      <c r="AE242" s="448">
        <f>Z242+1</f>
        <v>45954</v>
      </c>
      <c r="AF242" s="435"/>
      <c r="AG242" s="435"/>
      <c r="AH242" s="435"/>
      <c r="AI242" s="435"/>
      <c r="AJ242" s="448">
        <f>AE242+1</f>
        <v>45955</v>
      </c>
      <c r="AK242" s="435"/>
      <c r="AL242" s="435"/>
      <c r="AM242" s="435"/>
      <c r="AN242" s="435"/>
      <c r="AO242" s="448">
        <f>AJ242+1</f>
        <v>45956</v>
      </c>
      <c r="AP242" s="435"/>
      <c r="AQ242" s="435"/>
      <c r="AR242" s="435"/>
      <c r="AS242" s="435"/>
      <c r="AT242" s="448">
        <f>AO242+1</f>
        <v>45957</v>
      </c>
      <c r="AU242" s="435"/>
      <c r="AV242" s="435"/>
      <c r="AW242" s="435"/>
      <c r="AX242" s="435"/>
    </row>
    <row r="243" spans="2:50" ht="15.75" hidden="1">
      <c r="B243" s="445"/>
      <c r="C243" s="445"/>
      <c r="D243" s="445"/>
      <c r="E243" s="445"/>
      <c r="F243" s="445"/>
      <c r="G243" s="445"/>
      <c r="H243" s="445"/>
      <c r="I243" s="151"/>
      <c r="J243" s="151"/>
      <c r="K243" s="151"/>
      <c r="L243" s="151"/>
      <c r="M243" s="151"/>
      <c r="N243" s="433"/>
      <c r="O243" s="447"/>
      <c r="P243" s="448" t="s">
        <v>120</v>
      </c>
      <c r="Q243" s="435"/>
      <c r="R243" s="435"/>
      <c r="S243" s="435"/>
      <c r="T243" s="435"/>
      <c r="U243" s="448" t="s">
        <v>114</v>
      </c>
      <c r="V243" s="435"/>
      <c r="W243" s="435"/>
      <c r="X243" s="435"/>
      <c r="Y243" s="435"/>
      <c r="Z243" s="448" t="s">
        <v>115</v>
      </c>
      <c r="AA243" s="435"/>
      <c r="AB243" s="435"/>
      <c r="AC243" s="435"/>
      <c r="AD243" s="435"/>
      <c r="AE243" s="448" t="s">
        <v>116</v>
      </c>
      <c r="AF243" s="435"/>
      <c r="AG243" s="435"/>
      <c r="AH243" s="435"/>
      <c r="AI243" s="435"/>
      <c r="AJ243" s="448" t="s">
        <v>117</v>
      </c>
      <c r="AK243" s="435"/>
      <c r="AL243" s="435"/>
      <c r="AM243" s="435"/>
      <c r="AN243" s="435"/>
      <c r="AO243" s="448" t="s">
        <v>118</v>
      </c>
      <c r="AP243" s="435"/>
      <c r="AQ243" s="435"/>
      <c r="AR243" s="435"/>
      <c r="AS243" s="435"/>
      <c r="AT243" s="448" t="s">
        <v>119</v>
      </c>
      <c r="AU243" s="435"/>
      <c r="AV243" s="435"/>
      <c r="AW243" s="435"/>
      <c r="AX243" s="435"/>
    </row>
    <row r="244" spans="2:50" hidden="1">
      <c r="B244" s="433" t="s">
        <v>155</v>
      </c>
      <c r="C244" s="433" t="s">
        <v>147</v>
      </c>
      <c r="D244" s="433"/>
      <c r="E244" s="433" t="s">
        <v>149</v>
      </c>
      <c r="F244" s="433"/>
      <c r="G244" s="433"/>
      <c r="H244" s="440" t="s">
        <v>156</v>
      </c>
      <c r="I244" s="434" t="s">
        <v>225</v>
      </c>
      <c r="J244" s="434"/>
      <c r="K244" s="434"/>
      <c r="L244" s="434" t="s">
        <v>156</v>
      </c>
      <c r="M244" s="434" t="s">
        <v>168</v>
      </c>
      <c r="N244" s="433"/>
      <c r="O244" s="433" t="s">
        <v>158</v>
      </c>
      <c r="P244" s="430" t="s">
        <v>152</v>
      </c>
      <c r="Q244" s="431"/>
      <c r="R244" s="431"/>
      <c r="S244" s="432"/>
      <c r="T244" s="433" t="s">
        <v>156</v>
      </c>
      <c r="U244" s="430" t="s">
        <v>152</v>
      </c>
      <c r="V244" s="431"/>
      <c r="W244" s="431"/>
      <c r="X244" s="432"/>
      <c r="Y244" s="433" t="s">
        <v>156</v>
      </c>
      <c r="Z244" s="430" t="s">
        <v>152</v>
      </c>
      <c r="AA244" s="431"/>
      <c r="AB244" s="431"/>
      <c r="AC244" s="432"/>
      <c r="AD244" s="433" t="s">
        <v>156</v>
      </c>
      <c r="AE244" s="430" t="s">
        <v>152</v>
      </c>
      <c r="AF244" s="431"/>
      <c r="AG244" s="431"/>
      <c r="AH244" s="432"/>
      <c r="AI244" s="433" t="s">
        <v>156</v>
      </c>
      <c r="AJ244" s="430" t="s">
        <v>152</v>
      </c>
      <c r="AK244" s="431"/>
      <c r="AL244" s="431"/>
      <c r="AM244" s="432"/>
      <c r="AN244" s="433" t="s">
        <v>156</v>
      </c>
      <c r="AO244" s="430" t="s">
        <v>152</v>
      </c>
      <c r="AP244" s="431"/>
      <c r="AQ244" s="431"/>
      <c r="AR244" s="432"/>
      <c r="AS244" s="433" t="s">
        <v>156</v>
      </c>
      <c r="AT244" s="430" t="s">
        <v>152</v>
      </c>
      <c r="AU244" s="431"/>
      <c r="AV244" s="431"/>
      <c r="AW244" s="432"/>
      <c r="AX244" s="433" t="s">
        <v>156</v>
      </c>
    </row>
    <row r="245" spans="2:50" hidden="1">
      <c r="B245" s="433"/>
      <c r="C245" s="433"/>
      <c r="D245" s="433"/>
      <c r="E245" s="433" t="s">
        <v>148</v>
      </c>
      <c r="F245" s="433"/>
      <c r="G245" s="433"/>
      <c r="H245" s="441"/>
      <c r="I245" s="434" t="s">
        <v>148</v>
      </c>
      <c r="J245" s="434"/>
      <c r="K245" s="434"/>
      <c r="L245" s="434"/>
      <c r="M245" s="434"/>
      <c r="N245" s="433"/>
      <c r="O245" s="433"/>
      <c r="P245" s="430" t="s">
        <v>153</v>
      </c>
      <c r="Q245" s="431"/>
      <c r="R245" s="431"/>
      <c r="S245" s="432"/>
      <c r="T245" s="433"/>
      <c r="U245" s="430" t="s">
        <v>153</v>
      </c>
      <c r="V245" s="431"/>
      <c r="W245" s="431"/>
      <c r="X245" s="432"/>
      <c r="Y245" s="433"/>
      <c r="Z245" s="430" t="s">
        <v>153</v>
      </c>
      <c r="AA245" s="431"/>
      <c r="AB245" s="431"/>
      <c r="AC245" s="432"/>
      <c r="AD245" s="433"/>
      <c r="AE245" s="430" t="s">
        <v>153</v>
      </c>
      <c r="AF245" s="431"/>
      <c r="AG245" s="431"/>
      <c r="AH245" s="432"/>
      <c r="AI245" s="433"/>
      <c r="AJ245" s="430" t="s">
        <v>153</v>
      </c>
      <c r="AK245" s="431"/>
      <c r="AL245" s="431"/>
      <c r="AM245" s="432"/>
      <c r="AN245" s="433"/>
      <c r="AO245" s="430" t="s">
        <v>153</v>
      </c>
      <c r="AP245" s="431"/>
      <c r="AQ245" s="431"/>
      <c r="AR245" s="432"/>
      <c r="AS245" s="433"/>
      <c r="AT245" s="430" t="s">
        <v>153</v>
      </c>
      <c r="AU245" s="431"/>
      <c r="AV245" s="431"/>
      <c r="AW245" s="432"/>
      <c r="AX245" s="433"/>
    </row>
    <row r="246" spans="2:50" hidden="1">
      <c r="B246" s="433"/>
      <c r="C246" s="433"/>
      <c r="D246" s="433"/>
      <c r="E246" s="94" t="s">
        <v>150</v>
      </c>
      <c r="F246" s="94" t="s">
        <v>151</v>
      </c>
      <c r="G246" s="94" t="s">
        <v>154</v>
      </c>
      <c r="H246" s="442"/>
      <c r="I246" s="153" t="s">
        <v>150</v>
      </c>
      <c r="J246" s="153" t="s">
        <v>151</v>
      </c>
      <c r="K246" s="153" t="s">
        <v>154</v>
      </c>
      <c r="L246" s="434"/>
      <c r="M246" s="434"/>
      <c r="N246" s="433"/>
      <c r="O246" s="433"/>
      <c r="P246" s="94" t="s">
        <v>150</v>
      </c>
      <c r="Q246" s="94" t="s">
        <v>151</v>
      </c>
      <c r="R246" s="94" t="s">
        <v>154</v>
      </c>
      <c r="S246" s="94" t="s">
        <v>168</v>
      </c>
      <c r="T246" s="433"/>
      <c r="U246" s="94" t="s">
        <v>150</v>
      </c>
      <c r="V246" s="94" t="s">
        <v>151</v>
      </c>
      <c r="W246" s="94" t="s">
        <v>154</v>
      </c>
      <c r="X246" s="94" t="s">
        <v>168</v>
      </c>
      <c r="Y246" s="433"/>
      <c r="Z246" s="94" t="s">
        <v>150</v>
      </c>
      <c r="AA246" s="94" t="s">
        <v>151</v>
      </c>
      <c r="AB246" s="94" t="s">
        <v>154</v>
      </c>
      <c r="AC246" s="94" t="s">
        <v>168</v>
      </c>
      <c r="AD246" s="43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3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3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3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33"/>
    </row>
    <row r="247" spans="2:50" hidden="1">
      <c r="B247" s="433" t="s">
        <v>649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36" t="e">
        <f>AVERAGE(G247:G261)</f>
        <v>#DIV/0!</v>
      </c>
      <c r="I247" s="154" t="str">
        <f t="shared" ref="I247:I249" si="245">IFERROR(AVERAGE(P247,U247,Z247,AE247,AJ247,AO247,AT247),"")</f>
        <v/>
      </c>
      <c r="J247" s="154" t="str">
        <f t="shared" ref="J247:J249" si="246">IFERROR(AVERAGE(Q247,V247,AA247,AF247,AK247,AP247,AU247),"")</f>
        <v/>
      </c>
      <c r="K247" s="155" t="str">
        <f t="shared" ref="K247:K249" si="247">IFERROR(AVERAGE(R247,W247,AB247,AG247,AL247,AQ247,AV247),"")</f>
        <v/>
      </c>
      <c r="L247" s="437" t="str">
        <f>IFERROR(AVERAGE(K247:K261),"-")</f>
        <v>-</v>
      </c>
      <c r="M247" s="154" t="str">
        <f>IFERROR(RANK(K247, K$247:K$261),"")</f>
        <v/>
      </c>
      <c r="N247" s="433"/>
      <c r="O247" s="43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36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36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36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36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36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36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36" t="e">
        <f>AVERAGE(AV247:AV261)</f>
        <v>#DIV/0!</v>
      </c>
    </row>
    <row r="248" spans="2:50" hidden="1">
      <c r="B248" s="435"/>
      <c r="C248" s="95">
        <f t="shared" ref="C248:C261" si="248">C228</f>
        <v>2</v>
      </c>
      <c r="D248" s="95"/>
      <c r="E248" s="95"/>
      <c r="F248" s="95"/>
      <c r="G248" s="178"/>
      <c r="H248" s="436"/>
      <c r="I248" s="154" t="str">
        <f t="shared" si="245"/>
        <v/>
      </c>
      <c r="J248" s="154" t="str">
        <f t="shared" si="246"/>
        <v/>
      </c>
      <c r="K248" s="155" t="str">
        <f t="shared" si="247"/>
        <v/>
      </c>
      <c r="L248" s="438"/>
      <c r="M248" s="154" t="str">
        <f t="shared" ref="M248:M261" si="249">IFERROR(RANK(K248, K$247:K$261),"")</f>
        <v/>
      </c>
      <c r="N248" s="433"/>
      <c r="O248" s="433"/>
      <c r="P248" s="95"/>
      <c r="Q248" s="95"/>
      <c r="R248" s="178" t="str">
        <f t="shared" ref="R248:R261" si="250">IFERROR(Q248/P248,"")</f>
        <v/>
      </c>
      <c r="S248" s="95" t="str">
        <f t="shared" ref="S248:S261" si="251">IFERROR(RANK(R248, R$247:R$261),"")</f>
        <v/>
      </c>
      <c r="T248" s="436"/>
      <c r="U248" s="95"/>
      <c r="V248" s="95"/>
      <c r="W248" s="178" t="str">
        <f t="shared" ref="W248:W261" si="252">IFERROR(V248/U248,"")</f>
        <v/>
      </c>
      <c r="X248" s="95" t="str">
        <f t="shared" ref="X248:X261" si="253">IFERROR(RANK(W248, W$247:W$261),"")</f>
        <v/>
      </c>
      <c r="Y248" s="436"/>
      <c r="Z248" s="95"/>
      <c r="AA248" s="95"/>
      <c r="AB248" s="178" t="str">
        <f t="shared" ref="AB248:AB261" si="254">IFERROR(AA248/Z248,"")</f>
        <v/>
      </c>
      <c r="AC248" s="95" t="str">
        <f t="shared" ref="AC248:AC261" si="255">IFERROR(RANK(AB248, AB$247:AB$261),"")</f>
        <v/>
      </c>
      <c r="AD248" s="436"/>
      <c r="AE248" s="95"/>
      <c r="AF248" s="95"/>
      <c r="AG248" s="178" t="str">
        <f t="shared" ref="AG248:AG261" si="256">IFERROR(AF248/AE248,"")</f>
        <v/>
      </c>
      <c r="AH248" s="95" t="str">
        <f t="shared" ref="AH248:AH261" si="257">IFERROR(RANK(AG248, AG$247:AG$261),"")</f>
        <v/>
      </c>
      <c r="AI248" s="436"/>
      <c r="AJ248" s="95"/>
      <c r="AK248" s="95"/>
      <c r="AL248" s="178" t="str">
        <f t="shared" ref="AL248:AL261" si="258">IFERROR(AK248/AJ248,"")</f>
        <v/>
      </c>
      <c r="AM248" s="95" t="str">
        <f t="shared" ref="AM248:AM261" si="259">IFERROR(RANK(AL248, AL$247:AL$261),"")</f>
        <v/>
      </c>
      <c r="AN248" s="436"/>
      <c r="AO248" s="95"/>
      <c r="AP248" s="95"/>
      <c r="AQ248" s="178" t="str">
        <f t="shared" ref="AQ248:AQ261" si="260">IFERROR(AP248/AO248,"")</f>
        <v/>
      </c>
      <c r="AR248" s="95" t="str">
        <f t="shared" ref="AR248:AR261" si="261">IFERROR(RANK(AQ248, AQ$247:AQ$261),"")</f>
        <v/>
      </c>
      <c r="AS248" s="436"/>
      <c r="AT248" s="95"/>
      <c r="AU248" s="95"/>
      <c r="AV248" s="178" t="str">
        <f t="shared" ref="AV248:AV261" si="262">IFERROR(AU248/AT248,"")</f>
        <v/>
      </c>
      <c r="AW248" s="95" t="str">
        <f t="shared" ref="AW248:AW261" si="263">IFERROR(RANK(AV248, AV$247:AV$261),"")</f>
        <v/>
      </c>
      <c r="AX248" s="436"/>
    </row>
    <row r="249" spans="2:50" hidden="1">
      <c r="B249" s="435"/>
      <c r="C249" s="95">
        <f t="shared" si="248"/>
        <v>3</v>
      </c>
      <c r="D249" s="95"/>
      <c r="E249" s="95"/>
      <c r="F249" s="95"/>
      <c r="G249" s="178"/>
      <c r="H249" s="436"/>
      <c r="I249" s="154" t="str">
        <f t="shared" si="245"/>
        <v/>
      </c>
      <c r="J249" s="154" t="str">
        <f t="shared" si="246"/>
        <v/>
      </c>
      <c r="K249" s="155" t="str">
        <f t="shared" si="247"/>
        <v/>
      </c>
      <c r="L249" s="438"/>
      <c r="M249" s="154" t="str">
        <f t="shared" si="249"/>
        <v/>
      </c>
      <c r="N249" s="433"/>
      <c r="O249" s="433"/>
      <c r="P249" s="95"/>
      <c r="Q249" s="95"/>
      <c r="R249" s="178" t="str">
        <f t="shared" si="250"/>
        <v/>
      </c>
      <c r="S249" s="95" t="str">
        <f t="shared" si="251"/>
        <v/>
      </c>
      <c r="T249" s="436"/>
      <c r="U249" s="95"/>
      <c r="V249" s="95"/>
      <c r="W249" s="178" t="str">
        <f t="shared" si="252"/>
        <v/>
      </c>
      <c r="X249" s="95" t="str">
        <f t="shared" si="253"/>
        <v/>
      </c>
      <c r="Y249" s="436"/>
      <c r="Z249" s="95"/>
      <c r="AA249" s="95"/>
      <c r="AB249" s="178" t="str">
        <f t="shared" si="254"/>
        <v/>
      </c>
      <c r="AC249" s="95" t="str">
        <f t="shared" si="255"/>
        <v/>
      </c>
      <c r="AD249" s="436"/>
      <c r="AE249" s="95"/>
      <c r="AF249" s="95"/>
      <c r="AG249" s="178" t="str">
        <f t="shared" si="256"/>
        <v/>
      </c>
      <c r="AH249" s="95" t="str">
        <f t="shared" si="257"/>
        <v/>
      </c>
      <c r="AI249" s="436"/>
      <c r="AJ249" s="95"/>
      <c r="AK249" s="95"/>
      <c r="AL249" s="178" t="str">
        <f t="shared" si="258"/>
        <v/>
      </c>
      <c r="AM249" s="95" t="str">
        <f t="shared" si="259"/>
        <v/>
      </c>
      <c r="AN249" s="436"/>
      <c r="AO249" s="95"/>
      <c r="AP249" s="95"/>
      <c r="AQ249" s="178" t="str">
        <f t="shared" si="260"/>
        <v/>
      </c>
      <c r="AR249" s="95" t="str">
        <f t="shared" si="261"/>
        <v/>
      </c>
      <c r="AS249" s="436"/>
      <c r="AT249" s="95"/>
      <c r="AU249" s="95"/>
      <c r="AV249" s="178" t="str">
        <f t="shared" si="262"/>
        <v/>
      </c>
      <c r="AW249" s="95" t="str">
        <f t="shared" si="263"/>
        <v/>
      </c>
      <c r="AX249" s="436"/>
    </row>
    <row r="250" spans="2:50" hidden="1">
      <c r="B250" s="435"/>
      <c r="C250" s="95">
        <f t="shared" si="248"/>
        <v>4</v>
      </c>
      <c r="D250" s="95"/>
      <c r="E250" s="95"/>
      <c r="F250" s="95"/>
      <c r="G250" s="178"/>
      <c r="H250" s="436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38"/>
      <c r="M250" s="154" t="str">
        <f t="shared" si="249"/>
        <v/>
      </c>
      <c r="N250" s="433"/>
      <c r="O250" s="433"/>
      <c r="P250" s="95"/>
      <c r="Q250" s="95"/>
      <c r="R250" s="178" t="str">
        <f t="shared" si="250"/>
        <v/>
      </c>
      <c r="S250" s="95" t="str">
        <f t="shared" si="251"/>
        <v/>
      </c>
      <c r="T250" s="436"/>
      <c r="U250" s="95"/>
      <c r="V250" s="95"/>
      <c r="W250" s="178" t="str">
        <f t="shared" si="252"/>
        <v/>
      </c>
      <c r="X250" s="95" t="str">
        <f t="shared" si="253"/>
        <v/>
      </c>
      <c r="Y250" s="436"/>
      <c r="Z250" s="95"/>
      <c r="AA250" s="95"/>
      <c r="AB250" s="178" t="str">
        <f t="shared" si="254"/>
        <v/>
      </c>
      <c r="AC250" s="95" t="str">
        <f t="shared" si="255"/>
        <v/>
      </c>
      <c r="AD250" s="436"/>
      <c r="AE250" s="95"/>
      <c r="AF250" s="95"/>
      <c r="AG250" s="178" t="str">
        <f t="shared" si="256"/>
        <v/>
      </c>
      <c r="AH250" s="95" t="str">
        <f t="shared" si="257"/>
        <v/>
      </c>
      <c r="AI250" s="436"/>
      <c r="AJ250" s="95"/>
      <c r="AK250" s="95"/>
      <c r="AL250" s="178" t="str">
        <f t="shared" si="258"/>
        <v/>
      </c>
      <c r="AM250" s="95" t="str">
        <f t="shared" si="259"/>
        <v/>
      </c>
      <c r="AN250" s="436"/>
      <c r="AO250" s="95"/>
      <c r="AP250" s="95"/>
      <c r="AQ250" s="178" t="str">
        <f t="shared" si="260"/>
        <v/>
      </c>
      <c r="AR250" s="95" t="str">
        <f t="shared" si="261"/>
        <v/>
      </c>
      <c r="AS250" s="436"/>
      <c r="AT250" s="95"/>
      <c r="AU250" s="95"/>
      <c r="AV250" s="178" t="str">
        <f t="shared" si="262"/>
        <v/>
      </c>
      <c r="AW250" s="95" t="str">
        <f t="shared" si="263"/>
        <v/>
      </c>
      <c r="AX250" s="436"/>
    </row>
    <row r="251" spans="2:50" hidden="1">
      <c r="B251" s="435"/>
      <c r="C251" s="95">
        <f t="shared" si="248"/>
        <v>5</v>
      </c>
      <c r="D251" s="95"/>
      <c r="E251" s="95"/>
      <c r="F251" s="95"/>
      <c r="G251" s="178"/>
      <c r="H251" s="436"/>
      <c r="I251" s="154" t="str">
        <f t="shared" ref="I251:I261" si="264">IFERROR(AVERAGE(P251,U251,Z251,AE251,AJ251,AO251,AT251),"")</f>
        <v/>
      </c>
      <c r="J251" s="154" t="str">
        <f t="shared" ref="J251:J261" si="265">IFERROR(AVERAGE(Q251,V251,AA251,AF251,AK251,AP251,AU251),"")</f>
        <v/>
      </c>
      <c r="K251" s="155" t="str">
        <f t="shared" ref="K251:K261" si="266">IFERROR(AVERAGE(R251,W251,AB251,AG251,AL251,AQ251,AV251),"")</f>
        <v/>
      </c>
      <c r="L251" s="438"/>
      <c r="M251" s="154" t="str">
        <f t="shared" si="249"/>
        <v/>
      </c>
      <c r="N251" s="433"/>
      <c r="O251" s="433"/>
      <c r="P251" s="95"/>
      <c r="Q251" s="95"/>
      <c r="R251" s="178" t="str">
        <f t="shared" si="250"/>
        <v/>
      </c>
      <c r="S251" s="95" t="str">
        <f t="shared" si="251"/>
        <v/>
      </c>
      <c r="T251" s="436"/>
      <c r="U251" s="95"/>
      <c r="V251" s="95"/>
      <c r="W251" s="178" t="str">
        <f t="shared" si="252"/>
        <v/>
      </c>
      <c r="X251" s="95" t="str">
        <f t="shared" si="253"/>
        <v/>
      </c>
      <c r="Y251" s="436"/>
      <c r="Z251" s="95"/>
      <c r="AA251" s="95"/>
      <c r="AB251" s="178" t="str">
        <f t="shared" si="254"/>
        <v/>
      </c>
      <c r="AC251" s="95" t="str">
        <f t="shared" si="255"/>
        <v/>
      </c>
      <c r="AD251" s="436"/>
      <c r="AE251" s="95"/>
      <c r="AF251" s="95"/>
      <c r="AG251" s="178" t="str">
        <f t="shared" si="256"/>
        <v/>
      </c>
      <c r="AH251" s="95" t="str">
        <f t="shared" si="257"/>
        <v/>
      </c>
      <c r="AI251" s="436"/>
      <c r="AJ251" s="95"/>
      <c r="AK251" s="95"/>
      <c r="AL251" s="178" t="str">
        <f t="shared" si="258"/>
        <v/>
      </c>
      <c r="AM251" s="95" t="str">
        <f t="shared" si="259"/>
        <v/>
      </c>
      <c r="AN251" s="436"/>
      <c r="AO251" s="95"/>
      <c r="AP251" s="95"/>
      <c r="AQ251" s="178" t="str">
        <f t="shared" si="260"/>
        <v/>
      </c>
      <c r="AR251" s="95" t="str">
        <f t="shared" si="261"/>
        <v/>
      </c>
      <c r="AS251" s="436"/>
      <c r="AT251" s="95"/>
      <c r="AU251" s="95"/>
      <c r="AV251" s="178" t="str">
        <f t="shared" si="262"/>
        <v/>
      </c>
      <c r="AW251" s="95" t="str">
        <f t="shared" si="263"/>
        <v/>
      </c>
      <c r="AX251" s="436"/>
    </row>
    <row r="252" spans="2:50" hidden="1">
      <c r="B252" s="435"/>
      <c r="C252" s="95">
        <f t="shared" si="248"/>
        <v>6</v>
      </c>
      <c r="D252" s="95"/>
      <c r="E252" s="95"/>
      <c r="F252" s="95"/>
      <c r="G252" s="178"/>
      <c r="H252" s="436"/>
      <c r="I252" s="154" t="str">
        <f t="shared" si="264"/>
        <v/>
      </c>
      <c r="J252" s="154" t="str">
        <f t="shared" si="265"/>
        <v/>
      </c>
      <c r="K252" s="155" t="str">
        <f t="shared" si="266"/>
        <v/>
      </c>
      <c r="L252" s="438"/>
      <c r="M252" s="154" t="str">
        <f t="shared" si="249"/>
        <v/>
      </c>
      <c r="N252" s="433"/>
      <c r="O252" s="433"/>
      <c r="P252" s="95"/>
      <c r="Q252" s="95"/>
      <c r="R252" s="178" t="str">
        <f t="shared" si="250"/>
        <v/>
      </c>
      <c r="S252" s="95" t="str">
        <f t="shared" si="251"/>
        <v/>
      </c>
      <c r="T252" s="436"/>
      <c r="U252" s="95"/>
      <c r="V252" s="95"/>
      <c r="W252" s="178" t="str">
        <f t="shared" si="252"/>
        <v/>
      </c>
      <c r="X252" s="95" t="str">
        <f t="shared" si="253"/>
        <v/>
      </c>
      <c r="Y252" s="436"/>
      <c r="Z252" s="95"/>
      <c r="AA252" s="95"/>
      <c r="AB252" s="178" t="str">
        <f t="shared" si="254"/>
        <v/>
      </c>
      <c r="AC252" s="95" t="str">
        <f t="shared" si="255"/>
        <v/>
      </c>
      <c r="AD252" s="436"/>
      <c r="AE252" s="95"/>
      <c r="AF252" s="95"/>
      <c r="AG252" s="178" t="str">
        <f t="shared" si="256"/>
        <v/>
      </c>
      <c r="AH252" s="95" t="str">
        <f t="shared" si="257"/>
        <v/>
      </c>
      <c r="AI252" s="436"/>
      <c r="AJ252" s="95"/>
      <c r="AK252" s="95"/>
      <c r="AL252" s="178" t="str">
        <f t="shared" si="258"/>
        <v/>
      </c>
      <c r="AM252" s="95" t="str">
        <f t="shared" si="259"/>
        <v/>
      </c>
      <c r="AN252" s="436"/>
      <c r="AO252" s="95"/>
      <c r="AP252" s="95"/>
      <c r="AQ252" s="178" t="str">
        <f t="shared" si="260"/>
        <v/>
      </c>
      <c r="AR252" s="95" t="str">
        <f t="shared" si="261"/>
        <v/>
      </c>
      <c r="AS252" s="436"/>
      <c r="AT252" s="95"/>
      <c r="AU252" s="95"/>
      <c r="AV252" s="178" t="str">
        <f t="shared" si="262"/>
        <v/>
      </c>
      <c r="AW252" s="95" t="str">
        <f t="shared" si="263"/>
        <v/>
      </c>
      <c r="AX252" s="436"/>
    </row>
    <row r="253" spans="2:50" hidden="1">
      <c r="B253" s="435"/>
      <c r="C253" s="95">
        <f t="shared" si="248"/>
        <v>7</v>
      </c>
      <c r="D253" s="95"/>
      <c r="E253" s="95"/>
      <c r="F253" s="95"/>
      <c r="G253" s="178"/>
      <c r="H253" s="436"/>
      <c r="I253" s="154" t="str">
        <f t="shared" si="264"/>
        <v/>
      </c>
      <c r="J253" s="154" t="str">
        <f t="shared" si="265"/>
        <v/>
      </c>
      <c r="K253" s="155" t="str">
        <f t="shared" si="266"/>
        <v/>
      </c>
      <c r="L253" s="438"/>
      <c r="M253" s="154" t="str">
        <f t="shared" si="249"/>
        <v/>
      </c>
      <c r="N253" s="433"/>
      <c r="O253" s="433"/>
      <c r="P253" s="95"/>
      <c r="Q253" s="95"/>
      <c r="R253" s="178" t="str">
        <f t="shared" si="250"/>
        <v/>
      </c>
      <c r="S253" s="95" t="str">
        <f t="shared" si="251"/>
        <v/>
      </c>
      <c r="T253" s="436"/>
      <c r="U253" s="95"/>
      <c r="V253" s="95"/>
      <c r="W253" s="178" t="str">
        <f t="shared" si="252"/>
        <v/>
      </c>
      <c r="X253" s="95" t="str">
        <f t="shared" si="253"/>
        <v/>
      </c>
      <c r="Y253" s="436"/>
      <c r="Z253" s="95"/>
      <c r="AA253" s="95"/>
      <c r="AB253" s="178" t="str">
        <f t="shared" si="254"/>
        <v/>
      </c>
      <c r="AC253" s="95" t="str">
        <f t="shared" si="255"/>
        <v/>
      </c>
      <c r="AD253" s="436"/>
      <c r="AE253" s="95"/>
      <c r="AF253" s="95"/>
      <c r="AG253" s="178" t="str">
        <f t="shared" si="256"/>
        <v/>
      </c>
      <c r="AH253" s="95" t="str">
        <f t="shared" si="257"/>
        <v/>
      </c>
      <c r="AI253" s="436"/>
      <c r="AJ253" s="95"/>
      <c r="AK253" s="95"/>
      <c r="AL253" s="178" t="str">
        <f t="shared" si="258"/>
        <v/>
      </c>
      <c r="AM253" s="95" t="str">
        <f t="shared" si="259"/>
        <v/>
      </c>
      <c r="AN253" s="436"/>
      <c r="AO253" s="95"/>
      <c r="AP253" s="95"/>
      <c r="AQ253" s="178" t="str">
        <f t="shared" si="260"/>
        <v/>
      </c>
      <c r="AR253" s="95" t="str">
        <f t="shared" si="261"/>
        <v/>
      </c>
      <c r="AS253" s="436"/>
      <c r="AT253" s="95"/>
      <c r="AU253" s="95"/>
      <c r="AV253" s="178" t="str">
        <f t="shared" si="262"/>
        <v/>
      </c>
      <c r="AW253" s="95" t="str">
        <f t="shared" si="263"/>
        <v/>
      </c>
      <c r="AX253" s="436"/>
    </row>
    <row r="254" spans="2:50" hidden="1">
      <c r="B254" s="435"/>
      <c r="C254" s="95">
        <f t="shared" si="248"/>
        <v>8</v>
      </c>
      <c r="D254" s="95"/>
      <c r="E254" s="95"/>
      <c r="F254" s="95"/>
      <c r="G254" s="178"/>
      <c r="H254" s="436"/>
      <c r="I254" s="154" t="str">
        <f t="shared" si="264"/>
        <v/>
      </c>
      <c r="J254" s="154" t="str">
        <f t="shared" si="265"/>
        <v/>
      </c>
      <c r="K254" s="155" t="str">
        <f t="shared" si="266"/>
        <v/>
      </c>
      <c r="L254" s="438"/>
      <c r="M254" s="154" t="str">
        <f t="shared" si="249"/>
        <v/>
      </c>
      <c r="N254" s="433"/>
      <c r="O254" s="433"/>
      <c r="P254" s="95"/>
      <c r="Q254" s="95"/>
      <c r="R254" s="178" t="str">
        <f t="shared" si="250"/>
        <v/>
      </c>
      <c r="S254" s="95" t="str">
        <f t="shared" si="251"/>
        <v/>
      </c>
      <c r="T254" s="436"/>
      <c r="U254" s="95"/>
      <c r="V254" s="95"/>
      <c r="W254" s="178" t="str">
        <f t="shared" si="252"/>
        <v/>
      </c>
      <c r="X254" s="95" t="str">
        <f t="shared" si="253"/>
        <v/>
      </c>
      <c r="Y254" s="436"/>
      <c r="Z254" s="95"/>
      <c r="AA254" s="95"/>
      <c r="AB254" s="178" t="str">
        <f t="shared" si="254"/>
        <v/>
      </c>
      <c r="AC254" s="95" t="str">
        <f t="shared" si="255"/>
        <v/>
      </c>
      <c r="AD254" s="436"/>
      <c r="AE254" s="95"/>
      <c r="AF254" s="95"/>
      <c r="AG254" s="178" t="str">
        <f t="shared" si="256"/>
        <v/>
      </c>
      <c r="AH254" s="95" t="str">
        <f t="shared" si="257"/>
        <v/>
      </c>
      <c r="AI254" s="436"/>
      <c r="AJ254" s="95"/>
      <c r="AK254" s="95"/>
      <c r="AL254" s="178" t="str">
        <f t="shared" si="258"/>
        <v/>
      </c>
      <c r="AM254" s="95" t="str">
        <f t="shared" si="259"/>
        <v/>
      </c>
      <c r="AN254" s="436"/>
      <c r="AO254" s="95"/>
      <c r="AP254" s="95"/>
      <c r="AQ254" s="178" t="str">
        <f t="shared" si="260"/>
        <v/>
      </c>
      <c r="AR254" s="95" t="str">
        <f t="shared" si="261"/>
        <v/>
      </c>
      <c r="AS254" s="436"/>
      <c r="AT254" s="95"/>
      <c r="AU254" s="95"/>
      <c r="AV254" s="178" t="str">
        <f t="shared" si="262"/>
        <v/>
      </c>
      <c r="AW254" s="95" t="str">
        <f t="shared" si="263"/>
        <v/>
      </c>
      <c r="AX254" s="436"/>
    </row>
    <row r="255" spans="2:50" hidden="1">
      <c r="B255" s="435"/>
      <c r="C255" s="95">
        <f t="shared" si="248"/>
        <v>9</v>
      </c>
      <c r="D255" s="95"/>
      <c r="E255" s="95"/>
      <c r="F255" s="95"/>
      <c r="G255" s="178"/>
      <c r="H255" s="436"/>
      <c r="I255" s="154" t="str">
        <f t="shared" si="264"/>
        <v/>
      </c>
      <c r="J255" s="154" t="str">
        <f t="shared" si="265"/>
        <v/>
      </c>
      <c r="K255" s="155" t="str">
        <f t="shared" si="266"/>
        <v/>
      </c>
      <c r="L255" s="438"/>
      <c r="M255" s="154" t="str">
        <f t="shared" si="249"/>
        <v/>
      </c>
      <c r="N255" s="433"/>
      <c r="O255" s="433"/>
      <c r="P255" s="95"/>
      <c r="Q255" s="95"/>
      <c r="R255" s="178" t="str">
        <f t="shared" si="250"/>
        <v/>
      </c>
      <c r="S255" s="95" t="str">
        <f t="shared" si="251"/>
        <v/>
      </c>
      <c r="T255" s="436"/>
      <c r="U255" s="95"/>
      <c r="V255" s="95"/>
      <c r="W255" s="178" t="str">
        <f t="shared" si="252"/>
        <v/>
      </c>
      <c r="X255" s="95" t="str">
        <f t="shared" si="253"/>
        <v/>
      </c>
      <c r="Y255" s="436"/>
      <c r="Z255" s="95"/>
      <c r="AA255" s="95"/>
      <c r="AB255" s="178" t="str">
        <f t="shared" si="254"/>
        <v/>
      </c>
      <c r="AC255" s="95" t="str">
        <f t="shared" si="255"/>
        <v/>
      </c>
      <c r="AD255" s="436"/>
      <c r="AE255" s="95"/>
      <c r="AF255" s="95"/>
      <c r="AG255" s="178" t="str">
        <f t="shared" si="256"/>
        <v/>
      </c>
      <c r="AH255" s="95" t="str">
        <f t="shared" si="257"/>
        <v/>
      </c>
      <c r="AI255" s="436"/>
      <c r="AJ255" s="95"/>
      <c r="AK255" s="95"/>
      <c r="AL255" s="178" t="str">
        <f t="shared" si="258"/>
        <v/>
      </c>
      <c r="AM255" s="95" t="str">
        <f t="shared" si="259"/>
        <v/>
      </c>
      <c r="AN255" s="436"/>
      <c r="AO255" s="95"/>
      <c r="AP255" s="95"/>
      <c r="AQ255" s="178" t="str">
        <f t="shared" si="260"/>
        <v/>
      </c>
      <c r="AR255" s="95" t="str">
        <f t="shared" si="261"/>
        <v/>
      </c>
      <c r="AS255" s="436"/>
      <c r="AT255" s="95"/>
      <c r="AU255" s="95"/>
      <c r="AV255" s="178" t="str">
        <f t="shared" si="262"/>
        <v/>
      </c>
      <c r="AW255" s="95" t="str">
        <f t="shared" si="263"/>
        <v/>
      </c>
      <c r="AX255" s="436"/>
    </row>
    <row r="256" spans="2:50" hidden="1">
      <c r="B256" s="435"/>
      <c r="C256" s="95">
        <f t="shared" si="248"/>
        <v>10</v>
      </c>
      <c r="D256" s="95"/>
      <c r="E256" s="95"/>
      <c r="F256" s="95"/>
      <c r="G256" s="178"/>
      <c r="H256" s="436"/>
      <c r="I256" s="154" t="str">
        <f t="shared" si="264"/>
        <v/>
      </c>
      <c r="J256" s="154" t="str">
        <f t="shared" si="265"/>
        <v/>
      </c>
      <c r="K256" s="155" t="str">
        <f t="shared" si="266"/>
        <v/>
      </c>
      <c r="L256" s="438"/>
      <c r="M256" s="154" t="str">
        <f t="shared" si="249"/>
        <v/>
      </c>
      <c r="N256" s="433"/>
      <c r="O256" s="433"/>
      <c r="P256" s="95"/>
      <c r="Q256" s="95"/>
      <c r="R256" s="178" t="str">
        <f t="shared" si="250"/>
        <v/>
      </c>
      <c r="S256" s="95" t="str">
        <f t="shared" si="251"/>
        <v/>
      </c>
      <c r="T256" s="436"/>
      <c r="U256" s="95"/>
      <c r="V256" s="95"/>
      <c r="W256" s="178" t="str">
        <f t="shared" si="252"/>
        <v/>
      </c>
      <c r="X256" s="95" t="str">
        <f t="shared" si="253"/>
        <v/>
      </c>
      <c r="Y256" s="436"/>
      <c r="Z256" s="95"/>
      <c r="AA256" s="95"/>
      <c r="AB256" s="178" t="str">
        <f t="shared" si="254"/>
        <v/>
      </c>
      <c r="AC256" s="95" t="str">
        <f t="shared" si="255"/>
        <v/>
      </c>
      <c r="AD256" s="436"/>
      <c r="AE256" s="95"/>
      <c r="AF256" s="95"/>
      <c r="AG256" s="178" t="str">
        <f t="shared" si="256"/>
        <v/>
      </c>
      <c r="AH256" s="95" t="str">
        <f t="shared" si="257"/>
        <v/>
      </c>
      <c r="AI256" s="436"/>
      <c r="AJ256" s="95"/>
      <c r="AK256" s="95"/>
      <c r="AL256" s="178" t="str">
        <f t="shared" si="258"/>
        <v/>
      </c>
      <c r="AM256" s="95" t="str">
        <f t="shared" si="259"/>
        <v/>
      </c>
      <c r="AN256" s="436"/>
      <c r="AO256" s="95"/>
      <c r="AP256" s="95"/>
      <c r="AQ256" s="178" t="str">
        <f t="shared" si="260"/>
        <v/>
      </c>
      <c r="AR256" s="95" t="str">
        <f t="shared" si="261"/>
        <v/>
      </c>
      <c r="AS256" s="436"/>
      <c r="AT256" s="95"/>
      <c r="AU256" s="95"/>
      <c r="AV256" s="178" t="str">
        <f t="shared" si="262"/>
        <v/>
      </c>
      <c r="AW256" s="95" t="str">
        <f t="shared" si="263"/>
        <v/>
      </c>
      <c r="AX256" s="436"/>
    </row>
    <row r="257" spans="2:50" hidden="1">
      <c r="B257" s="435"/>
      <c r="C257" s="95">
        <f t="shared" si="248"/>
        <v>11</v>
      </c>
      <c r="D257" s="95"/>
      <c r="E257" s="95"/>
      <c r="F257" s="95"/>
      <c r="G257" s="178"/>
      <c r="H257" s="436"/>
      <c r="I257" s="154" t="str">
        <f t="shared" si="264"/>
        <v/>
      </c>
      <c r="J257" s="154" t="str">
        <f t="shared" si="265"/>
        <v/>
      </c>
      <c r="K257" s="155" t="str">
        <f t="shared" si="266"/>
        <v/>
      </c>
      <c r="L257" s="438"/>
      <c r="M257" s="154" t="str">
        <f t="shared" si="249"/>
        <v/>
      </c>
      <c r="N257" s="433"/>
      <c r="O257" s="433"/>
      <c r="P257" s="95"/>
      <c r="Q257" s="95"/>
      <c r="R257" s="178" t="str">
        <f t="shared" si="250"/>
        <v/>
      </c>
      <c r="S257" s="95" t="str">
        <f t="shared" si="251"/>
        <v/>
      </c>
      <c r="T257" s="436"/>
      <c r="U257" s="95"/>
      <c r="V257" s="95"/>
      <c r="W257" s="178" t="str">
        <f t="shared" si="252"/>
        <v/>
      </c>
      <c r="X257" s="95" t="str">
        <f t="shared" si="253"/>
        <v/>
      </c>
      <c r="Y257" s="436"/>
      <c r="Z257" s="95"/>
      <c r="AA257" s="95"/>
      <c r="AB257" s="178" t="str">
        <f t="shared" si="254"/>
        <v/>
      </c>
      <c r="AC257" s="95" t="str">
        <f t="shared" si="255"/>
        <v/>
      </c>
      <c r="AD257" s="436"/>
      <c r="AE257" s="95"/>
      <c r="AF257" s="95"/>
      <c r="AG257" s="178" t="str">
        <f t="shared" si="256"/>
        <v/>
      </c>
      <c r="AH257" s="95" t="str">
        <f t="shared" si="257"/>
        <v/>
      </c>
      <c r="AI257" s="436"/>
      <c r="AJ257" s="95"/>
      <c r="AK257" s="95"/>
      <c r="AL257" s="178" t="str">
        <f t="shared" si="258"/>
        <v/>
      </c>
      <c r="AM257" s="95" t="str">
        <f t="shared" si="259"/>
        <v/>
      </c>
      <c r="AN257" s="436"/>
      <c r="AO257" s="95"/>
      <c r="AP257" s="95"/>
      <c r="AQ257" s="178" t="str">
        <f t="shared" si="260"/>
        <v/>
      </c>
      <c r="AR257" s="95" t="str">
        <f t="shared" si="261"/>
        <v/>
      </c>
      <c r="AS257" s="436"/>
      <c r="AT257" s="95"/>
      <c r="AU257" s="95"/>
      <c r="AV257" s="178" t="str">
        <f t="shared" si="262"/>
        <v/>
      </c>
      <c r="AW257" s="95" t="str">
        <f t="shared" si="263"/>
        <v/>
      </c>
      <c r="AX257" s="436"/>
    </row>
    <row r="258" spans="2:50" hidden="1">
      <c r="B258" s="435"/>
      <c r="C258" s="95">
        <f t="shared" si="248"/>
        <v>12</v>
      </c>
      <c r="D258" s="95"/>
      <c r="E258" s="95"/>
      <c r="F258" s="95"/>
      <c r="G258" s="178"/>
      <c r="H258" s="436"/>
      <c r="I258" s="154" t="str">
        <f t="shared" si="264"/>
        <v/>
      </c>
      <c r="J258" s="154" t="str">
        <f t="shared" si="265"/>
        <v/>
      </c>
      <c r="K258" s="155" t="str">
        <f t="shared" si="266"/>
        <v/>
      </c>
      <c r="L258" s="438"/>
      <c r="M258" s="154" t="str">
        <f t="shared" si="249"/>
        <v/>
      </c>
      <c r="N258" s="433"/>
      <c r="O258" s="433"/>
      <c r="P258" s="95"/>
      <c r="Q258" s="95"/>
      <c r="R258" s="178" t="str">
        <f t="shared" si="250"/>
        <v/>
      </c>
      <c r="S258" s="95" t="str">
        <f t="shared" si="251"/>
        <v/>
      </c>
      <c r="T258" s="436"/>
      <c r="U258" s="95"/>
      <c r="V258" s="95"/>
      <c r="W258" s="178" t="str">
        <f t="shared" si="252"/>
        <v/>
      </c>
      <c r="X258" s="95" t="str">
        <f t="shared" si="253"/>
        <v/>
      </c>
      <c r="Y258" s="436"/>
      <c r="Z258" s="95"/>
      <c r="AA258" s="95"/>
      <c r="AB258" s="178" t="str">
        <f t="shared" si="254"/>
        <v/>
      </c>
      <c r="AC258" s="95" t="str">
        <f t="shared" si="255"/>
        <v/>
      </c>
      <c r="AD258" s="436"/>
      <c r="AE258" s="95"/>
      <c r="AF258" s="95"/>
      <c r="AG258" s="178" t="str">
        <f t="shared" si="256"/>
        <v/>
      </c>
      <c r="AH258" s="95" t="str">
        <f t="shared" si="257"/>
        <v/>
      </c>
      <c r="AI258" s="436"/>
      <c r="AJ258" s="95"/>
      <c r="AK258" s="95"/>
      <c r="AL258" s="178" t="str">
        <f t="shared" si="258"/>
        <v/>
      </c>
      <c r="AM258" s="95" t="str">
        <f t="shared" si="259"/>
        <v/>
      </c>
      <c r="AN258" s="436"/>
      <c r="AO258" s="95"/>
      <c r="AP258" s="95"/>
      <c r="AQ258" s="178" t="str">
        <f t="shared" si="260"/>
        <v/>
      </c>
      <c r="AR258" s="95" t="str">
        <f t="shared" si="261"/>
        <v/>
      </c>
      <c r="AS258" s="436"/>
      <c r="AT258" s="95"/>
      <c r="AU258" s="95"/>
      <c r="AV258" s="178" t="str">
        <f t="shared" si="262"/>
        <v/>
      </c>
      <c r="AW258" s="95" t="str">
        <f t="shared" si="263"/>
        <v/>
      </c>
      <c r="AX258" s="436"/>
    </row>
    <row r="259" spans="2:50" hidden="1">
      <c r="B259" s="435"/>
      <c r="C259" s="95">
        <f t="shared" si="248"/>
        <v>13</v>
      </c>
      <c r="D259" s="95"/>
      <c r="E259" s="95"/>
      <c r="F259" s="95"/>
      <c r="G259" s="178"/>
      <c r="H259" s="436"/>
      <c r="I259" s="154" t="str">
        <f t="shared" si="264"/>
        <v/>
      </c>
      <c r="J259" s="154" t="str">
        <f t="shared" si="265"/>
        <v/>
      </c>
      <c r="K259" s="155" t="str">
        <f t="shared" si="266"/>
        <v/>
      </c>
      <c r="L259" s="438"/>
      <c r="M259" s="154" t="str">
        <f t="shared" si="249"/>
        <v/>
      </c>
      <c r="N259" s="433"/>
      <c r="O259" s="433"/>
      <c r="P259" s="95"/>
      <c r="Q259" s="95"/>
      <c r="R259" s="178" t="str">
        <f t="shared" si="250"/>
        <v/>
      </c>
      <c r="S259" s="95" t="str">
        <f t="shared" si="251"/>
        <v/>
      </c>
      <c r="T259" s="436"/>
      <c r="U259" s="95"/>
      <c r="V259" s="95"/>
      <c r="W259" s="178" t="str">
        <f t="shared" si="252"/>
        <v/>
      </c>
      <c r="X259" s="95" t="str">
        <f t="shared" si="253"/>
        <v/>
      </c>
      <c r="Y259" s="436"/>
      <c r="Z259" s="95"/>
      <c r="AA259" s="95"/>
      <c r="AB259" s="178" t="str">
        <f t="shared" si="254"/>
        <v/>
      </c>
      <c r="AC259" s="95" t="str">
        <f t="shared" si="255"/>
        <v/>
      </c>
      <c r="AD259" s="436"/>
      <c r="AE259" s="95"/>
      <c r="AF259" s="95"/>
      <c r="AG259" s="178" t="str">
        <f t="shared" si="256"/>
        <v/>
      </c>
      <c r="AH259" s="95" t="str">
        <f t="shared" si="257"/>
        <v/>
      </c>
      <c r="AI259" s="436"/>
      <c r="AJ259" s="95"/>
      <c r="AK259" s="95"/>
      <c r="AL259" s="178" t="str">
        <f t="shared" si="258"/>
        <v/>
      </c>
      <c r="AM259" s="95" t="str">
        <f t="shared" si="259"/>
        <v/>
      </c>
      <c r="AN259" s="436"/>
      <c r="AO259" s="95"/>
      <c r="AP259" s="95"/>
      <c r="AQ259" s="178" t="str">
        <f t="shared" si="260"/>
        <v/>
      </c>
      <c r="AR259" s="95" t="str">
        <f t="shared" si="261"/>
        <v/>
      </c>
      <c r="AS259" s="436"/>
      <c r="AT259" s="95"/>
      <c r="AU259" s="95"/>
      <c r="AV259" s="178" t="str">
        <f t="shared" si="262"/>
        <v/>
      </c>
      <c r="AW259" s="95" t="str">
        <f t="shared" si="263"/>
        <v/>
      </c>
      <c r="AX259" s="436"/>
    </row>
    <row r="260" spans="2:50" hidden="1">
      <c r="B260" s="435"/>
      <c r="C260" s="95">
        <f t="shared" si="248"/>
        <v>14</v>
      </c>
      <c r="D260" s="95"/>
      <c r="E260" s="95"/>
      <c r="F260" s="95"/>
      <c r="G260" s="178"/>
      <c r="H260" s="436"/>
      <c r="I260" s="154" t="str">
        <f t="shared" si="264"/>
        <v/>
      </c>
      <c r="J260" s="154" t="str">
        <f t="shared" si="265"/>
        <v/>
      </c>
      <c r="K260" s="155" t="str">
        <f t="shared" si="266"/>
        <v/>
      </c>
      <c r="L260" s="438"/>
      <c r="M260" s="154" t="str">
        <f t="shared" si="249"/>
        <v/>
      </c>
      <c r="N260" s="433"/>
      <c r="O260" s="433"/>
      <c r="P260" s="95"/>
      <c r="Q260" s="95"/>
      <c r="R260" s="178" t="str">
        <f t="shared" si="250"/>
        <v/>
      </c>
      <c r="S260" s="95" t="str">
        <f t="shared" si="251"/>
        <v/>
      </c>
      <c r="T260" s="436"/>
      <c r="U260" s="95"/>
      <c r="V260" s="95"/>
      <c r="W260" s="178" t="str">
        <f t="shared" si="252"/>
        <v/>
      </c>
      <c r="X260" s="95" t="str">
        <f t="shared" si="253"/>
        <v/>
      </c>
      <c r="Y260" s="436"/>
      <c r="Z260" s="95"/>
      <c r="AA260" s="95"/>
      <c r="AB260" s="178" t="str">
        <f t="shared" si="254"/>
        <v/>
      </c>
      <c r="AC260" s="95" t="str">
        <f t="shared" si="255"/>
        <v/>
      </c>
      <c r="AD260" s="436"/>
      <c r="AE260" s="95"/>
      <c r="AF260" s="95"/>
      <c r="AG260" s="178" t="str">
        <f t="shared" si="256"/>
        <v/>
      </c>
      <c r="AH260" s="95" t="str">
        <f t="shared" si="257"/>
        <v/>
      </c>
      <c r="AI260" s="436"/>
      <c r="AJ260" s="95"/>
      <c r="AK260" s="95"/>
      <c r="AL260" s="178" t="str">
        <f t="shared" si="258"/>
        <v/>
      </c>
      <c r="AM260" s="95" t="str">
        <f t="shared" si="259"/>
        <v/>
      </c>
      <c r="AN260" s="436"/>
      <c r="AO260" s="95"/>
      <c r="AP260" s="95"/>
      <c r="AQ260" s="178" t="str">
        <f t="shared" si="260"/>
        <v/>
      </c>
      <c r="AR260" s="95" t="str">
        <f t="shared" si="261"/>
        <v/>
      </c>
      <c r="AS260" s="436"/>
      <c r="AT260" s="95"/>
      <c r="AU260" s="95"/>
      <c r="AV260" s="178" t="str">
        <f t="shared" si="262"/>
        <v/>
      </c>
      <c r="AW260" s="95" t="str">
        <f t="shared" si="263"/>
        <v/>
      </c>
      <c r="AX260" s="436"/>
    </row>
    <row r="261" spans="2:50" hidden="1">
      <c r="B261" s="435"/>
      <c r="C261" s="95">
        <f t="shared" si="248"/>
        <v>15</v>
      </c>
      <c r="D261" s="95"/>
      <c r="E261" s="95"/>
      <c r="F261" s="95"/>
      <c r="G261" s="178"/>
      <c r="H261" s="436"/>
      <c r="I261" s="154" t="str">
        <f t="shared" si="264"/>
        <v/>
      </c>
      <c r="J261" s="154" t="str">
        <f t="shared" si="265"/>
        <v/>
      </c>
      <c r="K261" s="155" t="str">
        <f t="shared" si="266"/>
        <v/>
      </c>
      <c r="L261" s="439"/>
      <c r="M261" s="154" t="str">
        <f t="shared" si="249"/>
        <v/>
      </c>
      <c r="N261" s="433"/>
      <c r="O261" s="433"/>
      <c r="P261" s="95"/>
      <c r="Q261" s="95"/>
      <c r="R261" s="178" t="str">
        <f t="shared" si="250"/>
        <v/>
      </c>
      <c r="S261" s="95" t="str">
        <f t="shared" si="251"/>
        <v/>
      </c>
      <c r="T261" s="436"/>
      <c r="U261" s="95"/>
      <c r="V261" s="95"/>
      <c r="W261" s="178" t="str">
        <f t="shared" si="252"/>
        <v/>
      </c>
      <c r="X261" s="95" t="str">
        <f t="shared" si="253"/>
        <v/>
      </c>
      <c r="Y261" s="436"/>
      <c r="Z261" s="95"/>
      <c r="AA261" s="95"/>
      <c r="AB261" s="178" t="str">
        <f t="shared" si="254"/>
        <v/>
      </c>
      <c r="AC261" s="95" t="str">
        <f t="shared" si="255"/>
        <v/>
      </c>
      <c r="AD261" s="436"/>
      <c r="AE261" s="95"/>
      <c r="AF261" s="95"/>
      <c r="AG261" s="178" t="str">
        <f t="shared" si="256"/>
        <v/>
      </c>
      <c r="AH261" s="95" t="str">
        <f t="shared" si="257"/>
        <v/>
      </c>
      <c r="AI261" s="436"/>
      <c r="AJ261" s="95"/>
      <c r="AK261" s="95"/>
      <c r="AL261" s="178" t="str">
        <f t="shared" si="258"/>
        <v/>
      </c>
      <c r="AM261" s="95" t="str">
        <f t="shared" si="259"/>
        <v/>
      </c>
      <c r="AN261" s="436"/>
      <c r="AO261" s="95"/>
      <c r="AP261" s="95"/>
      <c r="AQ261" s="178" t="str">
        <f t="shared" si="260"/>
        <v/>
      </c>
      <c r="AR261" s="95" t="str">
        <f t="shared" si="261"/>
        <v/>
      </c>
      <c r="AS261" s="436"/>
      <c r="AT261" s="95"/>
      <c r="AU261" s="95"/>
      <c r="AV261" s="178" t="str">
        <f t="shared" si="262"/>
        <v/>
      </c>
      <c r="AW261" s="95" t="str">
        <f t="shared" si="263"/>
        <v/>
      </c>
      <c r="AX261" s="436"/>
    </row>
    <row r="262" spans="2:50" ht="15.75" hidden="1">
      <c r="B262" s="443" t="s">
        <v>167</v>
      </c>
      <c r="C262" s="444"/>
      <c r="D262" s="444"/>
      <c r="E262" s="444"/>
      <c r="F262" s="444"/>
      <c r="G262" s="444"/>
      <c r="H262" s="444"/>
      <c r="I262" s="151"/>
      <c r="J262" s="151"/>
      <c r="K262" s="151"/>
      <c r="L262" s="151"/>
      <c r="M262" s="151"/>
      <c r="N262" s="433" t="s">
        <v>159</v>
      </c>
      <c r="O262" s="446" t="s">
        <v>106</v>
      </c>
      <c r="P262" s="448">
        <f>AT242+1</f>
        <v>45958</v>
      </c>
      <c r="Q262" s="435"/>
      <c r="R262" s="435"/>
      <c r="S262" s="435"/>
      <c r="T262" s="435"/>
      <c r="U262" s="448">
        <f>P262+1</f>
        <v>45959</v>
      </c>
      <c r="V262" s="435"/>
      <c r="W262" s="435"/>
      <c r="X262" s="435"/>
      <c r="Y262" s="435"/>
      <c r="Z262" s="448">
        <f>U262+1</f>
        <v>45960</v>
      </c>
      <c r="AA262" s="435"/>
      <c r="AB262" s="435"/>
      <c r="AC262" s="435"/>
      <c r="AD262" s="435"/>
      <c r="AE262" s="448">
        <f>Z262+1</f>
        <v>45961</v>
      </c>
      <c r="AF262" s="435"/>
      <c r="AG262" s="435"/>
      <c r="AH262" s="435"/>
      <c r="AI262" s="435"/>
      <c r="AJ262" s="448">
        <f>AE262+1</f>
        <v>45962</v>
      </c>
      <c r="AK262" s="435"/>
      <c r="AL262" s="435"/>
      <c r="AM262" s="435"/>
      <c r="AN262" s="435"/>
      <c r="AO262" s="448">
        <f>AJ262+1</f>
        <v>45963</v>
      </c>
      <c r="AP262" s="435"/>
      <c r="AQ262" s="435"/>
      <c r="AR262" s="435"/>
      <c r="AS262" s="435"/>
      <c r="AT262" s="448">
        <f>AO262+1</f>
        <v>45964</v>
      </c>
      <c r="AU262" s="435"/>
      <c r="AV262" s="435"/>
      <c r="AW262" s="435"/>
      <c r="AX262" s="435"/>
    </row>
    <row r="263" spans="2:50" ht="15.75" hidden="1">
      <c r="B263" s="445"/>
      <c r="C263" s="445"/>
      <c r="D263" s="445"/>
      <c r="E263" s="445"/>
      <c r="F263" s="445"/>
      <c r="G263" s="445"/>
      <c r="H263" s="445"/>
      <c r="I263" s="151"/>
      <c r="J263" s="151"/>
      <c r="K263" s="151"/>
      <c r="L263" s="151"/>
      <c r="M263" s="151"/>
      <c r="N263" s="433"/>
      <c r="O263" s="447"/>
      <c r="P263" s="448" t="s">
        <v>120</v>
      </c>
      <c r="Q263" s="435"/>
      <c r="R263" s="435"/>
      <c r="S263" s="435"/>
      <c r="T263" s="435"/>
      <c r="U263" s="448" t="s">
        <v>114</v>
      </c>
      <c r="V263" s="435"/>
      <c r="W263" s="435"/>
      <c r="X263" s="435"/>
      <c r="Y263" s="435"/>
      <c r="Z263" s="448" t="s">
        <v>115</v>
      </c>
      <c r="AA263" s="435"/>
      <c r="AB263" s="435"/>
      <c r="AC263" s="435"/>
      <c r="AD263" s="435"/>
      <c r="AE263" s="448" t="s">
        <v>116</v>
      </c>
      <c r="AF263" s="435"/>
      <c r="AG263" s="435"/>
      <c r="AH263" s="435"/>
      <c r="AI263" s="435"/>
      <c r="AJ263" s="448" t="s">
        <v>117</v>
      </c>
      <c r="AK263" s="435"/>
      <c r="AL263" s="435"/>
      <c r="AM263" s="435"/>
      <c r="AN263" s="435"/>
      <c r="AO263" s="448" t="s">
        <v>118</v>
      </c>
      <c r="AP263" s="435"/>
      <c r="AQ263" s="435"/>
      <c r="AR263" s="435"/>
      <c r="AS263" s="435"/>
      <c r="AT263" s="448" t="s">
        <v>119</v>
      </c>
      <c r="AU263" s="435"/>
      <c r="AV263" s="435"/>
      <c r="AW263" s="435"/>
      <c r="AX263" s="435"/>
    </row>
    <row r="264" spans="2:50" hidden="1">
      <c r="B264" s="433" t="s">
        <v>155</v>
      </c>
      <c r="C264" s="433" t="s">
        <v>147</v>
      </c>
      <c r="D264" s="433"/>
      <c r="E264" s="433" t="s">
        <v>149</v>
      </c>
      <c r="F264" s="433"/>
      <c r="G264" s="433"/>
      <c r="H264" s="440" t="s">
        <v>156</v>
      </c>
      <c r="I264" s="434" t="s">
        <v>225</v>
      </c>
      <c r="J264" s="434"/>
      <c r="K264" s="434"/>
      <c r="L264" s="434" t="s">
        <v>156</v>
      </c>
      <c r="M264" s="434" t="s">
        <v>168</v>
      </c>
      <c r="N264" s="433"/>
      <c r="O264" s="433" t="s">
        <v>158</v>
      </c>
      <c r="P264" s="430" t="s">
        <v>152</v>
      </c>
      <c r="Q264" s="431"/>
      <c r="R264" s="431"/>
      <c r="S264" s="432"/>
      <c r="T264" s="433" t="s">
        <v>156</v>
      </c>
      <c r="U264" s="430" t="s">
        <v>152</v>
      </c>
      <c r="V264" s="431"/>
      <c r="W264" s="431"/>
      <c r="X264" s="432"/>
      <c r="Y264" s="433" t="s">
        <v>156</v>
      </c>
      <c r="Z264" s="430" t="s">
        <v>152</v>
      </c>
      <c r="AA264" s="431"/>
      <c r="AB264" s="431"/>
      <c r="AC264" s="432"/>
      <c r="AD264" s="433" t="s">
        <v>156</v>
      </c>
      <c r="AE264" s="430" t="s">
        <v>152</v>
      </c>
      <c r="AF264" s="431"/>
      <c r="AG264" s="431"/>
      <c r="AH264" s="432"/>
      <c r="AI264" s="433" t="s">
        <v>156</v>
      </c>
      <c r="AJ264" s="430" t="s">
        <v>152</v>
      </c>
      <c r="AK264" s="431"/>
      <c r="AL264" s="431"/>
      <c r="AM264" s="432"/>
      <c r="AN264" s="433" t="s">
        <v>156</v>
      </c>
      <c r="AO264" s="430" t="s">
        <v>152</v>
      </c>
      <c r="AP264" s="431"/>
      <c r="AQ264" s="431"/>
      <c r="AR264" s="432"/>
      <c r="AS264" s="433" t="s">
        <v>156</v>
      </c>
      <c r="AT264" s="430" t="s">
        <v>152</v>
      </c>
      <c r="AU264" s="431"/>
      <c r="AV264" s="431"/>
      <c r="AW264" s="432"/>
      <c r="AX264" s="433" t="s">
        <v>156</v>
      </c>
    </row>
    <row r="265" spans="2:50" hidden="1">
      <c r="B265" s="433"/>
      <c r="C265" s="433"/>
      <c r="D265" s="433"/>
      <c r="E265" s="433" t="s">
        <v>148</v>
      </c>
      <c r="F265" s="433"/>
      <c r="G265" s="433"/>
      <c r="H265" s="441"/>
      <c r="I265" s="434" t="s">
        <v>148</v>
      </c>
      <c r="J265" s="434"/>
      <c r="K265" s="434"/>
      <c r="L265" s="434"/>
      <c r="M265" s="434"/>
      <c r="N265" s="433"/>
      <c r="O265" s="433"/>
      <c r="P265" s="430" t="s">
        <v>153</v>
      </c>
      <c r="Q265" s="431"/>
      <c r="R265" s="431"/>
      <c r="S265" s="432"/>
      <c r="T265" s="433"/>
      <c r="U265" s="430" t="s">
        <v>153</v>
      </c>
      <c r="V265" s="431"/>
      <c r="W265" s="431"/>
      <c r="X265" s="432"/>
      <c r="Y265" s="433"/>
      <c r="Z265" s="430" t="s">
        <v>153</v>
      </c>
      <c r="AA265" s="431"/>
      <c r="AB265" s="431"/>
      <c r="AC265" s="432"/>
      <c r="AD265" s="433"/>
      <c r="AE265" s="430" t="s">
        <v>153</v>
      </c>
      <c r="AF265" s="431"/>
      <c r="AG265" s="431"/>
      <c r="AH265" s="432"/>
      <c r="AI265" s="433"/>
      <c r="AJ265" s="430" t="s">
        <v>153</v>
      </c>
      <c r="AK265" s="431"/>
      <c r="AL265" s="431"/>
      <c r="AM265" s="432"/>
      <c r="AN265" s="433"/>
      <c r="AO265" s="430" t="s">
        <v>153</v>
      </c>
      <c r="AP265" s="431"/>
      <c r="AQ265" s="431"/>
      <c r="AR265" s="432"/>
      <c r="AS265" s="433"/>
      <c r="AT265" s="430" t="s">
        <v>153</v>
      </c>
      <c r="AU265" s="431"/>
      <c r="AV265" s="431"/>
      <c r="AW265" s="432"/>
      <c r="AX265" s="433"/>
    </row>
    <row r="266" spans="2:50" hidden="1">
      <c r="B266" s="433"/>
      <c r="C266" s="433"/>
      <c r="D266" s="433"/>
      <c r="E266" s="94" t="s">
        <v>150</v>
      </c>
      <c r="F266" s="94" t="s">
        <v>151</v>
      </c>
      <c r="G266" s="94" t="s">
        <v>154</v>
      </c>
      <c r="H266" s="442"/>
      <c r="I266" s="153" t="s">
        <v>150</v>
      </c>
      <c r="J266" s="153" t="s">
        <v>151</v>
      </c>
      <c r="K266" s="153" t="s">
        <v>154</v>
      </c>
      <c r="L266" s="434"/>
      <c r="M266" s="434"/>
      <c r="N266" s="433"/>
      <c r="O266" s="433"/>
      <c r="P266" s="94" t="s">
        <v>150</v>
      </c>
      <c r="Q266" s="94" t="s">
        <v>151</v>
      </c>
      <c r="R266" s="94" t="s">
        <v>154</v>
      </c>
      <c r="S266" s="94" t="s">
        <v>168</v>
      </c>
      <c r="T266" s="433"/>
      <c r="U266" s="94" t="s">
        <v>150</v>
      </c>
      <c r="V266" s="94" t="s">
        <v>151</v>
      </c>
      <c r="W266" s="94" t="s">
        <v>154</v>
      </c>
      <c r="X266" s="94" t="s">
        <v>168</v>
      </c>
      <c r="Y266" s="433"/>
      <c r="Z266" s="94" t="s">
        <v>150</v>
      </c>
      <c r="AA266" s="94" t="s">
        <v>151</v>
      </c>
      <c r="AB266" s="94" t="s">
        <v>154</v>
      </c>
      <c r="AC266" s="94" t="s">
        <v>168</v>
      </c>
      <c r="AD266" s="43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3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3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3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33"/>
    </row>
    <row r="267" spans="2:50" hidden="1">
      <c r="B267" s="433" t="s">
        <v>649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36" t="e">
        <f>AVERAGE(G267:G281)</f>
        <v>#DIV/0!</v>
      </c>
      <c r="I267" s="154" t="str">
        <f t="shared" ref="I267:I269" si="267">IFERROR(AVERAGE(P267,U267,Z267,AE267,AJ267,AO267,AT267),"")</f>
        <v/>
      </c>
      <c r="J267" s="154" t="str">
        <f t="shared" ref="J267:J269" si="268">IFERROR(AVERAGE(Q267,V267,AA267,AF267,AK267,AP267,AU267),"")</f>
        <v/>
      </c>
      <c r="K267" s="155" t="str">
        <f t="shared" ref="K267:K269" si="269">IFERROR(AVERAGE(R267,W267,AB267,AG267,AL267,AQ267,AV267),"")</f>
        <v/>
      </c>
      <c r="L267" s="437" t="str">
        <f>IFERROR(AVERAGE(K267:K281),"-")</f>
        <v>-</v>
      </c>
      <c r="M267" s="154" t="str">
        <f>IFERROR(RANK(K267, K$267:K$281),"")</f>
        <v/>
      </c>
      <c r="N267" s="433"/>
      <c r="O267" s="43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36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36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36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36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36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36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36" t="e">
        <f>AVERAGE(AV267:AV281)</f>
        <v>#DIV/0!</v>
      </c>
    </row>
    <row r="268" spans="2:50" hidden="1">
      <c r="B268" s="435"/>
      <c r="C268" s="95">
        <f t="shared" ref="C268:C281" si="270">C248</f>
        <v>2</v>
      </c>
      <c r="D268" s="95"/>
      <c r="E268" s="95"/>
      <c r="F268" s="95"/>
      <c r="G268" s="178"/>
      <c r="H268" s="436"/>
      <c r="I268" s="154" t="str">
        <f t="shared" si="267"/>
        <v/>
      </c>
      <c r="J268" s="154" t="str">
        <f t="shared" si="268"/>
        <v/>
      </c>
      <c r="K268" s="155" t="str">
        <f t="shared" si="269"/>
        <v/>
      </c>
      <c r="L268" s="438"/>
      <c r="M268" s="154" t="str">
        <f t="shared" ref="M268:M281" si="271">IFERROR(RANK(K268, K$267:K$281),"")</f>
        <v/>
      </c>
      <c r="N268" s="433"/>
      <c r="O268" s="433"/>
      <c r="P268" s="95"/>
      <c r="Q268" s="95"/>
      <c r="R268" s="178" t="str">
        <f t="shared" ref="R268:R281" si="272">IFERROR(Q268/P268,"")</f>
        <v/>
      </c>
      <c r="S268" s="95" t="str">
        <f t="shared" ref="S268:S281" si="273">IFERROR(RANK(R268, R$267:R$281),"")</f>
        <v/>
      </c>
      <c r="T268" s="436"/>
      <c r="U268" s="95"/>
      <c r="V268" s="95"/>
      <c r="W268" s="178" t="str">
        <f t="shared" ref="W268:W281" si="274">IFERROR(V268/U268,"")</f>
        <v/>
      </c>
      <c r="X268" s="95" t="str">
        <f t="shared" ref="X268:X281" si="275">IFERROR(RANK(W268, W$267:W$281),"")</f>
        <v/>
      </c>
      <c r="Y268" s="436"/>
      <c r="Z268" s="95"/>
      <c r="AA268" s="95"/>
      <c r="AB268" s="178" t="str">
        <f t="shared" ref="AB268:AB281" si="276">IFERROR(AA268/Z268,"")</f>
        <v/>
      </c>
      <c r="AC268" s="95" t="str">
        <f t="shared" ref="AC268:AC281" si="277">IFERROR(RANK(AB268, AB$267:AB$281),"")</f>
        <v/>
      </c>
      <c r="AD268" s="436"/>
      <c r="AE268" s="95"/>
      <c r="AF268" s="95"/>
      <c r="AG268" s="178" t="str">
        <f t="shared" ref="AG268:AG281" si="278">IFERROR(AF268/AE268,"")</f>
        <v/>
      </c>
      <c r="AH268" s="95" t="str">
        <f t="shared" ref="AH268:AH281" si="279">IFERROR(RANK(AG268, AG$267:AG$281),"")</f>
        <v/>
      </c>
      <c r="AI268" s="436"/>
      <c r="AJ268" s="95"/>
      <c r="AK268" s="95"/>
      <c r="AL268" s="178" t="str">
        <f t="shared" ref="AL268:AL281" si="280">IFERROR(AK268/AJ268,"")</f>
        <v/>
      </c>
      <c r="AM268" s="95" t="str">
        <f t="shared" ref="AM268:AM281" si="281">IFERROR(RANK(AL268, AL$267:AL$281),"")</f>
        <v/>
      </c>
      <c r="AN268" s="436"/>
      <c r="AO268" s="95"/>
      <c r="AP268" s="95"/>
      <c r="AQ268" s="178" t="str">
        <f t="shared" ref="AQ268:AQ281" si="282">IFERROR(AP268/AO268,"")</f>
        <v/>
      </c>
      <c r="AR268" s="95" t="str">
        <f t="shared" ref="AR268:AR281" si="283">IFERROR(RANK(AQ268, AQ$267:AQ$281),"")</f>
        <v/>
      </c>
      <c r="AS268" s="436"/>
      <c r="AT268" s="95"/>
      <c r="AU268" s="95"/>
      <c r="AV268" s="178" t="str">
        <f t="shared" ref="AV268:AV281" si="284">IFERROR(AU268/AT268,"")</f>
        <v/>
      </c>
      <c r="AW268" s="95" t="str">
        <f t="shared" ref="AW268:AW281" si="285">IFERROR(RANK(AV268, AV$267:AV$281),"")</f>
        <v/>
      </c>
      <c r="AX268" s="436"/>
    </row>
    <row r="269" spans="2:50" hidden="1">
      <c r="B269" s="435"/>
      <c r="C269" s="95">
        <f t="shared" si="270"/>
        <v>3</v>
      </c>
      <c r="D269" s="95"/>
      <c r="E269" s="95"/>
      <c r="F269" s="95"/>
      <c r="G269" s="178"/>
      <c r="H269" s="436"/>
      <c r="I269" s="154" t="str">
        <f t="shared" si="267"/>
        <v/>
      </c>
      <c r="J269" s="154" t="str">
        <f t="shared" si="268"/>
        <v/>
      </c>
      <c r="K269" s="155" t="str">
        <f t="shared" si="269"/>
        <v/>
      </c>
      <c r="L269" s="438"/>
      <c r="M269" s="154" t="str">
        <f t="shared" si="271"/>
        <v/>
      </c>
      <c r="N269" s="433"/>
      <c r="O269" s="433"/>
      <c r="P269" s="95"/>
      <c r="Q269" s="95"/>
      <c r="R269" s="178" t="str">
        <f t="shared" si="272"/>
        <v/>
      </c>
      <c r="S269" s="95" t="str">
        <f t="shared" si="273"/>
        <v/>
      </c>
      <c r="T269" s="436"/>
      <c r="U269" s="95"/>
      <c r="V269" s="95"/>
      <c r="W269" s="178" t="str">
        <f t="shared" si="274"/>
        <v/>
      </c>
      <c r="X269" s="95" t="str">
        <f t="shared" si="275"/>
        <v/>
      </c>
      <c r="Y269" s="436"/>
      <c r="Z269" s="95"/>
      <c r="AA269" s="95"/>
      <c r="AB269" s="178" t="str">
        <f t="shared" si="276"/>
        <v/>
      </c>
      <c r="AC269" s="95" t="str">
        <f t="shared" si="277"/>
        <v/>
      </c>
      <c r="AD269" s="436"/>
      <c r="AE269" s="95"/>
      <c r="AF269" s="95"/>
      <c r="AG269" s="178" t="str">
        <f t="shared" si="278"/>
        <v/>
      </c>
      <c r="AH269" s="95" t="str">
        <f t="shared" si="279"/>
        <v/>
      </c>
      <c r="AI269" s="436"/>
      <c r="AJ269" s="95"/>
      <c r="AK269" s="95"/>
      <c r="AL269" s="178" t="str">
        <f t="shared" si="280"/>
        <v/>
      </c>
      <c r="AM269" s="95" t="str">
        <f t="shared" si="281"/>
        <v/>
      </c>
      <c r="AN269" s="436"/>
      <c r="AO269" s="95"/>
      <c r="AP269" s="95"/>
      <c r="AQ269" s="178" t="str">
        <f t="shared" si="282"/>
        <v/>
      </c>
      <c r="AR269" s="95" t="str">
        <f t="shared" si="283"/>
        <v/>
      </c>
      <c r="AS269" s="436"/>
      <c r="AT269" s="95"/>
      <c r="AU269" s="95"/>
      <c r="AV269" s="178" t="str">
        <f t="shared" si="284"/>
        <v/>
      </c>
      <c r="AW269" s="95" t="str">
        <f t="shared" si="285"/>
        <v/>
      </c>
      <c r="AX269" s="436"/>
    </row>
    <row r="270" spans="2:50" hidden="1">
      <c r="B270" s="435"/>
      <c r="C270" s="95">
        <f t="shared" si="270"/>
        <v>4</v>
      </c>
      <c r="D270" s="95"/>
      <c r="E270" s="95"/>
      <c r="F270" s="95"/>
      <c r="G270" s="178"/>
      <c r="H270" s="436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38"/>
      <c r="M270" s="154" t="str">
        <f t="shared" si="271"/>
        <v/>
      </c>
      <c r="N270" s="433"/>
      <c r="O270" s="433"/>
      <c r="P270" s="95"/>
      <c r="Q270" s="95"/>
      <c r="R270" s="178" t="str">
        <f t="shared" si="272"/>
        <v/>
      </c>
      <c r="S270" s="95" t="str">
        <f t="shared" si="273"/>
        <v/>
      </c>
      <c r="T270" s="436"/>
      <c r="U270" s="95"/>
      <c r="V270" s="95"/>
      <c r="W270" s="178" t="str">
        <f t="shared" si="274"/>
        <v/>
      </c>
      <c r="X270" s="95" t="str">
        <f t="shared" si="275"/>
        <v/>
      </c>
      <c r="Y270" s="436"/>
      <c r="Z270" s="95"/>
      <c r="AA270" s="95"/>
      <c r="AB270" s="178" t="str">
        <f t="shared" si="276"/>
        <v/>
      </c>
      <c r="AC270" s="95" t="str">
        <f t="shared" si="277"/>
        <v/>
      </c>
      <c r="AD270" s="436"/>
      <c r="AE270" s="95"/>
      <c r="AF270" s="95"/>
      <c r="AG270" s="178" t="str">
        <f t="shared" si="278"/>
        <v/>
      </c>
      <c r="AH270" s="95" t="str">
        <f t="shared" si="279"/>
        <v/>
      </c>
      <c r="AI270" s="436"/>
      <c r="AJ270" s="95"/>
      <c r="AK270" s="95"/>
      <c r="AL270" s="178" t="str">
        <f t="shared" si="280"/>
        <v/>
      </c>
      <c r="AM270" s="95" t="str">
        <f t="shared" si="281"/>
        <v/>
      </c>
      <c r="AN270" s="436"/>
      <c r="AO270" s="95"/>
      <c r="AP270" s="95"/>
      <c r="AQ270" s="178" t="str">
        <f t="shared" si="282"/>
        <v/>
      </c>
      <c r="AR270" s="95" t="str">
        <f t="shared" si="283"/>
        <v/>
      </c>
      <c r="AS270" s="436"/>
      <c r="AT270" s="95"/>
      <c r="AU270" s="95"/>
      <c r="AV270" s="178" t="str">
        <f t="shared" si="284"/>
        <v/>
      </c>
      <c r="AW270" s="95" t="str">
        <f t="shared" si="285"/>
        <v/>
      </c>
      <c r="AX270" s="436"/>
    </row>
    <row r="271" spans="2:50" hidden="1">
      <c r="B271" s="435"/>
      <c r="C271" s="95">
        <f t="shared" si="270"/>
        <v>5</v>
      </c>
      <c r="D271" s="95"/>
      <c r="E271" s="95"/>
      <c r="F271" s="95"/>
      <c r="G271" s="178"/>
      <c r="H271" s="436"/>
      <c r="I271" s="154" t="str">
        <f t="shared" ref="I271:I281" si="286">IFERROR(AVERAGE(P271,U271,Z271,AE271,AJ271,AO271,AT271),"")</f>
        <v/>
      </c>
      <c r="J271" s="154" t="str">
        <f t="shared" ref="J271:J281" si="287">IFERROR(AVERAGE(Q271,V271,AA271,AF271,AK271,AP271,AU271),"")</f>
        <v/>
      </c>
      <c r="K271" s="155" t="str">
        <f t="shared" ref="K271:K281" si="288">IFERROR(AVERAGE(R271,W271,AB271,AG271,AL271,AQ271,AV271),"")</f>
        <v/>
      </c>
      <c r="L271" s="438"/>
      <c r="M271" s="154" t="str">
        <f t="shared" si="271"/>
        <v/>
      </c>
      <c r="N271" s="433"/>
      <c r="O271" s="433"/>
      <c r="P271" s="95"/>
      <c r="Q271" s="95"/>
      <c r="R271" s="178" t="str">
        <f t="shared" si="272"/>
        <v/>
      </c>
      <c r="S271" s="95" t="str">
        <f t="shared" si="273"/>
        <v/>
      </c>
      <c r="T271" s="436"/>
      <c r="U271" s="95"/>
      <c r="V271" s="95"/>
      <c r="W271" s="178" t="str">
        <f t="shared" si="274"/>
        <v/>
      </c>
      <c r="X271" s="95" t="str">
        <f t="shared" si="275"/>
        <v/>
      </c>
      <c r="Y271" s="436"/>
      <c r="Z271" s="95"/>
      <c r="AA271" s="95"/>
      <c r="AB271" s="178" t="str">
        <f t="shared" si="276"/>
        <v/>
      </c>
      <c r="AC271" s="95" t="str">
        <f t="shared" si="277"/>
        <v/>
      </c>
      <c r="AD271" s="436"/>
      <c r="AE271" s="95"/>
      <c r="AF271" s="95"/>
      <c r="AG271" s="178" t="str">
        <f t="shared" si="278"/>
        <v/>
      </c>
      <c r="AH271" s="95" t="str">
        <f t="shared" si="279"/>
        <v/>
      </c>
      <c r="AI271" s="436"/>
      <c r="AJ271" s="95"/>
      <c r="AK271" s="95"/>
      <c r="AL271" s="178" t="str">
        <f t="shared" si="280"/>
        <v/>
      </c>
      <c r="AM271" s="95" t="str">
        <f t="shared" si="281"/>
        <v/>
      </c>
      <c r="AN271" s="436"/>
      <c r="AO271" s="95"/>
      <c r="AP271" s="95"/>
      <c r="AQ271" s="178" t="str">
        <f t="shared" si="282"/>
        <v/>
      </c>
      <c r="AR271" s="95" t="str">
        <f t="shared" si="283"/>
        <v/>
      </c>
      <c r="AS271" s="436"/>
      <c r="AT271" s="95"/>
      <c r="AU271" s="95"/>
      <c r="AV271" s="178" t="str">
        <f t="shared" si="284"/>
        <v/>
      </c>
      <c r="AW271" s="95" t="str">
        <f t="shared" si="285"/>
        <v/>
      </c>
      <c r="AX271" s="436"/>
    </row>
    <row r="272" spans="2:50" hidden="1">
      <c r="B272" s="435"/>
      <c r="C272" s="95">
        <f t="shared" si="270"/>
        <v>6</v>
      </c>
      <c r="D272" s="95"/>
      <c r="E272" s="95"/>
      <c r="F272" s="95"/>
      <c r="G272" s="178"/>
      <c r="H272" s="436"/>
      <c r="I272" s="154" t="str">
        <f t="shared" si="286"/>
        <v/>
      </c>
      <c r="J272" s="154" t="str">
        <f t="shared" si="287"/>
        <v/>
      </c>
      <c r="K272" s="155" t="str">
        <f t="shared" si="288"/>
        <v/>
      </c>
      <c r="L272" s="438"/>
      <c r="M272" s="154" t="str">
        <f t="shared" si="271"/>
        <v/>
      </c>
      <c r="N272" s="433"/>
      <c r="O272" s="433"/>
      <c r="P272" s="95"/>
      <c r="Q272" s="95"/>
      <c r="R272" s="178" t="str">
        <f t="shared" si="272"/>
        <v/>
      </c>
      <c r="S272" s="95" t="str">
        <f t="shared" si="273"/>
        <v/>
      </c>
      <c r="T272" s="436"/>
      <c r="U272" s="95"/>
      <c r="V272" s="95"/>
      <c r="W272" s="178" t="str">
        <f t="shared" si="274"/>
        <v/>
      </c>
      <c r="X272" s="95" t="str">
        <f t="shared" si="275"/>
        <v/>
      </c>
      <c r="Y272" s="436"/>
      <c r="Z272" s="95"/>
      <c r="AA272" s="95"/>
      <c r="AB272" s="178" t="str">
        <f t="shared" si="276"/>
        <v/>
      </c>
      <c r="AC272" s="95" t="str">
        <f t="shared" si="277"/>
        <v/>
      </c>
      <c r="AD272" s="436"/>
      <c r="AE272" s="95"/>
      <c r="AF272" s="95"/>
      <c r="AG272" s="178" t="str">
        <f t="shared" si="278"/>
        <v/>
      </c>
      <c r="AH272" s="95" t="str">
        <f t="shared" si="279"/>
        <v/>
      </c>
      <c r="AI272" s="436"/>
      <c r="AJ272" s="95"/>
      <c r="AK272" s="95"/>
      <c r="AL272" s="178" t="str">
        <f t="shared" si="280"/>
        <v/>
      </c>
      <c r="AM272" s="95" t="str">
        <f t="shared" si="281"/>
        <v/>
      </c>
      <c r="AN272" s="436"/>
      <c r="AO272" s="95"/>
      <c r="AP272" s="95"/>
      <c r="AQ272" s="178" t="str">
        <f t="shared" si="282"/>
        <v/>
      </c>
      <c r="AR272" s="95" t="str">
        <f t="shared" si="283"/>
        <v/>
      </c>
      <c r="AS272" s="436"/>
      <c r="AT272" s="95"/>
      <c r="AU272" s="95"/>
      <c r="AV272" s="178" t="str">
        <f t="shared" si="284"/>
        <v/>
      </c>
      <c r="AW272" s="95" t="str">
        <f t="shared" si="285"/>
        <v/>
      </c>
      <c r="AX272" s="436"/>
    </row>
    <row r="273" spans="2:50" hidden="1">
      <c r="B273" s="435"/>
      <c r="C273" s="95">
        <f t="shared" si="270"/>
        <v>7</v>
      </c>
      <c r="D273" s="95"/>
      <c r="E273" s="95"/>
      <c r="F273" s="95"/>
      <c r="G273" s="178"/>
      <c r="H273" s="436"/>
      <c r="I273" s="154" t="str">
        <f t="shared" si="286"/>
        <v/>
      </c>
      <c r="J273" s="154" t="str">
        <f t="shared" si="287"/>
        <v/>
      </c>
      <c r="K273" s="155" t="str">
        <f t="shared" si="288"/>
        <v/>
      </c>
      <c r="L273" s="438"/>
      <c r="M273" s="154" t="str">
        <f t="shared" si="271"/>
        <v/>
      </c>
      <c r="N273" s="433"/>
      <c r="O273" s="433"/>
      <c r="P273" s="95"/>
      <c r="Q273" s="95"/>
      <c r="R273" s="178" t="str">
        <f t="shared" si="272"/>
        <v/>
      </c>
      <c r="S273" s="95" t="str">
        <f t="shared" si="273"/>
        <v/>
      </c>
      <c r="T273" s="436"/>
      <c r="U273" s="95"/>
      <c r="V273" s="95"/>
      <c r="W273" s="178" t="str">
        <f t="shared" si="274"/>
        <v/>
      </c>
      <c r="X273" s="95" t="str">
        <f t="shared" si="275"/>
        <v/>
      </c>
      <c r="Y273" s="436"/>
      <c r="Z273" s="95"/>
      <c r="AA273" s="95"/>
      <c r="AB273" s="178" t="str">
        <f t="shared" si="276"/>
        <v/>
      </c>
      <c r="AC273" s="95" t="str">
        <f t="shared" si="277"/>
        <v/>
      </c>
      <c r="AD273" s="436"/>
      <c r="AE273" s="95"/>
      <c r="AF273" s="95"/>
      <c r="AG273" s="178" t="str">
        <f t="shared" si="278"/>
        <v/>
      </c>
      <c r="AH273" s="95" t="str">
        <f t="shared" si="279"/>
        <v/>
      </c>
      <c r="AI273" s="436"/>
      <c r="AJ273" s="95"/>
      <c r="AK273" s="95"/>
      <c r="AL273" s="178" t="str">
        <f t="shared" si="280"/>
        <v/>
      </c>
      <c r="AM273" s="95" t="str">
        <f t="shared" si="281"/>
        <v/>
      </c>
      <c r="AN273" s="436"/>
      <c r="AO273" s="95"/>
      <c r="AP273" s="95"/>
      <c r="AQ273" s="178" t="str">
        <f t="shared" si="282"/>
        <v/>
      </c>
      <c r="AR273" s="95" t="str">
        <f t="shared" si="283"/>
        <v/>
      </c>
      <c r="AS273" s="436"/>
      <c r="AT273" s="95"/>
      <c r="AU273" s="95"/>
      <c r="AV273" s="178" t="str">
        <f t="shared" si="284"/>
        <v/>
      </c>
      <c r="AW273" s="95" t="str">
        <f t="shared" si="285"/>
        <v/>
      </c>
      <c r="AX273" s="436"/>
    </row>
    <row r="274" spans="2:50" hidden="1">
      <c r="B274" s="435"/>
      <c r="C274" s="95">
        <f t="shared" si="270"/>
        <v>8</v>
      </c>
      <c r="D274" s="95"/>
      <c r="E274" s="95"/>
      <c r="F274" s="95"/>
      <c r="G274" s="178"/>
      <c r="H274" s="436"/>
      <c r="I274" s="154" t="str">
        <f t="shared" si="286"/>
        <v/>
      </c>
      <c r="J274" s="154" t="str">
        <f t="shared" si="287"/>
        <v/>
      </c>
      <c r="K274" s="155" t="str">
        <f t="shared" si="288"/>
        <v/>
      </c>
      <c r="L274" s="438"/>
      <c r="M274" s="154" t="str">
        <f t="shared" si="271"/>
        <v/>
      </c>
      <c r="N274" s="433"/>
      <c r="O274" s="433"/>
      <c r="P274" s="95"/>
      <c r="Q274" s="95"/>
      <c r="R274" s="178" t="str">
        <f t="shared" si="272"/>
        <v/>
      </c>
      <c r="S274" s="95" t="str">
        <f t="shared" si="273"/>
        <v/>
      </c>
      <c r="T274" s="436"/>
      <c r="U274" s="95"/>
      <c r="V274" s="95"/>
      <c r="W274" s="178" t="str">
        <f t="shared" si="274"/>
        <v/>
      </c>
      <c r="X274" s="95" t="str">
        <f t="shared" si="275"/>
        <v/>
      </c>
      <c r="Y274" s="436"/>
      <c r="Z274" s="95"/>
      <c r="AA274" s="95"/>
      <c r="AB274" s="178" t="str">
        <f t="shared" si="276"/>
        <v/>
      </c>
      <c r="AC274" s="95" t="str">
        <f t="shared" si="277"/>
        <v/>
      </c>
      <c r="AD274" s="436"/>
      <c r="AE274" s="95"/>
      <c r="AF274" s="95"/>
      <c r="AG274" s="178" t="str">
        <f t="shared" si="278"/>
        <v/>
      </c>
      <c r="AH274" s="95" t="str">
        <f t="shared" si="279"/>
        <v/>
      </c>
      <c r="AI274" s="436"/>
      <c r="AJ274" s="95"/>
      <c r="AK274" s="95"/>
      <c r="AL274" s="178" t="str">
        <f t="shared" si="280"/>
        <v/>
      </c>
      <c r="AM274" s="95" t="str">
        <f t="shared" si="281"/>
        <v/>
      </c>
      <c r="AN274" s="436"/>
      <c r="AO274" s="95"/>
      <c r="AP274" s="95"/>
      <c r="AQ274" s="178" t="str">
        <f t="shared" si="282"/>
        <v/>
      </c>
      <c r="AR274" s="95" t="str">
        <f t="shared" si="283"/>
        <v/>
      </c>
      <c r="AS274" s="436"/>
      <c r="AT274" s="95"/>
      <c r="AU274" s="95"/>
      <c r="AV274" s="178" t="str">
        <f t="shared" si="284"/>
        <v/>
      </c>
      <c r="AW274" s="95" t="str">
        <f t="shared" si="285"/>
        <v/>
      </c>
      <c r="AX274" s="436"/>
    </row>
    <row r="275" spans="2:50" hidden="1">
      <c r="B275" s="435"/>
      <c r="C275" s="95">
        <f t="shared" si="270"/>
        <v>9</v>
      </c>
      <c r="D275" s="95"/>
      <c r="E275" s="95"/>
      <c r="F275" s="95"/>
      <c r="G275" s="178"/>
      <c r="H275" s="436"/>
      <c r="I275" s="154" t="str">
        <f t="shared" si="286"/>
        <v/>
      </c>
      <c r="J275" s="154" t="str">
        <f t="shared" si="287"/>
        <v/>
      </c>
      <c r="K275" s="155" t="str">
        <f t="shared" si="288"/>
        <v/>
      </c>
      <c r="L275" s="438"/>
      <c r="M275" s="154" t="str">
        <f t="shared" si="271"/>
        <v/>
      </c>
      <c r="N275" s="433"/>
      <c r="O275" s="433"/>
      <c r="P275" s="95"/>
      <c r="Q275" s="95"/>
      <c r="R275" s="178" t="str">
        <f t="shared" si="272"/>
        <v/>
      </c>
      <c r="S275" s="95" t="str">
        <f t="shared" si="273"/>
        <v/>
      </c>
      <c r="T275" s="436"/>
      <c r="U275" s="95"/>
      <c r="V275" s="95"/>
      <c r="W275" s="178" t="str">
        <f t="shared" si="274"/>
        <v/>
      </c>
      <c r="X275" s="95" t="str">
        <f t="shared" si="275"/>
        <v/>
      </c>
      <c r="Y275" s="436"/>
      <c r="Z275" s="95"/>
      <c r="AA275" s="95"/>
      <c r="AB275" s="178" t="str">
        <f t="shared" si="276"/>
        <v/>
      </c>
      <c r="AC275" s="95" t="str">
        <f t="shared" si="277"/>
        <v/>
      </c>
      <c r="AD275" s="436"/>
      <c r="AE275" s="95"/>
      <c r="AF275" s="95"/>
      <c r="AG275" s="178" t="str">
        <f t="shared" si="278"/>
        <v/>
      </c>
      <c r="AH275" s="95" t="str">
        <f t="shared" si="279"/>
        <v/>
      </c>
      <c r="AI275" s="436"/>
      <c r="AJ275" s="95"/>
      <c r="AK275" s="95"/>
      <c r="AL275" s="178" t="str">
        <f t="shared" si="280"/>
        <v/>
      </c>
      <c r="AM275" s="95" t="str">
        <f t="shared" si="281"/>
        <v/>
      </c>
      <c r="AN275" s="436"/>
      <c r="AO275" s="95"/>
      <c r="AP275" s="95"/>
      <c r="AQ275" s="178" t="str">
        <f t="shared" si="282"/>
        <v/>
      </c>
      <c r="AR275" s="95" t="str">
        <f t="shared" si="283"/>
        <v/>
      </c>
      <c r="AS275" s="436"/>
      <c r="AT275" s="95"/>
      <c r="AU275" s="95"/>
      <c r="AV275" s="178" t="str">
        <f t="shared" si="284"/>
        <v/>
      </c>
      <c r="AW275" s="95" t="str">
        <f t="shared" si="285"/>
        <v/>
      </c>
      <c r="AX275" s="436"/>
    </row>
    <row r="276" spans="2:50" hidden="1">
      <c r="B276" s="435"/>
      <c r="C276" s="95">
        <f t="shared" si="270"/>
        <v>10</v>
      </c>
      <c r="D276" s="95"/>
      <c r="E276" s="95"/>
      <c r="F276" s="95"/>
      <c r="G276" s="178"/>
      <c r="H276" s="436"/>
      <c r="I276" s="154" t="str">
        <f t="shared" si="286"/>
        <v/>
      </c>
      <c r="J276" s="154" t="str">
        <f t="shared" si="287"/>
        <v/>
      </c>
      <c r="K276" s="155" t="str">
        <f t="shared" si="288"/>
        <v/>
      </c>
      <c r="L276" s="438"/>
      <c r="M276" s="154" t="str">
        <f t="shared" si="271"/>
        <v/>
      </c>
      <c r="N276" s="433"/>
      <c r="O276" s="433"/>
      <c r="P276" s="95"/>
      <c r="Q276" s="95"/>
      <c r="R276" s="178" t="str">
        <f t="shared" si="272"/>
        <v/>
      </c>
      <c r="S276" s="95" t="str">
        <f t="shared" si="273"/>
        <v/>
      </c>
      <c r="T276" s="436"/>
      <c r="U276" s="95"/>
      <c r="V276" s="95"/>
      <c r="W276" s="178" t="str">
        <f t="shared" si="274"/>
        <v/>
      </c>
      <c r="X276" s="95" t="str">
        <f t="shared" si="275"/>
        <v/>
      </c>
      <c r="Y276" s="436"/>
      <c r="Z276" s="95"/>
      <c r="AA276" s="95"/>
      <c r="AB276" s="178" t="str">
        <f t="shared" si="276"/>
        <v/>
      </c>
      <c r="AC276" s="95" t="str">
        <f t="shared" si="277"/>
        <v/>
      </c>
      <c r="AD276" s="436"/>
      <c r="AE276" s="95"/>
      <c r="AF276" s="95"/>
      <c r="AG276" s="178" t="str">
        <f t="shared" si="278"/>
        <v/>
      </c>
      <c r="AH276" s="95" t="str">
        <f t="shared" si="279"/>
        <v/>
      </c>
      <c r="AI276" s="436"/>
      <c r="AJ276" s="95"/>
      <c r="AK276" s="95"/>
      <c r="AL276" s="178" t="str">
        <f t="shared" si="280"/>
        <v/>
      </c>
      <c r="AM276" s="95" t="str">
        <f t="shared" si="281"/>
        <v/>
      </c>
      <c r="AN276" s="436"/>
      <c r="AO276" s="95"/>
      <c r="AP276" s="95"/>
      <c r="AQ276" s="178" t="str">
        <f t="shared" si="282"/>
        <v/>
      </c>
      <c r="AR276" s="95" t="str">
        <f t="shared" si="283"/>
        <v/>
      </c>
      <c r="AS276" s="436"/>
      <c r="AT276" s="95"/>
      <c r="AU276" s="95"/>
      <c r="AV276" s="178" t="str">
        <f t="shared" si="284"/>
        <v/>
      </c>
      <c r="AW276" s="95" t="str">
        <f t="shared" si="285"/>
        <v/>
      </c>
      <c r="AX276" s="436"/>
    </row>
    <row r="277" spans="2:50" hidden="1">
      <c r="B277" s="435"/>
      <c r="C277" s="95">
        <f t="shared" si="270"/>
        <v>11</v>
      </c>
      <c r="D277" s="95"/>
      <c r="E277" s="95"/>
      <c r="F277" s="95"/>
      <c r="G277" s="178"/>
      <c r="H277" s="436"/>
      <c r="I277" s="154" t="str">
        <f t="shared" si="286"/>
        <v/>
      </c>
      <c r="J277" s="154" t="str">
        <f t="shared" si="287"/>
        <v/>
      </c>
      <c r="K277" s="155" t="str">
        <f t="shared" si="288"/>
        <v/>
      </c>
      <c r="L277" s="438"/>
      <c r="M277" s="154" t="str">
        <f t="shared" si="271"/>
        <v/>
      </c>
      <c r="N277" s="433"/>
      <c r="O277" s="433"/>
      <c r="P277" s="95"/>
      <c r="Q277" s="95"/>
      <c r="R277" s="178" t="str">
        <f t="shared" si="272"/>
        <v/>
      </c>
      <c r="S277" s="95" t="str">
        <f t="shared" si="273"/>
        <v/>
      </c>
      <c r="T277" s="436"/>
      <c r="U277" s="95"/>
      <c r="V277" s="95"/>
      <c r="W277" s="178" t="str">
        <f t="shared" si="274"/>
        <v/>
      </c>
      <c r="X277" s="95" t="str">
        <f t="shared" si="275"/>
        <v/>
      </c>
      <c r="Y277" s="436"/>
      <c r="Z277" s="95"/>
      <c r="AA277" s="95"/>
      <c r="AB277" s="178" t="str">
        <f t="shared" si="276"/>
        <v/>
      </c>
      <c r="AC277" s="95" t="str">
        <f t="shared" si="277"/>
        <v/>
      </c>
      <c r="AD277" s="436"/>
      <c r="AE277" s="95"/>
      <c r="AF277" s="95"/>
      <c r="AG277" s="178" t="str">
        <f t="shared" si="278"/>
        <v/>
      </c>
      <c r="AH277" s="95" t="str">
        <f t="shared" si="279"/>
        <v/>
      </c>
      <c r="AI277" s="436"/>
      <c r="AJ277" s="95"/>
      <c r="AK277" s="95"/>
      <c r="AL277" s="178" t="str">
        <f t="shared" si="280"/>
        <v/>
      </c>
      <c r="AM277" s="95" t="str">
        <f t="shared" si="281"/>
        <v/>
      </c>
      <c r="AN277" s="436"/>
      <c r="AO277" s="95"/>
      <c r="AP277" s="95"/>
      <c r="AQ277" s="178" t="str">
        <f t="shared" si="282"/>
        <v/>
      </c>
      <c r="AR277" s="95" t="str">
        <f t="shared" si="283"/>
        <v/>
      </c>
      <c r="AS277" s="436"/>
      <c r="AT277" s="95"/>
      <c r="AU277" s="95"/>
      <c r="AV277" s="178" t="str">
        <f t="shared" si="284"/>
        <v/>
      </c>
      <c r="AW277" s="95" t="str">
        <f t="shared" si="285"/>
        <v/>
      </c>
      <c r="AX277" s="436"/>
    </row>
    <row r="278" spans="2:50" hidden="1">
      <c r="B278" s="435"/>
      <c r="C278" s="95">
        <f t="shared" si="270"/>
        <v>12</v>
      </c>
      <c r="D278" s="95"/>
      <c r="E278" s="95"/>
      <c r="F278" s="95"/>
      <c r="G278" s="178"/>
      <c r="H278" s="436"/>
      <c r="I278" s="154" t="str">
        <f t="shared" si="286"/>
        <v/>
      </c>
      <c r="J278" s="154" t="str">
        <f t="shared" si="287"/>
        <v/>
      </c>
      <c r="K278" s="155" t="str">
        <f t="shared" si="288"/>
        <v/>
      </c>
      <c r="L278" s="438"/>
      <c r="M278" s="154" t="str">
        <f t="shared" si="271"/>
        <v/>
      </c>
      <c r="N278" s="433"/>
      <c r="O278" s="433"/>
      <c r="P278" s="95"/>
      <c r="Q278" s="95"/>
      <c r="R278" s="178" t="str">
        <f t="shared" si="272"/>
        <v/>
      </c>
      <c r="S278" s="95" t="str">
        <f t="shared" si="273"/>
        <v/>
      </c>
      <c r="T278" s="436"/>
      <c r="U278" s="95"/>
      <c r="V278" s="95"/>
      <c r="W278" s="178" t="str">
        <f t="shared" si="274"/>
        <v/>
      </c>
      <c r="X278" s="95" t="str">
        <f t="shared" si="275"/>
        <v/>
      </c>
      <c r="Y278" s="436"/>
      <c r="Z278" s="95"/>
      <c r="AA278" s="95"/>
      <c r="AB278" s="178" t="str">
        <f t="shared" si="276"/>
        <v/>
      </c>
      <c r="AC278" s="95" t="str">
        <f t="shared" si="277"/>
        <v/>
      </c>
      <c r="AD278" s="436"/>
      <c r="AE278" s="95"/>
      <c r="AF278" s="95"/>
      <c r="AG278" s="178" t="str">
        <f t="shared" si="278"/>
        <v/>
      </c>
      <c r="AH278" s="95" t="str">
        <f t="shared" si="279"/>
        <v/>
      </c>
      <c r="AI278" s="436"/>
      <c r="AJ278" s="95"/>
      <c r="AK278" s="95"/>
      <c r="AL278" s="178" t="str">
        <f t="shared" si="280"/>
        <v/>
      </c>
      <c r="AM278" s="95" t="str">
        <f t="shared" si="281"/>
        <v/>
      </c>
      <c r="AN278" s="436"/>
      <c r="AO278" s="95"/>
      <c r="AP278" s="95"/>
      <c r="AQ278" s="178" t="str">
        <f t="shared" si="282"/>
        <v/>
      </c>
      <c r="AR278" s="95" t="str">
        <f t="shared" si="283"/>
        <v/>
      </c>
      <c r="AS278" s="436"/>
      <c r="AT278" s="95"/>
      <c r="AU278" s="95"/>
      <c r="AV278" s="178" t="str">
        <f t="shared" si="284"/>
        <v/>
      </c>
      <c r="AW278" s="95" t="str">
        <f t="shared" si="285"/>
        <v/>
      </c>
      <c r="AX278" s="436"/>
    </row>
    <row r="279" spans="2:50" hidden="1">
      <c r="B279" s="435"/>
      <c r="C279" s="95">
        <f t="shared" si="270"/>
        <v>13</v>
      </c>
      <c r="D279" s="95"/>
      <c r="E279" s="95"/>
      <c r="F279" s="95"/>
      <c r="G279" s="178"/>
      <c r="H279" s="436"/>
      <c r="I279" s="154" t="str">
        <f t="shared" si="286"/>
        <v/>
      </c>
      <c r="J279" s="154" t="str">
        <f t="shared" si="287"/>
        <v/>
      </c>
      <c r="K279" s="155" t="str">
        <f t="shared" si="288"/>
        <v/>
      </c>
      <c r="L279" s="438"/>
      <c r="M279" s="154" t="str">
        <f t="shared" si="271"/>
        <v/>
      </c>
      <c r="N279" s="433"/>
      <c r="O279" s="433"/>
      <c r="P279" s="95"/>
      <c r="Q279" s="95"/>
      <c r="R279" s="178" t="str">
        <f t="shared" si="272"/>
        <v/>
      </c>
      <c r="S279" s="95" t="str">
        <f t="shared" si="273"/>
        <v/>
      </c>
      <c r="T279" s="436"/>
      <c r="U279" s="95"/>
      <c r="V279" s="95"/>
      <c r="W279" s="178" t="str">
        <f t="shared" si="274"/>
        <v/>
      </c>
      <c r="X279" s="95" t="str">
        <f t="shared" si="275"/>
        <v/>
      </c>
      <c r="Y279" s="436"/>
      <c r="Z279" s="95"/>
      <c r="AA279" s="95"/>
      <c r="AB279" s="178" t="str">
        <f t="shared" si="276"/>
        <v/>
      </c>
      <c r="AC279" s="95" t="str">
        <f t="shared" si="277"/>
        <v/>
      </c>
      <c r="AD279" s="436"/>
      <c r="AE279" s="95"/>
      <c r="AF279" s="95"/>
      <c r="AG279" s="178" t="str">
        <f t="shared" si="278"/>
        <v/>
      </c>
      <c r="AH279" s="95" t="str">
        <f t="shared" si="279"/>
        <v/>
      </c>
      <c r="AI279" s="436"/>
      <c r="AJ279" s="95"/>
      <c r="AK279" s="95"/>
      <c r="AL279" s="178" t="str">
        <f t="shared" si="280"/>
        <v/>
      </c>
      <c r="AM279" s="95" t="str">
        <f t="shared" si="281"/>
        <v/>
      </c>
      <c r="AN279" s="436"/>
      <c r="AO279" s="95"/>
      <c r="AP279" s="95"/>
      <c r="AQ279" s="178" t="str">
        <f t="shared" si="282"/>
        <v/>
      </c>
      <c r="AR279" s="95" t="str">
        <f t="shared" si="283"/>
        <v/>
      </c>
      <c r="AS279" s="436"/>
      <c r="AT279" s="95"/>
      <c r="AU279" s="95"/>
      <c r="AV279" s="178" t="str">
        <f t="shared" si="284"/>
        <v/>
      </c>
      <c r="AW279" s="95" t="str">
        <f t="shared" si="285"/>
        <v/>
      </c>
      <c r="AX279" s="436"/>
    </row>
    <row r="280" spans="2:50" hidden="1">
      <c r="B280" s="435"/>
      <c r="C280" s="95">
        <f t="shared" si="270"/>
        <v>14</v>
      </c>
      <c r="D280" s="95"/>
      <c r="E280" s="95"/>
      <c r="F280" s="95"/>
      <c r="G280" s="178"/>
      <c r="H280" s="436"/>
      <c r="I280" s="154" t="str">
        <f t="shared" si="286"/>
        <v/>
      </c>
      <c r="J280" s="154" t="str">
        <f t="shared" si="287"/>
        <v/>
      </c>
      <c r="K280" s="155" t="str">
        <f t="shared" si="288"/>
        <v/>
      </c>
      <c r="L280" s="438"/>
      <c r="M280" s="154" t="str">
        <f t="shared" si="271"/>
        <v/>
      </c>
      <c r="N280" s="433"/>
      <c r="O280" s="433"/>
      <c r="P280" s="95"/>
      <c r="Q280" s="95"/>
      <c r="R280" s="178" t="str">
        <f t="shared" si="272"/>
        <v/>
      </c>
      <c r="S280" s="95" t="str">
        <f t="shared" si="273"/>
        <v/>
      </c>
      <c r="T280" s="436"/>
      <c r="U280" s="95"/>
      <c r="V280" s="95"/>
      <c r="W280" s="178" t="str">
        <f t="shared" si="274"/>
        <v/>
      </c>
      <c r="X280" s="95" t="str">
        <f t="shared" si="275"/>
        <v/>
      </c>
      <c r="Y280" s="436"/>
      <c r="Z280" s="95"/>
      <c r="AA280" s="95"/>
      <c r="AB280" s="178" t="str">
        <f t="shared" si="276"/>
        <v/>
      </c>
      <c r="AC280" s="95" t="str">
        <f t="shared" si="277"/>
        <v/>
      </c>
      <c r="AD280" s="436"/>
      <c r="AE280" s="95"/>
      <c r="AF280" s="95"/>
      <c r="AG280" s="178" t="str">
        <f t="shared" si="278"/>
        <v/>
      </c>
      <c r="AH280" s="95" t="str">
        <f t="shared" si="279"/>
        <v/>
      </c>
      <c r="AI280" s="436"/>
      <c r="AJ280" s="95"/>
      <c r="AK280" s="95"/>
      <c r="AL280" s="178" t="str">
        <f t="shared" si="280"/>
        <v/>
      </c>
      <c r="AM280" s="95" t="str">
        <f t="shared" si="281"/>
        <v/>
      </c>
      <c r="AN280" s="436"/>
      <c r="AO280" s="95"/>
      <c r="AP280" s="95"/>
      <c r="AQ280" s="178" t="str">
        <f t="shared" si="282"/>
        <v/>
      </c>
      <c r="AR280" s="95" t="str">
        <f t="shared" si="283"/>
        <v/>
      </c>
      <c r="AS280" s="436"/>
      <c r="AT280" s="95"/>
      <c r="AU280" s="95"/>
      <c r="AV280" s="178" t="str">
        <f t="shared" si="284"/>
        <v/>
      </c>
      <c r="AW280" s="95" t="str">
        <f t="shared" si="285"/>
        <v/>
      </c>
      <c r="AX280" s="436"/>
    </row>
    <row r="281" spans="2:50" hidden="1">
      <c r="B281" s="435"/>
      <c r="C281" s="95">
        <f t="shared" si="270"/>
        <v>15</v>
      </c>
      <c r="D281" s="95"/>
      <c r="E281" s="95"/>
      <c r="F281" s="95"/>
      <c r="G281" s="178"/>
      <c r="H281" s="436"/>
      <c r="I281" s="154" t="str">
        <f t="shared" si="286"/>
        <v/>
      </c>
      <c r="J281" s="154" t="str">
        <f t="shared" si="287"/>
        <v/>
      </c>
      <c r="K281" s="155" t="str">
        <f t="shared" si="288"/>
        <v/>
      </c>
      <c r="L281" s="439"/>
      <c r="M281" s="154" t="str">
        <f t="shared" si="271"/>
        <v/>
      </c>
      <c r="N281" s="433"/>
      <c r="O281" s="433"/>
      <c r="P281" s="95"/>
      <c r="Q281" s="95"/>
      <c r="R281" s="178" t="str">
        <f t="shared" si="272"/>
        <v/>
      </c>
      <c r="S281" s="95" t="str">
        <f t="shared" si="273"/>
        <v/>
      </c>
      <c r="T281" s="436"/>
      <c r="U281" s="95"/>
      <c r="V281" s="95"/>
      <c r="W281" s="178" t="str">
        <f t="shared" si="274"/>
        <v/>
      </c>
      <c r="X281" s="95" t="str">
        <f t="shared" si="275"/>
        <v/>
      </c>
      <c r="Y281" s="436"/>
      <c r="Z281" s="95"/>
      <c r="AA281" s="95"/>
      <c r="AB281" s="178" t="str">
        <f t="shared" si="276"/>
        <v/>
      </c>
      <c r="AC281" s="95" t="str">
        <f t="shared" si="277"/>
        <v/>
      </c>
      <c r="AD281" s="436"/>
      <c r="AE281" s="95"/>
      <c r="AF281" s="95"/>
      <c r="AG281" s="178" t="str">
        <f t="shared" si="278"/>
        <v/>
      </c>
      <c r="AH281" s="95" t="str">
        <f t="shared" si="279"/>
        <v/>
      </c>
      <c r="AI281" s="436"/>
      <c r="AJ281" s="95"/>
      <c r="AK281" s="95"/>
      <c r="AL281" s="178" t="str">
        <f t="shared" si="280"/>
        <v/>
      </c>
      <c r="AM281" s="95" t="str">
        <f t="shared" si="281"/>
        <v/>
      </c>
      <c r="AN281" s="436"/>
      <c r="AO281" s="95"/>
      <c r="AP281" s="95"/>
      <c r="AQ281" s="178" t="str">
        <f t="shared" si="282"/>
        <v/>
      </c>
      <c r="AR281" s="95" t="str">
        <f t="shared" si="283"/>
        <v/>
      </c>
      <c r="AS281" s="436"/>
      <c r="AT281" s="95"/>
      <c r="AU281" s="95"/>
      <c r="AV281" s="178" t="str">
        <f t="shared" si="284"/>
        <v/>
      </c>
      <c r="AW281" s="95" t="str">
        <f t="shared" si="285"/>
        <v/>
      </c>
      <c r="AX281" s="436"/>
    </row>
    <row r="282" spans="2:50" ht="15.75" hidden="1">
      <c r="B282" s="443" t="s">
        <v>167</v>
      </c>
      <c r="C282" s="444"/>
      <c r="D282" s="444"/>
      <c r="E282" s="444"/>
      <c r="F282" s="444"/>
      <c r="G282" s="444"/>
      <c r="H282" s="444"/>
      <c r="I282" s="151"/>
      <c r="J282" s="151"/>
      <c r="K282" s="151"/>
      <c r="L282" s="151"/>
      <c r="M282" s="151"/>
      <c r="N282" s="433" t="s">
        <v>159</v>
      </c>
      <c r="O282" s="446" t="s">
        <v>106</v>
      </c>
      <c r="P282" s="448">
        <f>AT262+1</f>
        <v>45965</v>
      </c>
      <c r="Q282" s="435"/>
      <c r="R282" s="435"/>
      <c r="S282" s="435"/>
      <c r="T282" s="435"/>
      <c r="U282" s="448">
        <f>P282+1</f>
        <v>45966</v>
      </c>
      <c r="V282" s="435"/>
      <c r="W282" s="435"/>
      <c r="X282" s="435"/>
      <c r="Y282" s="435"/>
      <c r="Z282" s="448">
        <f>U282+1</f>
        <v>45967</v>
      </c>
      <c r="AA282" s="435"/>
      <c r="AB282" s="435"/>
      <c r="AC282" s="435"/>
      <c r="AD282" s="435"/>
      <c r="AE282" s="448">
        <f>Z282+1</f>
        <v>45968</v>
      </c>
      <c r="AF282" s="435"/>
      <c r="AG282" s="435"/>
      <c r="AH282" s="435"/>
      <c r="AI282" s="435"/>
      <c r="AJ282" s="448">
        <f>AE282+1</f>
        <v>45969</v>
      </c>
      <c r="AK282" s="435"/>
      <c r="AL282" s="435"/>
      <c r="AM282" s="435"/>
      <c r="AN282" s="435"/>
      <c r="AO282" s="448">
        <f>AJ282+1</f>
        <v>45970</v>
      </c>
      <c r="AP282" s="435"/>
      <c r="AQ282" s="435"/>
      <c r="AR282" s="435"/>
      <c r="AS282" s="435"/>
      <c r="AT282" s="448">
        <f>AO282+1</f>
        <v>45971</v>
      </c>
      <c r="AU282" s="435"/>
      <c r="AV282" s="435"/>
      <c r="AW282" s="435"/>
      <c r="AX282" s="435"/>
    </row>
    <row r="283" spans="2:50" ht="15.75" hidden="1">
      <c r="B283" s="445"/>
      <c r="C283" s="445"/>
      <c r="D283" s="445"/>
      <c r="E283" s="445"/>
      <c r="F283" s="445"/>
      <c r="G283" s="445"/>
      <c r="H283" s="445"/>
      <c r="I283" s="151"/>
      <c r="J283" s="151"/>
      <c r="K283" s="151"/>
      <c r="L283" s="151"/>
      <c r="M283" s="151"/>
      <c r="N283" s="433"/>
      <c r="O283" s="447"/>
      <c r="P283" s="448" t="s">
        <v>120</v>
      </c>
      <c r="Q283" s="435"/>
      <c r="R283" s="435"/>
      <c r="S283" s="435"/>
      <c r="T283" s="435"/>
      <c r="U283" s="448" t="s">
        <v>114</v>
      </c>
      <c r="V283" s="435"/>
      <c r="W283" s="435"/>
      <c r="X283" s="435"/>
      <c r="Y283" s="435"/>
      <c r="Z283" s="448" t="s">
        <v>115</v>
      </c>
      <c r="AA283" s="435"/>
      <c r="AB283" s="435"/>
      <c r="AC283" s="435"/>
      <c r="AD283" s="435"/>
      <c r="AE283" s="448" t="s">
        <v>116</v>
      </c>
      <c r="AF283" s="435"/>
      <c r="AG283" s="435"/>
      <c r="AH283" s="435"/>
      <c r="AI283" s="435"/>
      <c r="AJ283" s="448" t="s">
        <v>117</v>
      </c>
      <c r="AK283" s="435"/>
      <c r="AL283" s="435"/>
      <c r="AM283" s="435"/>
      <c r="AN283" s="435"/>
      <c r="AO283" s="448" t="s">
        <v>118</v>
      </c>
      <c r="AP283" s="435"/>
      <c r="AQ283" s="435"/>
      <c r="AR283" s="435"/>
      <c r="AS283" s="435"/>
      <c r="AT283" s="448" t="s">
        <v>119</v>
      </c>
      <c r="AU283" s="435"/>
      <c r="AV283" s="435"/>
      <c r="AW283" s="435"/>
      <c r="AX283" s="435"/>
    </row>
    <row r="284" spans="2:50" hidden="1">
      <c r="B284" s="433" t="s">
        <v>155</v>
      </c>
      <c r="C284" s="433" t="s">
        <v>147</v>
      </c>
      <c r="D284" s="433"/>
      <c r="E284" s="433" t="s">
        <v>149</v>
      </c>
      <c r="F284" s="433"/>
      <c r="G284" s="433"/>
      <c r="H284" s="440" t="s">
        <v>156</v>
      </c>
      <c r="I284" s="434" t="s">
        <v>225</v>
      </c>
      <c r="J284" s="434"/>
      <c r="K284" s="434"/>
      <c r="L284" s="434" t="s">
        <v>156</v>
      </c>
      <c r="M284" s="434" t="s">
        <v>168</v>
      </c>
      <c r="N284" s="433"/>
      <c r="O284" s="433" t="s">
        <v>158</v>
      </c>
      <c r="P284" s="430" t="s">
        <v>152</v>
      </c>
      <c r="Q284" s="431"/>
      <c r="R284" s="431"/>
      <c r="S284" s="432"/>
      <c r="T284" s="433" t="s">
        <v>156</v>
      </c>
      <c r="U284" s="430" t="s">
        <v>152</v>
      </c>
      <c r="V284" s="431"/>
      <c r="W284" s="431"/>
      <c r="X284" s="432"/>
      <c r="Y284" s="433" t="s">
        <v>156</v>
      </c>
      <c r="Z284" s="430" t="s">
        <v>152</v>
      </c>
      <c r="AA284" s="431"/>
      <c r="AB284" s="431"/>
      <c r="AC284" s="432"/>
      <c r="AD284" s="433" t="s">
        <v>156</v>
      </c>
      <c r="AE284" s="430" t="s">
        <v>152</v>
      </c>
      <c r="AF284" s="431"/>
      <c r="AG284" s="431"/>
      <c r="AH284" s="432"/>
      <c r="AI284" s="433" t="s">
        <v>156</v>
      </c>
      <c r="AJ284" s="430" t="s">
        <v>152</v>
      </c>
      <c r="AK284" s="431"/>
      <c r="AL284" s="431"/>
      <c r="AM284" s="432"/>
      <c r="AN284" s="433" t="s">
        <v>156</v>
      </c>
      <c r="AO284" s="430" t="s">
        <v>152</v>
      </c>
      <c r="AP284" s="431"/>
      <c r="AQ284" s="431"/>
      <c r="AR284" s="432"/>
      <c r="AS284" s="433" t="s">
        <v>156</v>
      </c>
      <c r="AT284" s="430" t="s">
        <v>152</v>
      </c>
      <c r="AU284" s="431"/>
      <c r="AV284" s="431"/>
      <c r="AW284" s="432"/>
      <c r="AX284" s="433" t="s">
        <v>156</v>
      </c>
    </row>
    <row r="285" spans="2:50" hidden="1">
      <c r="B285" s="433"/>
      <c r="C285" s="433"/>
      <c r="D285" s="433"/>
      <c r="E285" s="433" t="s">
        <v>148</v>
      </c>
      <c r="F285" s="433"/>
      <c r="G285" s="433"/>
      <c r="H285" s="441"/>
      <c r="I285" s="434" t="s">
        <v>148</v>
      </c>
      <c r="J285" s="434"/>
      <c r="K285" s="434"/>
      <c r="L285" s="434"/>
      <c r="M285" s="434"/>
      <c r="N285" s="433"/>
      <c r="O285" s="433"/>
      <c r="P285" s="430" t="s">
        <v>153</v>
      </c>
      <c r="Q285" s="431"/>
      <c r="R285" s="431"/>
      <c r="S285" s="432"/>
      <c r="T285" s="433"/>
      <c r="U285" s="430" t="s">
        <v>153</v>
      </c>
      <c r="V285" s="431"/>
      <c r="W285" s="431"/>
      <c r="X285" s="432"/>
      <c r="Y285" s="433"/>
      <c r="Z285" s="430" t="s">
        <v>153</v>
      </c>
      <c r="AA285" s="431"/>
      <c r="AB285" s="431"/>
      <c r="AC285" s="432"/>
      <c r="AD285" s="433"/>
      <c r="AE285" s="430" t="s">
        <v>153</v>
      </c>
      <c r="AF285" s="431"/>
      <c r="AG285" s="431"/>
      <c r="AH285" s="432"/>
      <c r="AI285" s="433"/>
      <c r="AJ285" s="430" t="s">
        <v>153</v>
      </c>
      <c r="AK285" s="431"/>
      <c r="AL285" s="431"/>
      <c r="AM285" s="432"/>
      <c r="AN285" s="433"/>
      <c r="AO285" s="430" t="s">
        <v>153</v>
      </c>
      <c r="AP285" s="431"/>
      <c r="AQ285" s="431"/>
      <c r="AR285" s="432"/>
      <c r="AS285" s="433"/>
      <c r="AT285" s="430" t="s">
        <v>153</v>
      </c>
      <c r="AU285" s="431"/>
      <c r="AV285" s="431"/>
      <c r="AW285" s="432"/>
      <c r="AX285" s="433"/>
    </row>
    <row r="286" spans="2:50" hidden="1">
      <c r="B286" s="433"/>
      <c r="C286" s="433"/>
      <c r="D286" s="433"/>
      <c r="E286" s="94" t="s">
        <v>150</v>
      </c>
      <c r="F286" s="94" t="s">
        <v>151</v>
      </c>
      <c r="G286" s="94" t="s">
        <v>154</v>
      </c>
      <c r="H286" s="442"/>
      <c r="I286" s="153" t="s">
        <v>150</v>
      </c>
      <c r="J286" s="153" t="s">
        <v>151</v>
      </c>
      <c r="K286" s="153" t="s">
        <v>154</v>
      </c>
      <c r="L286" s="434"/>
      <c r="M286" s="434"/>
      <c r="N286" s="433"/>
      <c r="O286" s="433"/>
      <c r="P286" s="94" t="s">
        <v>150</v>
      </c>
      <c r="Q286" s="94" t="s">
        <v>151</v>
      </c>
      <c r="R286" s="94" t="s">
        <v>154</v>
      </c>
      <c r="S286" s="94" t="s">
        <v>168</v>
      </c>
      <c r="T286" s="433"/>
      <c r="U286" s="94" t="s">
        <v>150</v>
      </c>
      <c r="V286" s="94" t="s">
        <v>151</v>
      </c>
      <c r="W286" s="94" t="s">
        <v>154</v>
      </c>
      <c r="X286" s="94" t="s">
        <v>168</v>
      </c>
      <c r="Y286" s="433"/>
      <c r="Z286" s="94" t="s">
        <v>150</v>
      </c>
      <c r="AA286" s="94" t="s">
        <v>151</v>
      </c>
      <c r="AB286" s="94" t="s">
        <v>154</v>
      </c>
      <c r="AC286" s="94" t="s">
        <v>168</v>
      </c>
      <c r="AD286" s="43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3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3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3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33"/>
    </row>
    <row r="287" spans="2:50" hidden="1">
      <c r="B287" s="433" t="s">
        <v>649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36" t="e">
        <f>AVERAGE(G287:G301)</f>
        <v>#DIV/0!</v>
      </c>
      <c r="I287" s="154" t="str">
        <f t="shared" ref="I287:I289" si="289">IFERROR(AVERAGE(P287,U287,Z287,AE287,AJ287,AO287,AT287),"")</f>
        <v/>
      </c>
      <c r="J287" s="154" t="str">
        <f t="shared" ref="J287:J289" si="290">IFERROR(AVERAGE(Q287,V287,AA287,AF287,AK287,AP287,AU287),"")</f>
        <v/>
      </c>
      <c r="K287" s="155" t="str">
        <f t="shared" ref="K287:K289" si="291">IFERROR(AVERAGE(R287,W287,AB287,AG287,AL287,AQ287,AV287),"")</f>
        <v/>
      </c>
      <c r="L287" s="437" t="str">
        <f>IFERROR(AVERAGE(K287:K301),"-")</f>
        <v>-</v>
      </c>
      <c r="M287" s="154" t="str">
        <f>IFERROR(RANK(K287, K$287:K$301),"")</f>
        <v/>
      </c>
      <c r="N287" s="433"/>
      <c r="O287" s="43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36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36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36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36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36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36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36" t="e">
        <f>AVERAGE(AV287:AV301)</f>
        <v>#DIV/0!</v>
      </c>
    </row>
    <row r="288" spans="2:50" hidden="1">
      <c r="B288" s="435"/>
      <c r="C288" s="95">
        <f t="shared" ref="C288:C301" si="292">C268</f>
        <v>2</v>
      </c>
      <c r="D288" s="95"/>
      <c r="E288" s="95"/>
      <c r="F288" s="95"/>
      <c r="G288" s="178"/>
      <c r="H288" s="436"/>
      <c r="I288" s="154" t="str">
        <f t="shared" si="289"/>
        <v/>
      </c>
      <c r="J288" s="154" t="str">
        <f t="shared" si="290"/>
        <v/>
      </c>
      <c r="K288" s="155" t="str">
        <f t="shared" si="291"/>
        <v/>
      </c>
      <c r="L288" s="438"/>
      <c r="M288" s="154" t="str">
        <f t="shared" ref="M288:M301" si="293">IFERROR(RANK(K288, K$287:K$301),"")</f>
        <v/>
      </c>
      <c r="N288" s="433"/>
      <c r="O288" s="433"/>
      <c r="P288" s="95"/>
      <c r="Q288" s="95"/>
      <c r="R288" s="178" t="str">
        <f t="shared" ref="R288:R301" si="294">IFERROR(Q288/P288,"")</f>
        <v/>
      </c>
      <c r="S288" s="95" t="str">
        <f t="shared" ref="S288:S301" si="295">IFERROR(RANK(R288, R$287:R$301),"")</f>
        <v/>
      </c>
      <c r="T288" s="436"/>
      <c r="U288" s="95"/>
      <c r="V288" s="95"/>
      <c r="W288" s="178" t="str">
        <f t="shared" ref="W288:W301" si="296">IFERROR(V288/U288,"")</f>
        <v/>
      </c>
      <c r="X288" s="95" t="str">
        <f t="shared" ref="X288:X301" si="297">IFERROR(RANK(W288, W$287:W$301),"")</f>
        <v/>
      </c>
      <c r="Y288" s="436"/>
      <c r="Z288" s="95"/>
      <c r="AA288" s="95"/>
      <c r="AB288" s="178" t="str">
        <f t="shared" ref="AB288:AB301" si="298">IFERROR(AA288/Z288,"")</f>
        <v/>
      </c>
      <c r="AC288" s="95" t="str">
        <f t="shared" ref="AC288:AC301" si="299">IFERROR(RANK(AB288, AB$287:AB$301),"")</f>
        <v/>
      </c>
      <c r="AD288" s="436"/>
      <c r="AE288" s="95"/>
      <c r="AF288" s="95"/>
      <c r="AG288" s="178" t="str">
        <f t="shared" ref="AG288:AG301" si="300">IFERROR(AF288/AE288,"")</f>
        <v/>
      </c>
      <c r="AH288" s="95" t="str">
        <f t="shared" ref="AH288:AH301" si="301">IFERROR(RANK(AG288, AG$287:AG$301),"")</f>
        <v/>
      </c>
      <c r="AI288" s="436"/>
      <c r="AJ288" s="95"/>
      <c r="AK288" s="95"/>
      <c r="AL288" s="178" t="str">
        <f t="shared" ref="AL288:AL301" si="302">IFERROR(AK288/AJ288,"")</f>
        <v/>
      </c>
      <c r="AM288" s="95" t="str">
        <f t="shared" ref="AM288:AM301" si="303">IFERROR(RANK(AL288, AL$287:AL$301),"")</f>
        <v/>
      </c>
      <c r="AN288" s="436"/>
      <c r="AO288" s="95"/>
      <c r="AP288" s="95"/>
      <c r="AQ288" s="178" t="str">
        <f t="shared" ref="AQ288:AQ301" si="304">IFERROR(AP288/AO288,"")</f>
        <v/>
      </c>
      <c r="AR288" s="95" t="str">
        <f t="shared" ref="AR288:AR301" si="305">IFERROR(RANK(AQ288, AQ$287:AQ$301),"")</f>
        <v/>
      </c>
      <c r="AS288" s="436"/>
      <c r="AT288" s="95"/>
      <c r="AU288" s="95"/>
      <c r="AV288" s="178" t="str">
        <f t="shared" ref="AV288:AV301" si="306">IFERROR(AU288/AT288,"")</f>
        <v/>
      </c>
      <c r="AW288" s="95" t="str">
        <f t="shared" ref="AW288:AW301" si="307">IFERROR(RANK(AV288, AV$287:AV$301),"")</f>
        <v/>
      </c>
      <c r="AX288" s="436"/>
    </row>
    <row r="289" spans="2:50" hidden="1">
      <c r="B289" s="435"/>
      <c r="C289" s="95">
        <f t="shared" si="292"/>
        <v>3</v>
      </c>
      <c r="D289" s="95"/>
      <c r="E289" s="95"/>
      <c r="F289" s="95"/>
      <c r="G289" s="178"/>
      <c r="H289" s="436"/>
      <c r="I289" s="154" t="str">
        <f t="shared" si="289"/>
        <v/>
      </c>
      <c r="J289" s="154" t="str">
        <f t="shared" si="290"/>
        <v/>
      </c>
      <c r="K289" s="155" t="str">
        <f t="shared" si="291"/>
        <v/>
      </c>
      <c r="L289" s="438"/>
      <c r="M289" s="154" t="str">
        <f t="shared" si="293"/>
        <v/>
      </c>
      <c r="N289" s="433"/>
      <c r="O289" s="433"/>
      <c r="P289" s="95"/>
      <c r="Q289" s="95"/>
      <c r="R289" s="178" t="str">
        <f t="shared" si="294"/>
        <v/>
      </c>
      <c r="S289" s="95" t="str">
        <f t="shared" si="295"/>
        <v/>
      </c>
      <c r="T289" s="436"/>
      <c r="U289" s="95"/>
      <c r="V289" s="95"/>
      <c r="W289" s="178" t="str">
        <f t="shared" si="296"/>
        <v/>
      </c>
      <c r="X289" s="95" t="str">
        <f t="shared" si="297"/>
        <v/>
      </c>
      <c r="Y289" s="436"/>
      <c r="Z289" s="95"/>
      <c r="AA289" s="95"/>
      <c r="AB289" s="178" t="str">
        <f t="shared" si="298"/>
        <v/>
      </c>
      <c r="AC289" s="95" t="str">
        <f t="shared" si="299"/>
        <v/>
      </c>
      <c r="AD289" s="436"/>
      <c r="AE289" s="95"/>
      <c r="AF289" s="95"/>
      <c r="AG289" s="178" t="str">
        <f t="shared" si="300"/>
        <v/>
      </c>
      <c r="AH289" s="95" t="str">
        <f t="shared" si="301"/>
        <v/>
      </c>
      <c r="AI289" s="436"/>
      <c r="AJ289" s="95"/>
      <c r="AK289" s="95"/>
      <c r="AL289" s="178" t="str">
        <f t="shared" si="302"/>
        <v/>
      </c>
      <c r="AM289" s="95" t="str">
        <f t="shared" si="303"/>
        <v/>
      </c>
      <c r="AN289" s="436"/>
      <c r="AO289" s="95"/>
      <c r="AP289" s="95"/>
      <c r="AQ289" s="178" t="str">
        <f t="shared" si="304"/>
        <v/>
      </c>
      <c r="AR289" s="95" t="str">
        <f t="shared" si="305"/>
        <v/>
      </c>
      <c r="AS289" s="436"/>
      <c r="AT289" s="95"/>
      <c r="AU289" s="95"/>
      <c r="AV289" s="178" t="str">
        <f t="shared" si="306"/>
        <v/>
      </c>
      <c r="AW289" s="95" t="str">
        <f t="shared" si="307"/>
        <v/>
      </c>
      <c r="AX289" s="436"/>
    </row>
    <row r="290" spans="2:50" hidden="1">
      <c r="B290" s="435"/>
      <c r="C290" s="95">
        <f t="shared" si="292"/>
        <v>4</v>
      </c>
      <c r="D290" s="95"/>
      <c r="E290" s="95"/>
      <c r="F290" s="95"/>
      <c r="G290" s="178"/>
      <c r="H290" s="436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38"/>
      <c r="M290" s="154" t="str">
        <f t="shared" si="293"/>
        <v/>
      </c>
      <c r="N290" s="433"/>
      <c r="O290" s="433"/>
      <c r="P290" s="95"/>
      <c r="Q290" s="95"/>
      <c r="R290" s="178" t="str">
        <f t="shared" si="294"/>
        <v/>
      </c>
      <c r="S290" s="95" t="str">
        <f t="shared" si="295"/>
        <v/>
      </c>
      <c r="T290" s="436"/>
      <c r="U290" s="95"/>
      <c r="V290" s="95"/>
      <c r="W290" s="178" t="str">
        <f t="shared" si="296"/>
        <v/>
      </c>
      <c r="X290" s="95" t="str">
        <f t="shared" si="297"/>
        <v/>
      </c>
      <c r="Y290" s="436"/>
      <c r="Z290" s="95"/>
      <c r="AA290" s="95"/>
      <c r="AB290" s="178" t="str">
        <f t="shared" si="298"/>
        <v/>
      </c>
      <c r="AC290" s="95" t="str">
        <f t="shared" si="299"/>
        <v/>
      </c>
      <c r="AD290" s="436"/>
      <c r="AE290" s="95"/>
      <c r="AF290" s="95"/>
      <c r="AG290" s="178" t="str">
        <f t="shared" si="300"/>
        <v/>
      </c>
      <c r="AH290" s="95" t="str">
        <f t="shared" si="301"/>
        <v/>
      </c>
      <c r="AI290" s="436"/>
      <c r="AJ290" s="95"/>
      <c r="AK290" s="95"/>
      <c r="AL290" s="178" t="str">
        <f t="shared" si="302"/>
        <v/>
      </c>
      <c r="AM290" s="95" t="str">
        <f t="shared" si="303"/>
        <v/>
      </c>
      <c r="AN290" s="436"/>
      <c r="AO290" s="95"/>
      <c r="AP290" s="95"/>
      <c r="AQ290" s="178" t="str">
        <f t="shared" si="304"/>
        <v/>
      </c>
      <c r="AR290" s="95" t="str">
        <f t="shared" si="305"/>
        <v/>
      </c>
      <c r="AS290" s="436"/>
      <c r="AT290" s="95"/>
      <c r="AU290" s="95"/>
      <c r="AV290" s="178" t="str">
        <f t="shared" si="306"/>
        <v/>
      </c>
      <c r="AW290" s="95" t="str">
        <f t="shared" si="307"/>
        <v/>
      </c>
      <c r="AX290" s="436"/>
    </row>
    <row r="291" spans="2:50" hidden="1">
      <c r="B291" s="435"/>
      <c r="C291" s="95">
        <f t="shared" si="292"/>
        <v>5</v>
      </c>
      <c r="D291" s="95"/>
      <c r="E291" s="95"/>
      <c r="F291" s="95"/>
      <c r="G291" s="178"/>
      <c r="H291" s="436"/>
      <c r="I291" s="154" t="str">
        <f t="shared" ref="I291:I301" si="308">IFERROR(AVERAGE(P291,U291,Z291,AE291,AJ291,AO291,AT291),"")</f>
        <v/>
      </c>
      <c r="J291" s="154" t="str">
        <f t="shared" ref="J291:J301" si="309">IFERROR(AVERAGE(Q291,V291,AA291,AF291,AK291,AP291,AU291),"")</f>
        <v/>
      </c>
      <c r="K291" s="155" t="str">
        <f t="shared" ref="K291:K301" si="310">IFERROR(AVERAGE(R291,W291,AB291,AG291,AL291,AQ291,AV291),"")</f>
        <v/>
      </c>
      <c r="L291" s="438"/>
      <c r="M291" s="154" t="str">
        <f t="shared" si="293"/>
        <v/>
      </c>
      <c r="N291" s="433"/>
      <c r="O291" s="433"/>
      <c r="P291" s="95"/>
      <c r="Q291" s="95"/>
      <c r="R291" s="178" t="str">
        <f t="shared" si="294"/>
        <v/>
      </c>
      <c r="S291" s="95" t="str">
        <f t="shared" si="295"/>
        <v/>
      </c>
      <c r="T291" s="436"/>
      <c r="U291" s="95"/>
      <c r="V291" s="95"/>
      <c r="W291" s="178" t="str">
        <f t="shared" si="296"/>
        <v/>
      </c>
      <c r="X291" s="95" t="str">
        <f t="shared" si="297"/>
        <v/>
      </c>
      <c r="Y291" s="436"/>
      <c r="Z291" s="95"/>
      <c r="AA291" s="95"/>
      <c r="AB291" s="178" t="str">
        <f t="shared" si="298"/>
        <v/>
      </c>
      <c r="AC291" s="95" t="str">
        <f t="shared" si="299"/>
        <v/>
      </c>
      <c r="AD291" s="436"/>
      <c r="AE291" s="95"/>
      <c r="AF291" s="95"/>
      <c r="AG291" s="178" t="str">
        <f t="shared" si="300"/>
        <v/>
      </c>
      <c r="AH291" s="95" t="str">
        <f t="shared" si="301"/>
        <v/>
      </c>
      <c r="AI291" s="436"/>
      <c r="AJ291" s="95"/>
      <c r="AK291" s="95"/>
      <c r="AL291" s="178" t="str">
        <f t="shared" si="302"/>
        <v/>
      </c>
      <c r="AM291" s="95" t="str">
        <f t="shared" si="303"/>
        <v/>
      </c>
      <c r="AN291" s="436"/>
      <c r="AO291" s="95"/>
      <c r="AP291" s="95"/>
      <c r="AQ291" s="178" t="str">
        <f t="shared" si="304"/>
        <v/>
      </c>
      <c r="AR291" s="95" t="str">
        <f t="shared" si="305"/>
        <v/>
      </c>
      <c r="AS291" s="436"/>
      <c r="AT291" s="95"/>
      <c r="AU291" s="95"/>
      <c r="AV291" s="178" t="str">
        <f t="shared" si="306"/>
        <v/>
      </c>
      <c r="AW291" s="95" t="str">
        <f t="shared" si="307"/>
        <v/>
      </c>
      <c r="AX291" s="436"/>
    </row>
    <row r="292" spans="2:50" hidden="1">
      <c r="B292" s="435"/>
      <c r="C292" s="95">
        <f t="shared" si="292"/>
        <v>6</v>
      </c>
      <c r="D292" s="95"/>
      <c r="E292" s="95"/>
      <c r="F292" s="95"/>
      <c r="G292" s="178"/>
      <c r="H292" s="436"/>
      <c r="I292" s="154" t="str">
        <f t="shared" si="308"/>
        <v/>
      </c>
      <c r="J292" s="154" t="str">
        <f t="shared" si="309"/>
        <v/>
      </c>
      <c r="K292" s="155" t="str">
        <f t="shared" si="310"/>
        <v/>
      </c>
      <c r="L292" s="438"/>
      <c r="M292" s="154" t="str">
        <f t="shared" si="293"/>
        <v/>
      </c>
      <c r="N292" s="433"/>
      <c r="O292" s="433"/>
      <c r="P292" s="95"/>
      <c r="Q292" s="95"/>
      <c r="R292" s="178" t="str">
        <f t="shared" si="294"/>
        <v/>
      </c>
      <c r="S292" s="95" t="str">
        <f t="shared" si="295"/>
        <v/>
      </c>
      <c r="T292" s="436"/>
      <c r="U292" s="95"/>
      <c r="V292" s="95"/>
      <c r="W292" s="178" t="str">
        <f t="shared" si="296"/>
        <v/>
      </c>
      <c r="X292" s="95" t="str">
        <f t="shared" si="297"/>
        <v/>
      </c>
      <c r="Y292" s="436"/>
      <c r="Z292" s="95"/>
      <c r="AA292" s="95"/>
      <c r="AB292" s="178" t="str">
        <f t="shared" si="298"/>
        <v/>
      </c>
      <c r="AC292" s="95" t="str">
        <f t="shared" si="299"/>
        <v/>
      </c>
      <c r="AD292" s="436"/>
      <c r="AE292" s="95"/>
      <c r="AF292" s="95"/>
      <c r="AG292" s="178" t="str">
        <f t="shared" si="300"/>
        <v/>
      </c>
      <c r="AH292" s="95" t="str">
        <f t="shared" si="301"/>
        <v/>
      </c>
      <c r="AI292" s="436"/>
      <c r="AJ292" s="95"/>
      <c r="AK292" s="95"/>
      <c r="AL292" s="178" t="str">
        <f t="shared" si="302"/>
        <v/>
      </c>
      <c r="AM292" s="95" t="str">
        <f t="shared" si="303"/>
        <v/>
      </c>
      <c r="AN292" s="436"/>
      <c r="AO292" s="95"/>
      <c r="AP292" s="95"/>
      <c r="AQ292" s="178" t="str">
        <f t="shared" si="304"/>
        <v/>
      </c>
      <c r="AR292" s="95" t="str">
        <f t="shared" si="305"/>
        <v/>
      </c>
      <c r="AS292" s="436"/>
      <c r="AT292" s="95"/>
      <c r="AU292" s="95"/>
      <c r="AV292" s="178" t="str">
        <f t="shared" si="306"/>
        <v/>
      </c>
      <c r="AW292" s="95" t="str">
        <f t="shared" si="307"/>
        <v/>
      </c>
      <c r="AX292" s="436"/>
    </row>
    <row r="293" spans="2:50" hidden="1">
      <c r="B293" s="435"/>
      <c r="C293" s="95">
        <f t="shared" si="292"/>
        <v>7</v>
      </c>
      <c r="D293" s="95"/>
      <c r="E293" s="95"/>
      <c r="F293" s="95"/>
      <c r="G293" s="178"/>
      <c r="H293" s="436"/>
      <c r="I293" s="154" t="str">
        <f t="shared" si="308"/>
        <v/>
      </c>
      <c r="J293" s="154" t="str">
        <f t="shared" si="309"/>
        <v/>
      </c>
      <c r="K293" s="155" t="str">
        <f t="shared" si="310"/>
        <v/>
      </c>
      <c r="L293" s="438"/>
      <c r="M293" s="154" t="str">
        <f t="shared" si="293"/>
        <v/>
      </c>
      <c r="N293" s="433"/>
      <c r="O293" s="433"/>
      <c r="P293" s="95"/>
      <c r="Q293" s="95"/>
      <c r="R293" s="178" t="str">
        <f t="shared" si="294"/>
        <v/>
      </c>
      <c r="S293" s="95" t="str">
        <f t="shared" si="295"/>
        <v/>
      </c>
      <c r="T293" s="436"/>
      <c r="U293" s="95"/>
      <c r="V293" s="95"/>
      <c r="W293" s="178" t="str">
        <f t="shared" si="296"/>
        <v/>
      </c>
      <c r="X293" s="95" t="str">
        <f t="shared" si="297"/>
        <v/>
      </c>
      <c r="Y293" s="436"/>
      <c r="Z293" s="95"/>
      <c r="AA293" s="95"/>
      <c r="AB293" s="178" t="str">
        <f t="shared" si="298"/>
        <v/>
      </c>
      <c r="AC293" s="95" t="str">
        <f t="shared" si="299"/>
        <v/>
      </c>
      <c r="AD293" s="436"/>
      <c r="AE293" s="95"/>
      <c r="AF293" s="95"/>
      <c r="AG293" s="178" t="str">
        <f t="shared" si="300"/>
        <v/>
      </c>
      <c r="AH293" s="95" t="str">
        <f t="shared" si="301"/>
        <v/>
      </c>
      <c r="AI293" s="436"/>
      <c r="AJ293" s="95"/>
      <c r="AK293" s="95"/>
      <c r="AL293" s="178" t="str">
        <f t="shared" si="302"/>
        <v/>
      </c>
      <c r="AM293" s="95" t="str">
        <f t="shared" si="303"/>
        <v/>
      </c>
      <c r="AN293" s="436"/>
      <c r="AO293" s="95"/>
      <c r="AP293" s="95"/>
      <c r="AQ293" s="178" t="str">
        <f t="shared" si="304"/>
        <v/>
      </c>
      <c r="AR293" s="95" t="str">
        <f t="shared" si="305"/>
        <v/>
      </c>
      <c r="AS293" s="436"/>
      <c r="AT293" s="95"/>
      <c r="AU293" s="95"/>
      <c r="AV293" s="178" t="str">
        <f t="shared" si="306"/>
        <v/>
      </c>
      <c r="AW293" s="95" t="str">
        <f t="shared" si="307"/>
        <v/>
      </c>
      <c r="AX293" s="436"/>
    </row>
    <row r="294" spans="2:50" hidden="1">
      <c r="B294" s="435"/>
      <c r="C294" s="95">
        <f t="shared" si="292"/>
        <v>8</v>
      </c>
      <c r="D294" s="95"/>
      <c r="E294" s="95"/>
      <c r="F294" s="95"/>
      <c r="G294" s="178"/>
      <c r="H294" s="436"/>
      <c r="I294" s="154" t="str">
        <f t="shared" si="308"/>
        <v/>
      </c>
      <c r="J294" s="154" t="str">
        <f t="shared" si="309"/>
        <v/>
      </c>
      <c r="K294" s="155" t="str">
        <f t="shared" si="310"/>
        <v/>
      </c>
      <c r="L294" s="438"/>
      <c r="M294" s="154" t="str">
        <f t="shared" si="293"/>
        <v/>
      </c>
      <c r="N294" s="433"/>
      <c r="O294" s="433"/>
      <c r="P294" s="95"/>
      <c r="Q294" s="95"/>
      <c r="R294" s="178" t="str">
        <f t="shared" si="294"/>
        <v/>
      </c>
      <c r="S294" s="95" t="str">
        <f t="shared" si="295"/>
        <v/>
      </c>
      <c r="T294" s="436"/>
      <c r="U294" s="95"/>
      <c r="V294" s="95"/>
      <c r="W294" s="178" t="str">
        <f t="shared" si="296"/>
        <v/>
      </c>
      <c r="X294" s="95" t="str">
        <f t="shared" si="297"/>
        <v/>
      </c>
      <c r="Y294" s="436"/>
      <c r="Z294" s="95"/>
      <c r="AA294" s="95"/>
      <c r="AB294" s="178" t="str">
        <f t="shared" si="298"/>
        <v/>
      </c>
      <c r="AC294" s="95" t="str">
        <f t="shared" si="299"/>
        <v/>
      </c>
      <c r="AD294" s="436"/>
      <c r="AE294" s="95"/>
      <c r="AF294" s="95"/>
      <c r="AG294" s="178" t="str">
        <f t="shared" si="300"/>
        <v/>
      </c>
      <c r="AH294" s="95" t="str">
        <f t="shared" si="301"/>
        <v/>
      </c>
      <c r="AI294" s="436"/>
      <c r="AJ294" s="95"/>
      <c r="AK294" s="95"/>
      <c r="AL294" s="178" t="str">
        <f t="shared" si="302"/>
        <v/>
      </c>
      <c r="AM294" s="95" t="str">
        <f t="shared" si="303"/>
        <v/>
      </c>
      <c r="AN294" s="436"/>
      <c r="AO294" s="95"/>
      <c r="AP294" s="95"/>
      <c r="AQ294" s="178" t="str">
        <f t="shared" si="304"/>
        <v/>
      </c>
      <c r="AR294" s="95" t="str">
        <f t="shared" si="305"/>
        <v/>
      </c>
      <c r="AS294" s="436"/>
      <c r="AT294" s="95"/>
      <c r="AU294" s="95"/>
      <c r="AV294" s="178" t="str">
        <f t="shared" si="306"/>
        <v/>
      </c>
      <c r="AW294" s="95" t="str">
        <f t="shared" si="307"/>
        <v/>
      </c>
      <c r="AX294" s="436"/>
    </row>
    <row r="295" spans="2:50" hidden="1">
      <c r="B295" s="435"/>
      <c r="C295" s="95">
        <f t="shared" si="292"/>
        <v>9</v>
      </c>
      <c r="D295" s="95"/>
      <c r="E295" s="95"/>
      <c r="F295" s="95"/>
      <c r="G295" s="178"/>
      <c r="H295" s="436"/>
      <c r="I295" s="154" t="str">
        <f t="shared" si="308"/>
        <v/>
      </c>
      <c r="J295" s="154" t="str">
        <f t="shared" si="309"/>
        <v/>
      </c>
      <c r="K295" s="155" t="str">
        <f t="shared" si="310"/>
        <v/>
      </c>
      <c r="L295" s="438"/>
      <c r="M295" s="154" t="str">
        <f t="shared" si="293"/>
        <v/>
      </c>
      <c r="N295" s="433"/>
      <c r="O295" s="433"/>
      <c r="P295" s="95"/>
      <c r="Q295" s="95"/>
      <c r="R295" s="178" t="str">
        <f t="shared" si="294"/>
        <v/>
      </c>
      <c r="S295" s="95" t="str">
        <f t="shared" si="295"/>
        <v/>
      </c>
      <c r="T295" s="436"/>
      <c r="U295" s="95"/>
      <c r="V295" s="95"/>
      <c r="W295" s="178" t="str">
        <f t="shared" si="296"/>
        <v/>
      </c>
      <c r="X295" s="95" t="str">
        <f t="shared" si="297"/>
        <v/>
      </c>
      <c r="Y295" s="436"/>
      <c r="Z295" s="95"/>
      <c r="AA295" s="95"/>
      <c r="AB295" s="178" t="str">
        <f t="shared" si="298"/>
        <v/>
      </c>
      <c r="AC295" s="95" t="str">
        <f t="shared" si="299"/>
        <v/>
      </c>
      <c r="AD295" s="436"/>
      <c r="AE295" s="95"/>
      <c r="AF295" s="95"/>
      <c r="AG295" s="178" t="str">
        <f t="shared" si="300"/>
        <v/>
      </c>
      <c r="AH295" s="95" t="str">
        <f t="shared" si="301"/>
        <v/>
      </c>
      <c r="AI295" s="436"/>
      <c r="AJ295" s="95"/>
      <c r="AK295" s="95"/>
      <c r="AL295" s="178" t="str">
        <f t="shared" si="302"/>
        <v/>
      </c>
      <c r="AM295" s="95" t="str">
        <f t="shared" si="303"/>
        <v/>
      </c>
      <c r="AN295" s="436"/>
      <c r="AO295" s="95"/>
      <c r="AP295" s="95"/>
      <c r="AQ295" s="178" t="str">
        <f t="shared" si="304"/>
        <v/>
      </c>
      <c r="AR295" s="95" t="str">
        <f t="shared" si="305"/>
        <v/>
      </c>
      <c r="AS295" s="436"/>
      <c r="AT295" s="95"/>
      <c r="AU295" s="95"/>
      <c r="AV295" s="178" t="str">
        <f t="shared" si="306"/>
        <v/>
      </c>
      <c r="AW295" s="95" t="str">
        <f t="shared" si="307"/>
        <v/>
      </c>
      <c r="AX295" s="436"/>
    </row>
    <row r="296" spans="2:50" hidden="1">
      <c r="B296" s="435"/>
      <c r="C296" s="95">
        <f t="shared" si="292"/>
        <v>10</v>
      </c>
      <c r="D296" s="95"/>
      <c r="E296" s="95"/>
      <c r="F296" s="95"/>
      <c r="G296" s="178"/>
      <c r="H296" s="436"/>
      <c r="I296" s="154" t="str">
        <f t="shared" si="308"/>
        <v/>
      </c>
      <c r="J296" s="154" t="str">
        <f t="shared" si="309"/>
        <v/>
      </c>
      <c r="K296" s="155" t="str">
        <f t="shared" si="310"/>
        <v/>
      </c>
      <c r="L296" s="438"/>
      <c r="M296" s="154" t="str">
        <f t="shared" si="293"/>
        <v/>
      </c>
      <c r="N296" s="433"/>
      <c r="O296" s="433"/>
      <c r="P296" s="95"/>
      <c r="Q296" s="95"/>
      <c r="R296" s="178" t="str">
        <f t="shared" si="294"/>
        <v/>
      </c>
      <c r="S296" s="95" t="str">
        <f t="shared" si="295"/>
        <v/>
      </c>
      <c r="T296" s="436"/>
      <c r="U296" s="95"/>
      <c r="V296" s="95"/>
      <c r="W296" s="178" t="str">
        <f t="shared" si="296"/>
        <v/>
      </c>
      <c r="X296" s="95" t="str">
        <f t="shared" si="297"/>
        <v/>
      </c>
      <c r="Y296" s="436"/>
      <c r="Z296" s="95"/>
      <c r="AA296" s="95"/>
      <c r="AB296" s="178" t="str">
        <f t="shared" si="298"/>
        <v/>
      </c>
      <c r="AC296" s="95" t="str">
        <f t="shared" si="299"/>
        <v/>
      </c>
      <c r="AD296" s="436"/>
      <c r="AE296" s="95"/>
      <c r="AF296" s="95"/>
      <c r="AG296" s="178" t="str">
        <f t="shared" si="300"/>
        <v/>
      </c>
      <c r="AH296" s="95" t="str">
        <f t="shared" si="301"/>
        <v/>
      </c>
      <c r="AI296" s="436"/>
      <c r="AJ296" s="95"/>
      <c r="AK296" s="95"/>
      <c r="AL296" s="178" t="str">
        <f t="shared" si="302"/>
        <v/>
      </c>
      <c r="AM296" s="95" t="str">
        <f t="shared" si="303"/>
        <v/>
      </c>
      <c r="AN296" s="436"/>
      <c r="AO296" s="95"/>
      <c r="AP296" s="95"/>
      <c r="AQ296" s="178" t="str">
        <f t="shared" si="304"/>
        <v/>
      </c>
      <c r="AR296" s="95" t="str">
        <f t="shared" si="305"/>
        <v/>
      </c>
      <c r="AS296" s="436"/>
      <c r="AT296" s="95"/>
      <c r="AU296" s="95"/>
      <c r="AV296" s="178" t="str">
        <f t="shared" si="306"/>
        <v/>
      </c>
      <c r="AW296" s="95" t="str">
        <f t="shared" si="307"/>
        <v/>
      </c>
      <c r="AX296" s="436"/>
    </row>
    <row r="297" spans="2:50" hidden="1">
      <c r="B297" s="435"/>
      <c r="C297" s="95">
        <f t="shared" si="292"/>
        <v>11</v>
      </c>
      <c r="D297" s="95"/>
      <c r="E297" s="95"/>
      <c r="F297" s="95"/>
      <c r="G297" s="178"/>
      <c r="H297" s="436"/>
      <c r="I297" s="154" t="str">
        <f t="shared" si="308"/>
        <v/>
      </c>
      <c r="J297" s="154" t="str">
        <f t="shared" si="309"/>
        <v/>
      </c>
      <c r="K297" s="155" t="str">
        <f t="shared" si="310"/>
        <v/>
      </c>
      <c r="L297" s="438"/>
      <c r="M297" s="154" t="str">
        <f t="shared" si="293"/>
        <v/>
      </c>
      <c r="N297" s="433"/>
      <c r="O297" s="433"/>
      <c r="P297" s="95"/>
      <c r="Q297" s="95"/>
      <c r="R297" s="178" t="str">
        <f t="shared" si="294"/>
        <v/>
      </c>
      <c r="S297" s="95" t="str">
        <f t="shared" si="295"/>
        <v/>
      </c>
      <c r="T297" s="436"/>
      <c r="U297" s="95"/>
      <c r="V297" s="95"/>
      <c r="W297" s="178" t="str">
        <f t="shared" si="296"/>
        <v/>
      </c>
      <c r="X297" s="95" t="str">
        <f t="shared" si="297"/>
        <v/>
      </c>
      <c r="Y297" s="436"/>
      <c r="Z297" s="95"/>
      <c r="AA297" s="95"/>
      <c r="AB297" s="178" t="str">
        <f t="shared" si="298"/>
        <v/>
      </c>
      <c r="AC297" s="95" t="str">
        <f t="shared" si="299"/>
        <v/>
      </c>
      <c r="AD297" s="436"/>
      <c r="AE297" s="95"/>
      <c r="AF297" s="95"/>
      <c r="AG297" s="178" t="str">
        <f t="shared" si="300"/>
        <v/>
      </c>
      <c r="AH297" s="95" t="str">
        <f t="shared" si="301"/>
        <v/>
      </c>
      <c r="AI297" s="436"/>
      <c r="AJ297" s="95"/>
      <c r="AK297" s="95"/>
      <c r="AL297" s="178" t="str">
        <f t="shared" si="302"/>
        <v/>
      </c>
      <c r="AM297" s="95" t="str">
        <f t="shared" si="303"/>
        <v/>
      </c>
      <c r="AN297" s="436"/>
      <c r="AO297" s="95"/>
      <c r="AP297" s="95"/>
      <c r="AQ297" s="178" t="str">
        <f t="shared" si="304"/>
        <v/>
      </c>
      <c r="AR297" s="95" t="str">
        <f t="shared" si="305"/>
        <v/>
      </c>
      <c r="AS297" s="436"/>
      <c r="AT297" s="95"/>
      <c r="AU297" s="95"/>
      <c r="AV297" s="178" t="str">
        <f t="shared" si="306"/>
        <v/>
      </c>
      <c r="AW297" s="95" t="str">
        <f t="shared" si="307"/>
        <v/>
      </c>
      <c r="AX297" s="436"/>
    </row>
    <row r="298" spans="2:50" hidden="1">
      <c r="B298" s="435"/>
      <c r="C298" s="95">
        <f t="shared" si="292"/>
        <v>12</v>
      </c>
      <c r="D298" s="95"/>
      <c r="E298" s="95"/>
      <c r="F298" s="95"/>
      <c r="G298" s="178"/>
      <c r="H298" s="436"/>
      <c r="I298" s="154" t="str">
        <f t="shared" si="308"/>
        <v/>
      </c>
      <c r="J298" s="154" t="str">
        <f t="shared" si="309"/>
        <v/>
      </c>
      <c r="K298" s="155" t="str">
        <f t="shared" si="310"/>
        <v/>
      </c>
      <c r="L298" s="438"/>
      <c r="M298" s="154" t="str">
        <f t="shared" si="293"/>
        <v/>
      </c>
      <c r="N298" s="433"/>
      <c r="O298" s="433"/>
      <c r="P298" s="95"/>
      <c r="Q298" s="95"/>
      <c r="R298" s="178" t="str">
        <f t="shared" si="294"/>
        <v/>
      </c>
      <c r="S298" s="95" t="str">
        <f t="shared" si="295"/>
        <v/>
      </c>
      <c r="T298" s="436"/>
      <c r="U298" s="95"/>
      <c r="V298" s="95"/>
      <c r="W298" s="178" t="str">
        <f t="shared" si="296"/>
        <v/>
      </c>
      <c r="X298" s="95" t="str">
        <f t="shared" si="297"/>
        <v/>
      </c>
      <c r="Y298" s="436"/>
      <c r="Z298" s="95"/>
      <c r="AA298" s="95"/>
      <c r="AB298" s="178" t="str">
        <f t="shared" si="298"/>
        <v/>
      </c>
      <c r="AC298" s="95" t="str">
        <f t="shared" si="299"/>
        <v/>
      </c>
      <c r="AD298" s="436"/>
      <c r="AE298" s="95"/>
      <c r="AF298" s="95"/>
      <c r="AG298" s="178" t="str">
        <f t="shared" si="300"/>
        <v/>
      </c>
      <c r="AH298" s="95" t="str">
        <f t="shared" si="301"/>
        <v/>
      </c>
      <c r="AI298" s="436"/>
      <c r="AJ298" s="95"/>
      <c r="AK298" s="95"/>
      <c r="AL298" s="178" t="str">
        <f t="shared" si="302"/>
        <v/>
      </c>
      <c r="AM298" s="95" t="str">
        <f t="shared" si="303"/>
        <v/>
      </c>
      <c r="AN298" s="436"/>
      <c r="AO298" s="95"/>
      <c r="AP298" s="95"/>
      <c r="AQ298" s="178" t="str">
        <f t="shared" si="304"/>
        <v/>
      </c>
      <c r="AR298" s="95" t="str">
        <f t="shared" si="305"/>
        <v/>
      </c>
      <c r="AS298" s="436"/>
      <c r="AT298" s="95"/>
      <c r="AU298" s="95"/>
      <c r="AV298" s="178" t="str">
        <f t="shared" si="306"/>
        <v/>
      </c>
      <c r="AW298" s="95" t="str">
        <f t="shared" si="307"/>
        <v/>
      </c>
      <c r="AX298" s="436"/>
    </row>
    <row r="299" spans="2:50" hidden="1">
      <c r="B299" s="435"/>
      <c r="C299" s="95">
        <f t="shared" si="292"/>
        <v>13</v>
      </c>
      <c r="D299" s="95"/>
      <c r="E299" s="95"/>
      <c r="F299" s="95"/>
      <c r="G299" s="178"/>
      <c r="H299" s="436"/>
      <c r="I299" s="154" t="str">
        <f t="shared" si="308"/>
        <v/>
      </c>
      <c r="J299" s="154" t="str">
        <f t="shared" si="309"/>
        <v/>
      </c>
      <c r="K299" s="155" t="str">
        <f t="shared" si="310"/>
        <v/>
      </c>
      <c r="L299" s="438"/>
      <c r="M299" s="154" t="str">
        <f t="shared" si="293"/>
        <v/>
      </c>
      <c r="N299" s="433"/>
      <c r="O299" s="433"/>
      <c r="P299" s="95"/>
      <c r="Q299" s="95"/>
      <c r="R299" s="178" t="str">
        <f t="shared" si="294"/>
        <v/>
      </c>
      <c r="S299" s="95" t="str">
        <f t="shared" si="295"/>
        <v/>
      </c>
      <c r="T299" s="436"/>
      <c r="U299" s="95"/>
      <c r="V299" s="95"/>
      <c r="W299" s="178" t="str">
        <f t="shared" si="296"/>
        <v/>
      </c>
      <c r="X299" s="95" t="str">
        <f t="shared" si="297"/>
        <v/>
      </c>
      <c r="Y299" s="436"/>
      <c r="Z299" s="95"/>
      <c r="AA299" s="95"/>
      <c r="AB299" s="178" t="str">
        <f t="shared" si="298"/>
        <v/>
      </c>
      <c r="AC299" s="95" t="str">
        <f t="shared" si="299"/>
        <v/>
      </c>
      <c r="AD299" s="436"/>
      <c r="AE299" s="95"/>
      <c r="AF299" s="95"/>
      <c r="AG299" s="178" t="str">
        <f t="shared" si="300"/>
        <v/>
      </c>
      <c r="AH299" s="95" t="str">
        <f t="shared" si="301"/>
        <v/>
      </c>
      <c r="AI299" s="436"/>
      <c r="AJ299" s="95"/>
      <c r="AK299" s="95"/>
      <c r="AL299" s="178" t="str">
        <f t="shared" si="302"/>
        <v/>
      </c>
      <c r="AM299" s="95" t="str">
        <f t="shared" si="303"/>
        <v/>
      </c>
      <c r="AN299" s="436"/>
      <c r="AO299" s="95"/>
      <c r="AP299" s="95"/>
      <c r="AQ299" s="178" t="str">
        <f t="shared" si="304"/>
        <v/>
      </c>
      <c r="AR299" s="95" t="str">
        <f t="shared" si="305"/>
        <v/>
      </c>
      <c r="AS299" s="436"/>
      <c r="AT299" s="95"/>
      <c r="AU299" s="95"/>
      <c r="AV299" s="178" t="str">
        <f t="shared" si="306"/>
        <v/>
      </c>
      <c r="AW299" s="95" t="str">
        <f t="shared" si="307"/>
        <v/>
      </c>
      <c r="AX299" s="436"/>
    </row>
    <row r="300" spans="2:50" hidden="1">
      <c r="B300" s="435"/>
      <c r="C300" s="95">
        <f t="shared" si="292"/>
        <v>14</v>
      </c>
      <c r="D300" s="95"/>
      <c r="E300" s="95"/>
      <c r="F300" s="95"/>
      <c r="G300" s="178"/>
      <c r="H300" s="436"/>
      <c r="I300" s="154" t="str">
        <f t="shared" si="308"/>
        <v/>
      </c>
      <c r="J300" s="154" t="str">
        <f t="shared" si="309"/>
        <v/>
      </c>
      <c r="K300" s="155" t="str">
        <f t="shared" si="310"/>
        <v/>
      </c>
      <c r="L300" s="438"/>
      <c r="M300" s="154" t="str">
        <f t="shared" si="293"/>
        <v/>
      </c>
      <c r="N300" s="433"/>
      <c r="O300" s="433"/>
      <c r="P300" s="95"/>
      <c r="Q300" s="95"/>
      <c r="R300" s="178" t="str">
        <f t="shared" si="294"/>
        <v/>
      </c>
      <c r="S300" s="95" t="str">
        <f t="shared" si="295"/>
        <v/>
      </c>
      <c r="T300" s="436"/>
      <c r="U300" s="95"/>
      <c r="V300" s="95"/>
      <c r="W300" s="178" t="str">
        <f t="shared" si="296"/>
        <v/>
      </c>
      <c r="X300" s="95" t="str">
        <f t="shared" si="297"/>
        <v/>
      </c>
      <c r="Y300" s="436"/>
      <c r="Z300" s="95"/>
      <c r="AA300" s="95"/>
      <c r="AB300" s="178" t="str">
        <f t="shared" si="298"/>
        <v/>
      </c>
      <c r="AC300" s="95" t="str">
        <f t="shared" si="299"/>
        <v/>
      </c>
      <c r="AD300" s="436"/>
      <c r="AE300" s="95"/>
      <c r="AF300" s="95"/>
      <c r="AG300" s="178" t="str">
        <f t="shared" si="300"/>
        <v/>
      </c>
      <c r="AH300" s="95" t="str">
        <f t="shared" si="301"/>
        <v/>
      </c>
      <c r="AI300" s="436"/>
      <c r="AJ300" s="95"/>
      <c r="AK300" s="95"/>
      <c r="AL300" s="178" t="str">
        <f t="shared" si="302"/>
        <v/>
      </c>
      <c r="AM300" s="95" t="str">
        <f t="shared" si="303"/>
        <v/>
      </c>
      <c r="AN300" s="436"/>
      <c r="AO300" s="95"/>
      <c r="AP300" s="95"/>
      <c r="AQ300" s="178" t="str">
        <f t="shared" si="304"/>
        <v/>
      </c>
      <c r="AR300" s="95" t="str">
        <f t="shared" si="305"/>
        <v/>
      </c>
      <c r="AS300" s="436"/>
      <c r="AT300" s="95"/>
      <c r="AU300" s="95"/>
      <c r="AV300" s="178" t="str">
        <f t="shared" si="306"/>
        <v/>
      </c>
      <c r="AW300" s="95" t="str">
        <f t="shared" si="307"/>
        <v/>
      </c>
      <c r="AX300" s="436"/>
    </row>
    <row r="301" spans="2:50" hidden="1">
      <c r="B301" s="435"/>
      <c r="C301" s="95">
        <f t="shared" si="292"/>
        <v>15</v>
      </c>
      <c r="D301" s="95"/>
      <c r="E301" s="95"/>
      <c r="F301" s="95"/>
      <c r="G301" s="178"/>
      <c r="H301" s="436"/>
      <c r="I301" s="154" t="str">
        <f t="shared" si="308"/>
        <v/>
      </c>
      <c r="J301" s="154" t="str">
        <f t="shared" si="309"/>
        <v/>
      </c>
      <c r="K301" s="155" t="str">
        <f t="shared" si="310"/>
        <v/>
      </c>
      <c r="L301" s="439"/>
      <c r="M301" s="154" t="str">
        <f t="shared" si="293"/>
        <v/>
      </c>
      <c r="N301" s="433"/>
      <c r="O301" s="433"/>
      <c r="P301" s="95"/>
      <c r="Q301" s="95"/>
      <c r="R301" s="178" t="str">
        <f t="shared" si="294"/>
        <v/>
      </c>
      <c r="S301" s="95" t="str">
        <f t="shared" si="295"/>
        <v/>
      </c>
      <c r="T301" s="436"/>
      <c r="U301" s="95"/>
      <c r="V301" s="95"/>
      <c r="W301" s="178" t="str">
        <f t="shared" si="296"/>
        <v/>
      </c>
      <c r="X301" s="95" t="str">
        <f t="shared" si="297"/>
        <v/>
      </c>
      <c r="Y301" s="436"/>
      <c r="Z301" s="95"/>
      <c r="AA301" s="95"/>
      <c r="AB301" s="178" t="str">
        <f t="shared" si="298"/>
        <v/>
      </c>
      <c r="AC301" s="95" t="str">
        <f t="shared" si="299"/>
        <v/>
      </c>
      <c r="AD301" s="436"/>
      <c r="AE301" s="95"/>
      <c r="AF301" s="95"/>
      <c r="AG301" s="178" t="str">
        <f t="shared" si="300"/>
        <v/>
      </c>
      <c r="AH301" s="95" t="str">
        <f t="shared" si="301"/>
        <v/>
      </c>
      <c r="AI301" s="436"/>
      <c r="AJ301" s="95"/>
      <c r="AK301" s="95"/>
      <c r="AL301" s="178" t="str">
        <f t="shared" si="302"/>
        <v/>
      </c>
      <c r="AM301" s="95" t="str">
        <f t="shared" si="303"/>
        <v/>
      </c>
      <c r="AN301" s="436"/>
      <c r="AO301" s="95"/>
      <c r="AP301" s="95"/>
      <c r="AQ301" s="178" t="str">
        <f t="shared" si="304"/>
        <v/>
      </c>
      <c r="AR301" s="95" t="str">
        <f t="shared" si="305"/>
        <v/>
      </c>
      <c r="AS301" s="436"/>
      <c r="AT301" s="95"/>
      <c r="AU301" s="95"/>
      <c r="AV301" s="178" t="str">
        <f t="shared" si="306"/>
        <v/>
      </c>
      <c r="AW301" s="95" t="str">
        <f t="shared" si="307"/>
        <v/>
      </c>
      <c r="AX301" s="436"/>
    </row>
    <row r="302" spans="2:50" ht="15.75" hidden="1">
      <c r="B302" s="443" t="s">
        <v>167</v>
      </c>
      <c r="C302" s="444"/>
      <c r="D302" s="444"/>
      <c r="E302" s="444"/>
      <c r="F302" s="444"/>
      <c r="G302" s="444"/>
      <c r="H302" s="444"/>
      <c r="I302" s="151"/>
      <c r="J302" s="151"/>
      <c r="K302" s="151"/>
      <c r="L302" s="151"/>
      <c r="M302" s="151"/>
      <c r="N302" s="433" t="s">
        <v>159</v>
      </c>
      <c r="O302" s="446" t="s">
        <v>106</v>
      </c>
      <c r="P302" s="448">
        <f>AT282+1</f>
        <v>45972</v>
      </c>
      <c r="Q302" s="435"/>
      <c r="R302" s="435"/>
      <c r="S302" s="435"/>
      <c r="T302" s="435"/>
      <c r="U302" s="448">
        <f>P302+1</f>
        <v>45973</v>
      </c>
      <c r="V302" s="435"/>
      <c r="W302" s="435"/>
      <c r="X302" s="435"/>
      <c r="Y302" s="435"/>
      <c r="Z302" s="448">
        <f>U302+1</f>
        <v>45974</v>
      </c>
      <c r="AA302" s="435"/>
      <c r="AB302" s="435"/>
      <c r="AC302" s="435"/>
      <c r="AD302" s="435"/>
      <c r="AE302" s="448">
        <f>Z302+1</f>
        <v>45975</v>
      </c>
      <c r="AF302" s="435"/>
      <c r="AG302" s="435"/>
      <c r="AH302" s="435"/>
      <c r="AI302" s="435"/>
      <c r="AJ302" s="448">
        <f>AE302+1</f>
        <v>45976</v>
      </c>
      <c r="AK302" s="435"/>
      <c r="AL302" s="435"/>
      <c r="AM302" s="435"/>
      <c r="AN302" s="435"/>
      <c r="AO302" s="448">
        <f>AJ302+1</f>
        <v>45977</v>
      </c>
      <c r="AP302" s="435"/>
      <c r="AQ302" s="435"/>
      <c r="AR302" s="435"/>
      <c r="AS302" s="435"/>
      <c r="AT302" s="448">
        <f>AO302+1</f>
        <v>45978</v>
      </c>
      <c r="AU302" s="435"/>
      <c r="AV302" s="435"/>
      <c r="AW302" s="435"/>
      <c r="AX302" s="435"/>
    </row>
    <row r="303" spans="2:50" ht="15.75" hidden="1">
      <c r="B303" s="445"/>
      <c r="C303" s="445"/>
      <c r="D303" s="445"/>
      <c r="E303" s="445"/>
      <c r="F303" s="445"/>
      <c r="G303" s="445"/>
      <c r="H303" s="445"/>
      <c r="I303" s="151"/>
      <c r="J303" s="151"/>
      <c r="K303" s="151"/>
      <c r="L303" s="151"/>
      <c r="M303" s="151"/>
      <c r="N303" s="433"/>
      <c r="O303" s="447"/>
      <c r="P303" s="448" t="s">
        <v>120</v>
      </c>
      <c r="Q303" s="435"/>
      <c r="R303" s="435"/>
      <c r="S303" s="435"/>
      <c r="T303" s="435"/>
      <c r="U303" s="448" t="s">
        <v>114</v>
      </c>
      <c r="V303" s="435"/>
      <c r="W303" s="435"/>
      <c r="X303" s="435"/>
      <c r="Y303" s="435"/>
      <c r="Z303" s="448" t="s">
        <v>115</v>
      </c>
      <c r="AA303" s="435"/>
      <c r="AB303" s="435"/>
      <c r="AC303" s="435"/>
      <c r="AD303" s="435"/>
      <c r="AE303" s="448" t="s">
        <v>116</v>
      </c>
      <c r="AF303" s="435"/>
      <c r="AG303" s="435"/>
      <c r="AH303" s="435"/>
      <c r="AI303" s="435"/>
      <c r="AJ303" s="448" t="s">
        <v>117</v>
      </c>
      <c r="AK303" s="435"/>
      <c r="AL303" s="435"/>
      <c r="AM303" s="435"/>
      <c r="AN303" s="435"/>
      <c r="AO303" s="448" t="s">
        <v>118</v>
      </c>
      <c r="AP303" s="435"/>
      <c r="AQ303" s="435"/>
      <c r="AR303" s="435"/>
      <c r="AS303" s="435"/>
      <c r="AT303" s="448" t="s">
        <v>119</v>
      </c>
      <c r="AU303" s="435"/>
      <c r="AV303" s="435"/>
      <c r="AW303" s="435"/>
      <c r="AX303" s="435"/>
    </row>
    <row r="304" spans="2:50" hidden="1">
      <c r="B304" s="433" t="s">
        <v>155</v>
      </c>
      <c r="C304" s="433" t="s">
        <v>147</v>
      </c>
      <c r="D304" s="433"/>
      <c r="E304" s="433" t="s">
        <v>149</v>
      </c>
      <c r="F304" s="433"/>
      <c r="G304" s="433"/>
      <c r="H304" s="440" t="s">
        <v>156</v>
      </c>
      <c r="I304" s="434" t="s">
        <v>225</v>
      </c>
      <c r="J304" s="434"/>
      <c r="K304" s="434"/>
      <c r="L304" s="434" t="s">
        <v>156</v>
      </c>
      <c r="M304" s="434" t="s">
        <v>168</v>
      </c>
      <c r="N304" s="433"/>
      <c r="O304" s="433" t="s">
        <v>158</v>
      </c>
      <c r="P304" s="430" t="s">
        <v>152</v>
      </c>
      <c r="Q304" s="431"/>
      <c r="R304" s="431"/>
      <c r="S304" s="432"/>
      <c r="T304" s="433" t="s">
        <v>156</v>
      </c>
      <c r="U304" s="430" t="s">
        <v>152</v>
      </c>
      <c r="V304" s="431"/>
      <c r="W304" s="431"/>
      <c r="X304" s="432"/>
      <c r="Y304" s="433" t="s">
        <v>156</v>
      </c>
      <c r="Z304" s="430" t="s">
        <v>152</v>
      </c>
      <c r="AA304" s="431"/>
      <c r="AB304" s="431"/>
      <c r="AC304" s="432"/>
      <c r="AD304" s="433" t="s">
        <v>156</v>
      </c>
      <c r="AE304" s="430" t="s">
        <v>152</v>
      </c>
      <c r="AF304" s="431"/>
      <c r="AG304" s="431"/>
      <c r="AH304" s="432"/>
      <c r="AI304" s="433" t="s">
        <v>156</v>
      </c>
      <c r="AJ304" s="430" t="s">
        <v>152</v>
      </c>
      <c r="AK304" s="431"/>
      <c r="AL304" s="431"/>
      <c r="AM304" s="432"/>
      <c r="AN304" s="433" t="s">
        <v>156</v>
      </c>
      <c r="AO304" s="430" t="s">
        <v>152</v>
      </c>
      <c r="AP304" s="431"/>
      <c r="AQ304" s="431"/>
      <c r="AR304" s="432"/>
      <c r="AS304" s="433" t="s">
        <v>156</v>
      </c>
      <c r="AT304" s="430" t="s">
        <v>152</v>
      </c>
      <c r="AU304" s="431"/>
      <c r="AV304" s="431"/>
      <c r="AW304" s="432"/>
      <c r="AX304" s="433" t="s">
        <v>156</v>
      </c>
    </row>
    <row r="305" spans="2:50" hidden="1">
      <c r="B305" s="433"/>
      <c r="C305" s="433"/>
      <c r="D305" s="433"/>
      <c r="E305" s="433" t="s">
        <v>148</v>
      </c>
      <c r="F305" s="433"/>
      <c r="G305" s="433"/>
      <c r="H305" s="441"/>
      <c r="I305" s="434" t="s">
        <v>148</v>
      </c>
      <c r="J305" s="434"/>
      <c r="K305" s="434"/>
      <c r="L305" s="434"/>
      <c r="M305" s="434"/>
      <c r="N305" s="433"/>
      <c r="O305" s="433"/>
      <c r="P305" s="430" t="s">
        <v>153</v>
      </c>
      <c r="Q305" s="431"/>
      <c r="R305" s="431"/>
      <c r="S305" s="432"/>
      <c r="T305" s="433"/>
      <c r="U305" s="430" t="s">
        <v>153</v>
      </c>
      <c r="V305" s="431"/>
      <c r="W305" s="431"/>
      <c r="X305" s="432"/>
      <c r="Y305" s="433"/>
      <c r="Z305" s="430" t="s">
        <v>153</v>
      </c>
      <c r="AA305" s="431"/>
      <c r="AB305" s="431"/>
      <c r="AC305" s="432"/>
      <c r="AD305" s="433"/>
      <c r="AE305" s="430" t="s">
        <v>153</v>
      </c>
      <c r="AF305" s="431"/>
      <c r="AG305" s="431"/>
      <c r="AH305" s="432"/>
      <c r="AI305" s="433"/>
      <c r="AJ305" s="430" t="s">
        <v>153</v>
      </c>
      <c r="AK305" s="431"/>
      <c r="AL305" s="431"/>
      <c r="AM305" s="432"/>
      <c r="AN305" s="433"/>
      <c r="AO305" s="430" t="s">
        <v>153</v>
      </c>
      <c r="AP305" s="431"/>
      <c r="AQ305" s="431"/>
      <c r="AR305" s="432"/>
      <c r="AS305" s="433"/>
      <c r="AT305" s="430" t="s">
        <v>153</v>
      </c>
      <c r="AU305" s="431"/>
      <c r="AV305" s="431"/>
      <c r="AW305" s="432"/>
      <c r="AX305" s="433"/>
    </row>
    <row r="306" spans="2:50" hidden="1">
      <c r="B306" s="433"/>
      <c r="C306" s="433"/>
      <c r="D306" s="433"/>
      <c r="E306" s="94" t="s">
        <v>150</v>
      </c>
      <c r="F306" s="94" t="s">
        <v>151</v>
      </c>
      <c r="G306" s="94" t="s">
        <v>154</v>
      </c>
      <c r="H306" s="442"/>
      <c r="I306" s="153" t="s">
        <v>150</v>
      </c>
      <c r="J306" s="153" t="s">
        <v>151</v>
      </c>
      <c r="K306" s="153" t="s">
        <v>154</v>
      </c>
      <c r="L306" s="434"/>
      <c r="M306" s="434"/>
      <c r="N306" s="433"/>
      <c r="O306" s="433"/>
      <c r="P306" s="94" t="s">
        <v>150</v>
      </c>
      <c r="Q306" s="94" t="s">
        <v>151</v>
      </c>
      <c r="R306" s="94" t="s">
        <v>154</v>
      </c>
      <c r="S306" s="94" t="s">
        <v>168</v>
      </c>
      <c r="T306" s="433"/>
      <c r="U306" s="94" t="s">
        <v>150</v>
      </c>
      <c r="V306" s="94" t="s">
        <v>151</v>
      </c>
      <c r="W306" s="94" t="s">
        <v>154</v>
      </c>
      <c r="X306" s="94" t="s">
        <v>168</v>
      </c>
      <c r="Y306" s="433"/>
      <c r="Z306" s="94" t="s">
        <v>150</v>
      </c>
      <c r="AA306" s="94" t="s">
        <v>151</v>
      </c>
      <c r="AB306" s="94" t="s">
        <v>154</v>
      </c>
      <c r="AC306" s="94" t="s">
        <v>168</v>
      </c>
      <c r="AD306" s="43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3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3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3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33"/>
    </row>
    <row r="307" spans="2:50" hidden="1">
      <c r="B307" s="433" t="s">
        <v>649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36" t="e">
        <f>AVERAGE(G307:G321)</f>
        <v>#DIV/0!</v>
      </c>
      <c r="I307" s="154" t="str">
        <f t="shared" ref="I307:I309" si="311">IFERROR(AVERAGE(P307,U307,Z307,AE307,AJ307,AO307,AT307),"")</f>
        <v/>
      </c>
      <c r="J307" s="154" t="str">
        <f t="shared" ref="J307:J309" si="312">IFERROR(AVERAGE(Q307,V307,AA307,AF307,AK307,AP307,AU307),"")</f>
        <v/>
      </c>
      <c r="K307" s="155" t="str">
        <f t="shared" ref="K307:K309" si="313">IFERROR(AVERAGE(R307,W307,AB307,AG307,AL307,AQ307,AV307),"")</f>
        <v/>
      </c>
      <c r="L307" s="437" t="str">
        <f>IFERROR(AVERAGE(K307:K321),"-")</f>
        <v>-</v>
      </c>
      <c r="M307" s="154" t="str">
        <f>IFERROR(RANK(K307, K$307:K$321),"")</f>
        <v/>
      </c>
      <c r="N307" s="433"/>
      <c r="O307" s="43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36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36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36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36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36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36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36" t="e">
        <f>AVERAGE(AV307:AV321)</f>
        <v>#DIV/0!</v>
      </c>
    </row>
    <row r="308" spans="2:50" hidden="1">
      <c r="B308" s="435"/>
      <c r="C308" s="95">
        <f t="shared" ref="C308:C321" si="314">C288</f>
        <v>2</v>
      </c>
      <c r="D308" s="95"/>
      <c r="E308" s="95"/>
      <c r="F308" s="95"/>
      <c r="G308" s="178"/>
      <c r="H308" s="436"/>
      <c r="I308" s="154" t="str">
        <f t="shared" si="311"/>
        <v/>
      </c>
      <c r="J308" s="154" t="str">
        <f t="shared" si="312"/>
        <v/>
      </c>
      <c r="K308" s="155" t="str">
        <f t="shared" si="313"/>
        <v/>
      </c>
      <c r="L308" s="438"/>
      <c r="M308" s="154" t="str">
        <f t="shared" ref="M308:M321" si="315">IFERROR(RANK(K308, K$307:K$321),"")</f>
        <v/>
      </c>
      <c r="N308" s="433"/>
      <c r="O308" s="433"/>
      <c r="P308" s="95"/>
      <c r="Q308" s="95"/>
      <c r="R308" s="178" t="str">
        <f t="shared" ref="R308:R321" si="316">IFERROR(Q308/P308,"")</f>
        <v/>
      </c>
      <c r="S308" s="95" t="str">
        <f t="shared" ref="S308:S321" si="317">IFERROR(RANK(R308, R$307:R$321),"")</f>
        <v/>
      </c>
      <c r="T308" s="436"/>
      <c r="U308" s="95"/>
      <c r="V308" s="95"/>
      <c r="W308" s="178" t="str">
        <f t="shared" ref="W308:W321" si="318">IFERROR(V308/U308,"")</f>
        <v/>
      </c>
      <c r="X308" s="95" t="str">
        <f t="shared" ref="X308:X321" si="319">IFERROR(RANK(W308, W$307:W$321),"")</f>
        <v/>
      </c>
      <c r="Y308" s="436"/>
      <c r="Z308" s="95"/>
      <c r="AA308" s="95"/>
      <c r="AB308" s="178" t="str">
        <f t="shared" ref="AB308:AB321" si="320">IFERROR(AA308/Z308,"")</f>
        <v/>
      </c>
      <c r="AC308" s="95" t="str">
        <f t="shared" ref="AC308:AC321" si="321">IFERROR(RANK(AB308, AB$307:AB$321),"")</f>
        <v/>
      </c>
      <c r="AD308" s="436"/>
      <c r="AE308" s="95"/>
      <c r="AF308" s="95"/>
      <c r="AG308" s="178" t="str">
        <f t="shared" ref="AG308:AG321" si="322">IFERROR(AF308/AE308,"")</f>
        <v/>
      </c>
      <c r="AH308" s="95" t="str">
        <f t="shared" ref="AH308:AH321" si="323">IFERROR(RANK(AG308, AG$307:AG$321),"")</f>
        <v/>
      </c>
      <c r="AI308" s="436"/>
      <c r="AJ308" s="95"/>
      <c r="AK308" s="95"/>
      <c r="AL308" s="178" t="str">
        <f t="shared" ref="AL308:AL321" si="324">IFERROR(AK308/AJ308,"")</f>
        <v/>
      </c>
      <c r="AM308" s="95" t="str">
        <f t="shared" ref="AM308:AM321" si="325">IFERROR(RANK(AL308, AL$307:AL$321),"")</f>
        <v/>
      </c>
      <c r="AN308" s="436"/>
      <c r="AO308" s="95"/>
      <c r="AP308" s="95"/>
      <c r="AQ308" s="178" t="str">
        <f t="shared" ref="AQ308:AQ321" si="326">IFERROR(AP308/AO308,"")</f>
        <v/>
      </c>
      <c r="AR308" s="95" t="str">
        <f t="shared" ref="AR308:AR321" si="327">IFERROR(RANK(AQ308, AQ$307:AQ$321),"")</f>
        <v/>
      </c>
      <c r="AS308" s="436"/>
      <c r="AT308" s="95"/>
      <c r="AU308" s="95"/>
      <c r="AV308" s="178" t="str">
        <f t="shared" ref="AV308:AV321" si="328">IFERROR(AU308/AT308,"")</f>
        <v/>
      </c>
      <c r="AW308" s="95" t="str">
        <f t="shared" ref="AW308:AW321" si="329">IFERROR(RANK(AV308, AV$307:AV$321),"")</f>
        <v/>
      </c>
      <c r="AX308" s="436"/>
    </row>
    <row r="309" spans="2:50" hidden="1">
      <c r="B309" s="435"/>
      <c r="C309" s="95">
        <f t="shared" si="314"/>
        <v>3</v>
      </c>
      <c r="D309" s="95"/>
      <c r="E309" s="95"/>
      <c r="F309" s="95"/>
      <c r="G309" s="178"/>
      <c r="H309" s="436"/>
      <c r="I309" s="154" t="str">
        <f t="shared" si="311"/>
        <v/>
      </c>
      <c r="J309" s="154" t="str">
        <f t="shared" si="312"/>
        <v/>
      </c>
      <c r="K309" s="155" t="str">
        <f t="shared" si="313"/>
        <v/>
      </c>
      <c r="L309" s="438"/>
      <c r="M309" s="154" t="str">
        <f t="shared" si="315"/>
        <v/>
      </c>
      <c r="N309" s="433"/>
      <c r="O309" s="433"/>
      <c r="P309" s="95"/>
      <c r="Q309" s="95"/>
      <c r="R309" s="178" t="str">
        <f t="shared" si="316"/>
        <v/>
      </c>
      <c r="S309" s="95" t="str">
        <f t="shared" si="317"/>
        <v/>
      </c>
      <c r="T309" s="436"/>
      <c r="U309" s="95"/>
      <c r="V309" s="95"/>
      <c r="W309" s="178" t="str">
        <f t="shared" si="318"/>
        <v/>
      </c>
      <c r="X309" s="95" t="str">
        <f t="shared" si="319"/>
        <v/>
      </c>
      <c r="Y309" s="436"/>
      <c r="Z309" s="95"/>
      <c r="AA309" s="95"/>
      <c r="AB309" s="178" t="str">
        <f t="shared" si="320"/>
        <v/>
      </c>
      <c r="AC309" s="95" t="str">
        <f t="shared" si="321"/>
        <v/>
      </c>
      <c r="AD309" s="436"/>
      <c r="AE309" s="95"/>
      <c r="AF309" s="95"/>
      <c r="AG309" s="178" t="str">
        <f t="shared" si="322"/>
        <v/>
      </c>
      <c r="AH309" s="95" t="str">
        <f t="shared" si="323"/>
        <v/>
      </c>
      <c r="AI309" s="436"/>
      <c r="AJ309" s="95"/>
      <c r="AK309" s="95"/>
      <c r="AL309" s="178" t="str">
        <f t="shared" si="324"/>
        <v/>
      </c>
      <c r="AM309" s="95" t="str">
        <f t="shared" si="325"/>
        <v/>
      </c>
      <c r="AN309" s="436"/>
      <c r="AO309" s="95"/>
      <c r="AP309" s="95"/>
      <c r="AQ309" s="178" t="str">
        <f t="shared" si="326"/>
        <v/>
      </c>
      <c r="AR309" s="95" t="str">
        <f t="shared" si="327"/>
        <v/>
      </c>
      <c r="AS309" s="436"/>
      <c r="AT309" s="95"/>
      <c r="AU309" s="95"/>
      <c r="AV309" s="178" t="str">
        <f t="shared" si="328"/>
        <v/>
      </c>
      <c r="AW309" s="95" t="str">
        <f t="shared" si="329"/>
        <v/>
      </c>
      <c r="AX309" s="436"/>
    </row>
    <row r="310" spans="2:50" hidden="1">
      <c r="B310" s="435"/>
      <c r="C310" s="95">
        <f t="shared" si="314"/>
        <v>4</v>
      </c>
      <c r="D310" s="95"/>
      <c r="E310" s="95"/>
      <c r="F310" s="95"/>
      <c r="G310" s="178"/>
      <c r="H310" s="436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38"/>
      <c r="M310" s="154" t="str">
        <f t="shared" si="315"/>
        <v/>
      </c>
      <c r="N310" s="433"/>
      <c r="O310" s="433"/>
      <c r="P310" s="95"/>
      <c r="Q310" s="95"/>
      <c r="R310" s="178" t="str">
        <f t="shared" si="316"/>
        <v/>
      </c>
      <c r="S310" s="95" t="str">
        <f t="shared" si="317"/>
        <v/>
      </c>
      <c r="T310" s="436"/>
      <c r="U310" s="95"/>
      <c r="V310" s="95"/>
      <c r="W310" s="178" t="str">
        <f t="shared" si="318"/>
        <v/>
      </c>
      <c r="X310" s="95" t="str">
        <f t="shared" si="319"/>
        <v/>
      </c>
      <c r="Y310" s="436"/>
      <c r="Z310" s="95"/>
      <c r="AA310" s="95"/>
      <c r="AB310" s="178" t="str">
        <f t="shared" si="320"/>
        <v/>
      </c>
      <c r="AC310" s="95" t="str">
        <f t="shared" si="321"/>
        <v/>
      </c>
      <c r="AD310" s="436"/>
      <c r="AE310" s="95"/>
      <c r="AF310" s="95"/>
      <c r="AG310" s="178" t="str">
        <f t="shared" si="322"/>
        <v/>
      </c>
      <c r="AH310" s="95" t="str">
        <f t="shared" si="323"/>
        <v/>
      </c>
      <c r="AI310" s="436"/>
      <c r="AJ310" s="95"/>
      <c r="AK310" s="95"/>
      <c r="AL310" s="178" t="str">
        <f t="shared" si="324"/>
        <v/>
      </c>
      <c r="AM310" s="95" t="str">
        <f t="shared" si="325"/>
        <v/>
      </c>
      <c r="AN310" s="436"/>
      <c r="AO310" s="95"/>
      <c r="AP310" s="95"/>
      <c r="AQ310" s="178" t="str">
        <f t="shared" si="326"/>
        <v/>
      </c>
      <c r="AR310" s="95" t="str">
        <f t="shared" si="327"/>
        <v/>
      </c>
      <c r="AS310" s="436"/>
      <c r="AT310" s="95"/>
      <c r="AU310" s="95"/>
      <c r="AV310" s="178" t="str">
        <f t="shared" si="328"/>
        <v/>
      </c>
      <c r="AW310" s="95" t="str">
        <f t="shared" si="329"/>
        <v/>
      </c>
      <c r="AX310" s="436"/>
    </row>
    <row r="311" spans="2:50" hidden="1">
      <c r="B311" s="435"/>
      <c r="C311" s="95">
        <f t="shared" si="314"/>
        <v>5</v>
      </c>
      <c r="D311" s="95"/>
      <c r="E311" s="95"/>
      <c r="F311" s="95"/>
      <c r="G311" s="178"/>
      <c r="H311" s="436"/>
      <c r="I311" s="154" t="str">
        <f t="shared" ref="I311:I321" si="330">IFERROR(AVERAGE(P311,U311,Z311,AE311,AJ311,AO311,AT311),"")</f>
        <v/>
      </c>
      <c r="J311" s="154" t="str">
        <f t="shared" ref="J311:J321" si="331">IFERROR(AVERAGE(Q311,V311,AA311,AF311,AK311,AP311,AU311),"")</f>
        <v/>
      </c>
      <c r="K311" s="155" t="str">
        <f t="shared" ref="K311:K321" si="332">IFERROR(AVERAGE(R311,W311,AB311,AG311,AL311,AQ311,AV311),"")</f>
        <v/>
      </c>
      <c r="L311" s="438"/>
      <c r="M311" s="154" t="str">
        <f t="shared" si="315"/>
        <v/>
      </c>
      <c r="N311" s="433"/>
      <c r="O311" s="433"/>
      <c r="P311" s="95"/>
      <c r="Q311" s="95"/>
      <c r="R311" s="178" t="str">
        <f t="shared" si="316"/>
        <v/>
      </c>
      <c r="S311" s="95" t="str">
        <f t="shared" si="317"/>
        <v/>
      </c>
      <c r="T311" s="436"/>
      <c r="U311" s="95"/>
      <c r="V311" s="95"/>
      <c r="W311" s="178" t="str">
        <f t="shared" si="318"/>
        <v/>
      </c>
      <c r="X311" s="95" t="str">
        <f t="shared" si="319"/>
        <v/>
      </c>
      <c r="Y311" s="436"/>
      <c r="Z311" s="95"/>
      <c r="AA311" s="95"/>
      <c r="AB311" s="178" t="str">
        <f t="shared" si="320"/>
        <v/>
      </c>
      <c r="AC311" s="95" t="str">
        <f t="shared" si="321"/>
        <v/>
      </c>
      <c r="AD311" s="436"/>
      <c r="AE311" s="95"/>
      <c r="AF311" s="95"/>
      <c r="AG311" s="178" t="str">
        <f t="shared" si="322"/>
        <v/>
      </c>
      <c r="AH311" s="95" t="str">
        <f t="shared" si="323"/>
        <v/>
      </c>
      <c r="AI311" s="436"/>
      <c r="AJ311" s="95"/>
      <c r="AK311" s="95"/>
      <c r="AL311" s="178" t="str">
        <f t="shared" si="324"/>
        <v/>
      </c>
      <c r="AM311" s="95" t="str">
        <f t="shared" si="325"/>
        <v/>
      </c>
      <c r="AN311" s="436"/>
      <c r="AO311" s="95"/>
      <c r="AP311" s="95"/>
      <c r="AQ311" s="178" t="str">
        <f t="shared" si="326"/>
        <v/>
      </c>
      <c r="AR311" s="95" t="str">
        <f t="shared" si="327"/>
        <v/>
      </c>
      <c r="AS311" s="436"/>
      <c r="AT311" s="95"/>
      <c r="AU311" s="95"/>
      <c r="AV311" s="178" t="str">
        <f t="shared" si="328"/>
        <v/>
      </c>
      <c r="AW311" s="95" t="str">
        <f t="shared" si="329"/>
        <v/>
      </c>
      <c r="AX311" s="436"/>
    </row>
    <row r="312" spans="2:50" hidden="1">
      <c r="B312" s="435"/>
      <c r="C312" s="95">
        <f t="shared" si="314"/>
        <v>6</v>
      </c>
      <c r="D312" s="95"/>
      <c r="E312" s="95"/>
      <c r="F312" s="95"/>
      <c r="G312" s="178"/>
      <c r="H312" s="436"/>
      <c r="I312" s="154" t="str">
        <f t="shared" si="330"/>
        <v/>
      </c>
      <c r="J312" s="154" t="str">
        <f t="shared" si="331"/>
        <v/>
      </c>
      <c r="K312" s="155" t="str">
        <f t="shared" si="332"/>
        <v/>
      </c>
      <c r="L312" s="438"/>
      <c r="M312" s="154" t="str">
        <f t="shared" si="315"/>
        <v/>
      </c>
      <c r="N312" s="433"/>
      <c r="O312" s="433"/>
      <c r="P312" s="95"/>
      <c r="Q312" s="95"/>
      <c r="R312" s="178" t="str">
        <f t="shared" si="316"/>
        <v/>
      </c>
      <c r="S312" s="95" t="str">
        <f t="shared" si="317"/>
        <v/>
      </c>
      <c r="T312" s="436"/>
      <c r="U312" s="95"/>
      <c r="V312" s="95"/>
      <c r="W312" s="178" t="str">
        <f t="shared" si="318"/>
        <v/>
      </c>
      <c r="X312" s="95" t="str">
        <f t="shared" si="319"/>
        <v/>
      </c>
      <c r="Y312" s="436"/>
      <c r="Z312" s="95"/>
      <c r="AA312" s="95"/>
      <c r="AB312" s="178" t="str">
        <f t="shared" si="320"/>
        <v/>
      </c>
      <c r="AC312" s="95" t="str">
        <f t="shared" si="321"/>
        <v/>
      </c>
      <c r="AD312" s="436"/>
      <c r="AE312" s="95"/>
      <c r="AF312" s="95"/>
      <c r="AG312" s="178" t="str">
        <f t="shared" si="322"/>
        <v/>
      </c>
      <c r="AH312" s="95" t="str">
        <f t="shared" si="323"/>
        <v/>
      </c>
      <c r="AI312" s="436"/>
      <c r="AJ312" s="95"/>
      <c r="AK312" s="95"/>
      <c r="AL312" s="178" t="str">
        <f t="shared" si="324"/>
        <v/>
      </c>
      <c r="AM312" s="95" t="str">
        <f t="shared" si="325"/>
        <v/>
      </c>
      <c r="AN312" s="436"/>
      <c r="AO312" s="95"/>
      <c r="AP312" s="95"/>
      <c r="AQ312" s="178" t="str">
        <f t="shared" si="326"/>
        <v/>
      </c>
      <c r="AR312" s="95" t="str">
        <f t="shared" si="327"/>
        <v/>
      </c>
      <c r="AS312" s="436"/>
      <c r="AT312" s="95"/>
      <c r="AU312" s="95"/>
      <c r="AV312" s="178" t="str">
        <f t="shared" si="328"/>
        <v/>
      </c>
      <c r="AW312" s="95" t="str">
        <f t="shared" si="329"/>
        <v/>
      </c>
      <c r="AX312" s="436"/>
    </row>
    <row r="313" spans="2:50" hidden="1">
      <c r="B313" s="435"/>
      <c r="C313" s="95">
        <f t="shared" si="314"/>
        <v>7</v>
      </c>
      <c r="D313" s="95"/>
      <c r="E313" s="95"/>
      <c r="F313" s="95"/>
      <c r="G313" s="178"/>
      <c r="H313" s="436"/>
      <c r="I313" s="154" t="str">
        <f t="shared" si="330"/>
        <v/>
      </c>
      <c r="J313" s="154" t="str">
        <f t="shared" si="331"/>
        <v/>
      </c>
      <c r="K313" s="155" t="str">
        <f t="shared" si="332"/>
        <v/>
      </c>
      <c r="L313" s="438"/>
      <c r="M313" s="154" t="str">
        <f t="shared" si="315"/>
        <v/>
      </c>
      <c r="N313" s="433"/>
      <c r="O313" s="433"/>
      <c r="P313" s="95"/>
      <c r="Q313" s="95"/>
      <c r="R313" s="178" t="str">
        <f t="shared" si="316"/>
        <v/>
      </c>
      <c r="S313" s="95" t="str">
        <f t="shared" si="317"/>
        <v/>
      </c>
      <c r="T313" s="436"/>
      <c r="U313" s="95"/>
      <c r="V313" s="95"/>
      <c r="W313" s="178" t="str">
        <f t="shared" si="318"/>
        <v/>
      </c>
      <c r="X313" s="95" t="str">
        <f t="shared" si="319"/>
        <v/>
      </c>
      <c r="Y313" s="436"/>
      <c r="Z313" s="95"/>
      <c r="AA313" s="95"/>
      <c r="AB313" s="178" t="str">
        <f t="shared" si="320"/>
        <v/>
      </c>
      <c r="AC313" s="95" t="str">
        <f t="shared" si="321"/>
        <v/>
      </c>
      <c r="AD313" s="436"/>
      <c r="AE313" s="95"/>
      <c r="AF313" s="95"/>
      <c r="AG313" s="178" t="str">
        <f t="shared" si="322"/>
        <v/>
      </c>
      <c r="AH313" s="95" t="str">
        <f t="shared" si="323"/>
        <v/>
      </c>
      <c r="AI313" s="436"/>
      <c r="AJ313" s="95"/>
      <c r="AK313" s="95"/>
      <c r="AL313" s="178" t="str">
        <f t="shared" si="324"/>
        <v/>
      </c>
      <c r="AM313" s="95" t="str">
        <f t="shared" si="325"/>
        <v/>
      </c>
      <c r="AN313" s="436"/>
      <c r="AO313" s="95"/>
      <c r="AP313" s="95"/>
      <c r="AQ313" s="178" t="str">
        <f t="shared" si="326"/>
        <v/>
      </c>
      <c r="AR313" s="95" t="str">
        <f t="shared" si="327"/>
        <v/>
      </c>
      <c r="AS313" s="436"/>
      <c r="AT313" s="95"/>
      <c r="AU313" s="95"/>
      <c r="AV313" s="178" t="str">
        <f t="shared" si="328"/>
        <v/>
      </c>
      <c r="AW313" s="95" t="str">
        <f t="shared" si="329"/>
        <v/>
      </c>
      <c r="AX313" s="436"/>
    </row>
    <row r="314" spans="2:50" hidden="1">
      <c r="B314" s="435"/>
      <c r="C314" s="95">
        <f t="shared" si="314"/>
        <v>8</v>
      </c>
      <c r="D314" s="95"/>
      <c r="E314" s="95"/>
      <c r="F314" s="95"/>
      <c r="G314" s="178"/>
      <c r="H314" s="436"/>
      <c r="I314" s="154" t="str">
        <f t="shared" si="330"/>
        <v/>
      </c>
      <c r="J314" s="154" t="str">
        <f t="shared" si="331"/>
        <v/>
      </c>
      <c r="K314" s="155" t="str">
        <f t="shared" si="332"/>
        <v/>
      </c>
      <c r="L314" s="438"/>
      <c r="M314" s="154" t="str">
        <f t="shared" si="315"/>
        <v/>
      </c>
      <c r="N314" s="433"/>
      <c r="O314" s="433"/>
      <c r="P314" s="95"/>
      <c r="Q314" s="95"/>
      <c r="R314" s="178" t="str">
        <f t="shared" si="316"/>
        <v/>
      </c>
      <c r="S314" s="95" t="str">
        <f t="shared" si="317"/>
        <v/>
      </c>
      <c r="T314" s="436"/>
      <c r="U314" s="95"/>
      <c r="V314" s="95"/>
      <c r="W314" s="178" t="str">
        <f t="shared" si="318"/>
        <v/>
      </c>
      <c r="X314" s="95" t="str">
        <f t="shared" si="319"/>
        <v/>
      </c>
      <c r="Y314" s="436"/>
      <c r="Z314" s="95"/>
      <c r="AA314" s="95"/>
      <c r="AB314" s="178" t="str">
        <f t="shared" si="320"/>
        <v/>
      </c>
      <c r="AC314" s="95" t="str">
        <f t="shared" si="321"/>
        <v/>
      </c>
      <c r="AD314" s="436"/>
      <c r="AE314" s="95"/>
      <c r="AF314" s="95"/>
      <c r="AG314" s="178" t="str">
        <f t="shared" si="322"/>
        <v/>
      </c>
      <c r="AH314" s="95" t="str">
        <f t="shared" si="323"/>
        <v/>
      </c>
      <c r="AI314" s="436"/>
      <c r="AJ314" s="95"/>
      <c r="AK314" s="95"/>
      <c r="AL314" s="178" t="str">
        <f t="shared" si="324"/>
        <v/>
      </c>
      <c r="AM314" s="95" t="str">
        <f t="shared" si="325"/>
        <v/>
      </c>
      <c r="AN314" s="436"/>
      <c r="AO314" s="95"/>
      <c r="AP314" s="95"/>
      <c r="AQ314" s="178" t="str">
        <f t="shared" si="326"/>
        <v/>
      </c>
      <c r="AR314" s="95" t="str">
        <f t="shared" si="327"/>
        <v/>
      </c>
      <c r="AS314" s="436"/>
      <c r="AT314" s="95"/>
      <c r="AU314" s="95"/>
      <c r="AV314" s="178" t="str">
        <f t="shared" si="328"/>
        <v/>
      </c>
      <c r="AW314" s="95" t="str">
        <f t="shared" si="329"/>
        <v/>
      </c>
      <c r="AX314" s="436"/>
    </row>
    <row r="315" spans="2:50" hidden="1">
      <c r="B315" s="435"/>
      <c r="C315" s="95">
        <f t="shared" si="314"/>
        <v>9</v>
      </c>
      <c r="D315" s="95"/>
      <c r="E315" s="95"/>
      <c r="F315" s="95"/>
      <c r="G315" s="178"/>
      <c r="H315" s="436"/>
      <c r="I315" s="154" t="str">
        <f t="shared" si="330"/>
        <v/>
      </c>
      <c r="J315" s="154" t="str">
        <f t="shared" si="331"/>
        <v/>
      </c>
      <c r="K315" s="155" t="str">
        <f t="shared" si="332"/>
        <v/>
      </c>
      <c r="L315" s="438"/>
      <c r="M315" s="154" t="str">
        <f t="shared" si="315"/>
        <v/>
      </c>
      <c r="N315" s="433"/>
      <c r="O315" s="433"/>
      <c r="P315" s="95"/>
      <c r="Q315" s="95"/>
      <c r="R315" s="178" t="str">
        <f t="shared" si="316"/>
        <v/>
      </c>
      <c r="S315" s="95" t="str">
        <f t="shared" si="317"/>
        <v/>
      </c>
      <c r="T315" s="436"/>
      <c r="U315" s="95"/>
      <c r="V315" s="95"/>
      <c r="W315" s="178" t="str">
        <f t="shared" si="318"/>
        <v/>
      </c>
      <c r="X315" s="95" t="str">
        <f t="shared" si="319"/>
        <v/>
      </c>
      <c r="Y315" s="436"/>
      <c r="Z315" s="95"/>
      <c r="AA315" s="95"/>
      <c r="AB315" s="178" t="str">
        <f t="shared" si="320"/>
        <v/>
      </c>
      <c r="AC315" s="95" t="str">
        <f t="shared" si="321"/>
        <v/>
      </c>
      <c r="AD315" s="436"/>
      <c r="AE315" s="95"/>
      <c r="AF315" s="95"/>
      <c r="AG315" s="178" t="str">
        <f t="shared" si="322"/>
        <v/>
      </c>
      <c r="AH315" s="95" t="str">
        <f t="shared" si="323"/>
        <v/>
      </c>
      <c r="AI315" s="436"/>
      <c r="AJ315" s="95"/>
      <c r="AK315" s="95"/>
      <c r="AL315" s="178" t="str">
        <f t="shared" si="324"/>
        <v/>
      </c>
      <c r="AM315" s="95" t="str">
        <f t="shared" si="325"/>
        <v/>
      </c>
      <c r="AN315" s="436"/>
      <c r="AO315" s="95"/>
      <c r="AP315" s="95"/>
      <c r="AQ315" s="178" t="str">
        <f t="shared" si="326"/>
        <v/>
      </c>
      <c r="AR315" s="95" t="str">
        <f t="shared" si="327"/>
        <v/>
      </c>
      <c r="AS315" s="436"/>
      <c r="AT315" s="95"/>
      <c r="AU315" s="95"/>
      <c r="AV315" s="178" t="str">
        <f t="shared" si="328"/>
        <v/>
      </c>
      <c r="AW315" s="95" t="str">
        <f t="shared" si="329"/>
        <v/>
      </c>
      <c r="AX315" s="436"/>
    </row>
    <row r="316" spans="2:50" hidden="1">
      <c r="B316" s="435"/>
      <c r="C316" s="95">
        <f t="shared" si="314"/>
        <v>10</v>
      </c>
      <c r="D316" s="95"/>
      <c r="E316" s="95"/>
      <c r="F316" s="95"/>
      <c r="G316" s="178"/>
      <c r="H316" s="436"/>
      <c r="I316" s="154" t="str">
        <f t="shared" si="330"/>
        <v/>
      </c>
      <c r="J316" s="154" t="str">
        <f t="shared" si="331"/>
        <v/>
      </c>
      <c r="K316" s="155" t="str">
        <f t="shared" si="332"/>
        <v/>
      </c>
      <c r="L316" s="438"/>
      <c r="M316" s="154" t="str">
        <f t="shared" si="315"/>
        <v/>
      </c>
      <c r="N316" s="433"/>
      <c r="O316" s="433"/>
      <c r="P316" s="95"/>
      <c r="Q316" s="95"/>
      <c r="R316" s="178" t="str">
        <f t="shared" si="316"/>
        <v/>
      </c>
      <c r="S316" s="95" t="str">
        <f t="shared" si="317"/>
        <v/>
      </c>
      <c r="T316" s="436"/>
      <c r="U316" s="95"/>
      <c r="V316" s="95"/>
      <c r="W316" s="178" t="str">
        <f t="shared" si="318"/>
        <v/>
      </c>
      <c r="X316" s="95" t="str">
        <f t="shared" si="319"/>
        <v/>
      </c>
      <c r="Y316" s="436"/>
      <c r="Z316" s="95"/>
      <c r="AA316" s="95"/>
      <c r="AB316" s="178" t="str">
        <f t="shared" si="320"/>
        <v/>
      </c>
      <c r="AC316" s="95" t="str">
        <f t="shared" si="321"/>
        <v/>
      </c>
      <c r="AD316" s="436"/>
      <c r="AE316" s="95"/>
      <c r="AF316" s="95"/>
      <c r="AG316" s="178" t="str">
        <f t="shared" si="322"/>
        <v/>
      </c>
      <c r="AH316" s="95" t="str">
        <f t="shared" si="323"/>
        <v/>
      </c>
      <c r="AI316" s="436"/>
      <c r="AJ316" s="95"/>
      <c r="AK316" s="95"/>
      <c r="AL316" s="178" t="str">
        <f t="shared" si="324"/>
        <v/>
      </c>
      <c r="AM316" s="95" t="str">
        <f t="shared" si="325"/>
        <v/>
      </c>
      <c r="AN316" s="436"/>
      <c r="AO316" s="95"/>
      <c r="AP316" s="95"/>
      <c r="AQ316" s="178" t="str">
        <f t="shared" si="326"/>
        <v/>
      </c>
      <c r="AR316" s="95" t="str">
        <f t="shared" si="327"/>
        <v/>
      </c>
      <c r="AS316" s="436"/>
      <c r="AT316" s="95"/>
      <c r="AU316" s="95"/>
      <c r="AV316" s="178" t="str">
        <f t="shared" si="328"/>
        <v/>
      </c>
      <c r="AW316" s="95" t="str">
        <f t="shared" si="329"/>
        <v/>
      </c>
      <c r="AX316" s="436"/>
    </row>
    <row r="317" spans="2:50" hidden="1">
      <c r="B317" s="435"/>
      <c r="C317" s="95">
        <f t="shared" si="314"/>
        <v>11</v>
      </c>
      <c r="D317" s="95"/>
      <c r="E317" s="95"/>
      <c r="F317" s="95"/>
      <c r="G317" s="178"/>
      <c r="H317" s="436"/>
      <c r="I317" s="154" t="str">
        <f t="shared" si="330"/>
        <v/>
      </c>
      <c r="J317" s="154" t="str">
        <f t="shared" si="331"/>
        <v/>
      </c>
      <c r="K317" s="155" t="str">
        <f t="shared" si="332"/>
        <v/>
      </c>
      <c r="L317" s="438"/>
      <c r="M317" s="154" t="str">
        <f t="shared" si="315"/>
        <v/>
      </c>
      <c r="N317" s="433"/>
      <c r="O317" s="433"/>
      <c r="P317" s="95"/>
      <c r="Q317" s="95"/>
      <c r="R317" s="178" t="str">
        <f t="shared" si="316"/>
        <v/>
      </c>
      <c r="S317" s="95" t="str">
        <f t="shared" si="317"/>
        <v/>
      </c>
      <c r="T317" s="436"/>
      <c r="U317" s="95"/>
      <c r="V317" s="95"/>
      <c r="W317" s="178" t="str">
        <f t="shared" si="318"/>
        <v/>
      </c>
      <c r="X317" s="95" t="str">
        <f t="shared" si="319"/>
        <v/>
      </c>
      <c r="Y317" s="436"/>
      <c r="Z317" s="95"/>
      <c r="AA317" s="95"/>
      <c r="AB317" s="178" t="str">
        <f t="shared" si="320"/>
        <v/>
      </c>
      <c r="AC317" s="95" t="str">
        <f t="shared" si="321"/>
        <v/>
      </c>
      <c r="AD317" s="436"/>
      <c r="AE317" s="95"/>
      <c r="AF317" s="95"/>
      <c r="AG317" s="178" t="str">
        <f t="shared" si="322"/>
        <v/>
      </c>
      <c r="AH317" s="95" t="str">
        <f t="shared" si="323"/>
        <v/>
      </c>
      <c r="AI317" s="436"/>
      <c r="AJ317" s="95"/>
      <c r="AK317" s="95"/>
      <c r="AL317" s="178" t="str">
        <f t="shared" si="324"/>
        <v/>
      </c>
      <c r="AM317" s="95" t="str">
        <f t="shared" si="325"/>
        <v/>
      </c>
      <c r="AN317" s="436"/>
      <c r="AO317" s="95"/>
      <c r="AP317" s="95"/>
      <c r="AQ317" s="178" t="str">
        <f t="shared" si="326"/>
        <v/>
      </c>
      <c r="AR317" s="95" t="str">
        <f t="shared" si="327"/>
        <v/>
      </c>
      <c r="AS317" s="436"/>
      <c r="AT317" s="95"/>
      <c r="AU317" s="95"/>
      <c r="AV317" s="178" t="str">
        <f t="shared" si="328"/>
        <v/>
      </c>
      <c r="AW317" s="95" t="str">
        <f t="shared" si="329"/>
        <v/>
      </c>
      <c r="AX317" s="436"/>
    </row>
    <row r="318" spans="2:50" hidden="1">
      <c r="B318" s="435"/>
      <c r="C318" s="95">
        <f t="shared" si="314"/>
        <v>12</v>
      </c>
      <c r="D318" s="95"/>
      <c r="E318" s="95"/>
      <c r="F318" s="95"/>
      <c r="G318" s="178"/>
      <c r="H318" s="436"/>
      <c r="I318" s="154" t="str">
        <f t="shared" si="330"/>
        <v/>
      </c>
      <c r="J318" s="154" t="str">
        <f t="shared" si="331"/>
        <v/>
      </c>
      <c r="K318" s="155" t="str">
        <f t="shared" si="332"/>
        <v/>
      </c>
      <c r="L318" s="438"/>
      <c r="M318" s="154" t="str">
        <f t="shared" si="315"/>
        <v/>
      </c>
      <c r="N318" s="433"/>
      <c r="O318" s="433"/>
      <c r="P318" s="95"/>
      <c r="Q318" s="95"/>
      <c r="R318" s="178" t="str">
        <f t="shared" si="316"/>
        <v/>
      </c>
      <c r="S318" s="95" t="str">
        <f t="shared" si="317"/>
        <v/>
      </c>
      <c r="T318" s="436"/>
      <c r="U318" s="95"/>
      <c r="V318" s="95"/>
      <c r="W318" s="178" t="str">
        <f t="shared" si="318"/>
        <v/>
      </c>
      <c r="X318" s="95" t="str">
        <f t="shared" si="319"/>
        <v/>
      </c>
      <c r="Y318" s="436"/>
      <c r="Z318" s="95"/>
      <c r="AA318" s="95"/>
      <c r="AB318" s="178" t="str">
        <f t="shared" si="320"/>
        <v/>
      </c>
      <c r="AC318" s="95" t="str">
        <f t="shared" si="321"/>
        <v/>
      </c>
      <c r="AD318" s="436"/>
      <c r="AE318" s="95"/>
      <c r="AF318" s="95"/>
      <c r="AG318" s="178" t="str">
        <f t="shared" si="322"/>
        <v/>
      </c>
      <c r="AH318" s="95" t="str">
        <f t="shared" si="323"/>
        <v/>
      </c>
      <c r="AI318" s="436"/>
      <c r="AJ318" s="95"/>
      <c r="AK318" s="95"/>
      <c r="AL318" s="178" t="str">
        <f t="shared" si="324"/>
        <v/>
      </c>
      <c r="AM318" s="95" t="str">
        <f t="shared" si="325"/>
        <v/>
      </c>
      <c r="AN318" s="436"/>
      <c r="AO318" s="95"/>
      <c r="AP318" s="95"/>
      <c r="AQ318" s="178" t="str">
        <f t="shared" si="326"/>
        <v/>
      </c>
      <c r="AR318" s="95" t="str">
        <f t="shared" si="327"/>
        <v/>
      </c>
      <c r="AS318" s="436"/>
      <c r="AT318" s="95"/>
      <c r="AU318" s="95"/>
      <c r="AV318" s="178" t="str">
        <f t="shared" si="328"/>
        <v/>
      </c>
      <c r="AW318" s="95" t="str">
        <f t="shared" si="329"/>
        <v/>
      </c>
      <c r="AX318" s="436"/>
    </row>
    <row r="319" spans="2:50" hidden="1">
      <c r="B319" s="435"/>
      <c r="C319" s="95">
        <f t="shared" si="314"/>
        <v>13</v>
      </c>
      <c r="D319" s="95"/>
      <c r="E319" s="95"/>
      <c r="F319" s="95"/>
      <c r="G319" s="178"/>
      <c r="H319" s="436"/>
      <c r="I319" s="154" t="str">
        <f t="shared" si="330"/>
        <v/>
      </c>
      <c r="J319" s="154" t="str">
        <f t="shared" si="331"/>
        <v/>
      </c>
      <c r="K319" s="155" t="str">
        <f t="shared" si="332"/>
        <v/>
      </c>
      <c r="L319" s="438"/>
      <c r="M319" s="154" t="str">
        <f t="shared" si="315"/>
        <v/>
      </c>
      <c r="N319" s="433"/>
      <c r="O319" s="433"/>
      <c r="P319" s="95"/>
      <c r="Q319" s="95"/>
      <c r="R319" s="178" t="str">
        <f t="shared" si="316"/>
        <v/>
      </c>
      <c r="S319" s="95" t="str">
        <f t="shared" si="317"/>
        <v/>
      </c>
      <c r="T319" s="436"/>
      <c r="U319" s="95"/>
      <c r="V319" s="95"/>
      <c r="W319" s="178" t="str">
        <f t="shared" si="318"/>
        <v/>
      </c>
      <c r="X319" s="95" t="str">
        <f t="shared" si="319"/>
        <v/>
      </c>
      <c r="Y319" s="436"/>
      <c r="Z319" s="95"/>
      <c r="AA319" s="95"/>
      <c r="AB319" s="178" t="str">
        <f t="shared" si="320"/>
        <v/>
      </c>
      <c r="AC319" s="95" t="str">
        <f t="shared" si="321"/>
        <v/>
      </c>
      <c r="AD319" s="436"/>
      <c r="AE319" s="95"/>
      <c r="AF319" s="95"/>
      <c r="AG319" s="178" t="str">
        <f t="shared" si="322"/>
        <v/>
      </c>
      <c r="AH319" s="95" t="str">
        <f t="shared" si="323"/>
        <v/>
      </c>
      <c r="AI319" s="436"/>
      <c r="AJ319" s="95"/>
      <c r="AK319" s="95"/>
      <c r="AL319" s="178" t="str">
        <f t="shared" si="324"/>
        <v/>
      </c>
      <c r="AM319" s="95" t="str">
        <f t="shared" si="325"/>
        <v/>
      </c>
      <c r="AN319" s="436"/>
      <c r="AO319" s="95"/>
      <c r="AP319" s="95"/>
      <c r="AQ319" s="178" t="str">
        <f t="shared" si="326"/>
        <v/>
      </c>
      <c r="AR319" s="95" t="str">
        <f t="shared" si="327"/>
        <v/>
      </c>
      <c r="AS319" s="436"/>
      <c r="AT319" s="95"/>
      <c r="AU319" s="95"/>
      <c r="AV319" s="178" t="str">
        <f t="shared" si="328"/>
        <v/>
      </c>
      <c r="AW319" s="95" t="str">
        <f t="shared" si="329"/>
        <v/>
      </c>
      <c r="AX319" s="436"/>
    </row>
    <row r="320" spans="2:50" hidden="1">
      <c r="B320" s="435"/>
      <c r="C320" s="95">
        <f t="shared" si="314"/>
        <v>14</v>
      </c>
      <c r="D320" s="95"/>
      <c r="E320" s="95"/>
      <c r="F320" s="95"/>
      <c r="G320" s="178"/>
      <c r="H320" s="436"/>
      <c r="I320" s="154" t="str">
        <f t="shared" si="330"/>
        <v/>
      </c>
      <c r="J320" s="154" t="str">
        <f t="shared" si="331"/>
        <v/>
      </c>
      <c r="K320" s="155" t="str">
        <f t="shared" si="332"/>
        <v/>
      </c>
      <c r="L320" s="438"/>
      <c r="M320" s="154" t="str">
        <f t="shared" si="315"/>
        <v/>
      </c>
      <c r="N320" s="433"/>
      <c r="O320" s="433"/>
      <c r="P320" s="95"/>
      <c r="Q320" s="95"/>
      <c r="R320" s="178" t="str">
        <f t="shared" si="316"/>
        <v/>
      </c>
      <c r="S320" s="95" t="str">
        <f t="shared" si="317"/>
        <v/>
      </c>
      <c r="T320" s="436"/>
      <c r="U320" s="95"/>
      <c r="V320" s="95"/>
      <c r="W320" s="178" t="str">
        <f t="shared" si="318"/>
        <v/>
      </c>
      <c r="X320" s="95" t="str">
        <f t="shared" si="319"/>
        <v/>
      </c>
      <c r="Y320" s="436"/>
      <c r="Z320" s="95"/>
      <c r="AA320" s="95"/>
      <c r="AB320" s="178" t="str">
        <f t="shared" si="320"/>
        <v/>
      </c>
      <c r="AC320" s="95" t="str">
        <f t="shared" si="321"/>
        <v/>
      </c>
      <c r="AD320" s="436"/>
      <c r="AE320" s="95"/>
      <c r="AF320" s="95"/>
      <c r="AG320" s="178" t="str">
        <f t="shared" si="322"/>
        <v/>
      </c>
      <c r="AH320" s="95" t="str">
        <f t="shared" si="323"/>
        <v/>
      </c>
      <c r="AI320" s="436"/>
      <c r="AJ320" s="95"/>
      <c r="AK320" s="95"/>
      <c r="AL320" s="178" t="str">
        <f t="shared" si="324"/>
        <v/>
      </c>
      <c r="AM320" s="95" t="str">
        <f t="shared" si="325"/>
        <v/>
      </c>
      <c r="AN320" s="436"/>
      <c r="AO320" s="95"/>
      <c r="AP320" s="95"/>
      <c r="AQ320" s="178" t="str">
        <f t="shared" si="326"/>
        <v/>
      </c>
      <c r="AR320" s="95" t="str">
        <f t="shared" si="327"/>
        <v/>
      </c>
      <c r="AS320" s="436"/>
      <c r="AT320" s="95"/>
      <c r="AU320" s="95"/>
      <c r="AV320" s="178" t="str">
        <f t="shared" si="328"/>
        <v/>
      </c>
      <c r="AW320" s="95" t="str">
        <f t="shared" si="329"/>
        <v/>
      </c>
      <c r="AX320" s="436"/>
    </row>
    <row r="321" spans="2:50" hidden="1">
      <c r="B321" s="435"/>
      <c r="C321" s="95">
        <f t="shared" si="314"/>
        <v>15</v>
      </c>
      <c r="D321" s="95"/>
      <c r="E321" s="95"/>
      <c r="F321" s="95"/>
      <c r="G321" s="178"/>
      <c r="H321" s="436"/>
      <c r="I321" s="154" t="str">
        <f t="shared" si="330"/>
        <v/>
      </c>
      <c r="J321" s="154" t="str">
        <f t="shared" si="331"/>
        <v/>
      </c>
      <c r="K321" s="155" t="str">
        <f t="shared" si="332"/>
        <v/>
      </c>
      <c r="L321" s="439"/>
      <c r="M321" s="154" t="str">
        <f t="shared" si="315"/>
        <v/>
      </c>
      <c r="N321" s="433"/>
      <c r="O321" s="433"/>
      <c r="P321" s="95"/>
      <c r="Q321" s="95"/>
      <c r="R321" s="178" t="str">
        <f t="shared" si="316"/>
        <v/>
      </c>
      <c r="S321" s="95" t="str">
        <f t="shared" si="317"/>
        <v/>
      </c>
      <c r="T321" s="436"/>
      <c r="U321" s="95"/>
      <c r="V321" s="95"/>
      <c r="W321" s="178" t="str">
        <f t="shared" si="318"/>
        <v/>
      </c>
      <c r="X321" s="95" t="str">
        <f t="shared" si="319"/>
        <v/>
      </c>
      <c r="Y321" s="436"/>
      <c r="Z321" s="95"/>
      <c r="AA321" s="95"/>
      <c r="AB321" s="178" t="str">
        <f t="shared" si="320"/>
        <v/>
      </c>
      <c r="AC321" s="95" t="str">
        <f t="shared" si="321"/>
        <v/>
      </c>
      <c r="AD321" s="436"/>
      <c r="AE321" s="95"/>
      <c r="AF321" s="95"/>
      <c r="AG321" s="178" t="str">
        <f t="shared" si="322"/>
        <v/>
      </c>
      <c r="AH321" s="95" t="str">
        <f t="shared" si="323"/>
        <v/>
      </c>
      <c r="AI321" s="436"/>
      <c r="AJ321" s="95"/>
      <c r="AK321" s="95"/>
      <c r="AL321" s="178" t="str">
        <f t="shared" si="324"/>
        <v/>
      </c>
      <c r="AM321" s="95" t="str">
        <f t="shared" si="325"/>
        <v/>
      </c>
      <c r="AN321" s="436"/>
      <c r="AO321" s="95"/>
      <c r="AP321" s="95"/>
      <c r="AQ321" s="178" t="str">
        <f t="shared" si="326"/>
        <v/>
      </c>
      <c r="AR321" s="95" t="str">
        <f t="shared" si="327"/>
        <v/>
      </c>
      <c r="AS321" s="436"/>
      <c r="AT321" s="95"/>
      <c r="AU321" s="95"/>
      <c r="AV321" s="178" t="str">
        <f t="shared" si="328"/>
        <v/>
      </c>
      <c r="AW321" s="95" t="str">
        <f t="shared" si="329"/>
        <v/>
      </c>
      <c r="AX321" s="436"/>
    </row>
    <row r="322" spans="2:50" ht="15.75" hidden="1">
      <c r="B322" s="443" t="s">
        <v>167</v>
      </c>
      <c r="C322" s="444"/>
      <c r="D322" s="444"/>
      <c r="E322" s="444"/>
      <c r="F322" s="444"/>
      <c r="G322" s="444"/>
      <c r="H322" s="444"/>
      <c r="I322" s="151"/>
      <c r="J322" s="151"/>
      <c r="K322" s="151"/>
      <c r="L322" s="151"/>
      <c r="M322" s="151"/>
      <c r="N322" s="433" t="s">
        <v>159</v>
      </c>
      <c r="O322" s="446" t="s">
        <v>106</v>
      </c>
      <c r="P322" s="448">
        <f>AT302+1</f>
        <v>45979</v>
      </c>
      <c r="Q322" s="435"/>
      <c r="R322" s="435"/>
      <c r="S322" s="435"/>
      <c r="T322" s="435"/>
      <c r="U322" s="448">
        <f>P322+1</f>
        <v>45980</v>
      </c>
      <c r="V322" s="435"/>
      <c r="W322" s="435"/>
      <c r="X322" s="435"/>
      <c r="Y322" s="435"/>
      <c r="Z322" s="448">
        <f>U322+1</f>
        <v>45981</v>
      </c>
      <c r="AA322" s="435"/>
      <c r="AB322" s="435"/>
      <c r="AC322" s="435"/>
      <c r="AD322" s="435"/>
      <c r="AE322" s="448">
        <f>Z322+1</f>
        <v>45982</v>
      </c>
      <c r="AF322" s="435"/>
      <c r="AG322" s="435"/>
      <c r="AH322" s="435"/>
      <c r="AI322" s="435"/>
      <c r="AJ322" s="448">
        <f>AE322+1</f>
        <v>45983</v>
      </c>
      <c r="AK322" s="435"/>
      <c r="AL322" s="435"/>
      <c r="AM322" s="435"/>
      <c r="AN322" s="435"/>
      <c r="AO322" s="448">
        <f>AJ322+1</f>
        <v>45984</v>
      </c>
      <c r="AP322" s="435"/>
      <c r="AQ322" s="435"/>
      <c r="AR322" s="435"/>
      <c r="AS322" s="435"/>
      <c r="AT322" s="448">
        <f>AO322+1</f>
        <v>45985</v>
      </c>
      <c r="AU322" s="435"/>
      <c r="AV322" s="435"/>
      <c r="AW322" s="435"/>
      <c r="AX322" s="435"/>
    </row>
    <row r="323" spans="2:50" ht="15.75" hidden="1">
      <c r="B323" s="445"/>
      <c r="C323" s="445"/>
      <c r="D323" s="445"/>
      <c r="E323" s="445"/>
      <c r="F323" s="445"/>
      <c r="G323" s="445"/>
      <c r="H323" s="445"/>
      <c r="I323" s="151"/>
      <c r="J323" s="151"/>
      <c r="K323" s="151"/>
      <c r="L323" s="151"/>
      <c r="M323" s="151"/>
      <c r="N323" s="433"/>
      <c r="O323" s="447"/>
      <c r="P323" s="448" t="s">
        <v>120</v>
      </c>
      <c r="Q323" s="435"/>
      <c r="R323" s="435"/>
      <c r="S323" s="435"/>
      <c r="T323" s="435"/>
      <c r="U323" s="448" t="s">
        <v>114</v>
      </c>
      <c r="V323" s="435"/>
      <c r="W323" s="435"/>
      <c r="X323" s="435"/>
      <c r="Y323" s="435"/>
      <c r="Z323" s="448" t="s">
        <v>115</v>
      </c>
      <c r="AA323" s="435"/>
      <c r="AB323" s="435"/>
      <c r="AC323" s="435"/>
      <c r="AD323" s="435"/>
      <c r="AE323" s="448" t="s">
        <v>116</v>
      </c>
      <c r="AF323" s="435"/>
      <c r="AG323" s="435"/>
      <c r="AH323" s="435"/>
      <c r="AI323" s="435"/>
      <c r="AJ323" s="448" t="s">
        <v>117</v>
      </c>
      <c r="AK323" s="435"/>
      <c r="AL323" s="435"/>
      <c r="AM323" s="435"/>
      <c r="AN323" s="435"/>
      <c r="AO323" s="448" t="s">
        <v>118</v>
      </c>
      <c r="AP323" s="435"/>
      <c r="AQ323" s="435"/>
      <c r="AR323" s="435"/>
      <c r="AS323" s="435"/>
      <c r="AT323" s="448" t="s">
        <v>119</v>
      </c>
      <c r="AU323" s="435"/>
      <c r="AV323" s="435"/>
      <c r="AW323" s="435"/>
      <c r="AX323" s="435"/>
    </row>
    <row r="324" spans="2:50" hidden="1">
      <c r="B324" s="433" t="s">
        <v>155</v>
      </c>
      <c r="C324" s="433" t="s">
        <v>147</v>
      </c>
      <c r="D324" s="433"/>
      <c r="E324" s="433" t="s">
        <v>149</v>
      </c>
      <c r="F324" s="433"/>
      <c r="G324" s="433"/>
      <c r="H324" s="440" t="s">
        <v>156</v>
      </c>
      <c r="I324" s="434" t="s">
        <v>225</v>
      </c>
      <c r="J324" s="434"/>
      <c r="K324" s="434"/>
      <c r="L324" s="434" t="s">
        <v>156</v>
      </c>
      <c r="M324" s="434" t="s">
        <v>168</v>
      </c>
      <c r="N324" s="433"/>
      <c r="O324" s="433" t="s">
        <v>158</v>
      </c>
      <c r="P324" s="430" t="s">
        <v>152</v>
      </c>
      <c r="Q324" s="431"/>
      <c r="R324" s="431"/>
      <c r="S324" s="432"/>
      <c r="T324" s="433" t="s">
        <v>156</v>
      </c>
      <c r="U324" s="430" t="s">
        <v>152</v>
      </c>
      <c r="V324" s="431"/>
      <c r="W324" s="431"/>
      <c r="X324" s="432"/>
      <c r="Y324" s="433" t="s">
        <v>156</v>
      </c>
      <c r="Z324" s="430" t="s">
        <v>152</v>
      </c>
      <c r="AA324" s="431"/>
      <c r="AB324" s="431"/>
      <c r="AC324" s="432"/>
      <c r="AD324" s="433" t="s">
        <v>156</v>
      </c>
      <c r="AE324" s="430" t="s">
        <v>152</v>
      </c>
      <c r="AF324" s="431"/>
      <c r="AG324" s="431"/>
      <c r="AH324" s="432"/>
      <c r="AI324" s="433" t="s">
        <v>156</v>
      </c>
      <c r="AJ324" s="430" t="s">
        <v>152</v>
      </c>
      <c r="AK324" s="431"/>
      <c r="AL324" s="431"/>
      <c r="AM324" s="432"/>
      <c r="AN324" s="433" t="s">
        <v>156</v>
      </c>
      <c r="AO324" s="430" t="s">
        <v>152</v>
      </c>
      <c r="AP324" s="431"/>
      <c r="AQ324" s="431"/>
      <c r="AR324" s="432"/>
      <c r="AS324" s="433" t="s">
        <v>156</v>
      </c>
      <c r="AT324" s="430" t="s">
        <v>152</v>
      </c>
      <c r="AU324" s="431"/>
      <c r="AV324" s="431"/>
      <c r="AW324" s="432"/>
      <c r="AX324" s="433" t="s">
        <v>156</v>
      </c>
    </row>
    <row r="325" spans="2:50" hidden="1">
      <c r="B325" s="433"/>
      <c r="C325" s="433"/>
      <c r="D325" s="433"/>
      <c r="E325" s="433" t="s">
        <v>148</v>
      </c>
      <c r="F325" s="433"/>
      <c r="G325" s="433"/>
      <c r="H325" s="441"/>
      <c r="I325" s="434" t="s">
        <v>148</v>
      </c>
      <c r="J325" s="434"/>
      <c r="K325" s="434"/>
      <c r="L325" s="434"/>
      <c r="M325" s="434"/>
      <c r="N325" s="433"/>
      <c r="O325" s="433"/>
      <c r="P325" s="430" t="s">
        <v>153</v>
      </c>
      <c r="Q325" s="431"/>
      <c r="R325" s="431"/>
      <c r="S325" s="432"/>
      <c r="T325" s="433"/>
      <c r="U325" s="430" t="s">
        <v>153</v>
      </c>
      <c r="V325" s="431"/>
      <c r="W325" s="431"/>
      <c r="X325" s="432"/>
      <c r="Y325" s="433"/>
      <c r="Z325" s="430" t="s">
        <v>153</v>
      </c>
      <c r="AA325" s="431"/>
      <c r="AB325" s="431"/>
      <c r="AC325" s="432"/>
      <c r="AD325" s="433"/>
      <c r="AE325" s="430" t="s">
        <v>153</v>
      </c>
      <c r="AF325" s="431"/>
      <c r="AG325" s="431"/>
      <c r="AH325" s="432"/>
      <c r="AI325" s="433"/>
      <c r="AJ325" s="430" t="s">
        <v>153</v>
      </c>
      <c r="AK325" s="431"/>
      <c r="AL325" s="431"/>
      <c r="AM325" s="432"/>
      <c r="AN325" s="433"/>
      <c r="AO325" s="430" t="s">
        <v>153</v>
      </c>
      <c r="AP325" s="431"/>
      <c r="AQ325" s="431"/>
      <c r="AR325" s="432"/>
      <c r="AS325" s="433"/>
      <c r="AT325" s="430" t="s">
        <v>153</v>
      </c>
      <c r="AU325" s="431"/>
      <c r="AV325" s="431"/>
      <c r="AW325" s="432"/>
      <c r="AX325" s="433"/>
    </row>
    <row r="326" spans="2:50" hidden="1">
      <c r="B326" s="433"/>
      <c r="C326" s="433"/>
      <c r="D326" s="433"/>
      <c r="E326" s="94" t="s">
        <v>150</v>
      </c>
      <c r="F326" s="94" t="s">
        <v>151</v>
      </c>
      <c r="G326" s="94" t="s">
        <v>154</v>
      </c>
      <c r="H326" s="442"/>
      <c r="I326" s="153" t="s">
        <v>150</v>
      </c>
      <c r="J326" s="153" t="s">
        <v>151</v>
      </c>
      <c r="K326" s="153" t="s">
        <v>154</v>
      </c>
      <c r="L326" s="434"/>
      <c r="M326" s="434"/>
      <c r="N326" s="433"/>
      <c r="O326" s="433"/>
      <c r="P326" s="94" t="s">
        <v>150</v>
      </c>
      <c r="Q326" s="94" t="s">
        <v>151</v>
      </c>
      <c r="R326" s="94" t="s">
        <v>154</v>
      </c>
      <c r="S326" s="94" t="s">
        <v>168</v>
      </c>
      <c r="T326" s="433"/>
      <c r="U326" s="94" t="s">
        <v>150</v>
      </c>
      <c r="V326" s="94" t="s">
        <v>151</v>
      </c>
      <c r="W326" s="94" t="s">
        <v>154</v>
      </c>
      <c r="X326" s="94" t="s">
        <v>168</v>
      </c>
      <c r="Y326" s="433"/>
      <c r="Z326" s="94" t="s">
        <v>150</v>
      </c>
      <c r="AA326" s="94" t="s">
        <v>151</v>
      </c>
      <c r="AB326" s="94" t="s">
        <v>154</v>
      </c>
      <c r="AC326" s="94" t="s">
        <v>168</v>
      </c>
      <c r="AD326" s="43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3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3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3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33"/>
    </row>
    <row r="327" spans="2:50" hidden="1">
      <c r="B327" s="433" t="s">
        <v>649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36" t="e">
        <f>AVERAGE(G327:G341)</f>
        <v>#DIV/0!</v>
      </c>
      <c r="I327" s="154" t="str">
        <f t="shared" ref="I327:I329" si="333">IFERROR(AVERAGE(P327,U327,Z327,AE327,AJ327,AO327,AT327),"")</f>
        <v/>
      </c>
      <c r="J327" s="154" t="str">
        <f t="shared" ref="J327:J329" si="334">IFERROR(AVERAGE(Q327,V327,AA327,AF327,AK327,AP327,AU327),"")</f>
        <v/>
      </c>
      <c r="K327" s="155" t="str">
        <f t="shared" ref="K327:K329" si="335">IFERROR(AVERAGE(R327,W327,AB327,AG327,AL327,AQ327,AV327),"")</f>
        <v/>
      </c>
      <c r="L327" s="437" t="str">
        <f>IFERROR(AVERAGE(K327:K341),"-")</f>
        <v>-</v>
      </c>
      <c r="M327" s="154" t="str">
        <f>IFERROR(RANK(K327, K$327:K$341),"")</f>
        <v/>
      </c>
      <c r="N327" s="433"/>
      <c r="O327" s="43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36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36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36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36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36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36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36" t="e">
        <f>AVERAGE(AV327:AV341)</f>
        <v>#DIV/0!</v>
      </c>
    </row>
    <row r="328" spans="2:50" hidden="1">
      <c r="B328" s="435"/>
      <c r="C328" s="95">
        <f t="shared" ref="C328:C341" si="336">C308</f>
        <v>2</v>
      </c>
      <c r="D328" s="95"/>
      <c r="E328" s="95"/>
      <c r="F328" s="95"/>
      <c r="G328" s="178"/>
      <c r="H328" s="436"/>
      <c r="I328" s="154" t="str">
        <f t="shared" si="333"/>
        <v/>
      </c>
      <c r="J328" s="154" t="str">
        <f t="shared" si="334"/>
        <v/>
      </c>
      <c r="K328" s="155" t="str">
        <f t="shared" si="335"/>
        <v/>
      </c>
      <c r="L328" s="438"/>
      <c r="M328" s="154" t="str">
        <f t="shared" ref="M328:M341" si="337">IFERROR(RANK(K328, K$327:K$341),"")</f>
        <v/>
      </c>
      <c r="N328" s="433"/>
      <c r="O328" s="433"/>
      <c r="P328" s="95"/>
      <c r="Q328" s="95"/>
      <c r="R328" s="178" t="str">
        <f t="shared" ref="R328:R341" si="338">IFERROR(Q328/P328,"")</f>
        <v/>
      </c>
      <c r="S328" s="95" t="str">
        <f t="shared" ref="S328:S341" si="339">IFERROR(RANK(R328, R$327:R$341),"")</f>
        <v/>
      </c>
      <c r="T328" s="436"/>
      <c r="U328" s="95"/>
      <c r="V328" s="95"/>
      <c r="W328" s="178" t="str">
        <f t="shared" ref="W328:W341" si="340">IFERROR(V328/U328,"")</f>
        <v/>
      </c>
      <c r="X328" s="95" t="str">
        <f t="shared" ref="X328:X341" si="341">IFERROR(RANK(W328, W$327:W$341),"")</f>
        <v/>
      </c>
      <c r="Y328" s="436"/>
      <c r="Z328" s="95"/>
      <c r="AA328" s="95"/>
      <c r="AB328" s="178" t="str">
        <f t="shared" ref="AB328:AB341" si="342">IFERROR(AA328/Z328,"")</f>
        <v/>
      </c>
      <c r="AC328" s="95" t="str">
        <f t="shared" ref="AC328:AC341" si="343">IFERROR(RANK(AB328, AB$327:AB$341),"")</f>
        <v/>
      </c>
      <c r="AD328" s="436"/>
      <c r="AE328" s="95"/>
      <c r="AF328" s="95"/>
      <c r="AG328" s="178" t="str">
        <f t="shared" ref="AG328:AG341" si="344">IFERROR(AF328/AE328,"")</f>
        <v/>
      </c>
      <c r="AH328" s="95" t="str">
        <f t="shared" ref="AH328:AH341" si="345">IFERROR(RANK(AG328, AG$327:AG$341),"")</f>
        <v/>
      </c>
      <c r="AI328" s="436"/>
      <c r="AJ328" s="95"/>
      <c r="AK328" s="95"/>
      <c r="AL328" s="178" t="str">
        <f t="shared" ref="AL328:AL341" si="346">IFERROR(AK328/AJ328,"")</f>
        <v/>
      </c>
      <c r="AM328" s="95" t="str">
        <f t="shared" ref="AM328:AM341" si="347">IFERROR(RANK(AL328, AL$327:AL$341),"")</f>
        <v/>
      </c>
      <c r="AN328" s="436"/>
      <c r="AO328" s="95"/>
      <c r="AP328" s="95"/>
      <c r="AQ328" s="178" t="str">
        <f t="shared" ref="AQ328:AQ341" si="348">IFERROR(AP328/AO328,"")</f>
        <v/>
      </c>
      <c r="AR328" s="95" t="str">
        <f t="shared" ref="AR328:AR341" si="349">IFERROR(RANK(AQ328, AQ$327:AQ$341),"")</f>
        <v/>
      </c>
      <c r="AS328" s="436"/>
      <c r="AT328" s="95"/>
      <c r="AU328" s="95"/>
      <c r="AV328" s="178" t="str">
        <f t="shared" ref="AV328:AV341" si="350">IFERROR(AU328/AT328,"")</f>
        <v/>
      </c>
      <c r="AW328" s="95" t="str">
        <f t="shared" ref="AW328:AW341" si="351">IFERROR(RANK(AV328, AV$327:AV$341),"")</f>
        <v/>
      </c>
      <c r="AX328" s="436"/>
    </row>
    <row r="329" spans="2:50" hidden="1">
      <c r="B329" s="435"/>
      <c r="C329" s="95">
        <f t="shared" si="336"/>
        <v>3</v>
      </c>
      <c r="D329" s="95"/>
      <c r="E329" s="95"/>
      <c r="F329" s="95"/>
      <c r="G329" s="178"/>
      <c r="H329" s="436"/>
      <c r="I329" s="154" t="str">
        <f t="shared" si="333"/>
        <v/>
      </c>
      <c r="J329" s="154" t="str">
        <f t="shared" si="334"/>
        <v/>
      </c>
      <c r="K329" s="155" t="str">
        <f t="shared" si="335"/>
        <v/>
      </c>
      <c r="L329" s="438"/>
      <c r="M329" s="154" t="str">
        <f t="shared" si="337"/>
        <v/>
      </c>
      <c r="N329" s="433"/>
      <c r="O329" s="433"/>
      <c r="P329" s="95"/>
      <c r="Q329" s="95"/>
      <c r="R329" s="178" t="str">
        <f t="shared" si="338"/>
        <v/>
      </c>
      <c r="S329" s="95" t="str">
        <f t="shared" si="339"/>
        <v/>
      </c>
      <c r="T329" s="436"/>
      <c r="U329" s="95"/>
      <c r="V329" s="95"/>
      <c r="W329" s="178" t="str">
        <f t="shared" si="340"/>
        <v/>
      </c>
      <c r="X329" s="95" t="str">
        <f t="shared" si="341"/>
        <v/>
      </c>
      <c r="Y329" s="436"/>
      <c r="Z329" s="95"/>
      <c r="AA329" s="95"/>
      <c r="AB329" s="178" t="str">
        <f t="shared" si="342"/>
        <v/>
      </c>
      <c r="AC329" s="95" t="str">
        <f t="shared" si="343"/>
        <v/>
      </c>
      <c r="AD329" s="436"/>
      <c r="AE329" s="95"/>
      <c r="AF329" s="95"/>
      <c r="AG329" s="178" t="str">
        <f t="shared" si="344"/>
        <v/>
      </c>
      <c r="AH329" s="95" t="str">
        <f t="shared" si="345"/>
        <v/>
      </c>
      <c r="AI329" s="436"/>
      <c r="AJ329" s="95"/>
      <c r="AK329" s="95"/>
      <c r="AL329" s="178" t="str">
        <f t="shared" si="346"/>
        <v/>
      </c>
      <c r="AM329" s="95" t="str">
        <f t="shared" si="347"/>
        <v/>
      </c>
      <c r="AN329" s="436"/>
      <c r="AO329" s="95"/>
      <c r="AP329" s="95"/>
      <c r="AQ329" s="178" t="str">
        <f t="shared" si="348"/>
        <v/>
      </c>
      <c r="AR329" s="95" t="str">
        <f t="shared" si="349"/>
        <v/>
      </c>
      <c r="AS329" s="436"/>
      <c r="AT329" s="95"/>
      <c r="AU329" s="95"/>
      <c r="AV329" s="178" t="str">
        <f t="shared" si="350"/>
        <v/>
      </c>
      <c r="AW329" s="95" t="str">
        <f t="shared" si="351"/>
        <v/>
      </c>
      <c r="AX329" s="436"/>
    </row>
    <row r="330" spans="2:50" hidden="1">
      <c r="B330" s="435"/>
      <c r="C330" s="95">
        <f t="shared" si="336"/>
        <v>4</v>
      </c>
      <c r="D330" s="95"/>
      <c r="E330" s="95"/>
      <c r="F330" s="95"/>
      <c r="G330" s="178"/>
      <c r="H330" s="436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38"/>
      <c r="M330" s="154" t="str">
        <f t="shared" si="337"/>
        <v/>
      </c>
      <c r="N330" s="433"/>
      <c r="O330" s="433"/>
      <c r="P330" s="95"/>
      <c r="Q330" s="95"/>
      <c r="R330" s="178" t="str">
        <f t="shared" si="338"/>
        <v/>
      </c>
      <c r="S330" s="95" t="str">
        <f t="shared" si="339"/>
        <v/>
      </c>
      <c r="T330" s="436"/>
      <c r="U330" s="95"/>
      <c r="V330" s="95"/>
      <c r="W330" s="178" t="str">
        <f t="shared" si="340"/>
        <v/>
      </c>
      <c r="X330" s="95" t="str">
        <f t="shared" si="341"/>
        <v/>
      </c>
      <c r="Y330" s="436"/>
      <c r="Z330" s="95"/>
      <c r="AA330" s="95"/>
      <c r="AB330" s="178" t="str">
        <f t="shared" si="342"/>
        <v/>
      </c>
      <c r="AC330" s="95" t="str">
        <f t="shared" si="343"/>
        <v/>
      </c>
      <c r="AD330" s="436"/>
      <c r="AE330" s="95"/>
      <c r="AF330" s="95"/>
      <c r="AG330" s="178" t="str">
        <f t="shared" si="344"/>
        <v/>
      </c>
      <c r="AH330" s="95" t="str">
        <f t="shared" si="345"/>
        <v/>
      </c>
      <c r="AI330" s="436"/>
      <c r="AJ330" s="95"/>
      <c r="AK330" s="95"/>
      <c r="AL330" s="178" t="str">
        <f t="shared" si="346"/>
        <v/>
      </c>
      <c r="AM330" s="95" t="str">
        <f t="shared" si="347"/>
        <v/>
      </c>
      <c r="AN330" s="436"/>
      <c r="AO330" s="95"/>
      <c r="AP330" s="95"/>
      <c r="AQ330" s="178" t="str">
        <f t="shared" si="348"/>
        <v/>
      </c>
      <c r="AR330" s="95" t="str">
        <f t="shared" si="349"/>
        <v/>
      </c>
      <c r="AS330" s="436"/>
      <c r="AT330" s="95"/>
      <c r="AU330" s="95"/>
      <c r="AV330" s="178" t="str">
        <f t="shared" si="350"/>
        <v/>
      </c>
      <c r="AW330" s="95" t="str">
        <f t="shared" si="351"/>
        <v/>
      </c>
      <c r="AX330" s="436"/>
    </row>
    <row r="331" spans="2:50" hidden="1">
      <c r="B331" s="435"/>
      <c r="C331" s="95">
        <f t="shared" si="336"/>
        <v>5</v>
      </c>
      <c r="D331" s="95"/>
      <c r="E331" s="95"/>
      <c r="F331" s="95"/>
      <c r="G331" s="178"/>
      <c r="H331" s="436"/>
      <c r="I331" s="154" t="str">
        <f t="shared" ref="I331:I341" si="352">IFERROR(AVERAGE(P331,U331,Z331,AE331,AJ331,AO331,AT331),"")</f>
        <v/>
      </c>
      <c r="J331" s="154" t="str">
        <f t="shared" ref="J331:J341" si="353">IFERROR(AVERAGE(Q331,V331,AA331,AF331,AK331,AP331,AU331),"")</f>
        <v/>
      </c>
      <c r="K331" s="155" t="str">
        <f t="shared" ref="K331:K341" si="354">IFERROR(AVERAGE(R331,W331,AB331,AG331,AL331,AQ331,AV331),"")</f>
        <v/>
      </c>
      <c r="L331" s="438"/>
      <c r="M331" s="154" t="str">
        <f t="shared" si="337"/>
        <v/>
      </c>
      <c r="N331" s="433"/>
      <c r="O331" s="433"/>
      <c r="P331" s="95"/>
      <c r="Q331" s="95"/>
      <c r="R331" s="178" t="str">
        <f t="shared" si="338"/>
        <v/>
      </c>
      <c r="S331" s="95" t="str">
        <f t="shared" si="339"/>
        <v/>
      </c>
      <c r="T331" s="436"/>
      <c r="U331" s="95"/>
      <c r="V331" s="95"/>
      <c r="W331" s="178" t="str">
        <f t="shared" si="340"/>
        <v/>
      </c>
      <c r="X331" s="95" t="str">
        <f t="shared" si="341"/>
        <v/>
      </c>
      <c r="Y331" s="436"/>
      <c r="Z331" s="95"/>
      <c r="AA331" s="95"/>
      <c r="AB331" s="178" t="str">
        <f t="shared" si="342"/>
        <v/>
      </c>
      <c r="AC331" s="95" t="str">
        <f t="shared" si="343"/>
        <v/>
      </c>
      <c r="AD331" s="436"/>
      <c r="AE331" s="95"/>
      <c r="AF331" s="95"/>
      <c r="AG331" s="178" t="str">
        <f t="shared" si="344"/>
        <v/>
      </c>
      <c r="AH331" s="95" t="str">
        <f t="shared" si="345"/>
        <v/>
      </c>
      <c r="AI331" s="436"/>
      <c r="AJ331" s="95"/>
      <c r="AK331" s="95"/>
      <c r="AL331" s="178" t="str">
        <f t="shared" si="346"/>
        <v/>
      </c>
      <c r="AM331" s="95" t="str">
        <f t="shared" si="347"/>
        <v/>
      </c>
      <c r="AN331" s="436"/>
      <c r="AO331" s="95"/>
      <c r="AP331" s="95"/>
      <c r="AQ331" s="178" t="str">
        <f t="shared" si="348"/>
        <v/>
      </c>
      <c r="AR331" s="95" t="str">
        <f t="shared" si="349"/>
        <v/>
      </c>
      <c r="AS331" s="436"/>
      <c r="AT331" s="95"/>
      <c r="AU331" s="95"/>
      <c r="AV331" s="178" t="str">
        <f t="shared" si="350"/>
        <v/>
      </c>
      <c r="AW331" s="95" t="str">
        <f t="shared" si="351"/>
        <v/>
      </c>
      <c r="AX331" s="436"/>
    </row>
    <row r="332" spans="2:50" hidden="1">
      <c r="B332" s="435"/>
      <c r="C332" s="95">
        <f t="shared" si="336"/>
        <v>6</v>
      </c>
      <c r="D332" s="95"/>
      <c r="E332" s="95"/>
      <c r="F332" s="95"/>
      <c r="G332" s="178"/>
      <c r="H332" s="436"/>
      <c r="I332" s="154" t="str">
        <f t="shared" si="352"/>
        <v/>
      </c>
      <c r="J332" s="154" t="str">
        <f t="shared" si="353"/>
        <v/>
      </c>
      <c r="K332" s="155" t="str">
        <f t="shared" si="354"/>
        <v/>
      </c>
      <c r="L332" s="438"/>
      <c r="M332" s="154" t="str">
        <f t="shared" si="337"/>
        <v/>
      </c>
      <c r="N332" s="433"/>
      <c r="O332" s="433"/>
      <c r="P332" s="95"/>
      <c r="Q332" s="95"/>
      <c r="R332" s="178" t="str">
        <f t="shared" si="338"/>
        <v/>
      </c>
      <c r="S332" s="95" t="str">
        <f t="shared" si="339"/>
        <v/>
      </c>
      <c r="T332" s="436"/>
      <c r="U332" s="95"/>
      <c r="V332" s="95"/>
      <c r="W332" s="178" t="str">
        <f t="shared" si="340"/>
        <v/>
      </c>
      <c r="X332" s="95" t="str">
        <f t="shared" si="341"/>
        <v/>
      </c>
      <c r="Y332" s="436"/>
      <c r="Z332" s="95"/>
      <c r="AA332" s="95"/>
      <c r="AB332" s="178" t="str">
        <f t="shared" si="342"/>
        <v/>
      </c>
      <c r="AC332" s="95" t="str">
        <f t="shared" si="343"/>
        <v/>
      </c>
      <c r="AD332" s="436"/>
      <c r="AE332" s="95"/>
      <c r="AF332" s="95"/>
      <c r="AG332" s="178" t="str">
        <f t="shared" si="344"/>
        <v/>
      </c>
      <c r="AH332" s="95" t="str">
        <f t="shared" si="345"/>
        <v/>
      </c>
      <c r="AI332" s="436"/>
      <c r="AJ332" s="95"/>
      <c r="AK332" s="95"/>
      <c r="AL332" s="178" t="str">
        <f t="shared" si="346"/>
        <v/>
      </c>
      <c r="AM332" s="95" t="str">
        <f t="shared" si="347"/>
        <v/>
      </c>
      <c r="AN332" s="436"/>
      <c r="AO332" s="95"/>
      <c r="AP332" s="95"/>
      <c r="AQ332" s="178" t="str">
        <f t="shared" si="348"/>
        <v/>
      </c>
      <c r="AR332" s="95" t="str">
        <f t="shared" si="349"/>
        <v/>
      </c>
      <c r="AS332" s="436"/>
      <c r="AT332" s="95"/>
      <c r="AU332" s="95"/>
      <c r="AV332" s="178" t="str">
        <f t="shared" si="350"/>
        <v/>
      </c>
      <c r="AW332" s="95" t="str">
        <f t="shared" si="351"/>
        <v/>
      </c>
      <c r="AX332" s="436"/>
    </row>
    <row r="333" spans="2:50" hidden="1">
      <c r="B333" s="435"/>
      <c r="C333" s="95">
        <f t="shared" si="336"/>
        <v>7</v>
      </c>
      <c r="D333" s="95"/>
      <c r="E333" s="95"/>
      <c r="F333" s="95"/>
      <c r="G333" s="178"/>
      <c r="H333" s="436"/>
      <c r="I333" s="154" t="str">
        <f t="shared" si="352"/>
        <v/>
      </c>
      <c r="J333" s="154" t="str">
        <f t="shared" si="353"/>
        <v/>
      </c>
      <c r="K333" s="155" t="str">
        <f t="shared" si="354"/>
        <v/>
      </c>
      <c r="L333" s="438"/>
      <c r="M333" s="154" t="str">
        <f t="shared" si="337"/>
        <v/>
      </c>
      <c r="N333" s="433"/>
      <c r="O333" s="433"/>
      <c r="P333" s="95"/>
      <c r="Q333" s="95"/>
      <c r="R333" s="178" t="str">
        <f t="shared" si="338"/>
        <v/>
      </c>
      <c r="S333" s="95" t="str">
        <f t="shared" si="339"/>
        <v/>
      </c>
      <c r="T333" s="436"/>
      <c r="U333" s="95"/>
      <c r="V333" s="95"/>
      <c r="W333" s="178" t="str">
        <f t="shared" si="340"/>
        <v/>
      </c>
      <c r="X333" s="95" t="str">
        <f t="shared" si="341"/>
        <v/>
      </c>
      <c r="Y333" s="436"/>
      <c r="Z333" s="95"/>
      <c r="AA333" s="95"/>
      <c r="AB333" s="178" t="str">
        <f t="shared" si="342"/>
        <v/>
      </c>
      <c r="AC333" s="95" t="str">
        <f t="shared" si="343"/>
        <v/>
      </c>
      <c r="AD333" s="436"/>
      <c r="AE333" s="95"/>
      <c r="AF333" s="95"/>
      <c r="AG333" s="178" t="str">
        <f t="shared" si="344"/>
        <v/>
      </c>
      <c r="AH333" s="95" t="str">
        <f t="shared" si="345"/>
        <v/>
      </c>
      <c r="AI333" s="436"/>
      <c r="AJ333" s="95"/>
      <c r="AK333" s="95"/>
      <c r="AL333" s="178" t="str">
        <f t="shared" si="346"/>
        <v/>
      </c>
      <c r="AM333" s="95" t="str">
        <f t="shared" si="347"/>
        <v/>
      </c>
      <c r="AN333" s="436"/>
      <c r="AO333" s="95"/>
      <c r="AP333" s="95"/>
      <c r="AQ333" s="178" t="str">
        <f t="shared" si="348"/>
        <v/>
      </c>
      <c r="AR333" s="95" t="str">
        <f t="shared" si="349"/>
        <v/>
      </c>
      <c r="AS333" s="436"/>
      <c r="AT333" s="95"/>
      <c r="AU333" s="95"/>
      <c r="AV333" s="178" t="str">
        <f t="shared" si="350"/>
        <v/>
      </c>
      <c r="AW333" s="95" t="str">
        <f t="shared" si="351"/>
        <v/>
      </c>
      <c r="AX333" s="436"/>
    </row>
    <row r="334" spans="2:50" hidden="1">
      <c r="B334" s="435"/>
      <c r="C334" s="95">
        <f t="shared" si="336"/>
        <v>8</v>
      </c>
      <c r="D334" s="95"/>
      <c r="E334" s="95"/>
      <c r="F334" s="95"/>
      <c r="G334" s="178"/>
      <c r="H334" s="436"/>
      <c r="I334" s="154" t="str">
        <f t="shared" si="352"/>
        <v/>
      </c>
      <c r="J334" s="154" t="str">
        <f t="shared" si="353"/>
        <v/>
      </c>
      <c r="K334" s="155" t="str">
        <f t="shared" si="354"/>
        <v/>
      </c>
      <c r="L334" s="438"/>
      <c r="M334" s="154" t="str">
        <f t="shared" si="337"/>
        <v/>
      </c>
      <c r="N334" s="433"/>
      <c r="O334" s="433"/>
      <c r="P334" s="95"/>
      <c r="Q334" s="95"/>
      <c r="R334" s="178" t="str">
        <f t="shared" si="338"/>
        <v/>
      </c>
      <c r="S334" s="95" t="str">
        <f t="shared" si="339"/>
        <v/>
      </c>
      <c r="T334" s="436"/>
      <c r="U334" s="95"/>
      <c r="V334" s="95"/>
      <c r="W334" s="178" t="str">
        <f t="shared" si="340"/>
        <v/>
      </c>
      <c r="X334" s="95" t="str">
        <f t="shared" si="341"/>
        <v/>
      </c>
      <c r="Y334" s="436"/>
      <c r="Z334" s="95"/>
      <c r="AA334" s="95"/>
      <c r="AB334" s="178" t="str">
        <f t="shared" si="342"/>
        <v/>
      </c>
      <c r="AC334" s="95" t="str">
        <f t="shared" si="343"/>
        <v/>
      </c>
      <c r="AD334" s="436"/>
      <c r="AE334" s="95"/>
      <c r="AF334" s="95"/>
      <c r="AG334" s="178" t="str">
        <f t="shared" si="344"/>
        <v/>
      </c>
      <c r="AH334" s="95" t="str">
        <f t="shared" si="345"/>
        <v/>
      </c>
      <c r="AI334" s="436"/>
      <c r="AJ334" s="95"/>
      <c r="AK334" s="95"/>
      <c r="AL334" s="178" t="str">
        <f t="shared" si="346"/>
        <v/>
      </c>
      <c r="AM334" s="95" t="str">
        <f t="shared" si="347"/>
        <v/>
      </c>
      <c r="AN334" s="436"/>
      <c r="AO334" s="95"/>
      <c r="AP334" s="95"/>
      <c r="AQ334" s="178" t="str">
        <f t="shared" si="348"/>
        <v/>
      </c>
      <c r="AR334" s="95" t="str">
        <f t="shared" si="349"/>
        <v/>
      </c>
      <c r="AS334" s="436"/>
      <c r="AT334" s="95"/>
      <c r="AU334" s="95"/>
      <c r="AV334" s="178" t="str">
        <f t="shared" si="350"/>
        <v/>
      </c>
      <c r="AW334" s="95" t="str">
        <f t="shared" si="351"/>
        <v/>
      </c>
      <c r="AX334" s="436"/>
    </row>
    <row r="335" spans="2:50" hidden="1">
      <c r="B335" s="435"/>
      <c r="C335" s="95">
        <f t="shared" si="336"/>
        <v>9</v>
      </c>
      <c r="D335" s="95"/>
      <c r="E335" s="95"/>
      <c r="F335" s="95"/>
      <c r="G335" s="178"/>
      <c r="H335" s="436"/>
      <c r="I335" s="154" t="str">
        <f t="shared" si="352"/>
        <v/>
      </c>
      <c r="J335" s="154" t="str">
        <f t="shared" si="353"/>
        <v/>
      </c>
      <c r="K335" s="155" t="str">
        <f t="shared" si="354"/>
        <v/>
      </c>
      <c r="L335" s="438"/>
      <c r="M335" s="154" t="str">
        <f t="shared" si="337"/>
        <v/>
      </c>
      <c r="N335" s="433"/>
      <c r="O335" s="433"/>
      <c r="P335" s="95"/>
      <c r="Q335" s="95"/>
      <c r="R335" s="178" t="str">
        <f t="shared" si="338"/>
        <v/>
      </c>
      <c r="S335" s="95" t="str">
        <f t="shared" si="339"/>
        <v/>
      </c>
      <c r="T335" s="436"/>
      <c r="U335" s="95"/>
      <c r="V335" s="95"/>
      <c r="W335" s="178" t="str">
        <f t="shared" si="340"/>
        <v/>
      </c>
      <c r="X335" s="95" t="str">
        <f t="shared" si="341"/>
        <v/>
      </c>
      <c r="Y335" s="436"/>
      <c r="Z335" s="95"/>
      <c r="AA335" s="95"/>
      <c r="AB335" s="178" t="str">
        <f t="shared" si="342"/>
        <v/>
      </c>
      <c r="AC335" s="95" t="str">
        <f t="shared" si="343"/>
        <v/>
      </c>
      <c r="AD335" s="436"/>
      <c r="AE335" s="95"/>
      <c r="AF335" s="95"/>
      <c r="AG335" s="178" t="str">
        <f t="shared" si="344"/>
        <v/>
      </c>
      <c r="AH335" s="95" t="str">
        <f t="shared" si="345"/>
        <v/>
      </c>
      <c r="AI335" s="436"/>
      <c r="AJ335" s="95"/>
      <c r="AK335" s="95"/>
      <c r="AL335" s="178" t="str">
        <f t="shared" si="346"/>
        <v/>
      </c>
      <c r="AM335" s="95" t="str">
        <f t="shared" si="347"/>
        <v/>
      </c>
      <c r="AN335" s="436"/>
      <c r="AO335" s="95"/>
      <c r="AP335" s="95"/>
      <c r="AQ335" s="178" t="str">
        <f t="shared" si="348"/>
        <v/>
      </c>
      <c r="AR335" s="95" t="str">
        <f t="shared" si="349"/>
        <v/>
      </c>
      <c r="AS335" s="436"/>
      <c r="AT335" s="95"/>
      <c r="AU335" s="95"/>
      <c r="AV335" s="178" t="str">
        <f t="shared" si="350"/>
        <v/>
      </c>
      <c r="AW335" s="95" t="str">
        <f t="shared" si="351"/>
        <v/>
      </c>
      <c r="AX335" s="436"/>
    </row>
    <row r="336" spans="2:50" hidden="1">
      <c r="B336" s="435"/>
      <c r="C336" s="95">
        <f t="shared" si="336"/>
        <v>10</v>
      </c>
      <c r="D336" s="95"/>
      <c r="E336" s="95"/>
      <c r="F336" s="95"/>
      <c r="G336" s="178"/>
      <c r="H336" s="436"/>
      <c r="I336" s="154" t="str">
        <f t="shared" si="352"/>
        <v/>
      </c>
      <c r="J336" s="154" t="str">
        <f t="shared" si="353"/>
        <v/>
      </c>
      <c r="K336" s="155" t="str">
        <f t="shared" si="354"/>
        <v/>
      </c>
      <c r="L336" s="438"/>
      <c r="M336" s="154" t="str">
        <f t="shared" si="337"/>
        <v/>
      </c>
      <c r="N336" s="433"/>
      <c r="O336" s="433"/>
      <c r="P336" s="95"/>
      <c r="Q336" s="95"/>
      <c r="R336" s="178" t="str">
        <f t="shared" si="338"/>
        <v/>
      </c>
      <c r="S336" s="95" t="str">
        <f t="shared" si="339"/>
        <v/>
      </c>
      <c r="T336" s="436"/>
      <c r="U336" s="95"/>
      <c r="V336" s="95"/>
      <c r="W336" s="178" t="str">
        <f t="shared" si="340"/>
        <v/>
      </c>
      <c r="X336" s="95" t="str">
        <f t="shared" si="341"/>
        <v/>
      </c>
      <c r="Y336" s="436"/>
      <c r="Z336" s="95"/>
      <c r="AA336" s="95"/>
      <c r="AB336" s="178" t="str">
        <f t="shared" si="342"/>
        <v/>
      </c>
      <c r="AC336" s="95" t="str">
        <f t="shared" si="343"/>
        <v/>
      </c>
      <c r="AD336" s="436"/>
      <c r="AE336" s="95"/>
      <c r="AF336" s="95"/>
      <c r="AG336" s="178" t="str">
        <f t="shared" si="344"/>
        <v/>
      </c>
      <c r="AH336" s="95" t="str">
        <f t="shared" si="345"/>
        <v/>
      </c>
      <c r="AI336" s="436"/>
      <c r="AJ336" s="95"/>
      <c r="AK336" s="95"/>
      <c r="AL336" s="178" t="str">
        <f t="shared" si="346"/>
        <v/>
      </c>
      <c r="AM336" s="95" t="str">
        <f t="shared" si="347"/>
        <v/>
      </c>
      <c r="AN336" s="436"/>
      <c r="AO336" s="95"/>
      <c r="AP336" s="95"/>
      <c r="AQ336" s="178" t="str">
        <f t="shared" si="348"/>
        <v/>
      </c>
      <c r="AR336" s="95" t="str">
        <f t="shared" si="349"/>
        <v/>
      </c>
      <c r="AS336" s="436"/>
      <c r="AT336" s="95"/>
      <c r="AU336" s="95"/>
      <c r="AV336" s="178" t="str">
        <f t="shared" si="350"/>
        <v/>
      </c>
      <c r="AW336" s="95" t="str">
        <f t="shared" si="351"/>
        <v/>
      </c>
      <c r="AX336" s="436"/>
    </row>
    <row r="337" spans="2:50" hidden="1">
      <c r="B337" s="435"/>
      <c r="C337" s="95">
        <f t="shared" si="336"/>
        <v>11</v>
      </c>
      <c r="D337" s="95"/>
      <c r="E337" s="95"/>
      <c r="F337" s="95"/>
      <c r="G337" s="178"/>
      <c r="H337" s="436"/>
      <c r="I337" s="154" t="str">
        <f t="shared" si="352"/>
        <v/>
      </c>
      <c r="J337" s="154" t="str">
        <f t="shared" si="353"/>
        <v/>
      </c>
      <c r="K337" s="155" t="str">
        <f t="shared" si="354"/>
        <v/>
      </c>
      <c r="L337" s="438"/>
      <c r="M337" s="154" t="str">
        <f t="shared" si="337"/>
        <v/>
      </c>
      <c r="N337" s="433"/>
      <c r="O337" s="433"/>
      <c r="P337" s="95"/>
      <c r="Q337" s="95"/>
      <c r="R337" s="178" t="str">
        <f t="shared" si="338"/>
        <v/>
      </c>
      <c r="S337" s="95" t="str">
        <f t="shared" si="339"/>
        <v/>
      </c>
      <c r="T337" s="436"/>
      <c r="U337" s="95"/>
      <c r="V337" s="95"/>
      <c r="W337" s="178" t="str">
        <f t="shared" si="340"/>
        <v/>
      </c>
      <c r="X337" s="95" t="str">
        <f t="shared" si="341"/>
        <v/>
      </c>
      <c r="Y337" s="436"/>
      <c r="Z337" s="95"/>
      <c r="AA337" s="95"/>
      <c r="AB337" s="178" t="str">
        <f t="shared" si="342"/>
        <v/>
      </c>
      <c r="AC337" s="95" t="str">
        <f t="shared" si="343"/>
        <v/>
      </c>
      <c r="AD337" s="436"/>
      <c r="AE337" s="95"/>
      <c r="AF337" s="95"/>
      <c r="AG337" s="178" t="str">
        <f t="shared" si="344"/>
        <v/>
      </c>
      <c r="AH337" s="95" t="str">
        <f t="shared" si="345"/>
        <v/>
      </c>
      <c r="AI337" s="436"/>
      <c r="AJ337" s="95"/>
      <c r="AK337" s="95"/>
      <c r="AL337" s="178" t="str">
        <f t="shared" si="346"/>
        <v/>
      </c>
      <c r="AM337" s="95" t="str">
        <f t="shared" si="347"/>
        <v/>
      </c>
      <c r="AN337" s="436"/>
      <c r="AO337" s="95"/>
      <c r="AP337" s="95"/>
      <c r="AQ337" s="178" t="str">
        <f t="shared" si="348"/>
        <v/>
      </c>
      <c r="AR337" s="95" t="str">
        <f t="shared" si="349"/>
        <v/>
      </c>
      <c r="AS337" s="436"/>
      <c r="AT337" s="95"/>
      <c r="AU337" s="95"/>
      <c r="AV337" s="178" t="str">
        <f t="shared" si="350"/>
        <v/>
      </c>
      <c r="AW337" s="95" t="str">
        <f t="shared" si="351"/>
        <v/>
      </c>
      <c r="AX337" s="436"/>
    </row>
    <row r="338" spans="2:50" hidden="1">
      <c r="B338" s="435"/>
      <c r="C338" s="95">
        <f t="shared" si="336"/>
        <v>12</v>
      </c>
      <c r="D338" s="95"/>
      <c r="E338" s="95"/>
      <c r="F338" s="95"/>
      <c r="G338" s="178"/>
      <c r="H338" s="436"/>
      <c r="I338" s="154" t="str">
        <f t="shared" si="352"/>
        <v/>
      </c>
      <c r="J338" s="154" t="str">
        <f t="shared" si="353"/>
        <v/>
      </c>
      <c r="K338" s="155" t="str">
        <f t="shared" si="354"/>
        <v/>
      </c>
      <c r="L338" s="438"/>
      <c r="M338" s="154" t="str">
        <f t="shared" si="337"/>
        <v/>
      </c>
      <c r="N338" s="433"/>
      <c r="O338" s="433"/>
      <c r="P338" s="95"/>
      <c r="Q338" s="95"/>
      <c r="R338" s="178" t="str">
        <f t="shared" si="338"/>
        <v/>
      </c>
      <c r="S338" s="95" t="str">
        <f t="shared" si="339"/>
        <v/>
      </c>
      <c r="T338" s="436"/>
      <c r="U338" s="95"/>
      <c r="V338" s="95"/>
      <c r="W338" s="178" t="str">
        <f t="shared" si="340"/>
        <v/>
      </c>
      <c r="X338" s="95" t="str">
        <f t="shared" si="341"/>
        <v/>
      </c>
      <c r="Y338" s="436"/>
      <c r="Z338" s="95"/>
      <c r="AA338" s="95"/>
      <c r="AB338" s="178" t="str">
        <f t="shared" si="342"/>
        <v/>
      </c>
      <c r="AC338" s="95" t="str">
        <f t="shared" si="343"/>
        <v/>
      </c>
      <c r="AD338" s="436"/>
      <c r="AE338" s="95"/>
      <c r="AF338" s="95"/>
      <c r="AG338" s="178" t="str">
        <f t="shared" si="344"/>
        <v/>
      </c>
      <c r="AH338" s="95" t="str">
        <f t="shared" si="345"/>
        <v/>
      </c>
      <c r="AI338" s="436"/>
      <c r="AJ338" s="95"/>
      <c r="AK338" s="95"/>
      <c r="AL338" s="178" t="str">
        <f t="shared" si="346"/>
        <v/>
      </c>
      <c r="AM338" s="95" t="str">
        <f t="shared" si="347"/>
        <v/>
      </c>
      <c r="AN338" s="436"/>
      <c r="AO338" s="95"/>
      <c r="AP338" s="95"/>
      <c r="AQ338" s="178" t="str">
        <f t="shared" si="348"/>
        <v/>
      </c>
      <c r="AR338" s="95" t="str">
        <f t="shared" si="349"/>
        <v/>
      </c>
      <c r="AS338" s="436"/>
      <c r="AT338" s="95"/>
      <c r="AU338" s="95"/>
      <c r="AV338" s="178" t="str">
        <f t="shared" si="350"/>
        <v/>
      </c>
      <c r="AW338" s="95" t="str">
        <f t="shared" si="351"/>
        <v/>
      </c>
      <c r="AX338" s="436"/>
    </row>
    <row r="339" spans="2:50" hidden="1">
      <c r="B339" s="435"/>
      <c r="C339" s="95">
        <f t="shared" si="336"/>
        <v>13</v>
      </c>
      <c r="D339" s="95"/>
      <c r="E339" s="95"/>
      <c r="F339" s="95"/>
      <c r="G339" s="178"/>
      <c r="H339" s="436"/>
      <c r="I339" s="154" t="str">
        <f t="shared" si="352"/>
        <v/>
      </c>
      <c r="J339" s="154" t="str">
        <f t="shared" si="353"/>
        <v/>
      </c>
      <c r="K339" s="155" t="str">
        <f t="shared" si="354"/>
        <v/>
      </c>
      <c r="L339" s="438"/>
      <c r="M339" s="154" t="str">
        <f t="shared" si="337"/>
        <v/>
      </c>
      <c r="N339" s="433"/>
      <c r="O339" s="433"/>
      <c r="P339" s="95"/>
      <c r="Q339" s="95"/>
      <c r="R339" s="178" t="str">
        <f t="shared" si="338"/>
        <v/>
      </c>
      <c r="S339" s="95" t="str">
        <f t="shared" si="339"/>
        <v/>
      </c>
      <c r="T339" s="436"/>
      <c r="U339" s="95"/>
      <c r="V339" s="95"/>
      <c r="W339" s="178" t="str">
        <f t="shared" si="340"/>
        <v/>
      </c>
      <c r="X339" s="95" t="str">
        <f t="shared" si="341"/>
        <v/>
      </c>
      <c r="Y339" s="436"/>
      <c r="Z339" s="95"/>
      <c r="AA339" s="95"/>
      <c r="AB339" s="178" t="str">
        <f t="shared" si="342"/>
        <v/>
      </c>
      <c r="AC339" s="95" t="str">
        <f t="shared" si="343"/>
        <v/>
      </c>
      <c r="AD339" s="436"/>
      <c r="AE339" s="95"/>
      <c r="AF339" s="95"/>
      <c r="AG339" s="178" t="str">
        <f t="shared" si="344"/>
        <v/>
      </c>
      <c r="AH339" s="95" t="str">
        <f t="shared" si="345"/>
        <v/>
      </c>
      <c r="AI339" s="436"/>
      <c r="AJ339" s="95"/>
      <c r="AK339" s="95"/>
      <c r="AL339" s="178" t="str">
        <f t="shared" si="346"/>
        <v/>
      </c>
      <c r="AM339" s="95" t="str">
        <f t="shared" si="347"/>
        <v/>
      </c>
      <c r="AN339" s="436"/>
      <c r="AO339" s="95"/>
      <c r="AP339" s="95"/>
      <c r="AQ339" s="178" t="str">
        <f t="shared" si="348"/>
        <v/>
      </c>
      <c r="AR339" s="95" t="str">
        <f t="shared" si="349"/>
        <v/>
      </c>
      <c r="AS339" s="436"/>
      <c r="AT339" s="95"/>
      <c r="AU339" s="95"/>
      <c r="AV339" s="178" t="str">
        <f t="shared" si="350"/>
        <v/>
      </c>
      <c r="AW339" s="95" t="str">
        <f t="shared" si="351"/>
        <v/>
      </c>
      <c r="AX339" s="436"/>
    </row>
    <row r="340" spans="2:50" hidden="1">
      <c r="B340" s="435"/>
      <c r="C340" s="95">
        <f t="shared" si="336"/>
        <v>14</v>
      </c>
      <c r="D340" s="95"/>
      <c r="E340" s="95"/>
      <c r="F340" s="95"/>
      <c r="G340" s="178"/>
      <c r="H340" s="436"/>
      <c r="I340" s="154" t="str">
        <f t="shared" si="352"/>
        <v/>
      </c>
      <c r="J340" s="154" t="str">
        <f t="shared" si="353"/>
        <v/>
      </c>
      <c r="K340" s="155" t="str">
        <f t="shared" si="354"/>
        <v/>
      </c>
      <c r="L340" s="438"/>
      <c r="M340" s="154" t="str">
        <f t="shared" si="337"/>
        <v/>
      </c>
      <c r="N340" s="433"/>
      <c r="O340" s="433"/>
      <c r="P340" s="95"/>
      <c r="Q340" s="95"/>
      <c r="R340" s="178" t="str">
        <f t="shared" si="338"/>
        <v/>
      </c>
      <c r="S340" s="95" t="str">
        <f t="shared" si="339"/>
        <v/>
      </c>
      <c r="T340" s="436"/>
      <c r="U340" s="95"/>
      <c r="V340" s="95"/>
      <c r="W340" s="178" t="str">
        <f t="shared" si="340"/>
        <v/>
      </c>
      <c r="X340" s="95" t="str">
        <f t="shared" si="341"/>
        <v/>
      </c>
      <c r="Y340" s="436"/>
      <c r="Z340" s="95"/>
      <c r="AA340" s="95"/>
      <c r="AB340" s="178" t="str">
        <f t="shared" si="342"/>
        <v/>
      </c>
      <c r="AC340" s="95" t="str">
        <f t="shared" si="343"/>
        <v/>
      </c>
      <c r="AD340" s="436"/>
      <c r="AE340" s="95"/>
      <c r="AF340" s="95"/>
      <c r="AG340" s="178" t="str">
        <f t="shared" si="344"/>
        <v/>
      </c>
      <c r="AH340" s="95" t="str">
        <f t="shared" si="345"/>
        <v/>
      </c>
      <c r="AI340" s="436"/>
      <c r="AJ340" s="95"/>
      <c r="AK340" s="95"/>
      <c r="AL340" s="178" t="str">
        <f t="shared" si="346"/>
        <v/>
      </c>
      <c r="AM340" s="95" t="str">
        <f t="shared" si="347"/>
        <v/>
      </c>
      <c r="AN340" s="436"/>
      <c r="AO340" s="95"/>
      <c r="AP340" s="95"/>
      <c r="AQ340" s="178" t="str">
        <f t="shared" si="348"/>
        <v/>
      </c>
      <c r="AR340" s="95" t="str">
        <f t="shared" si="349"/>
        <v/>
      </c>
      <c r="AS340" s="436"/>
      <c r="AT340" s="95"/>
      <c r="AU340" s="95"/>
      <c r="AV340" s="178" t="str">
        <f t="shared" si="350"/>
        <v/>
      </c>
      <c r="AW340" s="95" t="str">
        <f t="shared" si="351"/>
        <v/>
      </c>
      <c r="AX340" s="436"/>
    </row>
    <row r="341" spans="2:50" hidden="1">
      <c r="B341" s="435"/>
      <c r="C341" s="95">
        <f t="shared" si="336"/>
        <v>15</v>
      </c>
      <c r="D341" s="95"/>
      <c r="E341" s="95"/>
      <c r="F341" s="95"/>
      <c r="G341" s="178"/>
      <c r="H341" s="436"/>
      <c r="I341" s="154" t="str">
        <f t="shared" si="352"/>
        <v/>
      </c>
      <c r="J341" s="154" t="str">
        <f t="shared" si="353"/>
        <v/>
      </c>
      <c r="K341" s="155" t="str">
        <f t="shared" si="354"/>
        <v/>
      </c>
      <c r="L341" s="439"/>
      <c r="M341" s="154" t="str">
        <f t="shared" si="337"/>
        <v/>
      </c>
      <c r="N341" s="433"/>
      <c r="O341" s="433"/>
      <c r="P341" s="95"/>
      <c r="Q341" s="95"/>
      <c r="R341" s="178" t="str">
        <f t="shared" si="338"/>
        <v/>
      </c>
      <c r="S341" s="95" t="str">
        <f t="shared" si="339"/>
        <v/>
      </c>
      <c r="T341" s="436"/>
      <c r="U341" s="95"/>
      <c r="V341" s="95"/>
      <c r="W341" s="178" t="str">
        <f t="shared" si="340"/>
        <v/>
      </c>
      <c r="X341" s="95" t="str">
        <f t="shared" si="341"/>
        <v/>
      </c>
      <c r="Y341" s="436"/>
      <c r="Z341" s="95"/>
      <c r="AA341" s="95"/>
      <c r="AB341" s="178" t="str">
        <f t="shared" si="342"/>
        <v/>
      </c>
      <c r="AC341" s="95" t="str">
        <f t="shared" si="343"/>
        <v/>
      </c>
      <c r="AD341" s="436"/>
      <c r="AE341" s="95"/>
      <c r="AF341" s="95"/>
      <c r="AG341" s="178" t="str">
        <f t="shared" si="344"/>
        <v/>
      </c>
      <c r="AH341" s="95" t="str">
        <f t="shared" si="345"/>
        <v/>
      </c>
      <c r="AI341" s="436"/>
      <c r="AJ341" s="95"/>
      <c r="AK341" s="95"/>
      <c r="AL341" s="178" t="str">
        <f t="shared" si="346"/>
        <v/>
      </c>
      <c r="AM341" s="95" t="str">
        <f t="shared" si="347"/>
        <v/>
      </c>
      <c r="AN341" s="436"/>
      <c r="AO341" s="95"/>
      <c r="AP341" s="95"/>
      <c r="AQ341" s="178" t="str">
        <f t="shared" si="348"/>
        <v/>
      </c>
      <c r="AR341" s="95" t="str">
        <f t="shared" si="349"/>
        <v/>
      </c>
      <c r="AS341" s="436"/>
      <c r="AT341" s="95"/>
      <c r="AU341" s="95"/>
      <c r="AV341" s="178" t="str">
        <f t="shared" si="350"/>
        <v/>
      </c>
      <c r="AW341" s="95" t="str">
        <f t="shared" si="351"/>
        <v/>
      </c>
      <c r="AX341" s="436"/>
    </row>
    <row r="342" spans="2:50" ht="15.75" hidden="1">
      <c r="B342" s="443" t="s">
        <v>167</v>
      </c>
      <c r="C342" s="444"/>
      <c r="D342" s="444"/>
      <c r="E342" s="444"/>
      <c r="F342" s="444"/>
      <c r="G342" s="444"/>
      <c r="H342" s="444"/>
      <c r="I342" s="151"/>
      <c r="J342" s="151"/>
      <c r="K342" s="151"/>
      <c r="L342" s="151"/>
      <c r="M342" s="151"/>
      <c r="N342" s="433" t="s">
        <v>159</v>
      </c>
      <c r="O342" s="446" t="s">
        <v>106</v>
      </c>
      <c r="P342" s="448">
        <f>AT322+1</f>
        <v>45986</v>
      </c>
      <c r="Q342" s="435"/>
      <c r="R342" s="435"/>
      <c r="S342" s="435"/>
      <c r="T342" s="435"/>
      <c r="U342" s="448">
        <f>P342+1</f>
        <v>45987</v>
      </c>
      <c r="V342" s="435"/>
      <c r="W342" s="435"/>
      <c r="X342" s="435"/>
      <c r="Y342" s="435"/>
      <c r="Z342" s="448">
        <f>U342+1</f>
        <v>45988</v>
      </c>
      <c r="AA342" s="435"/>
      <c r="AB342" s="435"/>
      <c r="AC342" s="435"/>
      <c r="AD342" s="435"/>
      <c r="AE342" s="448">
        <f>Z342+1</f>
        <v>45989</v>
      </c>
      <c r="AF342" s="435"/>
      <c r="AG342" s="435"/>
      <c r="AH342" s="435"/>
      <c r="AI342" s="435"/>
      <c r="AJ342" s="448">
        <f>AE342+1</f>
        <v>45990</v>
      </c>
      <c r="AK342" s="435"/>
      <c r="AL342" s="435"/>
      <c r="AM342" s="435"/>
      <c r="AN342" s="435"/>
      <c r="AO342" s="448">
        <f>AJ342+1</f>
        <v>45991</v>
      </c>
      <c r="AP342" s="435"/>
      <c r="AQ342" s="435"/>
      <c r="AR342" s="435"/>
      <c r="AS342" s="435"/>
      <c r="AT342" s="448">
        <f>AO342+1</f>
        <v>45992</v>
      </c>
      <c r="AU342" s="435"/>
      <c r="AV342" s="435"/>
      <c r="AW342" s="435"/>
      <c r="AX342" s="435"/>
    </row>
    <row r="343" spans="2:50" ht="15.75" hidden="1">
      <c r="B343" s="445"/>
      <c r="C343" s="445"/>
      <c r="D343" s="445"/>
      <c r="E343" s="445"/>
      <c r="F343" s="445"/>
      <c r="G343" s="445"/>
      <c r="H343" s="445"/>
      <c r="I343" s="151"/>
      <c r="J343" s="151"/>
      <c r="K343" s="151"/>
      <c r="L343" s="151"/>
      <c r="M343" s="151"/>
      <c r="N343" s="433"/>
      <c r="O343" s="447"/>
      <c r="P343" s="448" t="s">
        <v>120</v>
      </c>
      <c r="Q343" s="435"/>
      <c r="R343" s="435"/>
      <c r="S343" s="435"/>
      <c r="T343" s="435"/>
      <c r="U343" s="448" t="s">
        <v>114</v>
      </c>
      <c r="V343" s="435"/>
      <c r="W343" s="435"/>
      <c r="X343" s="435"/>
      <c r="Y343" s="435"/>
      <c r="Z343" s="448" t="s">
        <v>115</v>
      </c>
      <c r="AA343" s="435"/>
      <c r="AB343" s="435"/>
      <c r="AC343" s="435"/>
      <c r="AD343" s="435"/>
      <c r="AE343" s="448" t="s">
        <v>116</v>
      </c>
      <c r="AF343" s="435"/>
      <c r="AG343" s="435"/>
      <c r="AH343" s="435"/>
      <c r="AI343" s="435"/>
      <c r="AJ343" s="448" t="s">
        <v>117</v>
      </c>
      <c r="AK343" s="435"/>
      <c r="AL343" s="435"/>
      <c r="AM343" s="435"/>
      <c r="AN343" s="435"/>
      <c r="AO343" s="448" t="s">
        <v>118</v>
      </c>
      <c r="AP343" s="435"/>
      <c r="AQ343" s="435"/>
      <c r="AR343" s="435"/>
      <c r="AS343" s="435"/>
      <c r="AT343" s="448" t="s">
        <v>119</v>
      </c>
      <c r="AU343" s="435"/>
      <c r="AV343" s="435"/>
      <c r="AW343" s="435"/>
      <c r="AX343" s="435"/>
    </row>
    <row r="344" spans="2:50" hidden="1">
      <c r="B344" s="433" t="s">
        <v>155</v>
      </c>
      <c r="C344" s="433" t="s">
        <v>147</v>
      </c>
      <c r="D344" s="433"/>
      <c r="E344" s="433" t="s">
        <v>149</v>
      </c>
      <c r="F344" s="433"/>
      <c r="G344" s="433"/>
      <c r="H344" s="440" t="s">
        <v>156</v>
      </c>
      <c r="I344" s="434" t="s">
        <v>225</v>
      </c>
      <c r="J344" s="434"/>
      <c r="K344" s="434"/>
      <c r="L344" s="434" t="s">
        <v>156</v>
      </c>
      <c r="M344" s="434" t="s">
        <v>168</v>
      </c>
      <c r="N344" s="433"/>
      <c r="O344" s="433" t="s">
        <v>158</v>
      </c>
      <c r="P344" s="430" t="s">
        <v>152</v>
      </c>
      <c r="Q344" s="431"/>
      <c r="R344" s="431"/>
      <c r="S344" s="432"/>
      <c r="T344" s="433" t="s">
        <v>156</v>
      </c>
      <c r="U344" s="430" t="s">
        <v>152</v>
      </c>
      <c r="V344" s="431"/>
      <c r="W344" s="431"/>
      <c r="X344" s="432"/>
      <c r="Y344" s="433" t="s">
        <v>156</v>
      </c>
      <c r="Z344" s="430" t="s">
        <v>152</v>
      </c>
      <c r="AA344" s="431"/>
      <c r="AB344" s="431"/>
      <c r="AC344" s="432"/>
      <c r="AD344" s="433" t="s">
        <v>156</v>
      </c>
      <c r="AE344" s="430" t="s">
        <v>152</v>
      </c>
      <c r="AF344" s="431"/>
      <c r="AG344" s="431"/>
      <c r="AH344" s="432"/>
      <c r="AI344" s="433" t="s">
        <v>156</v>
      </c>
      <c r="AJ344" s="430" t="s">
        <v>152</v>
      </c>
      <c r="AK344" s="431"/>
      <c r="AL344" s="431"/>
      <c r="AM344" s="432"/>
      <c r="AN344" s="433" t="s">
        <v>156</v>
      </c>
      <c r="AO344" s="430" t="s">
        <v>152</v>
      </c>
      <c r="AP344" s="431"/>
      <c r="AQ344" s="431"/>
      <c r="AR344" s="432"/>
      <c r="AS344" s="433" t="s">
        <v>156</v>
      </c>
      <c r="AT344" s="430" t="s">
        <v>152</v>
      </c>
      <c r="AU344" s="431"/>
      <c r="AV344" s="431"/>
      <c r="AW344" s="432"/>
      <c r="AX344" s="433" t="s">
        <v>156</v>
      </c>
    </row>
    <row r="345" spans="2:50" hidden="1">
      <c r="B345" s="433"/>
      <c r="C345" s="433"/>
      <c r="D345" s="433"/>
      <c r="E345" s="433" t="s">
        <v>148</v>
      </c>
      <c r="F345" s="433"/>
      <c r="G345" s="433"/>
      <c r="H345" s="441"/>
      <c r="I345" s="434" t="s">
        <v>148</v>
      </c>
      <c r="J345" s="434"/>
      <c r="K345" s="434"/>
      <c r="L345" s="434"/>
      <c r="M345" s="434"/>
      <c r="N345" s="433"/>
      <c r="O345" s="433"/>
      <c r="P345" s="430" t="s">
        <v>153</v>
      </c>
      <c r="Q345" s="431"/>
      <c r="R345" s="431"/>
      <c r="S345" s="432"/>
      <c r="T345" s="433"/>
      <c r="U345" s="430" t="s">
        <v>153</v>
      </c>
      <c r="V345" s="431"/>
      <c r="W345" s="431"/>
      <c r="X345" s="432"/>
      <c r="Y345" s="433"/>
      <c r="Z345" s="430" t="s">
        <v>153</v>
      </c>
      <c r="AA345" s="431"/>
      <c r="AB345" s="431"/>
      <c r="AC345" s="432"/>
      <c r="AD345" s="433"/>
      <c r="AE345" s="430" t="s">
        <v>153</v>
      </c>
      <c r="AF345" s="431"/>
      <c r="AG345" s="431"/>
      <c r="AH345" s="432"/>
      <c r="AI345" s="433"/>
      <c r="AJ345" s="430" t="s">
        <v>153</v>
      </c>
      <c r="AK345" s="431"/>
      <c r="AL345" s="431"/>
      <c r="AM345" s="432"/>
      <c r="AN345" s="433"/>
      <c r="AO345" s="430" t="s">
        <v>153</v>
      </c>
      <c r="AP345" s="431"/>
      <c r="AQ345" s="431"/>
      <c r="AR345" s="432"/>
      <c r="AS345" s="433"/>
      <c r="AT345" s="430" t="s">
        <v>153</v>
      </c>
      <c r="AU345" s="431"/>
      <c r="AV345" s="431"/>
      <c r="AW345" s="432"/>
      <c r="AX345" s="433"/>
    </row>
    <row r="346" spans="2:50" hidden="1">
      <c r="B346" s="433"/>
      <c r="C346" s="433"/>
      <c r="D346" s="433"/>
      <c r="E346" s="94" t="s">
        <v>150</v>
      </c>
      <c r="F346" s="94" t="s">
        <v>151</v>
      </c>
      <c r="G346" s="94" t="s">
        <v>154</v>
      </c>
      <c r="H346" s="442"/>
      <c r="I346" s="153" t="s">
        <v>150</v>
      </c>
      <c r="J346" s="153" t="s">
        <v>151</v>
      </c>
      <c r="K346" s="153" t="s">
        <v>154</v>
      </c>
      <c r="L346" s="434"/>
      <c r="M346" s="434"/>
      <c r="N346" s="433"/>
      <c r="O346" s="433"/>
      <c r="P346" s="94" t="s">
        <v>150</v>
      </c>
      <c r="Q346" s="94" t="s">
        <v>151</v>
      </c>
      <c r="R346" s="94" t="s">
        <v>154</v>
      </c>
      <c r="S346" s="94" t="s">
        <v>168</v>
      </c>
      <c r="T346" s="433"/>
      <c r="U346" s="94" t="s">
        <v>150</v>
      </c>
      <c r="V346" s="94" t="s">
        <v>151</v>
      </c>
      <c r="W346" s="94" t="s">
        <v>154</v>
      </c>
      <c r="X346" s="94" t="s">
        <v>168</v>
      </c>
      <c r="Y346" s="433"/>
      <c r="Z346" s="94" t="s">
        <v>150</v>
      </c>
      <c r="AA346" s="94" t="s">
        <v>151</v>
      </c>
      <c r="AB346" s="94" t="s">
        <v>154</v>
      </c>
      <c r="AC346" s="94" t="s">
        <v>168</v>
      </c>
      <c r="AD346" s="43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3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3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3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33"/>
    </row>
    <row r="347" spans="2:50" hidden="1">
      <c r="B347" s="433" t="s">
        <v>649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36" t="e">
        <f>AVERAGE(G347:G361)</f>
        <v>#DIV/0!</v>
      </c>
      <c r="I347" s="154" t="str">
        <f t="shared" ref="I347:I349" si="355">IFERROR(AVERAGE(P347,U347,Z347,AE347,AJ347,AO347,AT347),"")</f>
        <v/>
      </c>
      <c r="J347" s="154" t="str">
        <f t="shared" ref="J347:J349" si="356">IFERROR(AVERAGE(Q347,V347,AA347,AF347,AK347,AP347,AU347),"")</f>
        <v/>
      </c>
      <c r="K347" s="155" t="str">
        <f t="shared" ref="K347:K349" si="357">IFERROR(AVERAGE(R347,W347,AB347,AG347,AL347,AQ347,AV347),"")</f>
        <v/>
      </c>
      <c r="L347" s="437" t="str">
        <f>IFERROR(AVERAGE(K347:K361),"-")</f>
        <v>-</v>
      </c>
      <c r="M347" s="154" t="str">
        <f>IFERROR(RANK(K347, K$347:K$361),"")</f>
        <v/>
      </c>
      <c r="N347" s="433"/>
      <c r="O347" s="43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36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36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36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36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36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36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36" t="e">
        <f>AVERAGE(AV347:AV361)</f>
        <v>#DIV/0!</v>
      </c>
    </row>
    <row r="348" spans="2:50" hidden="1">
      <c r="B348" s="435"/>
      <c r="C348" s="95">
        <f t="shared" ref="C348:C361" si="358">C328</f>
        <v>2</v>
      </c>
      <c r="D348" s="95"/>
      <c r="E348" s="95"/>
      <c r="F348" s="95"/>
      <c r="G348" s="178"/>
      <c r="H348" s="436"/>
      <c r="I348" s="154" t="str">
        <f t="shared" si="355"/>
        <v/>
      </c>
      <c r="J348" s="154" t="str">
        <f t="shared" si="356"/>
        <v/>
      </c>
      <c r="K348" s="155" t="str">
        <f t="shared" si="357"/>
        <v/>
      </c>
      <c r="L348" s="438"/>
      <c r="M348" s="154" t="str">
        <f t="shared" ref="M348:M361" si="359">IFERROR(RANK(K348, K$347:K$361),"")</f>
        <v/>
      </c>
      <c r="N348" s="433"/>
      <c r="O348" s="433"/>
      <c r="P348" s="95"/>
      <c r="Q348" s="95"/>
      <c r="R348" s="178" t="str">
        <f t="shared" ref="R348:R361" si="360">IFERROR(Q348/P348,"")</f>
        <v/>
      </c>
      <c r="S348" s="95" t="str">
        <f t="shared" ref="S348:S361" si="361">IFERROR(RANK(R348, R$347:R$361),"")</f>
        <v/>
      </c>
      <c r="T348" s="436"/>
      <c r="U348" s="95"/>
      <c r="V348" s="95"/>
      <c r="W348" s="178" t="str">
        <f t="shared" ref="W348:W361" si="362">IFERROR(V348/U348,"")</f>
        <v/>
      </c>
      <c r="X348" s="95" t="str">
        <f t="shared" ref="X348:X361" si="363">IFERROR(RANK(W348, W$347:W$361),"")</f>
        <v/>
      </c>
      <c r="Y348" s="436"/>
      <c r="Z348" s="95"/>
      <c r="AA348" s="95"/>
      <c r="AB348" s="178" t="str">
        <f t="shared" ref="AB348:AB361" si="364">IFERROR(AA348/Z348,"")</f>
        <v/>
      </c>
      <c r="AC348" s="95" t="str">
        <f t="shared" ref="AC348:AC361" si="365">IFERROR(RANK(AB348, AB$347:AB$361),"")</f>
        <v/>
      </c>
      <c r="AD348" s="436"/>
      <c r="AE348" s="95"/>
      <c r="AF348" s="95"/>
      <c r="AG348" s="178" t="str">
        <f t="shared" ref="AG348:AG361" si="366">IFERROR(AF348/AE348,"")</f>
        <v/>
      </c>
      <c r="AH348" s="95" t="str">
        <f t="shared" ref="AH348:AH361" si="367">IFERROR(RANK(AG348, AG$347:AG$361),"")</f>
        <v/>
      </c>
      <c r="AI348" s="436"/>
      <c r="AJ348" s="95"/>
      <c r="AK348" s="95"/>
      <c r="AL348" s="178" t="str">
        <f t="shared" ref="AL348:AL361" si="368">IFERROR(AK348/AJ348,"")</f>
        <v/>
      </c>
      <c r="AM348" s="95" t="str">
        <f t="shared" ref="AM348:AM361" si="369">IFERROR(RANK(AL348, AL$347:AL$361),"")</f>
        <v/>
      </c>
      <c r="AN348" s="436"/>
      <c r="AO348" s="95"/>
      <c r="AP348" s="95"/>
      <c r="AQ348" s="178" t="str">
        <f t="shared" ref="AQ348:AQ361" si="370">IFERROR(AP348/AO348,"")</f>
        <v/>
      </c>
      <c r="AR348" s="95" t="str">
        <f t="shared" ref="AR348:AR361" si="371">IFERROR(RANK(AQ348, AQ$347:AQ$361),"")</f>
        <v/>
      </c>
      <c r="AS348" s="436"/>
      <c r="AT348" s="95"/>
      <c r="AU348" s="95"/>
      <c r="AV348" s="178" t="str">
        <f t="shared" ref="AV348:AV361" si="372">IFERROR(AU348/AT348,"")</f>
        <v/>
      </c>
      <c r="AW348" s="95" t="str">
        <f t="shared" ref="AW348:AW361" si="373">IFERROR(RANK(AV348, AV$347:AV$361),"")</f>
        <v/>
      </c>
      <c r="AX348" s="436"/>
    </row>
    <row r="349" spans="2:50" hidden="1">
      <c r="B349" s="435"/>
      <c r="C349" s="95">
        <f t="shared" si="358"/>
        <v>3</v>
      </c>
      <c r="D349" s="95"/>
      <c r="E349" s="95"/>
      <c r="F349" s="95"/>
      <c r="G349" s="178"/>
      <c r="H349" s="436"/>
      <c r="I349" s="154" t="str">
        <f t="shared" si="355"/>
        <v/>
      </c>
      <c r="J349" s="154" t="str">
        <f t="shared" si="356"/>
        <v/>
      </c>
      <c r="K349" s="155" t="str">
        <f t="shared" si="357"/>
        <v/>
      </c>
      <c r="L349" s="438"/>
      <c r="M349" s="154" t="str">
        <f t="shared" si="359"/>
        <v/>
      </c>
      <c r="N349" s="433"/>
      <c r="O349" s="433"/>
      <c r="P349" s="95"/>
      <c r="Q349" s="95"/>
      <c r="R349" s="178" t="str">
        <f t="shared" si="360"/>
        <v/>
      </c>
      <c r="S349" s="95" t="str">
        <f t="shared" si="361"/>
        <v/>
      </c>
      <c r="T349" s="436"/>
      <c r="U349" s="95"/>
      <c r="V349" s="95"/>
      <c r="W349" s="178" t="str">
        <f t="shared" si="362"/>
        <v/>
      </c>
      <c r="X349" s="95" t="str">
        <f t="shared" si="363"/>
        <v/>
      </c>
      <c r="Y349" s="436"/>
      <c r="Z349" s="95"/>
      <c r="AA349" s="95"/>
      <c r="AB349" s="178" t="str">
        <f t="shared" si="364"/>
        <v/>
      </c>
      <c r="AC349" s="95" t="str">
        <f t="shared" si="365"/>
        <v/>
      </c>
      <c r="AD349" s="436"/>
      <c r="AE349" s="95"/>
      <c r="AF349" s="95"/>
      <c r="AG349" s="178" t="str">
        <f t="shared" si="366"/>
        <v/>
      </c>
      <c r="AH349" s="95" t="str">
        <f t="shared" si="367"/>
        <v/>
      </c>
      <c r="AI349" s="436"/>
      <c r="AJ349" s="95"/>
      <c r="AK349" s="95"/>
      <c r="AL349" s="178" t="str">
        <f t="shared" si="368"/>
        <v/>
      </c>
      <c r="AM349" s="95" t="str">
        <f t="shared" si="369"/>
        <v/>
      </c>
      <c r="AN349" s="436"/>
      <c r="AO349" s="95"/>
      <c r="AP349" s="95"/>
      <c r="AQ349" s="178" t="str">
        <f t="shared" si="370"/>
        <v/>
      </c>
      <c r="AR349" s="95" t="str">
        <f t="shared" si="371"/>
        <v/>
      </c>
      <c r="AS349" s="436"/>
      <c r="AT349" s="95"/>
      <c r="AU349" s="95"/>
      <c r="AV349" s="178" t="str">
        <f t="shared" si="372"/>
        <v/>
      </c>
      <c r="AW349" s="95" t="str">
        <f t="shared" si="373"/>
        <v/>
      </c>
      <c r="AX349" s="436"/>
    </row>
    <row r="350" spans="2:50" hidden="1">
      <c r="B350" s="435"/>
      <c r="C350" s="95">
        <f t="shared" si="358"/>
        <v>4</v>
      </c>
      <c r="D350" s="95"/>
      <c r="E350" s="95"/>
      <c r="F350" s="95"/>
      <c r="G350" s="178"/>
      <c r="H350" s="436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38"/>
      <c r="M350" s="154" t="str">
        <f t="shared" si="359"/>
        <v/>
      </c>
      <c r="N350" s="433"/>
      <c r="O350" s="433"/>
      <c r="P350" s="95"/>
      <c r="Q350" s="95"/>
      <c r="R350" s="178" t="str">
        <f t="shared" si="360"/>
        <v/>
      </c>
      <c r="S350" s="95" t="str">
        <f t="shared" si="361"/>
        <v/>
      </c>
      <c r="T350" s="436"/>
      <c r="U350" s="95"/>
      <c r="V350" s="95"/>
      <c r="W350" s="178" t="str">
        <f t="shared" si="362"/>
        <v/>
      </c>
      <c r="X350" s="95" t="str">
        <f t="shared" si="363"/>
        <v/>
      </c>
      <c r="Y350" s="436"/>
      <c r="Z350" s="95"/>
      <c r="AA350" s="95"/>
      <c r="AB350" s="178" t="str">
        <f t="shared" si="364"/>
        <v/>
      </c>
      <c r="AC350" s="95" t="str">
        <f t="shared" si="365"/>
        <v/>
      </c>
      <c r="AD350" s="436"/>
      <c r="AE350" s="95"/>
      <c r="AF350" s="95"/>
      <c r="AG350" s="178" t="str">
        <f t="shared" si="366"/>
        <v/>
      </c>
      <c r="AH350" s="95" t="str">
        <f t="shared" si="367"/>
        <v/>
      </c>
      <c r="AI350" s="436"/>
      <c r="AJ350" s="95"/>
      <c r="AK350" s="95"/>
      <c r="AL350" s="178" t="str">
        <f t="shared" si="368"/>
        <v/>
      </c>
      <c r="AM350" s="95" t="str">
        <f t="shared" si="369"/>
        <v/>
      </c>
      <c r="AN350" s="436"/>
      <c r="AO350" s="95"/>
      <c r="AP350" s="95"/>
      <c r="AQ350" s="178" t="str">
        <f t="shared" si="370"/>
        <v/>
      </c>
      <c r="AR350" s="95" t="str">
        <f t="shared" si="371"/>
        <v/>
      </c>
      <c r="AS350" s="436"/>
      <c r="AT350" s="95"/>
      <c r="AU350" s="95"/>
      <c r="AV350" s="178" t="str">
        <f t="shared" si="372"/>
        <v/>
      </c>
      <c r="AW350" s="95" t="str">
        <f t="shared" si="373"/>
        <v/>
      </c>
      <c r="AX350" s="436"/>
    </row>
    <row r="351" spans="2:50" hidden="1">
      <c r="B351" s="435"/>
      <c r="C351" s="95">
        <f t="shared" si="358"/>
        <v>5</v>
      </c>
      <c r="D351" s="95"/>
      <c r="E351" s="95"/>
      <c r="F351" s="95"/>
      <c r="G351" s="178"/>
      <c r="H351" s="436"/>
      <c r="I351" s="154" t="str">
        <f t="shared" ref="I351:I361" si="374">IFERROR(AVERAGE(P351,U351,Z351,AE351,AJ351,AO351,AT351),"")</f>
        <v/>
      </c>
      <c r="J351" s="154" t="str">
        <f t="shared" ref="J351:J361" si="375">IFERROR(AVERAGE(Q351,V351,AA351,AF351,AK351,AP351,AU351),"")</f>
        <v/>
      </c>
      <c r="K351" s="155" t="str">
        <f t="shared" ref="K351:K361" si="376">IFERROR(AVERAGE(R351,W351,AB351,AG351,AL351,AQ351,AV351),"")</f>
        <v/>
      </c>
      <c r="L351" s="438"/>
      <c r="M351" s="154" t="str">
        <f t="shared" si="359"/>
        <v/>
      </c>
      <c r="N351" s="433"/>
      <c r="O351" s="433"/>
      <c r="P351" s="95"/>
      <c r="Q351" s="95"/>
      <c r="R351" s="178" t="str">
        <f t="shared" si="360"/>
        <v/>
      </c>
      <c r="S351" s="95" t="str">
        <f t="shared" si="361"/>
        <v/>
      </c>
      <c r="T351" s="436"/>
      <c r="U351" s="95"/>
      <c r="V351" s="95"/>
      <c r="W351" s="178" t="str">
        <f t="shared" si="362"/>
        <v/>
      </c>
      <c r="X351" s="95" t="str">
        <f t="shared" si="363"/>
        <v/>
      </c>
      <c r="Y351" s="436"/>
      <c r="Z351" s="95"/>
      <c r="AA351" s="95"/>
      <c r="AB351" s="178" t="str">
        <f t="shared" si="364"/>
        <v/>
      </c>
      <c r="AC351" s="95" t="str">
        <f t="shared" si="365"/>
        <v/>
      </c>
      <c r="AD351" s="436"/>
      <c r="AE351" s="95"/>
      <c r="AF351" s="95"/>
      <c r="AG351" s="178" t="str">
        <f t="shared" si="366"/>
        <v/>
      </c>
      <c r="AH351" s="95" t="str">
        <f t="shared" si="367"/>
        <v/>
      </c>
      <c r="AI351" s="436"/>
      <c r="AJ351" s="95"/>
      <c r="AK351" s="95"/>
      <c r="AL351" s="178" t="str">
        <f t="shared" si="368"/>
        <v/>
      </c>
      <c r="AM351" s="95" t="str">
        <f t="shared" si="369"/>
        <v/>
      </c>
      <c r="AN351" s="436"/>
      <c r="AO351" s="95"/>
      <c r="AP351" s="95"/>
      <c r="AQ351" s="178" t="str">
        <f t="shared" si="370"/>
        <v/>
      </c>
      <c r="AR351" s="95" t="str">
        <f t="shared" si="371"/>
        <v/>
      </c>
      <c r="AS351" s="436"/>
      <c r="AT351" s="95"/>
      <c r="AU351" s="95"/>
      <c r="AV351" s="178" t="str">
        <f t="shared" si="372"/>
        <v/>
      </c>
      <c r="AW351" s="95" t="str">
        <f t="shared" si="373"/>
        <v/>
      </c>
      <c r="AX351" s="436"/>
    </row>
    <row r="352" spans="2:50" hidden="1">
      <c r="B352" s="435"/>
      <c r="C352" s="95">
        <f t="shared" si="358"/>
        <v>6</v>
      </c>
      <c r="D352" s="95"/>
      <c r="E352" s="95"/>
      <c r="F352" s="95"/>
      <c r="G352" s="178"/>
      <c r="H352" s="436"/>
      <c r="I352" s="154" t="str">
        <f t="shared" si="374"/>
        <v/>
      </c>
      <c r="J352" s="154" t="str">
        <f t="shared" si="375"/>
        <v/>
      </c>
      <c r="K352" s="155" t="str">
        <f t="shared" si="376"/>
        <v/>
      </c>
      <c r="L352" s="438"/>
      <c r="M352" s="154" t="str">
        <f t="shared" si="359"/>
        <v/>
      </c>
      <c r="N352" s="433"/>
      <c r="O352" s="433"/>
      <c r="P352" s="95"/>
      <c r="Q352" s="95"/>
      <c r="R352" s="178" t="str">
        <f t="shared" si="360"/>
        <v/>
      </c>
      <c r="S352" s="95" t="str">
        <f t="shared" si="361"/>
        <v/>
      </c>
      <c r="T352" s="436"/>
      <c r="U352" s="95"/>
      <c r="V352" s="95"/>
      <c r="W352" s="178" t="str">
        <f t="shared" si="362"/>
        <v/>
      </c>
      <c r="X352" s="95" t="str">
        <f t="shared" si="363"/>
        <v/>
      </c>
      <c r="Y352" s="436"/>
      <c r="Z352" s="95"/>
      <c r="AA352" s="95"/>
      <c r="AB352" s="178" t="str">
        <f t="shared" si="364"/>
        <v/>
      </c>
      <c r="AC352" s="95" t="str">
        <f t="shared" si="365"/>
        <v/>
      </c>
      <c r="AD352" s="436"/>
      <c r="AE352" s="95"/>
      <c r="AF352" s="95"/>
      <c r="AG352" s="178" t="str">
        <f t="shared" si="366"/>
        <v/>
      </c>
      <c r="AH352" s="95" t="str">
        <f t="shared" si="367"/>
        <v/>
      </c>
      <c r="AI352" s="436"/>
      <c r="AJ352" s="95"/>
      <c r="AK352" s="95"/>
      <c r="AL352" s="178" t="str">
        <f t="shared" si="368"/>
        <v/>
      </c>
      <c r="AM352" s="95" t="str">
        <f t="shared" si="369"/>
        <v/>
      </c>
      <c r="AN352" s="436"/>
      <c r="AO352" s="95"/>
      <c r="AP352" s="95"/>
      <c r="AQ352" s="178" t="str">
        <f t="shared" si="370"/>
        <v/>
      </c>
      <c r="AR352" s="95" t="str">
        <f t="shared" si="371"/>
        <v/>
      </c>
      <c r="AS352" s="436"/>
      <c r="AT352" s="95"/>
      <c r="AU352" s="95"/>
      <c r="AV352" s="178" t="str">
        <f t="shared" si="372"/>
        <v/>
      </c>
      <c r="AW352" s="95" t="str">
        <f t="shared" si="373"/>
        <v/>
      </c>
      <c r="AX352" s="436"/>
    </row>
    <row r="353" spans="2:50" hidden="1">
      <c r="B353" s="435"/>
      <c r="C353" s="95">
        <f t="shared" si="358"/>
        <v>7</v>
      </c>
      <c r="D353" s="95"/>
      <c r="E353" s="95"/>
      <c r="F353" s="95"/>
      <c r="G353" s="178"/>
      <c r="H353" s="436"/>
      <c r="I353" s="154" t="str">
        <f t="shared" si="374"/>
        <v/>
      </c>
      <c r="J353" s="154" t="str">
        <f t="shared" si="375"/>
        <v/>
      </c>
      <c r="K353" s="155" t="str">
        <f t="shared" si="376"/>
        <v/>
      </c>
      <c r="L353" s="438"/>
      <c r="M353" s="154" t="str">
        <f t="shared" si="359"/>
        <v/>
      </c>
      <c r="N353" s="433"/>
      <c r="O353" s="433"/>
      <c r="P353" s="95"/>
      <c r="Q353" s="95"/>
      <c r="R353" s="178" t="str">
        <f t="shared" si="360"/>
        <v/>
      </c>
      <c r="S353" s="95" t="str">
        <f t="shared" si="361"/>
        <v/>
      </c>
      <c r="T353" s="436"/>
      <c r="U353" s="95"/>
      <c r="V353" s="95"/>
      <c r="W353" s="178" t="str">
        <f t="shared" si="362"/>
        <v/>
      </c>
      <c r="X353" s="95" t="str">
        <f t="shared" si="363"/>
        <v/>
      </c>
      <c r="Y353" s="436"/>
      <c r="Z353" s="95"/>
      <c r="AA353" s="95"/>
      <c r="AB353" s="178" t="str">
        <f t="shared" si="364"/>
        <v/>
      </c>
      <c r="AC353" s="95" t="str">
        <f t="shared" si="365"/>
        <v/>
      </c>
      <c r="AD353" s="436"/>
      <c r="AE353" s="95"/>
      <c r="AF353" s="95"/>
      <c r="AG353" s="178" t="str">
        <f t="shared" si="366"/>
        <v/>
      </c>
      <c r="AH353" s="95" t="str">
        <f t="shared" si="367"/>
        <v/>
      </c>
      <c r="AI353" s="436"/>
      <c r="AJ353" s="95"/>
      <c r="AK353" s="95"/>
      <c r="AL353" s="178" t="str">
        <f t="shared" si="368"/>
        <v/>
      </c>
      <c r="AM353" s="95" t="str">
        <f t="shared" si="369"/>
        <v/>
      </c>
      <c r="AN353" s="436"/>
      <c r="AO353" s="95"/>
      <c r="AP353" s="95"/>
      <c r="AQ353" s="178" t="str">
        <f t="shared" si="370"/>
        <v/>
      </c>
      <c r="AR353" s="95" t="str">
        <f t="shared" si="371"/>
        <v/>
      </c>
      <c r="AS353" s="436"/>
      <c r="AT353" s="95"/>
      <c r="AU353" s="95"/>
      <c r="AV353" s="178" t="str">
        <f t="shared" si="372"/>
        <v/>
      </c>
      <c r="AW353" s="95" t="str">
        <f t="shared" si="373"/>
        <v/>
      </c>
      <c r="AX353" s="436"/>
    </row>
    <row r="354" spans="2:50" hidden="1">
      <c r="B354" s="435"/>
      <c r="C354" s="95">
        <f t="shared" si="358"/>
        <v>8</v>
      </c>
      <c r="D354" s="95"/>
      <c r="E354" s="95"/>
      <c r="F354" s="95"/>
      <c r="G354" s="178"/>
      <c r="H354" s="436"/>
      <c r="I354" s="154" t="str">
        <f t="shared" si="374"/>
        <v/>
      </c>
      <c r="J354" s="154" t="str">
        <f t="shared" si="375"/>
        <v/>
      </c>
      <c r="K354" s="155" t="str">
        <f t="shared" si="376"/>
        <v/>
      </c>
      <c r="L354" s="438"/>
      <c r="M354" s="154" t="str">
        <f t="shared" si="359"/>
        <v/>
      </c>
      <c r="N354" s="433"/>
      <c r="O354" s="433"/>
      <c r="P354" s="95"/>
      <c r="Q354" s="95"/>
      <c r="R354" s="178" t="str">
        <f t="shared" si="360"/>
        <v/>
      </c>
      <c r="S354" s="95" t="str">
        <f t="shared" si="361"/>
        <v/>
      </c>
      <c r="T354" s="436"/>
      <c r="U354" s="95"/>
      <c r="V354" s="95"/>
      <c r="W354" s="178" t="str">
        <f t="shared" si="362"/>
        <v/>
      </c>
      <c r="X354" s="95" t="str">
        <f t="shared" si="363"/>
        <v/>
      </c>
      <c r="Y354" s="436"/>
      <c r="Z354" s="95"/>
      <c r="AA354" s="95"/>
      <c r="AB354" s="178" t="str">
        <f t="shared" si="364"/>
        <v/>
      </c>
      <c r="AC354" s="95" t="str">
        <f t="shared" si="365"/>
        <v/>
      </c>
      <c r="AD354" s="436"/>
      <c r="AE354" s="95"/>
      <c r="AF354" s="95"/>
      <c r="AG354" s="178" t="str">
        <f t="shared" si="366"/>
        <v/>
      </c>
      <c r="AH354" s="95" t="str">
        <f t="shared" si="367"/>
        <v/>
      </c>
      <c r="AI354" s="436"/>
      <c r="AJ354" s="95"/>
      <c r="AK354" s="95"/>
      <c r="AL354" s="178" t="str">
        <f t="shared" si="368"/>
        <v/>
      </c>
      <c r="AM354" s="95" t="str">
        <f t="shared" si="369"/>
        <v/>
      </c>
      <c r="AN354" s="436"/>
      <c r="AO354" s="95"/>
      <c r="AP354" s="95"/>
      <c r="AQ354" s="178" t="str">
        <f t="shared" si="370"/>
        <v/>
      </c>
      <c r="AR354" s="95" t="str">
        <f t="shared" si="371"/>
        <v/>
      </c>
      <c r="AS354" s="436"/>
      <c r="AT354" s="95"/>
      <c r="AU354" s="95"/>
      <c r="AV354" s="178" t="str">
        <f t="shared" si="372"/>
        <v/>
      </c>
      <c r="AW354" s="95" t="str">
        <f t="shared" si="373"/>
        <v/>
      </c>
      <c r="AX354" s="436"/>
    </row>
    <row r="355" spans="2:50" hidden="1">
      <c r="B355" s="435"/>
      <c r="C355" s="95">
        <f t="shared" si="358"/>
        <v>9</v>
      </c>
      <c r="D355" s="95"/>
      <c r="E355" s="95"/>
      <c r="F355" s="95"/>
      <c r="G355" s="178"/>
      <c r="H355" s="436"/>
      <c r="I355" s="154" t="str">
        <f t="shared" si="374"/>
        <v/>
      </c>
      <c r="J355" s="154" t="str">
        <f t="shared" si="375"/>
        <v/>
      </c>
      <c r="K355" s="155" t="str">
        <f t="shared" si="376"/>
        <v/>
      </c>
      <c r="L355" s="438"/>
      <c r="M355" s="154" t="str">
        <f t="shared" si="359"/>
        <v/>
      </c>
      <c r="N355" s="433"/>
      <c r="O355" s="433"/>
      <c r="P355" s="95"/>
      <c r="Q355" s="95"/>
      <c r="R355" s="178" t="str">
        <f t="shared" si="360"/>
        <v/>
      </c>
      <c r="S355" s="95" t="str">
        <f t="shared" si="361"/>
        <v/>
      </c>
      <c r="T355" s="436"/>
      <c r="U355" s="95"/>
      <c r="V355" s="95"/>
      <c r="W355" s="178" t="str">
        <f t="shared" si="362"/>
        <v/>
      </c>
      <c r="X355" s="95" t="str">
        <f t="shared" si="363"/>
        <v/>
      </c>
      <c r="Y355" s="436"/>
      <c r="Z355" s="95"/>
      <c r="AA355" s="95"/>
      <c r="AB355" s="178" t="str">
        <f t="shared" si="364"/>
        <v/>
      </c>
      <c r="AC355" s="95" t="str">
        <f t="shared" si="365"/>
        <v/>
      </c>
      <c r="AD355" s="436"/>
      <c r="AE355" s="95"/>
      <c r="AF355" s="95"/>
      <c r="AG355" s="178" t="str">
        <f t="shared" si="366"/>
        <v/>
      </c>
      <c r="AH355" s="95" t="str">
        <f t="shared" si="367"/>
        <v/>
      </c>
      <c r="AI355" s="436"/>
      <c r="AJ355" s="95"/>
      <c r="AK355" s="95"/>
      <c r="AL355" s="178" t="str">
        <f t="shared" si="368"/>
        <v/>
      </c>
      <c r="AM355" s="95" t="str">
        <f t="shared" si="369"/>
        <v/>
      </c>
      <c r="AN355" s="436"/>
      <c r="AO355" s="95"/>
      <c r="AP355" s="95"/>
      <c r="AQ355" s="178" t="str">
        <f t="shared" si="370"/>
        <v/>
      </c>
      <c r="AR355" s="95" t="str">
        <f t="shared" si="371"/>
        <v/>
      </c>
      <c r="AS355" s="436"/>
      <c r="AT355" s="95"/>
      <c r="AU355" s="95"/>
      <c r="AV355" s="178" t="str">
        <f t="shared" si="372"/>
        <v/>
      </c>
      <c r="AW355" s="95" t="str">
        <f t="shared" si="373"/>
        <v/>
      </c>
      <c r="AX355" s="436"/>
    </row>
    <row r="356" spans="2:50" hidden="1">
      <c r="B356" s="435"/>
      <c r="C356" s="95">
        <f t="shared" si="358"/>
        <v>10</v>
      </c>
      <c r="D356" s="95"/>
      <c r="E356" s="95"/>
      <c r="F356" s="95"/>
      <c r="G356" s="178"/>
      <c r="H356" s="436"/>
      <c r="I356" s="154" t="str">
        <f t="shared" si="374"/>
        <v/>
      </c>
      <c r="J356" s="154" t="str">
        <f t="shared" si="375"/>
        <v/>
      </c>
      <c r="K356" s="155" t="str">
        <f t="shared" si="376"/>
        <v/>
      </c>
      <c r="L356" s="438"/>
      <c r="M356" s="154" t="str">
        <f t="shared" si="359"/>
        <v/>
      </c>
      <c r="N356" s="433"/>
      <c r="O356" s="433"/>
      <c r="P356" s="95"/>
      <c r="Q356" s="95"/>
      <c r="R356" s="178" t="str">
        <f t="shared" si="360"/>
        <v/>
      </c>
      <c r="S356" s="95" t="str">
        <f t="shared" si="361"/>
        <v/>
      </c>
      <c r="T356" s="436"/>
      <c r="U356" s="95"/>
      <c r="V356" s="95"/>
      <c r="W356" s="178" t="str">
        <f t="shared" si="362"/>
        <v/>
      </c>
      <c r="X356" s="95" t="str">
        <f t="shared" si="363"/>
        <v/>
      </c>
      <c r="Y356" s="436"/>
      <c r="Z356" s="95"/>
      <c r="AA356" s="95"/>
      <c r="AB356" s="178" t="str">
        <f t="shared" si="364"/>
        <v/>
      </c>
      <c r="AC356" s="95" t="str">
        <f t="shared" si="365"/>
        <v/>
      </c>
      <c r="AD356" s="436"/>
      <c r="AE356" s="95"/>
      <c r="AF356" s="95"/>
      <c r="AG356" s="178" t="str">
        <f t="shared" si="366"/>
        <v/>
      </c>
      <c r="AH356" s="95" t="str">
        <f t="shared" si="367"/>
        <v/>
      </c>
      <c r="AI356" s="436"/>
      <c r="AJ356" s="95"/>
      <c r="AK356" s="95"/>
      <c r="AL356" s="178" t="str">
        <f t="shared" si="368"/>
        <v/>
      </c>
      <c r="AM356" s="95" t="str">
        <f t="shared" si="369"/>
        <v/>
      </c>
      <c r="AN356" s="436"/>
      <c r="AO356" s="95"/>
      <c r="AP356" s="95"/>
      <c r="AQ356" s="178" t="str">
        <f t="shared" si="370"/>
        <v/>
      </c>
      <c r="AR356" s="95" t="str">
        <f t="shared" si="371"/>
        <v/>
      </c>
      <c r="AS356" s="436"/>
      <c r="AT356" s="95"/>
      <c r="AU356" s="95"/>
      <c r="AV356" s="178" t="str">
        <f t="shared" si="372"/>
        <v/>
      </c>
      <c r="AW356" s="95" t="str">
        <f t="shared" si="373"/>
        <v/>
      </c>
      <c r="AX356" s="436"/>
    </row>
    <row r="357" spans="2:50" hidden="1">
      <c r="B357" s="435"/>
      <c r="C357" s="95">
        <f t="shared" si="358"/>
        <v>11</v>
      </c>
      <c r="D357" s="95"/>
      <c r="E357" s="95"/>
      <c r="F357" s="95"/>
      <c r="G357" s="178"/>
      <c r="H357" s="436"/>
      <c r="I357" s="154" t="str">
        <f t="shared" si="374"/>
        <v/>
      </c>
      <c r="J357" s="154" t="str">
        <f t="shared" si="375"/>
        <v/>
      </c>
      <c r="K357" s="155" t="str">
        <f t="shared" si="376"/>
        <v/>
      </c>
      <c r="L357" s="438"/>
      <c r="M357" s="154" t="str">
        <f t="shared" si="359"/>
        <v/>
      </c>
      <c r="N357" s="433"/>
      <c r="O357" s="433"/>
      <c r="P357" s="95"/>
      <c r="Q357" s="95"/>
      <c r="R357" s="178" t="str">
        <f t="shared" si="360"/>
        <v/>
      </c>
      <c r="S357" s="95" t="str">
        <f t="shared" si="361"/>
        <v/>
      </c>
      <c r="T357" s="436"/>
      <c r="U357" s="95"/>
      <c r="V357" s="95"/>
      <c r="W357" s="178" t="str">
        <f t="shared" si="362"/>
        <v/>
      </c>
      <c r="X357" s="95" t="str">
        <f t="shared" si="363"/>
        <v/>
      </c>
      <c r="Y357" s="436"/>
      <c r="Z357" s="95"/>
      <c r="AA357" s="95"/>
      <c r="AB357" s="178" t="str">
        <f t="shared" si="364"/>
        <v/>
      </c>
      <c r="AC357" s="95" t="str">
        <f t="shared" si="365"/>
        <v/>
      </c>
      <c r="AD357" s="436"/>
      <c r="AE357" s="95"/>
      <c r="AF357" s="95"/>
      <c r="AG357" s="178" t="str">
        <f t="shared" si="366"/>
        <v/>
      </c>
      <c r="AH357" s="95" t="str">
        <f t="shared" si="367"/>
        <v/>
      </c>
      <c r="AI357" s="436"/>
      <c r="AJ357" s="95"/>
      <c r="AK357" s="95"/>
      <c r="AL357" s="178" t="str">
        <f t="shared" si="368"/>
        <v/>
      </c>
      <c r="AM357" s="95" t="str">
        <f t="shared" si="369"/>
        <v/>
      </c>
      <c r="AN357" s="436"/>
      <c r="AO357" s="95"/>
      <c r="AP357" s="95"/>
      <c r="AQ357" s="178" t="str">
        <f t="shared" si="370"/>
        <v/>
      </c>
      <c r="AR357" s="95" t="str">
        <f t="shared" si="371"/>
        <v/>
      </c>
      <c r="AS357" s="436"/>
      <c r="AT357" s="95"/>
      <c r="AU357" s="95"/>
      <c r="AV357" s="178" t="str">
        <f t="shared" si="372"/>
        <v/>
      </c>
      <c r="AW357" s="95" t="str">
        <f t="shared" si="373"/>
        <v/>
      </c>
      <c r="AX357" s="436"/>
    </row>
    <row r="358" spans="2:50" hidden="1">
      <c r="B358" s="435"/>
      <c r="C358" s="95">
        <f t="shared" si="358"/>
        <v>12</v>
      </c>
      <c r="D358" s="95"/>
      <c r="E358" s="95"/>
      <c r="F358" s="95"/>
      <c r="G358" s="178"/>
      <c r="H358" s="436"/>
      <c r="I358" s="154" t="str">
        <f t="shared" si="374"/>
        <v/>
      </c>
      <c r="J358" s="154" t="str">
        <f t="shared" si="375"/>
        <v/>
      </c>
      <c r="K358" s="155" t="str">
        <f t="shared" si="376"/>
        <v/>
      </c>
      <c r="L358" s="438"/>
      <c r="M358" s="154" t="str">
        <f t="shared" si="359"/>
        <v/>
      </c>
      <c r="N358" s="433"/>
      <c r="O358" s="433"/>
      <c r="P358" s="95"/>
      <c r="Q358" s="95"/>
      <c r="R358" s="178" t="str">
        <f t="shared" si="360"/>
        <v/>
      </c>
      <c r="S358" s="95" t="str">
        <f t="shared" si="361"/>
        <v/>
      </c>
      <c r="T358" s="436"/>
      <c r="U358" s="95"/>
      <c r="V358" s="95"/>
      <c r="W358" s="178" t="str">
        <f t="shared" si="362"/>
        <v/>
      </c>
      <c r="X358" s="95" t="str">
        <f t="shared" si="363"/>
        <v/>
      </c>
      <c r="Y358" s="436"/>
      <c r="Z358" s="95"/>
      <c r="AA358" s="95"/>
      <c r="AB358" s="178" t="str">
        <f t="shared" si="364"/>
        <v/>
      </c>
      <c r="AC358" s="95" t="str">
        <f t="shared" si="365"/>
        <v/>
      </c>
      <c r="AD358" s="436"/>
      <c r="AE358" s="95"/>
      <c r="AF358" s="95"/>
      <c r="AG358" s="178" t="str">
        <f t="shared" si="366"/>
        <v/>
      </c>
      <c r="AH358" s="95" t="str">
        <f t="shared" si="367"/>
        <v/>
      </c>
      <c r="AI358" s="436"/>
      <c r="AJ358" s="95"/>
      <c r="AK358" s="95"/>
      <c r="AL358" s="178" t="str">
        <f t="shared" si="368"/>
        <v/>
      </c>
      <c r="AM358" s="95" t="str">
        <f t="shared" si="369"/>
        <v/>
      </c>
      <c r="AN358" s="436"/>
      <c r="AO358" s="95"/>
      <c r="AP358" s="95"/>
      <c r="AQ358" s="178" t="str">
        <f t="shared" si="370"/>
        <v/>
      </c>
      <c r="AR358" s="95" t="str">
        <f t="shared" si="371"/>
        <v/>
      </c>
      <c r="AS358" s="436"/>
      <c r="AT358" s="95"/>
      <c r="AU358" s="95"/>
      <c r="AV358" s="178" t="str">
        <f t="shared" si="372"/>
        <v/>
      </c>
      <c r="AW358" s="95" t="str">
        <f t="shared" si="373"/>
        <v/>
      </c>
      <c r="AX358" s="436"/>
    </row>
    <row r="359" spans="2:50" hidden="1">
      <c r="B359" s="435"/>
      <c r="C359" s="95">
        <f t="shared" si="358"/>
        <v>13</v>
      </c>
      <c r="D359" s="95"/>
      <c r="E359" s="95"/>
      <c r="F359" s="95"/>
      <c r="G359" s="178"/>
      <c r="H359" s="436"/>
      <c r="I359" s="154" t="str">
        <f t="shared" si="374"/>
        <v/>
      </c>
      <c r="J359" s="154" t="str">
        <f t="shared" si="375"/>
        <v/>
      </c>
      <c r="K359" s="155" t="str">
        <f t="shared" si="376"/>
        <v/>
      </c>
      <c r="L359" s="438"/>
      <c r="M359" s="154" t="str">
        <f t="shared" si="359"/>
        <v/>
      </c>
      <c r="N359" s="433"/>
      <c r="O359" s="433"/>
      <c r="P359" s="95"/>
      <c r="Q359" s="95"/>
      <c r="R359" s="178" t="str">
        <f t="shared" si="360"/>
        <v/>
      </c>
      <c r="S359" s="95" t="str">
        <f t="shared" si="361"/>
        <v/>
      </c>
      <c r="T359" s="436"/>
      <c r="U359" s="95"/>
      <c r="V359" s="95"/>
      <c r="W359" s="178" t="str">
        <f t="shared" si="362"/>
        <v/>
      </c>
      <c r="X359" s="95" t="str">
        <f t="shared" si="363"/>
        <v/>
      </c>
      <c r="Y359" s="436"/>
      <c r="Z359" s="95"/>
      <c r="AA359" s="95"/>
      <c r="AB359" s="178" t="str">
        <f t="shared" si="364"/>
        <v/>
      </c>
      <c r="AC359" s="95" t="str">
        <f t="shared" si="365"/>
        <v/>
      </c>
      <c r="AD359" s="436"/>
      <c r="AE359" s="95"/>
      <c r="AF359" s="95"/>
      <c r="AG359" s="178" t="str">
        <f t="shared" si="366"/>
        <v/>
      </c>
      <c r="AH359" s="95" t="str">
        <f t="shared" si="367"/>
        <v/>
      </c>
      <c r="AI359" s="436"/>
      <c r="AJ359" s="95"/>
      <c r="AK359" s="95"/>
      <c r="AL359" s="178" t="str">
        <f t="shared" si="368"/>
        <v/>
      </c>
      <c r="AM359" s="95" t="str">
        <f t="shared" si="369"/>
        <v/>
      </c>
      <c r="AN359" s="436"/>
      <c r="AO359" s="95"/>
      <c r="AP359" s="95"/>
      <c r="AQ359" s="178" t="str">
        <f t="shared" si="370"/>
        <v/>
      </c>
      <c r="AR359" s="95" t="str">
        <f t="shared" si="371"/>
        <v/>
      </c>
      <c r="AS359" s="436"/>
      <c r="AT359" s="95"/>
      <c r="AU359" s="95"/>
      <c r="AV359" s="178" t="str">
        <f t="shared" si="372"/>
        <v/>
      </c>
      <c r="AW359" s="95" t="str">
        <f t="shared" si="373"/>
        <v/>
      </c>
      <c r="AX359" s="436"/>
    </row>
    <row r="360" spans="2:50" hidden="1">
      <c r="B360" s="435"/>
      <c r="C360" s="95">
        <f t="shared" si="358"/>
        <v>14</v>
      </c>
      <c r="D360" s="95"/>
      <c r="E360" s="95"/>
      <c r="F360" s="95"/>
      <c r="G360" s="178"/>
      <c r="H360" s="436"/>
      <c r="I360" s="154" t="str">
        <f t="shared" si="374"/>
        <v/>
      </c>
      <c r="J360" s="154" t="str">
        <f t="shared" si="375"/>
        <v/>
      </c>
      <c r="K360" s="155" t="str">
        <f t="shared" si="376"/>
        <v/>
      </c>
      <c r="L360" s="438"/>
      <c r="M360" s="154" t="str">
        <f t="shared" si="359"/>
        <v/>
      </c>
      <c r="N360" s="433"/>
      <c r="O360" s="433"/>
      <c r="P360" s="95"/>
      <c r="Q360" s="95"/>
      <c r="R360" s="178" t="str">
        <f t="shared" si="360"/>
        <v/>
      </c>
      <c r="S360" s="95" t="str">
        <f t="shared" si="361"/>
        <v/>
      </c>
      <c r="T360" s="436"/>
      <c r="U360" s="95"/>
      <c r="V360" s="95"/>
      <c r="W360" s="178" t="str">
        <f t="shared" si="362"/>
        <v/>
      </c>
      <c r="X360" s="95" t="str">
        <f t="shared" si="363"/>
        <v/>
      </c>
      <c r="Y360" s="436"/>
      <c r="Z360" s="95"/>
      <c r="AA360" s="95"/>
      <c r="AB360" s="178" t="str">
        <f t="shared" si="364"/>
        <v/>
      </c>
      <c r="AC360" s="95" t="str">
        <f t="shared" si="365"/>
        <v/>
      </c>
      <c r="AD360" s="436"/>
      <c r="AE360" s="95"/>
      <c r="AF360" s="95"/>
      <c r="AG360" s="178" t="str">
        <f t="shared" si="366"/>
        <v/>
      </c>
      <c r="AH360" s="95" t="str">
        <f t="shared" si="367"/>
        <v/>
      </c>
      <c r="AI360" s="436"/>
      <c r="AJ360" s="95"/>
      <c r="AK360" s="95"/>
      <c r="AL360" s="178" t="str">
        <f t="shared" si="368"/>
        <v/>
      </c>
      <c r="AM360" s="95" t="str">
        <f t="shared" si="369"/>
        <v/>
      </c>
      <c r="AN360" s="436"/>
      <c r="AO360" s="95"/>
      <c r="AP360" s="95"/>
      <c r="AQ360" s="178" t="str">
        <f t="shared" si="370"/>
        <v/>
      </c>
      <c r="AR360" s="95" t="str">
        <f t="shared" si="371"/>
        <v/>
      </c>
      <c r="AS360" s="436"/>
      <c r="AT360" s="95"/>
      <c r="AU360" s="95"/>
      <c r="AV360" s="178" t="str">
        <f t="shared" si="372"/>
        <v/>
      </c>
      <c r="AW360" s="95" t="str">
        <f t="shared" si="373"/>
        <v/>
      </c>
      <c r="AX360" s="436"/>
    </row>
    <row r="361" spans="2:50" hidden="1">
      <c r="B361" s="435"/>
      <c r="C361" s="95">
        <f t="shared" si="358"/>
        <v>15</v>
      </c>
      <c r="D361" s="95"/>
      <c r="E361" s="95"/>
      <c r="F361" s="95"/>
      <c r="G361" s="178"/>
      <c r="H361" s="436"/>
      <c r="I361" s="154" t="str">
        <f t="shared" si="374"/>
        <v/>
      </c>
      <c r="J361" s="154" t="str">
        <f t="shared" si="375"/>
        <v/>
      </c>
      <c r="K361" s="155" t="str">
        <f t="shared" si="376"/>
        <v/>
      </c>
      <c r="L361" s="439"/>
      <c r="M361" s="154" t="str">
        <f t="shared" si="359"/>
        <v/>
      </c>
      <c r="N361" s="433"/>
      <c r="O361" s="433"/>
      <c r="P361" s="95"/>
      <c r="Q361" s="95"/>
      <c r="R361" s="178" t="str">
        <f t="shared" si="360"/>
        <v/>
      </c>
      <c r="S361" s="95" t="str">
        <f t="shared" si="361"/>
        <v/>
      </c>
      <c r="T361" s="436"/>
      <c r="U361" s="95"/>
      <c r="V361" s="95"/>
      <c r="W361" s="178" t="str">
        <f t="shared" si="362"/>
        <v/>
      </c>
      <c r="X361" s="95" t="str">
        <f t="shared" si="363"/>
        <v/>
      </c>
      <c r="Y361" s="436"/>
      <c r="Z361" s="95"/>
      <c r="AA361" s="95"/>
      <c r="AB361" s="178" t="str">
        <f t="shared" si="364"/>
        <v/>
      </c>
      <c r="AC361" s="95" t="str">
        <f t="shared" si="365"/>
        <v/>
      </c>
      <c r="AD361" s="436"/>
      <c r="AE361" s="95"/>
      <c r="AF361" s="95"/>
      <c r="AG361" s="178" t="str">
        <f t="shared" si="366"/>
        <v/>
      </c>
      <c r="AH361" s="95" t="str">
        <f t="shared" si="367"/>
        <v/>
      </c>
      <c r="AI361" s="436"/>
      <c r="AJ361" s="95"/>
      <c r="AK361" s="95"/>
      <c r="AL361" s="178" t="str">
        <f t="shared" si="368"/>
        <v/>
      </c>
      <c r="AM361" s="95" t="str">
        <f t="shared" si="369"/>
        <v/>
      </c>
      <c r="AN361" s="436"/>
      <c r="AO361" s="95"/>
      <c r="AP361" s="95"/>
      <c r="AQ361" s="178" t="str">
        <f t="shared" si="370"/>
        <v/>
      </c>
      <c r="AR361" s="95" t="str">
        <f t="shared" si="371"/>
        <v/>
      </c>
      <c r="AS361" s="436"/>
      <c r="AT361" s="95"/>
      <c r="AU361" s="95"/>
      <c r="AV361" s="178" t="str">
        <f t="shared" si="372"/>
        <v/>
      </c>
      <c r="AW361" s="95" t="str">
        <f t="shared" si="373"/>
        <v/>
      </c>
      <c r="AX361" s="436"/>
    </row>
    <row r="362" spans="2:50" ht="15.75">
      <c r="B362" s="443" t="s">
        <v>167</v>
      </c>
      <c r="C362" s="444"/>
      <c r="D362" s="444"/>
      <c r="E362" s="444"/>
      <c r="F362" s="444"/>
      <c r="G362" s="444"/>
      <c r="H362" s="444"/>
      <c r="I362" s="151"/>
      <c r="J362" s="151"/>
      <c r="K362" s="151"/>
      <c r="L362" s="151"/>
      <c r="M362" s="151"/>
      <c r="N362" s="433" t="s">
        <v>159</v>
      </c>
      <c r="O362" s="446" t="s">
        <v>106</v>
      </c>
      <c r="P362" s="448">
        <f>AT342+1</f>
        <v>45993</v>
      </c>
      <c r="Q362" s="435"/>
      <c r="R362" s="435"/>
      <c r="S362" s="435"/>
      <c r="T362" s="435"/>
      <c r="U362" s="448">
        <f>P362+1</f>
        <v>45994</v>
      </c>
      <c r="V362" s="435"/>
      <c r="W362" s="435"/>
      <c r="X362" s="435"/>
      <c r="Y362" s="435"/>
      <c r="Z362" s="448">
        <f>U362+1</f>
        <v>45995</v>
      </c>
      <c r="AA362" s="435"/>
      <c r="AB362" s="435"/>
      <c r="AC362" s="435"/>
      <c r="AD362" s="435"/>
      <c r="AE362" s="448">
        <f>Z362+1</f>
        <v>45996</v>
      </c>
      <c r="AF362" s="435"/>
      <c r="AG362" s="435"/>
      <c r="AH362" s="435"/>
      <c r="AI362" s="435"/>
      <c r="AJ362" s="448">
        <f>AE362+1</f>
        <v>45997</v>
      </c>
      <c r="AK362" s="435"/>
      <c r="AL362" s="435"/>
      <c r="AM362" s="435"/>
      <c r="AN362" s="435"/>
      <c r="AO362" s="448">
        <f>AJ362+1</f>
        <v>45998</v>
      </c>
      <c r="AP362" s="435"/>
      <c r="AQ362" s="435"/>
      <c r="AR362" s="435"/>
      <c r="AS362" s="435"/>
      <c r="AT362" s="448">
        <f>AO362+1</f>
        <v>45999</v>
      </c>
      <c r="AU362" s="435"/>
      <c r="AV362" s="435"/>
      <c r="AW362" s="435"/>
      <c r="AX362" s="435"/>
    </row>
    <row r="363" spans="2:50" ht="15.75">
      <c r="B363" s="445"/>
      <c r="C363" s="445"/>
      <c r="D363" s="445"/>
      <c r="E363" s="445"/>
      <c r="F363" s="445"/>
      <c r="G363" s="445"/>
      <c r="H363" s="445"/>
      <c r="I363" s="151"/>
      <c r="J363" s="151"/>
      <c r="K363" s="151"/>
      <c r="L363" s="151"/>
      <c r="M363" s="151"/>
      <c r="N363" s="433"/>
      <c r="O363" s="447"/>
      <c r="P363" s="448" t="s">
        <v>120</v>
      </c>
      <c r="Q363" s="435"/>
      <c r="R363" s="435"/>
      <c r="S363" s="435"/>
      <c r="T363" s="435"/>
      <c r="U363" s="448" t="s">
        <v>114</v>
      </c>
      <c r="V363" s="435"/>
      <c r="W363" s="435"/>
      <c r="X363" s="435"/>
      <c r="Y363" s="435"/>
      <c r="Z363" s="448" t="s">
        <v>115</v>
      </c>
      <c r="AA363" s="435"/>
      <c r="AB363" s="435"/>
      <c r="AC363" s="435"/>
      <c r="AD363" s="435"/>
      <c r="AE363" s="448" t="s">
        <v>116</v>
      </c>
      <c r="AF363" s="435"/>
      <c r="AG363" s="435"/>
      <c r="AH363" s="435"/>
      <c r="AI363" s="435"/>
      <c r="AJ363" s="448" t="s">
        <v>117</v>
      </c>
      <c r="AK363" s="435"/>
      <c r="AL363" s="435"/>
      <c r="AM363" s="435"/>
      <c r="AN363" s="435"/>
      <c r="AO363" s="448" t="s">
        <v>118</v>
      </c>
      <c r="AP363" s="435"/>
      <c r="AQ363" s="435"/>
      <c r="AR363" s="435"/>
      <c r="AS363" s="435"/>
      <c r="AT363" s="448" t="s">
        <v>119</v>
      </c>
      <c r="AU363" s="435"/>
      <c r="AV363" s="435"/>
      <c r="AW363" s="435"/>
      <c r="AX363" s="435"/>
    </row>
    <row r="364" spans="2:50">
      <c r="B364" s="433" t="s">
        <v>155</v>
      </c>
      <c r="C364" s="433" t="s">
        <v>147</v>
      </c>
      <c r="D364" s="433"/>
      <c r="E364" s="433" t="s">
        <v>149</v>
      </c>
      <c r="F364" s="433"/>
      <c r="G364" s="433"/>
      <c r="H364" s="440" t="s">
        <v>156</v>
      </c>
      <c r="I364" s="434" t="s">
        <v>225</v>
      </c>
      <c r="J364" s="434"/>
      <c r="K364" s="434"/>
      <c r="L364" s="434" t="s">
        <v>156</v>
      </c>
      <c r="M364" s="434" t="s">
        <v>168</v>
      </c>
      <c r="N364" s="433"/>
      <c r="O364" s="433" t="s">
        <v>158</v>
      </c>
      <c r="P364" s="430" t="s">
        <v>152</v>
      </c>
      <c r="Q364" s="431"/>
      <c r="R364" s="431"/>
      <c r="S364" s="432"/>
      <c r="T364" s="433" t="s">
        <v>156</v>
      </c>
      <c r="U364" s="430" t="s">
        <v>152</v>
      </c>
      <c r="V364" s="431"/>
      <c r="W364" s="431"/>
      <c r="X364" s="432"/>
      <c r="Y364" s="433" t="s">
        <v>156</v>
      </c>
      <c r="Z364" s="430" t="s">
        <v>152</v>
      </c>
      <c r="AA364" s="431"/>
      <c r="AB364" s="431"/>
      <c r="AC364" s="432"/>
      <c r="AD364" s="433" t="s">
        <v>156</v>
      </c>
      <c r="AE364" s="430" t="s">
        <v>152</v>
      </c>
      <c r="AF364" s="431"/>
      <c r="AG364" s="431"/>
      <c r="AH364" s="432"/>
      <c r="AI364" s="433" t="s">
        <v>156</v>
      </c>
      <c r="AJ364" s="430" t="s">
        <v>152</v>
      </c>
      <c r="AK364" s="431"/>
      <c r="AL364" s="431"/>
      <c r="AM364" s="432"/>
      <c r="AN364" s="433" t="s">
        <v>156</v>
      </c>
      <c r="AO364" s="430" t="s">
        <v>152</v>
      </c>
      <c r="AP364" s="431"/>
      <c r="AQ364" s="431"/>
      <c r="AR364" s="432"/>
      <c r="AS364" s="433" t="s">
        <v>156</v>
      </c>
      <c r="AT364" s="430" t="s">
        <v>152</v>
      </c>
      <c r="AU364" s="431"/>
      <c r="AV364" s="431"/>
      <c r="AW364" s="432"/>
      <c r="AX364" s="433" t="s">
        <v>156</v>
      </c>
    </row>
    <row r="365" spans="2:50">
      <c r="B365" s="433"/>
      <c r="C365" s="433"/>
      <c r="D365" s="433"/>
      <c r="E365" s="433" t="s">
        <v>148</v>
      </c>
      <c r="F365" s="433"/>
      <c r="G365" s="433"/>
      <c r="H365" s="441"/>
      <c r="I365" s="434" t="s">
        <v>148</v>
      </c>
      <c r="J365" s="434"/>
      <c r="K365" s="434"/>
      <c r="L365" s="434"/>
      <c r="M365" s="434"/>
      <c r="N365" s="433"/>
      <c r="O365" s="433"/>
      <c r="P365" s="430" t="s">
        <v>153</v>
      </c>
      <c r="Q365" s="431"/>
      <c r="R365" s="431"/>
      <c r="S365" s="432"/>
      <c r="T365" s="433"/>
      <c r="U365" s="430" t="s">
        <v>153</v>
      </c>
      <c r="V365" s="431"/>
      <c r="W365" s="431"/>
      <c r="X365" s="432"/>
      <c r="Y365" s="433"/>
      <c r="Z365" s="430" t="s">
        <v>153</v>
      </c>
      <c r="AA365" s="431"/>
      <c r="AB365" s="431"/>
      <c r="AC365" s="432"/>
      <c r="AD365" s="433"/>
      <c r="AE365" s="430" t="s">
        <v>153</v>
      </c>
      <c r="AF365" s="431"/>
      <c r="AG365" s="431"/>
      <c r="AH365" s="432"/>
      <c r="AI365" s="433"/>
      <c r="AJ365" s="430" t="s">
        <v>153</v>
      </c>
      <c r="AK365" s="431"/>
      <c r="AL365" s="431"/>
      <c r="AM365" s="432"/>
      <c r="AN365" s="433"/>
      <c r="AO365" s="430" t="s">
        <v>153</v>
      </c>
      <c r="AP365" s="431"/>
      <c r="AQ365" s="431"/>
      <c r="AR365" s="432"/>
      <c r="AS365" s="433"/>
      <c r="AT365" s="430" t="s">
        <v>153</v>
      </c>
      <c r="AU365" s="431"/>
      <c r="AV365" s="431"/>
      <c r="AW365" s="432"/>
      <c r="AX365" s="433"/>
    </row>
    <row r="366" spans="2:50">
      <c r="B366" s="433"/>
      <c r="C366" s="433"/>
      <c r="D366" s="433"/>
      <c r="E366" s="94" t="s">
        <v>150</v>
      </c>
      <c r="F366" s="94" t="s">
        <v>151</v>
      </c>
      <c r="G366" s="94" t="s">
        <v>154</v>
      </c>
      <c r="H366" s="442"/>
      <c r="I366" s="153" t="s">
        <v>150</v>
      </c>
      <c r="J366" s="153" t="s">
        <v>151</v>
      </c>
      <c r="K366" s="153" t="s">
        <v>154</v>
      </c>
      <c r="L366" s="434"/>
      <c r="M366" s="434"/>
      <c r="N366" s="433"/>
      <c r="O366" s="433"/>
      <c r="P366" s="94" t="s">
        <v>150</v>
      </c>
      <c r="Q366" s="94" t="s">
        <v>151</v>
      </c>
      <c r="R366" s="94" t="s">
        <v>154</v>
      </c>
      <c r="S366" s="94" t="s">
        <v>168</v>
      </c>
      <c r="T366" s="433"/>
      <c r="U366" s="94" t="s">
        <v>150</v>
      </c>
      <c r="V366" s="94" t="s">
        <v>151</v>
      </c>
      <c r="W366" s="94" t="s">
        <v>154</v>
      </c>
      <c r="X366" s="94" t="s">
        <v>168</v>
      </c>
      <c r="Y366" s="433"/>
      <c r="Z366" s="94" t="s">
        <v>150</v>
      </c>
      <c r="AA366" s="94" t="s">
        <v>151</v>
      </c>
      <c r="AB366" s="94" t="s">
        <v>154</v>
      </c>
      <c r="AC366" s="94" t="s">
        <v>168</v>
      </c>
      <c r="AD366" s="43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3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3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3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33"/>
    </row>
    <row r="367" spans="2:50">
      <c r="B367" s="433" t="s">
        <v>649</v>
      </c>
      <c r="C367" s="95">
        <f>C347</f>
        <v>1</v>
      </c>
      <c r="D367" s="95"/>
      <c r="E367" s="95"/>
      <c r="F367" s="95"/>
      <c r="G367" s="178" t="e">
        <f>F367/E367</f>
        <v>#DIV/0!</v>
      </c>
      <c r="H367" s="436" t="e">
        <f>AVERAGE(G367:G381)</f>
        <v>#DIV/0!</v>
      </c>
      <c r="I367" s="154" t="str">
        <f t="shared" ref="I367:I369" si="377">IFERROR(AVERAGE(P367,U367,Z367,AE367,AJ367,AO367,AT367),"")</f>
        <v/>
      </c>
      <c r="J367" s="154" t="str">
        <f t="shared" ref="J367:J369" si="378">IFERROR(AVERAGE(Q367,V367,AA367,AF367,AK367,AP367,AU367),"")</f>
        <v/>
      </c>
      <c r="K367" s="155" t="str">
        <f t="shared" ref="K367:K369" si="379">IFERROR(AVERAGE(R367,W367,AB367,AG367,AL367,AQ367,AV367),"")</f>
        <v/>
      </c>
      <c r="L367" s="437" t="str">
        <f>IFERROR(AVERAGE(K367:K381),"-")</f>
        <v>-</v>
      </c>
      <c r="M367" s="154" t="str">
        <f>IFERROR(RANK(K367, K$367:K$381),"")</f>
        <v/>
      </c>
      <c r="N367" s="433"/>
      <c r="O367" s="433"/>
      <c r="P367" s="95"/>
      <c r="Q367" s="95"/>
      <c r="R367" s="178" t="str">
        <f>IFERROR(Q367/P367,"")</f>
        <v/>
      </c>
      <c r="S367" s="95" t="str">
        <f>IFERROR(RANK(R367, R$367:R$381),"")</f>
        <v/>
      </c>
      <c r="T367" s="436" t="e">
        <f>AVERAGE(R367:R381)</f>
        <v>#DIV/0!</v>
      </c>
      <c r="U367" s="95"/>
      <c r="V367" s="95"/>
      <c r="W367" s="178" t="str">
        <f>IFERROR(V367/U367,"")</f>
        <v/>
      </c>
      <c r="X367" s="95" t="str">
        <f>IFERROR(RANK(W367, W$367:W$381),"")</f>
        <v/>
      </c>
      <c r="Y367" s="436" t="e">
        <f>AVERAGE(W367:W381)</f>
        <v>#DIV/0!</v>
      </c>
      <c r="Z367" s="95"/>
      <c r="AA367" s="95"/>
      <c r="AB367" s="178" t="str">
        <f>IFERROR(AA367/Z367,"")</f>
        <v/>
      </c>
      <c r="AC367" s="95" t="str">
        <f>IFERROR(RANK(AB367, AB$367:AB$381),"")</f>
        <v/>
      </c>
      <c r="AD367" s="436" t="e">
        <f>AVERAGE(AB367:AB381)</f>
        <v>#DIV/0!</v>
      </c>
      <c r="AE367" s="95"/>
      <c r="AF367" s="95"/>
      <c r="AG367" s="178" t="str">
        <f>IFERROR(AF367/AE367,"")</f>
        <v/>
      </c>
      <c r="AH367" s="95" t="str">
        <f>IFERROR(RANK(AG367, AG$367:AG$381),"")</f>
        <v/>
      </c>
      <c r="AI367" s="436" t="e">
        <f>AVERAGE(AG367:AG381)</f>
        <v>#DIV/0!</v>
      </c>
      <c r="AJ367" s="95"/>
      <c r="AK367" s="95"/>
      <c r="AL367" s="178" t="str">
        <f>IFERROR(AK367/AJ367,"")</f>
        <v/>
      </c>
      <c r="AM367" s="95" t="str">
        <f>IFERROR(RANK(AL367, AL$367:AL$381),"")</f>
        <v/>
      </c>
      <c r="AN367" s="436" t="e">
        <f>AVERAGE(AL367:AL381)</f>
        <v>#DIV/0!</v>
      </c>
      <c r="AO367" s="95"/>
      <c r="AP367" s="95"/>
      <c r="AQ367" s="178" t="str">
        <f>IFERROR(AP367/AO367,"")</f>
        <v/>
      </c>
      <c r="AR367" s="95" t="str">
        <f>IFERROR(RANK(AQ367, AQ$367:AQ$381),"")</f>
        <v/>
      </c>
      <c r="AS367" s="436" t="e">
        <f>AVERAGE(AQ367:AQ381)</f>
        <v>#DIV/0!</v>
      </c>
      <c r="AT367" s="95"/>
      <c r="AU367" s="95"/>
      <c r="AV367" s="178" t="str">
        <f>IFERROR(AU367/AT367,"")</f>
        <v/>
      </c>
      <c r="AW367" s="95" t="str">
        <f>IFERROR(RANK(AV367, AV$367:AV$381),"")</f>
        <v/>
      </c>
      <c r="AX367" s="436" t="e">
        <f>AVERAGE(AV367:AV381)</f>
        <v>#DIV/0!</v>
      </c>
    </row>
    <row r="368" spans="2:50">
      <c r="B368" s="435"/>
      <c r="C368" s="95">
        <f t="shared" ref="C368:C381" si="380">C348</f>
        <v>2</v>
      </c>
      <c r="D368" s="95"/>
      <c r="E368" s="95"/>
      <c r="F368" s="95"/>
      <c r="G368" s="178"/>
      <c r="H368" s="436"/>
      <c r="I368" s="154" t="str">
        <f t="shared" si="377"/>
        <v/>
      </c>
      <c r="J368" s="154" t="str">
        <f t="shared" si="378"/>
        <v/>
      </c>
      <c r="K368" s="155" t="str">
        <f t="shared" si="379"/>
        <v/>
      </c>
      <c r="L368" s="438"/>
      <c r="M368" s="154" t="str">
        <f t="shared" ref="M368:M381" si="381">IFERROR(RANK(K368, K$367:K$381),"")</f>
        <v/>
      </c>
      <c r="N368" s="433"/>
      <c r="O368" s="433"/>
      <c r="P368" s="95"/>
      <c r="Q368" s="95"/>
      <c r="R368" s="178" t="str">
        <f t="shared" ref="R368:R381" si="382">IFERROR(Q368/P368,"")</f>
        <v/>
      </c>
      <c r="S368" s="95" t="str">
        <f t="shared" ref="S368:S381" si="383">IFERROR(RANK(R368, R$367:R$381),"")</f>
        <v/>
      </c>
      <c r="T368" s="436"/>
      <c r="U368" s="95"/>
      <c r="V368" s="95"/>
      <c r="W368" s="178" t="str">
        <f t="shared" ref="W368:W381" si="384">IFERROR(V368/U368,"")</f>
        <v/>
      </c>
      <c r="X368" s="95" t="str">
        <f t="shared" ref="X368:X381" si="385">IFERROR(RANK(W368, W$367:W$381),"")</f>
        <v/>
      </c>
      <c r="Y368" s="436"/>
      <c r="Z368" s="95"/>
      <c r="AA368" s="95"/>
      <c r="AB368" s="178" t="str">
        <f t="shared" ref="AB368:AB381" si="386">IFERROR(AA368/Z368,"")</f>
        <v/>
      </c>
      <c r="AC368" s="95" t="str">
        <f t="shared" ref="AC368:AC381" si="387">IFERROR(RANK(AB368, AB$367:AB$381),"")</f>
        <v/>
      </c>
      <c r="AD368" s="436"/>
      <c r="AE368" s="95"/>
      <c r="AF368" s="95"/>
      <c r="AG368" s="178" t="str">
        <f t="shared" ref="AG368:AG381" si="388">IFERROR(AF368/AE368,"")</f>
        <v/>
      </c>
      <c r="AH368" s="95" t="str">
        <f t="shared" ref="AH368:AH381" si="389">IFERROR(RANK(AG368, AG$367:AG$381),"")</f>
        <v/>
      </c>
      <c r="AI368" s="436"/>
      <c r="AJ368" s="95"/>
      <c r="AK368" s="95"/>
      <c r="AL368" s="178" t="str">
        <f t="shared" ref="AL368:AL381" si="390">IFERROR(AK368/AJ368,"")</f>
        <v/>
      </c>
      <c r="AM368" s="95" t="str">
        <f t="shared" ref="AM368:AM381" si="391">IFERROR(RANK(AL368, AL$367:AL$381),"")</f>
        <v/>
      </c>
      <c r="AN368" s="436"/>
      <c r="AO368" s="95"/>
      <c r="AP368" s="95"/>
      <c r="AQ368" s="178" t="str">
        <f t="shared" ref="AQ368:AQ381" si="392">IFERROR(AP368/AO368,"")</f>
        <v/>
      </c>
      <c r="AR368" s="95" t="str">
        <f t="shared" ref="AR368:AR381" si="393">IFERROR(RANK(AQ368, AQ$367:AQ$381),"")</f>
        <v/>
      </c>
      <c r="AS368" s="436"/>
      <c r="AT368" s="95"/>
      <c r="AU368" s="95"/>
      <c r="AV368" s="178" t="str">
        <f t="shared" ref="AV368:AV381" si="394">IFERROR(AU368/AT368,"")</f>
        <v/>
      </c>
      <c r="AW368" s="95" t="str">
        <f t="shared" ref="AW368:AW381" si="395">IFERROR(RANK(AV368, AV$367:AV$381),"")</f>
        <v/>
      </c>
      <c r="AX368" s="436"/>
    </row>
    <row r="369" spans="2:50">
      <c r="B369" s="435"/>
      <c r="C369" s="95">
        <f t="shared" si="380"/>
        <v>3</v>
      </c>
      <c r="D369" s="95"/>
      <c r="E369" s="95"/>
      <c r="F369" s="95"/>
      <c r="G369" s="178"/>
      <c r="H369" s="436"/>
      <c r="I369" s="154" t="str">
        <f t="shared" si="377"/>
        <v/>
      </c>
      <c r="J369" s="154" t="str">
        <f t="shared" si="378"/>
        <v/>
      </c>
      <c r="K369" s="155" t="str">
        <f t="shared" si="379"/>
        <v/>
      </c>
      <c r="L369" s="438"/>
      <c r="M369" s="154" t="str">
        <f t="shared" si="381"/>
        <v/>
      </c>
      <c r="N369" s="433"/>
      <c r="O369" s="433"/>
      <c r="P369" s="95"/>
      <c r="Q369" s="95"/>
      <c r="R369" s="178" t="str">
        <f t="shared" si="382"/>
        <v/>
      </c>
      <c r="S369" s="95" t="str">
        <f t="shared" si="383"/>
        <v/>
      </c>
      <c r="T369" s="436"/>
      <c r="U369" s="95"/>
      <c r="V369" s="95"/>
      <c r="W369" s="178" t="str">
        <f t="shared" si="384"/>
        <v/>
      </c>
      <c r="X369" s="95" t="str">
        <f t="shared" si="385"/>
        <v/>
      </c>
      <c r="Y369" s="436"/>
      <c r="Z369" s="95"/>
      <c r="AA369" s="95"/>
      <c r="AB369" s="178" t="str">
        <f t="shared" si="386"/>
        <v/>
      </c>
      <c r="AC369" s="95" t="str">
        <f t="shared" si="387"/>
        <v/>
      </c>
      <c r="AD369" s="436"/>
      <c r="AE369" s="95"/>
      <c r="AF369" s="95"/>
      <c r="AG369" s="178" t="str">
        <f t="shared" si="388"/>
        <v/>
      </c>
      <c r="AH369" s="95" t="str">
        <f t="shared" si="389"/>
        <v/>
      </c>
      <c r="AI369" s="436"/>
      <c r="AJ369" s="95"/>
      <c r="AK369" s="95"/>
      <c r="AL369" s="178" t="str">
        <f t="shared" si="390"/>
        <v/>
      </c>
      <c r="AM369" s="95" t="str">
        <f t="shared" si="391"/>
        <v/>
      </c>
      <c r="AN369" s="436"/>
      <c r="AO369" s="95"/>
      <c r="AP369" s="95"/>
      <c r="AQ369" s="178" t="str">
        <f t="shared" si="392"/>
        <v/>
      </c>
      <c r="AR369" s="95" t="str">
        <f t="shared" si="393"/>
        <v/>
      </c>
      <c r="AS369" s="436"/>
      <c r="AT369" s="95"/>
      <c r="AU369" s="95"/>
      <c r="AV369" s="178" t="str">
        <f t="shared" si="394"/>
        <v/>
      </c>
      <c r="AW369" s="95" t="str">
        <f t="shared" si="395"/>
        <v/>
      </c>
      <c r="AX369" s="436"/>
    </row>
    <row r="370" spans="2:50">
      <c r="B370" s="435"/>
      <c r="C370" s="95">
        <f t="shared" si="380"/>
        <v>4</v>
      </c>
      <c r="D370" s="95"/>
      <c r="E370" s="95"/>
      <c r="F370" s="95"/>
      <c r="G370" s="178"/>
      <c r="H370" s="436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38"/>
      <c r="M370" s="154" t="str">
        <f t="shared" si="381"/>
        <v/>
      </c>
      <c r="N370" s="433"/>
      <c r="O370" s="433"/>
      <c r="P370" s="95"/>
      <c r="Q370" s="95"/>
      <c r="R370" s="178" t="str">
        <f t="shared" si="382"/>
        <v/>
      </c>
      <c r="S370" s="95" t="str">
        <f t="shared" si="383"/>
        <v/>
      </c>
      <c r="T370" s="436"/>
      <c r="U370" s="95"/>
      <c r="V370" s="95"/>
      <c r="W370" s="178" t="str">
        <f t="shared" si="384"/>
        <v/>
      </c>
      <c r="X370" s="95" t="str">
        <f t="shared" si="385"/>
        <v/>
      </c>
      <c r="Y370" s="436"/>
      <c r="Z370" s="95"/>
      <c r="AA370" s="95"/>
      <c r="AB370" s="178" t="str">
        <f t="shared" si="386"/>
        <v/>
      </c>
      <c r="AC370" s="95" t="str">
        <f t="shared" si="387"/>
        <v/>
      </c>
      <c r="AD370" s="436"/>
      <c r="AE370" s="95"/>
      <c r="AF370" s="95"/>
      <c r="AG370" s="178" t="str">
        <f t="shared" si="388"/>
        <v/>
      </c>
      <c r="AH370" s="95" t="str">
        <f t="shared" si="389"/>
        <v/>
      </c>
      <c r="AI370" s="436"/>
      <c r="AJ370" s="95"/>
      <c r="AK370" s="95"/>
      <c r="AL370" s="178" t="str">
        <f t="shared" si="390"/>
        <v/>
      </c>
      <c r="AM370" s="95" t="str">
        <f t="shared" si="391"/>
        <v/>
      </c>
      <c r="AN370" s="436"/>
      <c r="AO370" s="95"/>
      <c r="AP370" s="95"/>
      <c r="AQ370" s="178" t="str">
        <f t="shared" si="392"/>
        <v/>
      </c>
      <c r="AR370" s="95" t="str">
        <f t="shared" si="393"/>
        <v/>
      </c>
      <c r="AS370" s="436"/>
      <c r="AT370" s="95"/>
      <c r="AU370" s="95"/>
      <c r="AV370" s="178" t="str">
        <f t="shared" si="394"/>
        <v/>
      </c>
      <c r="AW370" s="95" t="str">
        <f t="shared" si="395"/>
        <v/>
      </c>
      <c r="AX370" s="436"/>
    </row>
    <row r="371" spans="2:50">
      <c r="B371" s="435"/>
      <c r="C371" s="95">
        <f t="shared" si="380"/>
        <v>5</v>
      </c>
      <c r="D371" s="95"/>
      <c r="E371" s="95"/>
      <c r="F371" s="95"/>
      <c r="G371" s="178"/>
      <c r="H371" s="436"/>
      <c r="I371" s="154" t="str">
        <f t="shared" ref="I371:I381" si="396">IFERROR(AVERAGE(P371,U371,Z371,AE371,AJ371,AO371,AT371),"")</f>
        <v/>
      </c>
      <c r="J371" s="154" t="str">
        <f t="shared" ref="J371:J381" si="397">IFERROR(AVERAGE(Q371,V371,AA371,AF371,AK371,AP371,AU371),"")</f>
        <v/>
      </c>
      <c r="K371" s="155" t="str">
        <f t="shared" ref="K371:K381" si="398">IFERROR(AVERAGE(R371,W371,AB371,AG371,AL371,AQ371,AV371),"")</f>
        <v/>
      </c>
      <c r="L371" s="438"/>
      <c r="M371" s="154" t="str">
        <f t="shared" si="381"/>
        <v/>
      </c>
      <c r="N371" s="433"/>
      <c r="O371" s="433"/>
      <c r="P371" s="95"/>
      <c r="Q371" s="95"/>
      <c r="R371" s="178" t="str">
        <f t="shared" si="382"/>
        <v/>
      </c>
      <c r="S371" s="95" t="str">
        <f t="shared" si="383"/>
        <v/>
      </c>
      <c r="T371" s="436"/>
      <c r="U371" s="95"/>
      <c r="V371" s="95"/>
      <c r="W371" s="178" t="str">
        <f t="shared" si="384"/>
        <v/>
      </c>
      <c r="X371" s="95" t="str">
        <f t="shared" si="385"/>
        <v/>
      </c>
      <c r="Y371" s="436"/>
      <c r="Z371" s="95"/>
      <c r="AA371" s="95"/>
      <c r="AB371" s="178" t="str">
        <f t="shared" si="386"/>
        <v/>
      </c>
      <c r="AC371" s="95" t="str">
        <f t="shared" si="387"/>
        <v/>
      </c>
      <c r="AD371" s="436"/>
      <c r="AE371" s="95"/>
      <c r="AF371" s="95"/>
      <c r="AG371" s="178" t="str">
        <f t="shared" si="388"/>
        <v/>
      </c>
      <c r="AH371" s="95" t="str">
        <f t="shared" si="389"/>
        <v/>
      </c>
      <c r="AI371" s="436"/>
      <c r="AJ371" s="95"/>
      <c r="AK371" s="95"/>
      <c r="AL371" s="178" t="str">
        <f t="shared" si="390"/>
        <v/>
      </c>
      <c r="AM371" s="95" t="str">
        <f t="shared" si="391"/>
        <v/>
      </c>
      <c r="AN371" s="436"/>
      <c r="AO371" s="95"/>
      <c r="AP371" s="95"/>
      <c r="AQ371" s="178" t="str">
        <f t="shared" si="392"/>
        <v/>
      </c>
      <c r="AR371" s="95" t="str">
        <f t="shared" si="393"/>
        <v/>
      </c>
      <c r="AS371" s="436"/>
      <c r="AT371" s="95"/>
      <c r="AU371" s="95"/>
      <c r="AV371" s="178" t="str">
        <f t="shared" si="394"/>
        <v/>
      </c>
      <c r="AW371" s="95" t="str">
        <f t="shared" si="395"/>
        <v/>
      </c>
      <c r="AX371" s="436"/>
    </row>
    <row r="372" spans="2:50">
      <c r="B372" s="435"/>
      <c r="C372" s="95">
        <f t="shared" si="380"/>
        <v>6</v>
      </c>
      <c r="D372" s="95"/>
      <c r="E372" s="95"/>
      <c r="F372" s="95"/>
      <c r="G372" s="178"/>
      <c r="H372" s="436"/>
      <c r="I372" s="154" t="str">
        <f t="shared" si="396"/>
        <v/>
      </c>
      <c r="J372" s="154" t="str">
        <f t="shared" si="397"/>
        <v/>
      </c>
      <c r="K372" s="155" t="str">
        <f t="shared" si="398"/>
        <v/>
      </c>
      <c r="L372" s="438"/>
      <c r="M372" s="154" t="str">
        <f t="shared" si="381"/>
        <v/>
      </c>
      <c r="N372" s="433"/>
      <c r="O372" s="433"/>
      <c r="P372" s="95"/>
      <c r="Q372" s="95"/>
      <c r="R372" s="178" t="str">
        <f t="shared" si="382"/>
        <v/>
      </c>
      <c r="S372" s="95" t="str">
        <f t="shared" si="383"/>
        <v/>
      </c>
      <c r="T372" s="436"/>
      <c r="U372" s="95"/>
      <c r="V372" s="95"/>
      <c r="W372" s="178" t="str">
        <f t="shared" si="384"/>
        <v/>
      </c>
      <c r="X372" s="95" t="str">
        <f t="shared" si="385"/>
        <v/>
      </c>
      <c r="Y372" s="436"/>
      <c r="Z372" s="95"/>
      <c r="AA372" s="95"/>
      <c r="AB372" s="178" t="str">
        <f t="shared" si="386"/>
        <v/>
      </c>
      <c r="AC372" s="95" t="str">
        <f t="shared" si="387"/>
        <v/>
      </c>
      <c r="AD372" s="436"/>
      <c r="AE372" s="95"/>
      <c r="AF372" s="95"/>
      <c r="AG372" s="178" t="str">
        <f t="shared" si="388"/>
        <v/>
      </c>
      <c r="AH372" s="95" t="str">
        <f t="shared" si="389"/>
        <v/>
      </c>
      <c r="AI372" s="436"/>
      <c r="AJ372" s="95"/>
      <c r="AK372" s="95"/>
      <c r="AL372" s="178" t="str">
        <f t="shared" si="390"/>
        <v/>
      </c>
      <c r="AM372" s="95" t="str">
        <f t="shared" si="391"/>
        <v/>
      </c>
      <c r="AN372" s="436"/>
      <c r="AO372" s="95"/>
      <c r="AP372" s="95"/>
      <c r="AQ372" s="178" t="str">
        <f t="shared" si="392"/>
        <v/>
      </c>
      <c r="AR372" s="95" t="str">
        <f t="shared" si="393"/>
        <v/>
      </c>
      <c r="AS372" s="436"/>
      <c r="AT372" s="95"/>
      <c r="AU372" s="95"/>
      <c r="AV372" s="178" t="str">
        <f t="shared" si="394"/>
        <v/>
      </c>
      <c r="AW372" s="95" t="str">
        <f t="shared" si="395"/>
        <v/>
      </c>
      <c r="AX372" s="436"/>
    </row>
    <row r="373" spans="2:50">
      <c r="B373" s="435"/>
      <c r="C373" s="95">
        <f t="shared" si="380"/>
        <v>7</v>
      </c>
      <c r="D373" s="95"/>
      <c r="E373" s="95"/>
      <c r="F373" s="95"/>
      <c r="G373" s="178"/>
      <c r="H373" s="436"/>
      <c r="I373" s="154" t="str">
        <f t="shared" si="396"/>
        <v/>
      </c>
      <c r="J373" s="154" t="str">
        <f t="shared" si="397"/>
        <v/>
      </c>
      <c r="K373" s="155" t="str">
        <f t="shared" si="398"/>
        <v/>
      </c>
      <c r="L373" s="438"/>
      <c r="M373" s="154" t="str">
        <f t="shared" si="381"/>
        <v/>
      </c>
      <c r="N373" s="433"/>
      <c r="O373" s="433"/>
      <c r="P373" s="95"/>
      <c r="Q373" s="95"/>
      <c r="R373" s="178" t="str">
        <f t="shared" si="382"/>
        <v/>
      </c>
      <c r="S373" s="95" t="str">
        <f t="shared" si="383"/>
        <v/>
      </c>
      <c r="T373" s="436"/>
      <c r="U373" s="95"/>
      <c r="V373" s="95"/>
      <c r="W373" s="178" t="str">
        <f t="shared" si="384"/>
        <v/>
      </c>
      <c r="X373" s="95" t="str">
        <f t="shared" si="385"/>
        <v/>
      </c>
      <c r="Y373" s="436"/>
      <c r="Z373" s="95"/>
      <c r="AA373" s="95"/>
      <c r="AB373" s="178" t="str">
        <f t="shared" si="386"/>
        <v/>
      </c>
      <c r="AC373" s="95" t="str">
        <f t="shared" si="387"/>
        <v/>
      </c>
      <c r="AD373" s="436"/>
      <c r="AE373" s="95"/>
      <c r="AF373" s="95"/>
      <c r="AG373" s="178" t="str">
        <f t="shared" si="388"/>
        <v/>
      </c>
      <c r="AH373" s="95" t="str">
        <f t="shared" si="389"/>
        <v/>
      </c>
      <c r="AI373" s="436"/>
      <c r="AJ373" s="95"/>
      <c r="AK373" s="95"/>
      <c r="AL373" s="178" t="str">
        <f t="shared" si="390"/>
        <v/>
      </c>
      <c r="AM373" s="95" t="str">
        <f t="shared" si="391"/>
        <v/>
      </c>
      <c r="AN373" s="436"/>
      <c r="AO373" s="95"/>
      <c r="AP373" s="95"/>
      <c r="AQ373" s="178" t="str">
        <f t="shared" si="392"/>
        <v/>
      </c>
      <c r="AR373" s="95" t="str">
        <f t="shared" si="393"/>
        <v/>
      </c>
      <c r="AS373" s="436"/>
      <c r="AT373" s="95"/>
      <c r="AU373" s="95"/>
      <c r="AV373" s="178" t="str">
        <f t="shared" si="394"/>
        <v/>
      </c>
      <c r="AW373" s="95" t="str">
        <f t="shared" si="395"/>
        <v/>
      </c>
      <c r="AX373" s="436"/>
    </row>
    <row r="374" spans="2:50">
      <c r="B374" s="435"/>
      <c r="C374" s="95">
        <f t="shared" si="380"/>
        <v>8</v>
      </c>
      <c r="D374" s="95"/>
      <c r="E374" s="95"/>
      <c r="F374" s="95"/>
      <c r="G374" s="178"/>
      <c r="H374" s="436"/>
      <c r="I374" s="154" t="str">
        <f t="shared" si="396"/>
        <v/>
      </c>
      <c r="J374" s="154" t="str">
        <f t="shared" si="397"/>
        <v/>
      </c>
      <c r="K374" s="155" t="str">
        <f t="shared" si="398"/>
        <v/>
      </c>
      <c r="L374" s="438"/>
      <c r="M374" s="154" t="str">
        <f t="shared" si="381"/>
        <v/>
      </c>
      <c r="N374" s="433"/>
      <c r="O374" s="433"/>
      <c r="P374" s="95"/>
      <c r="Q374" s="95"/>
      <c r="R374" s="178" t="str">
        <f t="shared" si="382"/>
        <v/>
      </c>
      <c r="S374" s="95" t="str">
        <f t="shared" si="383"/>
        <v/>
      </c>
      <c r="T374" s="436"/>
      <c r="U374" s="95"/>
      <c r="V374" s="95"/>
      <c r="W374" s="178" t="str">
        <f t="shared" si="384"/>
        <v/>
      </c>
      <c r="X374" s="95" t="str">
        <f t="shared" si="385"/>
        <v/>
      </c>
      <c r="Y374" s="436"/>
      <c r="Z374" s="95"/>
      <c r="AA374" s="95"/>
      <c r="AB374" s="178" t="str">
        <f t="shared" si="386"/>
        <v/>
      </c>
      <c r="AC374" s="95" t="str">
        <f t="shared" si="387"/>
        <v/>
      </c>
      <c r="AD374" s="436"/>
      <c r="AE374" s="95"/>
      <c r="AF374" s="95"/>
      <c r="AG374" s="178" t="str">
        <f t="shared" si="388"/>
        <v/>
      </c>
      <c r="AH374" s="95" t="str">
        <f t="shared" si="389"/>
        <v/>
      </c>
      <c r="AI374" s="436"/>
      <c r="AJ374" s="95"/>
      <c r="AK374" s="95"/>
      <c r="AL374" s="178" t="str">
        <f t="shared" si="390"/>
        <v/>
      </c>
      <c r="AM374" s="95" t="str">
        <f t="shared" si="391"/>
        <v/>
      </c>
      <c r="AN374" s="436"/>
      <c r="AO374" s="95"/>
      <c r="AP374" s="95"/>
      <c r="AQ374" s="178" t="str">
        <f t="shared" si="392"/>
        <v/>
      </c>
      <c r="AR374" s="95" t="str">
        <f t="shared" si="393"/>
        <v/>
      </c>
      <c r="AS374" s="436"/>
      <c r="AT374" s="95"/>
      <c r="AU374" s="95"/>
      <c r="AV374" s="178" t="str">
        <f t="shared" si="394"/>
        <v/>
      </c>
      <c r="AW374" s="95" t="str">
        <f t="shared" si="395"/>
        <v/>
      </c>
      <c r="AX374" s="436"/>
    </row>
    <row r="375" spans="2:50">
      <c r="B375" s="435"/>
      <c r="C375" s="95">
        <f t="shared" si="380"/>
        <v>9</v>
      </c>
      <c r="D375" s="95"/>
      <c r="E375" s="95"/>
      <c r="F375" s="95"/>
      <c r="G375" s="178"/>
      <c r="H375" s="436"/>
      <c r="I375" s="154" t="str">
        <f t="shared" si="396"/>
        <v/>
      </c>
      <c r="J375" s="154" t="str">
        <f t="shared" si="397"/>
        <v/>
      </c>
      <c r="K375" s="155" t="str">
        <f t="shared" si="398"/>
        <v/>
      </c>
      <c r="L375" s="438"/>
      <c r="M375" s="154" t="str">
        <f t="shared" si="381"/>
        <v/>
      </c>
      <c r="N375" s="433"/>
      <c r="O375" s="433"/>
      <c r="P375" s="95"/>
      <c r="Q375" s="95"/>
      <c r="R375" s="178" t="str">
        <f t="shared" si="382"/>
        <v/>
      </c>
      <c r="S375" s="95" t="str">
        <f t="shared" si="383"/>
        <v/>
      </c>
      <c r="T375" s="436"/>
      <c r="U375" s="95"/>
      <c r="V375" s="95"/>
      <c r="W375" s="178" t="str">
        <f t="shared" si="384"/>
        <v/>
      </c>
      <c r="X375" s="95" t="str">
        <f t="shared" si="385"/>
        <v/>
      </c>
      <c r="Y375" s="436"/>
      <c r="Z375" s="95"/>
      <c r="AA375" s="95"/>
      <c r="AB375" s="178" t="str">
        <f t="shared" si="386"/>
        <v/>
      </c>
      <c r="AC375" s="95" t="str">
        <f t="shared" si="387"/>
        <v/>
      </c>
      <c r="AD375" s="436"/>
      <c r="AE375" s="95"/>
      <c r="AF375" s="95"/>
      <c r="AG375" s="178" t="str">
        <f t="shared" si="388"/>
        <v/>
      </c>
      <c r="AH375" s="95" t="str">
        <f t="shared" si="389"/>
        <v/>
      </c>
      <c r="AI375" s="436"/>
      <c r="AJ375" s="95"/>
      <c r="AK375" s="95"/>
      <c r="AL375" s="178" t="str">
        <f t="shared" si="390"/>
        <v/>
      </c>
      <c r="AM375" s="95" t="str">
        <f t="shared" si="391"/>
        <v/>
      </c>
      <c r="AN375" s="436"/>
      <c r="AO375" s="95"/>
      <c r="AP375" s="95"/>
      <c r="AQ375" s="178" t="str">
        <f t="shared" si="392"/>
        <v/>
      </c>
      <c r="AR375" s="95" t="str">
        <f t="shared" si="393"/>
        <v/>
      </c>
      <c r="AS375" s="436"/>
      <c r="AT375" s="95"/>
      <c r="AU375" s="95"/>
      <c r="AV375" s="178" t="str">
        <f t="shared" si="394"/>
        <v/>
      </c>
      <c r="AW375" s="95" t="str">
        <f t="shared" si="395"/>
        <v/>
      </c>
      <c r="AX375" s="436"/>
    </row>
    <row r="376" spans="2:50">
      <c r="B376" s="435"/>
      <c r="C376" s="95">
        <f t="shared" si="380"/>
        <v>10</v>
      </c>
      <c r="D376" s="95"/>
      <c r="E376" s="95"/>
      <c r="F376" s="95"/>
      <c r="G376" s="178"/>
      <c r="H376" s="436"/>
      <c r="I376" s="154" t="str">
        <f t="shared" si="396"/>
        <v/>
      </c>
      <c r="J376" s="154" t="str">
        <f t="shared" si="397"/>
        <v/>
      </c>
      <c r="K376" s="155" t="str">
        <f t="shared" si="398"/>
        <v/>
      </c>
      <c r="L376" s="438"/>
      <c r="M376" s="154" t="str">
        <f t="shared" si="381"/>
        <v/>
      </c>
      <c r="N376" s="433"/>
      <c r="O376" s="433"/>
      <c r="P376" s="95"/>
      <c r="Q376" s="95"/>
      <c r="R376" s="178" t="str">
        <f t="shared" si="382"/>
        <v/>
      </c>
      <c r="S376" s="95" t="str">
        <f t="shared" si="383"/>
        <v/>
      </c>
      <c r="T376" s="436"/>
      <c r="U376" s="95"/>
      <c r="V376" s="95"/>
      <c r="W376" s="178" t="str">
        <f t="shared" si="384"/>
        <v/>
      </c>
      <c r="X376" s="95" t="str">
        <f t="shared" si="385"/>
        <v/>
      </c>
      <c r="Y376" s="436"/>
      <c r="Z376" s="95"/>
      <c r="AA376" s="95"/>
      <c r="AB376" s="178" t="str">
        <f t="shared" si="386"/>
        <v/>
      </c>
      <c r="AC376" s="95" t="str">
        <f t="shared" si="387"/>
        <v/>
      </c>
      <c r="AD376" s="436"/>
      <c r="AE376" s="95"/>
      <c r="AF376" s="95"/>
      <c r="AG376" s="178" t="str">
        <f t="shared" si="388"/>
        <v/>
      </c>
      <c r="AH376" s="95" t="str">
        <f t="shared" si="389"/>
        <v/>
      </c>
      <c r="AI376" s="436"/>
      <c r="AJ376" s="95"/>
      <c r="AK376" s="95"/>
      <c r="AL376" s="178" t="str">
        <f t="shared" si="390"/>
        <v/>
      </c>
      <c r="AM376" s="95" t="str">
        <f t="shared" si="391"/>
        <v/>
      </c>
      <c r="AN376" s="436"/>
      <c r="AO376" s="95"/>
      <c r="AP376" s="95"/>
      <c r="AQ376" s="178" t="str">
        <f t="shared" si="392"/>
        <v/>
      </c>
      <c r="AR376" s="95" t="str">
        <f t="shared" si="393"/>
        <v/>
      </c>
      <c r="AS376" s="436"/>
      <c r="AT376" s="95"/>
      <c r="AU376" s="95"/>
      <c r="AV376" s="178" t="str">
        <f t="shared" si="394"/>
        <v/>
      </c>
      <c r="AW376" s="95" t="str">
        <f t="shared" si="395"/>
        <v/>
      </c>
      <c r="AX376" s="436"/>
    </row>
    <row r="377" spans="2:50">
      <c r="B377" s="435"/>
      <c r="C377" s="95">
        <f t="shared" si="380"/>
        <v>11</v>
      </c>
      <c r="D377" s="95"/>
      <c r="E377" s="95"/>
      <c r="F377" s="95"/>
      <c r="G377" s="178"/>
      <c r="H377" s="436"/>
      <c r="I377" s="154" t="str">
        <f t="shared" si="396"/>
        <v/>
      </c>
      <c r="J377" s="154" t="str">
        <f t="shared" si="397"/>
        <v/>
      </c>
      <c r="K377" s="155" t="str">
        <f t="shared" si="398"/>
        <v/>
      </c>
      <c r="L377" s="438"/>
      <c r="M377" s="154" t="str">
        <f t="shared" si="381"/>
        <v/>
      </c>
      <c r="N377" s="433"/>
      <c r="O377" s="433"/>
      <c r="P377" s="95"/>
      <c r="Q377" s="95"/>
      <c r="R377" s="178" t="str">
        <f t="shared" si="382"/>
        <v/>
      </c>
      <c r="S377" s="95" t="str">
        <f t="shared" si="383"/>
        <v/>
      </c>
      <c r="T377" s="436"/>
      <c r="U377" s="95"/>
      <c r="V377" s="95"/>
      <c r="W377" s="178" t="str">
        <f t="shared" si="384"/>
        <v/>
      </c>
      <c r="X377" s="95" t="str">
        <f t="shared" si="385"/>
        <v/>
      </c>
      <c r="Y377" s="436"/>
      <c r="Z377" s="95"/>
      <c r="AA377" s="95"/>
      <c r="AB377" s="178" t="str">
        <f t="shared" si="386"/>
        <v/>
      </c>
      <c r="AC377" s="95" t="str">
        <f t="shared" si="387"/>
        <v/>
      </c>
      <c r="AD377" s="436"/>
      <c r="AE377" s="95"/>
      <c r="AF377" s="95"/>
      <c r="AG377" s="178" t="str">
        <f t="shared" si="388"/>
        <v/>
      </c>
      <c r="AH377" s="95" t="str">
        <f t="shared" si="389"/>
        <v/>
      </c>
      <c r="AI377" s="436"/>
      <c r="AJ377" s="95"/>
      <c r="AK377" s="95"/>
      <c r="AL377" s="178" t="str">
        <f t="shared" si="390"/>
        <v/>
      </c>
      <c r="AM377" s="95" t="str">
        <f t="shared" si="391"/>
        <v/>
      </c>
      <c r="AN377" s="436"/>
      <c r="AO377" s="95"/>
      <c r="AP377" s="95"/>
      <c r="AQ377" s="178" t="str">
        <f t="shared" si="392"/>
        <v/>
      </c>
      <c r="AR377" s="95" t="str">
        <f t="shared" si="393"/>
        <v/>
      </c>
      <c r="AS377" s="436"/>
      <c r="AT377" s="95"/>
      <c r="AU377" s="95"/>
      <c r="AV377" s="178" t="str">
        <f t="shared" si="394"/>
        <v/>
      </c>
      <c r="AW377" s="95" t="str">
        <f t="shared" si="395"/>
        <v/>
      </c>
      <c r="AX377" s="436"/>
    </row>
    <row r="378" spans="2:50">
      <c r="B378" s="435"/>
      <c r="C378" s="95">
        <f t="shared" si="380"/>
        <v>12</v>
      </c>
      <c r="D378" s="95"/>
      <c r="E378" s="95"/>
      <c r="F378" s="95"/>
      <c r="G378" s="178"/>
      <c r="H378" s="436"/>
      <c r="I378" s="154" t="str">
        <f t="shared" si="396"/>
        <v/>
      </c>
      <c r="J378" s="154" t="str">
        <f t="shared" si="397"/>
        <v/>
      </c>
      <c r="K378" s="155" t="str">
        <f t="shared" si="398"/>
        <v/>
      </c>
      <c r="L378" s="438"/>
      <c r="M378" s="154" t="str">
        <f t="shared" si="381"/>
        <v/>
      </c>
      <c r="N378" s="433"/>
      <c r="O378" s="433"/>
      <c r="P378" s="95"/>
      <c r="Q378" s="95"/>
      <c r="R378" s="178" t="str">
        <f t="shared" si="382"/>
        <v/>
      </c>
      <c r="S378" s="95" t="str">
        <f t="shared" si="383"/>
        <v/>
      </c>
      <c r="T378" s="436"/>
      <c r="U378" s="95"/>
      <c r="V378" s="95"/>
      <c r="W378" s="178" t="str">
        <f t="shared" si="384"/>
        <v/>
      </c>
      <c r="X378" s="95" t="str">
        <f t="shared" si="385"/>
        <v/>
      </c>
      <c r="Y378" s="436"/>
      <c r="Z378" s="95"/>
      <c r="AA378" s="95"/>
      <c r="AB378" s="178" t="str">
        <f t="shared" si="386"/>
        <v/>
      </c>
      <c r="AC378" s="95" t="str">
        <f t="shared" si="387"/>
        <v/>
      </c>
      <c r="AD378" s="436"/>
      <c r="AE378" s="95"/>
      <c r="AF378" s="95"/>
      <c r="AG378" s="178" t="str">
        <f t="shared" si="388"/>
        <v/>
      </c>
      <c r="AH378" s="95" t="str">
        <f t="shared" si="389"/>
        <v/>
      </c>
      <c r="AI378" s="436"/>
      <c r="AJ378" s="95"/>
      <c r="AK378" s="95"/>
      <c r="AL378" s="178" t="str">
        <f t="shared" si="390"/>
        <v/>
      </c>
      <c r="AM378" s="95" t="str">
        <f t="shared" si="391"/>
        <v/>
      </c>
      <c r="AN378" s="436"/>
      <c r="AO378" s="95"/>
      <c r="AP378" s="95"/>
      <c r="AQ378" s="178" t="str">
        <f t="shared" si="392"/>
        <v/>
      </c>
      <c r="AR378" s="95" t="str">
        <f t="shared" si="393"/>
        <v/>
      </c>
      <c r="AS378" s="436"/>
      <c r="AT378" s="95"/>
      <c r="AU378" s="95"/>
      <c r="AV378" s="178" t="str">
        <f t="shared" si="394"/>
        <v/>
      </c>
      <c r="AW378" s="95" t="str">
        <f t="shared" si="395"/>
        <v/>
      </c>
      <c r="AX378" s="436"/>
    </row>
    <row r="379" spans="2:50">
      <c r="B379" s="435"/>
      <c r="C379" s="95">
        <f t="shared" si="380"/>
        <v>13</v>
      </c>
      <c r="D379" s="95"/>
      <c r="E379" s="95"/>
      <c r="F379" s="95"/>
      <c r="G379" s="178"/>
      <c r="H379" s="436"/>
      <c r="I379" s="154" t="str">
        <f t="shared" si="396"/>
        <v/>
      </c>
      <c r="J379" s="154" t="str">
        <f t="shared" si="397"/>
        <v/>
      </c>
      <c r="K379" s="155" t="str">
        <f t="shared" si="398"/>
        <v/>
      </c>
      <c r="L379" s="438"/>
      <c r="M379" s="154" t="str">
        <f t="shared" si="381"/>
        <v/>
      </c>
      <c r="N379" s="433"/>
      <c r="O379" s="433"/>
      <c r="P379" s="95"/>
      <c r="Q379" s="95"/>
      <c r="R379" s="178" t="str">
        <f t="shared" si="382"/>
        <v/>
      </c>
      <c r="S379" s="95" t="str">
        <f t="shared" si="383"/>
        <v/>
      </c>
      <c r="T379" s="436"/>
      <c r="U379" s="95"/>
      <c r="V379" s="95"/>
      <c r="W379" s="178" t="str">
        <f t="shared" si="384"/>
        <v/>
      </c>
      <c r="X379" s="95" t="str">
        <f t="shared" si="385"/>
        <v/>
      </c>
      <c r="Y379" s="436"/>
      <c r="Z379" s="95"/>
      <c r="AA379" s="95"/>
      <c r="AB379" s="178" t="str">
        <f t="shared" si="386"/>
        <v/>
      </c>
      <c r="AC379" s="95" t="str">
        <f t="shared" si="387"/>
        <v/>
      </c>
      <c r="AD379" s="436"/>
      <c r="AE379" s="95"/>
      <c r="AF379" s="95"/>
      <c r="AG379" s="178" t="str">
        <f t="shared" si="388"/>
        <v/>
      </c>
      <c r="AH379" s="95" t="str">
        <f t="shared" si="389"/>
        <v/>
      </c>
      <c r="AI379" s="436"/>
      <c r="AJ379" s="95"/>
      <c r="AK379" s="95"/>
      <c r="AL379" s="178" t="str">
        <f t="shared" si="390"/>
        <v/>
      </c>
      <c r="AM379" s="95" t="str">
        <f t="shared" si="391"/>
        <v/>
      </c>
      <c r="AN379" s="436"/>
      <c r="AO379" s="95"/>
      <c r="AP379" s="95"/>
      <c r="AQ379" s="178" t="str">
        <f t="shared" si="392"/>
        <v/>
      </c>
      <c r="AR379" s="95" t="str">
        <f t="shared" si="393"/>
        <v/>
      </c>
      <c r="AS379" s="436"/>
      <c r="AT379" s="95"/>
      <c r="AU379" s="95"/>
      <c r="AV379" s="178" t="str">
        <f t="shared" si="394"/>
        <v/>
      </c>
      <c r="AW379" s="95" t="str">
        <f t="shared" si="395"/>
        <v/>
      </c>
      <c r="AX379" s="436"/>
    </row>
    <row r="380" spans="2:50">
      <c r="B380" s="435"/>
      <c r="C380" s="95">
        <f t="shared" si="380"/>
        <v>14</v>
      </c>
      <c r="D380" s="95"/>
      <c r="E380" s="95"/>
      <c r="F380" s="95"/>
      <c r="G380" s="178"/>
      <c r="H380" s="436"/>
      <c r="I380" s="154" t="str">
        <f t="shared" si="396"/>
        <v/>
      </c>
      <c r="J380" s="154" t="str">
        <f t="shared" si="397"/>
        <v/>
      </c>
      <c r="K380" s="155" t="str">
        <f t="shared" si="398"/>
        <v/>
      </c>
      <c r="L380" s="438"/>
      <c r="M380" s="154" t="str">
        <f t="shared" si="381"/>
        <v/>
      </c>
      <c r="N380" s="433"/>
      <c r="O380" s="433"/>
      <c r="P380" s="95"/>
      <c r="Q380" s="95"/>
      <c r="R380" s="178" t="str">
        <f t="shared" si="382"/>
        <v/>
      </c>
      <c r="S380" s="95" t="str">
        <f t="shared" si="383"/>
        <v/>
      </c>
      <c r="T380" s="436"/>
      <c r="U380" s="95"/>
      <c r="V380" s="95"/>
      <c r="W380" s="178" t="str">
        <f t="shared" si="384"/>
        <v/>
      </c>
      <c r="X380" s="95" t="str">
        <f t="shared" si="385"/>
        <v/>
      </c>
      <c r="Y380" s="436"/>
      <c r="Z380" s="95"/>
      <c r="AA380" s="95"/>
      <c r="AB380" s="178" t="str">
        <f t="shared" si="386"/>
        <v/>
      </c>
      <c r="AC380" s="95" t="str">
        <f t="shared" si="387"/>
        <v/>
      </c>
      <c r="AD380" s="436"/>
      <c r="AE380" s="95"/>
      <c r="AF380" s="95"/>
      <c r="AG380" s="178" t="str">
        <f t="shared" si="388"/>
        <v/>
      </c>
      <c r="AH380" s="95" t="str">
        <f t="shared" si="389"/>
        <v/>
      </c>
      <c r="AI380" s="436"/>
      <c r="AJ380" s="95"/>
      <c r="AK380" s="95"/>
      <c r="AL380" s="178" t="str">
        <f t="shared" si="390"/>
        <v/>
      </c>
      <c r="AM380" s="95" t="str">
        <f t="shared" si="391"/>
        <v/>
      </c>
      <c r="AN380" s="436"/>
      <c r="AO380" s="95"/>
      <c r="AP380" s="95"/>
      <c r="AQ380" s="178" t="str">
        <f t="shared" si="392"/>
        <v/>
      </c>
      <c r="AR380" s="95" t="str">
        <f t="shared" si="393"/>
        <v/>
      </c>
      <c r="AS380" s="436"/>
      <c r="AT380" s="95"/>
      <c r="AU380" s="95"/>
      <c r="AV380" s="178" t="str">
        <f t="shared" si="394"/>
        <v/>
      </c>
      <c r="AW380" s="95" t="str">
        <f t="shared" si="395"/>
        <v/>
      </c>
      <c r="AX380" s="436"/>
    </row>
    <row r="381" spans="2:50">
      <c r="B381" s="435"/>
      <c r="C381" s="95">
        <f t="shared" si="380"/>
        <v>15</v>
      </c>
      <c r="D381" s="95"/>
      <c r="E381" s="95"/>
      <c r="F381" s="95"/>
      <c r="G381" s="178"/>
      <c r="H381" s="436"/>
      <c r="I381" s="154" t="str">
        <f t="shared" si="396"/>
        <v/>
      </c>
      <c r="J381" s="154" t="str">
        <f t="shared" si="397"/>
        <v/>
      </c>
      <c r="K381" s="155" t="str">
        <f t="shared" si="398"/>
        <v/>
      </c>
      <c r="L381" s="439"/>
      <c r="M381" s="154" t="str">
        <f t="shared" si="381"/>
        <v/>
      </c>
      <c r="N381" s="433"/>
      <c r="O381" s="433"/>
      <c r="P381" s="95"/>
      <c r="Q381" s="95"/>
      <c r="R381" s="178" t="str">
        <f t="shared" si="382"/>
        <v/>
      </c>
      <c r="S381" s="95" t="str">
        <f t="shared" si="383"/>
        <v/>
      </c>
      <c r="T381" s="436"/>
      <c r="U381" s="95"/>
      <c r="V381" s="95"/>
      <c r="W381" s="178" t="str">
        <f t="shared" si="384"/>
        <v/>
      </c>
      <c r="X381" s="95" t="str">
        <f t="shared" si="385"/>
        <v/>
      </c>
      <c r="Y381" s="436"/>
      <c r="Z381" s="95"/>
      <c r="AA381" s="95"/>
      <c r="AB381" s="178" t="str">
        <f t="shared" si="386"/>
        <v/>
      </c>
      <c r="AC381" s="95" t="str">
        <f t="shared" si="387"/>
        <v/>
      </c>
      <c r="AD381" s="436"/>
      <c r="AE381" s="95"/>
      <c r="AF381" s="95"/>
      <c r="AG381" s="178" t="str">
        <f t="shared" si="388"/>
        <v/>
      </c>
      <c r="AH381" s="95" t="str">
        <f t="shared" si="389"/>
        <v/>
      </c>
      <c r="AI381" s="436"/>
      <c r="AJ381" s="95"/>
      <c r="AK381" s="95"/>
      <c r="AL381" s="178" t="str">
        <f t="shared" si="390"/>
        <v/>
      </c>
      <c r="AM381" s="95" t="str">
        <f t="shared" si="391"/>
        <v/>
      </c>
      <c r="AN381" s="436"/>
      <c r="AO381" s="95"/>
      <c r="AP381" s="95"/>
      <c r="AQ381" s="178" t="str">
        <f t="shared" si="392"/>
        <v/>
      </c>
      <c r="AR381" s="95" t="str">
        <f t="shared" si="393"/>
        <v/>
      </c>
      <c r="AS381" s="436"/>
      <c r="AT381" s="95"/>
      <c r="AU381" s="95"/>
      <c r="AV381" s="178" t="str">
        <f t="shared" si="394"/>
        <v/>
      </c>
      <c r="AW381" s="95" t="str">
        <f t="shared" si="395"/>
        <v/>
      </c>
      <c r="AX381" s="436"/>
    </row>
    <row r="382" spans="2:50" ht="15.75">
      <c r="B382" s="443" t="s">
        <v>167</v>
      </c>
      <c r="C382" s="444"/>
      <c r="D382" s="444"/>
      <c r="E382" s="444"/>
      <c r="F382" s="444"/>
      <c r="G382" s="444"/>
      <c r="H382" s="444"/>
      <c r="I382" s="151"/>
      <c r="J382" s="151"/>
      <c r="K382" s="151"/>
      <c r="L382" s="151"/>
      <c r="M382" s="151"/>
      <c r="N382" s="433" t="s">
        <v>159</v>
      </c>
      <c r="O382" s="446" t="s">
        <v>106</v>
      </c>
      <c r="P382" s="448">
        <f>AT362+1</f>
        <v>46000</v>
      </c>
      <c r="Q382" s="435"/>
      <c r="R382" s="435"/>
      <c r="S382" s="435"/>
      <c r="T382" s="435"/>
      <c r="U382" s="448">
        <f>P382+1</f>
        <v>46001</v>
      </c>
      <c r="V382" s="435"/>
      <c r="W382" s="435"/>
      <c r="X382" s="435"/>
      <c r="Y382" s="435"/>
      <c r="Z382" s="448">
        <f>U382+1</f>
        <v>46002</v>
      </c>
      <c r="AA382" s="435"/>
      <c r="AB382" s="435"/>
      <c r="AC382" s="435"/>
      <c r="AD382" s="435"/>
      <c r="AE382" s="448">
        <f>Z382+1</f>
        <v>46003</v>
      </c>
      <c r="AF382" s="435"/>
      <c r="AG382" s="435"/>
      <c r="AH382" s="435"/>
      <c r="AI382" s="435"/>
      <c r="AJ382" s="448">
        <f>AE382+1</f>
        <v>46004</v>
      </c>
      <c r="AK382" s="435"/>
      <c r="AL382" s="435"/>
      <c r="AM382" s="435"/>
      <c r="AN382" s="435"/>
      <c r="AO382" s="448">
        <f>AJ382+1</f>
        <v>46005</v>
      </c>
      <c r="AP382" s="435"/>
      <c r="AQ382" s="435"/>
      <c r="AR382" s="435"/>
      <c r="AS382" s="435"/>
      <c r="AT382" s="448">
        <f>AO382+1</f>
        <v>46006</v>
      </c>
      <c r="AU382" s="435"/>
      <c r="AV382" s="435"/>
      <c r="AW382" s="435"/>
      <c r="AX382" s="435"/>
    </row>
    <row r="383" spans="2:50" ht="15.75">
      <c r="B383" s="445"/>
      <c r="C383" s="445"/>
      <c r="D383" s="445"/>
      <c r="E383" s="445"/>
      <c r="F383" s="445"/>
      <c r="G383" s="445"/>
      <c r="H383" s="445"/>
      <c r="I383" s="151"/>
      <c r="J383" s="151"/>
      <c r="K383" s="151"/>
      <c r="L383" s="151"/>
      <c r="M383" s="151"/>
      <c r="N383" s="433"/>
      <c r="O383" s="447"/>
      <c r="P383" s="448" t="s">
        <v>120</v>
      </c>
      <c r="Q383" s="435"/>
      <c r="R383" s="435"/>
      <c r="S383" s="435"/>
      <c r="T383" s="435"/>
      <c r="U383" s="448" t="s">
        <v>114</v>
      </c>
      <c r="V383" s="435"/>
      <c r="W383" s="435"/>
      <c r="X383" s="435"/>
      <c r="Y383" s="435"/>
      <c r="Z383" s="448" t="s">
        <v>115</v>
      </c>
      <c r="AA383" s="435"/>
      <c r="AB383" s="435"/>
      <c r="AC383" s="435"/>
      <c r="AD383" s="435"/>
      <c r="AE383" s="448" t="s">
        <v>116</v>
      </c>
      <c r="AF383" s="435"/>
      <c r="AG383" s="435"/>
      <c r="AH383" s="435"/>
      <c r="AI383" s="435"/>
      <c r="AJ383" s="448" t="s">
        <v>117</v>
      </c>
      <c r="AK383" s="435"/>
      <c r="AL383" s="435"/>
      <c r="AM383" s="435"/>
      <c r="AN383" s="435"/>
      <c r="AO383" s="448" t="s">
        <v>118</v>
      </c>
      <c r="AP383" s="435"/>
      <c r="AQ383" s="435"/>
      <c r="AR383" s="435"/>
      <c r="AS383" s="435"/>
      <c r="AT383" s="448" t="s">
        <v>119</v>
      </c>
      <c r="AU383" s="435"/>
      <c r="AV383" s="435"/>
      <c r="AW383" s="435"/>
      <c r="AX383" s="435"/>
    </row>
    <row r="384" spans="2:50">
      <c r="B384" s="433" t="s">
        <v>155</v>
      </c>
      <c r="C384" s="433" t="s">
        <v>147</v>
      </c>
      <c r="D384" s="433"/>
      <c r="E384" s="433" t="s">
        <v>149</v>
      </c>
      <c r="F384" s="433"/>
      <c r="G384" s="433"/>
      <c r="H384" s="440" t="s">
        <v>156</v>
      </c>
      <c r="I384" s="434" t="s">
        <v>225</v>
      </c>
      <c r="J384" s="434"/>
      <c r="K384" s="434"/>
      <c r="L384" s="434" t="s">
        <v>156</v>
      </c>
      <c r="M384" s="434" t="s">
        <v>168</v>
      </c>
      <c r="N384" s="433"/>
      <c r="O384" s="433" t="s">
        <v>158</v>
      </c>
      <c r="P384" s="430" t="s">
        <v>152</v>
      </c>
      <c r="Q384" s="431"/>
      <c r="R384" s="431"/>
      <c r="S384" s="432"/>
      <c r="T384" s="433" t="s">
        <v>156</v>
      </c>
      <c r="U384" s="430" t="s">
        <v>152</v>
      </c>
      <c r="V384" s="431"/>
      <c r="W384" s="431"/>
      <c r="X384" s="432"/>
      <c r="Y384" s="433" t="s">
        <v>156</v>
      </c>
      <c r="Z384" s="430" t="s">
        <v>152</v>
      </c>
      <c r="AA384" s="431"/>
      <c r="AB384" s="431"/>
      <c r="AC384" s="432"/>
      <c r="AD384" s="433" t="s">
        <v>156</v>
      </c>
      <c r="AE384" s="430" t="s">
        <v>152</v>
      </c>
      <c r="AF384" s="431"/>
      <c r="AG384" s="431"/>
      <c r="AH384" s="432"/>
      <c r="AI384" s="433" t="s">
        <v>156</v>
      </c>
      <c r="AJ384" s="430" t="s">
        <v>152</v>
      </c>
      <c r="AK384" s="431"/>
      <c r="AL384" s="431"/>
      <c r="AM384" s="432"/>
      <c r="AN384" s="433" t="s">
        <v>156</v>
      </c>
      <c r="AO384" s="430" t="s">
        <v>152</v>
      </c>
      <c r="AP384" s="431"/>
      <c r="AQ384" s="431"/>
      <c r="AR384" s="432"/>
      <c r="AS384" s="433" t="s">
        <v>156</v>
      </c>
      <c r="AT384" s="430" t="s">
        <v>152</v>
      </c>
      <c r="AU384" s="431"/>
      <c r="AV384" s="431"/>
      <c r="AW384" s="432"/>
      <c r="AX384" s="433" t="s">
        <v>156</v>
      </c>
    </row>
    <row r="385" spans="2:50">
      <c r="B385" s="433"/>
      <c r="C385" s="433"/>
      <c r="D385" s="433"/>
      <c r="E385" s="433" t="s">
        <v>148</v>
      </c>
      <c r="F385" s="433"/>
      <c r="G385" s="433"/>
      <c r="H385" s="441"/>
      <c r="I385" s="434" t="s">
        <v>148</v>
      </c>
      <c r="J385" s="434"/>
      <c r="K385" s="434"/>
      <c r="L385" s="434"/>
      <c r="M385" s="434"/>
      <c r="N385" s="433"/>
      <c r="O385" s="433"/>
      <c r="P385" s="430" t="s">
        <v>153</v>
      </c>
      <c r="Q385" s="431"/>
      <c r="R385" s="431"/>
      <c r="S385" s="432"/>
      <c r="T385" s="433"/>
      <c r="U385" s="430" t="s">
        <v>153</v>
      </c>
      <c r="V385" s="431"/>
      <c r="W385" s="431"/>
      <c r="X385" s="432"/>
      <c r="Y385" s="433"/>
      <c r="Z385" s="430" t="s">
        <v>153</v>
      </c>
      <c r="AA385" s="431"/>
      <c r="AB385" s="431"/>
      <c r="AC385" s="432"/>
      <c r="AD385" s="433"/>
      <c r="AE385" s="430" t="s">
        <v>153</v>
      </c>
      <c r="AF385" s="431"/>
      <c r="AG385" s="431"/>
      <c r="AH385" s="432"/>
      <c r="AI385" s="433"/>
      <c r="AJ385" s="430" t="s">
        <v>153</v>
      </c>
      <c r="AK385" s="431"/>
      <c r="AL385" s="431"/>
      <c r="AM385" s="432"/>
      <c r="AN385" s="433"/>
      <c r="AO385" s="430" t="s">
        <v>153</v>
      </c>
      <c r="AP385" s="431"/>
      <c r="AQ385" s="431"/>
      <c r="AR385" s="432"/>
      <c r="AS385" s="433"/>
      <c r="AT385" s="430" t="s">
        <v>153</v>
      </c>
      <c r="AU385" s="431"/>
      <c r="AV385" s="431"/>
      <c r="AW385" s="432"/>
      <c r="AX385" s="433"/>
    </row>
    <row r="386" spans="2:50">
      <c r="B386" s="433"/>
      <c r="C386" s="433"/>
      <c r="D386" s="433"/>
      <c r="E386" s="94" t="s">
        <v>150</v>
      </c>
      <c r="F386" s="94" t="s">
        <v>151</v>
      </c>
      <c r="G386" s="94" t="s">
        <v>154</v>
      </c>
      <c r="H386" s="442"/>
      <c r="I386" s="153" t="s">
        <v>150</v>
      </c>
      <c r="J386" s="153" t="s">
        <v>151</v>
      </c>
      <c r="K386" s="153" t="s">
        <v>154</v>
      </c>
      <c r="L386" s="434"/>
      <c r="M386" s="434"/>
      <c r="N386" s="433"/>
      <c r="O386" s="433"/>
      <c r="P386" s="94" t="s">
        <v>150</v>
      </c>
      <c r="Q386" s="94" t="s">
        <v>151</v>
      </c>
      <c r="R386" s="94" t="s">
        <v>154</v>
      </c>
      <c r="S386" s="94" t="s">
        <v>168</v>
      </c>
      <c r="T386" s="433"/>
      <c r="U386" s="94" t="s">
        <v>150</v>
      </c>
      <c r="V386" s="94" t="s">
        <v>151</v>
      </c>
      <c r="W386" s="94" t="s">
        <v>154</v>
      </c>
      <c r="X386" s="94" t="s">
        <v>168</v>
      </c>
      <c r="Y386" s="433"/>
      <c r="Z386" s="94" t="s">
        <v>150</v>
      </c>
      <c r="AA386" s="94" t="s">
        <v>151</v>
      </c>
      <c r="AB386" s="94" t="s">
        <v>154</v>
      </c>
      <c r="AC386" s="94" t="s">
        <v>168</v>
      </c>
      <c r="AD386" s="43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3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3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3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33"/>
    </row>
    <row r="387" spans="2:50">
      <c r="B387" s="433" t="s">
        <v>649</v>
      </c>
      <c r="C387" s="95">
        <f>C367</f>
        <v>1</v>
      </c>
      <c r="D387" s="95"/>
      <c r="E387" s="95"/>
      <c r="F387" s="95"/>
      <c r="G387" s="178" t="e">
        <f>F387/E387</f>
        <v>#DIV/0!</v>
      </c>
      <c r="H387" s="436" t="e">
        <f>AVERAGE(G387:G401)</f>
        <v>#DIV/0!</v>
      </c>
      <c r="I387" s="154" t="str">
        <f t="shared" ref="I387:I389" si="399">IFERROR(AVERAGE(P387,U387,Z387,AE387,AJ387,AO387,AT387),"")</f>
        <v/>
      </c>
      <c r="J387" s="154" t="str">
        <f t="shared" ref="J387:J389" si="400">IFERROR(AVERAGE(Q387,V387,AA387,AF387,AK387,AP387,AU387),"")</f>
        <v/>
      </c>
      <c r="K387" s="155" t="str">
        <f t="shared" ref="K387:K389" si="401">IFERROR(AVERAGE(R387,W387,AB387,AG387,AL387,AQ387,AV387),"")</f>
        <v/>
      </c>
      <c r="L387" s="437" t="str">
        <f>IFERROR(AVERAGE(K387:K401),"-")</f>
        <v>-</v>
      </c>
      <c r="M387" s="154" t="str">
        <f>IFERROR(RANK(K387, K$387:K$401),"")</f>
        <v/>
      </c>
      <c r="N387" s="433"/>
      <c r="O387" s="433"/>
      <c r="P387" s="95"/>
      <c r="Q387" s="95"/>
      <c r="R387" s="178" t="str">
        <f>IFERROR(Q387/P387,"")</f>
        <v/>
      </c>
      <c r="S387" s="95" t="str">
        <f>IFERROR(RANK(R387, R$387:R$401),"")</f>
        <v/>
      </c>
      <c r="T387" s="436" t="e">
        <f>AVERAGE(R387:R401)</f>
        <v>#DIV/0!</v>
      </c>
      <c r="U387" s="95"/>
      <c r="V387" s="95"/>
      <c r="W387" s="178" t="str">
        <f>IFERROR(V387/U387,"")</f>
        <v/>
      </c>
      <c r="X387" s="95" t="str">
        <f>IFERROR(RANK(W387, W$387:W$401),"")</f>
        <v/>
      </c>
      <c r="Y387" s="436" t="e">
        <f>AVERAGE(W387:W401)</f>
        <v>#DIV/0!</v>
      </c>
      <c r="Z387" s="95"/>
      <c r="AA387" s="95"/>
      <c r="AB387" s="178" t="str">
        <f>IFERROR(AA387/Z387,"")</f>
        <v/>
      </c>
      <c r="AC387" s="95" t="str">
        <f>IFERROR(RANK(AB387, AB$387:AB$401),"")</f>
        <v/>
      </c>
      <c r="AD387" s="436" t="e">
        <f>AVERAGE(AB387:AB401)</f>
        <v>#DIV/0!</v>
      </c>
      <c r="AE387" s="95"/>
      <c r="AF387" s="95"/>
      <c r="AG387" s="178" t="str">
        <f>IFERROR(AF387/AE387,"")</f>
        <v/>
      </c>
      <c r="AH387" s="95" t="str">
        <f>IFERROR(RANK(AG387, AG$387:AG$401),"")</f>
        <v/>
      </c>
      <c r="AI387" s="436" t="e">
        <f>AVERAGE(AG387:AG401)</f>
        <v>#DIV/0!</v>
      </c>
      <c r="AJ387" s="95"/>
      <c r="AK387" s="95"/>
      <c r="AL387" s="178" t="str">
        <f>IFERROR(AK387/AJ387,"")</f>
        <v/>
      </c>
      <c r="AM387" s="95" t="str">
        <f>IFERROR(RANK(AL387, AL$387:AL$401),"")</f>
        <v/>
      </c>
      <c r="AN387" s="436" t="e">
        <f>AVERAGE(AL387:AL401)</f>
        <v>#DIV/0!</v>
      </c>
      <c r="AO387" s="95"/>
      <c r="AP387" s="95"/>
      <c r="AQ387" s="178" t="str">
        <f>IFERROR(AP387/AO387,"")</f>
        <v/>
      </c>
      <c r="AR387" s="95" t="str">
        <f>IFERROR(RANK(AQ387, AQ$387:AQ$401),"")</f>
        <v/>
      </c>
      <c r="AS387" s="436" t="e">
        <f>AVERAGE(AQ387:AQ401)</f>
        <v>#DIV/0!</v>
      </c>
      <c r="AT387" s="95"/>
      <c r="AU387" s="95"/>
      <c r="AV387" s="178" t="str">
        <f>IFERROR(AU387/AT387,"")</f>
        <v/>
      </c>
      <c r="AW387" s="95" t="str">
        <f>IFERROR(RANK(AV387, AV$387:AV$401),"")</f>
        <v/>
      </c>
      <c r="AX387" s="436" t="e">
        <f>AVERAGE(AV387:AV401)</f>
        <v>#DIV/0!</v>
      </c>
    </row>
    <row r="388" spans="2:50">
      <c r="B388" s="435"/>
      <c r="C388" s="95">
        <f t="shared" ref="C388:C401" si="402">C368</f>
        <v>2</v>
      </c>
      <c r="D388" s="95"/>
      <c r="E388" s="95"/>
      <c r="F388" s="95"/>
      <c r="G388" s="178"/>
      <c r="H388" s="436"/>
      <c r="I388" s="154" t="str">
        <f t="shared" si="399"/>
        <v/>
      </c>
      <c r="J388" s="154" t="str">
        <f t="shared" si="400"/>
        <v/>
      </c>
      <c r="K388" s="155" t="str">
        <f t="shared" si="401"/>
        <v/>
      </c>
      <c r="L388" s="438"/>
      <c r="M388" s="154" t="str">
        <f t="shared" ref="M388:M401" si="403">IFERROR(RANK(K388, K$387:K$401),"")</f>
        <v/>
      </c>
      <c r="N388" s="433"/>
      <c r="O388" s="433"/>
      <c r="P388" s="95"/>
      <c r="Q388" s="95"/>
      <c r="R388" s="178" t="str">
        <f t="shared" ref="R388:R401" si="404">IFERROR(Q388/P388,"")</f>
        <v/>
      </c>
      <c r="S388" s="95" t="str">
        <f t="shared" ref="S388:S401" si="405">IFERROR(RANK(R388, R$387:R$401),"")</f>
        <v/>
      </c>
      <c r="T388" s="436"/>
      <c r="U388" s="95"/>
      <c r="V388" s="95"/>
      <c r="W388" s="178" t="str">
        <f t="shared" ref="W388:W401" si="406">IFERROR(V388/U388,"")</f>
        <v/>
      </c>
      <c r="X388" s="95" t="str">
        <f t="shared" ref="X388:X401" si="407">IFERROR(RANK(W388, W$387:W$401),"")</f>
        <v/>
      </c>
      <c r="Y388" s="436"/>
      <c r="Z388" s="95"/>
      <c r="AA388" s="95"/>
      <c r="AB388" s="178" t="str">
        <f t="shared" ref="AB388:AB401" si="408">IFERROR(AA388/Z388,"")</f>
        <v/>
      </c>
      <c r="AC388" s="95" t="str">
        <f t="shared" ref="AC388:AC401" si="409">IFERROR(RANK(AB388, AB$387:AB$401),"")</f>
        <v/>
      </c>
      <c r="AD388" s="436"/>
      <c r="AE388" s="95"/>
      <c r="AF388" s="95"/>
      <c r="AG388" s="178" t="str">
        <f t="shared" ref="AG388:AG401" si="410">IFERROR(AF388/AE388,"")</f>
        <v/>
      </c>
      <c r="AH388" s="95" t="str">
        <f t="shared" ref="AH388:AH401" si="411">IFERROR(RANK(AG388, AG$387:AG$401),"")</f>
        <v/>
      </c>
      <c r="AI388" s="436"/>
      <c r="AJ388" s="95"/>
      <c r="AK388" s="95"/>
      <c r="AL388" s="178" t="str">
        <f t="shared" ref="AL388:AL401" si="412">IFERROR(AK388/AJ388,"")</f>
        <v/>
      </c>
      <c r="AM388" s="95" t="str">
        <f t="shared" ref="AM388:AM401" si="413">IFERROR(RANK(AL388, AL$387:AL$401),"")</f>
        <v/>
      </c>
      <c r="AN388" s="436"/>
      <c r="AO388" s="95"/>
      <c r="AP388" s="95"/>
      <c r="AQ388" s="178" t="str">
        <f t="shared" ref="AQ388:AQ401" si="414">IFERROR(AP388/AO388,"")</f>
        <v/>
      </c>
      <c r="AR388" s="95" t="str">
        <f t="shared" ref="AR388:AR401" si="415">IFERROR(RANK(AQ388, AQ$387:AQ$401),"")</f>
        <v/>
      </c>
      <c r="AS388" s="436"/>
      <c r="AT388" s="95"/>
      <c r="AU388" s="95"/>
      <c r="AV388" s="178" t="str">
        <f t="shared" ref="AV388:AV401" si="416">IFERROR(AU388/AT388,"")</f>
        <v/>
      </c>
      <c r="AW388" s="95" t="str">
        <f t="shared" ref="AW388:AW401" si="417">IFERROR(RANK(AV388, AV$387:AV$401),"")</f>
        <v/>
      </c>
      <c r="AX388" s="436"/>
    </row>
    <row r="389" spans="2:50">
      <c r="B389" s="435"/>
      <c r="C389" s="95">
        <f t="shared" si="402"/>
        <v>3</v>
      </c>
      <c r="D389" s="95"/>
      <c r="E389" s="95"/>
      <c r="F389" s="95"/>
      <c r="G389" s="178"/>
      <c r="H389" s="436"/>
      <c r="I389" s="154" t="str">
        <f t="shared" si="399"/>
        <v/>
      </c>
      <c r="J389" s="154" t="str">
        <f t="shared" si="400"/>
        <v/>
      </c>
      <c r="K389" s="155" t="str">
        <f t="shared" si="401"/>
        <v/>
      </c>
      <c r="L389" s="438"/>
      <c r="M389" s="154" t="str">
        <f t="shared" si="403"/>
        <v/>
      </c>
      <c r="N389" s="433"/>
      <c r="O389" s="433"/>
      <c r="P389" s="95"/>
      <c r="Q389" s="95"/>
      <c r="R389" s="178" t="str">
        <f t="shared" si="404"/>
        <v/>
      </c>
      <c r="S389" s="95" t="str">
        <f t="shared" si="405"/>
        <v/>
      </c>
      <c r="T389" s="436"/>
      <c r="U389" s="95"/>
      <c r="V389" s="95"/>
      <c r="W389" s="178" t="str">
        <f t="shared" si="406"/>
        <v/>
      </c>
      <c r="X389" s="95" t="str">
        <f t="shared" si="407"/>
        <v/>
      </c>
      <c r="Y389" s="436"/>
      <c r="Z389" s="95"/>
      <c r="AA389" s="95"/>
      <c r="AB389" s="178" t="str">
        <f t="shared" si="408"/>
        <v/>
      </c>
      <c r="AC389" s="95" t="str">
        <f t="shared" si="409"/>
        <v/>
      </c>
      <c r="AD389" s="436"/>
      <c r="AE389" s="95"/>
      <c r="AF389" s="95"/>
      <c r="AG389" s="178" t="str">
        <f t="shared" si="410"/>
        <v/>
      </c>
      <c r="AH389" s="95" t="str">
        <f t="shared" si="411"/>
        <v/>
      </c>
      <c r="AI389" s="436"/>
      <c r="AJ389" s="95"/>
      <c r="AK389" s="95"/>
      <c r="AL389" s="178" t="str">
        <f t="shared" si="412"/>
        <v/>
      </c>
      <c r="AM389" s="95" t="str">
        <f t="shared" si="413"/>
        <v/>
      </c>
      <c r="AN389" s="436"/>
      <c r="AO389" s="95"/>
      <c r="AP389" s="95"/>
      <c r="AQ389" s="178" t="str">
        <f t="shared" si="414"/>
        <v/>
      </c>
      <c r="AR389" s="95" t="str">
        <f t="shared" si="415"/>
        <v/>
      </c>
      <c r="AS389" s="436"/>
      <c r="AT389" s="95"/>
      <c r="AU389" s="95"/>
      <c r="AV389" s="178" t="str">
        <f t="shared" si="416"/>
        <v/>
      </c>
      <c r="AW389" s="95" t="str">
        <f t="shared" si="417"/>
        <v/>
      </c>
      <c r="AX389" s="436"/>
    </row>
    <row r="390" spans="2:50">
      <c r="B390" s="435"/>
      <c r="C390" s="95">
        <f t="shared" si="402"/>
        <v>4</v>
      </c>
      <c r="D390" s="95"/>
      <c r="E390" s="95"/>
      <c r="F390" s="95"/>
      <c r="G390" s="178"/>
      <c r="H390" s="436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38"/>
      <c r="M390" s="154" t="str">
        <f t="shared" si="403"/>
        <v/>
      </c>
      <c r="N390" s="433"/>
      <c r="O390" s="433"/>
      <c r="P390" s="95"/>
      <c r="Q390" s="95"/>
      <c r="R390" s="178" t="str">
        <f t="shared" si="404"/>
        <v/>
      </c>
      <c r="S390" s="95" t="str">
        <f t="shared" si="405"/>
        <v/>
      </c>
      <c r="T390" s="436"/>
      <c r="U390" s="95"/>
      <c r="V390" s="95"/>
      <c r="W390" s="178" t="str">
        <f t="shared" si="406"/>
        <v/>
      </c>
      <c r="X390" s="95" t="str">
        <f t="shared" si="407"/>
        <v/>
      </c>
      <c r="Y390" s="436"/>
      <c r="Z390" s="95"/>
      <c r="AA390" s="95"/>
      <c r="AB390" s="178" t="str">
        <f t="shared" si="408"/>
        <v/>
      </c>
      <c r="AC390" s="95" t="str">
        <f t="shared" si="409"/>
        <v/>
      </c>
      <c r="AD390" s="436"/>
      <c r="AE390" s="95"/>
      <c r="AF390" s="95"/>
      <c r="AG390" s="178" t="str">
        <f t="shared" si="410"/>
        <v/>
      </c>
      <c r="AH390" s="95" t="str">
        <f t="shared" si="411"/>
        <v/>
      </c>
      <c r="AI390" s="436"/>
      <c r="AJ390" s="95"/>
      <c r="AK390" s="95"/>
      <c r="AL390" s="178" t="str">
        <f t="shared" si="412"/>
        <v/>
      </c>
      <c r="AM390" s="95" t="str">
        <f t="shared" si="413"/>
        <v/>
      </c>
      <c r="AN390" s="436"/>
      <c r="AO390" s="95"/>
      <c r="AP390" s="95"/>
      <c r="AQ390" s="178" t="str">
        <f t="shared" si="414"/>
        <v/>
      </c>
      <c r="AR390" s="95" t="str">
        <f t="shared" si="415"/>
        <v/>
      </c>
      <c r="AS390" s="436"/>
      <c r="AT390" s="95"/>
      <c r="AU390" s="95"/>
      <c r="AV390" s="178" t="str">
        <f t="shared" si="416"/>
        <v/>
      </c>
      <c r="AW390" s="95" t="str">
        <f t="shared" si="417"/>
        <v/>
      </c>
      <c r="AX390" s="436"/>
    </row>
    <row r="391" spans="2:50">
      <c r="B391" s="435"/>
      <c r="C391" s="95">
        <f t="shared" si="402"/>
        <v>5</v>
      </c>
      <c r="D391" s="95"/>
      <c r="E391" s="95"/>
      <c r="F391" s="95"/>
      <c r="G391" s="178"/>
      <c r="H391" s="436"/>
      <c r="I391" s="154" t="str">
        <f t="shared" ref="I391:I401" si="418">IFERROR(AVERAGE(P391,U391,Z391,AE391,AJ391,AO391,AT391),"")</f>
        <v/>
      </c>
      <c r="J391" s="154" t="str">
        <f t="shared" ref="J391:J401" si="419">IFERROR(AVERAGE(Q391,V391,AA391,AF391,AK391,AP391,AU391),"")</f>
        <v/>
      </c>
      <c r="K391" s="155" t="str">
        <f t="shared" ref="K391:K401" si="420">IFERROR(AVERAGE(R391,W391,AB391,AG391,AL391,AQ391,AV391),"")</f>
        <v/>
      </c>
      <c r="L391" s="438"/>
      <c r="M391" s="154" t="str">
        <f t="shared" si="403"/>
        <v/>
      </c>
      <c r="N391" s="433"/>
      <c r="O391" s="433"/>
      <c r="P391" s="95"/>
      <c r="Q391" s="95"/>
      <c r="R391" s="178" t="str">
        <f t="shared" si="404"/>
        <v/>
      </c>
      <c r="S391" s="95" t="str">
        <f t="shared" si="405"/>
        <v/>
      </c>
      <c r="T391" s="436"/>
      <c r="U391" s="95"/>
      <c r="V391" s="95"/>
      <c r="W391" s="178" t="str">
        <f t="shared" si="406"/>
        <v/>
      </c>
      <c r="X391" s="95" t="str">
        <f t="shared" si="407"/>
        <v/>
      </c>
      <c r="Y391" s="436"/>
      <c r="Z391" s="95"/>
      <c r="AA391" s="95"/>
      <c r="AB391" s="178" t="str">
        <f t="shared" si="408"/>
        <v/>
      </c>
      <c r="AC391" s="95" t="str">
        <f t="shared" si="409"/>
        <v/>
      </c>
      <c r="AD391" s="436"/>
      <c r="AE391" s="95"/>
      <c r="AF391" s="95"/>
      <c r="AG391" s="178" t="str">
        <f t="shared" si="410"/>
        <v/>
      </c>
      <c r="AH391" s="95" t="str">
        <f t="shared" si="411"/>
        <v/>
      </c>
      <c r="AI391" s="436"/>
      <c r="AJ391" s="95"/>
      <c r="AK391" s="95"/>
      <c r="AL391" s="178" t="str">
        <f t="shared" si="412"/>
        <v/>
      </c>
      <c r="AM391" s="95" t="str">
        <f t="shared" si="413"/>
        <v/>
      </c>
      <c r="AN391" s="436"/>
      <c r="AO391" s="95"/>
      <c r="AP391" s="95"/>
      <c r="AQ391" s="178" t="str">
        <f t="shared" si="414"/>
        <v/>
      </c>
      <c r="AR391" s="95" t="str">
        <f t="shared" si="415"/>
        <v/>
      </c>
      <c r="AS391" s="436"/>
      <c r="AT391" s="95"/>
      <c r="AU391" s="95"/>
      <c r="AV391" s="178" t="str">
        <f t="shared" si="416"/>
        <v/>
      </c>
      <c r="AW391" s="95" t="str">
        <f t="shared" si="417"/>
        <v/>
      </c>
      <c r="AX391" s="436"/>
    </row>
    <row r="392" spans="2:50">
      <c r="B392" s="435"/>
      <c r="C392" s="95">
        <f t="shared" si="402"/>
        <v>6</v>
      </c>
      <c r="D392" s="95"/>
      <c r="E392" s="95"/>
      <c r="F392" s="95"/>
      <c r="G392" s="178"/>
      <c r="H392" s="436"/>
      <c r="I392" s="154" t="str">
        <f t="shared" si="418"/>
        <v/>
      </c>
      <c r="J392" s="154" t="str">
        <f t="shared" si="419"/>
        <v/>
      </c>
      <c r="K392" s="155" t="str">
        <f t="shared" si="420"/>
        <v/>
      </c>
      <c r="L392" s="438"/>
      <c r="M392" s="154" t="str">
        <f t="shared" si="403"/>
        <v/>
      </c>
      <c r="N392" s="433"/>
      <c r="O392" s="433"/>
      <c r="P392" s="95"/>
      <c r="Q392" s="95"/>
      <c r="R392" s="178" t="str">
        <f t="shared" si="404"/>
        <v/>
      </c>
      <c r="S392" s="95" t="str">
        <f t="shared" si="405"/>
        <v/>
      </c>
      <c r="T392" s="436"/>
      <c r="U392" s="95"/>
      <c r="V392" s="95"/>
      <c r="W392" s="178" t="str">
        <f t="shared" si="406"/>
        <v/>
      </c>
      <c r="X392" s="95" t="str">
        <f t="shared" si="407"/>
        <v/>
      </c>
      <c r="Y392" s="436"/>
      <c r="Z392" s="95"/>
      <c r="AA392" s="95"/>
      <c r="AB392" s="178" t="str">
        <f t="shared" si="408"/>
        <v/>
      </c>
      <c r="AC392" s="95" t="str">
        <f t="shared" si="409"/>
        <v/>
      </c>
      <c r="AD392" s="436"/>
      <c r="AE392" s="95"/>
      <c r="AF392" s="95"/>
      <c r="AG392" s="178" t="str">
        <f t="shared" si="410"/>
        <v/>
      </c>
      <c r="AH392" s="95" t="str">
        <f t="shared" si="411"/>
        <v/>
      </c>
      <c r="AI392" s="436"/>
      <c r="AJ392" s="95"/>
      <c r="AK392" s="95"/>
      <c r="AL392" s="178" t="str">
        <f t="shared" si="412"/>
        <v/>
      </c>
      <c r="AM392" s="95" t="str">
        <f t="shared" si="413"/>
        <v/>
      </c>
      <c r="AN392" s="436"/>
      <c r="AO392" s="95"/>
      <c r="AP392" s="95"/>
      <c r="AQ392" s="178" t="str">
        <f t="shared" si="414"/>
        <v/>
      </c>
      <c r="AR392" s="95" t="str">
        <f t="shared" si="415"/>
        <v/>
      </c>
      <c r="AS392" s="436"/>
      <c r="AT392" s="95"/>
      <c r="AU392" s="95"/>
      <c r="AV392" s="178" t="str">
        <f t="shared" si="416"/>
        <v/>
      </c>
      <c r="AW392" s="95" t="str">
        <f t="shared" si="417"/>
        <v/>
      </c>
      <c r="AX392" s="436"/>
    </row>
    <row r="393" spans="2:50">
      <c r="B393" s="435"/>
      <c r="C393" s="95">
        <f t="shared" si="402"/>
        <v>7</v>
      </c>
      <c r="D393" s="95"/>
      <c r="E393" s="95"/>
      <c r="F393" s="95"/>
      <c r="G393" s="178"/>
      <c r="H393" s="436"/>
      <c r="I393" s="154" t="str">
        <f t="shared" si="418"/>
        <v/>
      </c>
      <c r="J393" s="154" t="str">
        <f t="shared" si="419"/>
        <v/>
      </c>
      <c r="K393" s="155" t="str">
        <f t="shared" si="420"/>
        <v/>
      </c>
      <c r="L393" s="438"/>
      <c r="M393" s="154" t="str">
        <f t="shared" si="403"/>
        <v/>
      </c>
      <c r="N393" s="433"/>
      <c r="O393" s="433"/>
      <c r="P393" s="95"/>
      <c r="Q393" s="95"/>
      <c r="R393" s="178" t="str">
        <f t="shared" si="404"/>
        <v/>
      </c>
      <c r="S393" s="95" t="str">
        <f t="shared" si="405"/>
        <v/>
      </c>
      <c r="T393" s="436"/>
      <c r="U393" s="95"/>
      <c r="V393" s="95"/>
      <c r="W393" s="178" t="str">
        <f t="shared" si="406"/>
        <v/>
      </c>
      <c r="X393" s="95" t="str">
        <f t="shared" si="407"/>
        <v/>
      </c>
      <c r="Y393" s="436"/>
      <c r="Z393" s="95"/>
      <c r="AA393" s="95"/>
      <c r="AB393" s="178" t="str">
        <f t="shared" si="408"/>
        <v/>
      </c>
      <c r="AC393" s="95" t="str">
        <f t="shared" si="409"/>
        <v/>
      </c>
      <c r="AD393" s="436"/>
      <c r="AE393" s="95"/>
      <c r="AF393" s="95"/>
      <c r="AG393" s="178" t="str">
        <f t="shared" si="410"/>
        <v/>
      </c>
      <c r="AH393" s="95" t="str">
        <f t="shared" si="411"/>
        <v/>
      </c>
      <c r="AI393" s="436"/>
      <c r="AJ393" s="95"/>
      <c r="AK393" s="95"/>
      <c r="AL393" s="178" t="str">
        <f t="shared" si="412"/>
        <v/>
      </c>
      <c r="AM393" s="95" t="str">
        <f t="shared" si="413"/>
        <v/>
      </c>
      <c r="AN393" s="436"/>
      <c r="AO393" s="95"/>
      <c r="AP393" s="95"/>
      <c r="AQ393" s="178" t="str">
        <f t="shared" si="414"/>
        <v/>
      </c>
      <c r="AR393" s="95" t="str">
        <f t="shared" si="415"/>
        <v/>
      </c>
      <c r="AS393" s="436"/>
      <c r="AT393" s="95"/>
      <c r="AU393" s="95"/>
      <c r="AV393" s="178" t="str">
        <f t="shared" si="416"/>
        <v/>
      </c>
      <c r="AW393" s="95" t="str">
        <f t="shared" si="417"/>
        <v/>
      </c>
      <c r="AX393" s="436"/>
    </row>
    <row r="394" spans="2:50">
      <c r="B394" s="435"/>
      <c r="C394" s="95">
        <f t="shared" si="402"/>
        <v>8</v>
      </c>
      <c r="D394" s="95"/>
      <c r="E394" s="95"/>
      <c r="F394" s="95"/>
      <c r="G394" s="178"/>
      <c r="H394" s="436"/>
      <c r="I394" s="154" t="str">
        <f t="shared" si="418"/>
        <v/>
      </c>
      <c r="J394" s="154" t="str">
        <f t="shared" si="419"/>
        <v/>
      </c>
      <c r="K394" s="155" t="str">
        <f t="shared" si="420"/>
        <v/>
      </c>
      <c r="L394" s="438"/>
      <c r="M394" s="154" t="str">
        <f t="shared" si="403"/>
        <v/>
      </c>
      <c r="N394" s="433"/>
      <c r="O394" s="433"/>
      <c r="P394" s="95"/>
      <c r="Q394" s="95"/>
      <c r="R394" s="178" t="str">
        <f t="shared" si="404"/>
        <v/>
      </c>
      <c r="S394" s="95" t="str">
        <f t="shared" si="405"/>
        <v/>
      </c>
      <c r="T394" s="436"/>
      <c r="U394" s="95"/>
      <c r="V394" s="95"/>
      <c r="W394" s="178" t="str">
        <f t="shared" si="406"/>
        <v/>
      </c>
      <c r="X394" s="95" t="str">
        <f t="shared" si="407"/>
        <v/>
      </c>
      <c r="Y394" s="436"/>
      <c r="Z394" s="95"/>
      <c r="AA394" s="95"/>
      <c r="AB394" s="178" t="str">
        <f t="shared" si="408"/>
        <v/>
      </c>
      <c r="AC394" s="95" t="str">
        <f t="shared" si="409"/>
        <v/>
      </c>
      <c r="AD394" s="436"/>
      <c r="AE394" s="95"/>
      <c r="AF394" s="95"/>
      <c r="AG394" s="178" t="str">
        <f t="shared" si="410"/>
        <v/>
      </c>
      <c r="AH394" s="95" t="str">
        <f t="shared" si="411"/>
        <v/>
      </c>
      <c r="AI394" s="436"/>
      <c r="AJ394" s="95"/>
      <c r="AK394" s="95"/>
      <c r="AL394" s="178" t="str">
        <f t="shared" si="412"/>
        <v/>
      </c>
      <c r="AM394" s="95" t="str">
        <f t="shared" si="413"/>
        <v/>
      </c>
      <c r="AN394" s="436"/>
      <c r="AO394" s="95"/>
      <c r="AP394" s="95"/>
      <c r="AQ394" s="178" t="str">
        <f t="shared" si="414"/>
        <v/>
      </c>
      <c r="AR394" s="95" t="str">
        <f t="shared" si="415"/>
        <v/>
      </c>
      <c r="AS394" s="436"/>
      <c r="AT394" s="95"/>
      <c r="AU394" s="95"/>
      <c r="AV394" s="178" t="str">
        <f t="shared" si="416"/>
        <v/>
      </c>
      <c r="AW394" s="95" t="str">
        <f t="shared" si="417"/>
        <v/>
      </c>
      <c r="AX394" s="436"/>
    </row>
    <row r="395" spans="2:50">
      <c r="B395" s="435"/>
      <c r="C395" s="95">
        <f t="shared" si="402"/>
        <v>9</v>
      </c>
      <c r="D395" s="95"/>
      <c r="E395" s="95"/>
      <c r="F395" s="95"/>
      <c r="G395" s="178"/>
      <c r="H395" s="436"/>
      <c r="I395" s="154" t="str">
        <f t="shared" si="418"/>
        <v/>
      </c>
      <c r="J395" s="154" t="str">
        <f t="shared" si="419"/>
        <v/>
      </c>
      <c r="K395" s="155" t="str">
        <f t="shared" si="420"/>
        <v/>
      </c>
      <c r="L395" s="438"/>
      <c r="M395" s="154" t="str">
        <f t="shared" si="403"/>
        <v/>
      </c>
      <c r="N395" s="433"/>
      <c r="O395" s="433"/>
      <c r="P395" s="95"/>
      <c r="Q395" s="95"/>
      <c r="R395" s="178" t="str">
        <f t="shared" si="404"/>
        <v/>
      </c>
      <c r="S395" s="95" t="str">
        <f t="shared" si="405"/>
        <v/>
      </c>
      <c r="T395" s="436"/>
      <c r="U395" s="95"/>
      <c r="V395" s="95"/>
      <c r="W395" s="178" t="str">
        <f t="shared" si="406"/>
        <v/>
      </c>
      <c r="X395" s="95" t="str">
        <f t="shared" si="407"/>
        <v/>
      </c>
      <c r="Y395" s="436"/>
      <c r="Z395" s="95"/>
      <c r="AA395" s="95"/>
      <c r="AB395" s="178" t="str">
        <f t="shared" si="408"/>
        <v/>
      </c>
      <c r="AC395" s="95" t="str">
        <f t="shared" si="409"/>
        <v/>
      </c>
      <c r="AD395" s="436"/>
      <c r="AE395" s="95"/>
      <c r="AF395" s="95"/>
      <c r="AG395" s="178" t="str">
        <f t="shared" si="410"/>
        <v/>
      </c>
      <c r="AH395" s="95" t="str">
        <f t="shared" si="411"/>
        <v/>
      </c>
      <c r="AI395" s="436"/>
      <c r="AJ395" s="95"/>
      <c r="AK395" s="95"/>
      <c r="AL395" s="178" t="str">
        <f t="shared" si="412"/>
        <v/>
      </c>
      <c r="AM395" s="95" t="str">
        <f t="shared" si="413"/>
        <v/>
      </c>
      <c r="AN395" s="436"/>
      <c r="AO395" s="95"/>
      <c r="AP395" s="95"/>
      <c r="AQ395" s="178" t="str">
        <f t="shared" si="414"/>
        <v/>
      </c>
      <c r="AR395" s="95" t="str">
        <f t="shared" si="415"/>
        <v/>
      </c>
      <c r="AS395" s="436"/>
      <c r="AT395" s="95"/>
      <c r="AU395" s="95"/>
      <c r="AV395" s="178" t="str">
        <f t="shared" si="416"/>
        <v/>
      </c>
      <c r="AW395" s="95" t="str">
        <f t="shared" si="417"/>
        <v/>
      </c>
      <c r="AX395" s="436"/>
    </row>
    <row r="396" spans="2:50">
      <c r="B396" s="435"/>
      <c r="C396" s="95">
        <f t="shared" si="402"/>
        <v>10</v>
      </c>
      <c r="D396" s="95"/>
      <c r="E396" s="95"/>
      <c r="F396" s="95"/>
      <c r="G396" s="178"/>
      <c r="H396" s="436"/>
      <c r="I396" s="154" t="str">
        <f t="shared" si="418"/>
        <v/>
      </c>
      <c r="J396" s="154" t="str">
        <f t="shared" si="419"/>
        <v/>
      </c>
      <c r="K396" s="155" t="str">
        <f t="shared" si="420"/>
        <v/>
      </c>
      <c r="L396" s="438"/>
      <c r="M396" s="154" t="str">
        <f t="shared" si="403"/>
        <v/>
      </c>
      <c r="N396" s="433"/>
      <c r="O396" s="433"/>
      <c r="P396" s="95"/>
      <c r="Q396" s="95"/>
      <c r="R396" s="178" t="str">
        <f t="shared" si="404"/>
        <v/>
      </c>
      <c r="S396" s="95" t="str">
        <f t="shared" si="405"/>
        <v/>
      </c>
      <c r="T396" s="436"/>
      <c r="U396" s="95"/>
      <c r="V396" s="95"/>
      <c r="W396" s="178" t="str">
        <f t="shared" si="406"/>
        <v/>
      </c>
      <c r="X396" s="95" t="str">
        <f t="shared" si="407"/>
        <v/>
      </c>
      <c r="Y396" s="436"/>
      <c r="Z396" s="95"/>
      <c r="AA396" s="95"/>
      <c r="AB396" s="178" t="str">
        <f t="shared" si="408"/>
        <v/>
      </c>
      <c r="AC396" s="95" t="str">
        <f t="shared" si="409"/>
        <v/>
      </c>
      <c r="AD396" s="436"/>
      <c r="AE396" s="95"/>
      <c r="AF396" s="95"/>
      <c r="AG396" s="178" t="str">
        <f t="shared" si="410"/>
        <v/>
      </c>
      <c r="AH396" s="95" t="str">
        <f t="shared" si="411"/>
        <v/>
      </c>
      <c r="AI396" s="436"/>
      <c r="AJ396" s="95"/>
      <c r="AK396" s="95"/>
      <c r="AL396" s="178" t="str">
        <f t="shared" si="412"/>
        <v/>
      </c>
      <c r="AM396" s="95" t="str">
        <f t="shared" si="413"/>
        <v/>
      </c>
      <c r="AN396" s="436"/>
      <c r="AO396" s="95"/>
      <c r="AP396" s="95"/>
      <c r="AQ396" s="178" t="str">
        <f t="shared" si="414"/>
        <v/>
      </c>
      <c r="AR396" s="95" t="str">
        <f t="shared" si="415"/>
        <v/>
      </c>
      <c r="AS396" s="436"/>
      <c r="AT396" s="95"/>
      <c r="AU396" s="95"/>
      <c r="AV396" s="178" t="str">
        <f t="shared" si="416"/>
        <v/>
      </c>
      <c r="AW396" s="95" t="str">
        <f t="shared" si="417"/>
        <v/>
      </c>
      <c r="AX396" s="436"/>
    </row>
    <row r="397" spans="2:50">
      <c r="B397" s="435"/>
      <c r="C397" s="95">
        <f t="shared" si="402"/>
        <v>11</v>
      </c>
      <c r="D397" s="95"/>
      <c r="E397" s="95"/>
      <c r="F397" s="95"/>
      <c r="G397" s="178"/>
      <c r="H397" s="436"/>
      <c r="I397" s="154" t="str">
        <f t="shared" si="418"/>
        <v/>
      </c>
      <c r="J397" s="154" t="str">
        <f t="shared" si="419"/>
        <v/>
      </c>
      <c r="K397" s="155" t="str">
        <f t="shared" si="420"/>
        <v/>
      </c>
      <c r="L397" s="438"/>
      <c r="M397" s="154" t="str">
        <f t="shared" si="403"/>
        <v/>
      </c>
      <c r="N397" s="433"/>
      <c r="O397" s="433"/>
      <c r="P397" s="95"/>
      <c r="Q397" s="95"/>
      <c r="R397" s="178" t="str">
        <f t="shared" si="404"/>
        <v/>
      </c>
      <c r="S397" s="95" t="str">
        <f t="shared" si="405"/>
        <v/>
      </c>
      <c r="T397" s="436"/>
      <c r="U397" s="95"/>
      <c r="V397" s="95"/>
      <c r="W397" s="178" t="str">
        <f t="shared" si="406"/>
        <v/>
      </c>
      <c r="X397" s="95" t="str">
        <f t="shared" si="407"/>
        <v/>
      </c>
      <c r="Y397" s="436"/>
      <c r="Z397" s="95"/>
      <c r="AA397" s="95"/>
      <c r="AB397" s="178" t="str">
        <f t="shared" si="408"/>
        <v/>
      </c>
      <c r="AC397" s="95" t="str">
        <f t="shared" si="409"/>
        <v/>
      </c>
      <c r="AD397" s="436"/>
      <c r="AE397" s="95"/>
      <c r="AF397" s="95"/>
      <c r="AG397" s="178" t="str">
        <f t="shared" si="410"/>
        <v/>
      </c>
      <c r="AH397" s="95" t="str">
        <f t="shared" si="411"/>
        <v/>
      </c>
      <c r="AI397" s="436"/>
      <c r="AJ397" s="95"/>
      <c r="AK397" s="95"/>
      <c r="AL397" s="178" t="str">
        <f t="shared" si="412"/>
        <v/>
      </c>
      <c r="AM397" s="95" t="str">
        <f t="shared" si="413"/>
        <v/>
      </c>
      <c r="AN397" s="436"/>
      <c r="AO397" s="95"/>
      <c r="AP397" s="95"/>
      <c r="AQ397" s="178" t="str">
        <f t="shared" si="414"/>
        <v/>
      </c>
      <c r="AR397" s="95" t="str">
        <f t="shared" si="415"/>
        <v/>
      </c>
      <c r="AS397" s="436"/>
      <c r="AT397" s="95"/>
      <c r="AU397" s="95"/>
      <c r="AV397" s="178" t="str">
        <f t="shared" si="416"/>
        <v/>
      </c>
      <c r="AW397" s="95" t="str">
        <f t="shared" si="417"/>
        <v/>
      </c>
      <c r="AX397" s="436"/>
    </row>
    <row r="398" spans="2:50">
      <c r="B398" s="435"/>
      <c r="C398" s="95">
        <f t="shared" si="402"/>
        <v>12</v>
      </c>
      <c r="D398" s="95"/>
      <c r="E398" s="95"/>
      <c r="F398" s="95"/>
      <c r="G398" s="178"/>
      <c r="H398" s="436"/>
      <c r="I398" s="154" t="str">
        <f t="shared" si="418"/>
        <v/>
      </c>
      <c r="J398" s="154" t="str">
        <f t="shared" si="419"/>
        <v/>
      </c>
      <c r="K398" s="155" t="str">
        <f t="shared" si="420"/>
        <v/>
      </c>
      <c r="L398" s="438"/>
      <c r="M398" s="154" t="str">
        <f t="shared" si="403"/>
        <v/>
      </c>
      <c r="N398" s="433"/>
      <c r="O398" s="433"/>
      <c r="P398" s="95"/>
      <c r="Q398" s="95"/>
      <c r="R398" s="178" t="str">
        <f t="shared" si="404"/>
        <v/>
      </c>
      <c r="S398" s="95" t="str">
        <f t="shared" si="405"/>
        <v/>
      </c>
      <c r="T398" s="436"/>
      <c r="U398" s="95"/>
      <c r="V398" s="95"/>
      <c r="W398" s="178" t="str">
        <f t="shared" si="406"/>
        <v/>
      </c>
      <c r="X398" s="95" t="str">
        <f t="shared" si="407"/>
        <v/>
      </c>
      <c r="Y398" s="436"/>
      <c r="Z398" s="95"/>
      <c r="AA398" s="95"/>
      <c r="AB398" s="178" t="str">
        <f t="shared" si="408"/>
        <v/>
      </c>
      <c r="AC398" s="95" t="str">
        <f t="shared" si="409"/>
        <v/>
      </c>
      <c r="AD398" s="436"/>
      <c r="AE398" s="95"/>
      <c r="AF398" s="95"/>
      <c r="AG398" s="178" t="str">
        <f t="shared" si="410"/>
        <v/>
      </c>
      <c r="AH398" s="95" t="str">
        <f t="shared" si="411"/>
        <v/>
      </c>
      <c r="AI398" s="436"/>
      <c r="AJ398" s="95"/>
      <c r="AK398" s="95"/>
      <c r="AL398" s="178" t="str">
        <f t="shared" si="412"/>
        <v/>
      </c>
      <c r="AM398" s="95" t="str">
        <f t="shared" si="413"/>
        <v/>
      </c>
      <c r="AN398" s="436"/>
      <c r="AO398" s="95"/>
      <c r="AP398" s="95"/>
      <c r="AQ398" s="178" t="str">
        <f t="shared" si="414"/>
        <v/>
      </c>
      <c r="AR398" s="95" t="str">
        <f t="shared" si="415"/>
        <v/>
      </c>
      <c r="AS398" s="436"/>
      <c r="AT398" s="95"/>
      <c r="AU398" s="95"/>
      <c r="AV398" s="178" t="str">
        <f t="shared" si="416"/>
        <v/>
      </c>
      <c r="AW398" s="95" t="str">
        <f t="shared" si="417"/>
        <v/>
      </c>
      <c r="AX398" s="436"/>
    </row>
    <row r="399" spans="2:50">
      <c r="B399" s="435"/>
      <c r="C399" s="95">
        <f t="shared" si="402"/>
        <v>13</v>
      </c>
      <c r="D399" s="95"/>
      <c r="E399" s="95"/>
      <c r="F399" s="95"/>
      <c r="G399" s="178"/>
      <c r="H399" s="436"/>
      <c r="I399" s="154" t="str">
        <f t="shared" si="418"/>
        <v/>
      </c>
      <c r="J399" s="154" t="str">
        <f t="shared" si="419"/>
        <v/>
      </c>
      <c r="K399" s="155" t="str">
        <f t="shared" si="420"/>
        <v/>
      </c>
      <c r="L399" s="438"/>
      <c r="M399" s="154" t="str">
        <f t="shared" si="403"/>
        <v/>
      </c>
      <c r="N399" s="433"/>
      <c r="O399" s="433"/>
      <c r="P399" s="95"/>
      <c r="Q399" s="95"/>
      <c r="R399" s="178" t="str">
        <f t="shared" si="404"/>
        <v/>
      </c>
      <c r="S399" s="95" t="str">
        <f t="shared" si="405"/>
        <v/>
      </c>
      <c r="T399" s="436"/>
      <c r="U399" s="95"/>
      <c r="V399" s="95"/>
      <c r="W399" s="178" t="str">
        <f t="shared" si="406"/>
        <v/>
      </c>
      <c r="X399" s="95" t="str">
        <f t="shared" si="407"/>
        <v/>
      </c>
      <c r="Y399" s="436"/>
      <c r="Z399" s="95"/>
      <c r="AA399" s="95"/>
      <c r="AB399" s="178" t="str">
        <f t="shared" si="408"/>
        <v/>
      </c>
      <c r="AC399" s="95" t="str">
        <f t="shared" si="409"/>
        <v/>
      </c>
      <c r="AD399" s="436"/>
      <c r="AE399" s="95"/>
      <c r="AF399" s="95"/>
      <c r="AG399" s="178" t="str">
        <f t="shared" si="410"/>
        <v/>
      </c>
      <c r="AH399" s="95" t="str">
        <f t="shared" si="411"/>
        <v/>
      </c>
      <c r="AI399" s="436"/>
      <c r="AJ399" s="95"/>
      <c r="AK399" s="95"/>
      <c r="AL399" s="178" t="str">
        <f t="shared" si="412"/>
        <v/>
      </c>
      <c r="AM399" s="95" t="str">
        <f t="shared" si="413"/>
        <v/>
      </c>
      <c r="AN399" s="436"/>
      <c r="AO399" s="95"/>
      <c r="AP399" s="95"/>
      <c r="AQ399" s="178" t="str">
        <f t="shared" si="414"/>
        <v/>
      </c>
      <c r="AR399" s="95" t="str">
        <f t="shared" si="415"/>
        <v/>
      </c>
      <c r="AS399" s="436"/>
      <c r="AT399" s="95"/>
      <c r="AU399" s="95"/>
      <c r="AV399" s="178" t="str">
        <f t="shared" si="416"/>
        <v/>
      </c>
      <c r="AW399" s="95" t="str">
        <f t="shared" si="417"/>
        <v/>
      </c>
      <c r="AX399" s="436"/>
    </row>
    <row r="400" spans="2:50">
      <c r="B400" s="435"/>
      <c r="C400" s="95">
        <f t="shared" si="402"/>
        <v>14</v>
      </c>
      <c r="D400" s="95"/>
      <c r="E400" s="95"/>
      <c r="F400" s="95"/>
      <c r="G400" s="178"/>
      <c r="H400" s="436"/>
      <c r="I400" s="154" t="str">
        <f t="shared" si="418"/>
        <v/>
      </c>
      <c r="J400" s="154" t="str">
        <f t="shared" si="419"/>
        <v/>
      </c>
      <c r="K400" s="155" t="str">
        <f t="shared" si="420"/>
        <v/>
      </c>
      <c r="L400" s="438"/>
      <c r="M400" s="154" t="str">
        <f t="shared" si="403"/>
        <v/>
      </c>
      <c r="N400" s="433"/>
      <c r="O400" s="433"/>
      <c r="P400" s="95"/>
      <c r="Q400" s="95"/>
      <c r="R400" s="178" t="str">
        <f t="shared" si="404"/>
        <v/>
      </c>
      <c r="S400" s="95" t="str">
        <f t="shared" si="405"/>
        <v/>
      </c>
      <c r="T400" s="436"/>
      <c r="U400" s="95"/>
      <c r="V400" s="95"/>
      <c r="W400" s="178" t="str">
        <f t="shared" si="406"/>
        <v/>
      </c>
      <c r="X400" s="95" t="str">
        <f t="shared" si="407"/>
        <v/>
      </c>
      <c r="Y400" s="436"/>
      <c r="Z400" s="95"/>
      <c r="AA400" s="95"/>
      <c r="AB400" s="178" t="str">
        <f t="shared" si="408"/>
        <v/>
      </c>
      <c r="AC400" s="95" t="str">
        <f t="shared" si="409"/>
        <v/>
      </c>
      <c r="AD400" s="436"/>
      <c r="AE400" s="95"/>
      <c r="AF400" s="95"/>
      <c r="AG400" s="178" t="str">
        <f t="shared" si="410"/>
        <v/>
      </c>
      <c r="AH400" s="95" t="str">
        <f t="shared" si="411"/>
        <v/>
      </c>
      <c r="AI400" s="436"/>
      <c r="AJ400" s="95"/>
      <c r="AK400" s="95"/>
      <c r="AL400" s="178" t="str">
        <f t="shared" si="412"/>
        <v/>
      </c>
      <c r="AM400" s="95" t="str">
        <f t="shared" si="413"/>
        <v/>
      </c>
      <c r="AN400" s="436"/>
      <c r="AO400" s="95"/>
      <c r="AP400" s="95"/>
      <c r="AQ400" s="178" t="str">
        <f t="shared" si="414"/>
        <v/>
      </c>
      <c r="AR400" s="95" t="str">
        <f t="shared" si="415"/>
        <v/>
      </c>
      <c r="AS400" s="436"/>
      <c r="AT400" s="95"/>
      <c r="AU400" s="95"/>
      <c r="AV400" s="178" t="str">
        <f t="shared" si="416"/>
        <v/>
      </c>
      <c r="AW400" s="95" t="str">
        <f t="shared" si="417"/>
        <v/>
      </c>
      <c r="AX400" s="436"/>
    </row>
    <row r="401" spans="2:50">
      <c r="B401" s="435"/>
      <c r="C401" s="95">
        <f t="shared" si="402"/>
        <v>15</v>
      </c>
      <c r="D401" s="95"/>
      <c r="E401" s="95"/>
      <c r="F401" s="95"/>
      <c r="G401" s="178"/>
      <c r="H401" s="436"/>
      <c r="I401" s="154" t="str">
        <f t="shared" si="418"/>
        <v/>
      </c>
      <c r="J401" s="154" t="str">
        <f t="shared" si="419"/>
        <v/>
      </c>
      <c r="K401" s="155" t="str">
        <f t="shared" si="420"/>
        <v/>
      </c>
      <c r="L401" s="439"/>
      <c r="M401" s="154" t="str">
        <f t="shared" si="403"/>
        <v/>
      </c>
      <c r="N401" s="433"/>
      <c r="O401" s="433"/>
      <c r="P401" s="95"/>
      <c r="Q401" s="95"/>
      <c r="R401" s="178" t="str">
        <f t="shared" si="404"/>
        <v/>
      </c>
      <c r="S401" s="95" t="str">
        <f t="shared" si="405"/>
        <v/>
      </c>
      <c r="T401" s="436"/>
      <c r="U401" s="95"/>
      <c r="V401" s="95"/>
      <c r="W401" s="178" t="str">
        <f t="shared" si="406"/>
        <v/>
      </c>
      <c r="X401" s="95" t="str">
        <f t="shared" si="407"/>
        <v/>
      </c>
      <c r="Y401" s="436"/>
      <c r="Z401" s="95"/>
      <c r="AA401" s="95"/>
      <c r="AB401" s="178" t="str">
        <f t="shared" si="408"/>
        <v/>
      </c>
      <c r="AC401" s="95" t="str">
        <f t="shared" si="409"/>
        <v/>
      </c>
      <c r="AD401" s="436"/>
      <c r="AE401" s="95"/>
      <c r="AF401" s="95"/>
      <c r="AG401" s="178" t="str">
        <f t="shared" si="410"/>
        <v/>
      </c>
      <c r="AH401" s="95" t="str">
        <f t="shared" si="411"/>
        <v/>
      </c>
      <c r="AI401" s="436"/>
      <c r="AJ401" s="95"/>
      <c r="AK401" s="95"/>
      <c r="AL401" s="178" t="str">
        <f t="shared" si="412"/>
        <v/>
      </c>
      <c r="AM401" s="95" t="str">
        <f t="shared" si="413"/>
        <v/>
      </c>
      <c r="AN401" s="436"/>
      <c r="AO401" s="95"/>
      <c r="AP401" s="95"/>
      <c r="AQ401" s="178" t="str">
        <f t="shared" si="414"/>
        <v/>
      </c>
      <c r="AR401" s="95" t="str">
        <f t="shared" si="415"/>
        <v/>
      </c>
      <c r="AS401" s="436"/>
      <c r="AT401" s="95"/>
      <c r="AU401" s="95"/>
      <c r="AV401" s="178" t="str">
        <f t="shared" si="416"/>
        <v/>
      </c>
      <c r="AW401" s="95" t="str">
        <f t="shared" si="417"/>
        <v/>
      </c>
      <c r="AX401" s="436"/>
    </row>
    <row r="402" spans="2:50" ht="15.75">
      <c r="B402" s="443" t="s">
        <v>167</v>
      </c>
      <c r="C402" s="444"/>
      <c r="D402" s="444"/>
      <c r="E402" s="444"/>
      <c r="F402" s="444"/>
      <c r="G402" s="444"/>
      <c r="H402" s="444"/>
      <c r="I402" s="151"/>
      <c r="J402" s="151"/>
      <c r="K402" s="151"/>
      <c r="L402" s="151"/>
      <c r="M402" s="151"/>
      <c r="N402" s="433" t="s">
        <v>159</v>
      </c>
      <c r="O402" s="446" t="s">
        <v>106</v>
      </c>
      <c r="P402" s="448">
        <f>AT382+1</f>
        <v>46007</v>
      </c>
      <c r="Q402" s="435"/>
      <c r="R402" s="435"/>
      <c r="S402" s="435"/>
      <c r="T402" s="435"/>
      <c r="U402" s="448">
        <f>P402+1</f>
        <v>46008</v>
      </c>
      <c r="V402" s="435"/>
      <c r="W402" s="435"/>
      <c r="X402" s="435"/>
      <c r="Y402" s="435"/>
      <c r="Z402" s="448">
        <f>U402+1</f>
        <v>46009</v>
      </c>
      <c r="AA402" s="435"/>
      <c r="AB402" s="435"/>
      <c r="AC402" s="435"/>
      <c r="AD402" s="435"/>
      <c r="AE402" s="448">
        <f>Z402+1</f>
        <v>46010</v>
      </c>
      <c r="AF402" s="435"/>
      <c r="AG402" s="435"/>
      <c r="AH402" s="435"/>
      <c r="AI402" s="435"/>
      <c r="AJ402" s="448">
        <f>AE402+1</f>
        <v>46011</v>
      </c>
      <c r="AK402" s="435"/>
      <c r="AL402" s="435"/>
      <c r="AM402" s="435"/>
      <c r="AN402" s="435"/>
      <c r="AO402" s="448">
        <f>AJ402+1</f>
        <v>46012</v>
      </c>
      <c r="AP402" s="435"/>
      <c r="AQ402" s="435"/>
      <c r="AR402" s="435"/>
      <c r="AS402" s="435"/>
      <c r="AT402" s="448">
        <f>AO402+1</f>
        <v>46013</v>
      </c>
      <c r="AU402" s="435"/>
      <c r="AV402" s="435"/>
      <c r="AW402" s="435"/>
      <c r="AX402" s="435"/>
    </row>
    <row r="403" spans="2:50" ht="15.75">
      <c r="B403" s="445"/>
      <c r="C403" s="445"/>
      <c r="D403" s="445"/>
      <c r="E403" s="445"/>
      <c r="F403" s="445"/>
      <c r="G403" s="445"/>
      <c r="H403" s="445"/>
      <c r="I403" s="151"/>
      <c r="J403" s="151"/>
      <c r="K403" s="151"/>
      <c r="L403" s="151"/>
      <c r="M403" s="151"/>
      <c r="N403" s="433"/>
      <c r="O403" s="447"/>
      <c r="P403" s="448" t="s">
        <v>120</v>
      </c>
      <c r="Q403" s="435"/>
      <c r="R403" s="435"/>
      <c r="S403" s="435"/>
      <c r="T403" s="435"/>
      <c r="U403" s="448" t="s">
        <v>114</v>
      </c>
      <c r="V403" s="435"/>
      <c r="W403" s="435"/>
      <c r="X403" s="435"/>
      <c r="Y403" s="435"/>
      <c r="Z403" s="448" t="s">
        <v>115</v>
      </c>
      <c r="AA403" s="435"/>
      <c r="AB403" s="435"/>
      <c r="AC403" s="435"/>
      <c r="AD403" s="435"/>
      <c r="AE403" s="448" t="s">
        <v>116</v>
      </c>
      <c r="AF403" s="435"/>
      <c r="AG403" s="435"/>
      <c r="AH403" s="435"/>
      <c r="AI403" s="435"/>
      <c r="AJ403" s="448" t="s">
        <v>117</v>
      </c>
      <c r="AK403" s="435"/>
      <c r="AL403" s="435"/>
      <c r="AM403" s="435"/>
      <c r="AN403" s="435"/>
      <c r="AO403" s="448" t="s">
        <v>118</v>
      </c>
      <c r="AP403" s="435"/>
      <c r="AQ403" s="435"/>
      <c r="AR403" s="435"/>
      <c r="AS403" s="435"/>
      <c r="AT403" s="448" t="s">
        <v>119</v>
      </c>
      <c r="AU403" s="435"/>
      <c r="AV403" s="435"/>
      <c r="AW403" s="435"/>
      <c r="AX403" s="435"/>
    </row>
    <row r="404" spans="2:50">
      <c r="B404" s="433" t="s">
        <v>155</v>
      </c>
      <c r="C404" s="433" t="s">
        <v>147</v>
      </c>
      <c r="D404" s="433"/>
      <c r="E404" s="433" t="s">
        <v>149</v>
      </c>
      <c r="F404" s="433"/>
      <c r="G404" s="433"/>
      <c r="H404" s="440" t="s">
        <v>156</v>
      </c>
      <c r="I404" s="434" t="s">
        <v>225</v>
      </c>
      <c r="J404" s="434"/>
      <c r="K404" s="434"/>
      <c r="L404" s="434" t="s">
        <v>156</v>
      </c>
      <c r="M404" s="434" t="s">
        <v>168</v>
      </c>
      <c r="N404" s="433"/>
      <c r="O404" s="433" t="s">
        <v>158</v>
      </c>
      <c r="P404" s="430" t="s">
        <v>152</v>
      </c>
      <c r="Q404" s="431"/>
      <c r="R404" s="431"/>
      <c r="S404" s="432"/>
      <c r="T404" s="433" t="s">
        <v>156</v>
      </c>
      <c r="U404" s="430" t="s">
        <v>152</v>
      </c>
      <c r="V404" s="431"/>
      <c r="W404" s="431"/>
      <c r="X404" s="432"/>
      <c r="Y404" s="433" t="s">
        <v>156</v>
      </c>
      <c r="Z404" s="430" t="s">
        <v>152</v>
      </c>
      <c r="AA404" s="431"/>
      <c r="AB404" s="431"/>
      <c r="AC404" s="432"/>
      <c r="AD404" s="433" t="s">
        <v>156</v>
      </c>
      <c r="AE404" s="430" t="s">
        <v>152</v>
      </c>
      <c r="AF404" s="431"/>
      <c r="AG404" s="431"/>
      <c r="AH404" s="432"/>
      <c r="AI404" s="433" t="s">
        <v>156</v>
      </c>
      <c r="AJ404" s="430" t="s">
        <v>152</v>
      </c>
      <c r="AK404" s="431"/>
      <c r="AL404" s="431"/>
      <c r="AM404" s="432"/>
      <c r="AN404" s="433" t="s">
        <v>156</v>
      </c>
      <c r="AO404" s="430" t="s">
        <v>152</v>
      </c>
      <c r="AP404" s="431"/>
      <c r="AQ404" s="431"/>
      <c r="AR404" s="432"/>
      <c r="AS404" s="433" t="s">
        <v>156</v>
      </c>
      <c r="AT404" s="430" t="s">
        <v>152</v>
      </c>
      <c r="AU404" s="431"/>
      <c r="AV404" s="431"/>
      <c r="AW404" s="432"/>
      <c r="AX404" s="433" t="s">
        <v>156</v>
      </c>
    </row>
    <row r="405" spans="2:50">
      <c r="B405" s="433"/>
      <c r="C405" s="433"/>
      <c r="D405" s="433"/>
      <c r="E405" s="433" t="s">
        <v>148</v>
      </c>
      <c r="F405" s="433"/>
      <c r="G405" s="433"/>
      <c r="H405" s="441"/>
      <c r="I405" s="434" t="s">
        <v>148</v>
      </c>
      <c r="J405" s="434"/>
      <c r="K405" s="434"/>
      <c r="L405" s="434"/>
      <c r="M405" s="434"/>
      <c r="N405" s="433"/>
      <c r="O405" s="433"/>
      <c r="P405" s="430" t="s">
        <v>153</v>
      </c>
      <c r="Q405" s="431"/>
      <c r="R405" s="431"/>
      <c r="S405" s="432"/>
      <c r="T405" s="433"/>
      <c r="U405" s="430" t="s">
        <v>153</v>
      </c>
      <c r="V405" s="431"/>
      <c r="W405" s="431"/>
      <c r="X405" s="432"/>
      <c r="Y405" s="433"/>
      <c r="Z405" s="430" t="s">
        <v>153</v>
      </c>
      <c r="AA405" s="431"/>
      <c r="AB405" s="431"/>
      <c r="AC405" s="432"/>
      <c r="AD405" s="433"/>
      <c r="AE405" s="430" t="s">
        <v>153</v>
      </c>
      <c r="AF405" s="431"/>
      <c r="AG405" s="431"/>
      <c r="AH405" s="432"/>
      <c r="AI405" s="433"/>
      <c r="AJ405" s="430" t="s">
        <v>153</v>
      </c>
      <c r="AK405" s="431"/>
      <c r="AL405" s="431"/>
      <c r="AM405" s="432"/>
      <c r="AN405" s="433"/>
      <c r="AO405" s="430" t="s">
        <v>153</v>
      </c>
      <c r="AP405" s="431"/>
      <c r="AQ405" s="431"/>
      <c r="AR405" s="432"/>
      <c r="AS405" s="433"/>
      <c r="AT405" s="430" t="s">
        <v>153</v>
      </c>
      <c r="AU405" s="431"/>
      <c r="AV405" s="431"/>
      <c r="AW405" s="432"/>
      <c r="AX405" s="433"/>
    </row>
    <row r="406" spans="2:50">
      <c r="B406" s="433"/>
      <c r="C406" s="433"/>
      <c r="D406" s="433"/>
      <c r="E406" s="94" t="s">
        <v>150</v>
      </c>
      <c r="F406" s="94" t="s">
        <v>151</v>
      </c>
      <c r="G406" s="94" t="s">
        <v>154</v>
      </c>
      <c r="H406" s="442"/>
      <c r="I406" s="153" t="s">
        <v>150</v>
      </c>
      <c r="J406" s="153" t="s">
        <v>151</v>
      </c>
      <c r="K406" s="153" t="s">
        <v>154</v>
      </c>
      <c r="L406" s="434"/>
      <c r="M406" s="434"/>
      <c r="N406" s="433"/>
      <c r="O406" s="433"/>
      <c r="P406" s="94" t="s">
        <v>150</v>
      </c>
      <c r="Q406" s="94" t="s">
        <v>151</v>
      </c>
      <c r="R406" s="94" t="s">
        <v>154</v>
      </c>
      <c r="S406" s="94" t="s">
        <v>168</v>
      </c>
      <c r="T406" s="433"/>
      <c r="U406" s="94" t="s">
        <v>150</v>
      </c>
      <c r="V406" s="94" t="s">
        <v>151</v>
      </c>
      <c r="W406" s="94" t="s">
        <v>154</v>
      </c>
      <c r="X406" s="94" t="s">
        <v>168</v>
      </c>
      <c r="Y406" s="433"/>
      <c r="Z406" s="94" t="s">
        <v>150</v>
      </c>
      <c r="AA406" s="94" t="s">
        <v>151</v>
      </c>
      <c r="AB406" s="94" t="s">
        <v>154</v>
      </c>
      <c r="AC406" s="94" t="s">
        <v>168</v>
      </c>
      <c r="AD406" s="43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3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3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3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33"/>
    </row>
    <row r="407" spans="2:50">
      <c r="B407" s="433" t="s">
        <v>649</v>
      </c>
      <c r="C407" s="95">
        <f>C387</f>
        <v>1</v>
      </c>
      <c r="D407" s="95"/>
      <c r="E407" s="95"/>
      <c r="F407" s="95"/>
      <c r="G407" s="178" t="e">
        <f>F407/E407</f>
        <v>#DIV/0!</v>
      </c>
      <c r="H407" s="436" t="e">
        <f>AVERAGE(G407:G421)</f>
        <v>#DIV/0!</v>
      </c>
      <c r="I407" s="154" t="str">
        <f t="shared" ref="I407:I409" si="421">IFERROR(AVERAGE(P407,U407,Z407,AE407,AJ407,AO407,AT407),"")</f>
        <v/>
      </c>
      <c r="J407" s="154" t="str">
        <f t="shared" ref="J407:J409" si="422">IFERROR(AVERAGE(Q407,V407,AA407,AF407,AK407,AP407,AU407),"")</f>
        <v/>
      </c>
      <c r="K407" s="155" t="str">
        <f t="shared" ref="K407:K409" si="423">IFERROR(AVERAGE(R407,W407,AB407,AG407,AL407,AQ407,AV407),"")</f>
        <v/>
      </c>
      <c r="L407" s="437" t="str">
        <f>IFERROR(AVERAGE(K407:K421),"-")</f>
        <v>-</v>
      </c>
      <c r="M407" s="154" t="str">
        <f>IFERROR(RANK(K407, K$407:K$421),"")</f>
        <v/>
      </c>
      <c r="N407" s="433"/>
      <c r="O407" s="433"/>
      <c r="P407" s="95"/>
      <c r="Q407" s="95"/>
      <c r="R407" s="178" t="str">
        <f>IFERROR(Q407/P407,"")</f>
        <v/>
      </c>
      <c r="S407" s="95" t="str">
        <f>IFERROR(RANK(R407, R$407:R$421),"")</f>
        <v/>
      </c>
      <c r="T407" s="436" t="e">
        <f>AVERAGE(R407:R421)</f>
        <v>#DIV/0!</v>
      </c>
      <c r="U407" s="95"/>
      <c r="V407" s="95"/>
      <c r="W407" s="178" t="str">
        <f>IFERROR(V407/U407,"")</f>
        <v/>
      </c>
      <c r="X407" s="95" t="str">
        <f>IFERROR(RANK(W407, W$407:W$421),"")</f>
        <v/>
      </c>
      <c r="Y407" s="436" t="e">
        <f>AVERAGE(W407:W421)</f>
        <v>#DIV/0!</v>
      </c>
      <c r="Z407" s="95"/>
      <c r="AA407" s="95"/>
      <c r="AB407" s="178" t="str">
        <f>IFERROR(AA407/Z407,"")</f>
        <v/>
      </c>
      <c r="AC407" s="95" t="str">
        <f>IFERROR(RANK(AB407, AB$407:AB$421),"")</f>
        <v/>
      </c>
      <c r="AD407" s="436" t="e">
        <f>AVERAGE(AB407:AB421)</f>
        <v>#DIV/0!</v>
      </c>
      <c r="AE407" s="95"/>
      <c r="AF407" s="95"/>
      <c r="AG407" s="178" t="str">
        <f>IFERROR(AF407/AE407,"")</f>
        <v/>
      </c>
      <c r="AH407" s="95" t="str">
        <f>IFERROR(RANK(AG407, AG$407:AG$421),"")</f>
        <v/>
      </c>
      <c r="AI407" s="436" t="e">
        <f>AVERAGE(AG407:AG421)</f>
        <v>#DIV/0!</v>
      </c>
      <c r="AJ407" s="95"/>
      <c r="AK407" s="95"/>
      <c r="AL407" s="178" t="str">
        <f>IFERROR(AK407/AJ407,"")</f>
        <v/>
      </c>
      <c r="AM407" s="95" t="str">
        <f>IFERROR(RANK(AL407, AL$407:AL$421),"")</f>
        <v/>
      </c>
      <c r="AN407" s="436" t="e">
        <f>AVERAGE(AL407:AL421)</f>
        <v>#DIV/0!</v>
      </c>
      <c r="AO407" s="95"/>
      <c r="AP407" s="95"/>
      <c r="AQ407" s="178" t="str">
        <f>IFERROR(AP407/AO407,"")</f>
        <v/>
      </c>
      <c r="AR407" s="95" t="str">
        <f>IFERROR(RANK(AQ407, AQ$407:AQ$421),"")</f>
        <v/>
      </c>
      <c r="AS407" s="436" t="e">
        <f>AVERAGE(AQ407:AQ421)</f>
        <v>#DIV/0!</v>
      </c>
      <c r="AT407" s="95"/>
      <c r="AU407" s="95"/>
      <c r="AV407" s="178" t="str">
        <f>IFERROR(AU407/AT407,"")</f>
        <v/>
      </c>
      <c r="AW407" s="95" t="str">
        <f>IFERROR(RANK(AV407, AV$407:AV$421),"")</f>
        <v/>
      </c>
      <c r="AX407" s="436" t="e">
        <f>AVERAGE(AV407:AV421)</f>
        <v>#DIV/0!</v>
      </c>
    </row>
    <row r="408" spans="2:50">
      <c r="B408" s="435"/>
      <c r="C408" s="95">
        <f t="shared" ref="C408:C421" si="424">C388</f>
        <v>2</v>
      </c>
      <c r="D408" s="95"/>
      <c r="E408" s="95"/>
      <c r="F408" s="95"/>
      <c r="G408" s="178"/>
      <c r="H408" s="436"/>
      <c r="I408" s="154" t="str">
        <f t="shared" si="421"/>
        <v/>
      </c>
      <c r="J408" s="154" t="str">
        <f t="shared" si="422"/>
        <v/>
      </c>
      <c r="K408" s="155" t="str">
        <f t="shared" si="423"/>
        <v/>
      </c>
      <c r="L408" s="438"/>
      <c r="M408" s="154" t="str">
        <f t="shared" ref="M408:M421" si="425">IFERROR(RANK(K408, K$407:K$421),"")</f>
        <v/>
      </c>
      <c r="N408" s="433"/>
      <c r="O408" s="433"/>
      <c r="P408" s="95"/>
      <c r="Q408" s="95"/>
      <c r="R408" s="178" t="str">
        <f t="shared" ref="R408:R421" si="426">IFERROR(Q408/P408,"")</f>
        <v/>
      </c>
      <c r="S408" s="95" t="str">
        <f t="shared" ref="S408:S421" si="427">IFERROR(RANK(R408, R$407:R$421),"")</f>
        <v/>
      </c>
      <c r="T408" s="436"/>
      <c r="U408" s="95"/>
      <c r="V408" s="95"/>
      <c r="W408" s="178" t="str">
        <f t="shared" ref="W408:W421" si="428">IFERROR(V408/U408,"")</f>
        <v/>
      </c>
      <c r="X408" s="95" t="str">
        <f t="shared" ref="X408:X421" si="429">IFERROR(RANK(W408, W$407:W$421),"")</f>
        <v/>
      </c>
      <c r="Y408" s="436"/>
      <c r="Z408" s="95"/>
      <c r="AA408" s="95"/>
      <c r="AB408" s="178" t="str">
        <f t="shared" ref="AB408:AB421" si="430">IFERROR(AA408/Z408,"")</f>
        <v/>
      </c>
      <c r="AC408" s="95" t="str">
        <f t="shared" ref="AC408:AC421" si="431">IFERROR(RANK(AB408, AB$407:AB$421),"")</f>
        <v/>
      </c>
      <c r="AD408" s="436"/>
      <c r="AE408" s="95"/>
      <c r="AF408" s="95"/>
      <c r="AG408" s="178" t="str">
        <f t="shared" ref="AG408:AG421" si="432">IFERROR(AF408/AE408,"")</f>
        <v/>
      </c>
      <c r="AH408" s="95" t="str">
        <f t="shared" ref="AH408:AH421" si="433">IFERROR(RANK(AG408, AG$407:AG$421),"")</f>
        <v/>
      </c>
      <c r="AI408" s="436"/>
      <c r="AJ408" s="95"/>
      <c r="AK408" s="95"/>
      <c r="AL408" s="178" t="str">
        <f t="shared" ref="AL408:AL421" si="434">IFERROR(AK408/AJ408,"")</f>
        <v/>
      </c>
      <c r="AM408" s="95" t="str">
        <f t="shared" ref="AM408:AM421" si="435">IFERROR(RANK(AL408, AL$407:AL$421),"")</f>
        <v/>
      </c>
      <c r="AN408" s="436"/>
      <c r="AO408" s="95"/>
      <c r="AP408" s="95"/>
      <c r="AQ408" s="178" t="str">
        <f t="shared" ref="AQ408:AQ421" si="436">IFERROR(AP408/AO408,"")</f>
        <v/>
      </c>
      <c r="AR408" s="95" t="str">
        <f t="shared" ref="AR408:AR421" si="437">IFERROR(RANK(AQ408, AQ$407:AQ$421),"")</f>
        <v/>
      </c>
      <c r="AS408" s="436"/>
      <c r="AT408" s="95"/>
      <c r="AU408" s="95"/>
      <c r="AV408" s="178" t="str">
        <f t="shared" ref="AV408:AV421" si="438">IFERROR(AU408/AT408,"")</f>
        <v/>
      </c>
      <c r="AW408" s="95" t="str">
        <f t="shared" ref="AW408:AW421" si="439">IFERROR(RANK(AV408, AV$407:AV$421),"")</f>
        <v/>
      </c>
      <c r="AX408" s="436"/>
    </row>
    <row r="409" spans="2:50">
      <c r="B409" s="435"/>
      <c r="C409" s="95">
        <f t="shared" si="424"/>
        <v>3</v>
      </c>
      <c r="D409" s="95"/>
      <c r="E409" s="95"/>
      <c r="F409" s="95"/>
      <c r="G409" s="178"/>
      <c r="H409" s="436"/>
      <c r="I409" s="154" t="str">
        <f t="shared" si="421"/>
        <v/>
      </c>
      <c r="J409" s="154" t="str">
        <f t="shared" si="422"/>
        <v/>
      </c>
      <c r="K409" s="155" t="str">
        <f t="shared" si="423"/>
        <v/>
      </c>
      <c r="L409" s="438"/>
      <c r="M409" s="154" t="str">
        <f t="shared" si="425"/>
        <v/>
      </c>
      <c r="N409" s="433"/>
      <c r="O409" s="433"/>
      <c r="P409" s="95"/>
      <c r="Q409" s="95"/>
      <c r="R409" s="178" t="str">
        <f t="shared" si="426"/>
        <v/>
      </c>
      <c r="S409" s="95" t="str">
        <f t="shared" si="427"/>
        <v/>
      </c>
      <c r="T409" s="436"/>
      <c r="U409" s="95"/>
      <c r="V409" s="95"/>
      <c r="W409" s="178" t="str">
        <f t="shared" si="428"/>
        <v/>
      </c>
      <c r="X409" s="95" t="str">
        <f t="shared" si="429"/>
        <v/>
      </c>
      <c r="Y409" s="436"/>
      <c r="Z409" s="95"/>
      <c r="AA409" s="95"/>
      <c r="AB409" s="178" t="str">
        <f t="shared" si="430"/>
        <v/>
      </c>
      <c r="AC409" s="95" t="str">
        <f t="shared" si="431"/>
        <v/>
      </c>
      <c r="AD409" s="436"/>
      <c r="AE409" s="95"/>
      <c r="AF409" s="95"/>
      <c r="AG409" s="178" t="str">
        <f t="shared" si="432"/>
        <v/>
      </c>
      <c r="AH409" s="95" t="str">
        <f t="shared" si="433"/>
        <v/>
      </c>
      <c r="AI409" s="436"/>
      <c r="AJ409" s="95"/>
      <c r="AK409" s="95"/>
      <c r="AL409" s="178" t="str">
        <f t="shared" si="434"/>
        <v/>
      </c>
      <c r="AM409" s="95" t="str">
        <f t="shared" si="435"/>
        <v/>
      </c>
      <c r="AN409" s="436"/>
      <c r="AO409" s="95"/>
      <c r="AP409" s="95"/>
      <c r="AQ409" s="178" t="str">
        <f t="shared" si="436"/>
        <v/>
      </c>
      <c r="AR409" s="95" t="str">
        <f t="shared" si="437"/>
        <v/>
      </c>
      <c r="AS409" s="436"/>
      <c r="AT409" s="95"/>
      <c r="AU409" s="95"/>
      <c r="AV409" s="178" t="str">
        <f t="shared" si="438"/>
        <v/>
      </c>
      <c r="AW409" s="95" t="str">
        <f t="shared" si="439"/>
        <v/>
      </c>
      <c r="AX409" s="436"/>
    </row>
    <row r="410" spans="2:50">
      <c r="B410" s="435"/>
      <c r="C410" s="95">
        <f t="shared" si="424"/>
        <v>4</v>
      </c>
      <c r="D410" s="95"/>
      <c r="E410" s="95"/>
      <c r="F410" s="95"/>
      <c r="G410" s="178"/>
      <c r="H410" s="436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38"/>
      <c r="M410" s="154" t="str">
        <f t="shared" si="425"/>
        <v/>
      </c>
      <c r="N410" s="433"/>
      <c r="O410" s="433"/>
      <c r="P410" s="95"/>
      <c r="Q410" s="95"/>
      <c r="R410" s="178" t="str">
        <f t="shared" si="426"/>
        <v/>
      </c>
      <c r="S410" s="95" t="str">
        <f t="shared" si="427"/>
        <v/>
      </c>
      <c r="T410" s="436"/>
      <c r="U410" s="95"/>
      <c r="V410" s="95"/>
      <c r="W410" s="178" t="str">
        <f t="shared" si="428"/>
        <v/>
      </c>
      <c r="X410" s="95" t="str">
        <f t="shared" si="429"/>
        <v/>
      </c>
      <c r="Y410" s="436"/>
      <c r="Z410" s="95"/>
      <c r="AA410" s="95"/>
      <c r="AB410" s="178" t="str">
        <f t="shared" si="430"/>
        <v/>
      </c>
      <c r="AC410" s="95" t="str">
        <f t="shared" si="431"/>
        <v/>
      </c>
      <c r="AD410" s="436"/>
      <c r="AE410" s="95"/>
      <c r="AF410" s="95"/>
      <c r="AG410" s="178" t="str">
        <f t="shared" si="432"/>
        <v/>
      </c>
      <c r="AH410" s="95" t="str">
        <f t="shared" si="433"/>
        <v/>
      </c>
      <c r="AI410" s="436"/>
      <c r="AJ410" s="95"/>
      <c r="AK410" s="95"/>
      <c r="AL410" s="178" t="str">
        <f t="shared" si="434"/>
        <v/>
      </c>
      <c r="AM410" s="95" t="str">
        <f t="shared" si="435"/>
        <v/>
      </c>
      <c r="AN410" s="436"/>
      <c r="AO410" s="95"/>
      <c r="AP410" s="95"/>
      <c r="AQ410" s="178" t="str">
        <f t="shared" si="436"/>
        <v/>
      </c>
      <c r="AR410" s="95" t="str">
        <f t="shared" si="437"/>
        <v/>
      </c>
      <c r="AS410" s="436"/>
      <c r="AT410" s="95"/>
      <c r="AU410" s="95"/>
      <c r="AV410" s="178" t="str">
        <f t="shared" si="438"/>
        <v/>
      </c>
      <c r="AW410" s="95" t="str">
        <f t="shared" si="439"/>
        <v/>
      </c>
      <c r="AX410" s="436"/>
    </row>
    <row r="411" spans="2:50">
      <c r="B411" s="435"/>
      <c r="C411" s="95">
        <f t="shared" si="424"/>
        <v>5</v>
      </c>
      <c r="D411" s="95"/>
      <c r="E411" s="95"/>
      <c r="F411" s="95"/>
      <c r="G411" s="178"/>
      <c r="H411" s="436"/>
      <c r="I411" s="154" t="str">
        <f t="shared" ref="I411:I421" si="440">IFERROR(AVERAGE(P411,U411,Z411,AE411,AJ411,AO411,AT411),"")</f>
        <v/>
      </c>
      <c r="J411" s="154" t="str">
        <f t="shared" ref="J411:J421" si="441">IFERROR(AVERAGE(Q411,V411,AA411,AF411,AK411,AP411,AU411),"")</f>
        <v/>
      </c>
      <c r="K411" s="155" t="str">
        <f t="shared" ref="K411:K421" si="442">IFERROR(AVERAGE(R411,W411,AB411,AG411,AL411,AQ411,AV411),"")</f>
        <v/>
      </c>
      <c r="L411" s="438"/>
      <c r="M411" s="154" t="str">
        <f t="shared" si="425"/>
        <v/>
      </c>
      <c r="N411" s="433"/>
      <c r="O411" s="433"/>
      <c r="P411" s="95"/>
      <c r="Q411" s="95"/>
      <c r="R411" s="178" t="str">
        <f t="shared" si="426"/>
        <v/>
      </c>
      <c r="S411" s="95" t="str">
        <f t="shared" si="427"/>
        <v/>
      </c>
      <c r="T411" s="436"/>
      <c r="U411" s="95"/>
      <c r="V411" s="95"/>
      <c r="W411" s="178" t="str">
        <f t="shared" si="428"/>
        <v/>
      </c>
      <c r="X411" s="95" t="str">
        <f t="shared" si="429"/>
        <v/>
      </c>
      <c r="Y411" s="436"/>
      <c r="Z411" s="95"/>
      <c r="AA411" s="95"/>
      <c r="AB411" s="178" t="str">
        <f t="shared" si="430"/>
        <v/>
      </c>
      <c r="AC411" s="95" t="str">
        <f t="shared" si="431"/>
        <v/>
      </c>
      <c r="AD411" s="436"/>
      <c r="AE411" s="95"/>
      <c r="AF411" s="95"/>
      <c r="AG411" s="178" t="str">
        <f t="shared" si="432"/>
        <v/>
      </c>
      <c r="AH411" s="95" t="str">
        <f t="shared" si="433"/>
        <v/>
      </c>
      <c r="AI411" s="436"/>
      <c r="AJ411" s="95"/>
      <c r="AK411" s="95"/>
      <c r="AL411" s="178" t="str">
        <f t="shared" si="434"/>
        <v/>
      </c>
      <c r="AM411" s="95" t="str">
        <f t="shared" si="435"/>
        <v/>
      </c>
      <c r="AN411" s="436"/>
      <c r="AO411" s="95"/>
      <c r="AP411" s="95"/>
      <c r="AQ411" s="178" t="str">
        <f t="shared" si="436"/>
        <v/>
      </c>
      <c r="AR411" s="95" t="str">
        <f t="shared" si="437"/>
        <v/>
      </c>
      <c r="AS411" s="436"/>
      <c r="AT411" s="95"/>
      <c r="AU411" s="95"/>
      <c r="AV411" s="178" t="str">
        <f t="shared" si="438"/>
        <v/>
      </c>
      <c r="AW411" s="95" t="str">
        <f t="shared" si="439"/>
        <v/>
      </c>
      <c r="AX411" s="436"/>
    </row>
    <row r="412" spans="2:50">
      <c r="B412" s="435"/>
      <c r="C412" s="95">
        <f t="shared" si="424"/>
        <v>6</v>
      </c>
      <c r="D412" s="95"/>
      <c r="E412" s="95"/>
      <c r="F412" s="95"/>
      <c r="G412" s="178"/>
      <c r="H412" s="436"/>
      <c r="I412" s="154" t="str">
        <f t="shared" si="440"/>
        <v/>
      </c>
      <c r="J412" s="154" t="str">
        <f t="shared" si="441"/>
        <v/>
      </c>
      <c r="K412" s="155" t="str">
        <f t="shared" si="442"/>
        <v/>
      </c>
      <c r="L412" s="438"/>
      <c r="M412" s="154" t="str">
        <f t="shared" si="425"/>
        <v/>
      </c>
      <c r="N412" s="433"/>
      <c r="O412" s="433"/>
      <c r="P412" s="95"/>
      <c r="Q412" s="95"/>
      <c r="R412" s="178" t="str">
        <f t="shared" si="426"/>
        <v/>
      </c>
      <c r="S412" s="95" t="str">
        <f t="shared" si="427"/>
        <v/>
      </c>
      <c r="T412" s="436"/>
      <c r="U412" s="95"/>
      <c r="V412" s="95"/>
      <c r="W412" s="178" t="str">
        <f t="shared" si="428"/>
        <v/>
      </c>
      <c r="X412" s="95" t="str">
        <f t="shared" si="429"/>
        <v/>
      </c>
      <c r="Y412" s="436"/>
      <c r="Z412" s="95"/>
      <c r="AA412" s="95"/>
      <c r="AB412" s="178" t="str">
        <f t="shared" si="430"/>
        <v/>
      </c>
      <c r="AC412" s="95" t="str">
        <f t="shared" si="431"/>
        <v/>
      </c>
      <c r="AD412" s="436"/>
      <c r="AE412" s="95"/>
      <c r="AF412" s="95"/>
      <c r="AG412" s="178" t="str">
        <f t="shared" si="432"/>
        <v/>
      </c>
      <c r="AH412" s="95" t="str">
        <f t="shared" si="433"/>
        <v/>
      </c>
      <c r="AI412" s="436"/>
      <c r="AJ412" s="95"/>
      <c r="AK412" s="95"/>
      <c r="AL412" s="178" t="str">
        <f t="shared" si="434"/>
        <v/>
      </c>
      <c r="AM412" s="95" t="str">
        <f t="shared" si="435"/>
        <v/>
      </c>
      <c r="AN412" s="436"/>
      <c r="AO412" s="95"/>
      <c r="AP412" s="95"/>
      <c r="AQ412" s="178" t="str">
        <f t="shared" si="436"/>
        <v/>
      </c>
      <c r="AR412" s="95" t="str">
        <f t="shared" si="437"/>
        <v/>
      </c>
      <c r="AS412" s="436"/>
      <c r="AT412" s="95"/>
      <c r="AU412" s="95"/>
      <c r="AV412" s="178" t="str">
        <f t="shared" si="438"/>
        <v/>
      </c>
      <c r="AW412" s="95" t="str">
        <f t="shared" si="439"/>
        <v/>
      </c>
      <c r="AX412" s="436"/>
    </row>
    <row r="413" spans="2:50">
      <c r="B413" s="435"/>
      <c r="C413" s="95">
        <f t="shared" si="424"/>
        <v>7</v>
      </c>
      <c r="D413" s="95"/>
      <c r="E413" s="95"/>
      <c r="F413" s="95"/>
      <c r="G413" s="178"/>
      <c r="H413" s="436"/>
      <c r="I413" s="154" t="str">
        <f t="shared" si="440"/>
        <v/>
      </c>
      <c r="J413" s="154" t="str">
        <f t="shared" si="441"/>
        <v/>
      </c>
      <c r="K413" s="155" t="str">
        <f t="shared" si="442"/>
        <v/>
      </c>
      <c r="L413" s="438"/>
      <c r="M413" s="154" t="str">
        <f t="shared" si="425"/>
        <v/>
      </c>
      <c r="N413" s="433"/>
      <c r="O413" s="433"/>
      <c r="P413" s="95"/>
      <c r="Q413" s="95"/>
      <c r="R413" s="178" t="str">
        <f t="shared" si="426"/>
        <v/>
      </c>
      <c r="S413" s="95" t="str">
        <f t="shared" si="427"/>
        <v/>
      </c>
      <c r="T413" s="436"/>
      <c r="U413" s="95"/>
      <c r="V413" s="95"/>
      <c r="W413" s="178" t="str">
        <f t="shared" si="428"/>
        <v/>
      </c>
      <c r="X413" s="95" t="str">
        <f t="shared" si="429"/>
        <v/>
      </c>
      <c r="Y413" s="436"/>
      <c r="Z413" s="95"/>
      <c r="AA413" s="95"/>
      <c r="AB413" s="178" t="str">
        <f t="shared" si="430"/>
        <v/>
      </c>
      <c r="AC413" s="95" t="str">
        <f t="shared" si="431"/>
        <v/>
      </c>
      <c r="AD413" s="436"/>
      <c r="AE413" s="95"/>
      <c r="AF413" s="95"/>
      <c r="AG413" s="178" t="str">
        <f t="shared" si="432"/>
        <v/>
      </c>
      <c r="AH413" s="95" t="str">
        <f t="shared" si="433"/>
        <v/>
      </c>
      <c r="AI413" s="436"/>
      <c r="AJ413" s="95"/>
      <c r="AK413" s="95"/>
      <c r="AL413" s="178" t="str">
        <f t="shared" si="434"/>
        <v/>
      </c>
      <c r="AM413" s="95" t="str">
        <f t="shared" si="435"/>
        <v/>
      </c>
      <c r="AN413" s="436"/>
      <c r="AO413" s="95"/>
      <c r="AP413" s="95"/>
      <c r="AQ413" s="178" t="str">
        <f t="shared" si="436"/>
        <v/>
      </c>
      <c r="AR413" s="95" t="str">
        <f t="shared" si="437"/>
        <v/>
      </c>
      <c r="AS413" s="436"/>
      <c r="AT413" s="95"/>
      <c r="AU413" s="95"/>
      <c r="AV413" s="178" t="str">
        <f t="shared" si="438"/>
        <v/>
      </c>
      <c r="AW413" s="95" t="str">
        <f t="shared" si="439"/>
        <v/>
      </c>
      <c r="AX413" s="436"/>
    </row>
    <row r="414" spans="2:50">
      <c r="B414" s="435"/>
      <c r="C414" s="95">
        <f t="shared" si="424"/>
        <v>8</v>
      </c>
      <c r="D414" s="95"/>
      <c r="E414" s="95"/>
      <c r="F414" s="95"/>
      <c r="G414" s="178"/>
      <c r="H414" s="436"/>
      <c r="I414" s="154" t="str">
        <f t="shared" si="440"/>
        <v/>
      </c>
      <c r="J414" s="154" t="str">
        <f t="shared" si="441"/>
        <v/>
      </c>
      <c r="K414" s="155" t="str">
        <f t="shared" si="442"/>
        <v/>
      </c>
      <c r="L414" s="438"/>
      <c r="M414" s="154" t="str">
        <f t="shared" si="425"/>
        <v/>
      </c>
      <c r="N414" s="433"/>
      <c r="O414" s="433"/>
      <c r="P414" s="95"/>
      <c r="Q414" s="95"/>
      <c r="R414" s="178" t="str">
        <f t="shared" si="426"/>
        <v/>
      </c>
      <c r="S414" s="95" t="str">
        <f t="shared" si="427"/>
        <v/>
      </c>
      <c r="T414" s="436"/>
      <c r="U414" s="95"/>
      <c r="V414" s="95"/>
      <c r="W414" s="178" t="str">
        <f t="shared" si="428"/>
        <v/>
      </c>
      <c r="X414" s="95" t="str">
        <f t="shared" si="429"/>
        <v/>
      </c>
      <c r="Y414" s="436"/>
      <c r="Z414" s="95"/>
      <c r="AA414" s="95"/>
      <c r="AB414" s="178" t="str">
        <f t="shared" si="430"/>
        <v/>
      </c>
      <c r="AC414" s="95" t="str">
        <f t="shared" si="431"/>
        <v/>
      </c>
      <c r="AD414" s="436"/>
      <c r="AE414" s="95"/>
      <c r="AF414" s="95"/>
      <c r="AG414" s="178" t="str">
        <f t="shared" si="432"/>
        <v/>
      </c>
      <c r="AH414" s="95" t="str">
        <f t="shared" si="433"/>
        <v/>
      </c>
      <c r="AI414" s="436"/>
      <c r="AJ414" s="95"/>
      <c r="AK414" s="95"/>
      <c r="AL414" s="178" t="str">
        <f t="shared" si="434"/>
        <v/>
      </c>
      <c r="AM414" s="95" t="str">
        <f t="shared" si="435"/>
        <v/>
      </c>
      <c r="AN414" s="436"/>
      <c r="AO414" s="95"/>
      <c r="AP414" s="95"/>
      <c r="AQ414" s="178" t="str">
        <f t="shared" si="436"/>
        <v/>
      </c>
      <c r="AR414" s="95" t="str">
        <f t="shared" si="437"/>
        <v/>
      </c>
      <c r="AS414" s="436"/>
      <c r="AT414" s="95"/>
      <c r="AU414" s="95"/>
      <c r="AV414" s="178" t="str">
        <f t="shared" si="438"/>
        <v/>
      </c>
      <c r="AW414" s="95" t="str">
        <f t="shared" si="439"/>
        <v/>
      </c>
      <c r="AX414" s="436"/>
    </row>
    <row r="415" spans="2:50">
      <c r="B415" s="435"/>
      <c r="C415" s="95">
        <f t="shared" si="424"/>
        <v>9</v>
      </c>
      <c r="D415" s="95"/>
      <c r="E415" s="95"/>
      <c r="F415" s="95"/>
      <c r="G415" s="178"/>
      <c r="H415" s="436"/>
      <c r="I415" s="154" t="str">
        <f t="shared" si="440"/>
        <v/>
      </c>
      <c r="J415" s="154" t="str">
        <f t="shared" si="441"/>
        <v/>
      </c>
      <c r="K415" s="155" t="str">
        <f t="shared" si="442"/>
        <v/>
      </c>
      <c r="L415" s="438"/>
      <c r="M415" s="154" t="str">
        <f t="shared" si="425"/>
        <v/>
      </c>
      <c r="N415" s="433"/>
      <c r="O415" s="433"/>
      <c r="P415" s="95"/>
      <c r="Q415" s="95"/>
      <c r="R415" s="178" t="str">
        <f t="shared" si="426"/>
        <v/>
      </c>
      <c r="S415" s="95" t="str">
        <f t="shared" si="427"/>
        <v/>
      </c>
      <c r="T415" s="436"/>
      <c r="U415" s="95"/>
      <c r="V415" s="95"/>
      <c r="W415" s="178" t="str">
        <f t="shared" si="428"/>
        <v/>
      </c>
      <c r="X415" s="95" t="str">
        <f t="shared" si="429"/>
        <v/>
      </c>
      <c r="Y415" s="436"/>
      <c r="Z415" s="95"/>
      <c r="AA415" s="95"/>
      <c r="AB415" s="178" t="str">
        <f t="shared" si="430"/>
        <v/>
      </c>
      <c r="AC415" s="95" t="str">
        <f t="shared" si="431"/>
        <v/>
      </c>
      <c r="AD415" s="436"/>
      <c r="AE415" s="95"/>
      <c r="AF415" s="95"/>
      <c r="AG415" s="178" t="str">
        <f t="shared" si="432"/>
        <v/>
      </c>
      <c r="AH415" s="95" t="str">
        <f t="shared" si="433"/>
        <v/>
      </c>
      <c r="AI415" s="436"/>
      <c r="AJ415" s="95"/>
      <c r="AK415" s="95"/>
      <c r="AL415" s="178" t="str">
        <f t="shared" si="434"/>
        <v/>
      </c>
      <c r="AM415" s="95" t="str">
        <f t="shared" si="435"/>
        <v/>
      </c>
      <c r="AN415" s="436"/>
      <c r="AO415" s="95"/>
      <c r="AP415" s="95"/>
      <c r="AQ415" s="178" t="str">
        <f t="shared" si="436"/>
        <v/>
      </c>
      <c r="AR415" s="95" t="str">
        <f t="shared" si="437"/>
        <v/>
      </c>
      <c r="AS415" s="436"/>
      <c r="AT415" s="95"/>
      <c r="AU415" s="95"/>
      <c r="AV415" s="178" t="str">
        <f t="shared" si="438"/>
        <v/>
      </c>
      <c r="AW415" s="95" t="str">
        <f t="shared" si="439"/>
        <v/>
      </c>
      <c r="AX415" s="436"/>
    </row>
    <row r="416" spans="2:50">
      <c r="B416" s="435"/>
      <c r="C416" s="95">
        <f t="shared" si="424"/>
        <v>10</v>
      </c>
      <c r="D416" s="95"/>
      <c r="E416" s="95"/>
      <c r="F416" s="95"/>
      <c r="G416" s="178"/>
      <c r="H416" s="436"/>
      <c r="I416" s="154" t="str">
        <f t="shared" si="440"/>
        <v/>
      </c>
      <c r="J416" s="154" t="str">
        <f t="shared" si="441"/>
        <v/>
      </c>
      <c r="K416" s="155" t="str">
        <f t="shared" si="442"/>
        <v/>
      </c>
      <c r="L416" s="438"/>
      <c r="M416" s="154" t="str">
        <f t="shared" si="425"/>
        <v/>
      </c>
      <c r="N416" s="433"/>
      <c r="O416" s="433"/>
      <c r="P416" s="95"/>
      <c r="Q416" s="95"/>
      <c r="R416" s="178" t="str">
        <f t="shared" si="426"/>
        <v/>
      </c>
      <c r="S416" s="95" t="str">
        <f t="shared" si="427"/>
        <v/>
      </c>
      <c r="T416" s="436"/>
      <c r="U416" s="95"/>
      <c r="V416" s="95"/>
      <c r="W416" s="178" t="str">
        <f t="shared" si="428"/>
        <v/>
      </c>
      <c r="X416" s="95" t="str">
        <f t="shared" si="429"/>
        <v/>
      </c>
      <c r="Y416" s="436"/>
      <c r="Z416" s="95"/>
      <c r="AA416" s="95"/>
      <c r="AB416" s="178" t="str">
        <f t="shared" si="430"/>
        <v/>
      </c>
      <c r="AC416" s="95" t="str">
        <f t="shared" si="431"/>
        <v/>
      </c>
      <c r="AD416" s="436"/>
      <c r="AE416" s="95"/>
      <c r="AF416" s="95"/>
      <c r="AG416" s="178" t="str">
        <f t="shared" si="432"/>
        <v/>
      </c>
      <c r="AH416" s="95" t="str">
        <f t="shared" si="433"/>
        <v/>
      </c>
      <c r="AI416" s="436"/>
      <c r="AJ416" s="95"/>
      <c r="AK416" s="95"/>
      <c r="AL416" s="178" t="str">
        <f t="shared" si="434"/>
        <v/>
      </c>
      <c r="AM416" s="95" t="str">
        <f t="shared" si="435"/>
        <v/>
      </c>
      <c r="AN416" s="436"/>
      <c r="AO416" s="95"/>
      <c r="AP416" s="95"/>
      <c r="AQ416" s="178" t="str">
        <f t="shared" si="436"/>
        <v/>
      </c>
      <c r="AR416" s="95" t="str">
        <f t="shared" si="437"/>
        <v/>
      </c>
      <c r="AS416" s="436"/>
      <c r="AT416" s="95"/>
      <c r="AU416" s="95"/>
      <c r="AV416" s="178" t="str">
        <f t="shared" si="438"/>
        <v/>
      </c>
      <c r="AW416" s="95" t="str">
        <f t="shared" si="439"/>
        <v/>
      </c>
      <c r="AX416" s="436"/>
    </row>
    <row r="417" spans="2:50">
      <c r="B417" s="435"/>
      <c r="C417" s="95">
        <f t="shared" si="424"/>
        <v>11</v>
      </c>
      <c r="D417" s="95"/>
      <c r="E417" s="95"/>
      <c r="F417" s="95"/>
      <c r="G417" s="178"/>
      <c r="H417" s="436"/>
      <c r="I417" s="154" t="str">
        <f t="shared" si="440"/>
        <v/>
      </c>
      <c r="J417" s="154" t="str">
        <f t="shared" si="441"/>
        <v/>
      </c>
      <c r="K417" s="155" t="str">
        <f t="shared" si="442"/>
        <v/>
      </c>
      <c r="L417" s="438"/>
      <c r="M417" s="154" t="str">
        <f t="shared" si="425"/>
        <v/>
      </c>
      <c r="N417" s="433"/>
      <c r="O417" s="433"/>
      <c r="P417" s="95"/>
      <c r="Q417" s="95"/>
      <c r="R417" s="178" t="str">
        <f t="shared" si="426"/>
        <v/>
      </c>
      <c r="S417" s="95" t="str">
        <f t="shared" si="427"/>
        <v/>
      </c>
      <c r="T417" s="436"/>
      <c r="U417" s="95"/>
      <c r="V417" s="95"/>
      <c r="W417" s="178" t="str">
        <f t="shared" si="428"/>
        <v/>
      </c>
      <c r="X417" s="95" t="str">
        <f t="shared" si="429"/>
        <v/>
      </c>
      <c r="Y417" s="436"/>
      <c r="Z417" s="95"/>
      <c r="AA417" s="95"/>
      <c r="AB417" s="178" t="str">
        <f t="shared" si="430"/>
        <v/>
      </c>
      <c r="AC417" s="95" t="str">
        <f t="shared" si="431"/>
        <v/>
      </c>
      <c r="AD417" s="436"/>
      <c r="AE417" s="95"/>
      <c r="AF417" s="95"/>
      <c r="AG417" s="178" t="str">
        <f t="shared" si="432"/>
        <v/>
      </c>
      <c r="AH417" s="95" t="str">
        <f t="shared" si="433"/>
        <v/>
      </c>
      <c r="AI417" s="436"/>
      <c r="AJ417" s="95"/>
      <c r="AK417" s="95"/>
      <c r="AL417" s="178" t="str">
        <f t="shared" si="434"/>
        <v/>
      </c>
      <c r="AM417" s="95" t="str">
        <f t="shared" si="435"/>
        <v/>
      </c>
      <c r="AN417" s="436"/>
      <c r="AO417" s="95"/>
      <c r="AP417" s="95"/>
      <c r="AQ417" s="178" t="str">
        <f t="shared" si="436"/>
        <v/>
      </c>
      <c r="AR417" s="95" t="str">
        <f t="shared" si="437"/>
        <v/>
      </c>
      <c r="AS417" s="436"/>
      <c r="AT417" s="95"/>
      <c r="AU417" s="95"/>
      <c r="AV417" s="178" t="str">
        <f t="shared" si="438"/>
        <v/>
      </c>
      <c r="AW417" s="95" t="str">
        <f t="shared" si="439"/>
        <v/>
      </c>
      <c r="AX417" s="436"/>
    </row>
    <row r="418" spans="2:50">
      <c r="B418" s="435"/>
      <c r="C418" s="95">
        <f t="shared" si="424"/>
        <v>12</v>
      </c>
      <c r="D418" s="95"/>
      <c r="E418" s="95"/>
      <c r="F418" s="95"/>
      <c r="G418" s="178"/>
      <c r="H418" s="436"/>
      <c r="I418" s="154" t="str">
        <f t="shared" si="440"/>
        <v/>
      </c>
      <c r="J418" s="154" t="str">
        <f t="shared" si="441"/>
        <v/>
      </c>
      <c r="K418" s="155" t="str">
        <f t="shared" si="442"/>
        <v/>
      </c>
      <c r="L418" s="438"/>
      <c r="M418" s="154" t="str">
        <f t="shared" si="425"/>
        <v/>
      </c>
      <c r="N418" s="433"/>
      <c r="O418" s="433"/>
      <c r="P418" s="95"/>
      <c r="Q418" s="95"/>
      <c r="R418" s="178" t="str">
        <f t="shared" si="426"/>
        <v/>
      </c>
      <c r="S418" s="95" t="str">
        <f t="shared" si="427"/>
        <v/>
      </c>
      <c r="T418" s="436"/>
      <c r="U418" s="95"/>
      <c r="V418" s="95"/>
      <c r="W418" s="178" t="str">
        <f t="shared" si="428"/>
        <v/>
      </c>
      <c r="X418" s="95" t="str">
        <f t="shared" si="429"/>
        <v/>
      </c>
      <c r="Y418" s="436"/>
      <c r="Z418" s="95"/>
      <c r="AA418" s="95"/>
      <c r="AB418" s="178" t="str">
        <f t="shared" si="430"/>
        <v/>
      </c>
      <c r="AC418" s="95" t="str">
        <f t="shared" si="431"/>
        <v/>
      </c>
      <c r="AD418" s="436"/>
      <c r="AE418" s="95"/>
      <c r="AF418" s="95"/>
      <c r="AG418" s="178" t="str">
        <f t="shared" si="432"/>
        <v/>
      </c>
      <c r="AH418" s="95" t="str">
        <f t="shared" si="433"/>
        <v/>
      </c>
      <c r="AI418" s="436"/>
      <c r="AJ418" s="95"/>
      <c r="AK418" s="95"/>
      <c r="AL418" s="178" t="str">
        <f t="shared" si="434"/>
        <v/>
      </c>
      <c r="AM418" s="95" t="str">
        <f t="shared" si="435"/>
        <v/>
      </c>
      <c r="AN418" s="436"/>
      <c r="AO418" s="95"/>
      <c r="AP418" s="95"/>
      <c r="AQ418" s="178" t="str">
        <f t="shared" si="436"/>
        <v/>
      </c>
      <c r="AR418" s="95" t="str">
        <f t="shared" si="437"/>
        <v/>
      </c>
      <c r="AS418" s="436"/>
      <c r="AT418" s="95"/>
      <c r="AU418" s="95"/>
      <c r="AV418" s="178" t="str">
        <f t="shared" si="438"/>
        <v/>
      </c>
      <c r="AW418" s="95" t="str">
        <f t="shared" si="439"/>
        <v/>
      </c>
      <c r="AX418" s="436"/>
    </row>
    <row r="419" spans="2:50">
      <c r="B419" s="435"/>
      <c r="C419" s="95">
        <f t="shared" si="424"/>
        <v>13</v>
      </c>
      <c r="D419" s="95"/>
      <c r="E419" s="95"/>
      <c r="F419" s="95"/>
      <c r="G419" s="178"/>
      <c r="H419" s="436"/>
      <c r="I419" s="154" t="str">
        <f t="shared" si="440"/>
        <v/>
      </c>
      <c r="J419" s="154" t="str">
        <f t="shared" si="441"/>
        <v/>
      </c>
      <c r="K419" s="155" t="str">
        <f t="shared" si="442"/>
        <v/>
      </c>
      <c r="L419" s="438"/>
      <c r="M419" s="154" t="str">
        <f t="shared" si="425"/>
        <v/>
      </c>
      <c r="N419" s="433"/>
      <c r="O419" s="433"/>
      <c r="P419" s="95"/>
      <c r="Q419" s="95"/>
      <c r="R419" s="178" t="str">
        <f t="shared" si="426"/>
        <v/>
      </c>
      <c r="S419" s="95" t="str">
        <f t="shared" si="427"/>
        <v/>
      </c>
      <c r="T419" s="436"/>
      <c r="U419" s="95"/>
      <c r="V419" s="95"/>
      <c r="W419" s="178" t="str">
        <f t="shared" si="428"/>
        <v/>
      </c>
      <c r="X419" s="95" t="str">
        <f t="shared" si="429"/>
        <v/>
      </c>
      <c r="Y419" s="436"/>
      <c r="Z419" s="95"/>
      <c r="AA419" s="95"/>
      <c r="AB419" s="178" t="str">
        <f t="shared" si="430"/>
        <v/>
      </c>
      <c r="AC419" s="95" t="str">
        <f t="shared" si="431"/>
        <v/>
      </c>
      <c r="AD419" s="436"/>
      <c r="AE419" s="95"/>
      <c r="AF419" s="95"/>
      <c r="AG419" s="178" t="str">
        <f t="shared" si="432"/>
        <v/>
      </c>
      <c r="AH419" s="95" t="str">
        <f t="shared" si="433"/>
        <v/>
      </c>
      <c r="AI419" s="436"/>
      <c r="AJ419" s="95"/>
      <c r="AK419" s="95"/>
      <c r="AL419" s="178" t="str">
        <f t="shared" si="434"/>
        <v/>
      </c>
      <c r="AM419" s="95" t="str">
        <f t="shared" si="435"/>
        <v/>
      </c>
      <c r="AN419" s="436"/>
      <c r="AO419" s="95"/>
      <c r="AP419" s="95"/>
      <c r="AQ419" s="178" t="str">
        <f t="shared" si="436"/>
        <v/>
      </c>
      <c r="AR419" s="95" t="str">
        <f t="shared" si="437"/>
        <v/>
      </c>
      <c r="AS419" s="436"/>
      <c r="AT419" s="95"/>
      <c r="AU419" s="95"/>
      <c r="AV419" s="178" t="str">
        <f t="shared" si="438"/>
        <v/>
      </c>
      <c r="AW419" s="95" t="str">
        <f t="shared" si="439"/>
        <v/>
      </c>
      <c r="AX419" s="436"/>
    </row>
    <row r="420" spans="2:50">
      <c r="B420" s="435"/>
      <c r="C420" s="95">
        <f t="shared" si="424"/>
        <v>14</v>
      </c>
      <c r="D420" s="95"/>
      <c r="E420" s="95"/>
      <c r="F420" s="95"/>
      <c r="G420" s="178"/>
      <c r="H420" s="436"/>
      <c r="I420" s="154" t="str">
        <f t="shared" si="440"/>
        <v/>
      </c>
      <c r="J420" s="154" t="str">
        <f t="shared" si="441"/>
        <v/>
      </c>
      <c r="K420" s="155" t="str">
        <f t="shared" si="442"/>
        <v/>
      </c>
      <c r="L420" s="438"/>
      <c r="M420" s="154" t="str">
        <f t="shared" si="425"/>
        <v/>
      </c>
      <c r="N420" s="433"/>
      <c r="O420" s="433"/>
      <c r="P420" s="95"/>
      <c r="Q420" s="95"/>
      <c r="R420" s="178" t="str">
        <f t="shared" si="426"/>
        <v/>
      </c>
      <c r="S420" s="95" t="str">
        <f t="shared" si="427"/>
        <v/>
      </c>
      <c r="T420" s="436"/>
      <c r="U420" s="95"/>
      <c r="V420" s="95"/>
      <c r="W420" s="178" t="str">
        <f t="shared" si="428"/>
        <v/>
      </c>
      <c r="X420" s="95" t="str">
        <f t="shared" si="429"/>
        <v/>
      </c>
      <c r="Y420" s="436"/>
      <c r="Z420" s="95"/>
      <c r="AA420" s="95"/>
      <c r="AB420" s="178" t="str">
        <f t="shared" si="430"/>
        <v/>
      </c>
      <c r="AC420" s="95" t="str">
        <f t="shared" si="431"/>
        <v/>
      </c>
      <c r="AD420" s="436"/>
      <c r="AE420" s="95"/>
      <c r="AF420" s="95"/>
      <c r="AG420" s="178" t="str">
        <f t="shared" si="432"/>
        <v/>
      </c>
      <c r="AH420" s="95" t="str">
        <f t="shared" si="433"/>
        <v/>
      </c>
      <c r="AI420" s="436"/>
      <c r="AJ420" s="95"/>
      <c r="AK420" s="95"/>
      <c r="AL420" s="178" t="str">
        <f t="shared" si="434"/>
        <v/>
      </c>
      <c r="AM420" s="95" t="str">
        <f t="shared" si="435"/>
        <v/>
      </c>
      <c r="AN420" s="436"/>
      <c r="AO420" s="95"/>
      <c r="AP420" s="95"/>
      <c r="AQ420" s="178" t="str">
        <f t="shared" si="436"/>
        <v/>
      </c>
      <c r="AR420" s="95" t="str">
        <f t="shared" si="437"/>
        <v/>
      </c>
      <c r="AS420" s="436"/>
      <c r="AT420" s="95"/>
      <c r="AU420" s="95"/>
      <c r="AV420" s="178" t="str">
        <f t="shared" si="438"/>
        <v/>
      </c>
      <c r="AW420" s="95" t="str">
        <f t="shared" si="439"/>
        <v/>
      </c>
      <c r="AX420" s="436"/>
    </row>
    <row r="421" spans="2:50">
      <c r="B421" s="435"/>
      <c r="C421" s="95">
        <f t="shared" si="424"/>
        <v>15</v>
      </c>
      <c r="D421" s="95"/>
      <c r="E421" s="95"/>
      <c r="F421" s="95"/>
      <c r="G421" s="178"/>
      <c r="H421" s="436"/>
      <c r="I421" s="154" t="str">
        <f t="shared" si="440"/>
        <v/>
      </c>
      <c r="J421" s="154" t="str">
        <f t="shared" si="441"/>
        <v/>
      </c>
      <c r="K421" s="155" t="str">
        <f t="shared" si="442"/>
        <v/>
      </c>
      <c r="L421" s="439"/>
      <c r="M421" s="154" t="str">
        <f t="shared" si="425"/>
        <v/>
      </c>
      <c r="N421" s="433"/>
      <c r="O421" s="433"/>
      <c r="P421" s="95"/>
      <c r="Q421" s="95"/>
      <c r="R421" s="178" t="str">
        <f t="shared" si="426"/>
        <v/>
      </c>
      <c r="S421" s="95" t="str">
        <f t="shared" si="427"/>
        <v/>
      </c>
      <c r="T421" s="436"/>
      <c r="U421" s="95"/>
      <c r="V421" s="95"/>
      <c r="W421" s="178" t="str">
        <f t="shared" si="428"/>
        <v/>
      </c>
      <c r="X421" s="95" t="str">
        <f t="shared" si="429"/>
        <v/>
      </c>
      <c r="Y421" s="436"/>
      <c r="Z421" s="95"/>
      <c r="AA421" s="95"/>
      <c r="AB421" s="178" t="str">
        <f t="shared" si="430"/>
        <v/>
      </c>
      <c r="AC421" s="95" t="str">
        <f t="shared" si="431"/>
        <v/>
      </c>
      <c r="AD421" s="436"/>
      <c r="AE421" s="95"/>
      <c r="AF421" s="95"/>
      <c r="AG421" s="178" t="str">
        <f t="shared" si="432"/>
        <v/>
      </c>
      <c r="AH421" s="95" t="str">
        <f t="shared" si="433"/>
        <v/>
      </c>
      <c r="AI421" s="436"/>
      <c r="AJ421" s="95"/>
      <c r="AK421" s="95"/>
      <c r="AL421" s="178" t="str">
        <f t="shared" si="434"/>
        <v/>
      </c>
      <c r="AM421" s="95" t="str">
        <f t="shared" si="435"/>
        <v/>
      </c>
      <c r="AN421" s="436"/>
      <c r="AO421" s="95"/>
      <c r="AP421" s="95"/>
      <c r="AQ421" s="178" t="str">
        <f t="shared" si="436"/>
        <v/>
      </c>
      <c r="AR421" s="95" t="str">
        <f t="shared" si="437"/>
        <v/>
      </c>
      <c r="AS421" s="436"/>
      <c r="AT421" s="95"/>
      <c r="AU421" s="95"/>
      <c r="AV421" s="178" t="str">
        <f t="shared" si="438"/>
        <v/>
      </c>
      <c r="AW421" s="95" t="str">
        <f t="shared" si="439"/>
        <v/>
      </c>
      <c r="AX421" s="436"/>
    </row>
    <row r="422" spans="2:50" ht="15.75">
      <c r="B422" s="443" t="s">
        <v>167</v>
      </c>
      <c r="C422" s="444"/>
      <c r="D422" s="444"/>
      <c r="E422" s="444"/>
      <c r="F422" s="444"/>
      <c r="G422" s="444"/>
      <c r="H422" s="444"/>
      <c r="I422" s="151"/>
      <c r="J422" s="151"/>
      <c r="K422" s="151"/>
      <c r="L422" s="151"/>
      <c r="M422" s="151"/>
      <c r="N422" s="433" t="s">
        <v>159</v>
      </c>
      <c r="O422" s="446" t="s">
        <v>106</v>
      </c>
      <c r="P422" s="448">
        <f>AT402+1</f>
        <v>46014</v>
      </c>
      <c r="Q422" s="435"/>
      <c r="R422" s="435"/>
      <c r="S422" s="435"/>
      <c r="T422" s="435"/>
      <c r="U422" s="448">
        <f>P422+1</f>
        <v>46015</v>
      </c>
      <c r="V422" s="435"/>
      <c r="W422" s="435"/>
      <c r="X422" s="435"/>
      <c r="Y422" s="435"/>
      <c r="Z422" s="448">
        <f>U422+1</f>
        <v>46016</v>
      </c>
      <c r="AA422" s="435"/>
      <c r="AB422" s="435"/>
      <c r="AC422" s="435"/>
      <c r="AD422" s="435"/>
      <c r="AE422" s="448">
        <f>Z422+1</f>
        <v>46017</v>
      </c>
      <c r="AF422" s="435"/>
      <c r="AG422" s="435"/>
      <c r="AH422" s="435"/>
      <c r="AI422" s="435"/>
      <c r="AJ422" s="448">
        <f>AE422+1</f>
        <v>46018</v>
      </c>
      <c r="AK422" s="435"/>
      <c r="AL422" s="435"/>
      <c r="AM422" s="435"/>
      <c r="AN422" s="435"/>
      <c r="AO422" s="448">
        <f>AJ422+1</f>
        <v>46019</v>
      </c>
      <c r="AP422" s="435"/>
      <c r="AQ422" s="435"/>
      <c r="AR422" s="435"/>
      <c r="AS422" s="435"/>
      <c r="AT422" s="448">
        <f>AO422+1</f>
        <v>46020</v>
      </c>
      <c r="AU422" s="435"/>
      <c r="AV422" s="435"/>
      <c r="AW422" s="435"/>
      <c r="AX422" s="435"/>
    </row>
    <row r="423" spans="2:50" ht="15.75">
      <c r="B423" s="445"/>
      <c r="C423" s="445"/>
      <c r="D423" s="445"/>
      <c r="E423" s="445"/>
      <c r="F423" s="445"/>
      <c r="G423" s="445"/>
      <c r="H423" s="445"/>
      <c r="I423" s="151"/>
      <c r="J423" s="151"/>
      <c r="K423" s="151"/>
      <c r="L423" s="151"/>
      <c r="M423" s="151"/>
      <c r="N423" s="433"/>
      <c r="O423" s="447"/>
      <c r="P423" s="448" t="s">
        <v>120</v>
      </c>
      <c r="Q423" s="435"/>
      <c r="R423" s="435"/>
      <c r="S423" s="435"/>
      <c r="T423" s="435"/>
      <c r="U423" s="448" t="s">
        <v>114</v>
      </c>
      <c r="V423" s="435"/>
      <c r="W423" s="435"/>
      <c r="X423" s="435"/>
      <c r="Y423" s="435"/>
      <c r="Z423" s="448" t="s">
        <v>115</v>
      </c>
      <c r="AA423" s="435"/>
      <c r="AB423" s="435"/>
      <c r="AC423" s="435"/>
      <c r="AD423" s="435"/>
      <c r="AE423" s="448" t="s">
        <v>116</v>
      </c>
      <c r="AF423" s="435"/>
      <c r="AG423" s="435"/>
      <c r="AH423" s="435"/>
      <c r="AI423" s="435"/>
      <c r="AJ423" s="448" t="s">
        <v>117</v>
      </c>
      <c r="AK423" s="435"/>
      <c r="AL423" s="435"/>
      <c r="AM423" s="435"/>
      <c r="AN423" s="435"/>
      <c r="AO423" s="448" t="s">
        <v>118</v>
      </c>
      <c r="AP423" s="435"/>
      <c r="AQ423" s="435"/>
      <c r="AR423" s="435"/>
      <c r="AS423" s="435"/>
      <c r="AT423" s="448" t="s">
        <v>119</v>
      </c>
      <c r="AU423" s="435"/>
      <c r="AV423" s="435"/>
      <c r="AW423" s="435"/>
      <c r="AX423" s="435"/>
    </row>
    <row r="424" spans="2:50">
      <c r="B424" s="433" t="s">
        <v>155</v>
      </c>
      <c r="C424" s="433" t="s">
        <v>147</v>
      </c>
      <c r="D424" s="433"/>
      <c r="E424" s="433" t="s">
        <v>149</v>
      </c>
      <c r="F424" s="433"/>
      <c r="G424" s="433"/>
      <c r="H424" s="440" t="s">
        <v>156</v>
      </c>
      <c r="I424" s="434" t="s">
        <v>225</v>
      </c>
      <c r="J424" s="434"/>
      <c r="K424" s="434"/>
      <c r="L424" s="434" t="s">
        <v>156</v>
      </c>
      <c r="M424" s="434" t="s">
        <v>168</v>
      </c>
      <c r="N424" s="433"/>
      <c r="O424" s="433" t="s">
        <v>158</v>
      </c>
      <c r="P424" s="430" t="s">
        <v>152</v>
      </c>
      <c r="Q424" s="431"/>
      <c r="R424" s="431"/>
      <c r="S424" s="432"/>
      <c r="T424" s="433" t="s">
        <v>156</v>
      </c>
      <c r="U424" s="430" t="s">
        <v>152</v>
      </c>
      <c r="V424" s="431"/>
      <c r="W424" s="431"/>
      <c r="X424" s="432"/>
      <c r="Y424" s="433" t="s">
        <v>156</v>
      </c>
      <c r="Z424" s="430" t="s">
        <v>152</v>
      </c>
      <c r="AA424" s="431"/>
      <c r="AB424" s="431"/>
      <c r="AC424" s="432"/>
      <c r="AD424" s="433" t="s">
        <v>156</v>
      </c>
      <c r="AE424" s="430" t="s">
        <v>152</v>
      </c>
      <c r="AF424" s="431"/>
      <c r="AG424" s="431"/>
      <c r="AH424" s="432"/>
      <c r="AI424" s="433" t="s">
        <v>156</v>
      </c>
      <c r="AJ424" s="430" t="s">
        <v>152</v>
      </c>
      <c r="AK424" s="431"/>
      <c r="AL424" s="431"/>
      <c r="AM424" s="432"/>
      <c r="AN424" s="433" t="s">
        <v>156</v>
      </c>
      <c r="AO424" s="430" t="s">
        <v>152</v>
      </c>
      <c r="AP424" s="431"/>
      <c r="AQ424" s="431"/>
      <c r="AR424" s="432"/>
      <c r="AS424" s="433" t="s">
        <v>156</v>
      </c>
      <c r="AT424" s="430" t="s">
        <v>152</v>
      </c>
      <c r="AU424" s="431"/>
      <c r="AV424" s="431"/>
      <c r="AW424" s="432"/>
      <c r="AX424" s="433" t="s">
        <v>156</v>
      </c>
    </row>
    <row r="425" spans="2:50">
      <c r="B425" s="433"/>
      <c r="C425" s="433"/>
      <c r="D425" s="433"/>
      <c r="E425" s="433" t="s">
        <v>148</v>
      </c>
      <c r="F425" s="433"/>
      <c r="G425" s="433"/>
      <c r="H425" s="441"/>
      <c r="I425" s="434" t="s">
        <v>148</v>
      </c>
      <c r="J425" s="434"/>
      <c r="K425" s="434"/>
      <c r="L425" s="434"/>
      <c r="M425" s="434"/>
      <c r="N425" s="433"/>
      <c r="O425" s="433"/>
      <c r="P425" s="430" t="s">
        <v>153</v>
      </c>
      <c r="Q425" s="431"/>
      <c r="R425" s="431"/>
      <c r="S425" s="432"/>
      <c r="T425" s="433"/>
      <c r="U425" s="430" t="s">
        <v>153</v>
      </c>
      <c r="V425" s="431"/>
      <c r="W425" s="431"/>
      <c r="X425" s="432"/>
      <c r="Y425" s="433"/>
      <c r="Z425" s="430" t="s">
        <v>153</v>
      </c>
      <c r="AA425" s="431"/>
      <c r="AB425" s="431"/>
      <c r="AC425" s="432"/>
      <c r="AD425" s="433"/>
      <c r="AE425" s="430" t="s">
        <v>153</v>
      </c>
      <c r="AF425" s="431"/>
      <c r="AG425" s="431"/>
      <c r="AH425" s="432"/>
      <c r="AI425" s="433"/>
      <c r="AJ425" s="430" t="s">
        <v>153</v>
      </c>
      <c r="AK425" s="431"/>
      <c r="AL425" s="431"/>
      <c r="AM425" s="432"/>
      <c r="AN425" s="433"/>
      <c r="AO425" s="430" t="s">
        <v>153</v>
      </c>
      <c r="AP425" s="431"/>
      <c r="AQ425" s="431"/>
      <c r="AR425" s="432"/>
      <c r="AS425" s="433"/>
      <c r="AT425" s="430" t="s">
        <v>153</v>
      </c>
      <c r="AU425" s="431"/>
      <c r="AV425" s="431"/>
      <c r="AW425" s="432"/>
      <c r="AX425" s="433"/>
    </row>
    <row r="426" spans="2:50">
      <c r="B426" s="433"/>
      <c r="C426" s="433"/>
      <c r="D426" s="433"/>
      <c r="E426" s="94" t="s">
        <v>150</v>
      </c>
      <c r="F426" s="94" t="s">
        <v>151</v>
      </c>
      <c r="G426" s="94" t="s">
        <v>154</v>
      </c>
      <c r="H426" s="442"/>
      <c r="I426" s="153" t="s">
        <v>150</v>
      </c>
      <c r="J426" s="153" t="s">
        <v>151</v>
      </c>
      <c r="K426" s="153" t="s">
        <v>154</v>
      </c>
      <c r="L426" s="434"/>
      <c r="M426" s="434"/>
      <c r="N426" s="433"/>
      <c r="O426" s="433"/>
      <c r="P426" s="94" t="s">
        <v>150</v>
      </c>
      <c r="Q426" s="94" t="s">
        <v>151</v>
      </c>
      <c r="R426" s="94" t="s">
        <v>154</v>
      </c>
      <c r="S426" s="94" t="s">
        <v>168</v>
      </c>
      <c r="T426" s="433"/>
      <c r="U426" s="94" t="s">
        <v>150</v>
      </c>
      <c r="V426" s="94" t="s">
        <v>151</v>
      </c>
      <c r="W426" s="94" t="s">
        <v>154</v>
      </c>
      <c r="X426" s="94" t="s">
        <v>168</v>
      </c>
      <c r="Y426" s="433"/>
      <c r="Z426" s="94" t="s">
        <v>150</v>
      </c>
      <c r="AA426" s="94" t="s">
        <v>151</v>
      </c>
      <c r="AB426" s="94" t="s">
        <v>154</v>
      </c>
      <c r="AC426" s="94" t="s">
        <v>168</v>
      </c>
      <c r="AD426" s="43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3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3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3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33"/>
    </row>
    <row r="427" spans="2:50">
      <c r="B427" s="433" t="s">
        <v>649</v>
      </c>
      <c r="C427" s="95">
        <f>C407</f>
        <v>1</v>
      </c>
      <c r="D427" s="95"/>
      <c r="E427" s="95"/>
      <c r="F427" s="95"/>
      <c r="G427" s="178" t="e">
        <f>F427/E427</f>
        <v>#DIV/0!</v>
      </c>
      <c r="H427" s="436" t="e">
        <f>AVERAGE(G427:G441)</f>
        <v>#DIV/0!</v>
      </c>
      <c r="I427" s="154" t="str">
        <f t="shared" ref="I427:I429" si="443">IFERROR(AVERAGE(P427,U427,Z427,AE427,AJ427,AO427,AT427),"")</f>
        <v/>
      </c>
      <c r="J427" s="154" t="str">
        <f t="shared" ref="J427:J429" si="444">IFERROR(AVERAGE(Q427,V427,AA427,AF427,AK427,AP427,AU427),"")</f>
        <v/>
      </c>
      <c r="K427" s="155" t="str">
        <f t="shared" ref="K427:K429" si="445">IFERROR(AVERAGE(R427,W427,AB427,AG427,AL427,AQ427,AV427),"")</f>
        <v/>
      </c>
      <c r="L427" s="437" t="str">
        <f>IFERROR(AVERAGE(K427:K441),"-")</f>
        <v>-</v>
      </c>
      <c r="M427" s="154" t="str">
        <f>IFERROR(RANK(K427, K$427:K$441),"")</f>
        <v/>
      </c>
      <c r="N427" s="433"/>
      <c r="O427" s="433"/>
      <c r="P427" s="95"/>
      <c r="Q427" s="95"/>
      <c r="R427" s="178" t="str">
        <f>IFERROR(Q427/P427,"")</f>
        <v/>
      </c>
      <c r="S427" s="95" t="str">
        <f>IFERROR(RANK(R427, R$427:R$441),"")</f>
        <v/>
      </c>
      <c r="T427" s="436" t="e">
        <f>AVERAGE(R427:R441)</f>
        <v>#DIV/0!</v>
      </c>
      <c r="U427" s="95"/>
      <c r="V427" s="95"/>
      <c r="W427" s="178" t="str">
        <f>IFERROR(V427/U427,"")</f>
        <v/>
      </c>
      <c r="X427" s="95" t="str">
        <f>IFERROR(RANK(W427, W$427:W$441),"")</f>
        <v/>
      </c>
      <c r="Y427" s="436" t="e">
        <f>AVERAGE(W427:W441)</f>
        <v>#DIV/0!</v>
      </c>
      <c r="Z427" s="95"/>
      <c r="AA427" s="95"/>
      <c r="AB427" s="178" t="str">
        <f>IFERROR(AA427/Z427,"")</f>
        <v/>
      </c>
      <c r="AC427" s="95" t="str">
        <f>IFERROR(RANK(AB427, AB$427:AB$441),"")</f>
        <v/>
      </c>
      <c r="AD427" s="436" t="e">
        <f>AVERAGE(AB427:AB441)</f>
        <v>#DIV/0!</v>
      </c>
      <c r="AE427" s="95"/>
      <c r="AF427" s="95"/>
      <c r="AG427" s="178" t="str">
        <f>IFERROR(AF427/AE427,"")</f>
        <v/>
      </c>
      <c r="AH427" s="95" t="str">
        <f>IFERROR(RANK(AG427, AG$427:AG$441),"")</f>
        <v/>
      </c>
      <c r="AI427" s="436" t="e">
        <f>AVERAGE(AG427:AG441)</f>
        <v>#DIV/0!</v>
      </c>
      <c r="AJ427" s="95"/>
      <c r="AK427" s="95"/>
      <c r="AL427" s="178" t="str">
        <f>IFERROR(AK427/AJ427,"")</f>
        <v/>
      </c>
      <c r="AM427" s="95" t="str">
        <f>IFERROR(RANK(AL427, AL$427:AL$441),"")</f>
        <v/>
      </c>
      <c r="AN427" s="436" t="e">
        <f>AVERAGE(AL427:AL441)</f>
        <v>#DIV/0!</v>
      </c>
      <c r="AO427" s="95"/>
      <c r="AP427" s="95"/>
      <c r="AQ427" s="178" t="str">
        <f>IFERROR(AP427/AO427,"")</f>
        <v/>
      </c>
      <c r="AR427" s="95" t="str">
        <f>IFERROR(RANK(AQ427, AQ$427:AQ$441),"")</f>
        <v/>
      </c>
      <c r="AS427" s="436" t="e">
        <f>AVERAGE(AQ427:AQ441)</f>
        <v>#DIV/0!</v>
      </c>
      <c r="AT427" s="95"/>
      <c r="AU427" s="95"/>
      <c r="AV427" s="178" t="str">
        <f>IFERROR(AU427/AT427,"")</f>
        <v/>
      </c>
      <c r="AW427" s="95" t="str">
        <f>IFERROR(RANK(AV427, AV$427:AV$441),"")</f>
        <v/>
      </c>
      <c r="AX427" s="436" t="e">
        <f>AVERAGE(AV427:AV441)</f>
        <v>#DIV/0!</v>
      </c>
    </row>
    <row r="428" spans="2:50">
      <c r="B428" s="435"/>
      <c r="C428" s="95">
        <f t="shared" ref="C428:C441" si="446">C408</f>
        <v>2</v>
      </c>
      <c r="D428" s="95"/>
      <c r="E428" s="95"/>
      <c r="F428" s="95"/>
      <c r="G428" s="178"/>
      <c r="H428" s="436"/>
      <c r="I428" s="154" t="str">
        <f t="shared" si="443"/>
        <v/>
      </c>
      <c r="J428" s="154" t="str">
        <f t="shared" si="444"/>
        <v/>
      </c>
      <c r="K428" s="155" t="str">
        <f t="shared" si="445"/>
        <v/>
      </c>
      <c r="L428" s="438"/>
      <c r="M428" s="154" t="str">
        <f t="shared" ref="M428:M441" si="447">IFERROR(RANK(K428, K$427:K$441),"")</f>
        <v/>
      </c>
      <c r="N428" s="433"/>
      <c r="O428" s="433"/>
      <c r="P428" s="95"/>
      <c r="Q428" s="95"/>
      <c r="R428" s="178" t="str">
        <f t="shared" ref="R428:R441" si="448">IFERROR(Q428/P428,"")</f>
        <v/>
      </c>
      <c r="S428" s="95" t="str">
        <f t="shared" ref="S428:S441" si="449">IFERROR(RANK(R428, R$427:R$441),"")</f>
        <v/>
      </c>
      <c r="T428" s="436"/>
      <c r="U428" s="95"/>
      <c r="V428" s="95"/>
      <c r="W428" s="178" t="str">
        <f t="shared" ref="W428:W441" si="450">IFERROR(V428/U428,"")</f>
        <v/>
      </c>
      <c r="X428" s="95" t="str">
        <f t="shared" ref="X428:X441" si="451">IFERROR(RANK(W428, W$427:W$441),"")</f>
        <v/>
      </c>
      <c r="Y428" s="436"/>
      <c r="Z428" s="95"/>
      <c r="AA428" s="95"/>
      <c r="AB428" s="178" t="str">
        <f t="shared" ref="AB428:AB441" si="452">IFERROR(AA428/Z428,"")</f>
        <v/>
      </c>
      <c r="AC428" s="95" t="str">
        <f t="shared" ref="AC428:AC441" si="453">IFERROR(RANK(AB428, AB$427:AB$441),"")</f>
        <v/>
      </c>
      <c r="AD428" s="436"/>
      <c r="AE428" s="95"/>
      <c r="AF428" s="95"/>
      <c r="AG428" s="178" t="str">
        <f t="shared" ref="AG428:AG441" si="454">IFERROR(AF428/AE428,"")</f>
        <v/>
      </c>
      <c r="AH428" s="95" t="str">
        <f t="shared" ref="AH428:AH441" si="455">IFERROR(RANK(AG428, AG$427:AG$441),"")</f>
        <v/>
      </c>
      <c r="AI428" s="436"/>
      <c r="AJ428" s="95"/>
      <c r="AK428" s="95"/>
      <c r="AL428" s="178" t="str">
        <f t="shared" ref="AL428:AL441" si="456">IFERROR(AK428/AJ428,"")</f>
        <v/>
      </c>
      <c r="AM428" s="95" t="str">
        <f t="shared" ref="AM428:AM441" si="457">IFERROR(RANK(AL428, AL$427:AL$441),"")</f>
        <v/>
      </c>
      <c r="AN428" s="436"/>
      <c r="AO428" s="95"/>
      <c r="AP428" s="95"/>
      <c r="AQ428" s="178" t="str">
        <f t="shared" ref="AQ428:AQ441" si="458">IFERROR(AP428/AO428,"")</f>
        <v/>
      </c>
      <c r="AR428" s="95" t="str">
        <f t="shared" ref="AR428:AR441" si="459">IFERROR(RANK(AQ428, AQ$427:AQ$441),"")</f>
        <v/>
      </c>
      <c r="AS428" s="436"/>
      <c r="AT428" s="95"/>
      <c r="AU428" s="95"/>
      <c r="AV428" s="178" t="str">
        <f t="shared" ref="AV428:AV441" si="460">IFERROR(AU428/AT428,"")</f>
        <v/>
      </c>
      <c r="AW428" s="95" t="str">
        <f t="shared" ref="AW428:AW441" si="461">IFERROR(RANK(AV428, AV$427:AV$441),"")</f>
        <v/>
      </c>
      <c r="AX428" s="436"/>
    </row>
    <row r="429" spans="2:50">
      <c r="B429" s="435"/>
      <c r="C429" s="95">
        <f t="shared" si="446"/>
        <v>3</v>
      </c>
      <c r="D429" s="95"/>
      <c r="E429" s="95"/>
      <c r="F429" s="95"/>
      <c r="G429" s="178"/>
      <c r="H429" s="436"/>
      <c r="I429" s="154" t="str">
        <f t="shared" si="443"/>
        <v/>
      </c>
      <c r="J429" s="154" t="str">
        <f t="shared" si="444"/>
        <v/>
      </c>
      <c r="K429" s="155" t="str">
        <f t="shared" si="445"/>
        <v/>
      </c>
      <c r="L429" s="438"/>
      <c r="M429" s="154" t="str">
        <f t="shared" si="447"/>
        <v/>
      </c>
      <c r="N429" s="433"/>
      <c r="O429" s="433"/>
      <c r="P429" s="95"/>
      <c r="Q429" s="95"/>
      <c r="R429" s="178" t="str">
        <f t="shared" si="448"/>
        <v/>
      </c>
      <c r="S429" s="95" t="str">
        <f t="shared" si="449"/>
        <v/>
      </c>
      <c r="T429" s="436"/>
      <c r="U429" s="95"/>
      <c r="V429" s="95"/>
      <c r="W429" s="178" t="str">
        <f t="shared" si="450"/>
        <v/>
      </c>
      <c r="X429" s="95" t="str">
        <f t="shared" si="451"/>
        <v/>
      </c>
      <c r="Y429" s="436"/>
      <c r="Z429" s="95"/>
      <c r="AA429" s="95"/>
      <c r="AB429" s="178" t="str">
        <f t="shared" si="452"/>
        <v/>
      </c>
      <c r="AC429" s="95" t="str">
        <f t="shared" si="453"/>
        <v/>
      </c>
      <c r="AD429" s="436"/>
      <c r="AE429" s="95"/>
      <c r="AF429" s="95"/>
      <c r="AG429" s="178" t="str">
        <f t="shared" si="454"/>
        <v/>
      </c>
      <c r="AH429" s="95" t="str">
        <f t="shared" si="455"/>
        <v/>
      </c>
      <c r="AI429" s="436"/>
      <c r="AJ429" s="95"/>
      <c r="AK429" s="95"/>
      <c r="AL429" s="178" t="str">
        <f t="shared" si="456"/>
        <v/>
      </c>
      <c r="AM429" s="95" t="str">
        <f t="shared" si="457"/>
        <v/>
      </c>
      <c r="AN429" s="436"/>
      <c r="AO429" s="95"/>
      <c r="AP429" s="95"/>
      <c r="AQ429" s="178" t="str">
        <f t="shared" si="458"/>
        <v/>
      </c>
      <c r="AR429" s="95" t="str">
        <f t="shared" si="459"/>
        <v/>
      </c>
      <c r="AS429" s="436"/>
      <c r="AT429" s="95"/>
      <c r="AU429" s="95"/>
      <c r="AV429" s="178" t="str">
        <f t="shared" si="460"/>
        <v/>
      </c>
      <c r="AW429" s="95" t="str">
        <f t="shared" si="461"/>
        <v/>
      </c>
      <c r="AX429" s="436"/>
    </row>
    <row r="430" spans="2:50">
      <c r="B430" s="435"/>
      <c r="C430" s="95">
        <f t="shared" si="446"/>
        <v>4</v>
      </c>
      <c r="D430" s="95"/>
      <c r="E430" s="95"/>
      <c r="F430" s="95"/>
      <c r="G430" s="178"/>
      <c r="H430" s="436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38"/>
      <c r="M430" s="154" t="str">
        <f t="shared" si="447"/>
        <v/>
      </c>
      <c r="N430" s="433"/>
      <c r="O430" s="433"/>
      <c r="P430" s="95"/>
      <c r="Q430" s="95"/>
      <c r="R430" s="178" t="str">
        <f t="shared" si="448"/>
        <v/>
      </c>
      <c r="S430" s="95" t="str">
        <f t="shared" si="449"/>
        <v/>
      </c>
      <c r="T430" s="436"/>
      <c r="U430" s="95"/>
      <c r="V430" s="95"/>
      <c r="W430" s="178" t="str">
        <f t="shared" si="450"/>
        <v/>
      </c>
      <c r="X430" s="95" t="str">
        <f t="shared" si="451"/>
        <v/>
      </c>
      <c r="Y430" s="436"/>
      <c r="Z430" s="95"/>
      <c r="AA430" s="95"/>
      <c r="AB430" s="178" t="str">
        <f t="shared" si="452"/>
        <v/>
      </c>
      <c r="AC430" s="95" t="str">
        <f t="shared" si="453"/>
        <v/>
      </c>
      <c r="AD430" s="436"/>
      <c r="AE430" s="95"/>
      <c r="AF430" s="95"/>
      <c r="AG430" s="178" t="str">
        <f t="shared" si="454"/>
        <v/>
      </c>
      <c r="AH430" s="95" t="str">
        <f t="shared" si="455"/>
        <v/>
      </c>
      <c r="AI430" s="436"/>
      <c r="AJ430" s="95"/>
      <c r="AK430" s="95"/>
      <c r="AL430" s="178" t="str">
        <f t="shared" si="456"/>
        <v/>
      </c>
      <c r="AM430" s="95" t="str">
        <f t="shared" si="457"/>
        <v/>
      </c>
      <c r="AN430" s="436"/>
      <c r="AO430" s="95"/>
      <c r="AP430" s="95"/>
      <c r="AQ430" s="178" t="str">
        <f t="shared" si="458"/>
        <v/>
      </c>
      <c r="AR430" s="95" t="str">
        <f t="shared" si="459"/>
        <v/>
      </c>
      <c r="AS430" s="436"/>
      <c r="AT430" s="95"/>
      <c r="AU430" s="95"/>
      <c r="AV430" s="178" t="str">
        <f t="shared" si="460"/>
        <v/>
      </c>
      <c r="AW430" s="95" t="str">
        <f t="shared" si="461"/>
        <v/>
      </c>
      <c r="AX430" s="436"/>
    </row>
    <row r="431" spans="2:50">
      <c r="B431" s="435"/>
      <c r="C431" s="95">
        <f t="shared" si="446"/>
        <v>5</v>
      </c>
      <c r="D431" s="95"/>
      <c r="E431" s="95"/>
      <c r="F431" s="95"/>
      <c r="G431" s="178"/>
      <c r="H431" s="436"/>
      <c r="I431" s="154" t="str">
        <f t="shared" ref="I431:I441" si="462">IFERROR(AVERAGE(P431,U431,Z431,AE431,AJ431,AO431,AT431),"")</f>
        <v/>
      </c>
      <c r="J431" s="154" t="str">
        <f t="shared" ref="J431:J441" si="463">IFERROR(AVERAGE(Q431,V431,AA431,AF431,AK431,AP431,AU431),"")</f>
        <v/>
      </c>
      <c r="K431" s="155" t="str">
        <f t="shared" ref="K431:K441" si="464">IFERROR(AVERAGE(R431,W431,AB431,AG431,AL431,AQ431,AV431),"")</f>
        <v/>
      </c>
      <c r="L431" s="438"/>
      <c r="M431" s="154" t="str">
        <f t="shared" si="447"/>
        <v/>
      </c>
      <c r="N431" s="433"/>
      <c r="O431" s="433"/>
      <c r="P431" s="95"/>
      <c r="Q431" s="95"/>
      <c r="R431" s="178" t="str">
        <f t="shared" si="448"/>
        <v/>
      </c>
      <c r="S431" s="95" t="str">
        <f t="shared" si="449"/>
        <v/>
      </c>
      <c r="T431" s="436"/>
      <c r="U431" s="95"/>
      <c r="V431" s="95"/>
      <c r="W431" s="178" t="str">
        <f t="shared" si="450"/>
        <v/>
      </c>
      <c r="X431" s="95" t="str">
        <f t="shared" si="451"/>
        <v/>
      </c>
      <c r="Y431" s="436"/>
      <c r="Z431" s="95"/>
      <c r="AA431" s="95"/>
      <c r="AB431" s="178" t="str">
        <f t="shared" si="452"/>
        <v/>
      </c>
      <c r="AC431" s="95" t="str">
        <f t="shared" si="453"/>
        <v/>
      </c>
      <c r="AD431" s="436"/>
      <c r="AE431" s="95"/>
      <c r="AF431" s="95"/>
      <c r="AG431" s="178" t="str">
        <f t="shared" si="454"/>
        <v/>
      </c>
      <c r="AH431" s="95" t="str">
        <f t="shared" si="455"/>
        <v/>
      </c>
      <c r="AI431" s="436"/>
      <c r="AJ431" s="95"/>
      <c r="AK431" s="95"/>
      <c r="AL431" s="178" t="str">
        <f t="shared" si="456"/>
        <v/>
      </c>
      <c r="AM431" s="95" t="str">
        <f t="shared" si="457"/>
        <v/>
      </c>
      <c r="AN431" s="436"/>
      <c r="AO431" s="95"/>
      <c r="AP431" s="95"/>
      <c r="AQ431" s="178" t="str">
        <f t="shared" si="458"/>
        <v/>
      </c>
      <c r="AR431" s="95" t="str">
        <f t="shared" si="459"/>
        <v/>
      </c>
      <c r="AS431" s="436"/>
      <c r="AT431" s="95"/>
      <c r="AU431" s="95"/>
      <c r="AV431" s="178" t="str">
        <f t="shared" si="460"/>
        <v/>
      </c>
      <c r="AW431" s="95" t="str">
        <f t="shared" si="461"/>
        <v/>
      </c>
      <c r="AX431" s="436"/>
    </row>
    <row r="432" spans="2:50">
      <c r="B432" s="435"/>
      <c r="C432" s="95">
        <f t="shared" si="446"/>
        <v>6</v>
      </c>
      <c r="D432" s="95"/>
      <c r="E432" s="95"/>
      <c r="F432" s="95"/>
      <c r="G432" s="178"/>
      <c r="H432" s="436"/>
      <c r="I432" s="154" t="str">
        <f t="shared" si="462"/>
        <v/>
      </c>
      <c r="J432" s="154" t="str">
        <f t="shared" si="463"/>
        <v/>
      </c>
      <c r="K432" s="155" t="str">
        <f t="shared" si="464"/>
        <v/>
      </c>
      <c r="L432" s="438"/>
      <c r="M432" s="154" t="str">
        <f t="shared" si="447"/>
        <v/>
      </c>
      <c r="N432" s="433"/>
      <c r="O432" s="433"/>
      <c r="P432" s="95"/>
      <c r="Q432" s="95"/>
      <c r="R432" s="178" t="str">
        <f t="shared" si="448"/>
        <v/>
      </c>
      <c r="S432" s="95" t="str">
        <f t="shared" si="449"/>
        <v/>
      </c>
      <c r="T432" s="436"/>
      <c r="U432" s="95"/>
      <c r="V432" s="95"/>
      <c r="W432" s="178" t="str">
        <f t="shared" si="450"/>
        <v/>
      </c>
      <c r="X432" s="95" t="str">
        <f t="shared" si="451"/>
        <v/>
      </c>
      <c r="Y432" s="436"/>
      <c r="Z432" s="95"/>
      <c r="AA432" s="95"/>
      <c r="AB432" s="178" t="str">
        <f t="shared" si="452"/>
        <v/>
      </c>
      <c r="AC432" s="95" t="str">
        <f t="shared" si="453"/>
        <v/>
      </c>
      <c r="AD432" s="436"/>
      <c r="AE432" s="95"/>
      <c r="AF432" s="95"/>
      <c r="AG432" s="178" t="str">
        <f t="shared" si="454"/>
        <v/>
      </c>
      <c r="AH432" s="95" t="str">
        <f t="shared" si="455"/>
        <v/>
      </c>
      <c r="AI432" s="436"/>
      <c r="AJ432" s="95"/>
      <c r="AK432" s="95"/>
      <c r="AL432" s="178" t="str">
        <f t="shared" si="456"/>
        <v/>
      </c>
      <c r="AM432" s="95" t="str">
        <f t="shared" si="457"/>
        <v/>
      </c>
      <c r="AN432" s="436"/>
      <c r="AO432" s="95"/>
      <c r="AP432" s="95"/>
      <c r="AQ432" s="178" t="str">
        <f t="shared" si="458"/>
        <v/>
      </c>
      <c r="AR432" s="95" t="str">
        <f t="shared" si="459"/>
        <v/>
      </c>
      <c r="AS432" s="436"/>
      <c r="AT432" s="95"/>
      <c r="AU432" s="95"/>
      <c r="AV432" s="178" t="str">
        <f t="shared" si="460"/>
        <v/>
      </c>
      <c r="AW432" s="95" t="str">
        <f t="shared" si="461"/>
        <v/>
      </c>
      <c r="AX432" s="436"/>
    </row>
    <row r="433" spans="2:50">
      <c r="B433" s="435"/>
      <c r="C433" s="95">
        <f t="shared" si="446"/>
        <v>7</v>
      </c>
      <c r="D433" s="95"/>
      <c r="E433" s="95"/>
      <c r="F433" s="95"/>
      <c r="G433" s="178"/>
      <c r="H433" s="436"/>
      <c r="I433" s="154" t="str">
        <f t="shared" si="462"/>
        <v/>
      </c>
      <c r="J433" s="154" t="str">
        <f t="shared" si="463"/>
        <v/>
      </c>
      <c r="K433" s="155" t="str">
        <f t="shared" si="464"/>
        <v/>
      </c>
      <c r="L433" s="438"/>
      <c r="M433" s="154" t="str">
        <f t="shared" si="447"/>
        <v/>
      </c>
      <c r="N433" s="433"/>
      <c r="O433" s="433"/>
      <c r="P433" s="95"/>
      <c r="Q433" s="95"/>
      <c r="R433" s="178" t="str">
        <f t="shared" si="448"/>
        <v/>
      </c>
      <c r="S433" s="95" t="str">
        <f t="shared" si="449"/>
        <v/>
      </c>
      <c r="T433" s="436"/>
      <c r="U433" s="95"/>
      <c r="V433" s="95"/>
      <c r="W433" s="178" t="str">
        <f t="shared" si="450"/>
        <v/>
      </c>
      <c r="X433" s="95" t="str">
        <f t="shared" si="451"/>
        <v/>
      </c>
      <c r="Y433" s="436"/>
      <c r="Z433" s="95"/>
      <c r="AA433" s="95"/>
      <c r="AB433" s="178" t="str">
        <f t="shared" si="452"/>
        <v/>
      </c>
      <c r="AC433" s="95" t="str">
        <f t="shared" si="453"/>
        <v/>
      </c>
      <c r="AD433" s="436"/>
      <c r="AE433" s="95"/>
      <c r="AF433" s="95"/>
      <c r="AG433" s="178" t="str">
        <f t="shared" si="454"/>
        <v/>
      </c>
      <c r="AH433" s="95" t="str">
        <f t="shared" si="455"/>
        <v/>
      </c>
      <c r="AI433" s="436"/>
      <c r="AJ433" s="95"/>
      <c r="AK433" s="95"/>
      <c r="AL433" s="178" t="str">
        <f t="shared" si="456"/>
        <v/>
      </c>
      <c r="AM433" s="95" t="str">
        <f t="shared" si="457"/>
        <v/>
      </c>
      <c r="AN433" s="436"/>
      <c r="AO433" s="95"/>
      <c r="AP433" s="95"/>
      <c r="AQ433" s="178" t="str">
        <f t="shared" si="458"/>
        <v/>
      </c>
      <c r="AR433" s="95" t="str">
        <f t="shared" si="459"/>
        <v/>
      </c>
      <c r="AS433" s="436"/>
      <c r="AT433" s="95"/>
      <c r="AU433" s="95"/>
      <c r="AV433" s="178" t="str">
        <f t="shared" si="460"/>
        <v/>
      </c>
      <c r="AW433" s="95" t="str">
        <f t="shared" si="461"/>
        <v/>
      </c>
      <c r="AX433" s="436"/>
    </row>
    <row r="434" spans="2:50">
      <c r="B434" s="435"/>
      <c r="C434" s="95">
        <f t="shared" si="446"/>
        <v>8</v>
      </c>
      <c r="D434" s="95"/>
      <c r="E434" s="95"/>
      <c r="F434" s="95"/>
      <c r="G434" s="178"/>
      <c r="H434" s="436"/>
      <c r="I434" s="154" t="str">
        <f t="shared" si="462"/>
        <v/>
      </c>
      <c r="J434" s="154" t="str">
        <f t="shared" si="463"/>
        <v/>
      </c>
      <c r="K434" s="155" t="str">
        <f t="shared" si="464"/>
        <v/>
      </c>
      <c r="L434" s="438"/>
      <c r="M434" s="154" t="str">
        <f t="shared" si="447"/>
        <v/>
      </c>
      <c r="N434" s="433"/>
      <c r="O434" s="433"/>
      <c r="P434" s="95"/>
      <c r="Q434" s="95"/>
      <c r="R434" s="178" t="str">
        <f t="shared" si="448"/>
        <v/>
      </c>
      <c r="S434" s="95" t="str">
        <f t="shared" si="449"/>
        <v/>
      </c>
      <c r="T434" s="436"/>
      <c r="U434" s="95"/>
      <c r="V434" s="95"/>
      <c r="W434" s="178" t="str">
        <f t="shared" si="450"/>
        <v/>
      </c>
      <c r="X434" s="95" t="str">
        <f t="shared" si="451"/>
        <v/>
      </c>
      <c r="Y434" s="436"/>
      <c r="Z434" s="95"/>
      <c r="AA434" s="95"/>
      <c r="AB434" s="178" t="str">
        <f t="shared" si="452"/>
        <v/>
      </c>
      <c r="AC434" s="95" t="str">
        <f t="shared" si="453"/>
        <v/>
      </c>
      <c r="AD434" s="436"/>
      <c r="AE434" s="95"/>
      <c r="AF434" s="95"/>
      <c r="AG434" s="178" t="str">
        <f t="shared" si="454"/>
        <v/>
      </c>
      <c r="AH434" s="95" t="str">
        <f t="shared" si="455"/>
        <v/>
      </c>
      <c r="AI434" s="436"/>
      <c r="AJ434" s="95"/>
      <c r="AK434" s="95"/>
      <c r="AL434" s="178" t="str">
        <f t="shared" si="456"/>
        <v/>
      </c>
      <c r="AM434" s="95" t="str">
        <f t="shared" si="457"/>
        <v/>
      </c>
      <c r="AN434" s="436"/>
      <c r="AO434" s="95"/>
      <c r="AP434" s="95"/>
      <c r="AQ434" s="178" t="str">
        <f t="shared" si="458"/>
        <v/>
      </c>
      <c r="AR434" s="95" t="str">
        <f t="shared" si="459"/>
        <v/>
      </c>
      <c r="AS434" s="436"/>
      <c r="AT434" s="95"/>
      <c r="AU434" s="95"/>
      <c r="AV434" s="178" t="str">
        <f t="shared" si="460"/>
        <v/>
      </c>
      <c r="AW434" s="95" t="str">
        <f t="shared" si="461"/>
        <v/>
      </c>
      <c r="AX434" s="436"/>
    </row>
    <row r="435" spans="2:50">
      <c r="B435" s="435"/>
      <c r="C435" s="95">
        <f t="shared" si="446"/>
        <v>9</v>
      </c>
      <c r="D435" s="95"/>
      <c r="E435" s="95"/>
      <c r="F435" s="95"/>
      <c r="G435" s="178"/>
      <c r="H435" s="436"/>
      <c r="I435" s="154" t="str">
        <f t="shared" si="462"/>
        <v/>
      </c>
      <c r="J435" s="154" t="str">
        <f t="shared" si="463"/>
        <v/>
      </c>
      <c r="K435" s="155" t="str">
        <f t="shared" si="464"/>
        <v/>
      </c>
      <c r="L435" s="438"/>
      <c r="M435" s="154" t="str">
        <f t="shared" si="447"/>
        <v/>
      </c>
      <c r="N435" s="433"/>
      <c r="O435" s="433"/>
      <c r="P435" s="95"/>
      <c r="Q435" s="95"/>
      <c r="R435" s="178" t="str">
        <f t="shared" si="448"/>
        <v/>
      </c>
      <c r="S435" s="95" t="str">
        <f t="shared" si="449"/>
        <v/>
      </c>
      <c r="T435" s="436"/>
      <c r="U435" s="95"/>
      <c r="V435" s="95"/>
      <c r="W435" s="178" t="str">
        <f t="shared" si="450"/>
        <v/>
      </c>
      <c r="X435" s="95" t="str">
        <f t="shared" si="451"/>
        <v/>
      </c>
      <c r="Y435" s="436"/>
      <c r="Z435" s="95"/>
      <c r="AA435" s="95"/>
      <c r="AB435" s="178" t="str">
        <f t="shared" si="452"/>
        <v/>
      </c>
      <c r="AC435" s="95" t="str">
        <f t="shared" si="453"/>
        <v/>
      </c>
      <c r="AD435" s="436"/>
      <c r="AE435" s="95"/>
      <c r="AF435" s="95"/>
      <c r="AG435" s="178" t="str">
        <f t="shared" si="454"/>
        <v/>
      </c>
      <c r="AH435" s="95" t="str">
        <f t="shared" si="455"/>
        <v/>
      </c>
      <c r="AI435" s="436"/>
      <c r="AJ435" s="95"/>
      <c r="AK435" s="95"/>
      <c r="AL435" s="178" t="str">
        <f t="shared" si="456"/>
        <v/>
      </c>
      <c r="AM435" s="95" t="str">
        <f t="shared" si="457"/>
        <v/>
      </c>
      <c r="AN435" s="436"/>
      <c r="AO435" s="95"/>
      <c r="AP435" s="95"/>
      <c r="AQ435" s="178" t="str">
        <f t="shared" si="458"/>
        <v/>
      </c>
      <c r="AR435" s="95" t="str">
        <f t="shared" si="459"/>
        <v/>
      </c>
      <c r="AS435" s="436"/>
      <c r="AT435" s="95"/>
      <c r="AU435" s="95"/>
      <c r="AV435" s="178" t="str">
        <f t="shared" si="460"/>
        <v/>
      </c>
      <c r="AW435" s="95" t="str">
        <f t="shared" si="461"/>
        <v/>
      </c>
      <c r="AX435" s="436"/>
    </row>
    <row r="436" spans="2:50">
      <c r="B436" s="435"/>
      <c r="C436" s="95">
        <f t="shared" si="446"/>
        <v>10</v>
      </c>
      <c r="D436" s="95"/>
      <c r="E436" s="95"/>
      <c r="F436" s="95"/>
      <c r="G436" s="178"/>
      <c r="H436" s="436"/>
      <c r="I436" s="154" t="str">
        <f t="shared" si="462"/>
        <v/>
      </c>
      <c r="J436" s="154" t="str">
        <f t="shared" si="463"/>
        <v/>
      </c>
      <c r="K436" s="155" t="str">
        <f t="shared" si="464"/>
        <v/>
      </c>
      <c r="L436" s="438"/>
      <c r="M436" s="154" t="str">
        <f t="shared" si="447"/>
        <v/>
      </c>
      <c r="N436" s="433"/>
      <c r="O436" s="433"/>
      <c r="P436" s="95"/>
      <c r="Q436" s="95"/>
      <c r="R436" s="178" t="str">
        <f t="shared" si="448"/>
        <v/>
      </c>
      <c r="S436" s="95" t="str">
        <f t="shared" si="449"/>
        <v/>
      </c>
      <c r="T436" s="436"/>
      <c r="U436" s="95"/>
      <c r="V436" s="95"/>
      <c r="W436" s="178" t="str">
        <f t="shared" si="450"/>
        <v/>
      </c>
      <c r="X436" s="95" t="str">
        <f t="shared" si="451"/>
        <v/>
      </c>
      <c r="Y436" s="436"/>
      <c r="Z436" s="95"/>
      <c r="AA436" s="95"/>
      <c r="AB436" s="178" t="str">
        <f t="shared" si="452"/>
        <v/>
      </c>
      <c r="AC436" s="95" t="str">
        <f t="shared" si="453"/>
        <v/>
      </c>
      <c r="AD436" s="436"/>
      <c r="AE436" s="95"/>
      <c r="AF436" s="95"/>
      <c r="AG436" s="178" t="str">
        <f t="shared" si="454"/>
        <v/>
      </c>
      <c r="AH436" s="95" t="str">
        <f t="shared" si="455"/>
        <v/>
      </c>
      <c r="AI436" s="436"/>
      <c r="AJ436" s="95"/>
      <c r="AK436" s="95"/>
      <c r="AL436" s="178" t="str">
        <f t="shared" si="456"/>
        <v/>
      </c>
      <c r="AM436" s="95" t="str">
        <f t="shared" si="457"/>
        <v/>
      </c>
      <c r="AN436" s="436"/>
      <c r="AO436" s="95"/>
      <c r="AP436" s="95"/>
      <c r="AQ436" s="178" t="str">
        <f t="shared" si="458"/>
        <v/>
      </c>
      <c r="AR436" s="95" t="str">
        <f t="shared" si="459"/>
        <v/>
      </c>
      <c r="AS436" s="436"/>
      <c r="AT436" s="95"/>
      <c r="AU436" s="95"/>
      <c r="AV436" s="178" t="str">
        <f t="shared" si="460"/>
        <v/>
      </c>
      <c r="AW436" s="95" t="str">
        <f t="shared" si="461"/>
        <v/>
      </c>
      <c r="AX436" s="436"/>
    </row>
    <row r="437" spans="2:50">
      <c r="B437" s="435"/>
      <c r="C437" s="95">
        <f t="shared" si="446"/>
        <v>11</v>
      </c>
      <c r="D437" s="95"/>
      <c r="E437" s="95"/>
      <c r="F437" s="95"/>
      <c r="G437" s="178"/>
      <c r="H437" s="436"/>
      <c r="I437" s="154" t="str">
        <f t="shared" si="462"/>
        <v/>
      </c>
      <c r="J437" s="154" t="str">
        <f t="shared" si="463"/>
        <v/>
      </c>
      <c r="K437" s="155" t="str">
        <f t="shared" si="464"/>
        <v/>
      </c>
      <c r="L437" s="438"/>
      <c r="M437" s="154" t="str">
        <f t="shared" si="447"/>
        <v/>
      </c>
      <c r="N437" s="433"/>
      <c r="O437" s="433"/>
      <c r="P437" s="95"/>
      <c r="Q437" s="95"/>
      <c r="R437" s="178" t="str">
        <f t="shared" si="448"/>
        <v/>
      </c>
      <c r="S437" s="95" t="str">
        <f t="shared" si="449"/>
        <v/>
      </c>
      <c r="T437" s="436"/>
      <c r="U437" s="95"/>
      <c r="V437" s="95"/>
      <c r="W437" s="178" t="str">
        <f t="shared" si="450"/>
        <v/>
      </c>
      <c r="X437" s="95" t="str">
        <f t="shared" si="451"/>
        <v/>
      </c>
      <c r="Y437" s="436"/>
      <c r="Z437" s="95"/>
      <c r="AA437" s="95"/>
      <c r="AB437" s="178" t="str">
        <f t="shared" si="452"/>
        <v/>
      </c>
      <c r="AC437" s="95" t="str">
        <f t="shared" si="453"/>
        <v/>
      </c>
      <c r="AD437" s="436"/>
      <c r="AE437" s="95"/>
      <c r="AF437" s="95"/>
      <c r="AG437" s="178" t="str">
        <f t="shared" si="454"/>
        <v/>
      </c>
      <c r="AH437" s="95" t="str">
        <f t="shared" si="455"/>
        <v/>
      </c>
      <c r="AI437" s="436"/>
      <c r="AJ437" s="95"/>
      <c r="AK437" s="95"/>
      <c r="AL437" s="178" t="str">
        <f t="shared" si="456"/>
        <v/>
      </c>
      <c r="AM437" s="95" t="str">
        <f t="shared" si="457"/>
        <v/>
      </c>
      <c r="AN437" s="436"/>
      <c r="AO437" s="95"/>
      <c r="AP437" s="95"/>
      <c r="AQ437" s="178" t="str">
        <f t="shared" si="458"/>
        <v/>
      </c>
      <c r="AR437" s="95" t="str">
        <f t="shared" si="459"/>
        <v/>
      </c>
      <c r="AS437" s="436"/>
      <c r="AT437" s="95"/>
      <c r="AU437" s="95"/>
      <c r="AV437" s="178" t="str">
        <f t="shared" si="460"/>
        <v/>
      </c>
      <c r="AW437" s="95" t="str">
        <f t="shared" si="461"/>
        <v/>
      </c>
      <c r="AX437" s="436"/>
    </row>
    <row r="438" spans="2:50">
      <c r="B438" s="435"/>
      <c r="C438" s="95">
        <f t="shared" si="446"/>
        <v>12</v>
      </c>
      <c r="D438" s="95"/>
      <c r="E438" s="95"/>
      <c r="F438" s="95"/>
      <c r="G438" s="178"/>
      <c r="H438" s="436"/>
      <c r="I438" s="154" t="str">
        <f t="shared" si="462"/>
        <v/>
      </c>
      <c r="J438" s="154" t="str">
        <f t="shared" si="463"/>
        <v/>
      </c>
      <c r="K438" s="155" t="str">
        <f t="shared" si="464"/>
        <v/>
      </c>
      <c r="L438" s="438"/>
      <c r="M438" s="154" t="str">
        <f t="shared" si="447"/>
        <v/>
      </c>
      <c r="N438" s="433"/>
      <c r="O438" s="433"/>
      <c r="P438" s="95"/>
      <c r="Q438" s="95"/>
      <c r="R438" s="178" t="str">
        <f t="shared" si="448"/>
        <v/>
      </c>
      <c r="S438" s="95" t="str">
        <f t="shared" si="449"/>
        <v/>
      </c>
      <c r="T438" s="436"/>
      <c r="U438" s="95"/>
      <c r="V438" s="95"/>
      <c r="W438" s="178" t="str">
        <f t="shared" si="450"/>
        <v/>
      </c>
      <c r="X438" s="95" t="str">
        <f t="shared" si="451"/>
        <v/>
      </c>
      <c r="Y438" s="436"/>
      <c r="Z438" s="95"/>
      <c r="AA438" s="95"/>
      <c r="AB438" s="178" t="str">
        <f t="shared" si="452"/>
        <v/>
      </c>
      <c r="AC438" s="95" t="str">
        <f t="shared" si="453"/>
        <v/>
      </c>
      <c r="AD438" s="436"/>
      <c r="AE438" s="95"/>
      <c r="AF438" s="95"/>
      <c r="AG438" s="178" t="str">
        <f t="shared" si="454"/>
        <v/>
      </c>
      <c r="AH438" s="95" t="str">
        <f t="shared" si="455"/>
        <v/>
      </c>
      <c r="AI438" s="436"/>
      <c r="AJ438" s="95"/>
      <c r="AK438" s="95"/>
      <c r="AL438" s="178" t="str">
        <f t="shared" si="456"/>
        <v/>
      </c>
      <c r="AM438" s="95" t="str">
        <f t="shared" si="457"/>
        <v/>
      </c>
      <c r="AN438" s="436"/>
      <c r="AO438" s="95"/>
      <c r="AP438" s="95"/>
      <c r="AQ438" s="178" t="str">
        <f t="shared" si="458"/>
        <v/>
      </c>
      <c r="AR438" s="95" t="str">
        <f t="shared" si="459"/>
        <v/>
      </c>
      <c r="AS438" s="436"/>
      <c r="AT438" s="95"/>
      <c r="AU438" s="95"/>
      <c r="AV438" s="178" t="str">
        <f t="shared" si="460"/>
        <v/>
      </c>
      <c r="AW438" s="95" t="str">
        <f t="shared" si="461"/>
        <v/>
      </c>
      <c r="AX438" s="436"/>
    </row>
    <row r="439" spans="2:50">
      <c r="B439" s="435"/>
      <c r="C439" s="95">
        <f t="shared" si="446"/>
        <v>13</v>
      </c>
      <c r="D439" s="95"/>
      <c r="E439" s="95"/>
      <c r="F439" s="95"/>
      <c r="G439" s="178"/>
      <c r="H439" s="436"/>
      <c r="I439" s="154" t="str">
        <f t="shared" si="462"/>
        <v/>
      </c>
      <c r="J439" s="154" t="str">
        <f t="shared" si="463"/>
        <v/>
      </c>
      <c r="K439" s="155" t="str">
        <f t="shared" si="464"/>
        <v/>
      </c>
      <c r="L439" s="438"/>
      <c r="M439" s="154" t="str">
        <f t="shared" si="447"/>
        <v/>
      </c>
      <c r="N439" s="433"/>
      <c r="O439" s="433"/>
      <c r="P439" s="95"/>
      <c r="Q439" s="95"/>
      <c r="R439" s="178" t="str">
        <f t="shared" si="448"/>
        <v/>
      </c>
      <c r="S439" s="95" t="str">
        <f t="shared" si="449"/>
        <v/>
      </c>
      <c r="T439" s="436"/>
      <c r="U439" s="95"/>
      <c r="V439" s="95"/>
      <c r="W439" s="178" t="str">
        <f t="shared" si="450"/>
        <v/>
      </c>
      <c r="X439" s="95" t="str">
        <f t="shared" si="451"/>
        <v/>
      </c>
      <c r="Y439" s="436"/>
      <c r="Z439" s="95"/>
      <c r="AA439" s="95"/>
      <c r="AB439" s="178" t="str">
        <f t="shared" si="452"/>
        <v/>
      </c>
      <c r="AC439" s="95" t="str">
        <f t="shared" si="453"/>
        <v/>
      </c>
      <c r="AD439" s="436"/>
      <c r="AE439" s="95"/>
      <c r="AF439" s="95"/>
      <c r="AG439" s="178" t="str">
        <f t="shared" si="454"/>
        <v/>
      </c>
      <c r="AH439" s="95" t="str">
        <f t="shared" si="455"/>
        <v/>
      </c>
      <c r="AI439" s="436"/>
      <c r="AJ439" s="95"/>
      <c r="AK439" s="95"/>
      <c r="AL439" s="178" t="str">
        <f t="shared" si="456"/>
        <v/>
      </c>
      <c r="AM439" s="95" t="str">
        <f t="shared" si="457"/>
        <v/>
      </c>
      <c r="AN439" s="436"/>
      <c r="AO439" s="95"/>
      <c r="AP439" s="95"/>
      <c r="AQ439" s="178" t="str">
        <f t="shared" si="458"/>
        <v/>
      </c>
      <c r="AR439" s="95" t="str">
        <f t="shared" si="459"/>
        <v/>
      </c>
      <c r="AS439" s="436"/>
      <c r="AT439" s="95"/>
      <c r="AU439" s="95"/>
      <c r="AV439" s="178" t="str">
        <f t="shared" si="460"/>
        <v/>
      </c>
      <c r="AW439" s="95" t="str">
        <f t="shared" si="461"/>
        <v/>
      </c>
      <c r="AX439" s="436"/>
    </row>
    <row r="440" spans="2:50">
      <c r="B440" s="435"/>
      <c r="C440" s="95">
        <f t="shared" si="446"/>
        <v>14</v>
      </c>
      <c r="D440" s="95"/>
      <c r="E440" s="95"/>
      <c r="F440" s="95"/>
      <c r="G440" s="178"/>
      <c r="H440" s="436"/>
      <c r="I440" s="154" t="str">
        <f t="shared" si="462"/>
        <v/>
      </c>
      <c r="J440" s="154" t="str">
        <f t="shared" si="463"/>
        <v/>
      </c>
      <c r="K440" s="155" t="str">
        <f t="shared" si="464"/>
        <v/>
      </c>
      <c r="L440" s="438"/>
      <c r="M440" s="154" t="str">
        <f t="shared" si="447"/>
        <v/>
      </c>
      <c r="N440" s="433"/>
      <c r="O440" s="433"/>
      <c r="P440" s="95"/>
      <c r="Q440" s="95"/>
      <c r="R440" s="178" t="str">
        <f t="shared" si="448"/>
        <v/>
      </c>
      <c r="S440" s="95" t="str">
        <f t="shared" si="449"/>
        <v/>
      </c>
      <c r="T440" s="436"/>
      <c r="U440" s="95"/>
      <c r="V440" s="95"/>
      <c r="W440" s="178" t="str">
        <f t="shared" si="450"/>
        <v/>
      </c>
      <c r="X440" s="95" t="str">
        <f t="shared" si="451"/>
        <v/>
      </c>
      <c r="Y440" s="436"/>
      <c r="Z440" s="95"/>
      <c r="AA440" s="95"/>
      <c r="AB440" s="178" t="str">
        <f t="shared" si="452"/>
        <v/>
      </c>
      <c r="AC440" s="95" t="str">
        <f t="shared" si="453"/>
        <v/>
      </c>
      <c r="AD440" s="436"/>
      <c r="AE440" s="95"/>
      <c r="AF440" s="95"/>
      <c r="AG440" s="178" t="str">
        <f t="shared" si="454"/>
        <v/>
      </c>
      <c r="AH440" s="95" t="str">
        <f t="shared" si="455"/>
        <v/>
      </c>
      <c r="AI440" s="436"/>
      <c r="AJ440" s="95"/>
      <c r="AK440" s="95"/>
      <c r="AL440" s="178" t="str">
        <f t="shared" si="456"/>
        <v/>
      </c>
      <c r="AM440" s="95" t="str">
        <f t="shared" si="457"/>
        <v/>
      </c>
      <c r="AN440" s="436"/>
      <c r="AO440" s="95"/>
      <c r="AP440" s="95"/>
      <c r="AQ440" s="178" t="str">
        <f t="shared" si="458"/>
        <v/>
      </c>
      <c r="AR440" s="95" t="str">
        <f t="shared" si="459"/>
        <v/>
      </c>
      <c r="AS440" s="436"/>
      <c r="AT440" s="95"/>
      <c r="AU440" s="95"/>
      <c r="AV440" s="178" t="str">
        <f t="shared" si="460"/>
        <v/>
      </c>
      <c r="AW440" s="95" t="str">
        <f t="shared" si="461"/>
        <v/>
      </c>
      <c r="AX440" s="436"/>
    </row>
    <row r="441" spans="2:50">
      <c r="B441" s="435"/>
      <c r="C441" s="95">
        <f t="shared" si="446"/>
        <v>15</v>
      </c>
      <c r="D441" s="95"/>
      <c r="E441" s="95"/>
      <c r="F441" s="95"/>
      <c r="G441" s="178"/>
      <c r="H441" s="436"/>
      <c r="I441" s="154" t="str">
        <f t="shared" si="462"/>
        <v/>
      </c>
      <c r="J441" s="154" t="str">
        <f t="shared" si="463"/>
        <v/>
      </c>
      <c r="K441" s="155" t="str">
        <f t="shared" si="464"/>
        <v/>
      </c>
      <c r="L441" s="439"/>
      <c r="M441" s="154" t="str">
        <f t="shared" si="447"/>
        <v/>
      </c>
      <c r="N441" s="433"/>
      <c r="O441" s="433"/>
      <c r="P441" s="95"/>
      <c r="Q441" s="95"/>
      <c r="R441" s="178" t="str">
        <f t="shared" si="448"/>
        <v/>
      </c>
      <c r="S441" s="95" t="str">
        <f t="shared" si="449"/>
        <v/>
      </c>
      <c r="T441" s="436"/>
      <c r="U441" s="95"/>
      <c r="V441" s="95"/>
      <c r="W441" s="178" t="str">
        <f t="shared" si="450"/>
        <v/>
      </c>
      <c r="X441" s="95" t="str">
        <f t="shared" si="451"/>
        <v/>
      </c>
      <c r="Y441" s="436"/>
      <c r="Z441" s="95"/>
      <c r="AA441" s="95"/>
      <c r="AB441" s="178" t="str">
        <f t="shared" si="452"/>
        <v/>
      </c>
      <c r="AC441" s="95" t="str">
        <f t="shared" si="453"/>
        <v/>
      </c>
      <c r="AD441" s="436"/>
      <c r="AE441" s="95"/>
      <c r="AF441" s="95"/>
      <c r="AG441" s="178" t="str">
        <f t="shared" si="454"/>
        <v/>
      </c>
      <c r="AH441" s="95" t="str">
        <f t="shared" si="455"/>
        <v/>
      </c>
      <c r="AI441" s="436"/>
      <c r="AJ441" s="95"/>
      <c r="AK441" s="95"/>
      <c r="AL441" s="178" t="str">
        <f t="shared" si="456"/>
        <v/>
      </c>
      <c r="AM441" s="95" t="str">
        <f t="shared" si="457"/>
        <v/>
      </c>
      <c r="AN441" s="436"/>
      <c r="AO441" s="95"/>
      <c r="AP441" s="95"/>
      <c r="AQ441" s="178" t="str">
        <f t="shared" si="458"/>
        <v/>
      </c>
      <c r="AR441" s="95" t="str">
        <f t="shared" si="459"/>
        <v/>
      </c>
      <c r="AS441" s="436"/>
      <c r="AT441" s="95"/>
      <c r="AU441" s="95"/>
      <c r="AV441" s="178" t="str">
        <f t="shared" si="460"/>
        <v/>
      </c>
      <c r="AW441" s="95" t="str">
        <f t="shared" si="461"/>
        <v/>
      </c>
      <c r="AX441" s="436"/>
    </row>
    <row r="442" spans="2:50" ht="15.75">
      <c r="B442" s="443" t="s">
        <v>167</v>
      </c>
      <c r="C442" s="444"/>
      <c r="D442" s="444"/>
      <c r="E442" s="444"/>
      <c r="F442" s="444"/>
      <c r="G442" s="444"/>
      <c r="H442" s="444"/>
      <c r="I442" s="151"/>
      <c r="J442" s="151"/>
      <c r="K442" s="151"/>
      <c r="L442" s="151"/>
      <c r="M442" s="151"/>
      <c r="N442" s="433" t="s">
        <v>159</v>
      </c>
      <c r="O442" s="446" t="s">
        <v>106</v>
      </c>
      <c r="P442" s="448">
        <f>AT422+1</f>
        <v>46021</v>
      </c>
      <c r="Q442" s="435"/>
      <c r="R442" s="435"/>
      <c r="S442" s="435"/>
      <c r="T442" s="435"/>
      <c r="U442" s="448">
        <f>P442+1</f>
        <v>46022</v>
      </c>
      <c r="V442" s="435"/>
      <c r="W442" s="435"/>
      <c r="X442" s="435"/>
      <c r="Y442" s="435"/>
      <c r="Z442" s="448">
        <f>U442+1</f>
        <v>46023</v>
      </c>
      <c r="AA442" s="435"/>
      <c r="AB442" s="435"/>
      <c r="AC442" s="435"/>
      <c r="AD442" s="435"/>
      <c r="AE442" s="448">
        <f>Z442+1</f>
        <v>46024</v>
      </c>
      <c r="AF442" s="435"/>
      <c r="AG442" s="435"/>
      <c r="AH442" s="435"/>
      <c r="AI442" s="435"/>
      <c r="AJ442" s="448">
        <f>AE442+1</f>
        <v>46025</v>
      </c>
      <c r="AK442" s="435"/>
      <c r="AL442" s="435"/>
      <c r="AM442" s="435"/>
      <c r="AN442" s="435"/>
      <c r="AO442" s="448">
        <f>AJ442+1</f>
        <v>46026</v>
      </c>
      <c r="AP442" s="435"/>
      <c r="AQ442" s="435"/>
      <c r="AR442" s="435"/>
      <c r="AS442" s="435"/>
      <c r="AT442" s="448">
        <f>AO442+1</f>
        <v>46027</v>
      </c>
      <c r="AU442" s="435"/>
      <c r="AV442" s="435"/>
      <c r="AW442" s="435"/>
      <c r="AX442" s="435"/>
    </row>
    <row r="443" spans="2:50" ht="15.75">
      <c r="B443" s="445"/>
      <c r="C443" s="445"/>
      <c r="D443" s="445"/>
      <c r="E443" s="445"/>
      <c r="F443" s="445"/>
      <c r="G443" s="445"/>
      <c r="H443" s="445"/>
      <c r="I443" s="151"/>
      <c r="J443" s="151"/>
      <c r="K443" s="151"/>
      <c r="L443" s="151"/>
      <c r="M443" s="151"/>
      <c r="N443" s="433"/>
      <c r="O443" s="447"/>
      <c r="P443" s="448" t="s">
        <v>120</v>
      </c>
      <c r="Q443" s="435"/>
      <c r="R443" s="435"/>
      <c r="S443" s="435"/>
      <c r="T443" s="435"/>
      <c r="U443" s="448" t="s">
        <v>114</v>
      </c>
      <c r="V443" s="435"/>
      <c r="W443" s="435"/>
      <c r="X443" s="435"/>
      <c r="Y443" s="435"/>
      <c r="Z443" s="448" t="s">
        <v>115</v>
      </c>
      <c r="AA443" s="435"/>
      <c r="AB443" s="435"/>
      <c r="AC443" s="435"/>
      <c r="AD443" s="435"/>
      <c r="AE443" s="448" t="s">
        <v>116</v>
      </c>
      <c r="AF443" s="435"/>
      <c r="AG443" s="435"/>
      <c r="AH443" s="435"/>
      <c r="AI443" s="435"/>
      <c r="AJ443" s="448" t="s">
        <v>117</v>
      </c>
      <c r="AK443" s="435"/>
      <c r="AL443" s="435"/>
      <c r="AM443" s="435"/>
      <c r="AN443" s="435"/>
      <c r="AO443" s="448" t="s">
        <v>118</v>
      </c>
      <c r="AP443" s="435"/>
      <c r="AQ443" s="435"/>
      <c r="AR443" s="435"/>
      <c r="AS443" s="435"/>
      <c r="AT443" s="448" t="s">
        <v>119</v>
      </c>
      <c r="AU443" s="435"/>
      <c r="AV443" s="435"/>
      <c r="AW443" s="435"/>
      <c r="AX443" s="435"/>
    </row>
    <row r="444" spans="2:50">
      <c r="B444" s="433" t="s">
        <v>155</v>
      </c>
      <c r="C444" s="433" t="s">
        <v>147</v>
      </c>
      <c r="D444" s="433"/>
      <c r="E444" s="433" t="s">
        <v>149</v>
      </c>
      <c r="F444" s="433"/>
      <c r="G444" s="433"/>
      <c r="H444" s="440" t="s">
        <v>156</v>
      </c>
      <c r="I444" s="434" t="s">
        <v>225</v>
      </c>
      <c r="J444" s="434"/>
      <c r="K444" s="434"/>
      <c r="L444" s="434" t="s">
        <v>156</v>
      </c>
      <c r="M444" s="434" t="s">
        <v>168</v>
      </c>
      <c r="N444" s="433"/>
      <c r="O444" s="433" t="s">
        <v>158</v>
      </c>
      <c r="P444" s="430" t="s">
        <v>152</v>
      </c>
      <c r="Q444" s="431"/>
      <c r="R444" s="431"/>
      <c r="S444" s="432"/>
      <c r="T444" s="433" t="s">
        <v>156</v>
      </c>
      <c r="U444" s="430" t="s">
        <v>152</v>
      </c>
      <c r="V444" s="431"/>
      <c r="W444" s="431"/>
      <c r="X444" s="432"/>
      <c r="Y444" s="433" t="s">
        <v>156</v>
      </c>
      <c r="Z444" s="430" t="s">
        <v>152</v>
      </c>
      <c r="AA444" s="431"/>
      <c r="AB444" s="431"/>
      <c r="AC444" s="432"/>
      <c r="AD444" s="433" t="s">
        <v>156</v>
      </c>
      <c r="AE444" s="430" t="s">
        <v>152</v>
      </c>
      <c r="AF444" s="431"/>
      <c r="AG444" s="431"/>
      <c r="AH444" s="432"/>
      <c r="AI444" s="433" t="s">
        <v>156</v>
      </c>
      <c r="AJ444" s="430" t="s">
        <v>152</v>
      </c>
      <c r="AK444" s="431"/>
      <c r="AL444" s="431"/>
      <c r="AM444" s="432"/>
      <c r="AN444" s="433" t="s">
        <v>156</v>
      </c>
      <c r="AO444" s="430" t="s">
        <v>152</v>
      </c>
      <c r="AP444" s="431"/>
      <c r="AQ444" s="431"/>
      <c r="AR444" s="432"/>
      <c r="AS444" s="433" t="s">
        <v>156</v>
      </c>
      <c r="AT444" s="430" t="s">
        <v>152</v>
      </c>
      <c r="AU444" s="431"/>
      <c r="AV444" s="431"/>
      <c r="AW444" s="432"/>
      <c r="AX444" s="433" t="s">
        <v>156</v>
      </c>
    </row>
    <row r="445" spans="2:50">
      <c r="B445" s="433"/>
      <c r="C445" s="433"/>
      <c r="D445" s="433"/>
      <c r="E445" s="433" t="s">
        <v>148</v>
      </c>
      <c r="F445" s="433"/>
      <c r="G445" s="433"/>
      <c r="H445" s="441"/>
      <c r="I445" s="434" t="s">
        <v>148</v>
      </c>
      <c r="J445" s="434"/>
      <c r="K445" s="434"/>
      <c r="L445" s="434"/>
      <c r="M445" s="434"/>
      <c r="N445" s="433"/>
      <c r="O445" s="433"/>
      <c r="P445" s="430" t="s">
        <v>153</v>
      </c>
      <c r="Q445" s="431"/>
      <c r="R445" s="431"/>
      <c r="S445" s="432"/>
      <c r="T445" s="433"/>
      <c r="U445" s="430" t="s">
        <v>153</v>
      </c>
      <c r="V445" s="431"/>
      <c r="W445" s="431"/>
      <c r="X445" s="432"/>
      <c r="Y445" s="433"/>
      <c r="Z445" s="430" t="s">
        <v>153</v>
      </c>
      <c r="AA445" s="431"/>
      <c r="AB445" s="431"/>
      <c r="AC445" s="432"/>
      <c r="AD445" s="433"/>
      <c r="AE445" s="430" t="s">
        <v>153</v>
      </c>
      <c r="AF445" s="431"/>
      <c r="AG445" s="431"/>
      <c r="AH445" s="432"/>
      <c r="AI445" s="433"/>
      <c r="AJ445" s="430" t="s">
        <v>153</v>
      </c>
      <c r="AK445" s="431"/>
      <c r="AL445" s="431"/>
      <c r="AM445" s="432"/>
      <c r="AN445" s="433"/>
      <c r="AO445" s="430" t="s">
        <v>153</v>
      </c>
      <c r="AP445" s="431"/>
      <c r="AQ445" s="431"/>
      <c r="AR445" s="432"/>
      <c r="AS445" s="433"/>
      <c r="AT445" s="430" t="s">
        <v>153</v>
      </c>
      <c r="AU445" s="431"/>
      <c r="AV445" s="431"/>
      <c r="AW445" s="432"/>
      <c r="AX445" s="433"/>
    </row>
    <row r="446" spans="2:50">
      <c r="B446" s="433"/>
      <c r="C446" s="433"/>
      <c r="D446" s="433"/>
      <c r="E446" s="94" t="s">
        <v>150</v>
      </c>
      <c r="F446" s="94" t="s">
        <v>151</v>
      </c>
      <c r="G446" s="94" t="s">
        <v>154</v>
      </c>
      <c r="H446" s="442"/>
      <c r="I446" s="153" t="s">
        <v>150</v>
      </c>
      <c r="J446" s="153" t="s">
        <v>151</v>
      </c>
      <c r="K446" s="153" t="s">
        <v>154</v>
      </c>
      <c r="L446" s="434"/>
      <c r="M446" s="434"/>
      <c r="N446" s="433"/>
      <c r="O446" s="433"/>
      <c r="P446" s="94" t="s">
        <v>150</v>
      </c>
      <c r="Q446" s="94" t="s">
        <v>151</v>
      </c>
      <c r="R446" s="94" t="s">
        <v>154</v>
      </c>
      <c r="S446" s="94" t="s">
        <v>168</v>
      </c>
      <c r="T446" s="433"/>
      <c r="U446" s="94" t="s">
        <v>150</v>
      </c>
      <c r="V446" s="94" t="s">
        <v>151</v>
      </c>
      <c r="W446" s="94" t="s">
        <v>154</v>
      </c>
      <c r="X446" s="94" t="s">
        <v>168</v>
      </c>
      <c r="Y446" s="433"/>
      <c r="Z446" s="94" t="s">
        <v>150</v>
      </c>
      <c r="AA446" s="94" t="s">
        <v>151</v>
      </c>
      <c r="AB446" s="94" t="s">
        <v>154</v>
      </c>
      <c r="AC446" s="94" t="s">
        <v>168</v>
      </c>
      <c r="AD446" s="43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3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3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3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33"/>
    </row>
    <row r="447" spans="2:50">
      <c r="B447" s="433" t="s">
        <v>649</v>
      </c>
      <c r="C447" s="95">
        <f>C427</f>
        <v>1</v>
      </c>
      <c r="D447" s="95"/>
      <c r="E447" s="95"/>
      <c r="F447" s="95"/>
      <c r="G447" s="178" t="e">
        <f>F447/E447</f>
        <v>#DIV/0!</v>
      </c>
      <c r="H447" s="436" t="e">
        <f>AVERAGE(G447:G461)</f>
        <v>#DIV/0!</v>
      </c>
      <c r="I447" s="154" t="str">
        <f t="shared" ref="I447:I449" si="465">IFERROR(AVERAGE(P447,U447,Z447,AE447,AJ447,AO447,AT447),"")</f>
        <v/>
      </c>
      <c r="J447" s="154" t="str">
        <f t="shared" ref="J447:J449" si="466">IFERROR(AVERAGE(Q447,V447,AA447,AF447,AK447,AP447,AU447),"")</f>
        <v/>
      </c>
      <c r="K447" s="155" t="str">
        <f t="shared" ref="K447:K449" si="467">IFERROR(AVERAGE(R447,W447,AB447,AG447,AL447,AQ447,AV447),"")</f>
        <v/>
      </c>
      <c r="L447" s="437" t="str">
        <f>IFERROR(AVERAGE(K447:K461),"-")</f>
        <v>-</v>
      </c>
      <c r="M447" s="154" t="str">
        <f>IFERROR(RANK(K447, K$447:K$461),"")</f>
        <v/>
      </c>
      <c r="N447" s="433"/>
      <c r="O447" s="433"/>
      <c r="P447" s="95"/>
      <c r="Q447" s="95"/>
      <c r="R447" s="178" t="str">
        <f>IFERROR(Q447/P447,"")</f>
        <v/>
      </c>
      <c r="S447" s="95" t="str">
        <f>IFERROR(RANK(R447, R$447:R$461),"")</f>
        <v/>
      </c>
      <c r="T447" s="436" t="e">
        <f>AVERAGE(R447:R461)</f>
        <v>#DIV/0!</v>
      </c>
      <c r="U447" s="95"/>
      <c r="V447" s="95"/>
      <c r="W447" s="178" t="str">
        <f>IFERROR(V447/U447,"")</f>
        <v/>
      </c>
      <c r="X447" s="95" t="str">
        <f>IFERROR(RANK(W447, W$447:W$461),"")</f>
        <v/>
      </c>
      <c r="Y447" s="436" t="e">
        <f>AVERAGE(W447:W461)</f>
        <v>#DIV/0!</v>
      </c>
      <c r="Z447" s="95"/>
      <c r="AA447" s="95"/>
      <c r="AB447" s="178" t="str">
        <f>IFERROR(AA447/Z447,"")</f>
        <v/>
      </c>
      <c r="AC447" s="95" t="str">
        <f>IFERROR(RANK(AB447, AB$447:AB$461),"")</f>
        <v/>
      </c>
      <c r="AD447" s="436" t="e">
        <f>AVERAGE(AB447:AB461)</f>
        <v>#DIV/0!</v>
      </c>
      <c r="AE447" s="95"/>
      <c r="AF447" s="95"/>
      <c r="AG447" s="178" t="str">
        <f>IFERROR(AF447/AE447,"")</f>
        <v/>
      </c>
      <c r="AH447" s="95" t="str">
        <f>IFERROR(RANK(AG447, AG$447:AG$461),"")</f>
        <v/>
      </c>
      <c r="AI447" s="436" t="e">
        <f>AVERAGE(AG447:AG461)</f>
        <v>#DIV/0!</v>
      </c>
      <c r="AJ447" s="95"/>
      <c r="AK447" s="95"/>
      <c r="AL447" s="178" t="str">
        <f>IFERROR(AK447/AJ447,"")</f>
        <v/>
      </c>
      <c r="AM447" s="95" t="str">
        <f>IFERROR(RANK(AL447, AL$447:AL$461),"")</f>
        <v/>
      </c>
      <c r="AN447" s="436" t="e">
        <f>AVERAGE(AL447:AL461)</f>
        <v>#DIV/0!</v>
      </c>
      <c r="AO447" s="95"/>
      <c r="AP447" s="95"/>
      <c r="AQ447" s="178" t="str">
        <f>IFERROR(AP447/AO447,"")</f>
        <v/>
      </c>
      <c r="AR447" s="95" t="str">
        <f>IFERROR(RANK(AQ447, AQ$447:AQ$461),"")</f>
        <v/>
      </c>
      <c r="AS447" s="436" t="e">
        <f>AVERAGE(AQ447:AQ461)</f>
        <v>#DIV/0!</v>
      </c>
      <c r="AT447" s="95"/>
      <c r="AU447" s="95"/>
      <c r="AV447" s="178" t="str">
        <f>IFERROR(AU447/AT447,"")</f>
        <v/>
      </c>
      <c r="AW447" s="95" t="str">
        <f>IFERROR(RANK(AV447, AV$447:AV$461),"")</f>
        <v/>
      </c>
      <c r="AX447" s="436" t="e">
        <f>AVERAGE(AV447:AV461)</f>
        <v>#DIV/0!</v>
      </c>
    </row>
    <row r="448" spans="2:50">
      <c r="B448" s="435"/>
      <c r="C448" s="95">
        <f t="shared" ref="C448:C461" si="468">C428</f>
        <v>2</v>
      </c>
      <c r="D448" s="95"/>
      <c r="E448" s="95"/>
      <c r="F448" s="95"/>
      <c r="G448" s="178"/>
      <c r="H448" s="436"/>
      <c r="I448" s="154" t="str">
        <f t="shared" si="465"/>
        <v/>
      </c>
      <c r="J448" s="154" t="str">
        <f t="shared" si="466"/>
        <v/>
      </c>
      <c r="K448" s="155" t="str">
        <f t="shared" si="467"/>
        <v/>
      </c>
      <c r="L448" s="438"/>
      <c r="M448" s="154" t="str">
        <f t="shared" ref="M448:M461" si="469">IFERROR(RANK(K448, K$447:K$461),"")</f>
        <v/>
      </c>
      <c r="N448" s="433"/>
      <c r="O448" s="433"/>
      <c r="P448" s="95"/>
      <c r="Q448" s="95"/>
      <c r="R448" s="178" t="str">
        <f t="shared" ref="R448:R461" si="470">IFERROR(Q448/P448,"")</f>
        <v/>
      </c>
      <c r="S448" s="95" t="str">
        <f t="shared" ref="S448:S461" si="471">IFERROR(RANK(R448, R$447:R$461),"")</f>
        <v/>
      </c>
      <c r="T448" s="436"/>
      <c r="U448" s="95"/>
      <c r="V448" s="95"/>
      <c r="W448" s="178" t="str">
        <f t="shared" ref="W448:W461" si="472">IFERROR(V448/U448,"")</f>
        <v/>
      </c>
      <c r="X448" s="95" t="str">
        <f t="shared" ref="X448:X461" si="473">IFERROR(RANK(W448, W$447:W$461),"")</f>
        <v/>
      </c>
      <c r="Y448" s="436"/>
      <c r="Z448" s="95"/>
      <c r="AA448" s="95"/>
      <c r="AB448" s="178" t="str">
        <f t="shared" ref="AB448:AB461" si="474">IFERROR(AA448/Z448,"")</f>
        <v/>
      </c>
      <c r="AC448" s="95" t="str">
        <f t="shared" ref="AC448:AC461" si="475">IFERROR(RANK(AB448, AB$447:AB$461),"")</f>
        <v/>
      </c>
      <c r="AD448" s="436"/>
      <c r="AE448" s="95"/>
      <c r="AF448" s="95"/>
      <c r="AG448" s="178" t="str">
        <f t="shared" ref="AG448:AG461" si="476">IFERROR(AF448/AE448,"")</f>
        <v/>
      </c>
      <c r="AH448" s="95" t="str">
        <f t="shared" ref="AH448:AH461" si="477">IFERROR(RANK(AG448, AG$447:AG$461),"")</f>
        <v/>
      </c>
      <c r="AI448" s="436"/>
      <c r="AJ448" s="95"/>
      <c r="AK448" s="95"/>
      <c r="AL448" s="178" t="str">
        <f t="shared" ref="AL448:AL461" si="478">IFERROR(AK448/AJ448,"")</f>
        <v/>
      </c>
      <c r="AM448" s="95" t="str">
        <f t="shared" ref="AM448:AM461" si="479">IFERROR(RANK(AL448, AL$447:AL$461),"")</f>
        <v/>
      </c>
      <c r="AN448" s="436"/>
      <c r="AO448" s="95"/>
      <c r="AP448" s="95"/>
      <c r="AQ448" s="178" t="str">
        <f t="shared" ref="AQ448:AQ461" si="480">IFERROR(AP448/AO448,"")</f>
        <v/>
      </c>
      <c r="AR448" s="95" t="str">
        <f t="shared" ref="AR448:AR461" si="481">IFERROR(RANK(AQ448, AQ$447:AQ$461),"")</f>
        <v/>
      </c>
      <c r="AS448" s="436"/>
      <c r="AT448" s="95"/>
      <c r="AU448" s="95"/>
      <c r="AV448" s="178" t="str">
        <f t="shared" ref="AV448:AV461" si="482">IFERROR(AU448/AT448,"")</f>
        <v/>
      </c>
      <c r="AW448" s="95" t="str">
        <f t="shared" ref="AW448:AW461" si="483">IFERROR(RANK(AV448, AV$447:AV$461),"")</f>
        <v/>
      </c>
      <c r="AX448" s="436"/>
    </row>
    <row r="449" spans="2:50">
      <c r="B449" s="435"/>
      <c r="C449" s="95">
        <f t="shared" si="468"/>
        <v>3</v>
      </c>
      <c r="D449" s="95"/>
      <c r="E449" s="95"/>
      <c r="F449" s="95"/>
      <c r="G449" s="178"/>
      <c r="H449" s="436"/>
      <c r="I449" s="154" t="str">
        <f t="shared" si="465"/>
        <v/>
      </c>
      <c r="J449" s="154" t="str">
        <f t="shared" si="466"/>
        <v/>
      </c>
      <c r="K449" s="155" t="str">
        <f t="shared" si="467"/>
        <v/>
      </c>
      <c r="L449" s="438"/>
      <c r="M449" s="154" t="str">
        <f t="shared" si="469"/>
        <v/>
      </c>
      <c r="N449" s="433"/>
      <c r="O449" s="433"/>
      <c r="P449" s="95"/>
      <c r="Q449" s="95"/>
      <c r="R449" s="178" t="str">
        <f t="shared" si="470"/>
        <v/>
      </c>
      <c r="S449" s="95" t="str">
        <f t="shared" si="471"/>
        <v/>
      </c>
      <c r="T449" s="436"/>
      <c r="U449" s="95"/>
      <c r="V449" s="95"/>
      <c r="W449" s="178" t="str">
        <f t="shared" si="472"/>
        <v/>
      </c>
      <c r="X449" s="95" t="str">
        <f t="shared" si="473"/>
        <v/>
      </c>
      <c r="Y449" s="436"/>
      <c r="Z449" s="95"/>
      <c r="AA449" s="95"/>
      <c r="AB449" s="178" t="str">
        <f t="shared" si="474"/>
        <v/>
      </c>
      <c r="AC449" s="95" t="str">
        <f t="shared" si="475"/>
        <v/>
      </c>
      <c r="AD449" s="436"/>
      <c r="AE449" s="95"/>
      <c r="AF449" s="95"/>
      <c r="AG449" s="178" t="str">
        <f t="shared" si="476"/>
        <v/>
      </c>
      <c r="AH449" s="95" t="str">
        <f t="shared" si="477"/>
        <v/>
      </c>
      <c r="AI449" s="436"/>
      <c r="AJ449" s="95"/>
      <c r="AK449" s="95"/>
      <c r="AL449" s="178" t="str">
        <f t="shared" si="478"/>
        <v/>
      </c>
      <c r="AM449" s="95" t="str">
        <f t="shared" si="479"/>
        <v/>
      </c>
      <c r="AN449" s="436"/>
      <c r="AO449" s="95"/>
      <c r="AP449" s="95"/>
      <c r="AQ449" s="178" t="str">
        <f t="shared" si="480"/>
        <v/>
      </c>
      <c r="AR449" s="95" t="str">
        <f t="shared" si="481"/>
        <v/>
      </c>
      <c r="AS449" s="436"/>
      <c r="AT449" s="95"/>
      <c r="AU449" s="95"/>
      <c r="AV449" s="178" t="str">
        <f t="shared" si="482"/>
        <v/>
      </c>
      <c r="AW449" s="95" t="str">
        <f t="shared" si="483"/>
        <v/>
      </c>
      <c r="AX449" s="436"/>
    </row>
    <row r="450" spans="2:50">
      <c r="B450" s="435"/>
      <c r="C450" s="95">
        <f t="shared" si="468"/>
        <v>4</v>
      </c>
      <c r="D450" s="95"/>
      <c r="E450" s="95"/>
      <c r="F450" s="95"/>
      <c r="G450" s="178"/>
      <c r="H450" s="436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38"/>
      <c r="M450" s="154" t="str">
        <f t="shared" si="469"/>
        <v/>
      </c>
      <c r="N450" s="433"/>
      <c r="O450" s="433"/>
      <c r="P450" s="95"/>
      <c r="Q450" s="95"/>
      <c r="R450" s="178" t="str">
        <f t="shared" si="470"/>
        <v/>
      </c>
      <c r="S450" s="95" t="str">
        <f t="shared" si="471"/>
        <v/>
      </c>
      <c r="T450" s="436"/>
      <c r="U450" s="95"/>
      <c r="V450" s="95"/>
      <c r="W450" s="178" t="str">
        <f t="shared" si="472"/>
        <v/>
      </c>
      <c r="X450" s="95" t="str">
        <f t="shared" si="473"/>
        <v/>
      </c>
      <c r="Y450" s="436"/>
      <c r="Z450" s="95"/>
      <c r="AA450" s="95"/>
      <c r="AB450" s="178" t="str">
        <f t="shared" si="474"/>
        <v/>
      </c>
      <c r="AC450" s="95" t="str">
        <f t="shared" si="475"/>
        <v/>
      </c>
      <c r="AD450" s="436"/>
      <c r="AE450" s="95"/>
      <c r="AF450" s="95"/>
      <c r="AG450" s="178" t="str">
        <f t="shared" si="476"/>
        <v/>
      </c>
      <c r="AH450" s="95" t="str">
        <f t="shared" si="477"/>
        <v/>
      </c>
      <c r="AI450" s="436"/>
      <c r="AJ450" s="95"/>
      <c r="AK450" s="95"/>
      <c r="AL450" s="178" t="str">
        <f t="shared" si="478"/>
        <v/>
      </c>
      <c r="AM450" s="95" t="str">
        <f t="shared" si="479"/>
        <v/>
      </c>
      <c r="AN450" s="436"/>
      <c r="AO450" s="95"/>
      <c r="AP450" s="95"/>
      <c r="AQ450" s="178" t="str">
        <f t="shared" si="480"/>
        <v/>
      </c>
      <c r="AR450" s="95" t="str">
        <f t="shared" si="481"/>
        <v/>
      </c>
      <c r="AS450" s="436"/>
      <c r="AT450" s="95"/>
      <c r="AU450" s="95"/>
      <c r="AV450" s="178" t="str">
        <f t="shared" si="482"/>
        <v/>
      </c>
      <c r="AW450" s="95" t="str">
        <f t="shared" si="483"/>
        <v/>
      </c>
      <c r="AX450" s="436"/>
    </row>
    <row r="451" spans="2:50">
      <c r="B451" s="435"/>
      <c r="C451" s="95">
        <f t="shared" si="468"/>
        <v>5</v>
      </c>
      <c r="D451" s="95"/>
      <c r="E451" s="95"/>
      <c r="F451" s="95"/>
      <c r="G451" s="178"/>
      <c r="H451" s="436"/>
      <c r="I451" s="154" t="str">
        <f t="shared" ref="I451:I461" si="484">IFERROR(AVERAGE(P451,U451,Z451,AE451,AJ451,AO451,AT451),"")</f>
        <v/>
      </c>
      <c r="J451" s="154" t="str">
        <f t="shared" ref="J451:J461" si="485">IFERROR(AVERAGE(Q451,V451,AA451,AF451,AK451,AP451,AU451),"")</f>
        <v/>
      </c>
      <c r="K451" s="155" t="str">
        <f t="shared" ref="K451:K461" si="486">IFERROR(AVERAGE(R451,W451,AB451,AG451,AL451,AQ451,AV451),"")</f>
        <v/>
      </c>
      <c r="L451" s="438"/>
      <c r="M451" s="154" t="str">
        <f t="shared" si="469"/>
        <v/>
      </c>
      <c r="N451" s="433"/>
      <c r="O451" s="433"/>
      <c r="P451" s="95"/>
      <c r="Q451" s="95"/>
      <c r="R451" s="178" t="str">
        <f t="shared" si="470"/>
        <v/>
      </c>
      <c r="S451" s="95" t="str">
        <f t="shared" si="471"/>
        <v/>
      </c>
      <c r="T451" s="436"/>
      <c r="U451" s="95"/>
      <c r="V451" s="95"/>
      <c r="W451" s="178" t="str">
        <f t="shared" si="472"/>
        <v/>
      </c>
      <c r="X451" s="95" t="str">
        <f t="shared" si="473"/>
        <v/>
      </c>
      <c r="Y451" s="436"/>
      <c r="Z451" s="95"/>
      <c r="AA451" s="95"/>
      <c r="AB451" s="178" t="str">
        <f t="shared" si="474"/>
        <v/>
      </c>
      <c r="AC451" s="95" t="str">
        <f t="shared" si="475"/>
        <v/>
      </c>
      <c r="AD451" s="436"/>
      <c r="AE451" s="95"/>
      <c r="AF451" s="95"/>
      <c r="AG451" s="178" t="str">
        <f t="shared" si="476"/>
        <v/>
      </c>
      <c r="AH451" s="95" t="str">
        <f t="shared" si="477"/>
        <v/>
      </c>
      <c r="AI451" s="436"/>
      <c r="AJ451" s="95"/>
      <c r="AK451" s="95"/>
      <c r="AL451" s="178" t="str">
        <f t="shared" si="478"/>
        <v/>
      </c>
      <c r="AM451" s="95" t="str">
        <f t="shared" si="479"/>
        <v/>
      </c>
      <c r="AN451" s="436"/>
      <c r="AO451" s="95"/>
      <c r="AP451" s="95"/>
      <c r="AQ451" s="178" t="str">
        <f t="shared" si="480"/>
        <v/>
      </c>
      <c r="AR451" s="95" t="str">
        <f t="shared" si="481"/>
        <v/>
      </c>
      <c r="AS451" s="436"/>
      <c r="AT451" s="95"/>
      <c r="AU451" s="95"/>
      <c r="AV451" s="178" t="str">
        <f t="shared" si="482"/>
        <v/>
      </c>
      <c r="AW451" s="95" t="str">
        <f t="shared" si="483"/>
        <v/>
      </c>
      <c r="AX451" s="436"/>
    </row>
    <row r="452" spans="2:50">
      <c r="B452" s="435"/>
      <c r="C452" s="95">
        <f t="shared" si="468"/>
        <v>6</v>
      </c>
      <c r="D452" s="95"/>
      <c r="E452" s="95"/>
      <c r="F452" s="95"/>
      <c r="G452" s="178"/>
      <c r="H452" s="436"/>
      <c r="I452" s="154" t="str">
        <f t="shared" si="484"/>
        <v/>
      </c>
      <c r="J452" s="154" t="str">
        <f t="shared" si="485"/>
        <v/>
      </c>
      <c r="K452" s="155" t="str">
        <f t="shared" si="486"/>
        <v/>
      </c>
      <c r="L452" s="438"/>
      <c r="M452" s="154" t="str">
        <f t="shared" si="469"/>
        <v/>
      </c>
      <c r="N452" s="433"/>
      <c r="O452" s="433"/>
      <c r="P452" s="95"/>
      <c r="Q452" s="95"/>
      <c r="R452" s="178" t="str">
        <f t="shared" si="470"/>
        <v/>
      </c>
      <c r="S452" s="95" t="str">
        <f t="shared" si="471"/>
        <v/>
      </c>
      <c r="T452" s="436"/>
      <c r="U452" s="95"/>
      <c r="V452" s="95"/>
      <c r="W452" s="178" t="str">
        <f t="shared" si="472"/>
        <v/>
      </c>
      <c r="X452" s="95" t="str">
        <f t="shared" si="473"/>
        <v/>
      </c>
      <c r="Y452" s="436"/>
      <c r="Z452" s="95"/>
      <c r="AA452" s="95"/>
      <c r="AB452" s="178" t="str">
        <f t="shared" si="474"/>
        <v/>
      </c>
      <c r="AC452" s="95" t="str">
        <f t="shared" si="475"/>
        <v/>
      </c>
      <c r="AD452" s="436"/>
      <c r="AE452" s="95"/>
      <c r="AF452" s="95"/>
      <c r="AG452" s="178" t="str">
        <f t="shared" si="476"/>
        <v/>
      </c>
      <c r="AH452" s="95" t="str">
        <f t="shared" si="477"/>
        <v/>
      </c>
      <c r="AI452" s="436"/>
      <c r="AJ452" s="95"/>
      <c r="AK452" s="95"/>
      <c r="AL452" s="178" t="str">
        <f t="shared" si="478"/>
        <v/>
      </c>
      <c r="AM452" s="95" t="str">
        <f t="shared" si="479"/>
        <v/>
      </c>
      <c r="AN452" s="436"/>
      <c r="AO452" s="95"/>
      <c r="AP452" s="95"/>
      <c r="AQ452" s="178" t="str">
        <f t="shared" si="480"/>
        <v/>
      </c>
      <c r="AR452" s="95" t="str">
        <f t="shared" si="481"/>
        <v/>
      </c>
      <c r="AS452" s="436"/>
      <c r="AT452" s="95"/>
      <c r="AU452" s="95"/>
      <c r="AV452" s="178" t="str">
        <f t="shared" si="482"/>
        <v/>
      </c>
      <c r="AW452" s="95" t="str">
        <f t="shared" si="483"/>
        <v/>
      </c>
      <c r="AX452" s="436"/>
    </row>
    <row r="453" spans="2:50">
      <c r="B453" s="435"/>
      <c r="C453" s="95">
        <f t="shared" si="468"/>
        <v>7</v>
      </c>
      <c r="D453" s="95"/>
      <c r="E453" s="95"/>
      <c r="F453" s="95"/>
      <c r="G453" s="178"/>
      <c r="H453" s="436"/>
      <c r="I453" s="154" t="str">
        <f t="shared" si="484"/>
        <v/>
      </c>
      <c r="J453" s="154" t="str">
        <f t="shared" si="485"/>
        <v/>
      </c>
      <c r="K453" s="155" t="str">
        <f t="shared" si="486"/>
        <v/>
      </c>
      <c r="L453" s="438"/>
      <c r="M453" s="154" t="str">
        <f t="shared" si="469"/>
        <v/>
      </c>
      <c r="N453" s="433"/>
      <c r="O453" s="433"/>
      <c r="P453" s="95"/>
      <c r="Q453" s="95"/>
      <c r="R453" s="178" t="str">
        <f t="shared" si="470"/>
        <v/>
      </c>
      <c r="S453" s="95" t="str">
        <f t="shared" si="471"/>
        <v/>
      </c>
      <c r="T453" s="436"/>
      <c r="U453" s="95"/>
      <c r="V453" s="95"/>
      <c r="W453" s="178" t="str">
        <f t="shared" si="472"/>
        <v/>
      </c>
      <c r="X453" s="95" t="str">
        <f t="shared" si="473"/>
        <v/>
      </c>
      <c r="Y453" s="436"/>
      <c r="Z453" s="95"/>
      <c r="AA453" s="95"/>
      <c r="AB453" s="178" t="str">
        <f t="shared" si="474"/>
        <v/>
      </c>
      <c r="AC453" s="95" t="str">
        <f t="shared" si="475"/>
        <v/>
      </c>
      <c r="AD453" s="436"/>
      <c r="AE453" s="95"/>
      <c r="AF453" s="95"/>
      <c r="AG453" s="178" t="str">
        <f t="shared" si="476"/>
        <v/>
      </c>
      <c r="AH453" s="95" t="str">
        <f t="shared" si="477"/>
        <v/>
      </c>
      <c r="AI453" s="436"/>
      <c r="AJ453" s="95"/>
      <c r="AK453" s="95"/>
      <c r="AL453" s="178" t="str">
        <f t="shared" si="478"/>
        <v/>
      </c>
      <c r="AM453" s="95" t="str">
        <f t="shared" si="479"/>
        <v/>
      </c>
      <c r="AN453" s="436"/>
      <c r="AO453" s="95"/>
      <c r="AP453" s="95"/>
      <c r="AQ453" s="178" t="str">
        <f t="shared" si="480"/>
        <v/>
      </c>
      <c r="AR453" s="95" t="str">
        <f t="shared" si="481"/>
        <v/>
      </c>
      <c r="AS453" s="436"/>
      <c r="AT453" s="95"/>
      <c r="AU453" s="95"/>
      <c r="AV453" s="178" t="str">
        <f t="shared" si="482"/>
        <v/>
      </c>
      <c r="AW453" s="95" t="str">
        <f t="shared" si="483"/>
        <v/>
      </c>
      <c r="AX453" s="436"/>
    </row>
    <row r="454" spans="2:50">
      <c r="B454" s="435"/>
      <c r="C454" s="95">
        <f t="shared" si="468"/>
        <v>8</v>
      </c>
      <c r="D454" s="95"/>
      <c r="E454" s="95"/>
      <c r="F454" s="95"/>
      <c r="G454" s="178"/>
      <c r="H454" s="436"/>
      <c r="I454" s="154" t="str">
        <f t="shared" si="484"/>
        <v/>
      </c>
      <c r="J454" s="154" t="str">
        <f t="shared" si="485"/>
        <v/>
      </c>
      <c r="K454" s="155" t="str">
        <f t="shared" si="486"/>
        <v/>
      </c>
      <c r="L454" s="438"/>
      <c r="M454" s="154" t="str">
        <f t="shared" si="469"/>
        <v/>
      </c>
      <c r="N454" s="433"/>
      <c r="O454" s="433"/>
      <c r="P454" s="95"/>
      <c r="Q454" s="95"/>
      <c r="R454" s="178" t="str">
        <f t="shared" si="470"/>
        <v/>
      </c>
      <c r="S454" s="95" t="str">
        <f t="shared" si="471"/>
        <v/>
      </c>
      <c r="T454" s="436"/>
      <c r="U454" s="95"/>
      <c r="V454" s="95"/>
      <c r="W454" s="178" t="str">
        <f t="shared" si="472"/>
        <v/>
      </c>
      <c r="X454" s="95" t="str">
        <f t="shared" si="473"/>
        <v/>
      </c>
      <c r="Y454" s="436"/>
      <c r="Z454" s="95"/>
      <c r="AA454" s="95"/>
      <c r="AB454" s="178" t="str">
        <f t="shared" si="474"/>
        <v/>
      </c>
      <c r="AC454" s="95" t="str">
        <f t="shared" si="475"/>
        <v/>
      </c>
      <c r="AD454" s="436"/>
      <c r="AE454" s="95"/>
      <c r="AF454" s="95"/>
      <c r="AG454" s="178" t="str">
        <f t="shared" si="476"/>
        <v/>
      </c>
      <c r="AH454" s="95" t="str">
        <f t="shared" si="477"/>
        <v/>
      </c>
      <c r="AI454" s="436"/>
      <c r="AJ454" s="95"/>
      <c r="AK454" s="95"/>
      <c r="AL454" s="178" t="str">
        <f t="shared" si="478"/>
        <v/>
      </c>
      <c r="AM454" s="95" t="str">
        <f t="shared" si="479"/>
        <v/>
      </c>
      <c r="AN454" s="436"/>
      <c r="AO454" s="95"/>
      <c r="AP454" s="95"/>
      <c r="AQ454" s="178" t="str">
        <f t="shared" si="480"/>
        <v/>
      </c>
      <c r="AR454" s="95" t="str">
        <f t="shared" si="481"/>
        <v/>
      </c>
      <c r="AS454" s="436"/>
      <c r="AT454" s="95"/>
      <c r="AU454" s="95"/>
      <c r="AV454" s="178" t="str">
        <f t="shared" si="482"/>
        <v/>
      </c>
      <c r="AW454" s="95" t="str">
        <f t="shared" si="483"/>
        <v/>
      </c>
      <c r="AX454" s="436"/>
    </row>
    <row r="455" spans="2:50">
      <c r="B455" s="435"/>
      <c r="C455" s="95">
        <f t="shared" si="468"/>
        <v>9</v>
      </c>
      <c r="D455" s="95"/>
      <c r="E455" s="95"/>
      <c r="F455" s="95"/>
      <c r="G455" s="178"/>
      <c r="H455" s="436"/>
      <c r="I455" s="154" t="str">
        <f t="shared" si="484"/>
        <v/>
      </c>
      <c r="J455" s="154" t="str">
        <f t="shared" si="485"/>
        <v/>
      </c>
      <c r="K455" s="155" t="str">
        <f t="shared" si="486"/>
        <v/>
      </c>
      <c r="L455" s="438"/>
      <c r="M455" s="154" t="str">
        <f t="shared" si="469"/>
        <v/>
      </c>
      <c r="N455" s="433"/>
      <c r="O455" s="433"/>
      <c r="P455" s="95"/>
      <c r="Q455" s="95"/>
      <c r="R455" s="178" t="str">
        <f t="shared" si="470"/>
        <v/>
      </c>
      <c r="S455" s="95" t="str">
        <f t="shared" si="471"/>
        <v/>
      </c>
      <c r="T455" s="436"/>
      <c r="U455" s="95"/>
      <c r="V455" s="95"/>
      <c r="W455" s="178" t="str">
        <f t="shared" si="472"/>
        <v/>
      </c>
      <c r="X455" s="95" t="str">
        <f t="shared" si="473"/>
        <v/>
      </c>
      <c r="Y455" s="436"/>
      <c r="Z455" s="95"/>
      <c r="AA455" s="95"/>
      <c r="AB455" s="178" t="str">
        <f t="shared" si="474"/>
        <v/>
      </c>
      <c r="AC455" s="95" t="str">
        <f t="shared" si="475"/>
        <v/>
      </c>
      <c r="AD455" s="436"/>
      <c r="AE455" s="95"/>
      <c r="AF455" s="95"/>
      <c r="AG455" s="178" t="str">
        <f t="shared" si="476"/>
        <v/>
      </c>
      <c r="AH455" s="95" t="str">
        <f t="shared" si="477"/>
        <v/>
      </c>
      <c r="AI455" s="436"/>
      <c r="AJ455" s="95"/>
      <c r="AK455" s="95"/>
      <c r="AL455" s="178" t="str">
        <f t="shared" si="478"/>
        <v/>
      </c>
      <c r="AM455" s="95" t="str">
        <f t="shared" si="479"/>
        <v/>
      </c>
      <c r="AN455" s="436"/>
      <c r="AO455" s="95"/>
      <c r="AP455" s="95"/>
      <c r="AQ455" s="178" t="str">
        <f t="shared" si="480"/>
        <v/>
      </c>
      <c r="AR455" s="95" t="str">
        <f t="shared" si="481"/>
        <v/>
      </c>
      <c r="AS455" s="436"/>
      <c r="AT455" s="95"/>
      <c r="AU455" s="95"/>
      <c r="AV455" s="178" t="str">
        <f t="shared" si="482"/>
        <v/>
      </c>
      <c r="AW455" s="95" t="str">
        <f t="shared" si="483"/>
        <v/>
      </c>
      <c r="AX455" s="436"/>
    </row>
    <row r="456" spans="2:50">
      <c r="B456" s="435"/>
      <c r="C456" s="95">
        <f t="shared" si="468"/>
        <v>10</v>
      </c>
      <c r="D456" s="95"/>
      <c r="E456" s="95"/>
      <c r="F456" s="95"/>
      <c r="G456" s="178"/>
      <c r="H456" s="436"/>
      <c r="I456" s="154" t="str">
        <f t="shared" si="484"/>
        <v/>
      </c>
      <c r="J456" s="154" t="str">
        <f t="shared" si="485"/>
        <v/>
      </c>
      <c r="K456" s="155" t="str">
        <f t="shared" si="486"/>
        <v/>
      </c>
      <c r="L456" s="438"/>
      <c r="M456" s="154" t="str">
        <f t="shared" si="469"/>
        <v/>
      </c>
      <c r="N456" s="433"/>
      <c r="O456" s="433"/>
      <c r="P456" s="95"/>
      <c r="Q456" s="95"/>
      <c r="R456" s="178" t="str">
        <f t="shared" si="470"/>
        <v/>
      </c>
      <c r="S456" s="95" t="str">
        <f t="shared" si="471"/>
        <v/>
      </c>
      <c r="T456" s="436"/>
      <c r="U456" s="95"/>
      <c r="V456" s="95"/>
      <c r="W456" s="178" t="str">
        <f t="shared" si="472"/>
        <v/>
      </c>
      <c r="X456" s="95" t="str">
        <f t="shared" si="473"/>
        <v/>
      </c>
      <c r="Y456" s="436"/>
      <c r="Z456" s="95"/>
      <c r="AA456" s="95"/>
      <c r="AB456" s="178" t="str">
        <f t="shared" si="474"/>
        <v/>
      </c>
      <c r="AC456" s="95" t="str">
        <f t="shared" si="475"/>
        <v/>
      </c>
      <c r="AD456" s="436"/>
      <c r="AE456" s="95"/>
      <c r="AF456" s="95"/>
      <c r="AG456" s="178" t="str">
        <f t="shared" si="476"/>
        <v/>
      </c>
      <c r="AH456" s="95" t="str">
        <f t="shared" si="477"/>
        <v/>
      </c>
      <c r="AI456" s="436"/>
      <c r="AJ456" s="95"/>
      <c r="AK456" s="95"/>
      <c r="AL456" s="178" t="str">
        <f t="shared" si="478"/>
        <v/>
      </c>
      <c r="AM456" s="95" t="str">
        <f t="shared" si="479"/>
        <v/>
      </c>
      <c r="AN456" s="436"/>
      <c r="AO456" s="95"/>
      <c r="AP456" s="95"/>
      <c r="AQ456" s="178" t="str">
        <f t="shared" si="480"/>
        <v/>
      </c>
      <c r="AR456" s="95" t="str">
        <f t="shared" si="481"/>
        <v/>
      </c>
      <c r="AS456" s="436"/>
      <c r="AT456" s="95"/>
      <c r="AU456" s="95"/>
      <c r="AV456" s="178" t="str">
        <f t="shared" si="482"/>
        <v/>
      </c>
      <c r="AW456" s="95" t="str">
        <f t="shared" si="483"/>
        <v/>
      </c>
      <c r="AX456" s="436"/>
    </row>
    <row r="457" spans="2:50">
      <c r="B457" s="435"/>
      <c r="C457" s="95">
        <f t="shared" si="468"/>
        <v>11</v>
      </c>
      <c r="D457" s="95"/>
      <c r="E457" s="95"/>
      <c r="F457" s="95"/>
      <c r="G457" s="178"/>
      <c r="H457" s="436"/>
      <c r="I457" s="154" t="str">
        <f t="shared" si="484"/>
        <v/>
      </c>
      <c r="J457" s="154" t="str">
        <f t="shared" si="485"/>
        <v/>
      </c>
      <c r="K457" s="155" t="str">
        <f t="shared" si="486"/>
        <v/>
      </c>
      <c r="L457" s="438"/>
      <c r="M457" s="154" t="str">
        <f t="shared" si="469"/>
        <v/>
      </c>
      <c r="N457" s="433"/>
      <c r="O457" s="433"/>
      <c r="P457" s="95"/>
      <c r="Q457" s="95"/>
      <c r="R457" s="178" t="str">
        <f t="shared" si="470"/>
        <v/>
      </c>
      <c r="S457" s="95" t="str">
        <f t="shared" si="471"/>
        <v/>
      </c>
      <c r="T457" s="436"/>
      <c r="U457" s="95"/>
      <c r="V457" s="95"/>
      <c r="W457" s="178" t="str">
        <f t="shared" si="472"/>
        <v/>
      </c>
      <c r="X457" s="95" t="str">
        <f t="shared" si="473"/>
        <v/>
      </c>
      <c r="Y457" s="436"/>
      <c r="Z457" s="95"/>
      <c r="AA457" s="95"/>
      <c r="AB457" s="178" t="str">
        <f t="shared" si="474"/>
        <v/>
      </c>
      <c r="AC457" s="95" t="str">
        <f t="shared" si="475"/>
        <v/>
      </c>
      <c r="AD457" s="436"/>
      <c r="AE457" s="95"/>
      <c r="AF457" s="95"/>
      <c r="AG457" s="178" t="str">
        <f t="shared" si="476"/>
        <v/>
      </c>
      <c r="AH457" s="95" t="str">
        <f t="shared" si="477"/>
        <v/>
      </c>
      <c r="AI457" s="436"/>
      <c r="AJ457" s="95"/>
      <c r="AK457" s="95"/>
      <c r="AL457" s="178" t="str">
        <f t="shared" si="478"/>
        <v/>
      </c>
      <c r="AM457" s="95" t="str">
        <f t="shared" si="479"/>
        <v/>
      </c>
      <c r="AN457" s="436"/>
      <c r="AO457" s="95"/>
      <c r="AP457" s="95"/>
      <c r="AQ457" s="178" t="str">
        <f t="shared" si="480"/>
        <v/>
      </c>
      <c r="AR457" s="95" t="str">
        <f t="shared" si="481"/>
        <v/>
      </c>
      <c r="AS457" s="436"/>
      <c r="AT457" s="95"/>
      <c r="AU457" s="95"/>
      <c r="AV457" s="178" t="str">
        <f t="shared" si="482"/>
        <v/>
      </c>
      <c r="AW457" s="95" t="str">
        <f t="shared" si="483"/>
        <v/>
      </c>
      <c r="AX457" s="436"/>
    </row>
    <row r="458" spans="2:50">
      <c r="B458" s="435"/>
      <c r="C458" s="95">
        <f t="shared" si="468"/>
        <v>12</v>
      </c>
      <c r="D458" s="95"/>
      <c r="E458" s="95"/>
      <c r="F458" s="95"/>
      <c r="G458" s="178"/>
      <c r="H458" s="436"/>
      <c r="I458" s="154" t="str">
        <f t="shared" si="484"/>
        <v/>
      </c>
      <c r="J458" s="154" t="str">
        <f t="shared" si="485"/>
        <v/>
      </c>
      <c r="K458" s="155" t="str">
        <f t="shared" si="486"/>
        <v/>
      </c>
      <c r="L458" s="438"/>
      <c r="M458" s="154" t="str">
        <f t="shared" si="469"/>
        <v/>
      </c>
      <c r="N458" s="433"/>
      <c r="O458" s="433"/>
      <c r="P458" s="95"/>
      <c r="Q458" s="95"/>
      <c r="R458" s="178" t="str">
        <f t="shared" si="470"/>
        <v/>
      </c>
      <c r="S458" s="95" t="str">
        <f t="shared" si="471"/>
        <v/>
      </c>
      <c r="T458" s="436"/>
      <c r="U458" s="95"/>
      <c r="V458" s="95"/>
      <c r="W458" s="178" t="str">
        <f t="shared" si="472"/>
        <v/>
      </c>
      <c r="X458" s="95" t="str">
        <f t="shared" si="473"/>
        <v/>
      </c>
      <c r="Y458" s="436"/>
      <c r="Z458" s="95"/>
      <c r="AA458" s="95"/>
      <c r="AB458" s="178" t="str">
        <f t="shared" si="474"/>
        <v/>
      </c>
      <c r="AC458" s="95" t="str">
        <f t="shared" si="475"/>
        <v/>
      </c>
      <c r="AD458" s="436"/>
      <c r="AE458" s="95"/>
      <c r="AF458" s="95"/>
      <c r="AG458" s="178" t="str">
        <f t="shared" si="476"/>
        <v/>
      </c>
      <c r="AH458" s="95" t="str">
        <f t="shared" si="477"/>
        <v/>
      </c>
      <c r="AI458" s="436"/>
      <c r="AJ458" s="95"/>
      <c r="AK458" s="95"/>
      <c r="AL458" s="178" t="str">
        <f t="shared" si="478"/>
        <v/>
      </c>
      <c r="AM458" s="95" t="str">
        <f t="shared" si="479"/>
        <v/>
      </c>
      <c r="AN458" s="436"/>
      <c r="AO458" s="95"/>
      <c r="AP458" s="95"/>
      <c r="AQ458" s="178" t="str">
        <f t="shared" si="480"/>
        <v/>
      </c>
      <c r="AR458" s="95" t="str">
        <f t="shared" si="481"/>
        <v/>
      </c>
      <c r="AS458" s="436"/>
      <c r="AT458" s="95"/>
      <c r="AU458" s="95"/>
      <c r="AV458" s="178" t="str">
        <f t="shared" si="482"/>
        <v/>
      </c>
      <c r="AW458" s="95" t="str">
        <f t="shared" si="483"/>
        <v/>
      </c>
      <c r="AX458" s="436"/>
    </row>
    <row r="459" spans="2:50">
      <c r="B459" s="435"/>
      <c r="C459" s="95">
        <f t="shared" si="468"/>
        <v>13</v>
      </c>
      <c r="D459" s="95"/>
      <c r="E459" s="95"/>
      <c r="F459" s="95"/>
      <c r="G459" s="178"/>
      <c r="H459" s="436"/>
      <c r="I459" s="154" t="str">
        <f t="shared" si="484"/>
        <v/>
      </c>
      <c r="J459" s="154" t="str">
        <f t="shared" si="485"/>
        <v/>
      </c>
      <c r="K459" s="155" t="str">
        <f t="shared" si="486"/>
        <v/>
      </c>
      <c r="L459" s="438"/>
      <c r="M459" s="154" t="str">
        <f t="shared" si="469"/>
        <v/>
      </c>
      <c r="N459" s="433"/>
      <c r="O459" s="433"/>
      <c r="P459" s="95"/>
      <c r="Q459" s="95"/>
      <c r="R459" s="178" t="str">
        <f t="shared" si="470"/>
        <v/>
      </c>
      <c r="S459" s="95" t="str">
        <f t="shared" si="471"/>
        <v/>
      </c>
      <c r="T459" s="436"/>
      <c r="U459" s="95"/>
      <c r="V459" s="95"/>
      <c r="W459" s="178" t="str">
        <f t="shared" si="472"/>
        <v/>
      </c>
      <c r="X459" s="95" t="str">
        <f t="shared" si="473"/>
        <v/>
      </c>
      <c r="Y459" s="436"/>
      <c r="Z459" s="95"/>
      <c r="AA459" s="95"/>
      <c r="AB459" s="178" t="str">
        <f t="shared" si="474"/>
        <v/>
      </c>
      <c r="AC459" s="95" t="str">
        <f t="shared" si="475"/>
        <v/>
      </c>
      <c r="AD459" s="436"/>
      <c r="AE459" s="95"/>
      <c r="AF459" s="95"/>
      <c r="AG459" s="178" t="str">
        <f t="shared" si="476"/>
        <v/>
      </c>
      <c r="AH459" s="95" t="str">
        <f t="shared" si="477"/>
        <v/>
      </c>
      <c r="AI459" s="436"/>
      <c r="AJ459" s="95"/>
      <c r="AK459" s="95"/>
      <c r="AL459" s="178" t="str">
        <f t="shared" si="478"/>
        <v/>
      </c>
      <c r="AM459" s="95" t="str">
        <f t="shared" si="479"/>
        <v/>
      </c>
      <c r="AN459" s="436"/>
      <c r="AO459" s="95"/>
      <c r="AP459" s="95"/>
      <c r="AQ459" s="178" t="str">
        <f t="shared" si="480"/>
        <v/>
      </c>
      <c r="AR459" s="95" t="str">
        <f t="shared" si="481"/>
        <v/>
      </c>
      <c r="AS459" s="436"/>
      <c r="AT459" s="95"/>
      <c r="AU459" s="95"/>
      <c r="AV459" s="178" t="str">
        <f t="shared" si="482"/>
        <v/>
      </c>
      <c r="AW459" s="95" t="str">
        <f t="shared" si="483"/>
        <v/>
      </c>
      <c r="AX459" s="436"/>
    </row>
    <row r="460" spans="2:50">
      <c r="B460" s="435"/>
      <c r="C460" s="95">
        <f t="shared" si="468"/>
        <v>14</v>
      </c>
      <c r="D460" s="95"/>
      <c r="E460" s="95"/>
      <c r="F460" s="95"/>
      <c r="G460" s="178"/>
      <c r="H460" s="436"/>
      <c r="I460" s="154" t="str">
        <f t="shared" si="484"/>
        <v/>
      </c>
      <c r="J460" s="154" t="str">
        <f t="shared" si="485"/>
        <v/>
      </c>
      <c r="K460" s="155" t="str">
        <f t="shared" si="486"/>
        <v/>
      </c>
      <c r="L460" s="438"/>
      <c r="M460" s="154" t="str">
        <f t="shared" si="469"/>
        <v/>
      </c>
      <c r="N460" s="433"/>
      <c r="O460" s="433"/>
      <c r="P460" s="95"/>
      <c r="Q460" s="95"/>
      <c r="R460" s="178" t="str">
        <f t="shared" si="470"/>
        <v/>
      </c>
      <c r="S460" s="95" t="str">
        <f t="shared" si="471"/>
        <v/>
      </c>
      <c r="T460" s="436"/>
      <c r="U460" s="95"/>
      <c r="V460" s="95"/>
      <c r="W460" s="178" t="str">
        <f t="shared" si="472"/>
        <v/>
      </c>
      <c r="X460" s="95" t="str">
        <f t="shared" si="473"/>
        <v/>
      </c>
      <c r="Y460" s="436"/>
      <c r="Z460" s="95"/>
      <c r="AA460" s="95"/>
      <c r="AB460" s="178" t="str">
        <f t="shared" si="474"/>
        <v/>
      </c>
      <c r="AC460" s="95" t="str">
        <f t="shared" si="475"/>
        <v/>
      </c>
      <c r="AD460" s="436"/>
      <c r="AE460" s="95"/>
      <c r="AF460" s="95"/>
      <c r="AG460" s="178" t="str">
        <f t="shared" si="476"/>
        <v/>
      </c>
      <c r="AH460" s="95" t="str">
        <f t="shared" si="477"/>
        <v/>
      </c>
      <c r="AI460" s="436"/>
      <c r="AJ460" s="95"/>
      <c r="AK460" s="95"/>
      <c r="AL460" s="178" t="str">
        <f t="shared" si="478"/>
        <v/>
      </c>
      <c r="AM460" s="95" t="str">
        <f t="shared" si="479"/>
        <v/>
      </c>
      <c r="AN460" s="436"/>
      <c r="AO460" s="95"/>
      <c r="AP460" s="95"/>
      <c r="AQ460" s="178" t="str">
        <f t="shared" si="480"/>
        <v/>
      </c>
      <c r="AR460" s="95" t="str">
        <f t="shared" si="481"/>
        <v/>
      </c>
      <c r="AS460" s="436"/>
      <c r="AT460" s="95"/>
      <c r="AU460" s="95"/>
      <c r="AV460" s="178" t="str">
        <f t="shared" si="482"/>
        <v/>
      </c>
      <c r="AW460" s="95" t="str">
        <f t="shared" si="483"/>
        <v/>
      </c>
      <c r="AX460" s="436"/>
    </row>
    <row r="461" spans="2:50">
      <c r="B461" s="435"/>
      <c r="C461" s="95">
        <f t="shared" si="468"/>
        <v>15</v>
      </c>
      <c r="D461" s="95"/>
      <c r="E461" s="95"/>
      <c r="F461" s="95"/>
      <c r="G461" s="178"/>
      <c r="H461" s="436"/>
      <c r="I461" s="154" t="str">
        <f t="shared" si="484"/>
        <v/>
      </c>
      <c r="J461" s="154" t="str">
        <f t="shared" si="485"/>
        <v/>
      </c>
      <c r="K461" s="155" t="str">
        <f t="shared" si="486"/>
        <v/>
      </c>
      <c r="L461" s="439"/>
      <c r="M461" s="154" t="str">
        <f t="shared" si="469"/>
        <v/>
      </c>
      <c r="N461" s="433"/>
      <c r="O461" s="433"/>
      <c r="P461" s="95"/>
      <c r="Q461" s="95"/>
      <c r="R461" s="178" t="str">
        <f t="shared" si="470"/>
        <v/>
      </c>
      <c r="S461" s="95" t="str">
        <f t="shared" si="471"/>
        <v/>
      </c>
      <c r="T461" s="436"/>
      <c r="U461" s="95"/>
      <c r="V461" s="95"/>
      <c r="W461" s="178" t="str">
        <f t="shared" si="472"/>
        <v/>
      </c>
      <c r="X461" s="95" t="str">
        <f t="shared" si="473"/>
        <v/>
      </c>
      <c r="Y461" s="436"/>
      <c r="Z461" s="95"/>
      <c r="AA461" s="95"/>
      <c r="AB461" s="178" t="str">
        <f t="shared" si="474"/>
        <v/>
      </c>
      <c r="AC461" s="95" t="str">
        <f t="shared" si="475"/>
        <v/>
      </c>
      <c r="AD461" s="436"/>
      <c r="AE461" s="95"/>
      <c r="AF461" s="95"/>
      <c r="AG461" s="178" t="str">
        <f t="shared" si="476"/>
        <v/>
      </c>
      <c r="AH461" s="95" t="str">
        <f t="shared" si="477"/>
        <v/>
      </c>
      <c r="AI461" s="436"/>
      <c r="AJ461" s="95"/>
      <c r="AK461" s="95"/>
      <c r="AL461" s="178" t="str">
        <f t="shared" si="478"/>
        <v/>
      </c>
      <c r="AM461" s="95" t="str">
        <f t="shared" si="479"/>
        <v/>
      </c>
      <c r="AN461" s="436"/>
      <c r="AO461" s="95"/>
      <c r="AP461" s="95"/>
      <c r="AQ461" s="178" t="str">
        <f t="shared" si="480"/>
        <v/>
      </c>
      <c r="AR461" s="95" t="str">
        <f t="shared" si="481"/>
        <v/>
      </c>
      <c r="AS461" s="436"/>
      <c r="AT461" s="95"/>
      <c r="AU461" s="95"/>
      <c r="AV461" s="178" t="str">
        <f t="shared" si="482"/>
        <v/>
      </c>
      <c r="AW461" s="95" t="str">
        <f t="shared" si="483"/>
        <v/>
      </c>
      <c r="AX461" s="436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26">
    <tabColor rgb="FFFFFFCC"/>
  </sheetPr>
  <dimension ref="A1:AX461"/>
  <sheetViews>
    <sheetView topLeftCell="A362" zoomScaleNormal="100" workbookViewId="0">
      <selection activeCell="A387" sqref="A387:XFD387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325</v>
      </c>
      <c r="C1" s="218">
        <f>AVERAGE(L367,L387,L407,L427,L447)</f>
        <v>112.8670419048905</v>
      </c>
    </row>
    <row r="2" spans="1:50" ht="15.75" hidden="1">
      <c r="A2" s="76"/>
      <c r="B2" s="443" t="s">
        <v>167</v>
      </c>
      <c r="C2" s="444"/>
      <c r="D2" s="444"/>
      <c r="E2" s="444"/>
      <c r="F2" s="444"/>
      <c r="G2" s="444"/>
      <c r="H2" s="444"/>
      <c r="I2" s="151"/>
      <c r="J2" s="151"/>
      <c r="K2" s="151"/>
      <c r="L2" s="151"/>
      <c r="M2" s="148"/>
      <c r="N2" s="446" t="s">
        <v>159</v>
      </c>
      <c r="O2" s="446" t="s">
        <v>106</v>
      </c>
      <c r="P2" s="448"/>
      <c r="Q2" s="435"/>
      <c r="R2" s="435"/>
      <c r="S2" s="435"/>
      <c r="T2" s="435"/>
      <c r="U2" s="448"/>
      <c r="V2" s="435"/>
      <c r="W2" s="435"/>
      <c r="X2" s="435"/>
      <c r="Y2" s="435"/>
      <c r="Z2" s="448"/>
      <c r="AA2" s="435"/>
      <c r="AB2" s="435"/>
      <c r="AC2" s="435"/>
      <c r="AD2" s="435"/>
      <c r="AE2" s="448">
        <v>45870</v>
      </c>
      <c r="AF2" s="435"/>
      <c r="AG2" s="435"/>
      <c r="AH2" s="435"/>
      <c r="AI2" s="435"/>
      <c r="AJ2" s="448">
        <v>45871</v>
      </c>
      <c r="AK2" s="435"/>
      <c r="AL2" s="435"/>
      <c r="AM2" s="435"/>
      <c r="AN2" s="435"/>
      <c r="AO2" s="448">
        <v>45872</v>
      </c>
      <c r="AP2" s="435"/>
      <c r="AQ2" s="435"/>
      <c r="AR2" s="435"/>
      <c r="AS2" s="435"/>
      <c r="AT2" s="448">
        <v>45873</v>
      </c>
      <c r="AU2" s="435"/>
      <c r="AV2" s="435"/>
      <c r="AW2" s="435"/>
      <c r="AX2" s="435"/>
    </row>
    <row r="3" spans="1:50" ht="15.75" hidden="1">
      <c r="A3" s="76"/>
      <c r="B3" s="445"/>
      <c r="C3" s="445"/>
      <c r="D3" s="445"/>
      <c r="E3" s="445"/>
      <c r="F3" s="445"/>
      <c r="G3" s="445"/>
      <c r="H3" s="445"/>
      <c r="I3" s="149"/>
      <c r="J3" s="149"/>
      <c r="K3" s="149"/>
      <c r="L3" s="149"/>
      <c r="M3" s="150"/>
      <c r="N3" s="447"/>
      <c r="O3" s="447"/>
      <c r="P3" s="448" t="s">
        <v>120</v>
      </c>
      <c r="Q3" s="435"/>
      <c r="R3" s="435"/>
      <c r="S3" s="435"/>
      <c r="T3" s="435"/>
      <c r="U3" s="448" t="s">
        <v>114</v>
      </c>
      <c r="V3" s="435"/>
      <c r="W3" s="435"/>
      <c r="X3" s="435"/>
      <c r="Y3" s="435"/>
      <c r="Z3" s="448" t="s">
        <v>115</v>
      </c>
      <c r="AA3" s="435"/>
      <c r="AB3" s="435"/>
      <c r="AC3" s="435"/>
      <c r="AD3" s="435"/>
      <c r="AE3" s="448" t="s">
        <v>116</v>
      </c>
      <c r="AF3" s="435"/>
      <c r="AG3" s="435"/>
      <c r="AH3" s="435"/>
      <c r="AI3" s="435"/>
      <c r="AJ3" s="448" t="s">
        <v>117</v>
      </c>
      <c r="AK3" s="435"/>
      <c r="AL3" s="435"/>
      <c r="AM3" s="435"/>
      <c r="AN3" s="435"/>
      <c r="AO3" s="448" t="s">
        <v>118</v>
      </c>
      <c r="AP3" s="435"/>
      <c r="AQ3" s="435"/>
      <c r="AR3" s="435"/>
      <c r="AS3" s="435"/>
      <c r="AT3" s="448" t="s">
        <v>119</v>
      </c>
      <c r="AU3" s="435"/>
      <c r="AV3" s="435"/>
      <c r="AW3" s="435"/>
      <c r="AX3" s="435"/>
    </row>
    <row r="4" spans="1:50" ht="14.25" hidden="1">
      <c r="A4" s="76"/>
      <c r="B4" s="433" t="s">
        <v>155</v>
      </c>
      <c r="C4" s="433" t="s">
        <v>147</v>
      </c>
      <c r="D4" s="433"/>
      <c r="E4" s="433" t="s">
        <v>149</v>
      </c>
      <c r="F4" s="433"/>
      <c r="G4" s="433"/>
      <c r="H4" s="440" t="s">
        <v>156</v>
      </c>
      <c r="I4" s="434" t="s">
        <v>225</v>
      </c>
      <c r="J4" s="434"/>
      <c r="K4" s="434"/>
      <c r="L4" s="454" t="s">
        <v>156</v>
      </c>
      <c r="M4" s="451" t="s">
        <v>168</v>
      </c>
      <c r="N4" s="433"/>
      <c r="O4" s="433" t="s">
        <v>158</v>
      </c>
      <c r="P4" s="430" t="s">
        <v>152</v>
      </c>
      <c r="Q4" s="431"/>
      <c r="R4" s="431"/>
      <c r="S4" s="432"/>
      <c r="T4" s="433" t="s">
        <v>156</v>
      </c>
      <c r="U4" s="430" t="s">
        <v>152</v>
      </c>
      <c r="V4" s="431"/>
      <c r="W4" s="431"/>
      <c r="X4" s="432"/>
      <c r="Y4" s="433" t="s">
        <v>156</v>
      </c>
      <c r="Z4" s="430" t="s">
        <v>152</v>
      </c>
      <c r="AA4" s="431"/>
      <c r="AB4" s="431"/>
      <c r="AC4" s="432"/>
      <c r="AD4" s="433" t="s">
        <v>156</v>
      </c>
      <c r="AE4" s="430" t="s">
        <v>152</v>
      </c>
      <c r="AF4" s="431"/>
      <c r="AG4" s="431"/>
      <c r="AH4" s="432"/>
      <c r="AI4" s="433" t="s">
        <v>156</v>
      </c>
      <c r="AJ4" s="430" t="s">
        <v>152</v>
      </c>
      <c r="AK4" s="431"/>
      <c r="AL4" s="431"/>
      <c r="AM4" s="432"/>
      <c r="AN4" s="433" t="s">
        <v>156</v>
      </c>
      <c r="AO4" s="430" t="s">
        <v>152</v>
      </c>
      <c r="AP4" s="431"/>
      <c r="AQ4" s="431"/>
      <c r="AR4" s="432"/>
      <c r="AS4" s="433" t="s">
        <v>156</v>
      </c>
      <c r="AT4" s="430" t="s">
        <v>152</v>
      </c>
      <c r="AU4" s="431"/>
      <c r="AV4" s="431"/>
      <c r="AW4" s="432"/>
      <c r="AX4" s="433" t="s">
        <v>156</v>
      </c>
    </row>
    <row r="5" spans="1:50" ht="14.25" hidden="1">
      <c r="A5" s="76"/>
      <c r="B5" s="433"/>
      <c r="C5" s="433"/>
      <c r="D5" s="433"/>
      <c r="E5" s="433" t="s">
        <v>148</v>
      </c>
      <c r="F5" s="433"/>
      <c r="G5" s="433"/>
      <c r="H5" s="441"/>
      <c r="I5" s="434" t="s">
        <v>148</v>
      </c>
      <c r="J5" s="434"/>
      <c r="K5" s="434"/>
      <c r="L5" s="455"/>
      <c r="M5" s="452"/>
      <c r="N5" s="433"/>
      <c r="O5" s="433"/>
      <c r="P5" s="430" t="s">
        <v>153</v>
      </c>
      <c r="Q5" s="431"/>
      <c r="R5" s="431"/>
      <c r="S5" s="432"/>
      <c r="T5" s="433"/>
      <c r="U5" s="430" t="s">
        <v>153</v>
      </c>
      <c r="V5" s="431"/>
      <c r="W5" s="431"/>
      <c r="X5" s="432"/>
      <c r="Y5" s="433"/>
      <c r="Z5" s="430" t="s">
        <v>153</v>
      </c>
      <c r="AA5" s="431"/>
      <c r="AB5" s="431"/>
      <c r="AC5" s="432"/>
      <c r="AD5" s="433"/>
      <c r="AE5" s="430" t="s">
        <v>153</v>
      </c>
      <c r="AF5" s="431"/>
      <c r="AG5" s="431"/>
      <c r="AH5" s="432"/>
      <c r="AI5" s="433"/>
      <c r="AJ5" s="430" t="s">
        <v>153</v>
      </c>
      <c r="AK5" s="431"/>
      <c r="AL5" s="431"/>
      <c r="AM5" s="432"/>
      <c r="AN5" s="433"/>
      <c r="AO5" s="430" t="s">
        <v>153</v>
      </c>
      <c r="AP5" s="431"/>
      <c r="AQ5" s="431"/>
      <c r="AR5" s="432"/>
      <c r="AS5" s="433"/>
      <c r="AT5" s="430" t="s">
        <v>153</v>
      </c>
      <c r="AU5" s="431"/>
      <c r="AV5" s="431"/>
      <c r="AW5" s="432"/>
      <c r="AX5" s="433"/>
    </row>
    <row r="6" spans="1:50" ht="14.25" hidden="1">
      <c r="A6" s="74"/>
      <c r="B6" s="433"/>
      <c r="C6" s="433"/>
      <c r="D6" s="433"/>
      <c r="E6" s="94" t="s">
        <v>150</v>
      </c>
      <c r="F6" s="94" t="s">
        <v>151</v>
      </c>
      <c r="G6" s="94" t="s">
        <v>154</v>
      </c>
      <c r="H6" s="442"/>
      <c r="I6" s="153" t="s">
        <v>150</v>
      </c>
      <c r="J6" s="153" t="s">
        <v>151</v>
      </c>
      <c r="K6" s="153" t="s">
        <v>154</v>
      </c>
      <c r="L6" s="456"/>
      <c r="M6" s="453"/>
      <c r="N6" s="433"/>
      <c r="O6" s="433"/>
      <c r="P6" s="94" t="s">
        <v>150</v>
      </c>
      <c r="Q6" s="94" t="s">
        <v>151</v>
      </c>
      <c r="R6" s="94" t="s">
        <v>154</v>
      </c>
      <c r="S6" s="94" t="s">
        <v>168</v>
      </c>
      <c r="T6" s="433"/>
      <c r="U6" s="94" t="s">
        <v>150</v>
      </c>
      <c r="V6" s="94" t="s">
        <v>151</v>
      </c>
      <c r="W6" s="94" t="s">
        <v>154</v>
      </c>
      <c r="X6" s="94" t="s">
        <v>168</v>
      </c>
      <c r="Y6" s="433"/>
      <c r="Z6" s="94" t="s">
        <v>150</v>
      </c>
      <c r="AA6" s="94" t="s">
        <v>151</v>
      </c>
      <c r="AB6" s="94" t="s">
        <v>154</v>
      </c>
      <c r="AC6" s="94" t="s">
        <v>168</v>
      </c>
      <c r="AD6" s="433"/>
      <c r="AE6" s="94" t="s">
        <v>150</v>
      </c>
      <c r="AF6" s="94" t="s">
        <v>151</v>
      </c>
      <c r="AG6" s="94" t="s">
        <v>154</v>
      </c>
      <c r="AH6" s="94" t="s">
        <v>168</v>
      </c>
      <c r="AI6" s="433"/>
      <c r="AJ6" s="94" t="s">
        <v>150</v>
      </c>
      <c r="AK6" s="94" t="s">
        <v>151</v>
      </c>
      <c r="AL6" s="94" t="s">
        <v>154</v>
      </c>
      <c r="AM6" s="94" t="s">
        <v>168</v>
      </c>
      <c r="AN6" s="433"/>
      <c r="AO6" s="94" t="s">
        <v>150</v>
      </c>
      <c r="AP6" s="94" t="s">
        <v>151</v>
      </c>
      <c r="AQ6" s="94" t="s">
        <v>154</v>
      </c>
      <c r="AR6" s="94" t="s">
        <v>168</v>
      </c>
      <c r="AS6" s="433"/>
      <c r="AT6" s="94" t="s">
        <v>150</v>
      </c>
      <c r="AU6" s="94" t="s">
        <v>151</v>
      </c>
      <c r="AV6" s="94" t="s">
        <v>154</v>
      </c>
      <c r="AW6" s="94" t="s">
        <v>168</v>
      </c>
      <c r="AX6" s="433"/>
    </row>
    <row r="7" spans="1:50" ht="14.25" hidden="1">
      <c r="A7" s="76"/>
      <c r="B7" s="433" t="s">
        <v>139</v>
      </c>
      <c r="C7" s="95">
        <v>1</v>
      </c>
      <c r="D7" s="95"/>
      <c r="E7" s="152"/>
      <c r="F7" s="95"/>
      <c r="G7" s="178" t="e">
        <f>F7/E7</f>
        <v>#DIV/0!</v>
      </c>
      <c r="H7" s="436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37" t="str">
        <f>IFERROR(AVERAGE(K7:K21),"-")</f>
        <v>-</v>
      </c>
      <c r="M7" s="154" t="str">
        <f>IFERROR(RANK(K7, K$7:K$21),"")</f>
        <v/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6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36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36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36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36" t="e">
        <f>AVERAGE(AV7:AV21)</f>
        <v>#DIV/0!</v>
      </c>
    </row>
    <row r="8" spans="1:50" ht="15" hidden="1" customHeight="1">
      <c r="A8" s="76"/>
      <c r="B8" s="435"/>
      <c r="C8" s="95">
        <v>2</v>
      </c>
      <c r="D8" s="95"/>
      <c r="E8" s="152"/>
      <c r="F8" s="95"/>
      <c r="G8" s="178" t="e">
        <f t="shared" ref="G8:G21" si="1">F8/E8</f>
        <v>#DIV/0!</v>
      </c>
      <c r="H8" s="436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38"/>
      <c r="M8" s="154" t="str">
        <f t="shared" ref="M8:M21" si="2">IFERROR(RANK(K8, K$7:K$21),"")</f>
        <v/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6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36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36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36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36"/>
    </row>
    <row r="9" spans="1:50" ht="14.25" hidden="1">
      <c r="A9" s="76"/>
      <c r="B9" s="435"/>
      <c r="C9" s="95">
        <v>3</v>
      </c>
      <c r="D9" s="95"/>
      <c r="E9" s="152"/>
      <c r="F9" s="95"/>
      <c r="G9" s="178" t="e">
        <f t="shared" si="1"/>
        <v>#DIV/0!</v>
      </c>
      <c r="H9" s="43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38"/>
      <c r="M9" s="154" t="str">
        <f t="shared" si="2"/>
        <v/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6"/>
      <c r="U9" s="152"/>
      <c r="V9" s="152"/>
      <c r="W9" s="178" t="str">
        <f t="shared" si="5"/>
        <v/>
      </c>
      <c r="X9" s="95" t="str">
        <f t="shared" si="6"/>
        <v/>
      </c>
      <c r="Y9" s="436"/>
      <c r="Z9" s="152"/>
      <c r="AA9" s="152"/>
      <c r="AB9" s="178" t="str">
        <f t="shared" si="7"/>
        <v/>
      </c>
      <c r="AC9" s="95" t="str">
        <f t="shared" si="8"/>
        <v/>
      </c>
      <c r="AD9" s="436"/>
      <c r="AE9" s="95"/>
      <c r="AF9" s="152"/>
      <c r="AG9" s="178" t="str">
        <f t="shared" si="9"/>
        <v/>
      </c>
      <c r="AH9" s="95" t="str">
        <f t="shared" si="10"/>
        <v/>
      </c>
      <c r="AI9" s="436"/>
      <c r="AJ9" s="95"/>
      <c r="AK9" s="152"/>
      <c r="AL9" s="178" t="str">
        <f t="shared" si="11"/>
        <v/>
      </c>
      <c r="AM9" s="95" t="str">
        <f t="shared" si="12"/>
        <v/>
      </c>
      <c r="AN9" s="436"/>
      <c r="AO9" s="95"/>
      <c r="AP9" s="152"/>
      <c r="AQ9" s="178" t="str">
        <f t="shared" si="13"/>
        <v/>
      </c>
      <c r="AR9" s="95" t="str">
        <f t="shared" si="14"/>
        <v/>
      </c>
      <c r="AS9" s="436"/>
      <c r="AT9" s="95"/>
      <c r="AU9" s="152"/>
      <c r="AV9" s="178" t="str">
        <f t="shared" si="15"/>
        <v/>
      </c>
      <c r="AW9" s="95" t="str">
        <f t="shared" si="16"/>
        <v/>
      </c>
      <c r="AX9" s="436"/>
    </row>
    <row r="10" spans="1:50" ht="14.25" hidden="1">
      <c r="A10" s="76"/>
      <c r="B10" s="435"/>
      <c r="C10" s="95">
        <v>4</v>
      </c>
      <c r="D10" s="95"/>
      <c r="E10" s="152"/>
      <c r="F10" s="95"/>
      <c r="G10" s="178" t="e">
        <f t="shared" si="1"/>
        <v>#DIV/0!</v>
      </c>
      <c r="H10" s="43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38"/>
      <c r="M10" s="154" t="str">
        <f t="shared" si="2"/>
        <v/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6"/>
      <c r="U10" s="152"/>
      <c r="V10" s="152"/>
      <c r="W10" s="178" t="str">
        <f t="shared" si="5"/>
        <v/>
      </c>
      <c r="X10" s="95" t="str">
        <f t="shared" si="6"/>
        <v/>
      </c>
      <c r="Y10" s="436"/>
      <c r="Z10" s="152"/>
      <c r="AA10" s="152"/>
      <c r="AB10" s="178" t="str">
        <f t="shared" si="7"/>
        <v/>
      </c>
      <c r="AC10" s="95" t="str">
        <f t="shared" si="8"/>
        <v/>
      </c>
      <c r="AD10" s="436"/>
      <c r="AE10" s="95"/>
      <c r="AF10" s="152"/>
      <c r="AG10" s="178" t="str">
        <f t="shared" si="9"/>
        <v/>
      </c>
      <c r="AH10" s="95" t="str">
        <f t="shared" si="10"/>
        <v/>
      </c>
      <c r="AI10" s="436"/>
      <c r="AJ10" s="95"/>
      <c r="AK10" s="152"/>
      <c r="AL10" s="178" t="str">
        <f t="shared" si="11"/>
        <v/>
      </c>
      <c r="AM10" s="95" t="str">
        <f t="shared" si="12"/>
        <v/>
      </c>
      <c r="AN10" s="436"/>
      <c r="AO10" s="95"/>
      <c r="AP10" s="152"/>
      <c r="AQ10" s="178" t="str">
        <f t="shared" si="13"/>
        <v/>
      </c>
      <c r="AR10" s="95" t="str">
        <f t="shared" si="14"/>
        <v/>
      </c>
      <c r="AS10" s="436"/>
      <c r="AT10" s="95"/>
      <c r="AU10" s="152"/>
      <c r="AV10" s="178" t="str">
        <f t="shared" si="15"/>
        <v/>
      </c>
      <c r="AW10" s="95" t="str">
        <f t="shared" si="16"/>
        <v/>
      </c>
      <c r="AX10" s="436"/>
    </row>
    <row r="11" spans="1:50" ht="14.25" hidden="1">
      <c r="A11" s="76"/>
      <c r="B11" s="435"/>
      <c r="C11" s="95">
        <v>5</v>
      </c>
      <c r="D11" s="95"/>
      <c r="E11" s="152"/>
      <c r="F11" s="95"/>
      <c r="G11" s="178" t="e">
        <f t="shared" si="1"/>
        <v>#DIV/0!</v>
      </c>
      <c r="H11" s="436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38"/>
      <c r="M11" s="154" t="str">
        <f t="shared" si="2"/>
        <v/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6"/>
      <c r="U11" s="152"/>
      <c r="V11" s="152"/>
      <c r="W11" s="178" t="str">
        <f t="shared" si="5"/>
        <v/>
      </c>
      <c r="X11" s="95" t="str">
        <f t="shared" si="6"/>
        <v/>
      </c>
      <c r="Y11" s="436"/>
      <c r="Z11" s="152"/>
      <c r="AA11" s="152"/>
      <c r="AB11" s="178" t="str">
        <f t="shared" si="7"/>
        <v/>
      </c>
      <c r="AC11" s="95" t="str">
        <f t="shared" si="8"/>
        <v/>
      </c>
      <c r="AD11" s="436"/>
      <c r="AE11" s="95"/>
      <c r="AF11" s="152"/>
      <c r="AG11" s="178" t="str">
        <f t="shared" si="9"/>
        <v/>
      </c>
      <c r="AH11" s="95" t="str">
        <f t="shared" si="10"/>
        <v/>
      </c>
      <c r="AI11" s="436"/>
      <c r="AJ11" s="95"/>
      <c r="AK11" s="152"/>
      <c r="AL11" s="178" t="str">
        <f t="shared" si="11"/>
        <v/>
      </c>
      <c r="AM11" s="95" t="str">
        <f t="shared" si="12"/>
        <v/>
      </c>
      <c r="AN11" s="436"/>
      <c r="AO11" s="95"/>
      <c r="AP11" s="152"/>
      <c r="AQ11" s="178" t="str">
        <f t="shared" si="13"/>
        <v/>
      </c>
      <c r="AR11" s="95" t="str">
        <f t="shared" si="14"/>
        <v/>
      </c>
      <c r="AS11" s="436"/>
      <c r="AT11" s="95"/>
      <c r="AU11" s="152"/>
      <c r="AV11" s="178" t="str">
        <f t="shared" si="15"/>
        <v/>
      </c>
      <c r="AW11" s="95" t="str">
        <f t="shared" si="16"/>
        <v/>
      </c>
      <c r="AX11" s="436"/>
    </row>
    <row r="12" spans="1:50" ht="14.25" hidden="1">
      <c r="A12" s="76"/>
      <c r="B12" s="435"/>
      <c r="C12" s="95">
        <v>6</v>
      </c>
      <c r="D12" s="95"/>
      <c r="E12" s="152"/>
      <c r="F12" s="95"/>
      <c r="G12" s="178" t="e">
        <f t="shared" si="1"/>
        <v>#DIV/0!</v>
      </c>
      <c r="H12" s="436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38"/>
      <c r="M12" s="154" t="str">
        <f t="shared" si="2"/>
        <v/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6"/>
      <c r="U12" s="152"/>
      <c r="V12" s="152"/>
      <c r="W12" s="178" t="str">
        <f t="shared" si="5"/>
        <v/>
      </c>
      <c r="X12" s="95" t="str">
        <f t="shared" si="6"/>
        <v/>
      </c>
      <c r="Y12" s="436"/>
      <c r="Z12" s="152"/>
      <c r="AA12" s="152"/>
      <c r="AB12" s="178" t="str">
        <f t="shared" si="7"/>
        <v/>
      </c>
      <c r="AC12" s="95" t="str">
        <f t="shared" si="8"/>
        <v/>
      </c>
      <c r="AD12" s="436"/>
      <c r="AE12" s="95"/>
      <c r="AF12" s="152"/>
      <c r="AG12" s="178" t="str">
        <f t="shared" si="9"/>
        <v/>
      </c>
      <c r="AH12" s="95" t="str">
        <f t="shared" si="10"/>
        <v/>
      </c>
      <c r="AI12" s="436"/>
      <c r="AJ12" s="95"/>
      <c r="AK12" s="152"/>
      <c r="AL12" s="178" t="str">
        <f t="shared" si="11"/>
        <v/>
      </c>
      <c r="AM12" s="95" t="str">
        <f t="shared" si="12"/>
        <v/>
      </c>
      <c r="AN12" s="436"/>
      <c r="AO12" s="95"/>
      <c r="AP12" s="152"/>
      <c r="AQ12" s="178" t="str">
        <f t="shared" si="13"/>
        <v/>
      </c>
      <c r="AR12" s="95" t="str">
        <f t="shared" si="14"/>
        <v/>
      </c>
      <c r="AS12" s="436"/>
      <c r="AT12" s="95"/>
      <c r="AU12" s="152"/>
      <c r="AV12" s="178" t="str">
        <f t="shared" si="15"/>
        <v/>
      </c>
      <c r="AW12" s="95" t="str">
        <f t="shared" si="16"/>
        <v/>
      </c>
      <c r="AX12" s="436"/>
    </row>
    <row r="13" spans="1:50" ht="14.25" hidden="1">
      <c r="A13" s="76"/>
      <c r="B13" s="435"/>
      <c r="C13" s="95">
        <v>7</v>
      </c>
      <c r="D13" s="95"/>
      <c r="E13" s="152"/>
      <c r="F13" s="95"/>
      <c r="G13" s="178" t="e">
        <f t="shared" si="1"/>
        <v>#DIV/0!</v>
      </c>
      <c r="H13" s="436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38"/>
      <c r="M13" s="154" t="str">
        <f t="shared" si="2"/>
        <v/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6"/>
      <c r="U13" s="152"/>
      <c r="V13" s="152"/>
      <c r="W13" s="178" t="str">
        <f t="shared" si="5"/>
        <v/>
      </c>
      <c r="X13" s="95" t="str">
        <f t="shared" si="6"/>
        <v/>
      </c>
      <c r="Y13" s="436"/>
      <c r="Z13" s="152"/>
      <c r="AA13" s="152"/>
      <c r="AB13" s="178" t="str">
        <f t="shared" si="7"/>
        <v/>
      </c>
      <c r="AC13" s="95" t="str">
        <f t="shared" si="8"/>
        <v/>
      </c>
      <c r="AD13" s="436"/>
      <c r="AE13" s="95"/>
      <c r="AF13" s="152"/>
      <c r="AG13" s="178" t="str">
        <f t="shared" si="9"/>
        <v/>
      </c>
      <c r="AH13" s="95" t="str">
        <f t="shared" si="10"/>
        <v/>
      </c>
      <c r="AI13" s="436"/>
      <c r="AJ13" s="95"/>
      <c r="AK13" s="152"/>
      <c r="AL13" s="178" t="str">
        <f t="shared" si="11"/>
        <v/>
      </c>
      <c r="AM13" s="95" t="str">
        <f t="shared" si="12"/>
        <v/>
      </c>
      <c r="AN13" s="436"/>
      <c r="AO13" s="95"/>
      <c r="AP13" s="152"/>
      <c r="AQ13" s="178" t="str">
        <f t="shared" si="13"/>
        <v/>
      </c>
      <c r="AR13" s="95" t="str">
        <f t="shared" si="14"/>
        <v/>
      </c>
      <c r="AS13" s="436"/>
      <c r="AT13" s="95"/>
      <c r="AU13" s="152"/>
      <c r="AV13" s="178" t="str">
        <f t="shared" si="15"/>
        <v/>
      </c>
      <c r="AW13" s="95" t="str">
        <f t="shared" si="16"/>
        <v/>
      </c>
      <c r="AX13" s="436"/>
    </row>
    <row r="14" spans="1:50" ht="14.25" hidden="1">
      <c r="A14" s="76"/>
      <c r="B14" s="435"/>
      <c r="C14" s="95">
        <v>8</v>
      </c>
      <c r="D14" s="95"/>
      <c r="E14" s="152"/>
      <c r="F14" s="95"/>
      <c r="G14" s="178" t="e">
        <f t="shared" si="1"/>
        <v>#DIV/0!</v>
      </c>
      <c r="H14" s="43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38"/>
      <c r="M14" s="154" t="str">
        <f t="shared" si="2"/>
        <v/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6"/>
      <c r="U14" s="152"/>
      <c r="V14" s="152"/>
      <c r="W14" s="178" t="str">
        <f t="shared" si="5"/>
        <v/>
      </c>
      <c r="X14" s="95" t="str">
        <f t="shared" si="6"/>
        <v/>
      </c>
      <c r="Y14" s="436"/>
      <c r="Z14" s="152"/>
      <c r="AA14" s="152"/>
      <c r="AB14" s="178" t="str">
        <f t="shared" si="7"/>
        <v/>
      </c>
      <c r="AC14" s="95" t="str">
        <f t="shared" si="8"/>
        <v/>
      </c>
      <c r="AD14" s="436"/>
      <c r="AE14" s="95"/>
      <c r="AF14" s="152"/>
      <c r="AG14" s="178" t="str">
        <f t="shared" si="9"/>
        <v/>
      </c>
      <c r="AH14" s="95" t="str">
        <f t="shared" si="10"/>
        <v/>
      </c>
      <c r="AI14" s="436"/>
      <c r="AJ14" s="95"/>
      <c r="AK14" s="152"/>
      <c r="AL14" s="178" t="str">
        <f t="shared" si="11"/>
        <v/>
      </c>
      <c r="AM14" s="95" t="str">
        <f t="shared" si="12"/>
        <v/>
      </c>
      <c r="AN14" s="436"/>
      <c r="AO14" s="95"/>
      <c r="AP14" s="152"/>
      <c r="AQ14" s="178" t="str">
        <f t="shared" si="13"/>
        <v/>
      </c>
      <c r="AR14" s="95" t="str">
        <f t="shared" si="14"/>
        <v/>
      </c>
      <c r="AS14" s="436"/>
      <c r="AT14" s="95"/>
      <c r="AU14" s="152"/>
      <c r="AV14" s="178" t="str">
        <f t="shared" si="15"/>
        <v/>
      </c>
      <c r="AW14" s="95" t="str">
        <f t="shared" si="16"/>
        <v/>
      </c>
      <c r="AX14" s="436"/>
    </row>
    <row r="15" spans="1:50" ht="14.25" hidden="1">
      <c r="A15" s="76"/>
      <c r="B15" s="435"/>
      <c r="C15" s="95">
        <v>9</v>
      </c>
      <c r="D15" s="95"/>
      <c r="E15" s="152"/>
      <c r="F15" s="95"/>
      <c r="G15" s="178" t="e">
        <f t="shared" si="1"/>
        <v>#DIV/0!</v>
      </c>
      <c r="H15" s="43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38"/>
      <c r="M15" s="154" t="str">
        <f t="shared" si="2"/>
        <v/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6"/>
      <c r="U15" s="152"/>
      <c r="V15" s="152"/>
      <c r="W15" s="178" t="str">
        <f t="shared" si="5"/>
        <v/>
      </c>
      <c r="X15" s="95" t="str">
        <f t="shared" si="6"/>
        <v/>
      </c>
      <c r="Y15" s="436"/>
      <c r="Z15" s="152"/>
      <c r="AA15" s="152"/>
      <c r="AB15" s="178" t="str">
        <f t="shared" si="7"/>
        <v/>
      </c>
      <c r="AC15" s="95" t="str">
        <f t="shared" si="8"/>
        <v/>
      </c>
      <c r="AD15" s="436"/>
      <c r="AE15" s="95"/>
      <c r="AF15" s="152"/>
      <c r="AG15" s="178" t="str">
        <f t="shared" si="9"/>
        <v/>
      </c>
      <c r="AH15" s="95" t="str">
        <f t="shared" si="10"/>
        <v/>
      </c>
      <c r="AI15" s="436"/>
      <c r="AJ15" s="95"/>
      <c r="AK15" s="152"/>
      <c r="AL15" s="178" t="str">
        <f t="shared" si="11"/>
        <v/>
      </c>
      <c r="AM15" s="95" t="str">
        <f t="shared" si="12"/>
        <v/>
      </c>
      <c r="AN15" s="436"/>
      <c r="AO15" s="95"/>
      <c r="AP15" s="152"/>
      <c r="AQ15" s="178" t="str">
        <f t="shared" si="13"/>
        <v/>
      </c>
      <c r="AR15" s="95" t="str">
        <f t="shared" si="14"/>
        <v/>
      </c>
      <c r="AS15" s="436"/>
      <c r="AT15" s="95"/>
      <c r="AU15" s="152"/>
      <c r="AV15" s="178" t="str">
        <f t="shared" si="15"/>
        <v/>
      </c>
      <c r="AW15" s="95" t="str">
        <f t="shared" si="16"/>
        <v/>
      </c>
      <c r="AX15" s="436"/>
    </row>
    <row r="16" spans="1:50" ht="14.25" hidden="1">
      <c r="A16" s="76"/>
      <c r="B16" s="435"/>
      <c r="C16" s="95">
        <v>10</v>
      </c>
      <c r="D16" s="95"/>
      <c r="E16" s="152"/>
      <c r="F16" s="95"/>
      <c r="G16" s="178" t="e">
        <f t="shared" si="1"/>
        <v>#DIV/0!</v>
      </c>
      <c r="H16" s="43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38"/>
      <c r="M16" s="154" t="str">
        <f t="shared" si="2"/>
        <v/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6"/>
      <c r="U16" s="152"/>
      <c r="V16" s="152"/>
      <c r="W16" s="178" t="str">
        <f t="shared" si="5"/>
        <v/>
      </c>
      <c r="X16" s="95" t="str">
        <f t="shared" si="6"/>
        <v/>
      </c>
      <c r="Y16" s="436"/>
      <c r="Z16" s="152"/>
      <c r="AA16" s="152"/>
      <c r="AB16" s="178" t="str">
        <f t="shared" si="7"/>
        <v/>
      </c>
      <c r="AC16" s="95" t="str">
        <f t="shared" si="8"/>
        <v/>
      </c>
      <c r="AD16" s="436"/>
      <c r="AE16" s="95"/>
      <c r="AF16" s="152"/>
      <c r="AG16" s="178" t="str">
        <f t="shared" si="9"/>
        <v/>
      </c>
      <c r="AH16" s="95" t="str">
        <f t="shared" si="10"/>
        <v/>
      </c>
      <c r="AI16" s="436"/>
      <c r="AJ16" s="95"/>
      <c r="AK16" s="152"/>
      <c r="AL16" s="178" t="str">
        <f t="shared" si="11"/>
        <v/>
      </c>
      <c r="AM16" s="95" t="str">
        <f t="shared" si="12"/>
        <v/>
      </c>
      <c r="AN16" s="436"/>
      <c r="AO16" s="95"/>
      <c r="AP16" s="152"/>
      <c r="AQ16" s="178" t="str">
        <f t="shared" si="13"/>
        <v/>
      </c>
      <c r="AR16" s="95" t="str">
        <f t="shared" si="14"/>
        <v/>
      </c>
      <c r="AS16" s="436"/>
      <c r="AT16" s="95"/>
      <c r="AU16" s="152"/>
      <c r="AV16" s="178" t="str">
        <f t="shared" si="15"/>
        <v/>
      </c>
      <c r="AW16" s="95" t="str">
        <f t="shared" si="16"/>
        <v/>
      </c>
      <c r="AX16" s="436"/>
    </row>
    <row r="17" spans="2:50" hidden="1">
      <c r="B17" s="435"/>
      <c r="C17" s="95">
        <v>11</v>
      </c>
      <c r="D17" s="95"/>
      <c r="E17" s="95"/>
      <c r="F17" s="95"/>
      <c r="G17" s="178" t="e">
        <f t="shared" si="1"/>
        <v>#DIV/0!</v>
      </c>
      <c r="H17" s="43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38"/>
      <c r="M17" s="154" t="str">
        <f t="shared" si="2"/>
        <v/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6"/>
      <c r="U17" s="95"/>
      <c r="V17" s="95"/>
      <c r="W17" s="178" t="str">
        <f t="shared" si="5"/>
        <v/>
      </c>
      <c r="X17" s="95" t="str">
        <f t="shared" si="6"/>
        <v/>
      </c>
      <c r="Y17" s="436"/>
      <c r="Z17" s="95"/>
      <c r="AA17" s="95"/>
      <c r="AB17" s="178" t="str">
        <f t="shared" si="7"/>
        <v/>
      </c>
      <c r="AC17" s="95" t="str">
        <f t="shared" si="8"/>
        <v/>
      </c>
      <c r="AD17" s="436"/>
      <c r="AE17" s="95"/>
      <c r="AF17" s="152"/>
      <c r="AG17" s="178" t="str">
        <f t="shared" si="9"/>
        <v/>
      </c>
      <c r="AH17" s="95" t="str">
        <f t="shared" si="10"/>
        <v/>
      </c>
      <c r="AI17" s="436"/>
      <c r="AJ17" s="95"/>
      <c r="AK17" s="152"/>
      <c r="AL17" s="178" t="str">
        <f t="shared" si="11"/>
        <v/>
      </c>
      <c r="AM17" s="95" t="str">
        <f t="shared" si="12"/>
        <v/>
      </c>
      <c r="AN17" s="436"/>
      <c r="AO17" s="95"/>
      <c r="AP17" s="152"/>
      <c r="AQ17" s="178" t="str">
        <f t="shared" si="13"/>
        <v/>
      </c>
      <c r="AR17" s="95" t="str">
        <f t="shared" si="14"/>
        <v/>
      </c>
      <c r="AS17" s="436"/>
      <c r="AT17" s="95"/>
      <c r="AU17" s="152"/>
      <c r="AV17" s="178" t="str">
        <f t="shared" si="15"/>
        <v/>
      </c>
      <c r="AW17" s="95" t="str">
        <f t="shared" si="16"/>
        <v/>
      </c>
      <c r="AX17" s="436"/>
    </row>
    <row r="18" spans="2:50" hidden="1">
      <c r="B18" s="435"/>
      <c r="C18" s="95">
        <v>12</v>
      </c>
      <c r="D18" s="95"/>
      <c r="E18" s="95"/>
      <c r="F18" s="95"/>
      <c r="G18" s="178" t="e">
        <f t="shared" si="1"/>
        <v>#DIV/0!</v>
      </c>
      <c r="H18" s="43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38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6"/>
      <c r="U18" s="95"/>
      <c r="V18" s="95"/>
      <c r="W18" s="178" t="str">
        <f t="shared" si="5"/>
        <v/>
      </c>
      <c r="X18" s="95" t="str">
        <f t="shared" si="6"/>
        <v/>
      </c>
      <c r="Y18" s="436"/>
      <c r="Z18" s="95"/>
      <c r="AA18" s="95"/>
      <c r="AB18" s="178" t="str">
        <f t="shared" si="7"/>
        <v/>
      </c>
      <c r="AC18" s="95" t="str">
        <f t="shared" si="8"/>
        <v/>
      </c>
      <c r="AD18" s="436"/>
      <c r="AE18" s="95"/>
      <c r="AF18" s="152"/>
      <c r="AG18" s="178" t="str">
        <f t="shared" si="9"/>
        <v/>
      </c>
      <c r="AH18" s="95" t="str">
        <f t="shared" si="10"/>
        <v/>
      </c>
      <c r="AI18" s="436"/>
      <c r="AJ18" s="95"/>
      <c r="AK18" s="152"/>
      <c r="AL18" s="178" t="str">
        <f t="shared" si="11"/>
        <v/>
      </c>
      <c r="AM18" s="95" t="str">
        <f t="shared" si="12"/>
        <v/>
      </c>
      <c r="AN18" s="436"/>
      <c r="AO18" s="95"/>
      <c r="AP18" s="152"/>
      <c r="AQ18" s="178" t="str">
        <f t="shared" si="13"/>
        <v/>
      </c>
      <c r="AR18" s="95" t="str">
        <f t="shared" si="14"/>
        <v/>
      </c>
      <c r="AS18" s="436"/>
      <c r="AT18" s="95"/>
      <c r="AU18" s="152"/>
      <c r="AV18" s="178" t="str">
        <f t="shared" si="15"/>
        <v/>
      </c>
      <c r="AW18" s="95" t="str">
        <f t="shared" si="16"/>
        <v/>
      </c>
      <c r="AX18" s="436"/>
    </row>
    <row r="19" spans="2:50" hidden="1">
      <c r="B19" s="435"/>
      <c r="C19" s="95">
        <v>13</v>
      </c>
      <c r="D19" s="95"/>
      <c r="E19" s="95"/>
      <c r="F19" s="95"/>
      <c r="G19" s="178" t="e">
        <f t="shared" si="1"/>
        <v>#DIV/0!</v>
      </c>
      <c r="H19" s="43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38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6"/>
      <c r="U19" s="95"/>
      <c r="V19" s="95"/>
      <c r="W19" s="178" t="str">
        <f t="shared" si="5"/>
        <v/>
      </c>
      <c r="X19" s="95" t="str">
        <f t="shared" si="6"/>
        <v/>
      </c>
      <c r="Y19" s="436"/>
      <c r="Z19" s="95"/>
      <c r="AA19" s="95"/>
      <c r="AB19" s="178" t="str">
        <f t="shared" si="7"/>
        <v/>
      </c>
      <c r="AC19" s="95" t="str">
        <f t="shared" si="8"/>
        <v/>
      </c>
      <c r="AD19" s="436"/>
      <c r="AE19" s="95"/>
      <c r="AF19" s="152"/>
      <c r="AG19" s="178" t="str">
        <f t="shared" si="9"/>
        <v/>
      </c>
      <c r="AH19" s="95" t="str">
        <f t="shared" si="10"/>
        <v/>
      </c>
      <c r="AI19" s="436"/>
      <c r="AJ19" s="95"/>
      <c r="AK19" s="152"/>
      <c r="AL19" s="178" t="str">
        <f t="shared" si="11"/>
        <v/>
      </c>
      <c r="AM19" s="95" t="str">
        <f t="shared" si="12"/>
        <v/>
      </c>
      <c r="AN19" s="436"/>
      <c r="AO19" s="95"/>
      <c r="AP19" s="152"/>
      <c r="AQ19" s="178" t="str">
        <f t="shared" si="13"/>
        <v/>
      </c>
      <c r="AR19" s="95" t="str">
        <f t="shared" si="14"/>
        <v/>
      </c>
      <c r="AS19" s="436"/>
      <c r="AT19" s="95"/>
      <c r="AU19" s="152"/>
      <c r="AV19" s="178" t="str">
        <f t="shared" si="15"/>
        <v/>
      </c>
      <c r="AW19" s="95" t="str">
        <f t="shared" si="16"/>
        <v/>
      </c>
      <c r="AX19" s="436"/>
    </row>
    <row r="20" spans="2:50" hidden="1">
      <c r="B20" s="435"/>
      <c r="C20" s="95">
        <v>14</v>
      </c>
      <c r="D20" s="95"/>
      <c r="E20" s="95"/>
      <c r="F20" s="95"/>
      <c r="G20" s="178" t="e">
        <f t="shared" si="1"/>
        <v>#DIV/0!</v>
      </c>
      <c r="H20" s="43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38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6"/>
      <c r="U20" s="95"/>
      <c r="V20" s="95"/>
      <c r="W20" s="178" t="str">
        <f t="shared" si="5"/>
        <v/>
      </c>
      <c r="X20" s="95" t="str">
        <f t="shared" si="6"/>
        <v/>
      </c>
      <c r="Y20" s="436"/>
      <c r="Z20" s="95"/>
      <c r="AA20" s="95"/>
      <c r="AB20" s="178" t="str">
        <f t="shared" si="7"/>
        <v/>
      </c>
      <c r="AC20" s="95" t="str">
        <f t="shared" si="8"/>
        <v/>
      </c>
      <c r="AD20" s="436"/>
      <c r="AE20" s="95"/>
      <c r="AF20" s="152"/>
      <c r="AG20" s="178" t="str">
        <f t="shared" si="9"/>
        <v/>
      </c>
      <c r="AH20" s="95" t="str">
        <f t="shared" si="10"/>
        <v/>
      </c>
      <c r="AI20" s="436"/>
      <c r="AJ20" s="95"/>
      <c r="AK20" s="152"/>
      <c r="AL20" s="178" t="str">
        <f t="shared" si="11"/>
        <v/>
      </c>
      <c r="AM20" s="95" t="str">
        <f t="shared" si="12"/>
        <v/>
      </c>
      <c r="AN20" s="436"/>
      <c r="AO20" s="95"/>
      <c r="AP20" s="152"/>
      <c r="AQ20" s="178" t="str">
        <f t="shared" si="13"/>
        <v/>
      </c>
      <c r="AR20" s="95" t="str">
        <f t="shared" si="14"/>
        <v/>
      </c>
      <c r="AS20" s="436"/>
      <c r="AT20" s="95"/>
      <c r="AU20" s="152"/>
      <c r="AV20" s="178" t="str">
        <f t="shared" si="15"/>
        <v/>
      </c>
      <c r="AW20" s="95" t="str">
        <f t="shared" si="16"/>
        <v/>
      </c>
      <c r="AX20" s="436"/>
    </row>
    <row r="21" spans="2:50" hidden="1">
      <c r="B21" s="435"/>
      <c r="C21" s="95">
        <v>15</v>
      </c>
      <c r="D21" s="95"/>
      <c r="E21" s="95"/>
      <c r="F21" s="95"/>
      <c r="G21" s="178" t="e">
        <f t="shared" si="1"/>
        <v>#DIV/0!</v>
      </c>
      <c r="H21" s="43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39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6"/>
      <c r="U21" s="95"/>
      <c r="V21" s="95"/>
      <c r="W21" s="178" t="str">
        <f t="shared" si="5"/>
        <v/>
      </c>
      <c r="X21" s="95" t="str">
        <f t="shared" si="6"/>
        <v/>
      </c>
      <c r="Y21" s="436"/>
      <c r="Z21" s="95"/>
      <c r="AA21" s="95"/>
      <c r="AB21" s="178" t="str">
        <f t="shared" si="7"/>
        <v/>
      </c>
      <c r="AC21" s="95" t="str">
        <f t="shared" si="8"/>
        <v/>
      </c>
      <c r="AD21" s="436"/>
      <c r="AE21" s="95"/>
      <c r="AF21" s="152"/>
      <c r="AG21" s="178" t="str">
        <f t="shared" si="9"/>
        <v/>
      </c>
      <c r="AH21" s="95" t="str">
        <f t="shared" si="10"/>
        <v/>
      </c>
      <c r="AI21" s="436"/>
      <c r="AJ21" s="95"/>
      <c r="AK21" s="152"/>
      <c r="AL21" s="178" t="str">
        <f t="shared" si="11"/>
        <v/>
      </c>
      <c r="AM21" s="95" t="str">
        <f t="shared" si="12"/>
        <v/>
      </c>
      <c r="AN21" s="436"/>
      <c r="AO21" s="95"/>
      <c r="AP21" s="152"/>
      <c r="AQ21" s="178" t="str">
        <f t="shared" si="13"/>
        <v/>
      </c>
      <c r="AR21" s="95" t="str">
        <f t="shared" si="14"/>
        <v/>
      </c>
      <c r="AS21" s="436"/>
      <c r="AT21" s="95"/>
      <c r="AU21" s="152"/>
      <c r="AV21" s="178" t="str">
        <f t="shared" si="15"/>
        <v/>
      </c>
      <c r="AW21" s="95" t="str">
        <f t="shared" si="16"/>
        <v/>
      </c>
      <c r="AX21" s="436"/>
    </row>
    <row r="22" spans="2:50" ht="15.75" hidden="1">
      <c r="B22" s="443" t="s">
        <v>167</v>
      </c>
      <c r="C22" s="444"/>
      <c r="D22" s="444"/>
      <c r="E22" s="444"/>
      <c r="F22" s="444"/>
      <c r="G22" s="444"/>
      <c r="H22" s="444"/>
      <c r="I22" s="151"/>
      <c r="J22" s="151"/>
      <c r="K22" s="151"/>
      <c r="L22" s="151"/>
      <c r="M22" s="151"/>
      <c r="N22" s="433" t="s">
        <v>159</v>
      </c>
      <c r="O22" s="446" t="s">
        <v>106</v>
      </c>
      <c r="P22" s="448">
        <v>45874</v>
      </c>
      <c r="Q22" s="435"/>
      <c r="R22" s="435"/>
      <c r="S22" s="435"/>
      <c r="T22" s="435"/>
      <c r="U22" s="448">
        <v>45875</v>
      </c>
      <c r="V22" s="435"/>
      <c r="W22" s="435"/>
      <c r="X22" s="435"/>
      <c r="Y22" s="435"/>
      <c r="Z22" s="448">
        <v>45876</v>
      </c>
      <c r="AA22" s="435"/>
      <c r="AB22" s="435"/>
      <c r="AC22" s="435"/>
      <c r="AD22" s="435"/>
      <c r="AE22" s="448">
        <v>45877</v>
      </c>
      <c r="AF22" s="435"/>
      <c r="AG22" s="435"/>
      <c r="AH22" s="435"/>
      <c r="AI22" s="435"/>
      <c r="AJ22" s="448">
        <v>45878</v>
      </c>
      <c r="AK22" s="435"/>
      <c r="AL22" s="435"/>
      <c r="AM22" s="435"/>
      <c r="AN22" s="435"/>
      <c r="AO22" s="448">
        <v>45879</v>
      </c>
      <c r="AP22" s="435"/>
      <c r="AQ22" s="435"/>
      <c r="AR22" s="435"/>
      <c r="AS22" s="435"/>
      <c r="AT22" s="448">
        <v>45880</v>
      </c>
      <c r="AU22" s="435"/>
      <c r="AV22" s="435"/>
      <c r="AW22" s="435"/>
      <c r="AX22" s="435"/>
    </row>
    <row r="23" spans="2:50" ht="15.75" hidden="1">
      <c r="B23" s="445"/>
      <c r="C23" s="445"/>
      <c r="D23" s="445"/>
      <c r="E23" s="445"/>
      <c r="F23" s="445"/>
      <c r="G23" s="445"/>
      <c r="H23" s="445"/>
      <c r="I23" s="151"/>
      <c r="J23" s="151"/>
      <c r="K23" s="151"/>
      <c r="L23" s="151"/>
      <c r="M23" s="151"/>
      <c r="N23" s="433"/>
      <c r="O23" s="447"/>
      <c r="P23" s="448" t="s">
        <v>120</v>
      </c>
      <c r="Q23" s="435"/>
      <c r="R23" s="435"/>
      <c r="S23" s="435"/>
      <c r="T23" s="435"/>
      <c r="U23" s="448" t="s">
        <v>114</v>
      </c>
      <c r="V23" s="435"/>
      <c r="W23" s="435"/>
      <c r="X23" s="435"/>
      <c r="Y23" s="435"/>
      <c r="Z23" s="448" t="s">
        <v>115</v>
      </c>
      <c r="AA23" s="435"/>
      <c r="AB23" s="435"/>
      <c r="AC23" s="435"/>
      <c r="AD23" s="435"/>
      <c r="AE23" s="448" t="s">
        <v>116</v>
      </c>
      <c r="AF23" s="435"/>
      <c r="AG23" s="435"/>
      <c r="AH23" s="435"/>
      <c r="AI23" s="435"/>
      <c r="AJ23" s="448" t="s">
        <v>117</v>
      </c>
      <c r="AK23" s="435"/>
      <c r="AL23" s="435"/>
      <c r="AM23" s="435"/>
      <c r="AN23" s="435"/>
      <c r="AO23" s="448" t="s">
        <v>118</v>
      </c>
      <c r="AP23" s="435"/>
      <c r="AQ23" s="435"/>
      <c r="AR23" s="435"/>
      <c r="AS23" s="435"/>
      <c r="AT23" s="448" t="s">
        <v>119</v>
      </c>
      <c r="AU23" s="435"/>
      <c r="AV23" s="435"/>
      <c r="AW23" s="435"/>
      <c r="AX23" s="435"/>
    </row>
    <row r="24" spans="2:50" hidden="1">
      <c r="B24" s="433" t="s">
        <v>155</v>
      </c>
      <c r="C24" s="433" t="s">
        <v>147</v>
      </c>
      <c r="D24" s="433"/>
      <c r="E24" s="433" t="s">
        <v>149</v>
      </c>
      <c r="F24" s="433"/>
      <c r="G24" s="433"/>
      <c r="H24" s="440" t="s">
        <v>156</v>
      </c>
      <c r="I24" s="434" t="s">
        <v>225</v>
      </c>
      <c r="J24" s="434"/>
      <c r="K24" s="434"/>
      <c r="L24" s="434" t="s">
        <v>156</v>
      </c>
      <c r="M24" s="434" t="s">
        <v>168</v>
      </c>
      <c r="N24" s="433"/>
      <c r="O24" s="433" t="s">
        <v>158</v>
      </c>
      <c r="P24" s="430" t="s">
        <v>152</v>
      </c>
      <c r="Q24" s="431"/>
      <c r="R24" s="431"/>
      <c r="S24" s="432"/>
      <c r="T24" s="433" t="s">
        <v>156</v>
      </c>
      <c r="U24" s="430" t="s">
        <v>152</v>
      </c>
      <c r="V24" s="431"/>
      <c r="W24" s="431"/>
      <c r="X24" s="432"/>
      <c r="Y24" s="433" t="s">
        <v>156</v>
      </c>
      <c r="Z24" s="430" t="s">
        <v>152</v>
      </c>
      <c r="AA24" s="431"/>
      <c r="AB24" s="431"/>
      <c r="AC24" s="432"/>
      <c r="AD24" s="433" t="s">
        <v>156</v>
      </c>
      <c r="AE24" s="430" t="s">
        <v>152</v>
      </c>
      <c r="AF24" s="431"/>
      <c r="AG24" s="431"/>
      <c r="AH24" s="432"/>
      <c r="AI24" s="433" t="s">
        <v>156</v>
      </c>
      <c r="AJ24" s="430" t="s">
        <v>152</v>
      </c>
      <c r="AK24" s="431"/>
      <c r="AL24" s="431"/>
      <c r="AM24" s="432"/>
      <c r="AN24" s="433" t="s">
        <v>156</v>
      </c>
      <c r="AO24" s="430" t="s">
        <v>152</v>
      </c>
      <c r="AP24" s="431"/>
      <c r="AQ24" s="431"/>
      <c r="AR24" s="432"/>
      <c r="AS24" s="433" t="s">
        <v>156</v>
      </c>
      <c r="AT24" s="430" t="s">
        <v>152</v>
      </c>
      <c r="AU24" s="431"/>
      <c r="AV24" s="431"/>
      <c r="AW24" s="432"/>
      <c r="AX24" s="433" t="s">
        <v>156</v>
      </c>
    </row>
    <row r="25" spans="2:50" hidden="1">
      <c r="B25" s="433"/>
      <c r="C25" s="433"/>
      <c r="D25" s="433"/>
      <c r="E25" s="433" t="s">
        <v>148</v>
      </c>
      <c r="F25" s="433"/>
      <c r="G25" s="433"/>
      <c r="H25" s="441"/>
      <c r="I25" s="434" t="s">
        <v>148</v>
      </c>
      <c r="J25" s="434"/>
      <c r="K25" s="434"/>
      <c r="L25" s="434"/>
      <c r="M25" s="434"/>
      <c r="N25" s="433"/>
      <c r="O25" s="433"/>
      <c r="P25" s="430" t="s">
        <v>153</v>
      </c>
      <c r="Q25" s="431"/>
      <c r="R25" s="431"/>
      <c r="S25" s="432"/>
      <c r="T25" s="433"/>
      <c r="U25" s="430" t="s">
        <v>153</v>
      </c>
      <c r="V25" s="431"/>
      <c r="W25" s="431"/>
      <c r="X25" s="432"/>
      <c r="Y25" s="433"/>
      <c r="Z25" s="430" t="s">
        <v>153</v>
      </c>
      <c r="AA25" s="431"/>
      <c r="AB25" s="431"/>
      <c r="AC25" s="432"/>
      <c r="AD25" s="433"/>
      <c r="AE25" s="430" t="s">
        <v>153</v>
      </c>
      <c r="AF25" s="431"/>
      <c r="AG25" s="431"/>
      <c r="AH25" s="432"/>
      <c r="AI25" s="433"/>
      <c r="AJ25" s="430" t="s">
        <v>153</v>
      </c>
      <c r="AK25" s="431"/>
      <c r="AL25" s="431"/>
      <c r="AM25" s="432"/>
      <c r="AN25" s="433"/>
      <c r="AO25" s="430" t="s">
        <v>153</v>
      </c>
      <c r="AP25" s="431"/>
      <c r="AQ25" s="431"/>
      <c r="AR25" s="432"/>
      <c r="AS25" s="433"/>
      <c r="AT25" s="430" t="s">
        <v>153</v>
      </c>
      <c r="AU25" s="431"/>
      <c r="AV25" s="431"/>
      <c r="AW25" s="432"/>
      <c r="AX25" s="433"/>
    </row>
    <row r="26" spans="2:50" hidden="1">
      <c r="B26" s="433"/>
      <c r="C26" s="433"/>
      <c r="D26" s="433"/>
      <c r="E26" s="94" t="s">
        <v>150</v>
      </c>
      <c r="F26" s="94" t="s">
        <v>151</v>
      </c>
      <c r="G26" s="94" t="s">
        <v>154</v>
      </c>
      <c r="H26" s="442"/>
      <c r="I26" s="153" t="s">
        <v>150</v>
      </c>
      <c r="J26" s="153" t="s">
        <v>151</v>
      </c>
      <c r="K26" s="153" t="s">
        <v>154</v>
      </c>
      <c r="L26" s="434"/>
      <c r="M26" s="434"/>
      <c r="N26" s="433"/>
      <c r="O26" s="433"/>
      <c r="P26" s="94" t="s">
        <v>150</v>
      </c>
      <c r="Q26" s="94" t="s">
        <v>151</v>
      </c>
      <c r="R26" s="94" t="s">
        <v>154</v>
      </c>
      <c r="S26" s="94" t="s">
        <v>168</v>
      </c>
      <c r="T26" s="433"/>
      <c r="U26" s="94" t="s">
        <v>150</v>
      </c>
      <c r="V26" s="94" t="s">
        <v>151</v>
      </c>
      <c r="W26" s="94" t="s">
        <v>154</v>
      </c>
      <c r="X26" s="94" t="s">
        <v>168</v>
      </c>
      <c r="Y26" s="433"/>
      <c r="Z26" s="94" t="s">
        <v>150</v>
      </c>
      <c r="AA26" s="94" t="s">
        <v>151</v>
      </c>
      <c r="AB26" s="94" t="s">
        <v>154</v>
      </c>
      <c r="AC26" s="94" t="s">
        <v>168</v>
      </c>
      <c r="AD26" s="433"/>
      <c r="AE26" s="94" t="s">
        <v>150</v>
      </c>
      <c r="AF26" s="94" t="s">
        <v>151</v>
      </c>
      <c r="AG26" s="94" t="s">
        <v>154</v>
      </c>
      <c r="AH26" s="94" t="s">
        <v>168</v>
      </c>
      <c r="AI26" s="433"/>
      <c r="AJ26" s="94" t="s">
        <v>150</v>
      </c>
      <c r="AK26" s="94" t="s">
        <v>151</v>
      </c>
      <c r="AL26" s="94" t="s">
        <v>154</v>
      </c>
      <c r="AM26" s="94" t="s">
        <v>168</v>
      </c>
      <c r="AN26" s="433"/>
      <c r="AO26" s="94" t="s">
        <v>150</v>
      </c>
      <c r="AP26" s="94" t="s">
        <v>151</v>
      </c>
      <c r="AQ26" s="94" t="s">
        <v>154</v>
      </c>
      <c r="AR26" s="94" t="s">
        <v>168</v>
      </c>
      <c r="AS26" s="433"/>
      <c r="AT26" s="94" t="s">
        <v>150</v>
      </c>
      <c r="AU26" s="94" t="s">
        <v>151</v>
      </c>
      <c r="AV26" s="94" t="s">
        <v>154</v>
      </c>
      <c r="AW26" s="94" t="s">
        <v>168</v>
      </c>
      <c r="AX26" s="433"/>
    </row>
    <row r="27" spans="2:50" hidden="1">
      <c r="B27" s="433" t="s">
        <v>139</v>
      </c>
      <c r="C27" s="95">
        <v>1</v>
      </c>
      <c r="D27" s="95"/>
      <c r="E27" s="95"/>
      <c r="F27" s="95"/>
      <c r="G27" s="178" t="e">
        <f>F27/E27</f>
        <v>#DIV/0!</v>
      </c>
      <c r="H27" s="436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37" t="str">
        <f>IFERROR(AVERAGE(K27:K41),"-")</f>
        <v>-</v>
      </c>
      <c r="M27" s="154" t="str">
        <f>IFERROR(RANK(K27, K$7:K$21),"")</f>
        <v/>
      </c>
      <c r="N27" s="433"/>
      <c r="O27" s="433"/>
      <c r="P27" s="95"/>
      <c r="Q27" s="152"/>
      <c r="R27" s="178" t="str">
        <f>IFERROR(Q27/P27,"")</f>
        <v/>
      </c>
      <c r="S27" s="95" t="str">
        <f>IFERROR(RANK(R27, R$27:R$41),"")</f>
        <v/>
      </c>
      <c r="T27" s="436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36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36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36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36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36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36" t="e">
        <f>AVERAGE(AV27:AV41)</f>
        <v>#DIV/0!</v>
      </c>
    </row>
    <row r="28" spans="2:50" hidden="1">
      <c r="B28" s="435"/>
      <c r="C28" s="95">
        <v>2</v>
      </c>
      <c r="D28" s="95"/>
      <c r="E28" s="95"/>
      <c r="F28" s="95"/>
      <c r="G28" s="178" t="e">
        <f t="shared" ref="G28:G41" si="19">F28/E28</f>
        <v>#DIV/0!</v>
      </c>
      <c r="H28" s="436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38"/>
      <c r="M28" s="154" t="str">
        <f t="shared" ref="M28:M41" si="20">IFERROR(RANK(K28, K$7:K$21),"")</f>
        <v/>
      </c>
      <c r="N28" s="433"/>
      <c r="O28" s="43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36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36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36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36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36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36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36"/>
    </row>
    <row r="29" spans="2:50" hidden="1">
      <c r="B29" s="435"/>
      <c r="C29" s="95">
        <v>3</v>
      </c>
      <c r="D29" s="95"/>
      <c r="E29" s="95"/>
      <c r="F29" s="95"/>
      <c r="G29" s="178" t="e">
        <f t="shared" si="19"/>
        <v>#DIV/0!</v>
      </c>
      <c r="H29" s="436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38"/>
      <c r="M29" s="154" t="str">
        <f t="shared" si="20"/>
        <v/>
      </c>
      <c r="N29" s="433"/>
      <c r="O29" s="433"/>
      <c r="P29" s="95"/>
      <c r="Q29" s="152"/>
      <c r="R29" s="178" t="str">
        <f t="shared" si="21"/>
        <v/>
      </c>
      <c r="S29" s="95" t="str">
        <f t="shared" si="22"/>
        <v/>
      </c>
      <c r="T29" s="436"/>
      <c r="U29" s="95"/>
      <c r="V29" s="152"/>
      <c r="W29" s="178" t="str">
        <f t="shared" si="23"/>
        <v/>
      </c>
      <c r="X29" s="95" t="str">
        <f t="shared" si="24"/>
        <v/>
      </c>
      <c r="Y29" s="436"/>
      <c r="Z29" s="95"/>
      <c r="AA29" s="152"/>
      <c r="AB29" s="178" t="str">
        <f t="shared" si="25"/>
        <v/>
      </c>
      <c r="AC29" s="95" t="str">
        <f t="shared" si="26"/>
        <v/>
      </c>
      <c r="AD29" s="436"/>
      <c r="AE29" s="95"/>
      <c r="AF29" s="152"/>
      <c r="AG29" s="178" t="str">
        <f t="shared" si="27"/>
        <v/>
      </c>
      <c r="AH29" s="95" t="str">
        <f t="shared" si="28"/>
        <v/>
      </c>
      <c r="AI29" s="436"/>
      <c r="AJ29" s="95"/>
      <c r="AK29" s="152"/>
      <c r="AL29" s="178" t="str">
        <f t="shared" si="29"/>
        <v/>
      </c>
      <c r="AM29" s="95" t="str">
        <f t="shared" si="30"/>
        <v/>
      </c>
      <c r="AN29" s="436"/>
      <c r="AO29" s="95"/>
      <c r="AP29" s="152"/>
      <c r="AQ29" s="178" t="str">
        <f t="shared" si="31"/>
        <v/>
      </c>
      <c r="AR29" s="95" t="str">
        <f t="shared" si="32"/>
        <v/>
      </c>
      <c r="AS29" s="436"/>
      <c r="AT29" s="95"/>
      <c r="AU29" s="152"/>
      <c r="AV29" s="178" t="str">
        <f t="shared" si="33"/>
        <v/>
      </c>
      <c r="AW29" s="95" t="str">
        <f t="shared" si="34"/>
        <v/>
      </c>
      <c r="AX29" s="436"/>
    </row>
    <row r="30" spans="2:50" hidden="1">
      <c r="B30" s="435"/>
      <c r="C30" s="95">
        <v>4</v>
      </c>
      <c r="D30" s="95"/>
      <c r="E30" s="95"/>
      <c r="F30" s="95"/>
      <c r="G30" s="178" t="e">
        <f t="shared" si="19"/>
        <v>#DIV/0!</v>
      </c>
      <c r="H30" s="43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38"/>
      <c r="M30" s="154" t="str">
        <f t="shared" si="20"/>
        <v/>
      </c>
      <c r="N30" s="433"/>
      <c r="O30" s="433"/>
      <c r="P30" s="95"/>
      <c r="Q30" s="152"/>
      <c r="R30" s="178" t="str">
        <f t="shared" si="21"/>
        <v/>
      </c>
      <c r="S30" s="95" t="str">
        <f t="shared" si="22"/>
        <v/>
      </c>
      <c r="T30" s="436"/>
      <c r="U30" s="95"/>
      <c r="V30" s="152"/>
      <c r="W30" s="178" t="str">
        <f t="shared" si="23"/>
        <v/>
      </c>
      <c r="X30" s="95" t="str">
        <f t="shared" si="24"/>
        <v/>
      </c>
      <c r="Y30" s="436"/>
      <c r="Z30" s="95"/>
      <c r="AA30" s="152"/>
      <c r="AB30" s="178" t="str">
        <f t="shared" si="25"/>
        <v/>
      </c>
      <c r="AC30" s="95" t="str">
        <f t="shared" si="26"/>
        <v/>
      </c>
      <c r="AD30" s="436"/>
      <c r="AE30" s="95"/>
      <c r="AF30" s="152"/>
      <c r="AG30" s="178" t="str">
        <f t="shared" si="27"/>
        <v/>
      </c>
      <c r="AH30" s="95" t="str">
        <f t="shared" si="28"/>
        <v/>
      </c>
      <c r="AI30" s="436"/>
      <c r="AJ30" s="95"/>
      <c r="AK30" s="152"/>
      <c r="AL30" s="178" t="str">
        <f t="shared" si="29"/>
        <v/>
      </c>
      <c r="AM30" s="95" t="str">
        <f t="shared" si="30"/>
        <v/>
      </c>
      <c r="AN30" s="436"/>
      <c r="AO30" s="95"/>
      <c r="AP30" s="152"/>
      <c r="AQ30" s="178" t="str">
        <f t="shared" si="31"/>
        <v/>
      </c>
      <c r="AR30" s="95" t="str">
        <f t="shared" si="32"/>
        <v/>
      </c>
      <c r="AS30" s="436"/>
      <c r="AT30" s="95"/>
      <c r="AU30" s="152"/>
      <c r="AV30" s="178" t="str">
        <f t="shared" si="33"/>
        <v/>
      </c>
      <c r="AW30" s="95" t="str">
        <f t="shared" si="34"/>
        <v/>
      </c>
      <c r="AX30" s="436"/>
    </row>
    <row r="31" spans="2:50" hidden="1">
      <c r="B31" s="435"/>
      <c r="C31" s="95">
        <v>5</v>
      </c>
      <c r="D31" s="95"/>
      <c r="E31" s="95"/>
      <c r="F31" s="95"/>
      <c r="G31" s="178" t="e">
        <f t="shared" si="19"/>
        <v>#DIV/0!</v>
      </c>
      <c r="H31" s="436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38"/>
      <c r="M31" s="154" t="str">
        <f t="shared" si="20"/>
        <v/>
      </c>
      <c r="N31" s="433"/>
      <c r="O31" s="433"/>
      <c r="P31" s="95"/>
      <c r="Q31" s="152"/>
      <c r="R31" s="178" t="str">
        <f t="shared" si="21"/>
        <v/>
      </c>
      <c r="S31" s="95" t="str">
        <f t="shared" si="22"/>
        <v/>
      </c>
      <c r="T31" s="436"/>
      <c r="U31" s="95"/>
      <c r="V31" s="152"/>
      <c r="W31" s="178" t="str">
        <f t="shared" si="23"/>
        <v/>
      </c>
      <c r="X31" s="95" t="str">
        <f t="shared" si="24"/>
        <v/>
      </c>
      <c r="Y31" s="436"/>
      <c r="Z31" s="95"/>
      <c r="AA31" s="152"/>
      <c r="AB31" s="178" t="str">
        <f t="shared" si="25"/>
        <v/>
      </c>
      <c r="AC31" s="95" t="str">
        <f t="shared" si="26"/>
        <v/>
      </c>
      <c r="AD31" s="436"/>
      <c r="AE31" s="95"/>
      <c r="AF31" s="152"/>
      <c r="AG31" s="178" t="str">
        <f t="shared" si="27"/>
        <v/>
      </c>
      <c r="AH31" s="95" t="str">
        <f t="shared" si="28"/>
        <v/>
      </c>
      <c r="AI31" s="436"/>
      <c r="AJ31" s="95"/>
      <c r="AK31" s="152"/>
      <c r="AL31" s="178" t="str">
        <f t="shared" si="29"/>
        <v/>
      </c>
      <c r="AM31" s="95" t="str">
        <f t="shared" si="30"/>
        <v/>
      </c>
      <c r="AN31" s="436"/>
      <c r="AO31" s="95"/>
      <c r="AP31" s="152"/>
      <c r="AQ31" s="178" t="str">
        <f t="shared" si="31"/>
        <v/>
      </c>
      <c r="AR31" s="95" t="str">
        <f t="shared" si="32"/>
        <v/>
      </c>
      <c r="AS31" s="436"/>
      <c r="AT31" s="95"/>
      <c r="AU31" s="152"/>
      <c r="AV31" s="178" t="str">
        <f t="shared" si="33"/>
        <v/>
      </c>
      <c r="AW31" s="95" t="str">
        <f t="shared" si="34"/>
        <v/>
      </c>
      <c r="AX31" s="436"/>
    </row>
    <row r="32" spans="2:50" hidden="1">
      <c r="B32" s="435"/>
      <c r="C32" s="95">
        <v>6</v>
      </c>
      <c r="D32" s="95"/>
      <c r="E32" s="95"/>
      <c r="F32" s="95"/>
      <c r="G32" s="178" t="e">
        <f t="shared" si="19"/>
        <v>#DIV/0!</v>
      </c>
      <c r="H32" s="436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38"/>
      <c r="M32" s="154" t="str">
        <f t="shared" si="20"/>
        <v/>
      </c>
      <c r="N32" s="433"/>
      <c r="O32" s="433"/>
      <c r="P32" s="95"/>
      <c r="Q32" s="152"/>
      <c r="R32" s="178" t="str">
        <f t="shared" si="21"/>
        <v/>
      </c>
      <c r="S32" s="95" t="str">
        <f t="shared" si="22"/>
        <v/>
      </c>
      <c r="T32" s="436"/>
      <c r="U32" s="95"/>
      <c r="V32" s="152"/>
      <c r="W32" s="178" t="str">
        <f t="shared" si="23"/>
        <v/>
      </c>
      <c r="X32" s="95" t="str">
        <f t="shared" si="24"/>
        <v/>
      </c>
      <c r="Y32" s="436"/>
      <c r="Z32" s="95"/>
      <c r="AA32" s="152"/>
      <c r="AB32" s="178" t="str">
        <f t="shared" si="25"/>
        <v/>
      </c>
      <c r="AC32" s="95" t="str">
        <f t="shared" si="26"/>
        <v/>
      </c>
      <c r="AD32" s="436"/>
      <c r="AE32" s="95"/>
      <c r="AF32" s="152"/>
      <c r="AG32" s="178" t="str">
        <f t="shared" si="27"/>
        <v/>
      </c>
      <c r="AH32" s="95" t="str">
        <f t="shared" si="28"/>
        <v/>
      </c>
      <c r="AI32" s="436"/>
      <c r="AJ32" s="95"/>
      <c r="AK32" s="152"/>
      <c r="AL32" s="178" t="str">
        <f t="shared" si="29"/>
        <v/>
      </c>
      <c r="AM32" s="95" t="str">
        <f t="shared" si="30"/>
        <v/>
      </c>
      <c r="AN32" s="436"/>
      <c r="AO32" s="95"/>
      <c r="AP32" s="152"/>
      <c r="AQ32" s="178" t="str">
        <f t="shared" si="31"/>
        <v/>
      </c>
      <c r="AR32" s="95" t="str">
        <f t="shared" si="32"/>
        <v/>
      </c>
      <c r="AS32" s="436"/>
      <c r="AT32" s="95"/>
      <c r="AU32" s="152"/>
      <c r="AV32" s="178" t="str">
        <f t="shared" si="33"/>
        <v/>
      </c>
      <c r="AW32" s="95" t="str">
        <f t="shared" si="34"/>
        <v/>
      </c>
      <c r="AX32" s="436"/>
    </row>
    <row r="33" spans="2:50" hidden="1">
      <c r="B33" s="435"/>
      <c r="C33" s="95">
        <v>7</v>
      </c>
      <c r="D33" s="95"/>
      <c r="E33" s="95"/>
      <c r="F33" s="95"/>
      <c r="G33" s="178" t="e">
        <f t="shared" si="19"/>
        <v>#DIV/0!</v>
      </c>
      <c r="H33" s="436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38"/>
      <c r="M33" s="154" t="str">
        <f t="shared" si="20"/>
        <v/>
      </c>
      <c r="N33" s="433"/>
      <c r="O33" s="433"/>
      <c r="P33" s="95"/>
      <c r="Q33" s="152"/>
      <c r="R33" s="178" t="str">
        <f t="shared" si="21"/>
        <v/>
      </c>
      <c r="S33" s="95" t="str">
        <f t="shared" si="22"/>
        <v/>
      </c>
      <c r="T33" s="436"/>
      <c r="U33" s="95"/>
      <c r="V33" s="152"/>
      <c r="W33" s="178" t="str">
        <f t="shared" si="23"/>
        <v/>
      </c>
      <c r="X33" s="95" t="str">
        <f t="shared" si="24"/>
        <v/>
      </c>
      <c r="Y33" s="436"/>
      <c r="Z33" s="95"/>
      <c r="AA33" s="152"/>
      <c r="AB33" s="178" t="str">
        <f t="shared" si="25"/>
        <v/>
      </c>
      <c r="AC33" s="95" t="str">
        <f t="shared" si="26"/>
        <v/>
      </c>
      <c r="AD33" s="436"/>
      <c r="AE33" s="95"/>
      <c r="AF33" s="152"/>
      <c r="AG33" s="178" t="str">
        <f t="shared" si="27"/>
        <v/>
      </c>
      <c r="AH33" s="95" t="str">
        <f t="shared" si="28"/>
        <v/>
      </c>
      <c r="AI33" s="436"/>
      <c r="AJ33" s="95"/>
      <c r="AK33" s="152"/>
      <c r="AL33" s="178" t="str">
        <f t="shared" si="29"/>
        <v/>
      </c>
      <c r="AM33" s="95" t="str">
        <f t="shared" si="30"/>
        <v/>
      </c>
      <c r="AN33" s="436"/>
      <c r="AO33" s="95"/>
      <c r="AP33" s="152"/>
      <c r="AQ33" s="178" t="str">
        <f t="shared" si="31"/>
        <v/>
      </c>
      <c r="AR33" s="95" t="str">
        <f t="shared" si="32"/>
        <v/>
      </c>
      <c r="AS33" s="436"/>
      <c r="AT33" s="95"/>
      <c r="AU33" s="152"/>
      <c r="AV33" s="178" t="str">
        <f t="shared" si="33"/>
        <v/>
      </c>
      <c r="AW33" s="95" t="str">
        <f t="shared" si="34"/>
        <v/>
      </c>
      <c r="AX33" s="436"/>
    </row>
    <row r="34" spans="2:50" hidden="1">
      <c r="B34" s="435"/>
      <c r="C34" s="95">
        <v>8</v>
      </c>
      <c r="D34" s="95"/>
      <c r="E34" s="95"/>
      <c r="F34" s="95"/>
      <c r="G34" s="178" t="e">
        <f t="shared" si="19"/>
        <v>#DIV/0!</v>
      </c>
      <c r="H34" s="436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38"/>
      <c r="M34" s="154" t="str">
        <f t="shared" si="20"/>
        <v/>
      </c>
      <c r="N34" s="433"/>
      <c r="O34" s="433"/>
      <c r="P34" s="95"/>
      <c r="Q34" s="152"/>
      <c r="R34" s="178" t="str">
        <f t="shared" si="21"/>
        <v/>
      </c>
      <c r="S34" s="95" t="str">
        <f t="shared" si="22"/>
        <v/>
      </c>
      <c r="T34" s="436"/>
      <c r="U34" s="95"/>
      <c r="V34" s="152"/>
      <c r="W34" s="178" t="str">
        <f t="shared" si="23"/>
        <v/>
      </c>
      <c r="X34" s="95" t="str">
        <f t="shared" si="24"/>
        <v/>
      </c>
      <c r="Y34" s="436"/>
      <c r="Z34" s="95"/>
      <c r="AA34" s="152"/>
      <c r="AB34" s="178" t="str">
        <f t="shared" si="25"/>
        <v/>
      </c>
      <c r="AC34" s="95" t="str">
        <f t="shared" si="26"/>
        <v/>
      </c>
      <c r="AD34" s="436"/>
      <c r="AE34" s="95"/>
      <c r="AF34" s="152"/>
      <c r="AG34" s="178" t="str">
        <f t="shared" si="27"/>
        <v/>
      </c>
      <c r="AH34" s="95" t="str">
        <f t="shared" si="28"/>
        <v/>
      </c>
      <c r="AI34" s="436"/>
      <c r="AJ34" s="95"/>
      <c r="AK34" s="152"/>
      <c r="AL34" s="178" t="str">
        <f t="shared" si="29"/>
        <v/>
      </c>
      <c r="AM34" s="95" t="str">
        <f t="shared" si="30"/>
        <v/>
      </c>
      <c r="AN34" s="436"/>
      <c r="AO34" s="95"/>
      <c r="AP34" s="152"/>
      <c r="AQ34" s="178" t="str">
        <f t="shared" si="31"/>
        <v/>
      </c>
      <c r="AR34" s="95" t="str">
        <f t="shared" si="32"/>
        <v/>
      </c>
      <c r="AS34" s="436"/>
      <c r="AT34" s="95"/>
      <c r="AU34" s="152"/>
      <c r="AV34" s="178" t="str">
        <f t="shared" si="33"/>
        <v/>
      </c>
      <c r="AW34" s="95" t="str">
        <f t="shared" si="34"/>
        <v/>
      </c>
      <c r="AX34" s="436"/>
    </row>
    <row r="35" spans="2:50" hidden="1">
      <c r="B35" s="435"/>
      <c r="C35" s="95">
        <v>9</v>
      </c>
      <c r="D35" s="95"/>
      <c r="E35" s="95"/>
      <c r="F35" s="95"/>
      <c r="G35" s="178" t="e">
        <f t="shared" si="19"/>
        <v>#DIV/0!</v>
      </c>
      <c r="H35" s="436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38"/>
      <c r="M35" s="154" t="str">
        <f t="shared" si="20"/>
        <v/>
      </c>
      <c r="N35" s="433"/>
      <c r="O35" s="433"/>
      <c r="P35" s="95"/>
      <c r="Q35" s="152"/>
      <c r="R35" s="178" t="str">
        <f t="shared" si="21"/>
        <v/>
      </c>
      <c r="S35" s="95" t="str">
        <f t="shared" si="22"/>
        <v/>
      </c>
      <c r="T35" s="436"/>
      <c r="U35" s="95"/>
      <c r="V35" s="152"/>
      <c r="W35" s="178" t="str">
        <f t="shared" si="23"/>
        <v/>
      </c>
      <c r="X35" s="95" t="str">
        <f t="shared" si="24"/>
        <v/>
      </c>
      <c r="Y35" s="436"/>
      <c r="Z35" s="95"/>
      <c r="AA35" s="152"/>
      <c r="AB35" s="178" t="str">
        <f t="shared" si="25"/>
        <v/>
      </c>
      <c r="AC35" s="95" t="str">
        <f t="shared" si="26"/>
        <v/>
      </c>
      <c r="AD35" s="436"/>
      <c r="AE35" s="95"/>
      <c r="AF35" s="152"/>
      <c r="AG35" s="178" t="str">
        <f t="shared" si="27"/>
        <v/>
      </c>
      <c r="AH35" s="95" t="str">
        <f t="shared" si="28"/>
        <v/>
      </c>
      <c r="AI35" s="436"/>
      <c r="AJ35" s="95"/>
      <c r="AK35" s="152"/>
      <c r="AL35" s="178" t="str">
        <f t="shared" si="29"/>
        <v/>
      </c>
      <c r="AM35" s="95" t="str">
        <f t="shared" si="30"/>
        <v/>
      </c>
      <c r="AN35" s="436"/>
      <c r="AO35" s="95"/>
      <c r="AP35" s="152"/>
      <c r="AQ35" s="178" t="str">
        <f t="shared" si="31"/>
        <v/>
      </c>
      <c r="AR35" s="95" t="str">
        <f t="shared" si="32"/>
        <v/>
      </c>
      <c r="AS35" s="436"/>
      <c r="AT35" s="95"/>
      <c r="AU35" s="152"/>
      <c r="AV35" s="178" t="str">
        <f t="shared" si="33"/>
        <v/>
      </c>
      <c r="AW35" s="95" t="str">
        <f t="shared" si="34"/>
        <v/>
      </c>
      <c r="AX35" s="436"/>
    </row>
    <row r="36" spans="2:50" hidden="1">
      <c r="B36" s="435"/>
      <c r="C36" s="95">
        <v>10</v>
      </c>
      <c r="D36" s="95"/>
      <c r="E36" s="95"/>
      <c r="F36" s="95"/>
      <c r="G36" s="178" t="e">
        <f t="shared" si="19"/>
        <v>#DIV/0!</v>
      </c>
      <c r="H36" s="436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38"/>
      <c r="M36" s="154" t="str">
        <f t="shared" si="20"/>
        <v/>
      </c>
      <c r="N36" s="433"/>
      <c r="O36" s="433"/>
      <c r="P36" s="95"/>
      <c r="Q36" s="152"/>
      <c r="R36" s="178" t="str">
        <f t="shared" si="21"/>
        <v/>
      </c>
      <c r="S36" s="95" t="str">
        <f t="shared" si="22"/>
        <v/>
      </c>
      <c r="T36" s="436"/>
      <c r="U36" s="95"/>
      <c r="V36" s="152"/>
      <c r="W36" s="178" t="str">
        <f t="shared" si="23"/>
        <v/>
      </c>
      <c r="X36" s="95" t="str">
        <f t="shared" si="24"/>
        <v/>
      </c>
      <c r="Y36" s="436"/>
      <c r="Z36" s="95"/>
      <c r="AA36" s="152"/>
      <c r="AB36" s="178" t="str">
        <f t="shared" si="25"/>
        <v/>
      </c>
      <c r="AC36" s="95" t="str">
        <f t="shared" si="26"/>
        <v/>
      </c>
      <c r="AD36" s="436"/>
      <c r="AE36" s="95"/>
      <c r="AF36" s="152"/>
      <c r="AG36" s="178" t="str">
        <f t="shared" si="27"/>
        <v/>
      </c>
      <c r="AH36" s="95" t="str">
        <f t="shared" si="28"/>
        <v/>
      </c>
      <c r="AI36" s="436"/>
      <c r="AJ36" s="95"/>
      <c r="AK36" s="152"/>
      <c r="AL36" s="178" t="str">
        <f t="shared" si="29"/>
        <v/>
      </c>
      <c r="AM36" s="95" t="str">
        <f t="shared" si="30"/>
        <v/>
      </c>
      <c r="AN36" s="436"/>
      <c r="AO36" s="95"/>
      <c r="AP36" s="152"/>
      <c r="AQ36" s="178" t="str">
        <f t="shared" si="31"/>
        <v/>
      </c>
      <c r="AR36" s="95" t="str">
        <f t="shared" si="32"/>
        <v/>
      </c>
      <c r="AS36" s="436"/>
      <c r="AT36" s="95"/>
      <c r="AU36" s="152"/>
      <c r="AV36" s="178" t="str">
        <f t="shared" si="33"/>
        <v/>
      </c>
      <c r="AW36" s="95" t="str">
        <f t="shared" si="34"/>
        <v/>
      </c>
      <c r="AX36" s="436"/>
    </row>
    <row r="37" spans="2:50" hidden="1">
      <c r="B37" s="435"/>
      <c r="C37" s="95">
        <v>11</v>
      </c>
      <c r="D37" s="95"/>
      <c r="E37" s="95"/>
      <c r="F37" s="95"/>
      <c r="G37" s="178" t="e">
        <f t="shared" si="19"/>
        <v>#DIV/0!</v>
      </c>
      <c r="H37" s="436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38"/>
      <c r="M37" s="154" t="str">
        <f t="shared" si="20"/>
        <v/>
      </c>
      <c r="N37" s="433"/>
      <c r="O37" s="433"/>
      <c r="P37" s="95"/>
      <c r="Q37" s="152"/>
      <c r="R37" s="178" t="str">
        <f t="shared" si="21"/>
        <v/>
      </c>
      <c r="S37" s="95" t="str">
        <f t="shared" si="22"/>
        <v/>
      </c>
      <c r="T37" s="436"/>
      <c r="U37" s="95"/>
      <c r="V37" s="152"/>
      <c r="W37" s="178" t="str">
        <f t="shared" si="23"/>
        <v/>
      </c>
      <c r="X37" s="95" t="str">
        <f t="shared" si="24"/>
        <v/>
      </c>
      <c r="Y37" s="436"/>
      <c r="Z37" s="95"/>
      <c r="AA37" s="152"/>
      <c r="AB37" s="178" t="str">
        <f t="shared" si="25"/>
        <v/>
      </c>
      <c r="AC37" s="95" t="str">
        <f t="shared" si="26"/>
        <v/>
      </c>
      <c r="AD37" s="436"/>
      <c r="AE37" s="95"/>
      <c r="AF37" s="152"/>
      <c r="AG37" s="178" t="str">
        <f t="shared" si="27"/>
        <v/>
      </c>
      <c r="AH37" s="95" t="str">
        <f t="shared" si="28"/>
        <v/>
      </c>
      <c r="AI37" s="436"/>
      <c r="AJ37" s="95"/>
      <c r="AK37" s="152"/>
      <c r="AL37" s="178" t="str">
        <f t="shared" si="29"/>
        <v/>
      </c>
      <c r="AM37" s="95" t="str">
        <f t="shared" si="30"/>
        <v/>
      </c>
      <c r="AN37" s="436"/>
      <c r="AO37" s="95"/>
      <c r="AP37" s="152"/>
      <c r="AQ37" s="178" t="str">
        <f t="shared" si="31"/>
        <v/>
      </c>
      <c r="AR37" s="95" t="str">
        <f t="shared" si="32"/>
        <v/>
      </c>
      <c r="AS37" s="436"/>
      <c r="AT37" s="95"/>
      <c r="AU37" s="152"/>
      <c r="AV37" s="178" t="str">
        <f t="shared" si="33"/>
        <v/>
      </c>
      <c r="AW37" s="95" t="str">
        <f t="shared" si="34"/>
        <v/>
      </c>
      <c r="AX37" s="436"/>
    </row>
    <row r="38" spans="2:50" hidden="1">
      <c r="B38" s="435"/>
      <c r="C38" s="95">
        <v>12</v>
      </c>
      <c r="D38" s="95"/>
      <c r="E38" s="95"/>
      <c r="F38" s="95"/>
      <c r="G38" s="178" t="e">
        <f t="shared" si="19"/>
        <v>#DIV/0!</v>
      </c>
      <c r="H38" s="436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38"/>
      <c r="M38" s="154" t="str">
        <f t="shared" si="20"/>
        <v/>
      </c>
      <c r="N38" s="433"/>
      <c r="O38" s="433"/>
      <c r="P38" s="95"/>
      <c r="Q38" s="152"/>
      <c r="R38" s="178" t="str">
        <f t="shared" si="21"/>
        <v/>
      </c>
      <c r="S38" s="95" t="str">
        <f t="shared" si="22"/>
        <v/>
      </c>
      <c r="T38" s="436"/>
      <c r="U38" s="95"/>
      <c r="V38" s="152"/>
      <c r="W38" s="178" t="str">
        <f t="shared" si="23"/>
        <v/>
      </c>
      <c r="X38" s="95" t="str">
        <f t="shared" si="24"/>
        <v/>
      </c>
      <c r="Y38" s="436"/>
      <c r="Z38" s="95"/>
      <c r="AA38" s="152"/>
      <c r="AB38" s="178" t="str">
        <f t="shared" si="25"/>
        <v/>
      </c>
      <c r="AC38" s="95" t="str">
        <f t="shared" si="26"/>
        <v/>
      </c>
      <c r="AD38" s="436"/>
      <c r="AE38" s="95"/>
      <c r="AF38" s="152"/>
      <c r="AG38" s="178" t="str">
        <f t="shared" si="27"/>
        <v/>
      </c>
      <c r="AH38" s="95" t="str">
        <f t="shared" si="28"/>
        <v/>
      </c>
      <c r="AI38" s="436"/>
      <c r="AJ38" s="95"/>
      <c r="AK38" s="152"/>
      <c r="AL38" s="178" t="str">
        <f t="shared" si="29"/>
        <v/>
      </c>
      <c r="AM38" s="95" t="str">
        <f t="shared" si="30"/>
        <v/>
      </c>
      <c r="AN38" s="436"/>
      <c r="AO38" s="95"/>
      <c r="AP38" s="152"/>
      <c r="AQ38" s="178" t="str">
        <f t="shared" si="31"/>
        <v/>
      </c>
      <c r="AR38" s="95" t="str">
        <f t="shared" si="32"/>
        <v/>
      </c>
      <c r="AS38" s="436"/>
      <c r="AT38" s="95"/>
      <c r="AU38" s="152"/>
      <c r="AV38" s="178" t="str">
        <f t="shared" si="33"/>
        <v/>
      </c>
      <c r="AW38" s="95" t="str">
        <f t="shared" si="34"/>
        <v/>
      </c>
      <c r="AX38" s="436"/>
    </row>
    <row r="39" spans="2:50" hidden="1">
      <c r="B39" s="435"/>
      <c r="C39" s="95">
        <v>13</v>
      </c>
      <c r="D39" s="95"/>
      <c r="E39" s="95"/>
      <c r="F39" s="95"/>
      <c r="G39" s="178" t="e">
        <f t="shared" si="19"/>
        <v>#DIV/0!</v>
      </c>
      <c r="H39" s="436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38"/>
      <c r="M39" s="154" t="str">
        <f t="shared" si="20"/>
        <v/>
      </c>
      <c r="N39" s="433"/>
      <c r="O39" s="433"/>
      <c r="P39" s="95"/>
      <c r="Q39" s="152"/>
      <c r="R39" s="178" t="str">
        <f t="shared" si="21"/>
        <v/>
      </c>
      <c r="S39" s="95" t="str">
        <f t="shared" si="22"/>
        <v/>
      </c>
      <c r="T39" s="436"/>
      <c r="U39" s="95"/>
      <c r="V39" s="152"/>
      <c r="W39" s="178" t="str">
        <f t="shared" si="23"/>
        <v/>
      </c>
      <c r="X39" s="95" t="str">
        <f t="shared" si="24"/>
        <v/>
      </c>
      <c r="Y39" s="436"/>
      <c r="Z39" s="95"/>
      <c r="AA39" s="152"/>
      <c r="AB39" s="178" t="str">
        <f t="shared" si="25"/>
        <v/>
      </c>
      <c r="AC39" s="95" t="str">
        <f t="shared" si="26"/>
        <v/>
      </c>
      <c r="AD39" s="436"/>
      <c r="AE39" s="95"/>
      <c r="AF39" s="152"/>
      <c r="AG39" s="178" t="str">
        <f t="shared" si="27"/>
        <v/>
      </c>
      <c r="AH39" s="95" t="str">
        <f t="shared" si="28"/>
        <v/>
      </c>
      <c r="AI39" s="436"/>
      <c r="AJ39" s="95"/>
      <c r="AK39" s="152"/>
      <c r="AL39" s="178" t="str">
        <f t="shared" si="29"/>
        <v/>
      </c>
      <c r="AM39" s="95" t="str">
        <f t="shared" si="30"/>
        <v/>
      </c>
      <c r="AN39" s="436"/>
      <c r="AO39" s="95"/>
      <c r="AP39" s="152"/>
      <c r="AQ39" s="178" t="str">
        <f t="shared" si="31"/>
        <v/>
      </c>
      <c r="AR39" s="95" t="str">
        <f t="shared" si="32"/>
        <v/>
      </c>
      <c r="AS39" s="436"/>
      <c r="AT39" s="95"/>
      <c r="AU39" s="152"/>
      <c r="AV39" s="178" t="str">
        <f t="shared" si="33"/>
        <v/>
      </c>
      <c r="AW39" s="95" t="str">
        <f t="shared" si="34"/>
        <v/>
      </c>
      <c r="AX39" s="436"/>
    </row>
    <row r="40" spans="2:50" hidden="1">
      <c r="B40" s="435"/>
      <c r="C40" s="95">
        <v>14</v>
      </c>
      <c r="D40" s="95"/>
      <c r="E40" s="95"/>
      <c r="F40" s="95"/>
      <c r="G40" s="178" t="e">
        <f t="shared" si="19"/>
        <v>#DIV/0!</v>
      </c>
      <c r="H40" s="436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38"/>
      <c r="M40" s="154" t="str">
        <f t="shared" si="20"/>
        <v/>
      </c>
      <c r="N40" s="433"/>
      <c r="O40" s="433"/>
      <c r="P40" s="95"/>
      <c r="Q40" s="152"/>
      <c r="R40" s="178" t="str">
        <f t="shared" si="21"/>
        <v/>
      </c>
      <c r="S40" s="95" t="str">
        <f t="shared" si="22"/>
        <v/>
      </c>
      <c r="T40" s="436"/>
      <c r="U40" s="95"/>
      <c r="V40" s="152"/>
      <c r="W40" s="178" t="str">
        <f t="shared" si="23"/>
        <v/>
      </c>
      <c r="X40" s="95" t="str">
        <f t="shared" si="24"/>
        <v/>
      </c>
      <c r="Y40" s="436"/>
      <c r="Z40" s="95"/>
      <c r="AA40" s="152"/>
      <c r="AB40" s="178" t="str">
        <f t="shared" si="25"/>
        <v/>
      </c>
      <c r="AC40" s="95" t="str">
        <f t="shared" si="26"/>
        <v/>
      </c>
      <c r="AD40" s="436"/>
      <c r="AE40" s="95"/>
      <c r="AF40" s="152"/>
      <c r="AG40" s="178" t="str">
        <f t="shared" si="27"/>
        <v/>
      </c>
      <c r="AH40" s="95" t="str">
        <f t="shared" si="28"/>
        <v/>
      </c>
      <c r="AI40" s="436"/>
      <c r="AJ40" s="95"/>
      <c r="AK40" s="152"/>
      <c r="AL40" s="178" t="str">
        <f t="shared" si="29"/>
        <v/>
      </c>
      <c r="AM40" s="95" t="str">
        <f t="shared" si="30"/>
        <v/>
      </c>
      <c r="AN40" s="436"/>
      <c r="AO40" s="95"/>
      <c r="AP40" s="152"/>
      <c r="AQ40" s="178" t="str">
        <f t="shared" si="31"/>
        <v/>
      </c>
      <c r="AR40" s="95" t="str">
        <f t="shared" si="32"/>
        <v/>
      </c>
      <c r="AS40" s="436"/>
      <c r="AT40" s="95"/>
      <c r="AU40" s="152"/>
      <c r="AV40" s="178" t="str">
        <f t="shared" si="33"/>
        <v/>
      </c>
      <c r="AW40" s="95" t="str">
        <f t="shared" si="34"/>
        <v/>
      </c>
      <c r="AX40" s="436"/>
    </row>
    <row r="41" spans="2:50" hidden="1">
      <c r="B41" s="435"/>
      <c r="C41" s="95">
        <v>15</v>
      </c>
      <c r="D41" s="95"/>
      <c r="E41" s="95"/>
      <c r="F41" s="95"/>
      <c r="G41" s="178" t="e">
        <f t="shared" si="19"/>
        <v>#DIV/0!</v>
      </c>
      <c r="H41" s="436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39"/>
      <c r="M41" s="154" t="str">
        <f t="shared" si="20"/>
        <v/>
      </c>
      <c r="N41" s="433"/>
      <c r="O41" s="433"/>
      <c r="P41" s="95"/>
      <c r="Q41" s="152"/>
      <c r="R41" s="178" t="str">
        <f t="shared" si="21"/>
        <v/>
      </c>
      <c r="S41" s="95" t="str">
        <f t="shared" si="22"/>
        <v/>
      </c>
      <c r="T41" s="436"/>
      <c r="U41" s="95"/>
      <c r="V41" s="152"/>
      <c r="W41" s="178" t="str">
        <f t="shared" si="23"/>
        <v/>
      </c>
      <c r="X41" s="95" t="str">
        <f t="shared" si="24"/>
        <v/>
      </c>
      <c r="Y41" s="436"/>
      <c r="Z41" s="95"/>
      <c r="AA41" s="152"/>
      <c r="AB41" s="178" t="str">
        <f t="shared" si="25"/>
        <v/>
      </c>
      <c r="AC41" s="95" t="str">
        <f t="shared" si="26"/>
        <v/>
      </c>
      <c r="AD41" s="436"/>
      <c r="AE41" s="95"/>
      <c r="AF41" s="152"/>
      <c r="AG41" s="178" t="str">
        <f t="shared" si="27"/>
        <v/>
      </c>
      <c r="AH41" s="95" t="str">
        <f t="shared" si="28"/>
        <v/>
      </c>
      <c r="AI41" s="436"/>
      <c r="AJ41" s="95"/>
      <c r="AK41" s="152"/>
      <c r="AL41" s="178" t="str">
        <f t="shared" si="29"/>
        <v/>
      </c>
      <c r="AM41" s="95" t="str">
        <f t="shared" si="30"/>
        <v/>
      </c>
      <c r="AN41" s="436"/>
      <c r="AO41" s="95"/>
      <c r="AP41" s="152"/>
      <c r="AQ41" s="178" t="str">
        <f t="shared" si="31"/>
        <v/>
      </c>
      <c r="AR41" s="95" t="str">
        <f t="shared" si="32"/>
        <v/>
      </c>
      <c r="AS41" s="436"/>
      <c r="AT41" s="95"/>
      <c r="AU41" s="152"/>
      <c r="AV41" s="178" t="str">
        <f t="shared" si="33"/>
        <v/>
      </c>
      <c r="AW41" s="95" t="str">
        <f t="shared" si="34"/>
        <v/>
      </c>
      <c r="AX41" s="436"/>
    </row>
    <row r="42" spans="2:50" ht="15.75" hidden="1">
      <c r="B42" s="443" t="s">
        <v>167</v>
      </c>
      <c r="C42" s="444"/>
      <c r="D42" s="444"/>
      <c r="E42" s="444"/>
      <c r="F42" s="444"/>
      <c r="G42" s="444"/>
      <c r="H42" s="444"/>
      <c r="I42" s="151"/>
      <c r="J42" s="151"/>
      <c r="K42" s="151"/>
      <c r="L42" s="151"/>
      <c r="M42" s="151"/>
      <c r="N42" s="433" t="s">
        <v>159</v>
      </c>
      <c r="O42" s="446" t="s">
        <v>106</v>
      </c>
      <c r="P42" s="448">
        <v>45881</v>
      </c>
      <c r="Q42" s="435"/>
      <c r="R42" s="435"/>
      <c r="S42" s="435"/>
      <c r="T42" s="435"/>
      <c r="U42" s="448">
        <v>45882</v>
      </c>
      <c r="V42" s="435"/>
      <c r="W42" s="435"/>
      <c r="X42" s="435"/>
      <c r="Y42" s="435"/>
      <c r="Z42" s="448">
        <v>45883</v>
      </c>
      <c r="AA42" s="435"/>
      <c r="AB42" s="435"/>
      <c r="AC42" s="435"/>
      <c r="AD42" s="435"/>
      <c r="AE42" s="448">
        <v>45884</v>
      </c>
      <c r="AF42" s="435"/>
      <c r="AG42" s="435"/>
      <c r="AH42" s="435"/>
      <c r="AI42" s="435"/>
      <c r="AJ42" s="448">
        <v>45885</v>
      </c>
      <c r="AK42" s="435"/>
      <c r="AL42" s="435"/>
      <c r="AM42" s="435"/>
      <c r="AN42" s="435"/>
      <c r="AO42" s="448">
        <v>45886</v>
      </c>
      <c r="AP42" s="435"/>
      <c r="AQ42" s="435"/>
      <c r="AR42" s="435"/>
      <c r="AS42" s="435"/>
      <c r="AT42" s="448">
        <v>45887</v>
      </c>
      <c r="AU42" s="435"/>
      <c r="AV42" s="435"/>
      <c r="AW42" s="435"/>
      <c r="AX42" s="435"/>
    </row>
    <row r="43" spans="2:50" ht="15.75" hidden="1">
      <c r="B43" s="445"/>
      <c r="C43" s="445"/>
      <c r="D43" s="445"/>
      <c r="E43" s="445"/>
      <c r="F43" s="445"/>
      <c r="G43" s="445"/>
      <c r="H43" s="445"/>
      <c r="I43" s="151"/>
      <c r="J43" s="151"/>
      <c r="K43" s="151"/>
      <c r="L43" s="151"/>
      <c r="M43" s="151"/>
      <c r="N43" s="433"/>
      <c r="O43" s="447"/>
      <c r="P43" s="448" t="s">
        <v>120</v>
      </c>
      <c r="Q43" s="435"/>
      <c r="R43" s="435"/>
      <c r="S43" s="435"/>
      <c r="T43" s="435"/>
      <c r="U43" s="448" t="s">
        <v>114</v>
      </c>
      <c r="V43" s="435"/>
      <c r="W43" s="435"/>
      <c r="X43" s="435"/>
      <c r="Y43" s="435"/>
      <c r="Z43" s="448" t="s">
        <v>115</v>
      </c>
      <c r="AA43" s="435"/>
      <c r="AB43" s="435"/>
      <c r="AC43" s="435"/>
      <c r="AD43" s="435"/>
      <c r="AE43" s="448" t="s">
        <v>116</v>
      </c>
      <c r="AF43" s="435"/>
      <c r="AG43" s="435"/>
      <c r="AH43" s="435"/>
      <c r="AI43" s="435"/>
      <c r="AJ43" s="448" t="s">
        <v>117</v>
      </c>
      <c r="AK43" s="435"/>
      <c r="AL43" s="435"/>
      <c r="AM43" s="435"/>
      <c r="AN43" s="435"/>
      <c r="AO43" s="448" t="s">
        <v>118</v>
      </c>
      <c r="AP43" s="435"/>
      <c r="AQ43" s="435"/>
      <c r="AR43" s="435"/>
      <c r="AS43" s="435"/>
      <c r="AT43" s="448" t="s">
        <v>119</v>
      </c>
      <c r="AU43" s="435"/>
      <c r="AV43" s="435"/>
      <c r="AW43" s="435"/>
      <c r="AX43" s="435"/>
    </row>
    <row r="44" spans="2:50" hidden="1">
      <c r="B44" s="433" t="s">
        <v>155</v>
      </c>
      <c r="C44" s="433" t="s">
        <v>147</v>
      </c>
      <c r="D44" s="433"/>
      <c r="E44" s="433" t="s">
        <v>149</v>
      </c>
      <c r="F44" s="433"/>
      <c r="G44" s="433"/>
      <c r="H44" s="440" t="s">
        <v>156</v>
      </c>
      <c r="I44" s="434" t="s">
        <v>225</v>
      </c>
      <c r="J44" s="434"/>
      <c r="K44" s="434"/>
      <c r="L44" s="434" t="s">
        <v>156</v>
      </c>
      <c r="M44" s="434" t="s">
        <v>168</v>
      </c>
      <c r="N44" s="433"/>
      <c r="O44" s="433" t="s">
        <v>158</v>
      </c>
      <c r="P44" s="430" t="s">
        <v>152</v>
      </c>
      <c r="Q44" s="431"/>
      <c r="R44" s="431"/>
      <c r="S44" s="432"/>
      <c r="T44" s="433" t="s">
        <v>156</v>
      </c>
      <c r="U44" s="430" t="s">
        <v>152</v>
      </c>
      <c r="V44" s="431"/>
      <c r="W44" s="431"/>
      <c r="X44" s="432"/>
      <c r="Y44" s="433" t="s">
        <v>156</v>
      </c>
      <c r="Z44" s="430" t="s">
        <v>152</v>
      </c>
      <c r="AA44" s="431"/>
      <c r="AB44" s="431"/>
      <c r="AC44" s="432"/>
      <c r="AD44" s="433" t="s">
        <v>156</v>
      </c>
      <c r="AE44" s="430" t="s">
        <v>152</v>
      </c>
      <c r="AF44" s="431"/>
      <c r="AG44" s="431"/>
      <c r="AH44" s="432"/>
      <c r="AI44" s="433" t="s">
        <v>156</v>
      </c>
      <c r="AJ44" s="430" t="s">
        <v>152</v>
      </c>
      <c r="AK44" s="431"/>
      <c r="AL44" s="431"/>
      <c r="AM44" s="432"/>
      <c r="AN44" s="433" t="s">
        <v>156</v>
      </c>
      <c r="AO44" s="430" t="s">
        <v>152</v>
      </c>
      <c r="AP44" s="431"/>
      <c r="AQ44" s="431"/>
      <c r="AR44" s="432"/>
      <c r="AS44" s="433" t="s">
        <v>156</v>
      </c>
      <c r="AT44" s="430" t="s">
        <v>152</v>
      </c>
      <c r="AU44" s="431"/>
      <c r="AV44" s="431"/>
      <c r="AW44" s="432"/>
      <c r="AX44" s="433" t="s">
        <v>156</v>
      </c>
    </row>
    <row r="45" spans="2:50" hidden="1">
      <c r="B45" s="433"/>
      <c r="C45" s="433"/>
      <c r="D45" s="433"/>
      <c r="E45" s="433" t="s">
        <v>148</v>
      </c>
      <c r="F45" s="433"/>
      <c r="G45" s="433"/>
      <c r="H45" s="441"/>
      <c r="I45" s="434" t="s">
        <v>148</v>
      </c>
      <c r="J45" s="434"/>
      <c r="K45" s="434"/>
      <c r="L45" s="434"/>
      <c r="M45" s="434"/>
      <c r="N45" s="433"/>
      <c r="O45" s="433"/>
      <c r="P45" s="430" t="s">
        <v>153</v>
      </c>
      <c r="Q45" s="431"/>
      <c r="R45" s="431"/>
      <c r="S45" s="432"/>
      <c r="T45" s="433"/>
      <c r="U45" s="430" t="s">
        <v>153</v>
      </c>
      <c r="V45" s="431"/>
      <c r="W45" s="431"/>
      <c r="X45" s="432"/>
      <c r="Y45" s="433"/>
      <c r="Z45" s="430" t="s">
        <v>153</v>
      </c>
      <c r="AA45" s="431"/>
      <c r="AB45" s="431"/>
      <c r="AC45" s="432"/>
      <c r="AD45" s="433"/>
      <c r="AE45" s="430" t="s">
        <v>153</v>
      </c>
      <c r="AF45" s="431"/>
      <c r="AG45" s="431"/>
      <c r="AH45" s="432"/>
      <c r="AI45" s="433"/>
      <c r="AJ45" s="430" t="s">
        <v>153</v>
      </c>
      <c r="AK45" s="431"/>
      <c r="AL45" s="431"/>
      <c r="AM45" s="432"/>
      <c r="AN45" s="433"/>
      <c r="AO45" s="430" t="s">
        <v>153</v>
      </c>
      <c r="AP45" s="431"/>
      <c r="AQ45" s="431"/>
      <c r="AR45" s="432"/>
      <c r="AS45" s="433"/>
      <c r="AT45" s="430" t="s">
        <v>153</v>
      </c>
      <c r="AU45" s="431"/>
      <c r="AV45" s="431"/>
      <c r="AW45" s="432"/>
      <c r="AX45" s="433"/>
    </row>
    <row r="46" spans="2:50" hidden="1">
      <c r="B46" s="433"/>
      <c r="C46" s="433"/>
      <c r="D46" s="433"/>
      <c r="E46" s="94" t="s">
        <v>150</v>
      </c>
      <c r="F46" s="94" t="s">
        <v>151</v>
      </c>
      <c r="G46" s="94" t="s">
        <v>154</v>
      </c>
      <c r="H46" s="442"/>
      <c r="I46" s="153" t="s">
        <v>150</v>
      </c>
      <c r="J46" s="153" t="s">
        <v>151</v>
      </c>
      <c r="K46" s="153" t="s">
        <v>154</v>
      </c>
      <c r="L46" s="434"/>
      <c r="M46" s="434"/>
      <c r="N46" s="433"/>
      <c r="O46" s="433"/>
      <c r="P46" s="94" t="s">
        <v>150</v>
      </c>
      <c r="Q46" s="94" t="s">
        <v>151</v>
      </c>
      <c r="R46" s="94" t="s">
        <v>154</v>
      </c>
      <c r="S46" s="94" t="s">
        <v>168</v>
      </c>
      <c r="T46" s="433"/>
      <c r="U46" s="94" t="s">
        <v>150</v>
      </c>
      <c r="V46" s="94" t="s">
        <v>151</v>
      </c>
      <c r="W46" s="94" t="s">
        <v>154</v>
      </c>
      <c r="X46" s="94" t="s">
        <v>168</v>
      </c>
      <c r="Y46" s="433"/>
      <c r="Z46" s="94" t="s">
        <v>150</v>
      </c>
      <c r="AA46" s="94" t="s">
        <v>151</v>
      </c>
      <c r="AB46" s="94" t="s">
        <v>154</v>
      </c>
      <c r="AC46" s="94" t="s">
        <v>168</v>
      </c>
      <c r="AD46" s="433"/>
      <c r="AE46" s="94" t="s">
        <v>150</v>
      </c>
      <c r="AF46" s="94" t="s">
        <v>151</v>
      </c>
      <c r="AG46" s="94" t="s">
        <v>154</v>
      </c>
      <c r="AH46" s="94" t="s">
        <v>168</v>
      </c>
      <c r="AI46" s="433"/>
      <c r="AJ46" s="94" t="s">
        <v>150</v>
      </c>
      <c r="AK46" s="94" t="s">
        <v>151</v>
      </c>
      <c r="AL46" s="94" t="s">
        <v>154</v>
      </c>
      <c r="AM46" s="94" t="s">
        <v>168</v>
      </c>
      <c r="AN46" s="433"/>
      <c r="AO46" s="94" t="s">
        <v>150</v>
      </c>
      <c r="AP46" s="94" t="s">
        <v>151</v>
      </c>
      <c r="AQ46" s="94" t="s">
        <v>154</v>
      </c>
      <c r="AR46" s="94" t="s">
        <v>168</v>
      </c>
      <c r="AS46" s="433"/>
      <c r="AT46" s="94" t="s">
        <v>150</v>
      </c>
      <c r="AU46" s="94" t="s">
        <v>151</v>
      </c>
      <c r="AV46" s="94" t="s">
        <v>154</v>
      </c>
      <c r="AW46" s="94" t="s">
        <v>168</v>
      </c>
      <c r="AX46" s="433"/>
    </row>
    <row r="47" spans="2:50" hidden="1">
      <c r="B47" s="433" t="s">
        <v>139</v>
      </c>
      <c r="C47" s="95">
        <v>1</v>
      </c>
      <c r="D47" s="95"/>
      <c r="E47" s="95"/>
      <c r="F47" s="95"/>
      <c r="G47" s="178" t="e">
        <f>F47/E47</f>
        <v>#DIV/0!</v>
      </c>
      <c r="H47" s="436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37" t="str">
        <f>IFERROR(AVERAGE(K47:K61),"-")</f>
        <v>-</v>
      </c>
      <c r="M47" s="154" t="str">
        <f>IFERROR(RANK(K47, K$7:K$21),"")</f>
        <v/>
      </c>
      <c r="N47" s="433"/>
      <c r="O47" s="433"/>
      <c r="P47" s="95"/>
      <c r="Q47" s="152"/>
      <c r="R47" s="178" t="str">
        <f>IFERROR(Q47/P47,"")</f>
        <v/>
      </c>
      <c r="S47" s="95" t="str">
        <f>IFERROR(RANK(R47, R$47:R$61),"")</f>
        <v/>
      </c>
      <c r="T47" s="436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36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36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36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36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36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36" t="e">
        <f>AVERAGE(AV47:AV61)</f>
        <v>#DIV/0!</v>
      </c>
    </row>
    <row r="48" spans="2:50" hidden="1">
      <c r="B48" s="435"/>
      <c r="C48" s="95">
        <v>2</v>
      </c>
      <c r="D48" s="95"/>
      <c r="E48" s="95"/>
      <c r="F48" s="95"/>
      <c r="G48" s="178" t="e">
        <f t="shared" ref="G48:G61" si="37">F48/E48</f>
        <v>#DIV/0!</v>
      </c>
      <c r="H48" s="436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38"/>
      <c r="M48" s="154" t="str">
        <f t="shared" ref="M48:M61" si="38">IFERROR(RANK(K48, K$7:K$21),"")</f>
        <v/>
      </c>
      <c r="N48" s="433"/>
      <c r="O48" s="43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36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36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36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36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36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36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36"/>
    </row>
    <row r="49" spans="2:50" hidden="1">
      <c r="B49" s="435"/>
      <c r="C49" s="95">
        <v>3</v>
      </c>
      <c r="D49" s="95"/>
      <c r="E49" s="95"/>
      <c r="F49" s="95"/>
      <c r="G49" s="178" t="e">
        <f t="shared" si="37"/>
        <v>#DIV/0!</v>
      </c>
      <c r="H49" s="436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38"/>
      <c r="M49" s="154" t="str">
        <f t="shared" si="38"/>
        <v/>
      </c>
      <c r="N49" s="433"/>
      <c r="O49" s="433"/>
      <c r="P49" s="95"/>
      <c r="Q49" s="152"/>
      <c r="R49" s="178" t="str">
        <f t="shared" si="39"/>
        <v/>
      </c>
      <c r="S49" s="95" t="str">
        <f t="shared" si="40"/>
        <v/>
      </c>
      <c r="T49" s="436"/>
      <c r="U49" s="95"/>
      <c r="V49" s="152"/>
      <c r="W49" s="178" t="str">
        <f t="shared" si="41"/>
        <v/>
      </c>
      <c r="X49" s="95" t="str">
        <f t="shared" si="42"/>
        <v/>
      </c>
      <c r="Y49" s="436"/>
      <c r="Z49" s="95"/>
      <c r="AA49" s="152"/>
      <c r="AB49" s="178" t="str">
        <f t="shared" si="43"/>
        <v/>
      </c>
      <c r="AC49" s="95" t="str">
        <f t="shared" si="44"/>
        <v/>
      </c>
      <c r="AD49" s="436"/>
      <c r="AE49" s="95"/>
      <c r="AF49" s="152"/>
      <c r="AG49" s="178" t="str">
        <f t="shared" si="45"/>
        <v/>
      </c>
      <c r="AH49" s="95" t="str">
        <f t="shared" si="46"/>
        <v/>
      </c>
      <c r="AI49" s="436"/>
      <c r="AJ49" s="95"/>
      <c r="AK49" s="152"/>
      <c r="AL49" s="178" t="str">
        <f t="shared" si="47"/>
        <v/>
      </c>
      <c r="AM49" s="95" t="str">
        <f t="shared" si="48"/>
        <v/>
      </c>
      <c r="AN49" s="436"/>
      <c r="AO49" s="95"/>
      <c r="AP49" s="152"/>
      <c r="AQ49" s="178" t="str">
        <f t="shared" si="49"/>
        <v/>
      </c>
      <c r="AR49" s="95" t="str">
        <f t="shared" si="50"/>
        <v/>
      </c>
      <c r="AS49" s="436"/>
      <c r="AT49" s="95"/>
      <c r="AU49" s="152"/>
      <c r="AV49" s="178" t="str">
        <f t="shared" si="51"/>
        <v/>
      </c>
      <c r="AW49" s="95" t="str">
        <f t="shared" si="52"/>
        <v/>
      </c>
      <c r="AX49" s="436"/>
    </row>
    <row r="50" spans="2:50" hidden="1">
      <c r="B50" s="435"/>
      <c r="C50" s="95">
        <v>4</v>
      </c>
      <c r="D50" s="95"/>
      <c r="E50" s="95"/>
      <c r="F50" s="95"/>
      <c r="G50" s="178" t="e">
        <f t="shared" si="37"/>
        <v>#DIV/0!</v>
      </c>
      <c r="H50" s="43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38"/>
      <c r="M50" s="154" t="str">
        <f t="shared" si="38"/>
        <v/>
      </c>
      <c r="N50" s="433"/>
      <c r="O50" s="433"/>
      <c r="P50" s="95"/>
      <c r="Q50" s="152"/>
      <c r="R50" s="178" t="str">
        <f t="shared" si="39"/>
        <v/>
      </c>
      <c r="S50" s="95" t="str">
        <f t="shared" si="40"/>
        <v/>
      </c>
      <c r="T50" s="436"/>
      <c r="U50" s="95"/>
      <c r="V50" s="152"/>
      <c r="W50" s="178" t="str">
        <f t="shared" si="41"/>
        <v/>
      </c>
      <c r="X50" s="95" t="str">
        <f t="shared" si="42"/>
        <v/>
      </c>
      <c r="Y50" s="436"/>
      <c r="Z50" s="95"/>
      <c r="AA50" s="152"/>
      <c r="AB50" s="178" t="str">
        <f t="shared" si="43"/>
        <v/>
      </c>
      <c r="AC50" s="95" t="str">
        <f t="shared" si="44"/>
        <v/>
      </c>
      <c r="AD50" s="436"/>
      <c r="AE50" s="95"/>
      <c r="AF50" s="152"/>
      <c r="AG50" s="178" t="str">
        <f t="shared" si="45"/>
        <v/>
      </c>
      <c r="AH50" s="95" t="str">
        <f t="shared" si="46"/>
        <v/>
      </c>
      <c r="AI50" s="436"/>
      <c r="AJ50" s="95"/>
      <c r="AK50" s="152"/>
      <c r="AL50" s="178" t="str">
        <f t="shared" si="47"/>
        <v/>
      </c>
      <c r="AM50" s="95" t="str">
        <f t="shared" si="48"/>
        <v/>
      </c>
      <c r="AN50" s="436"/>
      <c r="AO50" s="95"/>
      <c r="AP50" s="152"/>
      <c r="AQ50" s="178" t="str">
        <f t="shared" si="49"/>
        <v/>
      </c>
      <c r="AR50" s="95" t="str">
        <f t="shared" si="50"/>
        <v/>
      </c>
      <c r="AS50" s="436"/>
      <c r="AT50" s="95"/>
      <c r="AU50" s="152"/>
      <c r="AV50" s="178" t="str">
        <f t="shared" si="51"/>
        <v/>
      </c>
      <c r="AW50" s="95" t="str">
        <f t="shared" si="52"/>
        <v/>
      </c>
      <c r="AX50" s="436"/>
    </row>
    <row r="51" spans="2:50" hidden="1">
      <c r="B51" s="435"/>
      <c r="C51" s="95">
        <v>5</v>
      </c>
      <c r="D51" s="95"/>
      <c r="E51" s="95"/>
      <c r="F51" s="95"/>
      <c r="G51" s="178" t="e">
        <f t="shared" si="37"/>
        <v>#DIV/0!</v>
      </c>
      <c r="H51" s="436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38"/>
      <c r="M51" s="154" t="str">
        <f t="shared" si="38"/>
        <v/>
      </c>
      <c r="N51" s="433"/>
      <c r="O51" s="433"/>
      <c r="P51" s="95"/>
      <c r="Q51" s="152"/>
      <c r="R51" s="178" t="str">
        <f t="shared" si="39"/>
        <v/>
      </c>
      <c r="S51" s="95" t="str">
        <f t="shared" si="40"/>
        <v/>
      </c>
      <c r="T51" s="436"/>
      <c r="U51" s="95"/>
      <c r="V51" s="152"/>
      <c r="W51" s="178" t="str">
        <f t="shared" si="41"/>
        <v/>
      </c>
      <c r="X51" s="95" t="str">
        <f t="shared" si="42"/>
        <v/>
      </c>
      <c r="Y51" s="436"/>
      <c r="Z51" s="95"/>
      <c r="AA51" s="152"/>
      <c r="AB51" s="178" t="str">
        <f t="shared" si="43"/>
        <v/>
      </c>
      <c r="AC51" s="95" t="str">
        <f t="shared" si="44"/>
        <v/>
      </c>
      <c r="AD51" s="436"/>
      <c r="AE51" s="95"/>
      <c r="AF51" s="152"/>
      <c r="AG51" s="178" t="str">
        <f t="shared" si="45"/>
        <v/>
      </c>
      <c r="AH51" s="95" t="str">
        <f t="shared" si="46"/>
        <v/>
      </c>
      <c r="AI51" s="436"/>
      <c r="AJ51" s="95"/>
      <c r="AK51" s="152"/>
      <c r="AL51" s="178" t="str">
        <f t="shared" si="47"/>
        <v/>
      </c>
      <c r="AM51" s="95" t="str">
        <f t="shared" si="48"/>
        <v/>
      </c>
      <c r="AN51" s="436"/>
      <c r="AO51" s="95"/>
      <c r="AP51" s="152"/>
      <c r="AQ51" s="178" t="str">
        <f t="shared" si="49"/>
        <v/>
      </c>
      <c r="AR51" s="95" t="str">
        <f t="shared" si="50"/>
        <v/>
      </c>
      <c r="AS51" s="436"/>
      <c r="AT51" s="95"/>
      <c r="AU51" s="152"/>
      <c r="AV51" s="178" t="str">
        <f t="shared" si="51"/>
        <v/>
      </c>
      <c r="AW51" s="95" t="str">
        <f t="shared" si="52"/>
        <v/>
      </c>
      <c r="AX51" s="436"/>
    </row>
    <row r="52" spans="2:50" hidden="1">
      <c r="B52" s="435"/>
      <c r="C52" s="95">
        <v>6</v>
      </c>
      <c r="D52" s="95"/>
      <c r="E52" s="95"/>
      <c r="F52" s="95"/>
      <c r="G52" s="178" t="e">
        <f t="shared" si="37"/>
        <v>#DIV/0!</v>
      </c>
      <c r="H52" s="436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38"/>
      <c r="M52" s="154" t="str">
        <f t="shared" si="38"/>
        <v/>
      </c>
      <c r="N52" s="433"/>
      <c r="O52" s="433"/>
      <c r="P52" s="95"/>
      <c r="Q52" s="152"/>
      <c r="R52" s="178" t="str">
        <f t="shared" si="39"/>
        <v/>
      </c>
      <c r="S52" s="95" t="str">
        <f t="shared" si="40"/>
        <v/>
      </c>
      <c r="T52" s="436"/>
      <c r="U52" s="95"/>
      <c r="V52" s="152"/>
      <c r="W52" s="178" t="str">
        <f t="shared" si="41"/>
        <v/>
      </c>
      <c r="X52" s="95" t="str">
        <f t="shared" si="42"/>
        <v/>
      </c>
      <c r="Y52" s="436"/>
      <c r="Z52" s="95"/>
      <c r="AA52" s="152"/>
      <c r="AB52" s="178" t="str">
        <f t="shared" si="43"/>
        <v/>
      </c>
      <c r="AC52" s="95" t="str">
        <f t="shared" si="44"/>
        <v/>
      </c>
      <c r="AD52" s="436"/>
      <c r="AE52" s="95"/>
      <c r="AF52" s="152"/>
      <c r="AG52" s="178" t="str">
        <f t="shared" si="45"/>
        <v/>
      </c>
      <c r="AH52" s="95" t="str">
        <f t="shared" si="46"/>
        <v/>
      </c>
      <c r="AI52" s="436"/>
      <c r="AJ52" s="95"/>
      <c r="AK52" s="152"/>
      <c r="AL52" s="178" t="str">
        <f t="shared" si="47"/>
        <v/>
      </c>
      <c r="AM52" s="95" t="str">
        <f t="shared" si="48"/>
        <v/>
      </c>
      <c r="AN52" s="436"/>
      <c r="AO52" s="95"/>
      <c r="AP52" s="152"/>
      <c r="AQ52" s="178" t="str">
        <f t="shared" si="49"/>
        <v/>
      </c>
      <c r="AR52" s="95" t="str">
        <f t="shared" si="50"/>
        <v/>
      </c>
      <c r="AS52" s="436"/>
      <c r="AT52" s="95"/>
      <c r="AU52" s="152"/>
      <c r="AV52" s="178" t="str">
        <f t="shared" si="51"/>
        <v/>
      </c>
      <c r="AW52" s="95" t="str">
        <f t="shared" si="52"/>
        <v/>
      </c>
      <c r="AX52" s="436"/>
    </row>
    <row r="53" spans="2:50" hidden="1">
      <c r="B53" s="435"/>
      <c r="C53" s="95">
        <v>7</v>
      </c>
      <c r="D53" s="95"/>
      <c r="E53" s="95"/>
      <c r="F53" s="95"/>
      <c r="G53" s="178" t="e">
        <f t="shared" si="37"/>
        <v>#DIV/0!</v>
      </c>
      <c r="H53" s="436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38"/>
      <c r="M53" s="154" t="str">
        <f t="shared" si="38"/>
        <v/>
      </c>
      <c r="N53" s="433"/>
      <c r="O53" s="433"/>
      <c r="P53" s="95"/>
      <c r="Q53" s="152"/>
      <c r="R53" s="178" t="str">
        <f t="shared" si="39"/>
        <v/>
      </c>
      <c r="S53" s="95" t="str">
        <f t="shared" si="40"/>
        <v/>
      </c>
      <c r="T53" s="436"/>
      <c r="U53" s="95"/>
      <c r="V53" s="152"/>
      <c r="W53" s="178" t="str">
        <f t="shared" si="41"/>
        <v/>
      </c>
      <c r="X53" s="95" t="str">
        <f t="shared" si="42"/>
        <v/>
      </c>
      <c r="Y53" s="436"/>
      <c r="Z53" s="95"/>
      <c r="AA53" s="152"/>
      <c r="AB53" s="178" t="str">
        <f t="shared" si="43"/>
        <v/>
      </c>
      <c r="AC53" s="95" t="str">
        <f t="shared" si="44"/>
        <v/>
      </c>
      <c r="AD53" s="436"/>
      <c r="AE53" s="95"/>
      <c r="AF53" s="152"/>
      <c r="AG53" s="178" t="str">
        <f t="shared" si="45"/>
        <v/>
      </c>
      <c r="AH53" s="95" t="str">
        <f t="shared" si="46"/>
        <v/>
      </c>
      <c r="AI53" s="436"/>
      <c r="AJ53" s="95"/>
      <c r="AK53" s="152"/>
      <c r="AL53" s="178" t="str">
        <f t="shared" si="47"/>
        <v/>
      </c>
      <c r="AM53" s="95" t="str">
        <f t="shared" si="48"/>
        <v/>
      </c>
      <c r="AN53" s="436"/>
      <c r="AO53" s="95"/>
      <c r="AP53" s="152"/>
      <c r="AQ53" s="178" t="str">
        <f t="shared" si="49"/>
        <v/>
      </c>
      <c r="AR53" s="95" t="str">
        <f t="shared" si="50"/>
        <v/>
      </c>
      <c r="AS53" s="436"/>
      <c r="AT53" s="95"/>
      <c r="AU53" s="152"/>
      <c r="AV53" s="178" t="str">
        <f t="shared" si="51"/>
        <v/>
      </c>
      <c r="AW53" s="95" t="str">
        <f t="shared" si="52"/>
        <v/>
      </c>
      <c r="AX53" s="436"/>
    </row>
    <row r="54" spans="2:50" hidden="1">
      <c r="B54" s="435"/>
      <c r="C54" s="95">
        <v>8</v>
      </c>
      <c r="D54" s="95"/>
      <c r="E54" s="95"/>
      <c r="F54" s="95"/>
      <c r="G54" s="178" t="e">
        <f t="shared" si="37"/>
        <v>#DIV/0!</v>
      </c>
      <c r="H54" s="436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38"/>
      <c r="M54" s="154" t="str">
        <f t="shared" si="38"/>
        <v/>
      </c>
      <c r="N54" s="433"/>
      <c r="O54" s="433"/>
      <c r="P54" s="95"/>
      <c r="Q54" s="152"/>
      <c r="R54" s="178" t="str">
        <f t="shared" si="39"/>
        <v/>
      </c>
      <c r="S54" s="95" t="str">
        <f t="shared" si="40"/>
        <v/>
      </c>
      <c r="T54" s="436"/>
      <c r="U54" s="95"/>
      <c r="V54" s="152"/>
      <c r="W54" s="178" t="str">
        <f t="shared" si="41"/>
        <v/>
      </c>
      <c r="X54" s="95" t="str">
        <f t="shared" si="42"/>
        <v/>
      </c>
      <c r="Y54" s="436"/>
      <c r="Z54" s="95"/>
      <c r="AA54" s="152"/>
      <c r="AB54" s="178" t="str">
        <f t="shared" si="43"/>
        <v/>
      </c>
      <c r="AC54" s="95" t="str">
        <f t="shared" si="44"/>
        <v/>
      </c>
      <c r="AD54" s="436"/>
      <c r="AE54" s="95"/>
      <c r="AF54" s="152"/>
      <c r="AG54" s="178" t="str">
        <f t="shared" si="45"/>
        <v/>
      </c>
      <c r="AH54" s="95" t="str">
        <f t="shared" si="46"/>
        <v/>
      </c>
      <c r="AI54" s="436"/>
      <c r="AJ54" s="95"/>
      <c r="AK54" s="152"/>
      <c r="AL54" s="178" t="str">
        <f t="shared" si="47"/>
        <v/>
      </c>
      <c r="AM54" s="95" t="str">
        <f t="shared" si="48"/>
        <v/>
      </c>
      <c r="AN54" s="436"/>
      <c r="AO54" s="95"/>
      <c r="AP54" s="152"/>
      <c r="AQ54" s="178" t="str">
        <f t="shared" si="49"/>
        <v/>
      </c>
      <c r="AR54" s="95" t="str">
        <f t="shared" si="50"/>
        <v/>
      </c>
      <c r="AS54" s="436"/>
      <c r="AT54" s="95"/>
      <c r="AU54" s="152"/>
      <c r="AV54" s="178" t="str">
        <f t="shared" si="51"/>
        <v/>
      </c>
      <c r="AW54" s="95" t="str">
        <f t="shared" si="52"/>
        <v/>
      </c>
      <c r="AX54" s="436"/>
    </row>
    <row r="55" spans="2:50" hidden="1">
      <c r="B55" s="435"/>
      <c r="C55" s="95">
        <v>9</v>
      </c>
      <c r="D55" s="95"/>
      <c r="E55" s="95"/>
      <c r="F55" s="95"/>
      <c r="G55" s="178" t="e">
        <f t="shared" si="37"/>
        <v>#DIV/0!</v>
      </c>
      <c r="H55" s="436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38"/>
      <c r="M55" s="154" t="str">
        <f t="shared" si="38"/>
        <v/>
      </c>
      <c r="N55" s="433"/>
      <c r="O55" s="433"/>
      <c r="P55" s="95"/>
      <c r="Q55" s="152"/>
      <c r="R55" s="178" t="str">
        <f t="shared" si="39"/>
        <v/>
      </c>
      <c r="S55" s="95" t="str">
        <f t="shared" si="40"/>
        <v/>
      </c>
      <c r="T55" s="436"/>
      <c r="U55" s="95"/>
      <c r="V55" s="152"/>
      <c r="W55" s="178" t="str">
        <f t="shared" si="41"/>
        <v/>
      </c>
      <c r="X55" s="95" t="str">
        <f t="shared" si="42"/>
        <v/>
      </c>
      <c r="Y55" s="436"/>
      <c r="Z55" s="95"/>
      <c r="AA55" s="152"/>
      <c r="AB55" s="178" t="str">
        <f t="shared" si="43"/>
        <v/>
      </c>
      <c r="AC55" s="95" t="str">
        <f t="shared" si="44"/>
        <v/>
      </c>
      <c r="AD55" s="436"/>
      <c r="AE55" s="95"/>
      <c r="AF55" s="152"/>
      <c r="AG55" s="178" t="str">
        <f t="shared" si="45"/>
        <v/>
      </c>
      <c r="AH55" s="95" t="str">
        <f t="shared" si="46"/>
        <v/>
      </c>
      <c r="AI55" s="436"/>
      <c r="AJ55" s="95"/>
      <c r="AK55" s="152"/>
      <c r="AL55" s="178" t="str">
        <f t="shared" si="47"/>
        <v/>
      </c>
      <c r="AM55" s="95" t="str">
        <f t="shared" si="48"/>
        <v/>
      </c>
      <c r="AN55" s="436"/>
      <c r="AO55" s="95"/>
      <c r="AP55" s="152"/>
      <c r="AQ55" s="178" t="str">
        <f t="shared" si="49"/>
        <v/>
      </c>
      <c r="AR55" s="95" t="str">
        <f t="shared" si="50"/>
        <v/>
      </c>
      <c r="AS55" s="436"/>
      <c r="AT55" s="95"/>
      <c r="AU55" s="152"/>
      <c r="AV55" s="178" t="str">
        <f t="shared" si="51"/>
        <v/>
      </c>
      <c r="AW55" s="95" t="str">
        <f t="shared" si="52"/>
        <v/>
      </c>
      <c r="AX55" s="436"/>
    </row>
    <row r="56" spans="2:50" hidden="1">
      <c r="B56" s="435"/>
      <c r="C56" s="95">
        <v>10</v>
      </c>
      <c r="D56" s="95"/>
      <c r="E56" s="95"/>
      <c r="F56" s="95"/>
      <c r="G56" s="178" t="e">
        <f t="shared" si="37"/>
        <v>#DIV/0!</v>
      </c>
      <c r="H56" s="436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38"/>
      <c r="M56" s="154" t="str">
        <f t="shared" si="38"/>
        <v/>
      </c>
      <c r="N56" s="433"/>
      <c r="O56" s="433"/>
      <c r="P56" s="95"/>
      <c r="Q56" s="152"/>
      <c r="R56" s="178" t="str">
        <f t="shared" si="39"/>
        <v/>
      </c>
      <c r="S56" s="95" t="str">
        <f t="shared" si="40"/>
        <v/>
      </c>
      <c r="T56" s="436"/>
      <c r="U56" s="95"/>
      <c r="V56" s="152"/>
      <c r="W56" s="178" t="str">
        <f t="shared" si="41"/>
        <v/>
      </c>
      <c r="X56" s="95" t="str">
        <f t="shared" si="42"/>
        <v/>
      </c>
      <c r="Y56" s="436"/>
      <c r="Z56" s="95"/>
      <c r="AA56" s="152"/>
      <c r="AB56" s="178" t="str">
        <f t="shared" si="43"/>
        <v/>
      </c>
      <c r="AC56" s="95" t="str">
        <f t="shared" si="44"/>
        <v/>
      </c>
      <c r="AD56" s="436"/>
      <c r="AE56" s="95"/>
      <c r="AF56" s="152"/>
      <c r="AG56" s="178" t="str">
        <f t="shared" si="45"/>
        <v/>
      </c>
      <c r="AH56" s="95" t="str">
        <f t="shared" si="46"/>
        <v/>
      </c>
      <c r="AI56" s="436"/>
      <c r="AJ56" s="95"/>
      <c r="AK56" s="152"/>
      <c r="AL56" s="178" t="str">
        <f t="shared" si="47"/>
        <v/>
      </c>
      <c r="AM56" s="95" t="str">
        <f t="shared" si="48"/>
        <v/>
      </c>
      <c r="AN56" s="436"/>
      <c r="AO56" s="95"/>
      <c r="AP56" s="152"/>
      <c r="AQ56" s="178" t="str">
        <f t="shared" si="49"/>
        <v/>
      </c>
      <c r="AR56" s="95" t="str">
        <f t="shared" si="50"/>
        <v/>
      </c>
      <c r="AS56" s="436"/>
      <c r="AT56" s="95"/>
      <c r="AU56" s="152"/>
      <c r="AV56" s="178" t="str">
        <f t="shared" si="51"/>
        <v/>
      </c>
      <c r="AW56" s="95" t="str">
        <f t="shared" si="52"/>
        <v/>
      </c>
      <c r="AX56" s="436"/>
    </row>
    <row r="57" spans="2:50" hidden="1">
      <c r="B57" s="435"/>
      <c r="C57" s="95">
        <v>11</v>
      </c>
      <c r="D57" s="95"/>
      <c r="E57" s="95"/>
      <c r="F57" s="95"/>
      <c r="G57" s="178" t="e">
        <f t="shared" si="37"/>
        <v>#DIV/0!</v>
      </c>
      <c r="H57" s="436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38"/>
      <c r="M57" s="154" t="str">
        <f t="shared" si="38"/>
        <v/>
      </c>
      <c r="N57" s="433"/>
      <c r="O57" s="433"/>
      <c r="P57" s="95"/>
      <c r="Q57" s="152"/>
      <c r="R57" s="178" t="str">
        <f t="shared" si="39"/>
        <v/>
      </c>
      <c r="S57" s="95" t="str">
        <f t="shared" si="40"/>
        <v/>
      </c>
      <c r="T57" s="436"/>
      <c r="U57" s="95"/>
      <c r="V57" s="152"/>
      <c r="W57" s="178" t="str">
        <f t="shared" si="41"/>
        <v/>
      </c>
      <c r="X57" s="95" t="str">
        <f t="shared" si="42"/>
        <v/>
      </c>
      <c r="Y57" s="436"/>
      <c r="Z57" s="95"/>
      <c r="AA57" s="152"/>
      <c r="AB57" s="178" t="str">
        <f t="shared" si="43"/>
        <v/>
      </c>
      <c r="AC57" s="95" t="str">
        <f t="shared" si="44"/>
        <v/>
      </c>
      <c r="AD57" s="436"/>
      <c r="AE57" s="95"/>
      <c r="AF57" s="152"/>
      <c r="AG57" s="178" t="str">
        <f t="shared" si="45"/>
        <v/>
      </c>
      <c r="AH57" s="95" t="str">
        <f t="shared" si="46"/>
        <v/>
      </c>
      <c r="AI57" s="436"/>
      <c r="AJ57" s="95"/>
      <c r="AK57" s="152"/>
      <c r="AL57" s="178" t="str">
        <f t="shared" si="47"/>
        <v/>
      </c>
      <c r="AM57" s="95" t="str">
        <f t="shared" si="48"/>
        <v/>
      </c>
      <c r="AN57" s="436"/>
      <c r="AO57" s="95"/>
      <c r="AP57" s="152"/>
      <c r="AQ57" s="178" t="str">
        <f t="shared" si="49"/>
        <v/>
      </c>
      <c r="AR57" s="95" t="str">
        <f t="shared" si="50"/>
        <v/>
      </c>
      <c r="AS57" s="436"/>
      <c r="AT57" s="95"/>
      <c r="AU57" s="152"/>
      <c r="AV57" s="178" t="str">
        <f t="shared" si="51"/>
        <v/>
      </c>
      <c r="AW57" s="95" t="str">
        <f t="shared" si="52"/>
        <v/>
      </c>
      <c r="AX57" s="436"/>
    </row>
    <row r="58" spans="2:50" hidden="1">
      <c r="B58" s="435"/>
      <c r="C58" s="95">
        <v>12</v>
      </c>
      <c r="D58" s="95"/>
      <c r="E58" s="95"/>
      <c r="F58" s="95"/>
      <c r="G58" s="178" t="e">
        <f t="shared" si="37"/>
        <v>#DIV/0!</v>
      </c>
      <c r="H58" s="436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38"/>
      <c r="M58" s="154" t="str">
        <f t="shared" si="38"/>
        <v/>
      </c>
      <c r="N58" s="433"/>
      <c r="O58" s="433"/>
      <c r="P58" s="95"/>
      <c r="Q58" s="152"/>
      <c r="R58" s="178" t="str">
        <f t="shared" si="39"/>
        <v/>
      </c>
      <c r="S58" s="95" t="str">
        <f t="shared" si="40"/>
        <v/>
      </c>
      <c r="T58" s="436"/>
      <c r="U58" s="95"/>
      <c r="V58" s="152"/>
      <c r="W58" s="178" t="str">
        <f t="shared" si="41"/>
        <v/>
      </c>
      <c r="X58" s="95" t="str">
        <f t="shared" si="42"/>
        <v/>
      </c>
      <c r="Y58" s="436"/>
      <c r="Z58" s="95"/>
      <c r="AA58" s="152"/>
      <c r="AB58" s="178" t="str">
        <f t="shared" si="43"/>
        <v/>
      </c>
      <c r="AC58" s="95" t="str">
        <f t="shared" si="44"/>
        <v/>
      </c>
      <c r="AD58" s="436"/>
      <c r="AE58" s="95"/>
      <c r="AF58" s="152"/>
      <c r="AG58" s="178" t="str">
        <f t="shared" si="45"/>
        <v/>
      </c>
      <c r="AH58" s="95" t="str">
        <f t="shared" si="46"/>
        <v/>
      </c>
      <c r="AI58" s="436"/>
      <c r="AJ58" s="95"/>
      <c r="AK58" s="152"/>
      <c r="AL58" s="178" t="str">
        <f t="shared" si="47"/>
        <v/>
      </c>
      <c r="AM58" s="95" t="str">
        <f t="shared" si="48"/>
        <v/>
      </c>
      <c r="AN58" s="436"/>
      <c r="AO58" s="95"/>
      <c r="AP58" s="152"/>
      <c r="AQ58" s="178" t="str">
        <f t="shared" si="49"/>
        <v/>
      </c>
      <c r="AR58" s="95" t="str">
        <f t="shared" si="50"/>
        <v/>
      </c>
      <c r="AS58" s="436"/>
      <c r="AT58" s="95"/>
      <c r="AU58" s="152"/>
      <c r="AV58" s="178" t="str">
        <f t="shared" si="51"/>
        <v/>
      </c>
      <c r="AW58" s="95" t="str">
        <f t="shared" si="52"/>
        <v/>
      </c>
      <c r="AX58" s="436"/>
    </row>
    <row r="59" spans="2:50" hidden="1">
      <c r="B59" s="435"/>
      <c r="C59" s="95">
        <v>13</v>
      </c>
      <c r="D59" s="95"/>
      <c r="E59" s="95"/>
      <c r="F59" s="95"/>
      <c r="G59" s="178" t="e">
        <f t="shared" si="37"/>
        <v>#DIV/0!</v>
      </c>
      <c r="H59" s="436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38"/>
      <c r="M59" s="154" t="str">
        <f t="shared" si="38"/>
        <v/>
      </c>
      <c r="N59" s="433"/>
      <c r="O59" s="433"/>
      <c r="P59" s="95"/>
      <c r="Q59" s="152"/>
      <c r="R59" s="178" t="str">
        <f t="shared" si="39"/>
        <v/>
      </c>
      <c r="S59" s="95" t="str">
        <f t="shared" si="40"/>
        <v/>
      </c>
      <c r="T59" s="436"/>
      <c r="U59" s="95"/>
      <c r="V59" s="152"/>
      <c r="W59" s="178" t="str">
        <f t="shared" si="41"/>
        <v/>
      </c>
      <c r="X59" s="95" t="str">
        <f t="shared" si="42"/>
        <v/>
      </c>
      <c r="Y59" s="436"/>
      <c r="Z59" s="95"/>
      <c r="AA59" s="152"/>
      <c r="AB59" s="178" t="str">
        <f t="shared" si="43"/>
        <v/>
      </c>
      <c r="AC59" s="95" t="str">
        <f t="shared" si="44"/>
        <v/>
      </c>
      <c r="AD59" s="436"/>
      <c r="AE59" s="95"/>
      <c r="AF59" s="152"/>
      <c r="AG59" s="178" t="str">
        <f t="shared" si="45"/>
        <v/>
      </c>
      <c r="AH59" s="95" t="str">
        <f t="shared" si="46"/>
        <v/>
      </c>
      <c r="AI59" s="436"/>
      <c r="AJ59" s="95"/>
      <c r="AK59" s="152"/>
      <c r="AL59" s="178" t="str">
        <f t="shared" si="47"/>
        <v/>
      </c>
      <c r="AM59" s="95" t="str">
        <f t="shared" si="48"/>
        <v/>
      </c>
      <c r="AN59" s="436"/>
      <c r="AO59" s="95"/>
      <c r="AP59" s="152"/>
      <c r="AQ59" s="178" t="str">
        <f t="shared" si="49"/>
        <v/>
      </c>
      <c r="AR59" s="95" t="str">
        <f t="shared" si="50"/>
        <v/>
      </c>
      <c r="AS59" s="436"/>
      <c r="AT59" s="95"/>
      <c r="AU59" s="152"/>
      <c r="AV59" s="178" t="str">
        <f t="shared" si="51"/>
        <v/>
      </c>
      <c r="AW59" s="95" t="str">
        <f t="shared" si="52"/>
        <v/>
      </c>
      <c r="AX59" s="436"/>
    </row>
    <row r="60" spans="2:50" hidden="1">
      <c r="B60" s="435"/>
      <c r="C60" s="95">
        <v>14</v>
      </c>
      <c r="D60" s="95"/>
      <c r="E60" s="95"/>
      <c r="F60" s="95"/>
      <c r="G60" s="178" t="e">
        <f t="shared" si="37"/>
        <v>#DIV/0!</v>
      </c>
      <c r="H60" s="436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38"/>
      <c r="M60" s="154" t="str">
        <f t="shared" si="38"/>
        <v/>
      </c>
      <c r="N60" s="433"/>
      <c r="O60" s="433"/>
      <c r="P60" s="95"/>
      <c r="Q60" s="152"/>
      <c r="R60" s="178" t="str">
        <f t="shared" si="39"/>
        <v/>
      </c>
      <c r="S60" s="95" t="str">
        <f t="shared" si="40"/>
        <v/>
      </c>
      <c r="T60" s="436"/>
      <c r="U60" s="95"/>
      <c r="V60" s="152"/>
      <c r="W60" s="178" t="str">
        <f t="shared" si="41"/>
        <v/>
      </c>
      <c r="X60" s="95" t="str">
        <f t="shared" si="42"/>
        <v/>
      </c>
      <c r="Y60" s="436"/>
      <c r="Z60" s="95"/>
      <c r="AA60" s="152"/>
      <c r="AB60" s="178" t="str">
        <f t="shared" si="43"/>
        <v/>
      </c>
      <c r="AC60" s="95" t="str">
        <f t="shared" si="44"/>
        <v/>
      </c>
      <c r="AD60" s="436"/>
      <c r="AE60" s="95"/>
      <c r="AF60" s="152"/>
      <c r="AG60" s="178" t="str">
        <f t="shared" si="45"/>
        <v/>
      </c>
      <c r="AH60" s="95" t="str">
        <f t="shared" si="46"/>
        <v/>
      </c>
      <c r="AI60" s="436"/>
      <c r="AJ60" s="95"/>
      <c r="AK60" s="152"/>
      <c r="AL60" s="178" t="str">
        <f t="shared" si="47"/>
        <v/>
      </c>
      <c r="AM60" s="95" t="str">
        <f t="shared" si="48"/>
        <v/>
      </c>
      <c r="AN60" s="436"/>
      <c r="AO60" s="95"/>
      <c r="AP60" s="152"/>
      <c r="AQ60" s="178" t="str">
        <f t="shared" si="49"/>
        <v/>
      </c>
      <c r="AR60" s="95" t="str">
        <f t="shared" si="50"/>
        <v/>
      </c>
      <c r="AS60" s="436"/>
      <c r="AT60" s="95"/>
      <c r="AU60" s="152"/>
      <c r="AV60" s="178" t="str">
        <f t="shared" si="51"/>
        <v/>
      </c>
      <c r="AW60" s="95" t="str">
        <f t="shared" si="52"/>
        <v/>
      </c>
      <c r="AX60" s="436"/>
    </row>
    <row r="61" spans="2:50" hidden="1">
      <c r="B61" s="435"/>
      <c r="C61" s="95">
        <v>15</v>
      </c>
      <c r="D61" s="95"/>
      <c r="E61" s="95"/>
      <c r="F61" s="95"/>
      <c r="G61" s="178" t="e">
        <f t="shared" si="37"/>
        <v>#DIV/0!</v>
      </c>
      <c r="H61" s="436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39"/>
      <c r="M61" s="154" t="str">
        <f t="shared" si="38"/>
        <v/>
      </c>
      <c r="N61" s="433"/>
      <c r="O61" s="433"/>
      <c r="P61" s="95"/>
      <c r="Q61" s="152"/>
      <c r="R61" s="178" t="str">
        <f t="shared" si="39"/>
        <v/>
      </c>
      <c r="S61" s="95" t="str">
        <f t="shared" si="40"/>
        <v/>
      </c>
      <c r="T61" s="436"/>
      <c r="U61" s="95"/>
      <c r="V61" s="152"/>
      <c r="W61" s="178" t="str">
        <f t="shared" si="41"/>
        <v/>
      </c>
      <c r="X61" s="95" t="str">
        <f t="shared" si="42"/>
        <v/>
      </c>
      <c r="Y61" s="436"/>
      <c r="Z61" s="95"/>
      <c r="AA61" s="152"/>
      <c r="AB61" s="178" t="str">
        <f t="shared" si="43"/>
        <v/>
      </c>
      <c r="AC61" s="95" t="str">
        <f t="shared" si="44"/>
        <v/>
      </c>
      <c r="AD61" s="436"/>
      <c r="AE61" s="95"/>
      <c r="AF61" s="152"/>
      <c r="AG61" s="178" t="str">
        <f t="shared" si="45"/>
        <v/>
      </c>
      <c r="AH61" s="95" t="str">
        <f t="shared" si="46"/>
        <v/>
      </c>
      <c r="AI61" s="436"/>
      <c r="AJ61" s="95"/>
      <c r="AK61" s="152"/>
      <c r="AL61" s="178" t="str">
        <f t="shared" si="47"/>
        <v/>
      </c>
      <c r="AM61" s="95" t="str">
        <f t="shared" si="48"/>
        <v/>
      </c>
      <c r="AN61" s="436"/>
      <c r="AO61" s="95"/>
      <c r="AP61" s="152"/>
      <c r="AQ61" s="178" t="str">
        <f t="shared" si="49"/>
        <v/>
      </c>
      <c r="AR61" s="95" t="str">
        <f t="shared" si="50"/>
        <v/>
      </c>
      <c r="AS61" s="436"/>
      <c r="AT61" s="95"/>
      <c r="AU61" s="152"/>
      <c r="AV61" s="178" t="str">
        <f t="shared" si="51"/>
        <v/>
      </c>
      <c r="AW61" s="95" t="str">
        <f t="shared" si="52"/>
        <v/>
      </c>
      <c r="AX61" s="436"/>
    </row>
    <row r="62" spans="2:50" ht="15.75" hidden="1">
      <c r="B62" s="443" t="s">
        <v>167</v>
      </c>
      <c r="C62" s="444"/>
      <c r="D62" s="444"/>
      <c r="E62" s="444"/>
      <c r="F62" s="444"/>
      <c r="G62" s="444"/>
      <c r="H62" s="444"/>
      <c r="I62" s="151"/>
      <c r="J62" s="151"/>
      <c r="K62" s="151"/>
      <c r="L62" s="151"/>
      <c r="M62" s="151"/>
      <c r="N62" s="433" t="s">
        <v>159</v>
      </c>
      <c r="O62" s="446" t="s">
        <v>106</v>
      </c>
      <c r="P62" s="448">
        <v>45888</v>
      </c>
      <c r="Q62" s="435"/>
      <c r="R62" s="435"/>
      <c r="S62" s="435"/>
      <c r="T62" s="435"/>
      <c r="U62" s="448">
        <v>45889</v>
      </c>
      <c r="V62" s="435"/>
      <c r="W62" s="435"/>
      <c r="X62" s="435"/>
      <c r="Y62" s="435"/>
      <c r="Z62" s="448">
        <v>45890</v>
      </c>
      <c r="AA62" s="435"/>
      <c r="AB62" s="435"/>
      <c r="AC62" s="435"/>
      <c r="AD62" s="435"/>
      <c r="AE62" s="448">
        <v>45891</v>
      </c>
      <c r="AF62" s="435"/>
      <c r="AG62" s="435"/>
      <c r="AH62" s="435"/>
      <c r="AI62" s="435"/>
      <c r="AJ62" s="448">
        <v>45892</v>
      </c>
      <c r="AK62" s="435"/>
      <c r="AL62" s="435"/>
      <c r="AM62" s="435"/>
      <c r="AN62" s="435"/>
      <c r="AO62" s="448">
        <v>45893</v>
      </c>
      <c r="AP62" s="435"/>
      <c r="AQ62" s="435"/>
      <c r="AR62" s="435"/>
      <c r="AS62" s="435"/>
      <c r="AT62" s="448">
        <v>45894</v>
      </c>
      <c r="AU62" s="435"/>
      <c r="AV62" s="435"/>
      <c r="AW62" s="435"/>
      <c r="AX62" s="435"/>
    </row>
    <row r="63" spans="2:50" ht="15.75" hidden="1">
      <c r="B63" s="445"/>
      <c r="C63" s="445"/>
      <c r="D63" s="445"/>
      <c r="E63" s="445"/>
      <c r="F63" s="445"/>
      <c r="G63" s="445"/>
      <c r="H63" s="445"/>
      <c r="I63" s="151"/>
      <c r="J63" s="151"/>
      <c r="K63" s="151"/>
      <c r="L63" s="151"/>
      <c r="M63" s="151"/>
      <c r="N63" s="433"/>
      <c r="O63" s="447"/>
      <c r="P63" s="448" t="s">
        <v>120</v>
      </c>
      <c r="Q63" s="435"/>
      <c r="R63" s="435"/>
      <c r="S63" s="435"/>
      <c r="T63" s="435"/>
      <c r="U63" s="448" t="s">
        <v>114</v>
      </c>
      <c r="V63" s="435"/>
      <c r="W63" s="435"/>
      <c r="X63" s="435"/>
      <c r="Y63" s="435"/>
      <c r="Z63" s="448" t="s">
        <v>115</v>
      </c>
      <c r="AA63" s="435"/>
      <c r="AB63" s="435"/>
      <c r="AC63" s="435"/>
      <c r="AD63" s="435"/>
      <c r="AE63" s="448" t="s">
        <v>116</v>
      </c>
      <c r="AF63" s="435"/>
      <c r="AG63" s="435"/>
      <c r="AH63" s="435"/>
      <c r="AI63" s="435"/>
      <c r="AJ63" s="448" t="s">
        <v>117</v>
      </c>
      <c r="AK63" s="435"/>
      <c r="AL63" s="435"/>
      <c r="AM63" s="435"/>
      <c r="AN63" s="435"/>
      <c r="AO63" s="448" t="s">
        <v>118</v>
      </c>
      <c r="AP63" s="435"/>
      <c r="AQ63" s="435"/>
      <c r="AR63" s="435"/>
      <c r="AS63" s="435"/>
      <c r="AT63" s="448" t="s">
        <v>119</v>
      </c>
      <c r="AU63" s="435"/>
      <c r="AV63" s="435"/>
      <c r="AW63" s="435"/>
      <c r="AX63" s="435"/>
    </row>
    <row r="64" spans="2:50" hidden="1">
      <c r="B64" s="433" t="s">
        <v>155</v>
      </c>
      <c r="C64" s="433" t="s">
        <v>147</v>
      </c>
      <c r="D64" s="433"/>
      <c r="E64" s="433" t="s">
        <v>149</v>
      </c>
      <c r="F64" s="433"/>
      <c r="G64" s="433"/>
      <c r="H64" s="440" t="s">
        <v>156</v>
      </c>
      <c r="I64" s="434" t="s">
        <v>225</v>
      </c>
      <c r="J64" s="434"/>
      <c r="K64" s="434"/>
      <c r="L64" s="434" t="s">
        <v>156</v>
      </c>
      <c r="M64" s="434" t="s">
        <v>168</v>
      </c>
      <c r="N64" s="433"/>
      <c r="O64" s="433" t="s">
        <v>158</v>
      </c>
      <c r="P64" s="430" t="s">
        <v>152</v>
      </c>
      <c r="Q64" s="431"/>
      <c r="R64" s="431"/>
      <c r="S64" s="432"/>
      <c r="T64" s="433" t="s">
        <v>156</v>
      </c>
      <c r="U64" s="430" t="s">
        <v>152</v>
      </c>
      <c r="V64" s="431"/>
      <c r="W64" s="431"/>
      <c r="X64" s="432"/>
      <c r="Y64" s="433" t="s">
        <v>156</v>
      </c>
      <c r="Z64" s="430" t="s">
        <v>152</v>
      </c>
      <c r="AA64" s="431"/>
      <c r="AB64" s="431"/>
      <c r="AC64" s="432"/>
      <c r="AD64" s="433" t="s">
        <v>156</v>
      </c>
      <c r="AE64" s="430" t="s">
        <v>152</v>
      </c>
      <c r="AF64" s="431"/>
      <c r="AG64" s="431"/>
      <c r="AH64" s="432"/>
      <c r="AI64" s="433" t="s">
        <v>156</v>
      </c>
      <c r="AJ64" s="430" t="s">
        <v>152</v>
      </c>
      <c r="AK64" s="431"/>
      <c r="AL64" s="431"/>
      <c r="AM64" s="432"/>
      <c r="AN64" s="433" t="s">
        <v>156</v>
      </c>
      <c r="AO64" s="430" t="s">
        <v>152</v>
      </c>
      <c r="AP64" s="431"/>
      <c r="AQ64" s="431"/>
      <c r="AR64" s="432"/>
      <c r="AS64" s="433" t="s">
        <v>156</v>
      </c>
      <c r="AT64" s="430" t="s">
        <v>152</v>
      </c>
      <c r="AU64" s="431"/>
      <c r="AV64" s="431"/>
      <c r="AW64" s="432"/>
      <c r="AX64" s="433" t="s">
        <v>156</v>
      </c>
    </row>
    <row r="65" spans="2:50" hidden="1">
      <c r="B65" s="433"/>
      <c r="C65" s="433"/>
      <c r="D65" s="433"/>
      <c r="E65" s="433" t="s">
        <v>148</v>
      </c>
      <c r="F65" s="433"/>
      <c r="G65" s="433"/>
      <c r="H65" s="441"/>
      <c r="I65" s="434" t="s">
        <v>148</v>
      </c>
      <c r="J65" s="434"/>
      <c r="K65" s="434"/>
      <c r="L65" s="434"/>
      <c r="M65" s="434"/>
      <c r="N65" s="433"/>
      <c r="O65" s="433"/>
      <c r="P65" s="430" t="s">
        <v>153</v>
      </c>
      <c r="Q65" s="431"/>
      <c r="R65" s="431"/>
      <c r="S65" s="432"/>
      <c r="T65" s="433"/>
      <c r="U65" s="430" t="s">
        <v>153</v>
      </c>
      <c r="V65" s="431"/>
      <c r="W65" s="431"/>
      <c r="X65" s="432"/>
      <c r="Y65" s="433"/>
      <c r="Z65" s="430" t="s">
        <v>153</v>
      </c>
      <c r="AA65" s="431"/>
      <c r="AB65" s="431"/>
      <c r="AC65" s="432"/>
      <c r="AD65" s="433"/>
      <c r="AE65" s="430" t="s">
        <v>153</v>
      </c>
      <c r="AF65" s="431"/>
      <c r="AG65" s="431"/>
      <c r="AH65" s="432"/>
      <c r="AI65" s="433"/>
      <c r="AJ65" s="430" t="s">
        <v>153</v>
      </c>
      <c r="AK65" s="431"/>
      <c r="AL65" s="431"/>
      <c r="AM65" s="432"/>
      <c r="AN65" s="433"/>
      <c r="AO65" s="430" t="s">
        <v>153</v>
      </c>
      <c r="AP65" s="431"/>
      <c r="AQ65" s="431"/>
      <c r="AR65" s="432"/>
      <c r="AS65" s="433"/>
      <c r="AT65" s="430" t="s">
        <v>153</v>
      </c>
      <c r="AU65" s="431"/>
      <c r="AV65" s="431"/>
      <c r="AW65" s="432"/>
      <c r="AX65" s="433"/>
    </row>
    <row r="66" spans="2:50" hidden="1">
      <c r="B66" s="433"/>
      <c r="C66" s="433"/>
      <c r="D66" s="433"/>
      <c r="E66" s="94" t="s">
        <v>150</v>
      </c>
      <c r="F66" s="94" t="s">
        <v>151</v>
      </c>
      <c r="G66" s="94" t="s">
        <v>154</v>
      </c>
      <c r="H66" s="442"/>
      <c r="I66" s="153" t="s">
        <v>150</v>
      </c>
      <c r="J66" s="153" t="s">
        <v>151</v>
      </c>
      <c r="K66" s="153" t="s">
        <v>154</v>
      </c>
      <c r="L66" s="434"/>
      <c r="M66" s="434"/>
      <c r="N66" s="433"/>
      <c r="O66" s="433"/>
      <c r="P66" s="94" t="s">
        <v>150</v>
      </c>
      <c r="Q66" s="94" t="s">
        <v>151</v>
      </c>
      <c r="R66" s="94" t="s">
        <v>154</v>
      </c>
      <c r="S66" s="94" t="s">
        <v>168</v>
      </c>
      <c r="T66" s="433"/>
      <c r="U66" s="94" t="s">
        <v>150</v>
      </c>
      <c r="V66" s="94" t="s">
        <v>151</v>
      </c>
      <c r="W66" s="94" t="s">
        <v>154</v>
      </c>
      <c r="X66" s="94" t="s">
        <v>168</v>
      </c>
      <c r="Y66" s="433"/>
      <c r="Z66" s="94" t="s">
        <v>150</v>
      </c>
      <c r="AA66" s="94" t="s">
        <v>151</v>
      </c>
      <c r="AB66" s="94" t="s">
        <v>154</v>
      </c>
      <c r="AC66" s="94" t="s">
        <v>168</v>
      </c>
      <c r="AD66" s="433"/>
      <c r="AE66" s="94" t="s">
        <v>150</v>
      </c>
      <c r="AF66" s="94" t="s">
        <v>151</v>
      </c>
      <c r="AG66" s="94" t="s">
        <v>154</v>
      </c>
      <c r="AH66" s="94" t="s">
        <v>168</v>
      </c>
      <c r="AI66" s="433"/>
      <c r="AJ66" s="94" t="s">
        <v>150</v>
      </c>
      <c r="AK66" s="94" t="s">
        <v>151</v>
      </c>
      <c r="AL66" s="94" t="s">
        <v>154</v>
      </c>
      <c r="AM66" s="94" t="s">
        <v>168</v>
      </c>
      <c r="AN66" s="433"/>
      <c r="AO66" s="94" t="s">
        <v>150</v>
      </c>
      <c r="AP66" s="94" t="s">
        <v>151</v>
      </c>
      <c r="AQ66" s="94" t="s">
        <v>154</v>
      </c>
      <c r="AR66" s="94" t="s">
        <v>168</v>
      </c>
      <c r="AS66" s="433"/>
      <c r="AT66" s="94" t="s">
        <v>150</v>
      </c>
      <c r="AU66" s="94" t="s">
        <v>151</v>
      </c>
      <c r="AV66" s="94" t="s">
        <v>154</v>
      </c>
      <c r="AW66" s="94" t="s">
        <v>168</v>
      </c>
      <c r="AX66" s="433"/>
    </row>
    <row r="67" spans="2:50" hidden="1">
      <c r="B67" s="433" t="s">
        <v>139</v>
      </c>
      <c r="C67" s="95">
        <v>1</v>
      </c>
      <c r="D67" s="95"/>
      <c r="E67" s="95"/>
      <c r="F67" s="95"/>
      <c r="G67" s="178" t="e">
        <f>F67/E67</f>
        <v>#DIV/0!</v>
      </c>
      <c r="H67" s="436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37" t="str">
        <f>IFERROR(AVERAGE(K67:K81),"-")</f>
        <v>-</v>
      </c>
      <c r="M67" s="154" t="str">
        <f>IFERROR(RANK(K67, K$67:K$81),"")</f>
        <v/>
      </c>
      <c r="N67" s="433"/>
      <c r="O67" s="433"/>
      <c r="P67" s="95"/>
      <c r="Q67" s="152"/>
      <c r="R67" s="178" t="str">
        <f>IFERROR(Q67/P67,"")</f>
        <v/>
      </c>
      <c r="S67" s="95" t="str">
        <f>IFERROR(RANK(R67, R$67:R$81),"")</f>
        <v/>
      </c>
      <c r="T67" s="436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36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36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36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36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36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36" t="e">
        <f>AVERAGE(AV67:AV81)</f>
        <v>#DIV/0!</v>
      </c>
    </row>
    <row r="68" spans="2:50" hidden="1">
      <c r="B68" s="435"/>
      <c r="C68" s="95">
        <v>2</v>
      </c>
      <c r="D68" s="95"/>
      <c r="E68" s="95"/>
      <c r="F68" s="95"/>
      <c r="G68" s="178"/>
      <c r="H68" s="436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38"/>
      <c r="M68" s="154" t="str">
        <f t="shared" ref="M68:M81" si="55">IFERROR(RANK(K68, K$67:K$81),"")</f>
        <v/>
      </c>
      <c r="N68" s="433"/>
      <c r="O68" s="43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36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36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36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36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36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36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36"/>
    </row>
    <row r="69" spans="2:50" hidden="1">
      <c r="B69" s="435"/>
      <c r="C69" s="95">
        <v>3</v>
      </c>
      <c r="D69" s="95"/>
      <c r="E69" s="95"/>
      <c r="F69" s="95"/>
      <c r="G69" s="178"/>
      <c r="H69" s="436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38"/>
      <c r="M69" s="154" t="str">
        <f t="shared" si="55"/>
        <v/>
      </c>
      <c r="N69" s="433"/>
      <c r="O69" s="433"/>
      <c r="P69" s="95"/>
      <c r="Q69" s="152"/>
      <c r="R69" s="178" t="str">
        <f t="shared" si="56"/>
        <v/>
      </c>
      <c r="S69" s="95" t="str">
        <f t="shared" si="57"/>
        <v/>
      </c>
      <c r="T69" s="436"/>
      <c r="U69" s="95"/>
      <c r="V69" s="152"/>
      <c r="W69" s="178" t="str">
        <f t="shared" si="58"/>
        <v/>
      </c>
      <c r="X69" s="95" t="str">
        <f t="shared" si="59"/>
        <v/>
      </c>
      <c r="Y69" s="436"/>
      <c r="Z69" s="95"/>
      <c r="AA69" s="152"/>
      <c r="AB69" s="178" t="str">
        <f t="shared" si="60"/>
        <v/>
      </c>
      <c r="AC69" s="95" t="str">
        <f t="shared" si="61"/>
        <v/>
      </c>
      <c r="AD69" s="436"/>
      <c r="AE69" s="95"/>
      <c r="AF69" s="152"/>
      <c r="AG69" s="178" t="str">
        <f t="shared" si="62"/>
        <v/>
      </c>
      <c r="AH69" s="95" t="str">
        <f t="shared" si="63"/>
        <v/>
      </c>
      <c r="AI69" s="436"/>
      <c r="AJ69" s="95"/>
      <c r="AK69" s="152"/>
      <c r="AL69" s="178" t="str">
        <f t="shared" si="64"/>
        <v/>
      </c>
      <c r="AM69" s="95" t="str">
        <f t="shared" si="65"/>
        <v/>
      </c>
      <c r="AN69" s="436"/>
      <c r="AO69" s="95"/>
      <c r="AP69" s="152"/>
      <c r="AQ69" s="178" t="str">
        <f t="shared" si="66"/>
        <v/>
      </c>
      <c r="AR69" s="95" t="str">
        <f t="shared" si="67"/>
        <v/>
      </c>
      <c r="AS69" s="436"/>
      <c r="AT69" s="95"/>
      <c r="AU69" s="152"/>
      <c r="AV69" s="178" t="str">
        <f t="shared" si="68"/>
        <v/>
      </c>
      <c r="AW69" s="95" t="str">
        <f t="shared" si="69"/>
        <v/>
      </c>
      <c r="AX69" s="436"/>
    </row>
    <row r="70" spans="2:50" hidden="1">
      <c r="B70" s="435"/>
      <c r="C70" s="95">
        <v>4</v>
      </c>
      <c r="D70" s="95"/>
      <c r="E70" s="95"/>
      <c r="F70" s="95"/>
      <c r="G70" s="178"/>
      <c r="H70" s="436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38"/>
      <c r="M70" s="154" t="str">
        <f t="shared" si="55"/>
        <v/>
      </c>
      <c r="N70" s="433"/>
      <c r="O70" s="433"/>
      <c r="P70" s="95"/>
      <c r="Q70" s="152"/>
      <c r="R70" s="178" t="str">
        <f t="shared" si="56"/>
        <v/>
      </c>
      <c r="S70" s="95" t="str">
        <f t="shared" si="57"/>
        <v/>
      </c>
      <c r="T70" s="436"/>
      <c r="U70" s="95"/>
      <c r="V70" s="152"/>
      <c r="W70" s="178" t="str">
        <f t="shared" si="58"/>
        <v/>
      </c>
      <c r="X70" s="95" t="str">
        <f t="shared" si="59"/>
        <v/>
      </c>
      <c r="Y70" s="436"/>
      <c r="Z70" s="95"/>
      <c r="AA70" s="152"/>
      <c r="AB70" s="178" t="str">
        <f t="shared" si="60"/>
        <v/>
      </c>
      <c r="AC70" s="95" t="str">
        <f t="shared" si="61"/>
        <v/>
      </c>
      <c r="AD70" s="436"/>
      <c r="AE70" s="95"/>
      <c r="AF70" s="152"/>
      <c r="AG70" s="178" t="str">
        <f t="shared" si="62"/>
        <v/>
      </c>
      <c r="AH70" s="95" t="str">
        <f t="shared" si="63"/>
        <v/>
      </c>
      <c r="AI70" s="436"/>
      <c r="AJ70" s="95"/>
      <c r="AK70" s="152"/>
      <c r="AL70" s="178" t="str">
        <f t="shared" si="64"/>
        <v/>
      </c>
      <c r="AM70" s="95" t="str">
        <f t="shared" si="65"/>
        <v/>
      </c>
      <c r="AN70" s="436"/>
      <c r="AO70" s="95"/>
      <c r="AP70" s="152"/>
      <c r="AQ70" s="178" t="str">
        <f t="shared" si="66"/>
        <v/>
      </c>
      <c r="AR70" s="95" t="str">
        <f t="shared" si="67"/>
        <v/>
      </c>
      <c r="AS70" s="436"/>
      <c r="AT70" s="95"/>
      <c r="AU70" s="152"/>
      <c r="AV70" s="178" t="str">
        <f t="shared" si="68"/>
        <v/>
      </c>
      <c r="AW70" s="95" t="str">
        <f t="shared" si="69"/>
        <v/>
      </c>
      <c r="AX70" s="436"/>
    </row>
    <row r="71" spans="2:50" hidden="1">
      <c r="B71" s="435"/>
      <c r="C71" s="95">
        <v>5</v>
      </c>
      <c r="D71" s="95"/>
      <c r="E71" s="95"/>
      <c r="F71" s="95"/>
      <c r="G71" s="178"/>
      <c r="H71" s="436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38"/>
      <c r="M71" s="154" t="str">
        <f t="shared" si="55"/>
        <v/>
      </c>
      <c r="N71" s="433"/>
      <c r="O71" s="433"/>
      <c r="P71" s="95"/>
      <c r="Q71" s="152"/>
      <c r="R71" s="178" t="str">
        <f t="shared" si="56"/>
        <v/>
      </c>
      <c r="S71" s="95" t="str">
        <f t="shared" si="57"/>
        <v/>
      </c>
      <c r="T71" s="436"/>
      <c r="U71" s="95"/>
      <c r="V71" s="152"/>
      <c r="W71" s="178" t="str">
        <f t="shared" si="58"/>
        <v/>
      </c>
      <c r="X71" s="95" t="str">
        <f t="shared" si="59"/>
        <v/>
      </c>
      <c r="Y71" s="436"/>
      <c r="Z71" s="95"/>
      <c r="AA71" s="152"/>
      <c r="AB71" s="178" t="str">
        <f t="shared" si="60"/>
        <v/>
      </c>
      <c r="AC71" s="95" t="str">
        <f t="shared" si="61"/>
        <v/>
      </c>
      <c r="AD71" s="436"/>
      <c r="AE71" s="95"/>
      <c r="AF71" s="152"/>
      <c r="AG71" s="178" t="str">
        <f t="shared" si="62"/>
        <v/>
      </c>
      <c r="AH71" s="95" t="str">
        <f t="shared" si="63"/>
        <v/>
      </c>
      <c r="AI71" s="436"/>
      <c r="AJ71" s="95"/>
      <c r="AK71" s="152"/>
      <c r="AL71" s="178" t="str">
        <f t="shared" si="64"/>
        <v/>
      </c>
      <c r="AM71" s="95" t="str">
        <f t="shared" si="65"/>
        <v/>
      </c>
      <c r="AN71" s="436"/>
      <c r="AO71" s="95"/>
      <c r="AP71" s="152"/>
      <c r="AQ71" s="178" t="str">
        <f t="shared" si="66"/>
        <v/>
      </c>
      <c r="AR71" s="95" t="str">
        <f t="shared" si="67"/>
        <v/>
      </c>
      <c r="AS71" s="436"/>
      <c r="AT71" s="95"/>
      <c r="AU71" s="152"/>
      <c r="AV71" s="178" t="str">
        <f t="shared" si="68"/>
        <v/>
      </c>
      <c r="AW71" s="95" t="str">
        <f t="shared" si="69"/>
        <v/>
      </c>
      <c r="AX71" s="436"/>
    </row>
    <row r="72" spans="2:50" hidden="1">
      <c r="B72" s="435"/>
      <c r="C72" s="95">
        <v>6</v>
      </c>
      <c r="D72" s="95"/>
      <c r="E72" s="95"/>
      <c r="F72" s="95"/>
      <c r="G72" s="178"/>
      <c r="H72" s="436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38"/>
      <c r="M72" s="154" t="str">
        <f t="shared" si="55"/>
        <v/>
      </c>
      <c r="N72" s="433"/>
      <c r="O72" s="433"/>
      <c r="P72" s="95"/>
      <c r="Q72" s="152"/>
      <c r="R72" s="178" t="str">
        <f t="shared" si="56"/>
        <v/>
      </c>
      <c r="S72" s="95" t="str">
        <f t="shared" si="57"/>
        <v/>
      </c>
      <c r="T72" s="436"/>
      <c r="U72" s="95"/>
      <c r="V72" s="152"/>
      <c r="W72" s="178" t="str">
        <f t="shared" si="58"/>
        <v/>
      </c>
      <c r="X72" s="95" t="str">
        <f t="shared" si="59"/>
        <v/>
      </c>
      <c r="Y72" s="436"/>
      <c r="Z72" s="95"/>
      <c r="AA72" s="152"/>
      <c r="AB72" s="178" t="str">
        <f t="shared" si="60"/>
        <v/>
      </c>
      <c r="AC72" s="95" t="str">
        <f t="shared" si="61"/>
        <v/>
      </c>
      <c r="AD72" s="436"/>
      <c r="AE72" s="95"/>
      <c r="AF72" s="152"/>
      <c r="AG72" s="178" t="str">
        <f t="shared" si="62"/>
        <v/>
      </c>
      <c r="AH72" s="95" t="str">
        <f t="shared" si="63"/>
        <v/>
      </c>
      <c r="AI72" s="436"/>
      <c r="AJ72" s="95"/>
      <c r="AK72" s="152"/>
      <c r="AL72" s="178" t="str">
        <f t="shared" si="64"/>
        <v/>
      </c>
      <c r="AM72" s="95" t="str">
        <f t="shared" si="65"/>
        <v/>
      </c>
      <c r="AN72" s="436"/>
      <c r="AO72" s="95"/>
      <c r="AP72" s="152"/>
      <c r="AQ72" s="178" t="str">
        <f t="shared" si="66"/>
        <v/>
      </c>
      <c r="AR72" s="95" t="str">
        <f t="shared" si="67"/>
        <v/>
      </c>
      <c r="AS72" s="436"/>
      <c r="AT72" s="95"/>
      <c r="AU72" s="152"/>
      <c r="AV72" s="178" t="str">
        <f t="shared" si="68"/>
        <v/>
      </c>
      <c r="AW72" s="95" t="str">
        <f t="shared" si="69"/>
        <v/>
      </c>
      <c r="AX72" s="436"/>
    </row>
    <row r="73" spans="2:50" hidden="1">
      <c r="B73" s="435"/>
      <c r="C73" s="95">
        <v>7</v>
      </c>
      <c r="D73" s="95"/>
      <c r="E73" s="95"/>
      <c r="F73" s="95"/>
      <c r="G73" s="178"/>
      <c r="H73" s="436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38"/>
      <c r="M73" s="154" t="str">
        <f t="shared" si="55"/>
        <v/>
      </c>
      <c r="N73" s="433"/>
      <c r="O73" s="433"/>
      <c r="P73" s="95"/>
      <c r="Q73" s="152"/>
      <c r="R73" s="178" t="str">
        <f t="shared" si="56"/>
        <v/>
      </c>
      <c r="S73" s="95" t="str">
        <f t="shared" si="57"/>
        <v/>
      </c>
      <c r="T73" s="436"/>
      <c r="U73" s="95"/>
      <c r="V73" s="152"/>
      <c r="W73" s="178" t="str">
        <f t="shared" si="58"/>
        <v/>
      </c>
      <c r="X73" s="95" t="str">
        <f t="shared" si="59"/>
        <v/>
      </c>
      <c r="Y73" s="436"/>
      <c r="Z73" s="95"/>
      <c r="AA73" s="152"/>
      <c r="AB73" s="178" t="str">
        <f t="shared" si="60"/>
        <v/>
      </c>
      <c r="AC73" s="95" t="str">
        <f t="shared" si="61"/>
        <v/>
      </c>
      <c r="AD73" s="436"/>
      <c r="AE73" s="95"/>
      <c r="AF73" s="152"/>
      <c r="AG73" s="178" t="str">
        <f t="shared" si="62"/>
        <v/>
      </c>
      <c r="AH73" s="95" t="str">
        <f t="shared" si="63"/>
        <v/>
      </c>
      <c r="AI73" s="436"/>
      <c r="AJ73" s="95"/>
      <c r="AK73" s="152"/>
      <c r="AL73" s="178" t="str">
        <f t="shared" si="64"/>
        <v/>
      </c>
      <c r="AM73" s="95" t="str">
        <f t="shared" si="65"/>
        <v/>
      </c>
      <c r="AN73" s="436"/>
      <c r="AO73" s="95"/>
      <c r="AP73" s="152"/>
      <c r="AQ73" s="178" t="str">
        <f t="shared" si="66"/>
        <v/>
      </c>
      <c r="AR73" s="95" t="str">
        <f t="shared" si="67"/>
        <v/>
      </c>
      <c r="AS73" s="436"/>
      <c r="AT73" s="95"/>
      <c r="AU73" s="152"/>
      <c r="AV73" s="178" t="str">
        <f t="shared" si="68"/>
        <v/>
      </c>
      <c r="AW73" s="95" t="str">
        <f t="shared" si="69"/>
        <v/>
      </c>
      <c r="AX73" s="436"/>
    </row>
    <row r="74" spans="2:50" hidden="1">
      <c r="B74" s="435"/>
      <c r="C74" s="95">
        <v>8</v>
      </c>
      <c r="D74" s="95"/>
      <c r="E74" s="95"/>
      <c r="F74" s="95"/>
      <c r="G74" s="178"/>
      <c r="H74" s="436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38"/>
      <c r="M74" s="154" t="str">
        <f t="shared" si="55"/>
        <v/>
      </c>
      <c r="N74" s="433"/>
      <c r="O74" s="433"/>
      <c r="P74" s="95"/>
      <c r="Q74" s="152"/>
      <c r="R74" s="178" t="str">
        <f t="shared" si="56"/>
        <v/>
      </c>
      <c r="S74" s="95" t="str">
        <f t="shared" si="57"/>
        <v/>
      </c>
      <c r="T74" s="436"/>
      <c r="U74" s="95"/>
      <c r="V74" s="152"/>
      <c r="W74" s="178" t="str">
        <f t="shared" si="58"/>
        <v/>
      </c>
      <c r="X74" s="95" t="str">
        <f t="shared" si="59"/>
        <v/>
      </c>
      <c r="Y74" s="436"/>
      <c r="Z74" s="95"/>
      <c r="AA74" s="152"/>
      <c r="AB74" s="178" t="str">
        <f t="shared" si="60"/>
        <v/>
      </c>
      <c r="AC74" s="95" t="str">
        <f t="shared" si="61"/>
        <v/>
      </c>
      <c r="AD74" s="436"/>
      <c r="AE74" s="95"/>
      <c r="AF74" s="152"/>
      <c r="AG74" s="178" t="str">
        <f t="shared" si="62"/>
        <v/>
      </c>
      <c r="AH74" s="95" t="str">
        <f t="shared" si="63"/>
        <v/>
      </c>
      <c r="AI74" s="436"/>
      <c r="AJ74" s="95"/>
      <c r="AK74" s="152"/>
      <c r="AL74" s="178" t="str">
        <f t="shared" si="64"/>
        <v/>
      </c>
      <c r="AM74" s="95" t="str">
        <f t="shared" si="65"/>
        <v/>
      </c>
      <c r="AN74" s="436"/>
      <c r="AO74" s="95"/>
      <c r="AP74" s="152"/>
      <c r="AQ74" s="178" t="str">
        <f t="shared" si="66"/>
        <v/>
      </c>
      <c r="AR74" s="95" t="str">
        <f t="shared" si="67"/>
        <v/>
      </c>
      <c r="AS74" s="436"/>
      <c r="AT74" s="95"/>
      <c r="AU74" s="152"/>
      <c r="AV74" s="178" t="str">
        <f t="shared" si="68"/>
        <v/>
      </c>
      <c r="AW74" s="95" t="str">
        <f t="shared" si="69"/>
        <v/>
      </c>
      <c r="AX74" s="436"/>
    </row>
    <row r="75" spans="2:50" hidden="1">
      <c r="B75" s="435"/>
      <c r="C75" s="95">
        <v>9</v>
      </c>
      <c r="D75" s="95"/>
      <c r="E75" s="95"/>
      <c r="F75" s="95"/>
      <c r="G75" s="178"/>
      <c r="H75" s="436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38"/>
      <c r="M75" s="154" t="str">
        <f t="shared" si="55"/>
        <v/>
      </c>
      <c r="N75" s="433"/>
      <c r="O75" s="433"/>
      <c r="P75" s="95"/>
      <c r="Q75" s="152"/>
      <c r="R75" s="178" t="str">
        <f t="shared" si="56"/>
        <v/>
      </c>
      <c r="S75" s="95" t="str">
        <f t="shared" si="57"/>
        <v/>
      </c>
      <c r="T75" s="436"/>
      <c r="U75" s="95"/>
      <c r="V75" s="152"/>
      <c r="W75" s="178" t="str">
        <f t="shared" si="58"/>
        <v/>
      </c>
      <c r="X75" s="95" t="str">
        <f t="shared" si="59"/>
        <v/>
      </c>
      <c r="Y75" s="436"/>
      <c r="Z75" s="95"/>
      <c r="AA75" s="152"/>
      <c r="AB75" s="178" t="str">
        <f t="shared" si="60"/>
        <v/>
      </c>
      <c r="AC75" s="95" t="str">
        <f t="shared" si="61"/>
        <v/>
      </c>
      <c r="AD75" s="436"/>
      <c r="AE75" s="95"/>
      <c r="AF75" s="152"/>
      <c r="AG75" s="178" t="str">
        <f t="shared" si="62"/>
        <v/>
      </c>
      <c r="AH75" s="95" t="str">
        <f t="shared" si="63"/>
        <v/>
      </c>
      <c r="AI75" s="436"/>
      <c r="AJ75" s="95"/>
      <c r="AK75" s="152"/>
      <c r="AL75" s="178" t="str">
        <f t="shared" si="64"/>
        <v/>
      </c>
      <c r="AM75" s="95" t="str">
        <f t="shared" si="65"/>
        <v/>
      </c>
      <c r="AN75" s="436"/>
      <c r="AO75" s="95"/>
      <c r="AP75" s="152"/>
      <c r="AQ75" s="178" t="str">
        <f t="shared" si="66"/>
        <v/>
      </c>
      <c r="AR75" s="95" t="str">
        <f t="shared" si="67"/>
        <v/>
      </c>
      <c r="AS75" s="436"/>
      <c r="AT75" s="95"/>
      <c r="AU75" s="152"/>
      <c r="AV75" s="178" t="str">
        <f t="shared" si="68"/>
        <v/>
      </c>
      <c r="AW75" s="95" t="str">
        <f t="shared" si="69"/>
        <v/>
      </c>
      <c r="AX75" s="436"/>
    </row>
    <row r="76" spans="2:50" hidden="1">
      <c r="B76" s="435"/>
      <c r="C76" s="95">
        <v>10</v>
      </c>
      <c r="D76" s="95"/>
      <c r="E76" s="95"/>
      <c r="F76" s="95"/>
      <c r="G76" s="178"/>
      <c r="H76" s="436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38"/>
      <c r="M76" s="154" t="str">
        <f t="shared" si="55"/>
        <v/>
      </c>
      <c r="N76" s="433"/>
      <c r="O76" s="433"/>
      <c r="P76" s="95"/>
      <c r="Q76" s="152"/>
      <c r="R76" s="178" t="str">
        <f t="shared" si="56"/>
        <v/>
      </c>
      <c r="S76" s="95" t="str">
        <f t="shared" si="57"/>
        <v/>
      </c>
      <c r="T76" s="436"/>
      <c r="U76" s="95"/>
      <c r="V76" s="152"/>
      <c r="W76" s="178" t="str">
        <f t="shared" si="58"/>
        <v/>
      </c>
      <c r="X76" s="95" t="str">
        <f t="shared" si="59"/>
        <v/>
      </c>
      <c r="Y76" s="436"/>
      <c r="Z76" s="95"/>
      <c r="AA76" s="152"/>
      <c r="AB76" s="178" t="str">
        <f t="shared" si="60"/>
        <v/>
      </c>
      <c r="AC76" s="95" t="str">
        <f t="shared" si="61"/>
        <v/>
      </c>
      <c r="AD76" s="436"/>
      <c r="AE76" s="95"/>
      <c r="AF76" s="152"/>
      <c r="AG76" s="178" t="str">
        <f t="shared" si="62"/>
        <v/>
      </c>
      <c r="AH76" s="95" t="str">
        <f t="shared" si="63"/>
        <v/>
      </c>
      <c r="AI76" s="436"/>
      <c r="AJ76" s="95"/>
      <c r="AK76" s="152"/>
      <c r="AL76" s="178" t="str">
        <f t="shared" si="64"/>
        <v/>
      </c>
      <c r="AM76" s="95" t="str">
        <f t="shared" si="65"/>
        <v/>
      </c>
      <c r="AN76" s="436"/>
      <c r="AO76" s="95"/>
      <c r="AP76" s="152"/>
      <c r="AQ76" s="178" t="str">
        <f t="shared" si="66"/>
        <v/>
      </c>
      <c r="AR76" s="95" t="str">
        <f t="shared" si="67"/>
        <v/>
      </c>
      <c r="AS76" s="436"/>
      <c r="AT76" s="95"/>
      <c r="AU76" s="152"/>
      <c r="AV76" s="178" t="str">
        <f t="shared" si="68"/>
        <v/>
      </c>
      <c r="AW76" s="95" t="str">
        <f t="shared" si="69"/>
        <v/>
      </c>
      <c r="AX76" s="436"/>
    </row>
    <row r="77" spans="2:50" hidden="1">
      <c r="B77" s="435"/>
      <c r="C77" s="95">
        <v>11</v>
      </c>
      <c r="D77" s="95"/>
      <c r="E77" s="95"/>
      <c r="F77" s="95"/>
      <c r="G77" s="178"/>
      <c r="H77" s="436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38"/>
      <c r="M77" s="154" t="str">
        <f t="shared" si="55"/>
        <v/>
      </c>
      <c r="N77" s="433"/>
      <c r="O77" s="433"/>
      <c r="P77" s="95"/>
      <c r="Q77" s="152"/>
      <c r="R77" s="178" t="str">
        <f t="shared" si="56"/>
        <v/>
      </c>
      <c r="S77" s="95" t="str">
        <f t="shared" si="57"/>
        <v/>
      </c>
      <c r="T77" s="436"/>
      <c r="U77" s="95"/>
      <c r="V77" s="152"/>
      <c r="W77" s="178" t="str">
        <f t="shared" si="58"/>
        <v/>
      </c>
      <c r="X77" s="95" t="str">
        <f t="shared" si="59"/>
        <v/>
      </c>
      <c r="Y77" s="436"/>
      <c r="Z77" s="95"/>
      <c r="AA77" s="152"/>
      <c r="AB77" s="178" t="str">
        <f t="shared" si="60"/>
        <v/>
      </c>
      <c r="AC77" s="95" t="str">
        <f t="shared" si="61"/>
        <v/>
      </c>
      <c r="AD77" s="436"/>
      <c r="AE77" s="95"/>
      <c r="AF77" s="152"/>
      <c r="AG77" s="178" t="str">
        <f t="shared" si="62"/>
        <v/>
      </c>
      <c r="AH77" s="95" t="str">
        <f t="shared" si="63"/>
        <v/>
      </c>
      <c r="AI77" s="436"/>
      <c r="AJ77" s="95"/>
      <c r="AK77" s="152"/>
      <c r="AL77" s="178" t="str">
        <f t="shared" si="64"/>
        <v/>
      </c>
      <c r="AM77" s="95" t="str">
        <f t="shared" si="65"/>
        <v/>
      </c>
      <c r="AN77" s="436"/>
      <c r="AO77" s="95"/>
      <c r="AP77" s="152"/>
      <c r="AQ77" s="178" t="str">
        <f t="shared" si="66"/>
        <v/>
      </c>
      <c r="AR77" s="95" t="str">
        <f t="shared" si="67"/>
        <v/>
      </c>
      <c r="AS77" s="436"/>
      <c r="AT77" s="95"/>
      <c r="AU77" s="152"/>
      <c r="AV77" s="178" t="str">
        <f t="shared" si="68"/>
        <v/>
      </c>
      <c r="AW77" s="95" t="str">
        <f t="shared" si="69"/>
        <v/>
      </c>
      <c r="AX77" s="436"/>
    </row>
    <row r="78" spans="2:50" hidden="1">
      <c r="B78" s="435"/>
      <c r="C78" s="95">
        <v>12</v>
      </c>
      <c r="D78" s="95"/>
      <c r="E78" s="95"/>
      <c r="F78" s="95"/>
      <c r="G78" s="178"/>
      <c r="H78" s="436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38"/>
      <c r="M78" s="154" t="str">
        <f t="shared" si="55"/>
        <v/>
      </c>
      <c r="N78" s="433"/>
      <c r="O78" s="433"/>
      <c r="P78" s="95"/>
      <c r="Q78" s="152"/>
      <c r="R78" s="178" t="str">
        <f t="shared" si="56"/>
        <v/>
      </c>
      <c r="S78" s="95" t="str">
        <f t="shared" si="57"/>
        <v/>
      </c>
      <c r="T78" s="436"/>
      <c r="U78" s="95"/>
      <c r="V78" s="152"/>
      <c r="W78" s="178" t="str">
        <f t="shared" si="58"/>
        <v/>
      </c>
      <c r="X78" s="95" t="str">
        <f t="shared" si="59"/>
        <v/>
      </c>
      <c r="Y78" s="436"/>
      <c r="Z78" s="95"/>
      <c r="AA78" s="152"/>
      <c r="AB78" s="178" t="str">
        <f t="shared" si="60"/>
        <v/>
      </c>
      <c r="AC78" s="95" t="str">
        <f t="shared" si="61"/>
        <v/>
      </c>
      <c r="AD78" s="436"/>
      <c r="AE78" s="95"/>
      <c r="AF78" s="152"/>
      <c r="AG78" s="178" t="str">
        <f t="shared" si="62"/>
        <v/>
      </c>
      <c r="AH78" s="95" t="str">
        <f t="shared" si="63"/>
        <v/>
      </c>
      <c r="AI78" s="436"/>
      <c r="AJ78" s="95"/>
      <c r="AK78" s="152"/>
      <c r="AL78" s="178" t="str">
        <f t="shared" si="64"/>
        <v/>
      </c>
      <c r="AM78" s="95" t="str">
        <f t="shared" si="65"/>
        <v/>
      </c>
      <c r="AN78" s="436"/>
      <c r="AO78" s="95"/>
      <c r="AP78" s="152"/>
      <c r="AQ78" s="178" t="str">
        <f t="shared" si="66"/>
        <v/>
      </c>
      <c r="AR78" s="95" t="str">
        <f t="shared" si="67"/>
        <v/>
      </c>
      <c r="AS78" s="436"/>
      <c r="AT78" s="95"/>
      <c r="AU78" s="152"/>
      <c r="AV78" s="178" t="str">
        <f t="shared" si="68"/>
        <v/>
      </c>
      <c r="AW78" s="95" t="str">
        <f t="shared" si="69"/>
        <v/>
      </c>
      <c r="AX78" s="436"/>
    </row>
    <row r="79" spans="2:50" hidden="1">
      <c r="B79" s="435"/>
      <c r="C79" s="95">
        <v>13</v>
      </c>
      <c r="D79" s="95"/>
      <c r="E79" s="95"/>
      <c r="F79" s="95"/>
      <c r="G79" s="178"/>
      <c r="H79" s="436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38"/>
      <c r="M79" s="154" t="str">
        <f t="shared" si="55"/>
        <v/>
      </c>
      <c r="N79" s="433"/>
      <c r="O79" s="433"/>
      <c r="P79" s="95"/>
      <c r="Q79" s="152"/>
      <c r="R79" s="178" t="str">
        <f t="shared" si="56"/>
        <v/>
      </c>
      <c r="S79" s="95" t="str">
        <f t="shared" si="57"/>
        <v/>
      </c>
      <c r="T79" s="436"/>
      <c r="U79" s="95"/>
      <c r="V79" s="152"/>
      <c r="W79" s="178" t="str">
        <f t="shared" si="58"/>
        <v/>
      </c>
      <c r="X79" s="95" t="str">
        <f t="shared" si="59"/>
        <v/>
      </c>
      <c r="Y79" s="436"/>
      <c r="Z79" s="95"/>
      <c r="AA79" s="152"/>
      <c r="AB79" s="178" t="str">
        <f t="shared" si="60"/>
        <v/>
      </c>
      <c r="AC79" s="95" t="str">
        <f t="shared" si="61"/>
        <v/>
      </c>
      <c r="AD79" s="436"/>
      <c r="AE79" s="95"/>
      <c r="AF79" s="152"/>
      <c r="AG79" s="178" t="str">
        <f t="shared" si="62"/>
        <v/>
      </c>
      <c r="AH79" s="95" t="str">
        <f t="shared" si="63"/>
        <v/>
      </c>
      <c r="AI79" s="436"/>
      <c r="AJ79" s="95"/>
      <c r="AK79" s="152"/>
      <c r="AL79" s="178" t="str">
        <f t="shared" si="64"/>
        <v/>
      </c>
      <c r="AM79" s="95" t="str">
        <f t="shared" si="65"/>
        <v/>
      </c>
      <c r="AN79" s="436"/>
      <c r="AO79" s="95"/>
      <c r="AP79" s="152"/>
      <c r="AQ79" s="178" t="str">
        <f t="shared" si="66"/>
        <v/>
      </c>
      <c r="AR79" s="95" t="str">
        <f t="shared" si="67"/>
        <v/>
      </c>
      <c r="AS79" s="436"/>
      <c r="AT79" s="95"/>
      <c r="AU79" s="152"/>
      <c r="AV79" s="178" t="str">
        <f t="shared" si="68"/>
        <v/>
      </c>
      <c r="AW79" s="95" t="str">
        <f t="shared" si="69"/>
        <v/>
      </c>
      <c r="AX79" s="436"/>
    </row>
    <row r="80" spans="2:50" hidden="1">
      <c r="B80" s="435"/>
      <c r="C80" s="95">
        <v>14</v>
      </c>
      <c r="D80" s="95"/>
      <c r="E80" s="95"/>
      <c r="F80" s="95"/>
      <c r="G80" s="178"/>
      <c r="H80" s="436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38"/>
      <c r="M80" s="154" t="str">
        <f t="shared" si="55"/>
        <v/>
      </c>
      <c r="N80" s="433"/>
      <c r="O80" s="433"/>
      <c r="P80" s="95"/>
      <c r="Q80" s="152"/>
      <c r="R80" s="178" t="str">
        <f t="shared" si="56"/>
        <v/>
      </c>
      <c r="S80" s="95" t="str">
        <f t="shared" si="57"/>
        <v/>
      </c>
      <c r="T80" s="436"/>
      <c r="U80" s="95"/>
      <c r="V80" s="152"/>
      <c r="W80" s="178" t="str">
        <f t="shared" si="58"/>
        <v/>
      </c>
      <c r="X80" s="95" t="str">
        <f t="shared" si="59"/>
        <v/>
      </c>
      <c r="Y80" s="436"/>
      <c r="Z80" s="95"/>
      <c r="AA80" s="152"/>
      <c r="AB80" s="178" t="str">
        <f t="shared" si="60"/>
        <v/>
      </c>
      <c r="AC80" s="95" t="str">
        <f t="shared" si="61"/>
        <v/>
      </c>
      <c r="AD80" s="436"/>
      <c r="AE80" s="95"/>
      <c r="AF80" s="152"/>
      <c r="AG80" s="178" t="str">
        <f t="shared" si="62"/>
        <v/>
      </c>
      <c r="AH80" s="95" t="str">
        <f t="shared" si="63"/>
        <v/>
      </c>
      <c r="AI80" s="436"/>
      <c r="AJ80" s="95"/>
      <c r="AK80" s="152"/>
      <c r="AL80" s="178" t="str">
        <f t="shared" si="64"/>
        <v/>
      </c>
      <c r="AM80" s="95" t="str">
        <f t="shared" si="65"/>
        <v/>
      </c>
      <c r="AN80" s="436"/>
      <c r="AO80" s="95"/>
      <c r="AP80" s="152"/>
      <c r="AQ80" s="178" t="str">
        <f t="shared" si="66"/>
        <v/>
      </c>
      <c r="AR80" s="95" t="str">
        <f t="shared" si="67"/>
        <v/>
      </c>
      <c r="AS80" s="436"/>
      <c r="AT80" s="95"/>
      <c r="AU80" s="152"/>
      <c r="AV80" s="178" t="str">
        <f t="shared" si="68"/>
        <v/>
      </c>
      <c r="AW80" s="95" t="str">
        <f t="shared" si="69"/>
        <v/>
      </c>
      <c r="AX80" s="436"/>
    </row>
    <row r="81" spans="2:50" hidden="1">
      <c r="B81" s="435"/>
      <c r="C81" s="95">
        <v>15</v>
      </c>
      <c r="D81" s="95"/>
      <c r="E81" s="95"/>
      <c r="F81" s="95"/>
      <c r="G81" s="178"/>
      <c r="H81" s="436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39"/>
      <c r="M81" s="154" t="str">
        <f t="shared" si="55"/>
        <v/>
      </c>
      <c r="N81" s="433"/>
      <c r="O81" s="433"/>
      <c r="P81" s="95"/>
      <c r="Q81" s="152"/>
      <c r="R81" s="178" t="str">
        <f t="shared" si="56"/>
        <v/>
      </c>
      <c r="S81" s="95" t="str">
        <f t="shared" si="57"/>
        <v/>
      </c>
      <c r="T81" s="436"/>
      <c r="U81" s="95"/>
      <c r="V81" s="152"/>
      <c r="W81" s="178" t="str">
        <f t="shared" si="58"/>
        <v/>
      </c>
      <c r="X81" s="95" t="str">
        <f t="shared" si="59"/>
        <v/>
      </c>
      <c r="Y81" s="436"/>
      <c r="Z81" s="95"/>
      <c r="AA81" s="152"/>
      <c r="AB81" s="178" t="str">
        <f t="shared" si="60"/>
        <v/>
      </c>
      <c r="AC81" s="95" t="str">
        <f t="shared" si="61"/>
        <v/>
      </c>
      <c r="AD81" s="436"/>
      <c r="AE81" s="95"/>
      <c r="AF81" s="152"/>
      <c r="AG81" s="178" t="str">
        <f t="shared" si="62"/>
        <v/>
      </c>
      <c r="AH81" s="95" t="str">
        <f t="shared" si="63"/>
        <v/>
      </c>
      <c r="AI81" s="436"/>
      <c r="AJ81" s="95"/>
      <c r="AK81" s="152"/>
      <c r="AL81" s="178" t="str">
        <f t="shared" si="64"/>
        <v/>
      </c>
      <c r="AM81" s="95" t="str">
        <f t="shared" si="65"/>
        <v/>
      </c>
      <c r="AN81" s="436"/>
      <c r="AO81" s="95"/>
      <c r="AP81" s="152"/>
      <c r="AQ81" s="178" t="str">
        <f t="shared" si="66"/>
        <v/>
      </c>
      <c r="AR81" s="95" t="str">
        <f t="shared" si="67"/>
        <v/>
      </c>
      <c r="AS81" s="436"/>
      <c r="AT81" s="95"/>
      <c r="AU81" s="152"/>
      <c r="AV81" s="178" t="str">
        <f t="shared" si="68"/>
        <v/>
      </c>
      <c r="AW81" s="95" t="str">
        <f t="shared" si="69"/>
        <v/>
      </c>
      <c r="AX81" s="436"/>
    </row>
    <row r="82" spans="2:50" ht="15.75" hidden="1">
      <c r="B82" s="443" t="s">
        <v>167</v>
      </c>
      <c r="C82" s="444"/>
      <c r="D82" s="444"/>
      <c r="E82" s="444"/>
      <c r="F82" s="444"/>
      <c r="G82" s="444"/>
      <c r="H82" s="444"/>
      <c r="I82" s="151"/>
      <c r="J82" s="151"/>
      <c r="K82" s="151"/>
      <c r="L82" s="151"/>
      <c r="M82" s="151"/>
      <c r="N82" s="433" t="s">
        <v>159</v>
      </c>
      <c r="O82" s="446" t="s">
        <v>106</v>
      </c>
      <c r="P82" s="448">
        <v>45895</v>
      </c>
      <c r="Q82" s="435"/>
      <c r="R82" s="435"/>
      <c r="S82" s="435"/>
      <c r="T82" s="435"/>
      <c r="U82" s="448">
        <v>45896</v>
      </c>
      <c r="V82" s="435"/>
      <c r="W82" s="435"/>
      <c r="X82" s="435"/>
      <c r="Y82" s="435"/>
      <c r="Z82" s="448">
        <v>45897</v>
      </c>
      <c r="AA82" s="435"/>
      <c r="AB82" s="435"/>
      <c r="AC82" s="435"/>
      <c r="AD82" s="435"/>
      <c r="AE82" s="448">
        <v>45898</v>
      </c>
      <c r="AF82" s="435"/>
      <c r="AG82" s="435"/>
      <c r="AH82" s="435"/>
      <c r="AI82" s="435"/>
      <c r="AJ82" s="448">
        <v>45899</v>
      </c>
      <c r="AK82" s="435"/>
      <c r="AL82" s="435"/>
      <c r="AM82" s="435"/>
      <c r="AN82" s="435"/>
      <c r="AO82" s="448">
        <v>45900</v>
      </c>
      <c r="AP82" s="435"/>
      <c r="AQ82" s="435"/>
      <c r="AR82" s="435"/>
      <c r="AS82" s="435"/>
      <c r="AT82" s="448">
        <v>45901</v>
      </c>
      <c r="AU82" s="435"/>
      <c r="AV82" s="435"/>
      <c r="AW82" s="435"/>
      <c r="AX82" s="435"/>
    </row>
    <row r="83" spans="2:50" ht="15.75" hidden="1">
      <c r="B83" s="445"/>
      <c r="C83" s="445"/>
      <c r="D83" s="445"/>
      <c r="E83" s="445"/>
      <c r="F83" s="445"/>
      <c r="G83" s="445"/>
      <c r="H83" s="445"/>
      <c r="I83" s="151"/>
      <c r="J83" s="151"/>
      <c r="K83" s="151"/>
      <c r="L83" s="151"/>
      <c r="M83" s="151"/>
      <c r="N83" s="433"/>
      <c r="O83" s="447"/>
      <c r="P83" s="448" t="s">
        <v>120</v>
      </c>
      <c r="Q83" s="435"/>
      <c r="R83" s="435"/>
      <c r="S83" s="435"/>
      <c r="T83" s="435"/>
      <c r="U83" s="448" t="s">
        <v>114</v>
      </c>
      <c r="V83" s="435"/>
      <c r="W83" s="435"/>
      <c r="X83" s="435"/>
      <c r="Y83" s="435"/>
      <c r="Z83" s="448" t="s">
        <v>115</v>
      </c>
      <c r="AA83" s="435"/>
      <c r="AB83" s="435"/>
      <c r="AC83" s="435"/>
      <c r="AD83" s="435"/>
      <c r="AE83" s="448" t="s">
        <v>116</v>
      </c>
      <c r="AF83" s="435"/>
      <c r="AG83" s="435"/>
      <c r="AH83" s="435"/>
      <c r="AI83" s="435"/>
      <c r="AJ83" s="448" t="s">
        <v>117</v>
      </c>
      <c r="AK83" s="435"/>
      <c r="AL83" s="435"/>
      <c r="AM83" s="435"/>
      <c r="AN83" s="435"/>
      <c r="AO83" s="448" t="s">
        <v>118</v>
      </c>
      <c r="AP83" s="435"/>
      <c r="AQ83" s="435"/>
      <c r="AR83" s="435"/>
      <c r="AS83" s="435"/>
      <c r="AT83" s="448" t="s">
        <v>119</v>
      </c>
      <c r="AU83" s="435"/>
      <c r="AV83" s="435"/>
      <c r="AW83" s="435"/>
      <c r="AX83" s="435"/>
    </row>
    <row r="84" spans="2:50" hidden="1">
      <c r="B84" s="433" t="s">
        <v>155</v>
      </c>
      <c r="C84" s="433" t="s">
        <v>147</v>
      </c>
      <c r="D84" s="433"/>
      <c r="E84" s="433" t="s">
        <v>149</v>
      </c>
      <c r="F84" s="433"/>
      <c r="G84" s="433"/>
      <c r="H84" s="440" t="s">
        <v>156</v>
      </c>
      <c r="I84" s="434" t="s">
        <v>225</v>
      </c>
      <c r="J84" s="434"/>
      <c r="K84" s="434"/>
      <c r="L84" s="434" t="s">
        <v>156</v>
      </c>
      <c r="M84" s="434" t="s">
        <v>168</v>
      </c>
      <c r="N84" s="433"/>
      <c r="O84" s="433" t="s">
        <v>158</v>
      </c>
      <c r="P84" s="430" t="s">
        <v>152</v>
      </c>
      <c r="Q84" s="431"/>
      <c r="R84" s="431"/>
      <c r="S84" s="432"/>
      <c r="T84" s="433" t="s">
        <v>156</v>
      </c>
      <c r="U84" s="430" t="s">
        <v>152</v>
      </c>
      <c r="V84" s="431"/>
      <c r="W84" s="431"/>
      <c r="X84" s="432"/>
      <c r="Y84" s="433" t="s">
        <v>156</v>
      </c>
      <c r="Z84" s="430" t="s">
        <v>152</v>
      </c>
      <c r="AA84" s="431"/>
      <c r="AB84" s="431"/>
      <c r="AC84" s="432"/>
      <c r="AD84" s="433" t="s">
        <v>156</v>
      </c>
      <c r="AE84" s="430" t="s">
        <v>152</v>
      </c>
      <c r="AF84" s="431"/>
      <c r="AG84" s="431"/>
      <c r="AH84" s="432"/>
      <c r="AI84" s="433" t="s">
        <v>156</v>
      </c>
      <c r="AJ84" s="430" t="s">
        <v>152</v>
      </c>
      <c r="AK84" s="431"/>
      <c r="AL84" s="431"/>
      <c r="AM84" s="432"/>
      <c r="AN84" s="433" t="s">
        <v>156</v>
      </c>
      <c r="AO84" s="430" t="s">
        <v>152</v>
      </c>
      <c r="AP84" s="431"/>
      <c r="AQ84" s="431"/>
      <c r="AR84" s="432"/>
      <c r="AS84" s="433" t="s">
        <v>156</v>
      </c>
      <c r="AT84" s="430" t="s">
        <v>152</v>
      </c>
      <c r="AU84" s="431"/>
      <c r="AV84" s="431"/>
      <c r="AW84" s="432"/>
      <c r="AX84" s="433" t="s">
        <v>156</v>
      </c>
    </row>
    <row r="85" spans="2:50" hidden="1">
      <c r="B85" s="433"/>
      <c r="C85" s="433"/>
      <c r="D85" s="433"/>
      <c r="E85" s="433" t="s">
        <v>148</v>
      </c>
      <c r="F85" s="433"/>
      <c r="G85" s="433"/>
      <c r="H85" s="441"/>
      <c r="I85" s="434" t="s">
        <v>148</v>
      </c>
      <c r="J85" s="434"/>
      <c r="K85" s="434"/>
      <c r="L85" s="434"/>
      <c r="M85" s="434"/>
      <c r="N85" s="433"/>
      <c r="O85" s="433"/>
      <c r="P85" s="430" t="s">
        <v>153</v>
      </c>
      <c r="Q85" s="431"/>
      <c r="R85" s="431"/>
      <c r="S85" s="432"/>
      <c r="T85" s="433"/>
      <c r="U85" s="430" t="s">
        <v>153</v>
      </c>
      <c r="V85" s="431"/>
      <c r="W85" s="431"/>
      <c r="X85" s="432"/>
      <c r="Y85" s="433"/>
      <c r="Z85" s="430" t="s">
        <v>153</v>
      </c>
      <c r="AA85" s="431"/>
      <c r="AB85" s="431"/>
      <c r="AC85" s="432"/>
      <c r="AD85" s="433"/>
      <c r="AE85" s="430" t="s">
        <v>153</v>
      </c>
      <c r="AF85" s="431"/>
      <c r="AG85" s="431"/>
      <c r="AH85" s="432"/>
      <c r="AI85" s="433"/>
      <c r="AJ85" s="430" t="s">
        <v>153</v>
      </c>
      <c r="AK85" s="431"/>
      <c r="AL85" s="431"/>
      <c r="AM85" s="432"/>
      <c r="AN85" s="433"/>
      <c r="AO85" s="430" t="s">
        <v>153</v>
      </c>
      <c r="AP85" s="431"/>
      <c r="AQ85" s="431"/>
      <c r="AR85" s="432"/>
      <c r="AS85" s="433"/>
      <c r="AT85" s="430" t="s">
        <v>153</v>
      </c>
      <c r="AU85" s="431"/>
      <c r="AV85" s="431"/>
      <c r="AW85" s="432"/>
      <c r="AX85" s="433"/>
    </row>
    <row r="86" spans="2:50" hidden="1">
      <c r="B86" s="433"/>
      <c r="C86" s="433"/>
      <c r="D86" s="433"/>
      <c r="E86" s="94" t="s">
        <v>150</v>
      </c>
      <c r="F86" s="94" t="s">
        <v>151</v>
      </c>
      <c r="G86" s="94" t="s">
        <v>154</v>
      </c>
      <c r="H86" s="442"/>
      <c r="I86" s="153" t="s">
        <v>150</v>
      </c>
      <c r="J86" s="153" t="s">
        <v>151</v>
      </c>
      <c r="K86" s="153" t="s">
        <v>154</v>
      </c>
      <c r="L86" s="434"/>
      <c r="M86" s="434"/>
      <c r="N86" s="433"/>
      <c r="O86" s="433"/>
      <c r="P86" s="94" t="s">
        <v>150</v>
      </c>
      <c r="Q86" s="94" t="s">
        <v>151</v>
      </c>
      <c r="R86" s="94" t="s">
        <v>154</v>
      </c>
      <c r="S86" s="94" t="s">
        <v>168</v>
      </c>
      <c r="T86" s="433"/>
      <c r="U86" s="94" t="s">
        <v>150</v>
      </c>
      <c r="V86" s="94" t="s">
        <v>151</v>
      </c>
      <c r="W86" s="94" t="s">
        <v>154</v>
      </c>
      <c r="X86" s="94" t="s">
        <v>168</v>
      </c>
      <c r="Y86" s="433"/>
      <c r="Z86" s="94" t="s">
        <v>150</v>
      </c>
      <c r="AA86" s="94" t="s">
        <v>151</v>
      </c>
      <c r="AB86" s="94" t="s">
        <v>154</v>
      </c>
      <c r="AC86" s="94" t="s">
        <v>168</v>
      </c>
      <c r="AD86" s="433"/>
      <c r="AE86" s="94" t="s">
        <v>150</v>
      </c>
      <c r="AF86" s="94" t="s">
        <v>151</v>
      </c>
      <c r="AG86" s="94" t="s">
        <v>154</v>
      </c>
      <c r="AH86" s="94" t="s">
        <v>168</v>
      </c>
      <c r="AI86" s="433"/>
      <c r="AJ86" s="94" t="s">
        <v>150</v>
      </c>
      <c r="AK86" s="94" t="s">
        <v>151</v>
      </c>
      <c r="AL86" s="94" t="s">
        <v>154</v>
      </c>
      <c r="AM86" s="94" t="s">
        <v>168</v>
      </c>
      <c r="AN86" s="433"/>
      <c r="AO86" s="94" t="s">
        <v>150</v>
      </c>
      <c r="AP86" s="94" t="s">
        <v>151</v>
      </c>
      <c r="AQ86" s="94" t="s">
        <v>154</v>
      </c>
      <c r="AR86" s="94" t="s">
        <v>168</v>
      </c>
      <c r="AS86" s="433"/>
      <c r="AT86" s="94" t="s">
        <v>150</v>
      </c>
      <c r="AU86" s="94" t="s">
        <v>151</v>
      </c>
      <c r="AV86" s="94" t="s">
        <v>154</v>
      </c>
      <c r="AW86" s="94" t="s">
        <v>168</v>
      </c>
      <c r="AX86" s="433"/>
    </row>
    <row r="87" spans="2:50" hidden="1">
      <c r="B87" s="433" t="s">
        <v>139</v>
      </c>
      <c r="C87" s="95">
        <v>1</v>
      </c>
      <c r="D87" s="95"/>
      <c r="E87" s="95"/>
      <c r="F87" s="95"/>
      <c r="G87" s="178" t="e">
        <f>F87/E87</f>
        <v>#DIV/0!</v>
      </c>
      <c r="H87" s="436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37" t="str">
        <f>IFERROR(AVERAGE(K87:K101),"-")</f>
        <v>-</v>
      </c>
      <c r="M87" s="154" t="str">
        <f>IFERROR(RANK(K87, K$87:K$101),"")</f>
        <v/>
      </c>
      <c r="N87" s="433"/>
      <c r="O87" s="433"/>
      <c r="P87" s="95"/>
      <c r="Q87" s="95"/>
      <c r="R87" s="178" t="str">
        <f>IFERROR(Q87/P87,"")</f>
        <v/>
      </c>
      <c r="S87" s="95" t="str">
        <f>IFERROR(RANK(R87, R$87:R$101),"")</f>
        <v/>
      </c>
      <c r="T87" s="436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36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36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36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36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36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36" t="e">
        <f>AVERAGE(AV87:AV101)</f>
        <v>#DIV/0!</v>
      </c>
    </row>
    <row r="88" spans="2:50" hidden="1">
      <c r="B88" s="435"/>
      <c r="C88" s="95">
        <v>2</v>
      </c>
      <c r="D88" s="95"/>
      <c r="E88" s="95"/>
      <c r="F88" s="95"/>
      <c r="G88" s="178"/>
      <c r="H88" s="436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38"/>
      <c r="M88" s="154" t="str">
        <f t="shared" ref="M88:M101" si="72">IFERROR(RANK(K88, K$87:K$101),"")</f>
        <v/>
      </c>
      <c r="N88" s="433"/>
      <c r="O88" s="43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36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36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36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36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36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36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36"/>
    </row>
    <row r="89" spans="2:50" hidden="1">
      <c r="B89" s="435"/>
      <c r="C89" s="95">
        <v>3</v>
      </c>
      <c r="D89" s="95"/>
      <c r="E89" s="95"/>
      <c r="F89" s="95"/>
      <c r="G89" s="178"/>
      <c r="H89" s="436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38"/>
      <c r="M89" s="154" t="str">
        <f t="shared" si="72"/>
        <v/>
      </c>
      <c r="N89" s="433"/>
      <c r="O89" s="433"/>
      <c r="P89" s="95"/>
      <c r="Q89" s="95"/>
      <c r="R89" s="178" t="str">
        <f t="shared" si="73"/>
        <v/>
      </c>
      <c r="S89" s="95" t="str">
        <f t="shared" si="74"/>
        <v/>
      </c>
      <c r="T89" s="436"/>
      <c r="U89" s="95"/>
      <c r="V89" s="95"/>
      <c r="W89" s="178" t="str">
        <f t="shared" si="75"/>
        <v/>
      </c>
      <c r="X89" s="95" t="str">
        <f t="shared" si="76"/>
        <v/>
      </c>
      <c r="Y89" s="436"/>
      <c r="Z89" s="95"/>
      <c r="AA89" s="95"/>
      <c r="AB89" s="178" t="str">
        <f t="shared" si="77"/>
        <v/>
      </c>
      <c r="AC89" s="95" t="str">
        <f t="shared" si="78"/>
        <v/>
      </c>
      <c r="AD89" s="436"/>
      <c r="AE89" s="95"/>
      <c r="AF89" s="95"/>
      <c r="AG89" s="178" t="str">
        <f t="shared" si="79"/>
        <v/>
      </c>
      <c r="AH89" s="95" t="str">
        <f t="shared" si="80"/>
        <v/>
      </c>
      <c r="AI89" s="436"/>
      <c r="AJ89" s="95"/>
      <c r="AK89" s="95"/>
      <c r="AL89" s="178" t="str">
        <f t="shared" si="81"/>
        <v/>
      </c>
      <c r="AM89" s="95" t="str">
        <f t="shared" si="82"/>
        <v/>
      </c>
      <c r="AN89" s="436"/>
      <c r="AO89" s="95"/>
      <c r="AP89" s="95"/>
      <c r="AQ89" s="178" t="str">
        <f t="shared" si="83"/>
        <v/>
      </c>
      <c r="AR89" s="95" t="str">
        <f t="shared" si="84"/>
        <v/>
      </c>
      <c r="AS89" s="436"/>
      <c r="AT89" s="95"/>
      <c r="AU89" s="95"/>
      <c r="AV89" s="178" t="str">
        <f t="shared" si="85"/>
        <v/>
      </c>
      <c r="AW89" s="95" t="str">
        <f t="shared" si="86"/>
        <v/>
      </c>
      <c r="AX89" s="436"/>
    </row>
    <row r="90" spans="2:50" hidden="1">
      <c r="B90" s="435"/>
      <c r="C90" s="95">
        <v>4</v>
      </c>
      <c r="D90" s="95"/>
      <c r="E90" s="95"/>
      <c r="F90" s="95"/>
      <c r="G90" s="178"/>
      <c r="H90" s="436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38"/>
      <c r="M90" s="154" t="str">
        <f t="shared" si="72"/>
        <v/>
      </c>
      <c r="N90" s="433"/>
      <c r="O90" s="433"/>
      <c r="P90" s="95"/>
      <c r="Q90" s="95"/>
      <c r="R90" s="178" t="str">
        <f t="shared" si="73"/>
        <v/>
      </c>
      <c r="S90" s="95" t="str">
        <f t="shared" si="74"/>
        <v/>
      </c>
      <c r="T90" s="436"/>
      <c r="U90" s="95"/>
      <c r="V90" s="95"/>
      <c r="W90" s="178" t="str">
        <f t="shared" si="75"/>
        <v/>
      </c>
      <c r="X90" s="95" t="str">
        <f t="shared" si="76"/>
        <v/>
      </c>
      <c r="Y90" s="436"/>
      <c r="Z90" s="95"/>
      <c r="AA90" s="95"/>
      <c r="AB90" s="178" t="str">
        <f t="shared" si="77"/>
        <v/>
      </c>
      <c r="AC90" s="95" t="str">
        <f t="shared" si="78"/>
        <v/>
      </c>
      <c r="AD90" s="436"/>
      <c r="AE90" s="95"/>
      <c r="AF90" s="95"/>
      <c r="AG90" s="178" t="str">
        <f t="shared" si="79"/>
        <v/>
      </c>
      <c r="AH90" s="95" t="str">
        <f t="shared" si="80"/>
        <v/>
      </c>
      <c r="AI90" s="436"/>
      <c r="AJ90" s="95"/>
      <c r="AK90" s="95"/>
      <c r="AL90" s="178" t="str">
        <f t="shared" si="81"/>
        <v/>
      </c>
      <c r="AM90" s="95" t="str">
        <f t="shared" si="82"/>
        <v/>
      </c>
      <c r="AN90" s="436"/>
      <c r="AO90" s="95"/>
      <c r="AP90" s="95"/>
      <c r="AQ90" s="178" t="str">
        <f t="shared" si="83"/>
        <v/>
      </c>
      <c r="AR90" s="95" t="str">
        <f t="shared" si="84"/>
        <v/>
      </c>
      <c r="AS90" s="436"/>
      <c r="AT90" s="95"/>
      <c r="AU90" s="95"/>
      <c r="AV90" s="178" t="str">
        <f t="shared" si="85"/>
        <v/>
      </c>
      <c r="AW90" s="95" t="str">
        <f t="shared" si="86"/>
        <v/>
      </c>
      <c r="AX90" s="436"/>
    </row>
    <row r="91" spans="2:50" hidden="1">
      <c r="B91" s="435"/>
      <c r="C91" s="95">
        <v>5</v>
      </c>
      <c r="D91" s="95"/>
      <c r="E91" s="95"/>
      <c r="F91" s="95"/>
      <c r="G91" s="178"/>
      <c r="H91" s="436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38"/>
      <c r="M91" s="154" t="str">
        <f t="shared" si="72"/>
        <v/>
      </c>
      <c r="N91" s="433"/>
      <c r="O91" s="433"/>
      <c r="P91" s="95"/>
      <c r="Q91" s="95"/>
      <c r="R91" s="178" t="str">
        <f t="shared" si="73"/>
        <v/>
      </c>
      <c r="S91" s="95" t="str">
        <f t="shared" si="74"/>
        <v/>
      </c>
      <c r="T91" s="436"/>
      <c r="U91" s="95"/>
      <c r="V91" s="95"/>
      <c r="W91" s="178" t="str">
        <f t="shared" si="75"/>
        <v/>
      </c>
      <c r="X91" s="95" t="str">
        <f t="shared" si="76"/>
        <v/>
      </c>
      <c r="Y91" s="436"/>
      <c r="Z91" s="95"/>
      <c r="AA91" s="95"/>
      <c r="AB91" s="178" t="str">
        <f t="shared" si="77"/>
        <v/>
      </c>
      <c r="AC91" s="95" t="str">
        <f t="shared" si="78"/>
        <v/>
      </c>
      <c r="AD91" s="436"/>
      <c r="AE91" s="95"/>
      <c r="AF91" s="95"/>
      <c r="AG91" s="178" t="str">
        <f t="shared" si="79"/>
        <v/>
      </c>
      <c r="AH91" s="95" t="str">
        <f t="shared" si="80"/>
        <v/>
      </c>
      <c r="AI91" s="436"/>
      <c r="AJ91" s="95"/>
      <c r="AK91" s="95"/>
      <c r="AL91" s="178" t="str">
        <f t="shared" si="81"/>
        <v/>
      </c>
      <c r="AM91" s="95" t="str">
        <f t="shared" si="82"/>
        <v/>
      </c>
      <c r="AN91" s="436"/>
      <c r="AO91" s="95"/>
      <c r="AP91" s="95"/>
      <c r="AQ91" s="178" t="str">
        <f t="shared" si="83"/>
        <v/>
      </c>
      <c r="AR91" s="95" t="str">
        <f t="shared" si="84"/>
        <v/>
      </c>
      <c r="AS91" s="436"/>
      <c r="AT91" s="95"/>
      <c r="AU91" s="95"/>
      <c r="AV91" s="178" t="str">
        <f t="shared" si="85"/>
        <v/>
      </c>
      <c r="AW91" s="95" t="str">
        <f t="shared" si="86"/>
        <v/>
      </c>
      <c r="AX91" s="436"/>
    </row>
    <row r="92" spans="2:50" hidden="1">
      <c r="B92" s="435"/>
      <c r="C92" s="95">
        <v>6</v>
      </c>
      <c r="D92" s="95"/>
      <c r="E92" s="95"/>
      <c r="F92" s="95"/>
      <c r="G92" s="178"/>
      <c r="H92" s="436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38"/>
      <c r="M92" s="154" t="str">
        <f t="shared" si="72"/>
        <v/>
      </c>
      <c r="N92" s="433"/>
      <c r="O92" s="433"/>
      <c r="P92" s="95"/>
      <c r="Q92" s="95"/>
      <c r="R92" s="178" t="str">
        <f t="shared" si="73"/>
        <v/>
      </c>
      <c r="S92" s="95" t="str">
        <f t="shared" si="74"/>
        <v/>
      </c>
      <c r="T92" s="436"/>
      <c r="U92" s="95"/>
      <c r="V92" s="95"/>
      <c r="W92" s="178" t="str">
        <f t="shared" si="75"/>
        <v/>
      </c>
      <c r="X92" s="95" t="str">
        <f t="shared" si="76"/>
        <v/>
      </c>
      <c r="Y92" s="436"/>
      <c r="Z92" s="95"/>
      <c r="AA92" s="95"/>
      <c r="AB92" s="178" t="str">
        <f t="shared" si="77"/>
        <v/>
      </c>
      <c r="AC92" s="95" t="str">
        <f t="shared" si="78"/>
        <v/>
      </c>
      <c r="AD92" s="436"/>
      <c r="AE92" s="95"/>
      <c r="AF92" s="95"/>
      <c r="AG92" s="178" t="str">
        <f t="shared" si="79"/>
        <v/>
      </c>
      <c r="AH92" s="95" t="str">
        <f t="shared" si="80"/>
        <v/>
      </c>
      <c r="AI92" s="436"/>
      <c r="AJ92" s="95"/>
      <c r="AK92" s="95"/>
      <c r="AL92" s="178" t="str">
        <f t="shared" si="81"/>
        <v/>
      </c>
      <c r="AM92" s="95" t="str">
        <f t="shared" si="82"/>
        <v/>
      </c>
      <c r="AN92" s="436"/>
      <c r="AO92" s="95"/>
      <c r="AP92" s="95"/>
      <c r="AQ92" s="178" t="str">
        <f t="shared" si="83"/>
        <v/>
      </c>
      <c r="AR92" s="95" t="str">
        <f t="shared" si="84"/>
        <v/>
      </c>
      <c r="AS92" s="436"/>
      <c r="AT92" s="95"/>
      <c r="AU92" s="95"/>
      <c r="AV92" s="178" t="str">
        <f t="shared" si="85"/>
        <v/>
      </c>
      <c r="AW92" s="95" t="str">
        <f t="shared" si="86"/>
        <v/>
      </c>
      <c r="AX92" s="436"/>
    </row>
    <row r="93" spans="2:50" hidden="1">
      <c r="B93" s="435"/>
      <c r="C93" s="95">
        <v>7</v>
      </c>
      <c r="D93" s="95"/>
      <c r="E93" s="95"/>
      <c r="F93" s="95"/>
      <c r="G93" s="178"/>
      <c r="H93" s="436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38"/>
      <c r="M93" s="154" t="str">
        <f t="shared" si="72"/>
        <v/>
      </c>
      <c r="N93" s="433"/>
      <c r="O93" s="433"/>
      <c r="P93" s="95"/>
      <c r="Q93" s="95"/>
      <c r="R93" s="178" t="str">
        <f t="shared" si="73"/>
        <v/>
      </c>
      <c r="S93" s="95" t="str">
        <f t="shared" si="74"/>
        <v/>
      </c>
      <c r="T93" s="436"/>
      <c r="U93" s="95"/>
      <c r="V93" s="95"/>
      <c r="W93" s="178" t="str">
        <f t="shared" si="75"/>
        <v/>
      </c>
      <c r="X93" s="95" t="str">
        <f t="shared" si="76"/>
        <v/>
      </c>
      <c r="Y93" s="436"/>
      <c r="Z93" s="95"/>
      <c r="AA93" s="95"/>
      <c r="AB93" s="178" t="str">
        <f t="shared" si="77"/>
        <v/>
      </c>
      <c r="AC93" s="95" t="str">
        <f t="shared" si="78"/>
        <v/>
      </c>
      <c r="AD93" s="436"/>
      <c r="AE93" s="95"/>
      <c r="AF93" s="95"/>
      <c r="AG93" s="178" t="str">
        <f t="shared" si="79"/>
        <v/>
      </c>
      <c r="AH93" s="95" t="str">
        <f t="shared" si="80"/>
        <v/>
      </c>
      <c r="AI93" s="436"/>
      <c r="AJ93" s="95"/>
      <c r="AK93" s="95"/>
      <c r="AL93" s="178" t="str">
        <f t="shared" si="81"/>
        <v/>
      </c>
      <c r="AM93" s="95" t="str">
        <f t="shared" si="82"/>
        <v/>
      </c>
      <c r="AN93" s="436"/>
      <c r="AO93" s="95"/>
      <c r="AP93" s="95"/>
      <c r="AQ93" s="178" t="str">
        <f t="shared" si="83"/>
        <v/>
      </c>
      <c r="AR93" s="95" t="str">
        <f t="shared" si="84"/>
        <v/>
      </c>
      <c r="AS93" s="436"/>
      <c r="AT93" s="95"/>
      <c r="AU93" s="95"/>
      <c r="AV93" s="178" t="str">
        <f t="shared" si="85"/>
        <v/>
      </c>
      <c r="AW93" s="95" t="str">
        <f t="shared" si="86"/>
        <v/>
      </c>
      <c r="AX93" s="436"/>
    </row>
    <row r="94" spans="2:50" hidden="1">
      <c r="B94" s="435"/>
      <c r="C94" s="95">
        <v>8</v>
      </c>
      <c r="D94" s="95"/>
      <c r="E94" s="95"/>
      <c r="F94" s="95"/>
      <c r="G94" s="178"/>
      <c r="H94" s="436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38"/>
      <c r="M94" s="154" t="str">
        <f t="shared" si="72"/>
        <v/>
      </c>
      <c r="N94" s="433"/>
      <c r="O94" s="433"/>
      <c r="P94" s="95"/>
      <c r="Q94" s="95"/>
      <c r="R94" s="178" t="str">
        <f t="shared" si="73"/>
        <v/>
      </c>
      <c r="S94" s="95" t="str">
        <f t="shared" si="74"/>
        <v/>
      </c>
      <c r="T94" s="436"/>
      <c r="U94" s="95"/>
      <c r="V94" s="95"/>
      <c r="W94" s="178" t="str">
        <f t="shared" si="75"/>
        <v/>
      </c>
      <c r="X94" s="95" t="str">
        <f t="shared" si="76"/>
        <v/>
      </c>
      <c r="Y94" s="436"/>
      <c r="Z94" s="95"/>
      <c r="AA94" s="95"/>
      <c r="AB94" s="178" t="str">
        <f t="shared" si="77"/>
        <v/>
      </c>
      <c r="AC94" s="95" t="str">
        <f t="shared" si="78"/>
        <v/>
      </c>
      <c r="AD94" s="436"/>
      <c r="AE94" s="95"/>
      <c r="AF94" s="95"/>
      <c r="AG94" s="178" t="str">
        <f t="shared" si="79"/>
        <v/>
      </c>
      <c r="AH94" s="95" t="str">
        <f t="shared" si="80"/>
        <v/>
      </c>
      <c r="AI94" s="436"/>
      <c r="AJ94" s="95"/>
      <c r="AK94" s="95"/>
      <c r="AL94" s="178" t="str">
        <f t="shared" si="81"/>
        <v/>
      </c>
      <c r="AM94" s="95" t="str">
        <f t="shared" si="82"/>
        <v/>
      </c>
      <c r="AN94" s="436"/>
      <c r="AO94" s="95"/>
      <c r="AP94" s="95"/>
      <c r="AQ94" s="178" t="str">
        <f t="shared" si="83"/>
        <v/>
      </c>
      <c r="AR94" s="95" t="str">
        <f t="shared" si="84"/>
        <v/>
      </c>
      <c r="AS94" s="436"/>
      <c r="AT94" s="95"/>
      <c r="AU94" s="95"/>
      <c r="AV94" s="178" t="str">
        <f t="shared" si="85"/>
        <v/>
      </c>
      <c r="AW94" s="95" t="str">
        <f t="shared" si="86"/>
        <v/>
      </c>
      <c r="AX94" s="436"/>
    </row>
    <row r="95" spans="2:50" hidden="1">
      <c r="B95" s="435"/>
      <c r="C95" s="95">
        <v>9</v>
      </c>
      <c r="D95" s="95"/>
      <c r="E95" s="95"/>
      <c r="F95" s="95"/>
      <c r="G95" s="178"/>
      <c r="H95" s="436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38"/>
      <c r="M95" s="154" t="str">
        <f t="shared" si="72"/>
        <v/>
      </c>
      <c r="N95" s="433"/>
      <c r="O95" s="433"/>
      <c r="P95" s="95"/>
      <c r="Q95" s="95"/>
      <c r="R95" s="178" t="str">
        <f t="shared" si="73"/>
        <v/>
      </c>
      <c r="S95" s="95" t="str">
        <f t="shared" si="74"/>
        <v/>
      </c>
      <c r="T95" s="436"/>
      <c r="U95" s="95"/>
      <c r="V95" s="95"/>
      <c r="W95" s="178" t="str">
        <f t="shared" si="75"/>
        <v/>
      </c>
      <c r="X95" s="95" t="str">
        <f t="shared" si="76"/>
        <v/>
      </c>
      <c r="Y95" s="436"/>
      <c r="Z95" s="95"/>
      <c r="AA95" s="95"/>
      <c r="AB95" s="178" t="str">
        <f t="shared" si="77"/>
        <v/>
      </c>
      <c r="AC95" s="95" t="str">
        <f t="shared" si="78"/>
        <v/>
      </c>
      <c r="AD95" s="436"/>
      <c r="AE95" s="95"/>
      <c r="AF95" s="95"/>
      <c r="AG95" s="178" t="str">
        <f t="shared" si="79"/>
        <v/>
      </c>
      <c r="AH95" s="95" t="str">
        <f t="shared" si="80"/>
        <v/>
      </c>
      <c r="AI95" s="436"/>
      <c r="AJ95" s="95"/>
      <c r="AK95" s="95"/>
      <c r="AL95" s="178" t="str">
        <f t="shared" si="81"/>
        <v/>
      </c>
      <c r="AM95" s="95" t="str">
        <f t="shared" si="82"/>
        <v/>
      </c>
      <c r="AN95" s="436"/>
      <c r="AO95" s="95"/>
      <c r="AP95" s="95"/>
      <c r="AQ95" s="178" t="str">
        <f t="shared" si="83"/>
        <v/>
      </c>
      <c r="AR95" s="95" t="str">
        <f t="shared" si="84"/>
        <v/>
      </c>
      <c r="AS95" s="436"/>
      <c r="AT95" s="95"/>
      <c r="AU95" s="95"/>
      <c r="AV95" s="178" t="str">
        <f t="shared" si="85"/>
        <v/>
      </c>
      <c r="AW95" s="95" t="str">
        <f t="shared" si="86"/>
        <v/>
      </c>
      <c r="AX95" s="436"/>
    </row>
    <row r="96" spans="2:50" hidden="1">
      <c r="B96" s="435"/>
      <c r="C96" s="95">
        <v>10</v>
      </c>
      <c r="D96" s="95"/>
      <c r="E96" s="95"/>
      <c r="F96" s="95"/>
      <c r="G96" s="178"/>
      <c r="H96" s="436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38"/>
      <c r="M96" s="154" t="str">
        <f t="shared" si="72"/>
        <v/>
      </c>
      <c r="N96" s="433"/>
      <c r="O96" s="433"/>
      <c r="P96" s="95"/>
      <c r="Q96" s="95"/>
      <c r="R96" s="178" t="str">
        <f t="shared" si="73"/>
        <v/>
      </c>
      <c r="S96" s="95" t="str">
        <f t="shared" si="74"/>
        <v/>
      </c>
      <c r="T96" s="436"/>
      <c r="U96" s="95"/>
      <c r="V96" s="95"/>
      <c r="W96" s="178" t="str">
        <f t="shared" si="75"/>
        <v/>
      </c>
      <c r="X96" s="95" t="str">
        <f t="shared" si="76"/>
        <v/>
      </c>
      <c r="Y96" s="436"/>
      <c r="Z96" s="95"/>
      <c r="AA96" s="95"/>
      <c r="AB96" s="178" t="str">
        <f t="shared" si="77"/>
        <v/>
      </c>
      <c r="AC96" s="95" t="str">
        <f t="shared" si="78"/>
        <v/>
      </c>
      <c r="AD96" s="436"/>
      <c r="AE96" s="95"/>
      <c r="AF96" s="95"/>
      <c r="AG96" s="178" t="str">
        <f t="shared" si="79"/>
        <v/>
      </c>
      <c r="AH96" s="95" t="str">
        <f t="shared" si="80"/>
        <v/>
      </c>
      <c r="AI96" s="436"/>
      <c r="AJ96" s="95"/>
      <c r="AK96" s="95"/>
      <c r="AL96" s="178" t="str">
        <f t="shared" si="81"/>
        <v/>
      </c>
      <c r="AM96" s="95" t="str">
        <f t="shared" si="82"/>
        <v/>
      </c>
      <c r="AN96" s="436"/>
      <c r="AO96" s="95"/>
      <c r="AP96" s="95"/>
      <c r="AQ96" s="178" t="str">
        <f t="shared" si="83"/>
        <v/>
      </c>
      <c r="AR96" s="95" t="str">
        <f t="shared" si="84"/>
        <v/>
      </c>
      <c r="AS96" s="436"/>
      <c r="AT96" s="95"/>
      <c r="AU96" s="95"/>
      <c r="AV96" s="178" t="str">
        <f t="shared" si="85"/>
        <v/>
      </c>
      <c r="AW96" s="95" t="str">
        <f t="shared" si="86"/>
        <v/>
      </c>
      <c r="AX96" s="436"/>
    </row>
    <row r="97" spans="2:50" hidden="1">
      <c r="B97" s="435"/>
      <c r="C97" s="95">
        <v>11</v>
      </c>
      <c r="D97" s="95"/>
      <c r="E97" s="95"/>
      <c r="F97" s="95"/>
      <c r="G97" s="178"/>
      <c r="H97" s="436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38"/>
      <c r="M97" s="154" t="str">
        <f t="shared" si="72"/>
        <v/>
      </c>
      <c r="N97" s="433"/>
      <c r="O97" s="433"/>
      <c r="P97" s="95"/>
      <c r="Q97" s="95"/>
      <c r="R97" s="178" t="str">
        <f t="shared" si="73"/>
        <v/>
      </c>
      <c r="S97" s="95" t="str">
        <f t="shared" si="74"/>
        <v/>
      </c>
      <c r="T97" s="436"/>
      <c r="U97" s="95"/>
      <c r="V97" s="95"/>
      <c r="W97" s="178" t="str">
        <f t="shared" si="75"/>
        <v/>
      </c>
      <c r="X97" s="95" t="str">
        <f t="shared" si="76"/>
        <v/>
      </c>
      <c r="Y97" s="436"/>
      <c r="Z97" s="95"/>
      <c r="AA97" s="95"/>
      <c r="AB97" s="178" t="str">
        <f t="shared" si="77"/>
        <v/>
      </c>
      <c r="AC97" s="95" t="str">
        <f t="shared" si="78"/>
        <v/>
      </c>
      <c r="AD97" s="436"/>
      <c r="AE97" s="95"/>
      <c r="AF97" s="95"/>
      <c r="AG97" s="178" t="str">
        <f t="shared" si="79"/>
        <v/>
      </c>
      <c r="AH97" s="95" t="str">
        <f t="shared" si="80"/>
        <v/>
      </c>
      <c r="AI97" s="436"/>
      <c r="AJ97" s="95"/>
      <c r="AK97" s="95"/>
      <c r="AL97" s="178" t="str">
        <f t="shared" si="81"/>
        <v/>
      </c>
      <c r="AM97" s="95" t="str">
        <f t="shared" si="82"/>
        <v/>
      </c>
      <c r="AN97" s="436"/>
      <c r="AO97" s="95"/>
      <c r="AP97" s="95"/>
      <c r="AQ97" s="178" t="str">
        <f t="shared" si="83"/>
        <v/>
      </c>
      <c r="AR97" s="95" t="str">
        <f t="shared" si="84"/>
        <v/>
      </c>
      <c r="AS97" s="436"/>
      <c r="AT97" s="95"/>
      <c r="AU97" s="95"/>
      <c r="AV97" s="178" t="str">
        <f t="shared" si="85"/>
        <v/>
      </c>
      <c r="AW97" s="95" t="str">
        <f t="shared" si="86"/>
        <v/>
      </c>
      <c r="AX97" s="436"/>
    </row>
    <row r="98" spans="2:50" hidden="1">
      <c r="B98" s="435"/>
      <c r="C98" s="95">
        <v>12</v>
      </c>
      <c r="D98" s="95"/>
      <c r="E98" s="95"/>
      <c r="F98" s="95"/>
      <c r="G98" s="178"/>
      <c r="H98" s="436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38"/>
      <c r="M98" s="154" t="str">
        <f t="shared" si="72"/>
        <v/>
      </c>
      <c r="N98" s="433"/>
      <c r="O98" s="433"/>
      <c r="P98" s="95"/>
      <c r="Q98" s="95"/>
      <c r="R98" s="178" t="str">
        <f t="shared" si="73"/>
        <v/>
      </c>
      <c r="S98" s="95" t="str">
        <f t="shared" si="74"/>
        <v/>
      </c>
      <c r="T98" s="436"/>
      <c r="U98" s="95"/>
      <c r="V98" s="95"/>
      <c r="W98" s="178" t="str">
        <f t="shared" si="75"/>
        <v/>
      </c>
      <c r="X98" s="95" t="str">
        <f t="shared" si="76"/>
        <v/>
      </c>
      <c r="Y98" s="436"/>
      <c r="Z98" s="95"/>
      <c r="AA98" s="95"/>
      <c r="AB98" s="178" t="str">
        <f t="shared" si="77"/>
        <v/>
      </c>
      <c r="AC98" s="95" t="str">
        <f t="shared" si="78"/>
        <v/>
      </c>
      <c r="AD98" s="436"/>
      <c r="AE98" s="95"/>
      <c r="AF98" s="95"/>
      <c r="AG98" s="178" t="str">
        <f t="shared" si="79"/>
        <v/>
      </c>
      <c r="AH98" s="95" t="str">
        <f t="shared" si="80"/>
        <v/>
      </c>
      <c r="AI98" s="436"/>
      <c r="AJ98" s="95"/>
      <c r="AK98" s="95"/>
      <c r="AL98" s="178" t="str">
        <f t="shared" si="81"/>
        <v/>
      </c>
      <c r="AM98" s="95" t="str">
        <f t="shared" si="82"/>
        <v/>
      </c>
      <c r="AN98" s="436"/>
      <c r="AO98" s="95"/>
      <c r="AP98" s="95"/>
      <c r="AQ98" s="178" t="str">
        <f t="shared" si="83"/>
        <v/>
      </c>
      <c r="AR98" s="95" t="str">
        <f t="shared" si="84"/>
        <v/>
      </c>
      <c r="AS98" s="436"/>
      <c r="AT98" s="95"/>
      <c r="AU98" s="95"/>
      <c r="AV98" s="178" t="str">
        <f t="shared" si="85"/>
        <v/>
      </c>
      <c r="AW98" s="95" t="str">
        <f t="shared" si="86"/>
        <v/>
      </c>
      <c r="AX98" s="436"/>
    </row>
    <row r="99" spans="2:50" hidden="1">
      <c r="B99" s="435"/>
      <c r="C99" s="95">
        <v>13</v>
      </c>
      <c r="D99" s="95"/>
      <c r="E99" s="95"/>
      <c r="F99" s="95"/>
      <c r="G99" s="178"/>
      <c r="H99" s="436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38"/>
      <c r="M99" s="154" t="str">
        <f t="shared" si="72"/>
        <v/>
      </c>
      <c r="N99" s="433"/>
      <c r="O99" s="433"/>
      <c r="P99" s="95"/>
      <c r="Q99" s="95"/>
      <c r="R99" s="178" t="str">
        <f t="shared" si="73"/>
        <v/>
      </c>
      <c r="S99" s="95" t="str">
        <f t="shared" si="74"/>
        <v/>
      </c>
      <c r="T99" s="436"/>
      <c r="U99" s="95"/>
      <c r="V99" s="95"/>
      <c r="W99" s="178" t="str">
        <f t="shared" si="75"/>
        <v/>
      </c>
      <c r="X99" s="95" t="str">
        <f t="shared" si="76"/>
        <v/>
      </c>
      <c r="Y99" s="436"/>
      <c r="Z99" s="95"/>
      <c r="AA99" s="95"/>
      <c r="AB99" s="178" t="str">
        <f t="shared" si="77"/>
        <v/>
      </c>
      <c r="AC99" s="95" t="str">
        <f t="shared" si="78"/>
        <v/>
      </c>
      <c r="AD99" s="436"/>
      <c r="AE99" s="95"/>
      <c r="AF99" s="95"/>
      <c r="AG99" s="178" t="str">
        <f t="shared" si="79"/>
        <v/>
      </c>
      <c r="AH99" s="95" t="str">
        <f t="shared" si="80"/>
        <v/>
      </c>
      <c r="AI99" s="436"/>
      <c r="AJ99" s="95"/>
      <c r="AK99" s="95"/>
      <c r="AL99" s="178" t="str">
        <f t="shared" si="81"/>
        <v/>
      </c>
      <c r="AM99" s="95" t="str">
        <f t="shared" si="82"/>
        <v/>
      </c>
      <c r="AN99" s="436"/>
      <c r="AO99" s="95"/>
      <c r="AP99" s="95"/>
      <c r="AQ99" s="178" t="str">
        <f t="shared" si="83"/>
        <v/>
      </c>
      <c r="AR99" s="95" t="str">
        <f t="shared" si="84"/>
        <v/>
      </c>
      <c r="AS99" s="436"/>
      <c r="AT99" s="95"/>
      <c r="AU99" s="95"/>
      <c r="AV99" s="178" t="str">
        <f t="shared" si="85"/>
        <v/>
      </c>
      <c r="AW99" s="95" t="str">
        <f t="shared" si="86"/>
        <v/>
      </c>
      <c r="AX99" s="436"/>
    </row>
    <row r="100" spans="2:50" hidden="1">
      <c r="B100" s="435"/>
      <c r="C100" s="95">
        <v>14</v>
      </c>
      <c r="D100" s="95"/>
      <c r="E100" s="95"/>
      <c r="F100" s="95"/>
      <c r="G100" s="178"/>
      <c r="H100" s="436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38"/>
      <c r="M100" s="154" t="str">
        <f t="shared" si="72"/>
        <v/>
      </c>
      <c r="N100" s="433"/>
      <c r="O100" s="433"/>
      <c r="P100" s="95"/>
      <c r="Q100" s="95"/>
      <c r="R100" s="178" t="str">
        <f t="shared" si="73"/>
        <v/>
      </c>
      <c r="S100" s="95" t="str">
        <f t="shared" si="74"/>
        <v/>
      </c>
      <c r="T100" s="436"/>
      <c r="U100" s="95"/>
      <c r="V100" s="95"/>
      <c r="W100" s="178" t="str">
        <f t="shared" si="75"/>
        <v/>
      </c>
      <c r="X100" s="95" t="str">
        <f t="shared" si="76"/>
        <v/>
      </c>
      <c r="Y100" s="436"/>
      <c r="Z100" s="95"/>
      <c r="AA100" s="95"/>
      <c r="AB100" s="178" t="str">
        <f t="shared" si="77"/>
        <v/>
      </c>
      <c r="AC100" s="95" t="str">
        <f t="shared" si="78"/>
        <v/>
      </c>
      <c r="AD100" s="436"/>
      <c r="AE100" s="95"/>
      <c r="AF100" s="95"/>
      <c r="AG100" s="178" t="str">
        <f t="shared" si="79"/>
        <v/>
      </c>
      <c r="AH100" s="95" t="str">
        <f t="shared" si="80"/>
        <v/>
      </c>
      <c r="AI100" s="436"/>
      <c r="AJ100" s="95"/>
      <c r="AK100" s="95"/>
      <c r="AL100" s="178" t="str">
        <f t="shared" si="81"/>
        <v/>
      </c>
      <c r="AM100" s="95" t="str">
        <f t="shared" si="82"/>
        <v/>
      </c>
      <c r="AN100" s="436"/>
      <c r="AO100" s="95"/>
      <c r="AP100" s="95"/>
      <c r="AQ100" s="178" t="str">
        <f t="shared" si="83"/>
        <v/>
      </c>
      <c r="AR100" s="95" t="str">
        <f t="shared" si="84"/>
        <v/>
      </c>
      <c r="AS100" s="436"/>
      <c r="AT100" s="95"/>
      <c r="AU100" s="95"/>
      <c r="AV100" s="178" t="str">
        <f t="shared" si="85"/>
        <v/>
      </c>
      <c r="AW100" s="95" t="str">
        <f t="shared" si="86"/>
        <v/>
      </c>
      <c r="AX100" s="436"/>
    </row>
    <row r="101" spans="2:50" hidden="1">
      <c r="B101" s="435"/>
      <c r="C101" s="95">
        <v>15</v>
      </c>
      <c r="D101" s="95"/>
      <c r="E101" s="95"/>
      <c r="F101" s="95"/>
      <c r="G101" s="178"/>
      <c r="H101" s="436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39"/>
      <c r="M101" s="154" t="str">
        <f t="shared" si="72"/>
        <v/>
      </c>
      <c r="N101" s="433"/>
      <c r="O101" s="433"/>
      <c r="P101" s="95"/>
      <c r="Q101" s="95"/>
      <c r="R101" s="178" t="str">
        <f t="shared" si="73"/>
        <v/>
      </c>
      <c r="S101" s="95" t="str">
        <f t="shared" si="74"/>
        <v/>
      </c>
      <c r="T101" s="436"/>
      <c r="U101" s="95"/>
      <c r="V101" s="95"/>
      <c r="W101" s="178" t="str">
        <f t="shared" si="75"/>
        <v/>
      </c>
      <c r="X101" s="95" t="str">
        <f t="shared" si="76"/>
        <v/>
      </c>
      <c r="Y101" s="436"/>
      <c r="Z101" s="95"/>
      <c r="AA101" s="95"/>
      <c r="AB101" s="178" t="str">
        <f t="shared" si="77"/>
        <v/>
      </c>
      <c r="AC101" s="95" t="str">
        <f t="shared" si="78"/>
        <v/>
      </c>
      <c r="AD101" s="436"/>
      <c r="AE101" s="95"/>
      <c r="AF101" s="95"/>
      <c r="AG101" s="178" t="str">
        <f t="shared" si="79"/>
        <v/>
      </c>
      <c r="AH101" s="95" t="str">
        <f t="shared" si="80"/>
        <v/>
      </c>
      <c r="AI101" s="436"/>
      <c r="AJ101" s="95"/>
      <c r="AK101" s="95"/>
      <c r="AL101" s="178" t="str">
        <f t="shared" si="81"/>
        <v/>
      </c>
      <c r="AM101" s="95" t="str">
        <f t="shared" si="82"/>
        <v/>
      </c>
      <c r="AN101" s="436"/>
      <c r="AO101" s="95"/>
      <c r="AP101" s="95"/>
      <c r="AQ101" s="178" t="str">
        <f t="shared" si="83"/>
        <v/>
      </c>
      <c r="AR101" s="95" t="str">
        <f t="shared" si="84"/>
        <v/>
      </c>
      <c r="AS101" s="436"/>
      <c r="AT101" s="95"/>
      <c r="AU101" s="95"/>
      <c r="AV101" s="178" t="str">
        <f t="shared" si="85"/>
        <v/>
      </c>
      <c r="AW101" s="95" t="str">
        <f t="shared" si="86"/>
        <v/>
      </c>
      <c r="AX101" s="436"/>
    </row>
    <row r="102" spans="2:50" ht="15.75" hidden="1">
      <c r="B102" s="443" t="s">
        <v>167</v>
      </c>
      <c r="C102" s="444"/>
      <c r="D102" s="444"/>
      <c r="E102" s="444"/>
      <c r="F102" s="444"/>
      <c r="G102" s="444"/>
      <c r="H102" s="444"/>
      <c r="I102" s="151"/>
      <c r="J102" s="151"/>
      <c r="K102" s="151"/>
      <c r="L102" s="151"/>
      <c r="M102" s="151"/>
      <c r="N102" s="433" t="s">
        <v>159</v>
      </c>
      <c r="O102" s="446" t="s">
        <v>106</v>
      </c>
      <c r="P102" s="448">
        <f>AT82+1</f>
        <v>45902</v>
      </c>
      <c r="Q102" s="435"/>
      <c r="R102" s="435"/>
      <c r="S102" s="435"/>
      <c r="T102" s="435"/>
      <c r="U102" s="448">
        <f>P102+1</f>
        <v>45903</v>
      </c>
      <c r="V102" s="435"/>
      <c r="W102" s="435"/>
      <c r="X102" s="435"/>
      <c r="Y102" s="435"/>
      <c r="Z102" s="448">
        <f>U102+1</f>
        <v>45904</v>
      </c>
      <c r="AA102" s="435"/>
      <c r="AB102" s="435"/>
      <c r="AC102" s="435"/>
      <c r="AD102" s="435"/>
      <c r="AE102" s="448">
        <f>Z102+1</f>
        <v>45905</v>
      </c>
      <c r="AF102" s="435"/>
      <c r="AG102" s="435"/>
      <c r="AH102" s="435"/>
      <c r="AI102" s="435"/>
      <c r="AJ102" s="448">
        <f>AE102+1</f>
        <v>45906</v>
      </c>
      <c r="AK102" s="435"/>
      <c r="AL102" s="435"/>
      <c r="AM102" s="435"/>
      <c r="AN102" s="435"/>
      <c r="AO102" s="448">
        <f>AJ102+1</f>
        <v>45907</v>
      </c>
      <c r="AP102" s="435"/>
      <c r="AQ102" s="435"/>
      <c r="AR102" s="435"/>
      <c r="AS102" s="435"/>
      <c r="AT102" s="448">
        <f>AO102+1</f>
        <v>45908</v>
      </c>
      <c r="AU102" s="435"/>
      <c r="AV102" s="435"/>
      <c r="AW102" s="435"/>
      <c r="AX102" s="435"/>
    </row>
    <row r="103" spans="2:50" ht="15.75" hidden="1">
      <c r="B103" s="445"/>
      <c r="C103" s="445"/>
      <c r="D103" s="445"/>
      <c r="E103" s="445"/>
      <c r="F103" s="445"/>
      <c r="G103" s="445"/>
      <c r="H103" s="445"/>
      <c r="I103" s="151"/>
      <c r="J103" s="151"/>
      <c r="K103" s="151"/>
      <c r="L103" s="151"/>
      <c r="M103" s="151"/>
      <c r="N103" s="433"/>
      <c r="O103" s="447"/>
      <c r="P103" s="448" t="s">
        <v>120</v>
      </c>
      <c r="Q103" s="435"/>
      <c r="R103" s="435"/>
      <c r="S103" s="435"/>
      <c r="T103" s="435"/>
      <c r="U103" s="448" t="s">
        <v>114</v>
      </c>
      <c r="V103" s="435"/>
      <c r="W103" s="435"/>
      <c r="X103" s="435"/>
      <c r="Y103" s="435"/>
      <c r="Z103" s="448" t="s">
        <v>115</v>
      </c>
      <c r="AA103" s="435"/>
      <c r="AB103" s="435"/>
      <c r="AC103" s="435"/>
      <c r="AD103" s="435"/>
      <c r="AE103" s="448" t="s">
        <v>116</v>
      </c>
      <c r="AF103" s="435"/>
      <c r="AG103" s="435"/>
      <c r="AH103" s="435"/>
      <c r="AI103" s="435"/>
      <c r="AJ103" s="448" t="s">
        <v>117</v>
      </c>
      <c r="AK103" s="435"/>
      <c r="AL103" s="435"/>
      <c r="AM103" s="435"/>
      <c r="AN103" s="435"/>
      <c r="AO103" s="448" t="s">
        <v>118</v>
      </c>
      <c r="AP103" s="435"/>
      <c r="AQ103" s="435"/>
      <c r="AR103" s="435"/>
      <c r="AS103" s="435"/>
      <c r="AT103" s="448" t="s">
        <v>119</v>
      </c>
      <c r="AU103" s="435"/>
      <c r="AV103" s="435"/>
      <c r="AW103" s="435"/>
      <c r="AX103" s="435"/>
    </row>
    <row r="104" spans="2:50" hidden="1">
      <c r="B104" s="433" t="s">
        <v>155</v>
      </c>
      <c r="C104" s="433" t="s">
        <v>147</v>
      </c>
      <c r="D104" s="433"/>
      <c r="E104" s="433" t="s">
        <v>149</v>
      </c>
      <c r="F104" s="433"/>
      <c r="G104" s="433"/>
      <c r="H104" s="440" t="s">
        <v>156</v>
      </c>
      <c r="I104" s="434" t="s">
        <v>225</v>
      </c>
      <c r="J104" s="434"/>
      <c r="K104" s="434"/>
      <c r="L104" s="434" t="s">
        <v>156</v>
      </c>
      <c r="M104" s="434" t="s">
        <v>168</v>
      </c>
      <c r="N104" s="433"/>
      <c r="O104" s="433" t="s">
        <v>158</v>
      </c>
      <c r="P104" s="430" t="s">
        <v>152</v>
      </c>
      <c r="Q104" s="431"/>
      <c r="R104" s="431"/>
      <c r="S104" s="432"/>
      <c r="T104" s="433" t="s">
        <v>156</v>
      </c>
      <c r="U104" s="430" t="s">
        <v>152</v>
      </c>
      <c r="V104" s="431"/>
      <c r="W104" s="431"/>
      <c r="X104" s="432"/>
      <c r="Y104" s="433" t="s">
        <v>156</v>
      </c>
      <c r="Z104" s="430" t="s">
        <v>152</v>
      </c>
      <c r="AA104" s="431"/>
      <c r="AB104" s="431"/>
      <c r="AC104" s="432"/>
      <c r="AD104" s="433" t="s">
        <v>156</v>
      </c>
      <c r="AE104" s="430" t="s">
        <v>152</v>
      </c>
      <c r="AF104" s="431"/>
      <c r="AG104" s="431"/>
      <c r="AH104" s="432"/>
      <c r="AI104" s="433" t="s">
        <v>156</v>
      </c>
      <c r="AJ104" s="430" t="s">
        <v>152</v>
      </c>
      <c r="AK104" s="431"/>
      <c r="AL104" s="431"/>
      <c r="AM104" s="432"/>
      <c r="AN104" s="433" t="s">
        <v>156</v>
      </c>
      <c r="AO104" s="430" t="s">
        <v>152</v>
      </c>
      <c r="AP104" s="431"/>
      <c r="AQ104" s="431"/>
      <c r="AR104" s="432"/>
      <c r="AS104" s="433" t="s">
        <v>156</v>
      </c>
      <c r="AT104" s="430" t="s">
        <v>152</v>
      </c>
      <c r="AU104" s="431"/>
      <c r="AV104" s="431"/>
      <c r="AW104" s="432"/>
      <c r="AX104" s="433" t="s">
        <v>156</v>
      </c>
    </row>
    <row r="105" spans="2:50" hidden="1">
      <c r="B105" s="433"/>
      <c r="C105" s="433"/>
      <c r="D105" s="433"/>
      <c r="E105" s="433" t="s">
        <v>148</v>
      </c>
      <c r="F105" s="433"/>
      <c r="G105" s="433"/>
      <c r="H105" s="441"/>
      <c r="I105" s="434" t="s">
        <v>148</v>
      </c>
      <c r="J105" s="434"/>
      <c r="K105" s="434"/>
      <c r="L105" s="434"/>
      <c r="M105" s="434"/>
      <c r="N105" s="433"/>
      <c r="O105" s="433"/>
      <c r="P105" s="430" t="s">
        <v>153</v>
      </c>
      <c r="Q105" s="431"/>
      <c r="R105" s="431"/>
      <c r="S105" s="432"/>
      <c r="T105" s="433"/>
      <c r="U105" s="430" t="s">
        <v>153</v>
      </c>
      <c r="V105" s="431"/>
      <c r="W105" s="431"/>
      <c r="X105" s="432"/>
      <c r="Y105" s="433"/>
      <c r="Z105" s="430" t="s">
        <v>153</v>
      </c>
      <c r="AA105" s="431"/>
      <c r="AB105" s="431"/>
      <c r="AC105" s="432"/>
      <c r="AD105" s="433"/>
      <c r="AE105" s="430" t="s">
        <v>153</v>
      </c>
      <c r="AF105" s="431"/>
      <c r="AG105" s="431"/>
      <c r="AH105" s="432"/>
      <c r="AI105" s="433"/>
      <c r="AJ105" s="430" t="s">
        <v>153</v>
      </c>
      <c r="AK105" s="431"/>
      <c r="AL105" s="431"/>
      <c r="AM105" s="432"/>
      <c r="AN105" s="433"/>
      <c r="AO105" s="430" t="s">
        <v>153</v>
      </c>
      <c r="AP105" s="431"/>
      <c r="AQ105" s="431"/>
      <c r="AR105" s="432"/>
      <c r="AS105" s="433"/>
      <c r="AT105" s="430" t="s">
        <v>153</v>
      </c>
      <c r="AU105" s="431"/>
      <c r="AV105" s="431"/>
      <c r="AW105" s="432"/>
      <c r="AX105" s="433"/>
    </row>
    <row r="106" spans="2:50" hidden="1">
      <c r="B106" s="433"/>
      <c r="C106" s="433"/>
      <c r="D106" s="433"/>
      <c r="E106" s="94" t="s">
        <v>150</v>
      </c>
      <c r="F106" s="94" t="s">
        <v>151</v>
      </c>
      <c r="G106" s="94" t="s">
        <v>154</v>
      </c>
      <c r="H106" s="442"/>
      <c r="I106" s="153" t="s">
        <v>150</v>
      </c>
      <c r="J106" s="153" t="s">
        <v>151</v>
      </c>
      <c r="K106" s="153" t="s">
        <v>154</v>
      </c>
      <c r="L106" s="434"/>
      <c r="M106" s="434"/>
      <c r="N106" s="433"/>
      <c r="O106" s="433"/>
      <c r="P106" s="94" t="s">
        <v>150</v>
      </c>
      <c r="Q106" s="94" t="s">
        <v>151</v>
      </c>
      <c r="R106" s="94" t="s">
        <v>154</v>
      </c>
      <c r="S106" s="94" t="s">
        <v>168</v>
      </c>
      <c r="T106" s="433"/>
      <c r="U106" s="94" t="s">
        <v>150</v>
      </c>
      <c r="V106" s="94" t="s">
        <v>151</v>
      </c>
      <c r="W106" s="94" t="s">
        <v>154</v>
      </c>
      <c r="X106" s="94" t="s">
        <v>168</v>
      </c>
      <c r="Y106" s="433"/>
      <c r="Z106" s="94" t="s">
        <v>150</v>
      </c>
      <c r="AA106" s="94" t="s">
        <v>151</v>
      </c>
      <c r="AB106" s="94" t="s">
        <v>154</v>
      </c>
      <c r="AC106" s="94" t="s">
        <v>168</v>
      </c>
      <c r="AD106" s="43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3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3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3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33"/>
    </row>
    <row r="107" spans="2:50" hidden="1">
      <c r="B107" s="433" t="s">
        <v>139</v>
      </c>
      <c r="C107" s="95">
        <v>1</v>
      </c>
      <c r="D107" s="95"/>
      <c r="E107" s="95"/>
      <c r="F107" s="95"/>
      <c r="G107" s="178" t="e">
        <f>F107/E107</f>
        <v>#DIV/0!</v>
      </c>
      <c r="H107" s="436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37" t="str">
        <f>IFERROR(AVERAGE(K107:K121),"-")</f>
        <v>-</v>
      </c>
      <c r="M107" s="154" t="str">
        <f>IFERROR(RANK(K107, K$107:K$121),"")</f>
        <v/>
      </c>
      <c r="N107" s="433"/>
      <c r="O107" s="43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36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36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36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36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36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36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36" t="e">
        <f>AVERAGE(AV107:AV121)</f>
        <v>#DIV/0!</v>
      </c>
    </row>
    <row r="108" spans="2:50" hidden="1">
      <c r="B108" s="435"/>
      <c r="C108" s="95">
        <v>2</v>
      </c>
      <c r="D108" s="95"/>
      <c r="E108" s="95"/>
      <c r="F108" s="95"/>
      <c r="G108" s="178"/>
      <c r="H108" s="436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38"/>
      <c r="M108" s="154" t="str">
        <f t="shared" ref="M108:M121" si="89">IFERROR(RANK(K108, K$107:K$121),"")</f>
        <v/>
      </c>
      <c r="N108" s="433"/>
      <c r="O108" s="43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36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36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36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36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36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36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36"/>
    </row>
    <row r="109" spans="2:50" hidden="1">
      <c r="B109" s="435"/>
      <c r="C109" s="95">
        <v>3</v>
      </c>
      <c r="D109" s="95"/>
      <c r="E109" s="95"/>
      <c r="F109" s="95"/>
      <c r="G109" s="178"/>
      <c r="H109" s="436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38"/>
      <c r="M109" s="154" t="str">
        <f t="shared" si="89"/>
        <v/>
      </c>
      <c r="N109" s="433"/>
      <c r="O109" s="433"/>
      <c r="P109" s="95"/>
      <c r="Q109" s="95"/>
      <c r="R109" s="178" t="str">
        <f t="shared" si="90"/>
        <v/>
      </c>
      <c r="S109" s="95" t="str">
        <f t="shared" si="91"/>
        <v/>
      </c>
      <c r="T109" s="436"/>
      <c r="U109" s="95"/>
      <c r="V109" s="95"/>
      <c r="W109" s="178" t="str">
        <f t="shared" si="92"/>
        <v/>
      </c>
      <c r="X109" s="95" t="str">
        <f t="shared" si="93"/>
        <v/>
      </c>
      <c r="Y109" s="436"/>
      <c r="Z109" s="95"/>
      <c r="AA109" s="95"/>
      <c r="AB109" s="178" t="str">
        <f t="shared" si="94"/>
        <v/>
      </c>
      <c r="AC109" s="95" t="str">
        <f t="shared" si="95"/>
        <v/>
      </c>
      <c r="AD109" s="436"/>
      <c r="AE109" s="95"/>
      <c r="AF109" s="95"/>
      <c r="AG109" s="178" t="str">
        <f t="shared" si="96"/>
        <v/>
      </c>
      <c r="AH109" s="95" t="str">
        <f t="shared" si="97"/>
        <v/>
      </c>
      <c r="AI109" s="436"/>
      <c r="AJ109" s="95"/>
      <c r="AK109" s="95"/>
      <c r="AL109" s="178" t="str">
        <f t="shared" si="98"/>
        <v/>
      </c>
      <c r="AM109" s="95" t="str">
        <f t="shared" si="99"/>
        <v/>
      </c>
      <c r="AN109" s="436"/>
      <c r="AO109" s="95"/>
      <c r="AP109" s="95"/>
      <c r="AQ109" s="178" t="str">
        <f t="shared" si="100"/>
        <v/>
      </c>
      <c r="AR109" s="95" t="str">
        <f t="shared" si="101"/>
        <v/>
      </c>
      <c r="AS109" s="436"/>
      <c r="AT109" s="95"/>
      <c r="AU109" s="95"/>
      <c r="AV109" s="178" t="str">
        <f t="shared" si="102"/>
        <v/>
      </c>
      <c r="AW109" s="95" t="str">
        <f t="shared" si="103"/>
        <v/>
      </c>
      <c r="AX109" s="436"/>
    </row>
    <row r="110" spans="2:50" hidden="1">
      <c r="B110" s="435"/>
      <c r="C110" s="95">
        <v>4</v>
      </c>
      <c r="D110" s="95"/>
      <c r="E110" s="95"/>
      <c r="F110" s="95"/>
      <c r="G110" s="178"/>
      <c r="H110" s="436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38"/>
      <c r="M110" s="154" t="str">
        <f t="shared" si="89"/>
        <v/>
      </c>
      <c r="N110" s="433"/>
      <c r="O110" s="433"/>
      <c r="P110" s="95"/>
      <c r="Q110" s="95"/>
      <c r="R110" s="178" t="str">
        <f t="shared" si="90"/>
        <v/>
      </c>
      <c r="S110" s="95" t="str">
        <f t="shared" si="91"/>
        <v/>
      </c>
      <c r="T110" s="436"/>
      <c r="U110" s="95"/>
      <c r="V110" s="95"/>
      <c r="W110" s="178" t="str">
        <f t="shared" si="92"/>
        <v/>
      </c>
      <c r="X110" s="95" t="str">
        <f t="shared" si="93"/>
        <v/>
      </c>
      <c r="Y110" s="436"/>
      <c r="Z110" s="95"/>
      <c r="AA110" s="95"/>
      <c r="AB110" s="178" t="str">
        <f t="shared" si="94"/>
        <v/>
      </c>
      <c r="AC110" s="95" t="str">
        <f t="shared" si="95"/>
        <v/>
      </c>
      <c r="AD110" s="436"/>
      <c r="AE110" s="95"/>
      <c r="AF110" s="95"/>
      <c r="AG110" s="178" t="str">
        <f t="shared" si="96"/>
        <v/>
      </c>
      <c r="AH110" s="95" t="str">
        <f t="shared" si="97"/>
        <v/>
      </c>
      <c r="AI110" s="436"/>
      <c r="AJ110" s="95"/>
      <c r="AK110" s="95"/>
      <c r="AL110" s="178" t="str">
        <f t="shared" si="98"/>
        <v/>
      </c>
      <c r="AM110" s="95" t="str">
        <f t="shared" si="99"/>
        <v/>
      </c>
      <c r="AN110" s="436"/>
      <c r="AO110" s="95"/>
      <c r="AP110" s="95"/>
      <c r="AQ110" s="178" t="str">
        <f t="shared" si="100"/>
        <v/>
      </c>
      <c r="AR110" s="95" t="str">
        <f t="shared" si="101"/>
        <v/>
      </c>
      <c r="AS110" s="436"/>
      <c r="AT110" s="95"/>
      <c r="AU110" s="95"/>
      <c r="AV110" s="178" t="str">
        <f t="shared" si="102"/>
        <v/>
      </c>
      <c r="AW110" s="95" t="str">
        <f t="shared" si="103"/>
        <v/>
      </c>
      <c r="AX110" s="436"/>
    </row>
    <row r="111" spans="2:50" hidden="1">
      <c r="B111" s="435"/>
      <c r="C111" s="95">
        <v>5</v>
      </c>
      <c r="D111" s="95"/>
      <c r="E111" s="95"/>
      <c r="F111" s="95"/>
      <c r="G111" s="178"/>
      <c r="H111" s="436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38"/>
      <c r="M111" s="154" t="str">
        <f t="shared" si="89"/>
        <v/>
      </c>
      <c r="N111" s="433"/>
      <c r="O111" s="433"/>
      <c r="P111" s="95"/>
      <c r="Q111" s="95"/>
      <c r="R111" s="178" t="str">
        <f t="shared" si="90"/>
        <v/>
      </c>
      <c r="S111" s="95" t="str">
        <f t="shared" si="91"/>
        <v/>
      </c>
      <c r="T111" s="436"/>
      <c r="U111" s="95"/>
      <c r="V111" s="95"/>
      <c r="W111" s="178" t="str">
        <f t="shared" si="92"/>
        <v/>
      </c>
      <c r="X111" s="95" t="str">
        <f t="shared" si="93"/>
        <v/>
      </c>
      <c r="Y111" s="436"/>
      <c r="Z111" s="95"/>
      <c r="AA111" s="95"/>
      <c r="AB111" s="178" t="str">
        <f t="shared" si="94"/>
        <v/>
      </c>
      <c r="AC111" s="95" t="str">
        <f t="shared" si="95"/>
        <v/>
      </c>
      <c r="AD111" s="436"/>
      <c r="AE111" s="95"/>
      <c r="AF111" s="95"/>
      <c r="AG111" s="178" t="str">
        <f t="shared" si="96"/>
        <v/>
      </c>
      <c r="AH111" s="95" t="str">
        <f t="shared" si="97"/>
        <v/>
      </c>
      <c r="AI111" s="436"/>
      <c r="AJ111" s="95"/>
      <c r="AK111" s="95"/>
      <c r="AL111" s="178" t="str">
        <f t="shared" si="98"/>
        <v/>
      </c>
      <c r="AM111" s="95" t="str">
        <f t="shared" si="99"/>
        <v/>
      </c>
      <c r="AN111" s="436"/>
      <c r="AO111" s="95"/>
      <c r="AP111" s="95"/>
      <c r="AQ111" s="178" t="str">
        <f t="shared" si="100"/>
        <v/>
      </c>
      <c r="AR111" s="95" t="str">
        <f t="shared" si="101"/>
        <v/>
      </c>
      <c r="AS111" s="436"/>
      <c r="AT111" s="95"/>
      <c r="AU111" s="95"/>
      <c r="AV111" s="178" t="str">
        <f t="shared" si="102"/>
        <v/>
      </c>
      <c r="AW111" s="95" t="str">
        <f t="shared" si="103"/>
        <v/>
      </c>
      <c r="AX111" s="436"/>
    </row>
    <row r="112" spans="2:50" hidden="1">
      <c r="B112" s="435"/>
      <c r="C112" s="95">
        <v>6</v>
      </c>
      <c r="D112" s="95"/>
      <c r="E112" s="95"/>
      <c r="F112" s="95"/>
      <c r="G112" s="178"/>
      <c r="H112" s="436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38"/>
      <c r="M112" s="154" t="str">
        <f t="shared" si="89"/>
        <v/>
      </c>
      <c r="N112" s="433"/>
      <c r="O112" s="433"/>
      <c r="P112" s="95"/>
      <c r="Q112" s="95"/>
      <c r="R112" s="178" t="str">
        <f t="shared" si="90"/>
        <v/>
      </c>
      <c r="S112" s="95" t="str">
        <f t="shared" si="91"/>
        <v/>
      </c>
      <c r="T112" s="436"/>
      <c r="U112" s="95"/>
      <c r="V112" s="95"/>
      <c r="W112" s="178" t="str">
        <f t="shared" si="92"/>
        <v/>
      </c>
      <c r="X112" s="95" t="str">
        <f t="shared" si="93"/>
        <v/>
      </c>
      <c r="Y112" s="436"/>
      <c r="Z112" s="95"/>
      <c r="AA112" s="95"/>
      <c r="AB112" s="178" t="str">
        <f t="shared" si="94"/>
        <v/>
      </c>
      <c r="AC112" s="95" t="str">
        <f t="shared" si="95"/>
        <v/>
      </c>
      <c r="AD112" s="436"/>
      <c r="AE112" s="95"/>
      <c r="AF112" s="95"/>
      <c r="AG112" s="178" t="str">
        <f t="shared" si="96"/>
        <v/>
      </c>
      <c r="AH112" s="95" t="str">
        <f t="shared" si="97"/>
        <v/>
      </c>
      <c r="AI112" s="436"/>
      <c r="AJ112" s="95"/>
      <c r="AK112" s="95"/>
      <c r="AL112" s="178" t="str">
        <f t="shared" si="98"/>
        <v/>
      </c>
      <c r="AM112" s="95" t="str">
        <f t="shared" si="99"/>
        <v/>
      </c>
      <c r="AN112" s="436"/>
      <c r="AO112" s="95"/>
      <c r="AP112" s="95"/>
      <c r="AQ112" s="178" t="str">
        <f t="shared" si="100"/>
        <v/>
      </c>
      <c r="AR112" s="95" t="str">
        <f t="shared" si="101"/>
        <v/>
      </c>
      <c r="AS112" s="436"/>
      <c r="AT112" s="95"/>
      <c r="AU112" s="95"/>
      <c r="AV112" s="178" t="str">
        <f t="shared" si="102"/>
        <v/>
      </c>
      <c r="AW112" s="95" t="str">
        <f t="shared" si="103"/>
        <v/>
      </c>
      <c r="AX112" s="436"/>
    </row>
    <row r="113" spans="2:50" hidden="1">
      <c r="B113" s="435"/>
      <c r="C113" s="95">
        <v>7</v>
      </c>
      <c r="D113" s="95"/>
      <c r="E113" s="95"/>
      <c r="F113" s="95"/>
      <c r="G113" s="178"/>
      <c r="H113" s="436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38"/>
      <c r="M113" s="154" t="str">
        <f t="shared" si="89"/>
        <v/>
      </c>
      <c r="N113" s="433"/>
      <c r="O113" s="433"/>
      <c r="P113" s="95"/>
      <c r="Q113" s="95"/>
      <c r="R113" s="178" t="str">
        <f t="shared" si="90"/>
        <v/>
      </c>
      <c r="S113" s="95" t="str">
        <f t="shared" si="91"/>
        <v/>
      </c>
      <c r="T113" s="436"/>
      <c r="U113" s="95"/>
      <c r="V113" s="95"/>
      <c r="W113" s="178" t="str">
        <f t="shared" si="92"/>
        <v/>
      </c>
      <c r="X113" s="95" t="str">
        <f t="shared" si="93"/>
        <v/>
      </c>
      <c r="Y113" s="436"/>
      <c r="Z113" s="95"/>
      <c r="AA113" s="95"/>
      <c r="AB113" s="178" t="str">
        <f t="shared" si="94"/>
        <v/>
      </c>
      <c r="AC113" s="95" t="str">
        <f t="shared" si="95"/>
        <v/>
      </c>
      <c r="AD113" s="436"/>
      <c r="AE113" s="95"/>
      <c r="AF113" s="95"/>
      <c r="AG113" s="178" t="str">
        <f t="shared" si="96"/>
        <v/>
      </c>
      <c r="AH113" s="95" t="str">
        <f t="shared" si="97"/>
        <v/>
      </c>
      <c r="AI113" s="436"/>
      <c r="AJ113" s="95"/>
      <c r="AK113" s="95"/>
      <c r="AL113" s="178" t="str">
        <f t="shared" si="98"/>
        <v/>
      </c>
      <c r="AM113" s="95" t="str">
        <f t="shared" si="99"/>
        <v/>
      </c>
      <c r="AN113" s="436"/>
      <c r="AO113" s="95"/>
      <c r="AP113" s="95"/>
      <c r="AQ113" s="178" t="str">
        <f t="shared" si="100"/>
        <v/>
      </c>
      <c r="AR113" s="95" t="str">
        <f t="shared" si="101"/>
        <v/>
      </c>
      <c r="AS113" s="436"/>
      <c r="AT113" s="95"/>
      <c r="AU113" s="95"/>
      <c r="AV113" s="178" t="str">
        <f t="shared" si="102"/>
        <v/>
      </c>
      <c r="AW113" s="95" t="str">
        <f t="shared" si="103"/>
        <v/>
      </c>
      <c r="AX113" s="436"/>
    </row>
    <row r="114" spans="2:50" hidden="1">
      <c r="B114" s="435"/>
      <c r="C114" s="95">
        <v>8</v>
      </c>
      <c r="D114" s="95"/>
      <c r="E114" s="95"/>
      <c r="F114" s="95"/>
      <c r="G114" s="178"/>
      <c r="H114" s="436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38"/>
      <c r="M114" s="154" t="str">
        <f t="shared" si="89"/>
        <v/>
      </c>
      <c r="N114" s="433"/>
      <c r="O114" s="433"/>
      <c r="P114" s="95"/>
      <c r="Q114" s="95"/>
      <c r="R114" s="178" t="str">
        <f t="shared" si="90"/>
        <v/>
      </c>
      <c r="S114" s="95" t="str">
        <f t="shared" si="91"/>
        <v/>
      </c>
      <c r="T114" s="436"/>
      <c r="U114" s="95"/>
      <c r="V114" s="95"/>
      <c r="W114" s="178" t="str">
        <f t="shared" si="92"/>
        <v/>
      </c>
      <c r="X114" s="95" t="str">
        <f t="shared" si="93"/>
        <v/>
      </c>
      <c r="Y114" s="436"/>
      <c r="Z114" s="95"/>
      <c r="AA114" s="95"/>
      <c r="AB114" s="178" t="str">
        <f t="shared" si="94"/>
        <v/>
      </c>
      <c r="AC114" s="95" t="str">
        <f t="shared" si="95"/>
        <v/>
      </c>
      <c r="AD114" s="436"/>
      <c r="AE114" s="95"/>
      <c r="AF114" s="95"/>
      <c r="AG114" s="178" t="str">
        <f t="shared" si="96"/>
        <v/>
      </c>
      <c r="AH114" s="95" t="str">
        <f t="shared" si="97"/>
        <v/>
      </c>
      <c r="AI114" s="436"/>
      <c r="AJ114" s="95"/>
      <c r="AK114" s="95"/>
      <c r="AL114" s="178" t="str">
        <f t="shared" si="98"/>
        <v/>
      </c>
      <c r="AM114" s="95" t="str">
        <f t="shared" si="99"/>
        <v/>
      </c>
      <c r="AN114" s="436"/>
      <c r="AO114" s="95"/>
      <c r="AP114" s="95"/>
      <c r="AQ114" s="178" t="str">
        <f t="shared" si="100"/>
        <v/>
      </c>
      <c r="AR114" s="95" t="str">
        <f t="shared" si="101"/>
        <v/>
      </c>
      <c r="AS114" s="436"/>
      <c r="AT114" s="95"/>
      <c r="AU114" s="95"/>
      <c r="AV114" s="178" t="str">
        <f t="shared" si="102"/>
        <v/>
      </c>
      <c r="AW114" s="95" t="str">
        <f t="shared" si="103"/>
        <v/>
      </c>
      <c r="AX114" s="436"/>
    </row>
    <row r="115" spans="2:50" hidden="1">
      <c r="B115" s="435"/>
      <c r="C115" s="95">
        <v>9</v>
      </c>
      <c r="D115" s="95"/>
      <c r="E115" s="95"/>
      <c r="F115" s="95"/>
      <c r="G115" s="178"/>
      <c r="H115" s="436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38"/>
      <c r="M115" s="154" t="str">
        <f t="shared" si="89"/>
        <v/>
      </c>
      <c r="N115" s="433"/>
      <c r="O115" s="433"/>
      <c r="P115" s="95"/>
      <c r="Q115" s="95"/>
      <c r="R115" s="178" t="str">
        <f t="shared" si="90"/>
        <v/>
      </c>
      <c r="S115" s="95" t="str">
        <f t="shared" si="91"/>
        <v/>
      </c>
      <c r="T115" s="436"/>
      <c r="U115" s="95"/>
      <c r="V115" s="95"/>
      <c r="W115" s="178" t="str">
        <f t="shared" si="92"/>
        <v/>
      </c>
      <c r="X115" s="95" t="str">
        <f t="shared" si="93"/>
        <v/>
      </c>
      <c r="Y115" s="436"/>
      <c r="Z115" s="95"/>
      <c r="AA115" s="95"/>
      <c r="AB115" s="178" t="str">
        <f t="shared" si="94"/>
        <v/>
      </c>
      <c r="AC115" s="95" t="str">
        <f t="shared" si="95"/>
        <v/>
      </c>
      <c r="AD115" s="436"/>
      <c r="AE115" s="95"/>
      <c r="AF115" s="95"/>
      <c r="AG115" s="178" t="str">
        <f t="shared" si="96"/>
        <v/>
      </c>
      <c r="AH115" s="95" t="str">
        <f t="shared" si="97"/>
        <v/>
      </c>
      <c r="AI115" s="436"/>
      <c r="AJ115" s="95"/>
      <c r="AK115" s="95"/>
      <c r="AL115" s="178" t="str">
        <f t="shared" si="98"/>
        <v/>
      </c>
      <c r="AM115" s="95" t="str">
        <f t="shared" si="99"/>
        <v/>
      </c>
      <c r="AN115" s="436"/>
      <c r="AO115" s="95"/>
      <c r="AP115" s="95"/>
      <c r="AQ115" s="178" t="str">
        <f t="shared" si="100"/>
        <v/>
      </c>
      <c r="AR115" s="95" t="str">
        <f t="shared" si="101"/>
        <v/>
      </c>
      <c r="AS115" s="436"/>
      <c r="AT115" s="95"/>
      <c r="AU115" s="95"/>
      <c r="AV115" s="178" t="str">
        <f t="shared" si="102"/>
        <v/>
      </c>
      <c r="AW115" s="95" t="str">
        <f t="shared" si="103"/>
        <v/>
      </c>
      <c r="AX115" s="436"/>
    </row>
    <row r="116" spans="2:50" hidden="1">
      <c r="B116" s="435"/>
      <c r="C116" s="95">
        <v>10</v>
      </c>
      <c r="D116" s="95"/>
      <c r="E116" s="95"/>
      <c r="F116" s="95"/>
      <c r="G116" s="178"/>
      <c r="H116" s="436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38"/>
      <c r="M116" s="154" t="str">
        <f t="shared" si="89"/>
        <v/>
      </c>
      <c r="N116" s="433"/>
      <c r="O116" s="433"/>
      <c r="P116" s="95"/>
      <c r="Q116" s="95"/>
      <c r="R116" s="178" t="str">
        <f t="shared" si="90"/>
        <v/>
      </c>
      <c r="S116" s="95" t="str">
        <f t="shared" si="91"/>
        <v/>
      </c>
      <c r="T116" s="436"/>
      <c r="U116" s="95"/>
      <c r="V116" s="95"/>
      <c r="W116" s="178" t="str">
        <f t="shared" si="92"/>
        <v/>
      </c>
      <c r="X116" s="95" t="str">
        <f t="shared" si="93"/>
        <v/>
      </c>
      <c r="Y116" s="436"/>
      <c r="Z116" s="95"/>
      <c r="AA116" s="95"/>
      <c r="AB116" s="178" t="str">
        <f t="shared" si="94"/>
        <v/>
      </c>
      <c r="AC116" s="95" t="str">
        <f t="shared" si="95"/>
        <v/>
      </c>
      <c r="AD116" s="436"/>
      <c r="AE116" s="95"/>
      <c r="AF116" s="95"/>
      <c r="AG116" s="178" t="str">
        <f t="shared" si="96"/>
        <v/>
      </c>
      <c r="AH116" s="95" t="str">
        <f t="shared" si="97"/>
        <v/>
      </c>
      <c r="AI116" s="436"/>
      <c r="AJ116" s="95"/>
      <c r="AK116" s="95"/>
      <c r="AL116" s="178" t="str">
        <f t="shared" si="98"/>
        <v/>
      </c>
      <c r="AM116" s="95" t="str">
        <f t="shared" si="99"/>
        <v/>
      </c>
      <c r="AN116" s="436"/>
      <c r="AO116" s="95"/>
      <c r="AP116" s="95"/>
      <c r="AQ116" s="178" t="str">
        <f t="shared" si="100"/>
        <v/>
      </c>
      <c r="AR116" s="95" t="str">
        <f t="shared" si="101"/>
        <v/>
      </c>
      <c r="AS116" s="436"/>
      <c r="AT116" s="95"/>
      <c r="AU116" s="95"/>
      <c r="AV116" s="178" t="str">
        <f t="shared" si="102"/>
        <v/>
      </c>
      <c r="AW116" s="95" t="str">
        <f t="shared" si="103"/>
        <v/>
      </c>
      <c r="AX116" s="436"/>
    </row>
    <row r="117" spans="2:50" hidden="1">
      <c r="B117" s="435"/>
      <c r="C117" s="95">
        <v>11</v>
      </c>
      <c r="D117" s="95"/>
      <c r="E117" s="95"/>
      <c r="F117" s="95"/>
      <c r="G117" s="178"/>
      <c r="H117" s="436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38"/>
      <c r="M117" s="154" t="str">
        <f t="shared" si="89"/>
        <v/>
      </c>
      <c r="N117" s="433"/>
      <c r="O117" s="433"/>
      <c r="P117" s="95"/>
      <c r="Q117" s="95"/>
      <c r="R117" s="178" t="str">
        <f t="shared" si="90"/>
        <v/>
      </c>
      <c r="S117" s="95" t="str">
        <f t="shared" si="91"/>
        <v/>
      </c>
      <c r="T117" s="436"/>
      <c r="U117" s="95"/>
      <c r="V117" s="95"/>
      <c r="W117" s="178" t="str">
        <f t="shared" si="92"/>
        <v/>
      </c>
      <c r="X117" s="95" t="str">
        <f t="shared" si="93"/>
        <v/>
      </c>
      <c r="Y117" s="436"/>
      <c r="Z117" s="95"/>
      <c r="AA117" s="95"/>
      <c r="AB117" s="178" t="str">
        <f t="shared" si="94"/>
        <v/>
      </c>
      <c r="AC117" s="95" t="str">
        <f t="shared" si="95"/>
        <v/>
      </c>
      <c r="AD117" s="436"/>
      <c r="AE117" s="95"/>
      <c r="AF117" s="95"/>
      <c r="AG117" s="178" t="str">
        <f t="shared" si="96"/>
        <v/>
      </c>
      <c r="AH117" s="95" t="str">
        <f t="shared" si="97"/>
        <v/>
      </c>
      <c r="AI117" s="436"/>
      <c r="AJ117" s="95"/>
      <c r="AK117" s="95"/>
      <c r="AL117" s="178" t="str">
        <f t="shared" si="98"/>
        <v/>
      </c>
      <c r="AM117" s="95" t="str">
        <f t="shared" si="99"/>
        <v/>
      </c>
      <c r="AN117" s="436"/>
      <c r="AO117" s="95"/>
      <c r="AP117" s="95"/>
      <c r="AQ117" s="178" t="str">
        <f t="shared" si="100"/>
        <v/>
      </c>
      <c r="AR117" s="95" t="str">
        <f t="shared" si="101"/>
        <v/>
      </c>
      <c r="AS117" s="436"/>
      <c r="AT117" s="95"/>
      <c r="AU117" s="95"/>
      <c r="AV117" s="178" t="str">
        <f t="shared" si="102"/>
        <v/>
      </c>
      <c r="AW117" s="95" t="str">
        <f t="shared" si="103"/>
        <v/>
      </c>
      <c r="AX117" s="436"/>
    </row>
    <row r="118" spans="2:50" hidden="1">
      <c r="B118" s="435"/>
      <c r="C118" s="95">
        <v>12</v>
      </c>
      <c r="D118" s="95"/>
      <c r="E118" s="95"/>
      <c r="F118" s="95"/>
      <c r="G118" s="178"/>
      <c r="H118" s="436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38"/>
      <c r="M118" s="154" t="str">
        <f t="shared" si="89"/>
        <v/>
      </c>
      <c r="N118" s="433"/>
      <c r="O118" s="433"/>
      <c r="P118" s="95"/>
      <c r="Q118" s="95"/>
      <c r="R118" s="178" t="str">
        <f t="shared" si="90"/>
        <v/>
      </c>
      <c r="S118" s="95" t="str">
        <f t="shared" si="91"/>
        <v/>
      </c>
      <c r="T118" s="436"/>
      <c r="U118" s="95"/>
      <c r="V118" s="95"/>
      <c r="W118" s="178" t="str">
        <f t="shared" si="92"/>
        <v/>
      </c>
      <c r="X118" s="95" t="str">
        <f t="shared" si="93"/>
        <v/>
      </c>
      <c r="Y118" s="436"/>
      <c r="Z118" s="95"/>
      <c r="AA118" s="95"/>
      <c r="AB118" s="178" t="str">
        <f t="shared" si="94"/>
        <v/>
      </c>
      <c r="AC118" s="95" t="str">
        <f t="shared" si="95"/>
        <v/>
      </c>
      <c r="AD118" s="436"/>
      <c r="AE118" s="95"/>
      <c r="AF118" s="95"/>
      <c r="AG118" s="178" t="str">
        <f t="shared" si="96"/>
        <v/>
      </c>
      <c r="AH118" s="95" t="str">
        <f t="shared" si="97"/>
        <v/>
      </c>
      <c r="AI118" s="436"/>
      <c r="AJ118" s="95"/>
      <c r="AK118" s="95"/>
      <c r="AL118" s="178" t="str">
        <f t="shared" si="98"/>
        <v/>
      </c>
      <c r="AM118" s="95" t="str">
        <f t="shared" si="99"/>
        <v/>
      </c>
      <c r="AN118" s="436"/>
      <c r="AO118" s="95"/>
      <c r="AP118" s="95"/>
      <c r="AQ118" s="178" t="str">
        <f t="shared" si="100"/>
        <v/>
      </c>
      <c r="AR118" s="95" t="str">
        <f t="shared" si="101"/>
        <v/>
      </c>
      <c r="AS118" s="436"/>
      <c r="AT118" s="95"/>
      <c r="AU118" s="95"/>
      <c r="AV118" s="178" t="str">
        <f t="shared" si="102"/>
        <v/>
      </c>
      <c r="AW118" s="95" t="str">
        <f t="shared" si="103"/>
        <v/>
      </c>
      <c r="AX118" s="436"/>
    </row>
    <row r="119" spans="2:50" hidden="1">
      <c r="B119" s="435"/>
      <c r="C119" s="95">
        <v>13</v>
      </c>
      <c r="D119" s="95"/>
      <c r="E119" s="95"/>
      <c r="F119" s="95"/>
      <c r="G119" s="178"/>
      <c r="H119" s="436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38"/>
      <c r="M119" s="154" t="str">
        <f t="shared" si="89"/>
        <v/>
      </c>
      <c r="N119" s="433"/>
      <c r="O119" s="433"/>
      <c r="P119" s="95"/>
      <c r="Q119" s="95"/>
      <c r="R119" s="178" t="str">
        <f t="shared" si="90"/>
        <v/>
      </c>
      <c r="S119" s="95" t="str">
        <f t="shared" si="91"/>
        <v/>
      </c>
      <c r="T119" s="436"/>
      <c r="U119" s="95"/>
      <c r="V119" s="95"/>
      <c r="W119" s="178" t="str">
        <f t="shared" si="92"/>
        <v/>
      </c>
      <c r="X119" s="95" t="str">
        <f t="shared" si="93"/>
        <v/>
      </c>
      <c r="Y119" s="436"/>
      <c r="Z119" s="95"/>
      <c r="AA119" s="95"/>
      <c r="AB119" s="178" t="str">
        <f t="shared" si="94"/>
        <v/>
      </c>
      <c r="AC119" s="95" t="str">
        <f t="shared" si="95"/>
        <v/>
      </c>
      <c r="AD119" s="436"/>
      <c r="AE119" s="95"/>
      <c r="AF119" s="95"/>
      <c r="AG119" s="178" t="str">
        <f t="shared" si="96"/>
        <v/>
      </c>
      <c r="AH119" s="95" t="str">
        <f t="shared" si="97"/>
        <v/>
      </c>
      <c r="AI119" s="436"/>
      <c r="AJ119" s="95"/>
      <c r="AK119" s="95"/>
      <c r="AL119" s="178" t="str">
        <f t="shared" si="98"/>
        <v/>
      </c>
      <c r="AM119" s="95" t="str">
        <f t="shared" si="99"/>
        <v/>
      </c>
      <c r="AN119" s="436"/>
      <c r="AO119" s="95"/>
      <c r="AP119" s="95"/>
      <c r="AQ119" s="178" t="str">
        <f t="shared" si="100"/>
        <v/>
      </c>
      <c r="AR119" s="95" t="str">
        <f t="shared" si="101"/>
        <v/>
      </c>
      <c r="AS119" s="436"/>
      <c r="AT119" s="95"/>
      <c r="AU119" s="95"/>
      <c r="AV119" s="178" t="str">
        <f t="shared" si="102"/>
        <v/>
      </c>
      <c r="AW119" s="95" t="str">
        <f t="shared" si="103"/>
        <v/>
      </c>
      <c r="AX119" s="436"/>
    </row>
    <row r="120" spans="2:50" hidden="1">
      <c r="B120" s="435"/>
      <c r="C120" s="95">
        <v>14</v>
      </c>
      <c r="D120" s="95"/>
      <c r="E120" s="95"/>
      <c r="F120" s="95"/>
      <c r="G120" s="178"/>
      <c r="H120" s="436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38"/>
      <c r="M120" s="154" t="str">
        <f t="shared" si="89"/>
        <v/>
      </c>
      <c r="N120" s="433"/>
      <c r="O120" s="433"/>
      <c r="P120" s="95"/>
      <c r="Q120" s="95"/>
      <c r="R120" s="178" t="str">
        <f t="shared" si="90"/>
        <v/>
      </c>
      <c r="S120" s="95" t="str">
        <f t="shared" si="91"/>
        <v/>
      </c>
      <c r="T120" s="436"/>
      <c r="U120" s="95"/>
      <c r="V120" s="95"/>
      <c r="W120" s="178" t="str">
        <f t="shared" si="92"/>
        <v/>
      </c>
      <c r="X120" s="95" t="str">
        <f t="shared" si="93"/>
        <v/>
      </c>
      <c r="Y120" s="436"/>
      <c r="Z120" s="95"/>
      <c r="AA120" s="95"/>
      <c r="AB120" s="178" t="str">
        <f t="shared" si="94"/>
        <v/>
      </c>
      <c r="AC120" s="95" t="str">
        <f t="shared" si="95"/>
        <v/>
      </c>
      <c r="AD120" s="436"/>
      <c r="AE120" s="95"/>
      <c r="AF120" s="95"/>
      <c r="AG120" s="178" t="str">
        <f t="shared" si="96"/>
        <v/>
      </c>
      <c r="AH120" s="95" t="str">
        <f t="shared" si="97"/>
        <v/>
      </c>
      <c r="AI120" s="436"/>
      <c r="AJ120" s="95"/>
      <c r="AK120" s="95"/>
      <c r="AL120" s="178" t="str">
        <f t="shared" si="98"/>
        <v/>
      </c>
      <c r="AM120" s="95" t="str">
        <f t="shared" si="99"/>
        <v/>
      </c>
      <c r="AN120" s="436"/>
      <c r="AO120" s="95"/>
      <c r="AP120" s="95"/>
      <c r="AQ120" s="178" t="str">
        <f t="shared" si="100"/>
        <v/>
      </c>
      <c r="AR120" s="95" t="str">
        <f t="shared" si="101"/>
        <v/>
      </c>
      <c r="AS120" s="436"/>
      <c r="AT120" s="95"/>
      <c r="AU120" s="95"/>
      <c r="AV120" s="178" t="str">
        <f t="shared" si="102"/>
        <v/>
      </c>
      <c r="AW120" s="95" t="str">
        <f t="shared" si="103"/>
        <v/>
      </c>
      <c r="AX120" s="436"/>
    </row>
    <row r="121" spans="2:50" hidden="1">
      <c r="B121" s="435"/>
      <c r="C121" s="95">
        <v>15</v>
      </c>
      <c r="D121" s="95"/>
      <c r="E121" s="95"/>
      <c r="F121" s="95"/>
      <c r="G121" s="178"/>
      <c r="H121" s="436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39"/>
      <c r="M121" s="154" t="str">
        <f t="shared" si="89"/>
        <v/>
      </c>
      <c r="N121" s="433"/>
      <c r="O121" s="433"/>
      <c r="P121" s="95"/>
      <c r="Q121" s="95"/>
      <c r="R121" s="178" t="str">
        <f t="shared" si="90"/>
        <v/>
      </c>
      <c r="S121" s="95" t="str">
        <f t="shared" si="91"/>
        <v/>
      </c>
      <c r="T121" s="436"/>
      <c r="U121" s="95"/>
      <c r="V121" s="95"/>
      <c r="W121" s="178" t="str">
        <f t="shared" si="92"/>
        <v/>
      </c>
      <c r="X121" s="95" t="str">
        <f t="shared" si="93"/>
        <v/>
      </c>
      <c r="Y121" s="436"/>
      <c r="Z121" s="95"/>
      <c r="AA121" s="95"/>
      <c r="AB121" s="178" t="str">
        <f t="shared" si="94"/>
        <v/>
      </c>
      <c r="AC121" s="95" t="str">
        <f t="shared" si="95"/>
        <v/>
      </c>
      <c r="AD121" s="436"/>
      <c r="AE121" s="95"/>
      <c r="AF121" s="95"/>
      <c r="AG121" s="178" t="str">
        <f t="shared" si="96"/>
        <v/>
      </c>
      <c r="AH121" s="95" t="str">
        <f t="shared" si="97"/>
        <v/>
      </c>
      <c r="AI121" s="436"/>
      <c r="AJ121" s="95"/>
      <c r="AK121" s="95"/>
      <c r="AL121" s="178" t="str">
        <f t="shared" si="98"/>
        <v/>
      </c>
      <c r="AM121" s="95" t="str">
        <f t="shared" si="99"/>
        <v/>
      </c>
      <c r="AN121" s="436"/>
      <c r="AO121" s="95"/>
      <c r="AP121" s="95"/>
      <c r="AQ121" s="178" t="str">
        <f t="shared" si="100"/>
        <v/>
      </c>
      <c r="AR121" s="95" t="str">
        <f t="shared" si="101"/>
        <v/>
      </c>
      <c r="AS121" s="436"/>
      <c r="AT121" s="95"/>
      <c r="AU121" s="95"/>
      <c r="AV121" s="178" t="str">
        <f t="shared" si="102"/>
        <v/>
      </c>
      <c r="AW121" s="95" t="str">
        <f t="shared" si="103"/>
        <v/>
      </c>
      <c r="AX121" s="436"/>
    </row>
    <row r="122" spans="2:50" ht="15.75" hidden="1">
      <c r="B122" s="443" t="s">
        <v>167</v>
      </c>
      <c r="C122" s="444"/>
      <c r="D122" s="444"/>
      <c r="E122" s="444"/>
      <c r="F122" s="444"/>
      <c r="G122" s="444"/>
      <c r="H122" s="444"/>
      <c r="I122" s="151"/>
      <c r="J122" s="151"/>
      <c r="K122" s="151"/>
      <c r="L122" s="151"/>
      <c r="M122" s="151"/>
      <c r="N122" s="433" t="s">
        <v>159</v>
      </c>
      <c r="O122" s="446" t="s">
        <v>106</v>
      </c>
      <c r="P122" s="448">
        <f>AT102+1</f>
        <v>45909</v>
      </c>
      <c r="Q122" s="435"/>
      <c r="R122" s="435"/>
      <c r="S122" s="435"/>
      <c r="T122" s="435"/>
      <c r="U122" s="448">
        <f>P122+1</f>
        <v>45910</v>
      </c>
      <c r="V122" s="435"/>
      <c r="W122" s="435"/>
      <c r="X122" s="435"/>
      <c r="Y122" s="435"/>
      <c r="Z122" s="448">
        <f>U122+1</f>
        <v>45911</v>
      </c>
      <c r="AA122" s="435"/>
      <c r="AB122" s="435"/>
      <c r="AC122" s="435"/>
      <c r="AD122" s="435"/>
      <c r="AE122" s="448">
        <f>Z122+1</f>
        <v>45912</v>
      </c>
      <c r="AF122" s="435"/>
      <c r="AG122" s="435"/>
      <c r="AH122" s="435"/>
      <c r="AI122" s="435"/>
      <c r="AJ122" s="448">
        <f>AE122+1</f>
        <v>45913</v>
      </c>
      <c r="AK122" s="435"/>
      <c r="AL122" s="435"/>
      <c r="AM122" s="435"/>
      <c r="AN122" s="435"/>
      <c r="AO122" s="448">
        <f>AJ122+1</f>
        <v>45914</v>
      </c>
      <c r="AP122" s="435"/>
      <c r="AQ122" s="435"/>
      <c r="AR122" s="435"/>
      <c r="AS122" s="435"/>
      <c r="AT122" s="448">
        <f>AO122+1</f>
        <v>45915</v>
      </c>
      <c r="AU122" s="435"/>
      <c r="AV122" s="435"/>
      <c r="AW122" s="435"/>
      <c r="AX122" s="435"/>
    </row>
    <row r="123" spans="2:50" ht="15.75" hidden="1">
      <c r="B123" s="445"/>
      <c r="C123" s="445"/>
      <c r="D123" s="445"/>
      <c r="E123" s="445"/>
      <c r="F123" s="445"/>
      <c r="G123" s="445"/>
      <c r="H123" s="445"/>
      <c r="I123" s="151"/>
      <c r="J123" s="151"/>
      <c r="K123" s="151"/>
      <c r="L123" s="151"/>
      <c r="M123" s="151"/>
      <c r="N123" s="433"/>
      <c r="O123" s="447"/>
      <c r="P123" s="448" t="s">
        <v>120</v>
      </c>
      <c r="Q123" s="435"/>
      <c r="R123" s="435"/>
      <c r="S123" s="435"/>
      <c r="T123" s="435"/>
      <c r="U123" s="448" t="s">
        <v>114</v>
      </c>
      <c r="V123" s="435"/>
      <c r="W123" s="435"/>
      <c r="X123" s="435"/>
      <c r="Y123" s="435"/>
      <c r="Z123" s="448" t="s">
        <v>115</v>
      </c>
      <c r="AA123" s="435"/>
      <c r="AB123" s="435"/>
      <c r="AC123" s="435"/>
      <c r="AD123" s="435"/>
      <c r="AE123" s="448" t="s">
        <v>116</v>
      </c>
      <c r="AF123" s="435"/>
      <c r="AG123" s="435"/>
      <c r="AH123" s="435"/>
      <c r="AI123" s="435"/>
      <c r="AJ123" s="448" t="s">
        <v>117</v>
      </c>
      <c r="AK123" s="435"/>
      <c r="AL123" s="435"/>
      <c r="AM123" s="435"/>
      <c r="AN123" s="435"/>
      <c r="AO123" s="448" t="s">
        <v>118</v>
      </c>
      <c r="AP123" s="435"/>
      <c r="AQ123" s="435"/>
      <c r="AR123" s="435"/>
      <c r="AS123" s="435"/>
      <c r="AT123" s="448" t="s">
        <v>119</v>
      </c>
      <c r="AU123" s="435"/>
      <c r="AV123" s="435"/>
      <c r="AW123" s="435"/>
      <c r="AX123" s="435"/>
    </row>
    <row r="124" spans="2:50" hidden="1">
      <c r="B124" s="433" t="s">
        <v>155</v>
      </c>
      <c r="C124" s="433" t="s">
        <v>147</v>
      </c>
      <c r="D124" s="433"/>
      <c r="E124" s="433" t="s">
        <v>149</v>
      </c>
      <c r="F124" s="433"/>
      <c r="G124" s="433"/>
      <c r="H124" s="440" t="s">
        <v>156</v>
      </c>
      <c r="I124" s="434" t="s">
        <v>225</v>
      </c>
      <c r="J124" s="434"/>
      <c r="K124" s="434"/>
      <c r="L124" s="434" t="s">
        <v>156</v>
      </c>
      <c r="M124" s="434" t="s">
        <v>168</v>
      </c>
      <c r="N124" s="433"/>
      <c r="O124" s="433" t="s">
        <v>158</v>
      </c>
      <c r="P124" s="430" t="s">
        <v>152</v>
      </c>
      <c r="Q124" s="431"/>
      <c r="R124" s="431"/>
      <c r="S124" s="432"/>
      <c r="T124" s="433" t="s">
        <v>156</v>
      </c>
      <c r="U124" s="430" t="s">
        <v>152</v>
      </c>
      <c r="V124" s="431"/>
      <c r="W124" s="431"/>
      <c r="X124" s="432"/>
      <c r="Y124" s="433" t="s">
        <v>156</v>
      </c>
      <c r="Z124" s="430" t="s">
        <v>152</v>
      </c>
      <c r="AA124" s="431"/>
      <c r="AB124" s="431"/>
      <c r="AC124" s="432"/>
      <c r="AD124" s="433" t="s">
        <v>156</v>
      </c>
      <c r="AE124" s="430" t="s">
        <v>152</v>
      </c>
      <c r="AF124" s="431"/>
      <c r="AG124" s="431"/>
      <c r="AH124" s="432"/>
      <c r="AI124" s="433" t="s">
        <v>156</v>
      </c>
      <c r="AJ124" s="430" t="s">
        <v>152</v>
      </c>
      <c r="AK124" s="431"/>
      <c r="AL124" s="431"/>
      <c r="AM124" s="432"/>
      <c r="AN124" s="433" t="s">
        <v>156</v>
      </c>
      <c r="AO124" s="430" t="s">
        <v>152</v>
      </c>
      <c r="AP124" s="431"/>
      <c r="AQ124" s="431"/>
      <c r="AR124" s="432"/>
      <c r="AS124" s="433" t="s">
        <v>156</v>
      </c>
      <c r="AT124" s="430" t="s">
        <v>152</v>
      </c>
      <c r="AU124" s="431"/>
      <c r="AV124" s="431"/>
      <c r="AW124" s="432"/>
      <c r="AX124" s="433" t="s">
        <v>156</v>
      </c>
    </row>
    <row r="125" spans="2:50" hidden="1">
      <c r="B125" s="433"/>
      <c r="C125" s="433"/>
      <c r="D125" s="433"/>
      <c r="E125" s="433" t="s">
        <v>148</v>
      </c>
      <c r="F125" s="433"/>
      <c r="G125" s="433"/>
      <c r="H125" s="441"/>
      <c r="I125" s="434" t="s">
        <v>148</v>
      </c>
      <c r="J125" s="434"/>
      <c r="K125" s="434"/>
      <c r="L125" s="434"/>
      <c r="M125" s="434"/>
      <c r="N125" s="433"/>
      <c r="O125" s="433"/>
      <c r="P125" s="430" t="s">
        <v>153</v>
      </c>
      <c r="Q125" s="431"/>
      <c r="R125" s="431"/>
      <c r="S125" s="432"/>
      <c r="T125" s="433"/>
      <c r="U125" s="430" t="s">
        <v>153</v>
      </c>
      <c r="V125" s="431"/>
      <c r="W125" s="431"/>
      <c r="X125" s="432"/>
      <c r="Y125" s="433"/>
      <c r="Z125" s="430" t="s">
        <v>153</v>
      </c>
      <c r="AA125" s="431"/>
      <c r="AB125" s="431"/>
      <c r="AC125" s="432"/>
      <c r="AD125" s="433"/>
      <c r="AE125" s="430" t="s">
        <v>153</v>
      </c>
      <c r="AF125" s="431"/>
      <c r="AG125" s="431"/>
      <c r="AH125" s="432"/>
      <c r="AI125" s="433"/>
      <c r="AJ125" s="430" t="s">
        <v>153</v>
      </c>
      <c r="AK125" s="431"/>
      <c r="AL125" s="431"/>
      <c r="AM125" s="432"/>
      <c r="AN125" s="433"/>
      <c r="AO125" s="430" t="s">
        <v>153</v>
      </c>
      <c r="AP125" s="431"/>
      <c r="AQ125" s="431"/>
      <c r="AR125" s="432"/>
      <c r="AS125" s="433"/>
      <c r="AT125" s="430" t="s">
        <v>153</v>
      </c>
      <c r="AU125" s="431"/>
      <c r="AV125" s="431"/>
      <c r="AW125" s="432"/>
      <c r="AX125" s="433"/>
    </row>
    <row r="126" spans="2:50" hidden="1">
      <c r="B126" s="433"/>
      <c r="C126" s="433"/>
      <c r="D126" s="433"/>
      <c r="E126" s="94" t="s">
        <v>150</v>
      </c>
      <c r="F126" s="94" t="s">
        <v>151</v>
      </c>
      <c r="G126" s="94" t="s">
        <v>154</v>
      </c>
      <c r="H126" s="442"/>
      <c r="I126" s="153" t="s">
        <v>150</v>
      </c>
      <c r="J126" s="153" t="s">
        <v>151</v>
      </c>
      <c r="K126" s="153" t="s">
        <v>154</v>
      </c>
      <c r="L126" s="434"/>
      <c r="M126" s="434"/>
      <c r="N126" s="433"/>
      <c r="O126" s="433"/>
      <c r="P126" s="94" t="s">
        <v>150</v>
      </c>
      <c r="Q126" s="94" t="s">
        <v>151</v>
      </c>
      <c r="R126" s="94" t="s">
        <v>154</v>
      </c>
      <c r="S126" s="94" t="s">
        <v>168</v>
      </c>
      <c r="T126" s="433"/>
      <c r="U126" s="94" t="s">
        <v>150</v>
      </c>
      <c r="V126" s="94" t="s">
        <v>151</v>
      </c>
      <c r="W126" s="94" t="s">
        <v>154</v>
      </c>
      <c r="X126" s="94" t="s">
        <v>168</v>
      </c>
      <c r="Y126" s="433"/>
      <c r="Z126" s="94" t="s">
        <v>150</v>
      </c>
      <c r="AA126" s="94" t="s">
        <v>151</v>
      </c>
      <c r="AB126" s="94" t="s">
        <v>154</v>
      </c>
      <c r="AC126" s="94" t="s">
        <v>168</v>
      </c>
      <c r="AD126" s="43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3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3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3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33"/>
    </row>
    <row r="127" spans="2:50" hidden="1">
      <c r="B127" s="433" t="s">
        <v>139</v>
      </c>
      <c r="C127" s="95">
        <v>1</v>
      </c>
      <c r="D127" s="95"/>
      <c r="E127" s="95"/>
      <c r="F127" s="95"/>
      <c r="G127" s="178" t="e">
        <f>F127/E127</f>
        <v>#DIV/0!</v>
      </c>
      <c r="H127" s="436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37" t="str">
        <f>IFERROR(AVERAGE(K127:K141),"-")</f>
        <v>-</v>
      </c>
      <c r="M127" s="154" t="str">
        <f>IFERROR(RANK(K127, K$127:K$141),"")</f>
        <v/>
      </c>
      <c r="N127" s="433"/>
      <c r="O127" s="43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36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36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36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36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36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36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36" t="e">
        <f>AVERAGE(AV127:AV141)</f>
        <v>#DIV/0!</v>
      </c>
    </row>
    <row r="128" spans="2:50" hidden="1">
      <c r="B128" s="435"/>
      <c r="C128" s="95">
        <v>2</v>
      </c>
      <c r="D128" s="95"/>
      <c r="E128" s="95"/>
      <c r="F128" s="95"/>
      <c r="G128" s="178"/>
      <c r="H128" s="436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38"/>
      <c r="M128" s="154" t="str">
        <f t="shared" ref="M128:M141" si="106">IFERROR(RANK(K128, K$127:K$141),"")</f>
        <v/>
      </c>
      <c r="N128" s="433"/>
      <c r="O128" s="43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36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36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36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36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36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36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36"/>
    </row>
    <row r="129" spans="2:50" hidden="1">
      <c r="B129" s="435"/>
      <c r="C129" s="95">
        <v>3</v>
      </c>
      <c r="D129" s="95"/>
      <c r="E129" s="95"/>
      <c r="F129" s="95"/>
      <c r="G129" s="178"/>
      <c r="H129" s="436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38"/>
      <c r="M129" s="154" t="str">
        <f t="shared" si="106"/>
        <v/>
      </c>
      <c r="N129" s="433"/>
      <c r="O129" s="433"/>
      <c r="P129" s="95"/>
      <c r="Q129" s="95"/>
      <c r="R129" s="178" t="str">
        <f t="shared" si="107"/>
        <v/>
      </c>
      <c r="S129" s="95" t="str">
        <f t="shared" si="108"/>
        <v/>
      </c>
      <c r="T129" s="436"/>
      <c r="U129" s="95"/>
      <c r="V129" s="95"/>
      <c r="W129" s="178" t="str">
        <f t="shared" si="109"/>
        <v/>
      </c>
      <c r="X129" s="95" t="str">
        <f t="shared" si="110"/>
        <v/>
      </c>
      <c r="Y129" s="436"/>
      <c r="Z129" s="95"/>
      <c r="AA129" s="95"/>
      <c r="AB129" s="178" t="str">
        <f t="shared" si="111"/>
        <v/>
      </c>
      <c r="AC129" s="95" t="str">
        <f t="shared" si="112"/>
        <v/>
      </c>
      <c r="AD129" s="436"/>
      <c r="AE129" s="95"/>
      <c r="AF129" s="95"/>
      <c r="AG129" s="178" t="str">
        <f t="shared" si="113"/>
        <v/>
      </c>
      <c r="AH129" s="95" t="str">
        <f t="shared" si="114"/>
        <v/>
      </c>
      <c r="AI129" s="436"/>
      <c r="AJ129" s="95"/>
      <c r="AK129" s="95"/>
      <c r="AL129" s="178" t="str">
        <f t="shared" si="115"/>
        <v/>
      </c>
      <c r="AM129" s="95" t="str">
        <f t="shared" si="116"/>
        <v/>
      </c>
      <c r="AN129" s="436"/>
      <c r="AO129" s="95"/>
      <c r="AP129" s="95"/>
      <c r="AQ129" s="178" t="str">
        <f t="shared" si="117"/>
        <v/>
      </c>
      <c r="AR129" s="95" t="str">
        <f t="shared" si="118"/>
        <v/>
      </c>
      <c r="AS129" s="436"/>
      <c r="AT129" s="95"/>
      <c r="AU129" s="95"/>
      <c r="AV129" s="178" t="str">
        <f t="shared" si="119"/>
        <v/>
      </c>
      <c r="AW129" s="95" t="str">
        <f t="shared" si="120"/>
        <v/>
      </c>
      <c r="AX129" s="436"/>
    </row>
    <row r="130" spans="2:50" hidden="1">
      <c r="B130" s="435"/>
      <c r="C130" s="95">
        <v>4</v>
      </c>
      <c r="D130" s="95"/>
      <c r="E130" s="95"/>
      <c r="F130" s="95"/>
      <c r="G130" s="178"/>
      <c r="H130" s="436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38"/>
      <c r="M130" s="154" t="str">
        <f t="shared" si="106"/>
        <v/>
      </c>
      <c r="N130" s="433"/>
      <c r="O130" s="433"/>
      <c r="P130" s="95"/>
      <c r="Q130" s="95"/>
      <c r="R130" s="178" t="str">
        <f t="shared" si="107"/>
        <v/>
      </c>
      <c r="S130" s="95" t="str">
        <f t="shared" si="108"/>
        <v/>
      </c>
      <c r="T130" s="436"/>
      <c r="U130" s="95"/>
      <c r="V130" s="95"/>
      <c r="W130" s="178" t="str">
        <f t="shared" si="109"/>
        <v/>
      </c>
      <c r="X130" s="95" t="str">
        <f t="shared" si="110"/>
        <v/>
      </c>
      <c r="Y130" s="436"/>
      <c r="Z130" s="95"/>
      <c r="AA130" s="95"/>
      <c r="AB130" s="178" t="str">
        <f t="shared" si="111"/>
        <v/>
      </c>
      <c r="AC130" s="95" t="str">
        <f t="shared" si="112"/>
        <v/>
      </c>
      <c r="AD130" s="436"/>
      <c r="AE130" s="95"/>
      <c r="AF130" s="95"/>
      <c r="AG130" s="178" t="str">
        <f t="shared" si="113"/>
        <v/>
      </c>
      <c r="AH130" s="95" t="str">
        <f t="shared" si="114"/>
        <v/>
      </c>
      <c r="AI130" s="436"/>
      <c r="AJ130" s="95"/>
      <c r="AK130" s="95"/>
      <c r="AL130" s="178" t="str">
        <f t="shared" si="115"/>
        <v/>
      </c>
      <c r="AM130" s="95" t="str">
        <f t="shared" si="116"/>
        <v/>
      </c>
      <c r="AN130" s="436"/>
      <c r="AO130" s="95"/>
      <c r="AP130" s="95"/>
      <c r="AQ130" s="178" t="str">
        <f t="shared" si="117"/>
        <v/>
      </c>
      <c r="AR130" s="95" t="str">
        <f t="shared" si="118"/>
        <v/>
      </c>
      <c r="AS130" s="436"/>
      <c r="AT130" s="95"/>
      <c r="AU130" s="95"/>
      <c r="AV130" s="178" t="str">
        <f t="shared" si="119"/>
        <v/>
      </c>
      <c r="AW130" s="95" t="str">
        <f t="shared" si="120"/>
        <v/>
      </c>
      <c r="AX130" s="436"/>
    </row>
    <row r="131" spans="2:50" hidden="1">
      <c r="B131" s="435"/>
      <c r="C131" s="95">
        <v>5</v>
      </c>
      <c r="D131" s="95"/>
      <c r="E131" s="95"/>
      <c r="F131" s="95"/>
      <c r="G131" s="178"/>
      <c r="H131" s="436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38"/>
      <c r="M131" s="154" t="str">
        <f t="shared" si="106"/>
        <v/>
      </c>
      <c r="N131" s="433"/>
      <c r="O131" s="433"/>
      <c r="P131" s="95"/>
      <c r="Q131" s="95"/>
      <c r="R131" s="178" t="str">
        <f t="shared" si="107"/>
        <v/>
      </c>
      <c r="S131" s="95" t="str">
        <f t="shared" si="108"/>
        <v/>
      </c>
      <c r="T131" s="436"/>
      <c r="U131" s="95"/>
      <c r="V131" s="95"/>
      <c r="W131" s="178" t="str">
        <f t="shared" si="109"/>
        <v/>
      </c>
      <c r="X131" s="95" t="str">
        <f t="shared" si="110"/>
        <v/>
      </c>
      <c r="Y131" s="436"/>
      <c r="Z131" s="95"/>
      <c r="AA131" s="95"/>
      <c r="AB131" s="178" t="str">
        <f t="shared" si="111"/>
        <v/>
      </c>
      <c r="AC131" s="95" t="str">
        <f t="shared" si="112"/>
        <v/>
      </c>
      <c r="AD131" s="436"/>
      <c r="AE131" s="95"/>
      <c r="AF131" s="95"/>
      <c r="AG131" s="178" t="str">
        <f t="shared" si="113"/>
        <v/>
      </c>
      <c r="AH131" s="95" t="str">
        <f t="shared" si="114"/>
        <v/>
      </c>
      <c r="AI131" s="436"/>
      <c r="AJ131" s="95"/>
      <c r="AK131" s="95"/>
      <c r="AL131" s="178" t="str">
        <f t="shared" si="115"/>
        <v/>
      </c>
      <c r="AM131" s="95" t="str">
        <f t="shared" si="116"/>
        <v/>
      </c>
      <c r="AN131" s="436"/>
      <c r="AO131" s="95"/>
      <c r="AP131" s="95"/>
      <c r="AQ131" s="178" t="str">
        <f t="shared" si="117"/>
        <v/>
      </c>
      <c r="AR131" s="95" t="str">
        <f t="shared" si="118"/>
        <v/>
      </c>
      <c r="AS131" s="436"/>
      <c r="AT131" s="95"/>
      <c r="AU131" s="95"/>
      <c r="AV131" s="178" t="str">
        <f t="shared" si="119"/>
        <v/>
      </c>
      <c r="AW131" s="95" t="str">
        <f t="shared" si="120"/>
        <v/>
      </c>
      <c r="AX131" s="436"/>
    </row>
    <row r="132" spans="2:50" hidden="1">
      <c r="B132" s="435"/>
      <c r="C132" s="95">
        <v>6</v>
      </c>
      <c r="D132" s="95"/>
      <c r="E132" s="95"/>
      <c r="F132" s="95"/>
      <c r="G132" s="178"/>
      <c r="H132" s="436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38"/>
      <c r="M132" s="154" t="str">
        <f t="shared" si="106"/>
        <v/>
      </c>
      <c r="N132" s="433"/>
      <c r="O132" s="433"/>
      <c r="P132" s="95"/>
      <c r="Q132" s="95"/>
      <c r="R132" s="178" t="str">
        <f t="shared" si="107"/>
        <v/>
      </c>
      <c r="S132" s="95" t="str">
        <f t="shared" si="108"/>
        <v/>
      </c>
      <c r="T132" s="436"/>
      <c r="U132" s="95"/>
      <c r="V132" s="95"/>
      <c r="W132" s="178" t="str">
        <f t="shared" si="109"/>
        <v/>
      </c>
      <c r="X132" s="95" t="str">
        <f t="shared" si="110"/>
        <v/>
      </c>
      <c r="Y132" s="436"/>
      <c r="Z132" s="95"/>
      <c r="AA132" s="95"/>
      <c r="AB132" s="178" t="str">
        <f t="shared" si="111"/>
        <v/>
      </c>
      <c r="AC132" s="95" t="str">
        <f t="shared" si="112"/>
        <v/>
      </c>
      <c r="AD132" s="436"/>
      <c r="AE132" s="95"/>
      <c r="AF132" s="95"/>
      <c r="AG132" s="178" t="str">
        <f t="shared" si="113"/>
        <v/>
      </c>
      <c r="AH132" s="95" t="str">
        <f t="shared" si="114"/>
        <v/>
      </c>
      <c r="AI132" s="436"/>
      <c r="AJ132" s="95"/>
      <c r="AK132" s="95"/>
      <c r="AL132" s="178" t="str">
        <f t="shared" si="115"/>
        <v/>
      </c>
      <c r="AM132" s="95" t="str">
        <f t="shared" si="116"/>
        <v/>
      </c>
      <c r="AN132" s="436"/>
      <c r="AO132" s="95"/>
      <c r="AP132" s="95"/>
      <c r="AQ132" s="178" t="str">
        <f t="shared" si="117"/>
        <v/>
      </c>
      <c r="AR132" s="95" t="str">
        <f t="shared" si="118"/>
        <v/>
      </c>
      <c r="AS132" s="436"/>
      <c r="AT132" s="95"/>
      <c r="AU132" s="95"/>
      <c r="AV132" s="178" t="str">
        <f t="shared" si="119"/>
        <v/>
      </c>
      <c r="AW132" s="95" t="str">
        <f t="shared" si="120"/>
        <v/>
      </c>
      <c r="AX132" s="436"/>
    </row>
    <row r="133" spans="2:50" hidden="1">
      <c r="B133" s="435"/>
      <c r="C133" s="95">
        <v>7</v>
      </c>
      <c r="D133" s="95"/>
      <c r="E133" s="95"/>
      <c r="F133" s="95"/>
      <c r="G133" s="178"/>
      <c r="H133" s="436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38"/>
      <c r="M133" s="154" t="str">
        <f t="shared" si="106"/>
        <v/>
      </c>
      <c r="N133" s="433"/>
      <c r="O133" s="433"/>
      <c r="P133" s="95"/>
      <c r="Q133" s="95"/>
      <c r="R133" s="178" t="str">
        <f t="shared" si="107"/>
        <v/>
      </c>
      <c r="S133" s="95" t="str">
        <f t="shared" si="108"/>
        <v/>
      </c>
      <c r="T133" s="436"/>
      <c r="U133" s="95"/>
      <c r="V133" s="95"/>
      <c r="W133" s="178" t="str">
        <f t="shared" si="109"/>
        <v/>
      </c>
      <c r="X133" s="95" t="str">
        <f t="shared" si="110"/>
        <v/>
      </c>
      <c r="Y133" s="436"/>
      <c r="Z133" s="95"/>
      <c r="AA133" s="95"/>
      <c r="AB133" s="178" t="str">
        <f t="shared" si="111"/>
        <v/>
      </c>
      <c r="AC133" s="95" t="str">
        <f t="shared" si="112"/>
        <v/>
      </c>
      <c r="AD133" s="436"/>
      <c r="AE133" s="95"/>
      <c r="AF133" s="95"/>
      <c r="AG133" s="178" t="str">
        <f t="shared" si="113"/>
        <v/>
      </c>
      <c r="AH133" s="95" t="str">
        <f t="shared" si="114"/>
        <v/>
      </c>
      <c r="AI133" s="436"/>
      <c r="AJ133" s="95"/>
      <c r="AK133" s="95"/>
      <c r="AL133" s="178" t="str">
        <f t="shared" si="115"/>
        <v/>
      </c>
      <c r="AM133" s="95" t="str">
        <f t="shared" si="116"/>
        <v/>
      </c>
      <c r="AN133" s="436"/>
      <c r="AO133" s="95"/>
      <c r="AP133" s="95"/>
      <c r="AQ133" s="178" t="str">
        <f t="shared" si="117"/>
        <v/>
      </c>
      <c r="AR133" s="95" t="str">
        <f t="shared" si="118"/>
        <v/>
      </c>
      <c r="AS133" s="436"/>
      <c r="AT133" s="95"/>
      <c r="AU133" s="95"/>
      <c r="AV133" s="178" t="str">
        <f t="shared" si="119"/>
        <v/>
      </c>
      <c r="AW133" s="95" t="str">
        <f t="shared" si="120"/>
        <v/>
      </c>
      <c r="AX133" s="436"/>
    </row>
    <row r="134" spans="2:50" hidden="1">
      <c r="B134" s="435"/>
      <c r="C134" s="95">
        <v>8</v>
      </c>
      <c r="D134" s="95"/>
      <c r="E134" s="95"/>
      <c r="F134" s="95"/>
      <c r="G134" s="178"/>
      <c r="H134" s="436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38"/>
      <c r="M134" s="154" t="str">
        <f t="shared" si="106"/>
        <v/>
      </c>
      <c r="N134" s="433"/>
      <c r="O134" s="433"/>
      <c r="P134" s="95"/>
      <c r="Q134" s="95"/>
      <c r="R134" s="178" t="str">
        <f t="shared" si="107"/>
        <v/>
      </c>
      <c r="S134" s="95" t="str">
        <f t="shared" si="108"/>
        <v/>
      </c>
      <c r="T134" s="436"/>
      <c r="U134" s="95"/>
      <c r="V134" s="95"/>
      <c r="W134" s="178" t="str">
        <f t="shared" si="109"/>
        <v/>
      </c>
      <c r="X134" s="95" t="str">
        <f t="shared" si="110"/>
        <v/>
      </c>
      <c r="Y134" s="436"/>
      <c r="Z134" s="95"/>
      <c r="AA134" s="95"/>
      <c r="AB134" s="178" t="str">
        <f t="shared" si="111"/>
        <v/>
      </c>
      <c r="AC134" s="95" t="str">
        <f t="shared" si="112"/>
        <v/>
      </c>
      <c r="AD134" s="436"/>
      <c r="AE134" s="95"/>
      <c r="AF134" s="95"/>
      <c r="AG134" s="178" t="str">
        <f t="shared" si="113"/>
        <v/>
      </c>
      <c r="AH134" s="95" t="str">
        <f t="shared" si="114"/>
        <v/>
      </c>
      <c r="AI134" s="436"/>
      <c r="AJ134" s="95"/>
      <c r="AK134" s="95"/>
      <c r="AL134" s="178" t="str">
        <f t="shared" si="115"/>
        <v/>
      </c>
      <c r="AM134" s="95" t="str">
        <f t="shared" si="116"/>
        <v/>
      </c>
      <c r="AN134" s="436"/>
      <c r="AO134" s="95"/>
      <c r="AP134" s="95"/>
      <c r="AQ134" s="178" t="str">
        <f t="shared" si="117"/>
        <v/>
      </c>
      <c r="AR134" s="95" t="str">
        <f t="shared" si="118"/>
        <v/>
      </c>
      <c r="AS134" s="436"/>
      <c r="AT134" s="95"/>
      <c r="AU134" s="95"/>
      <c r="AV134" s="178" t="str">
        <f t="shared" si="119"/>
        <v/>
      </c>
      <c r="AW134" s="95" t="str">
        <f t="shared" si="120"/>
        <v/>
      </c>
      <c r="AX134" s="436"/>
    </row>
    <row r="135" spans="2:50" hidden="1">
      <c r="B135" s="435"/>
      <c r="C135" s="95">
        <v>9</v>
      </c>
      <c r="D135" s="95"/>
      <c r="E135" s="95"/>
      <c r="F135" s="95"/>
      <c r="G135" s="178"/>
      <c r="H135" s="436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38"/>
      <c r="M135" s="154" t="str">
        <f t="shared" si="106"/>
        <v/>
      </c>
      <c r="N135" s="433"/>
      <c r="O135" s="433"/>
      <c r="P135" s="95"/>
      <c r="Q135" s="95"/>
      <c r="R135" s="178" t="str">
        <f t="shared" si="107"/>
        <v/>
      </c>
      <c r="S135" s="95" t="str">
        <f t="shared" si="108"/>
        <v/>
      </c>
      <c r="T135" s="436"/>
      <c r="U135" s="95"/>
      <c r="V135" s="95"/>
      <c r="W135" s="178" t="str">
        <f t="shared" si="109"/>
        <v/>
      </c>
      <c r="X135" s="95" t="str">
        <f t="shared" si="110"/>
        <v/>
      </c>
      <c r="Y135" s="436"/>
      <c r="Z135" s="95"/>
      <c r="AA135" s="95"/>
      <c r="AB135" s="178" t="str">
        <f t="shared" si="111"/>
        <v/>
      </c>
      <c r="AC135" s="95" t="str">
        <f t="shared" si="112"/>
        <v/>
      </c>
      <c r="AD135" s="436"/>
      <c r="AE135" s="95"/>
      <c r="AF135" s="95"/>
      <c r="AG135" s="178" t="str">
        <f t="shared" si="113"/>
        <v/>
      </c>
      <c r="AH135" s="95" t="str">
        <f t="shared" si="114"/>
        <v/>
      </c>
      <c r="AI135" s="436"/>
      <c r="AJ135" s="95"/>
      <c r="AK135" s="95"/>
      <c r="AL135" s="178" t="str">
        <f t="shared" si="115"/>
        <v/>
      </c>
      <c r="AM135" s="95" t="str">
        <f t="shared" si="116"/>
        <v/>
      </c>
      <c r="AN135" s="436"/>
      <c r="AO135" s="95"/>
      <c r="AP135" s="95"/>
      <c r="AQ135" s="178" t="str">
        <f t="shared" si="117"/>
        <v/>
      </c>
      <c r="AR135" s="95" t="str">
        <f t="shared" si="118"/>
        <v/>
      </c>
      <c r="AS135" s="436"/>
      <c r="AT135" s="95"/>
      <c r="AU135" s="95"/>
      <c r="AV135" s="178" t="str">
        <f t="shared" si="119"/>
        <v/>
      </c>
      <c r="AW135" s="95" t="str">
        <f t="shared" si="120"/>
        <v/>
      </c>
      <c r="AX135" s="436"/>
    </row>
    <row r="136" spans="2:50" hidden="1">
      <c r="B136" s="435"/>
      <c r="C136" s="95">
        <v>10</v>
      </c>
      <c r="D136" s="95"/>
      <c r="E136" s="95"/>
      <c r="F136" s="95"/>
      <c r="G136" s="178"/>
      <c r="H136" s="436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38"/>
      <c r="M136" s="154" t="str">
        <f t="shared" si="106"/>
        <v/>
      </c>
      <c r="N136" s="433"/>
      <c r="O136" s="433"/>
      <c r="P136" s="95"/>
      <c r="Q136" s="95"/>
      <c r="R136" s="178" t="str">
        <f t="shared" si="107"/>
        <v/>
      </c>
      <c r="S136" s="95" t="str">
        <f t="shared" si="108"/>
        <v/>
      </c>
      <c r="T136" s="436"/>
      <c r="U136" s="95"/>
      <c r="V136" s="95"/>
      <c r="W136" s="178" t="str">
        <f t="shared" si="109"/>
        <v/>
      </c>
      <c r="X136" s="95" t="str">
        <f t="shared" si="110"/>
        <v/>
      </c>
      <c r="Y136" s="436"/>
      <c r="Z136" s="95"/>
      <c r="AA136" s="95"/>
      <c r="AB136" s="178" t="str">
        <f t="shared" si="111"/>
        <v/>
      </c>
      <c r="AC136" s="95" t="str">
        <f t="shared" si="112"/>
        <v/>
      </c>
      <c r="AD136" s="436"/>
      <c r="AE136" s="95"/>
      <c r="AF136" s="95"/>
      <c r="AG136" s="178" t="str">
        <f t="shared" si="113"/>
        <v/>
      </c>
      <c r="AH136" s="95" t="str">
        <f t="shared" si="114"/>
        <v/>
      </c>
      <c r="AI136" s="436"/>
      <c r="AJ136" s="95"/>
      <c r="AK136" s="95"/>
      <c r="AL136" s="178" t="str">
        <f t="shared" si="115"/>
        <v/>
      </c>
      <c r="AM136" s="95" t="str">
        <f t="shared" si="116"/>
        <v/>
      </c>
      <c r="AN136" s="436"/>
      <c r="AO136" s="95"/>
      <c r="AP136" s="95"/>
      <c r="AQ136" s="178" t="str">
        <f t="shared" si="117"/>
        <v/>
      </c>
      <c r="AR136" s="95" t="str">
        <f t="shared" si="118"/>
        <v/>
      </c>
      <c r="AS136" s="436"/>
      <c r="AT136" s="95"/>
      <c r="AU136" s="95"/>
      <c r="AV136" s="178" t="str">
        <f t="shared" si="119"/>
        <v/>
      </c>
      <c r="AW136" s="95" t="str">
        <f t="shared" si="120"/>
        <v/>
      </c>
      <c r="AX136" s="436"/>
    </row>
    <row r="137" spans="2:50" hidden="1">
      <c r="B137" s="435"/>
      <c r="C137" s="95">
        <v>11</v>
      </c>
      <c r="D137" s="95"/>
      <c r="E137" s="95"/>
      <c r="F137" s="95"/>
      <c r="G137" s="178"/>
      <c r="H137" s="436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38"/>
      <c r="M137" s="154" t="str">
        <f t="shared" si="106"/>
        <v/>
      </c>
      <c r="N137" s="433"/>
      <c r="O137" s="433"/>
      <c r="P137" s="95"/>
      <c r="Q137" s="95"/>
      <c r="R137" s="178" t="str">
        <f t="shared" si="107"/>
        <v/>
      </c>
      <c r="S137" s="95" t="str">
        <f t="shared" si="108"/>
        <v/>
      </c>
      <c r="T137" s="436"/>
      <c r="U137" s="95"/>
      <c r="V137" s="95"/>
      <c r="W137" s="178" t="str">
        <f t="shared" si="109"/>
        <v/>
      </c>
      <c r="X137" s="95" t="str">
        <f t="shared" si="110"/>
        <v/>
      </c>
      <c r="Y137" s="436"/>
      <c r="Z137" s="95"/>
      <c r="AA137" s="95"/>
      <c r="AB137" s="178" t="str">
        <f t="shared" si="111"/>
        <v/>
      </c>
      <c r="AC137" s="95" t="str">
        <f t="shared" si="112"/>
        <v/>
      </c>
      <c r="AD137" s="436"/>
      <c r="AE137" s="95"/>
      <c r="AF137" s="95"/>
      <c r="AG137" s="178" t="str">
        <f t="shared" si="113"/>
        <v/>
      </c>
      <c r="AH137" s="95" t="str">
        <f t="shared" si="114"/>
        <v/>
      </c>
      <c r="AI137" s="436"/>
      <c r="AJ137" s="95"/>
      <c r="AK137" s="95"/>
      <c r="AL137" s="178" t="str">
        <f t="shared" si="115"/>
        <v/>
      </c>
      <c r="AM137" s="95" t="str">
        <f t="shared" si="116"/>
        <v/>
      </c>
      <c r="AN137" s="436"/>
      <c r="AO137" s="95"/>
      <c r="AP137" s="95"/>
      <c r="AQ137" s="178" t="str">
        <f t="shared" si="117"/>
        <v/>
      </c>
      <c r="AR137" s="95" t="str">
        <f t="shared" si="118"/>
        <v/>
      </c>
      <c r="AS137" s="436"/>
      <c r="AT137" s="95"/>
      <c r="AU137" s="95"/>
      <c r="AV137" s="178" t="str">
        <f t="shared" si="119"/>
        <v/>
      </c>
      <c r="AW137" s="95" t="str">
        <f t="shared" si="120"/>
        <v/>
      </c>
      <c r="AX137" s="436"/>
    </row>
    <row r="138" spans="2:50" hidden="1">
      <c r="B138" s="435"/>
      <c r="C138" s="95">
        <v>12</v>
      </c>
      <c r="D138" s="95"/>
      <c r="E138" s="95"/>
      <c r="F138" s="95"/>
      <c r="G138" s="178"/>
      <c r="H138" s="436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38"/>
      <c r="M138" s="154" t="str">
        <f t="shared" si="106"/>
        <v/>
      </c>
      <c r="N138" s="433"/>
      <c r="O138" s="433"/>
      <c r="P138" s="95"/>
      <c r="Q138" s="95"/>
      <c r="R138" s="178" t="str">
        <f t="shared" si="107"/>
        <v/>
      </c>
      <c r="S138" s="95" t="str">
        <f t="shared" si="108"/>
        <v/>
      </c>
      <c r="T138" s="436"/>
      <c r="U138" s="95"/>
      <c r="V138" s="95"/>
      <c r="W138" s="178" t="str">
        <f t="shared" si="109"/>
        <v/>
      </c>
      <c r="X138" s="95" t="str">
        <f t="shared" si="110"/>
        <v/>
      </c>
      <c r="Y138" s="436"/>
      <c r="Z138" s="95"/>
      <c r="AA138" s="95"/>
      <c r="AB138" s="178" t="str">
        <f t="shared" si="111"/>
        <v/>
      </c>
      <c r="AC138" s="95" t="str">
        <f t="shared" si="112"/>
        <v/>
      </c>
      <c r="AD138" s="436"/>
      <c r="AE138" s="95"/>
      <c r="AF138" s="95"/>
      <c r="AG138" s="178" t="str">
        <f t="shared" si="113"/>
        <v/>
      </c>
      <c r="AH138" s="95" t="str">
        <f t="shared" si="114"/>
        <v/>
      </c>
      <c r="AI138" s="436"/>
      <c r="AJ138" s="95"/>
      <c r="AK138" s="95"/>
      <c r="AL138" s="178" t="str">
        <f t="shared" si="115"/>
        <v/>
      </c>
      <c r="AM138" s="95" t="str">
        <f t="shared" si="116"/>
        <v/>
      </c>
      <c r="AN138" s="436"/>
      <c r="AO138" s="95"/>
      <c r="AP138" s="95"/>
      <c r="AQ138" s="178" t="str">
        <f t="shared" si="117"/>
        <v/>
      </c>
      <c r="AR138" s="95" t="str">
        <f t="shared" si="118"/>
        <v/>
      </c>
      <c r="AS138" s="436"/>
      <c r="AT138" s="95"/>
      <c r="AU138" s="95"/>
      <c r="AV138" s="178" t="str">
        <f t="shared" si="119"/>
        <v/>
      </c>
      <c r="AW138" s="95" t="str">
        <f t="shared" si="120"/>
        <v/>
      </c>
      <c r="AX138" s="436"/>
    </row>
    <row r="139" spans="2:50" hidden="1">
      <c r="B139" s="435"/>
      <c r="C139" s="95">
        <v>13</v>
      </c>
      <c r="D139" s="95"/>
      <c r="E139" s="95"/>
      <c r="F139" s="95"/>
      <c r="G139" s="178"/>
      <c r="H139" s="436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38"/>
      <c r="M139" s="154" t="str">
        <f t="shared" si="106"/>
        <v/>
      </c>
      <c r="N139" s="433"/>
      <c r="O139" s="433"/>
      <c r="P139" s="95"/>
      <c r="Q139" s="95"/>
      <c r="R139" s="178" t="str">
        <f t="shared" si="107"/>
        <v/>
      </c>
      <c r="S139" s="95" t="str">
        <f t="shared" si="108"/>
        <v/>
      </c>
      <c r="T139" s="436"/>
      <c r="U139" s="95"/>
      <c r="V139" s="95"/>
      <c r="W139" s="178" t="str">
        <f t="shared" si="109"/>
        <v/>
      </c>
      <c r="X139" s="95" t="str">
        <f t="shared" si="110"/>
        <v/>
      </c>
      <c r="Y139" s="436"/>
      <c r="Z139" s="95"/>
      <c r="AA139" s="95"/>
      <c r="AB139" s="178" t="str">
        <f t="shared" si="111"/>
        <v/>
      </c>
      <c r="AC139" s="95" t="str">
        <f t="shared" si="112"/>
        <v/>
      </c>
      <c r="AD139" s="436"/>
      <c r="AE139" s="95"/>
      <c r="AF139" s="95"/>
      <c r="AG139" s="178" t="str">
        <f t="shared" si="113"/>
        <v/>
      </c>
      <c r="AH139" s="95" t="str">
        <f t="shared" si="114"/>
        <v/>
      </c>
      <c r="AI139" s="436"/>
      <c r="AJ139" s="95"/>
      <c r="AK139" s="95"/>
      <c r="AL139" s="178" t="str">
        <f t="shared" si="115"/>
        <v/>
      </c>
      <c r="AM139" s="95" t="str">
        <f t="shared" si="116"/>
        <v/>
      </c>
      <c r="AN139" s="436"/>
      <c r="AO139" s="95"/>
      <c r="AP139" s="95"/>
      <c r="AQ139" s="178" t="str">
        <f t="shared" si="117"/>
        <v/>
      </c>
      <c r="AR139" s="95" t="str">
        <f t="shared" si="118"/>
        <v/>
      </c>
      <c r="AS139" s="436"/>
      <c r="AT139" s="95"/>
      <c r="AU139" s="95"/>
      <c r="AV139" s="178" t="str">
        <f t="shared" si="119"/>
        <v/>
      </c>
      <c r="AW139" s="95" t="str">
        <f t="shared" si="120"/>
        <v/>
      </c>
      <c r="AX139" s="436"/>
    </row>
    <row r="140" spans="2:50" hidden="1">
      <c r="B140" s="435"/>
      <c r="C140" s="95">
        <v>14</v>
      </c>
      <c r="D140" s="95"/>
      <c r="E140" s="95"/>
      <c r="F140" s="95"/>
      <c r="G140" s="178"/>
      <c r="H140" s="436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38"/>
      <c r="M140" s="154" t="str">
        <f t="shared" si="106"/>
        <v/>
      </c>
      <c r="N140" s="433"/>
      <c r="O140" s="433"/>
      <c r="P140" s="95"/>
      <c r="Q140" s="95"/>
      <c r="R140" s="178" t="str">
        <f t="shared" si="107"/>
        <v/>
      </c>
      <c r="S140" s="95" t="str">
        <f t="shared" si="108"/>
        <v/>
      </c>
      <c r="T140" s="436"/>
      <c r="U140" s="95"/>
      <c r="V140" s="95"/>
      <c r="W140" s="178" t="str">
        <f t="shared" si="109"/>
        <v/>
      </c>
      <c r="X140" s="95" t="str">
        <f t="shared" si="110"/>
        <v/>
      </c>
      <c r="Y140" s="436"/>
      <c r="Z140" s="95"/>
      <c r="AA140" s="95"/>
      <c r="AB140" s="178" t="str">
        <f t="shared" si="111"/>
        <v/>
      </c>
      <c r="AC140" s="95" t="str">
        <f t="shared" si="112"/>
        <v/>
      </c>
      <c r="AD140" s="436"/>
      <c r="AE140" s="95"/>
      <c r="AF140" s="95"/>
      <c r="AG140" s="178" t="str">
        <f t="shared" si="113"/>
        <v/>
      </c>
      <c r="AH140" s="95" t="str">
        <f t="shared" si="114"/>
        <v/>
      </c>
      <c r="AI140" s="436"/>
      <c r="AJ140" s="95"/>
      <c r="AK140" s="95"/>
      <c r="AL140" s="178" t="str">
        <f t="shared" si="115"/>
        <v/>
      </c>
      <c r="AM140" s="95" t="str">
        <f t="shared" si="116"/>
        <v/>
      </c>
      <c r="AN140" s="436"/>
      <c r="AO140" s="95"/>
      <c r="AP140" s="95"/>
      <c r="AQ140" s="178" t="str">
        <f t="shared" si="117"/>
        <v/>
      </c>
      <c r="AR140" s="95" t="str">
        <f t="shared" si="118"/>
        <v/>
      </c>
      <c r="AS140" s="436"/>
      <c r="AT140" s="95"/>
      <c r="AU140" s="95"/>
      <c r="AV140" s="178" t="str">
        <f t="shared" si="119"/>
        <v/>
      </c>
      <c r="AW140" s="95" t="str">
        <f t="shared" si="120"/>
        <v/>
      </c>
      <c r="AX140" s="436"/>
    </row>
    <row r="141" spans="2:50" hidden="1">
      <c r="B141" s="435"/>
      <c r="C141" s="95">
        <v>15</v>
      </c>
      <c r="D141" s="95"/>
      <c r="E141" s="95"/>
      <c r="F141" s="95"/>
      <c r="G141" s="178"/>
      <c r="H141" s="436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39"/>
      <c r="M141" s="154" t="str">
        <f t="shared" si="106"/>
        <v/>
      </c>
      <c r="N141" s="433"/>
      <c r="O141" s="433"/>
      <c r="P141" s="95"/>
      <c r="Q141" s="95"/>
      <c r="R141" s="178" t="str">
        <f t="shared" si="107"/>
        <v/>
      </c>
      <c r="S141" s="95" t="str">
        <f t="shared" si="108"/>
        <v/>
      </c>
      <c r="T141" s="436"/>
      <c r="U141" s="95"/>
      <c r="V141" s="95"/>
      <c r="W141" s="178" t="str">
        <f t="shared" si="109"/>
        <v/>
      </c>
      <c r="X141" s="95" t="str">
        <f t="shared" si="110"/>
        <v/>
      </c>
      <c r="Y141" s="436"/>
      <c r="Z141" s="95"/>
      <c r="AA141" s="95"/>
      <c r="AB141" s="178" t="str">
        <f t="shared" si="111"/>
        <v/>
      </c>
      <c r="AC141" s="95" t="str">
        <f t="shared" si="112"/>
        <v/>
      </c>
      <c r="AD141" s="436"/>
      <c r="AE141" s="95"/>
      <c r="AF141" s="95"/>
      <c r="AG141" s="178" t="str">
        <f t="shared" si="113"/>
        <v/>
      </c>
      <c r="AH141" s="95" t="str">
        <f t="shared" si="114"/>
        <v/>
      </c>
      <c r="AI141" s="436"/>
      <c r="AJ141" s="95"/>
      <c r="AK141" s="95"/>
      <c r="AL141" s="178" t="str">
        <f t="shared" si="115"/>
        <v/>
      </c>
      <c r="AM141" s="95" t="str">
        <f t="shared" si="116"/>
        <v/>
      </c>
      <c r="AN141" s="436"/>
      <c r="AO141" s="95"/>
      <c r="AP141" s="95"/>
      <c r="AQ141" s="178" t="str">
        <f t="shared" si="117"/>
        <v/>
      </c>
      <c r="AR141" s="95" t="str">
        <f t="shared" si="118"/>
        <v/>
      </c>
      <c r="AS141" s="436"/>
      <c r="AT141" s="95"/>
      <c r="AU141" s="95"/>
      <c r="AV141" s="178" t="str">
        <f t="shared" si="119"/>
        <v/>
      </c>
      <c r="AW141" s="95" t="str">
        <f t="shared" si="120"/>
        <v/>
      </c>
      <c r="AX141" s="436"/>
    </row>
    <row r="142" spans="2:50" ht="15.75" hidden="1">
      <c r="B142" s="443" t="s">
        <v>167</v>
      </c>
      <c r="C142" s="444"/>
      <c r="D142" s="444"/>
      <c r="E142" s="444"/>
      <c r="F142" s="444"/>
      <c r="G142" s="444"/>
      <c r="H142" s="444"/>
      <c r="I142" s="151"/>
      <c r="J142" s="151"/>
      <c r="K142" s="151"/>
      <c r="L142" s="151"/>
      <c r="M142" s="151"/>
      <c r="N142" s="433" t="s">
        <v>159</v>
      </c>
      <c r="O142" s="446" t="s">
        <v>106</v>
      </c>
      <c r="P142" s="448">
        <f>AT122+1</f>
        <v>45916</v>
      </c>
      <c r="Q142" s="435"/>
      <c r="R142" s="435"/>
      <c r="S142" s="435"/>
      <c r="T142" s="435"/>
      <c r="U142" s="448">
        <f>P142+1</f>
        <v>45917</v>
      </c>
      <c r="V142" s="435"/>
      <c r="W142" s="435"/>
      <c r="X142" s="435"/>
      <c r="Y142" s="435"/>
      <c r="Z142" s="448">
        <f>U142+1</f>
        <v>45918</v>
      </c>
      <c r="AA142" s="435"/>
      <c r="AB142" s="435"/>
      <c r="AC142" s="435"/>
      <c r="AD142" s="435"/>
      <c r="AE142" s="448">
        <f>Z142+1</f>
        <v>45919</v>
      </c>
      <c r="AF142" s="435"/>
      <c r="AG142" s="435"/>
      <c r="AH142" s="435"/>
      <c r="AI142" s="435"/>
      <c r="AJ142" s="448">
        <f>AE142+1</f>
        <v>45920</v>
      </c>
      <c r="AK142" s="435"/>
      <c r="AL142" s="435"/>
      <c r="AM142" s="435"/>
      <c r="AN142" s="435"/>
      <c r="AO142" s="448">
        <f>AJ142+1</f>
        <v>45921</v>
      </c>
      <c r="AP142" s="435"/>
      <c r="AQ142" s="435"/>
      <c r="AR142" s="435"/>
      <c r="AS142" s="435"/>
      <c r="AT142" s="448">
        <f>AO142+1</f>
        <v>45922</v>
      </c>
      <c r="AU142" s="435"/>
      <c r="AV142" s="435"/>
      <c r="AW142" s="435"/>
      <c r="AX142" s="435"/>
    </row>
    <row r="143" spans="2:50" ht="15.75" hidden="1">
      <c r="B143" s="445"/>
      <c r="C143" s="445"/>
      <c r="D143" s="445"/>
      <c r="E143" s="445"/>
      <c r="F143" s="445"/>
      <c r="G143" s="445"/>
      <c r="H143" s="445"/>
      <c r="I143" s="151"/>
      <c r="J143" s="151"/>
      <c r="K143" s="151"/>
      <c r="L143" s="151"/>
      <c r="M143" s="151"/>
      <c r="N143" s="433"/>
      <c r="O143" s="447"/>
      <c r="P143" s="448" t="s">
        <v>120</v>
      </c>
      <c r="Q143" s="435"/>
      <c r="R143" s="435"/>
      <c r="S143" s="435"/>
      <c r="T143" s="435"/>
      <c r="U143" s="448" t="s">
        <v>114</v>
      </c>
      <c r="V143" s="435"/>
      <c r="W143" s="435"/>
      <c r="X143" s="435"/>
      <c r="Y143" s="435"/>
      <c r="Z143" s="448" t="s">
        <v>115</v>
      </c>
      <c r="AA143" s="435"/>
      <c r="AB143" s="435"/>
      <c r="AC143" s="435"/>
      <c r="AD143" s="435"/>
      <c r="AE143" s="448" t="s">
        <v>116</v>
      </c>
      <c r="AF143" s="435"/>
      <c r="AG143" s="435"/>
      <c r="AH143" s="435"/>
      <c r="AI143" s="435"/>
      <c r="AJ143" s="448" t="s">
        <v>117</v>
      </c>
      <c r="AK143" s="435"/>
      <c r="AL143" s="435"/>
      <c r="AM143" s="435"/>
      <c r="AN143" s="435"/>
      <c r="AO143" s="448" t="s">
        <v>118</v>
      </c>
      <c r="AP143" s="435"/>
      <c r="AQ143" s="435"/>
      <c r="AR143" s="435"/>
      <c r="AS143" s="435"/>
      <c r="AT143" s="448" t="s">
        <v>119</v>
      </c>
      <c r="AU143" s="435"/>
      <c r="AV143" s="435"/>
      <c r="AW143" s="435"/>
      <c r="AX143" s="435"/>
    </row>
    <row r="144" spans="2:50" hidden="1">
      <c r="B144" s="433" t="s">
        <v>155</v>
      </c>
      <c r="C144" s="433" t="s">
        <v>147</v>
      </c>
      <c r="D144" s="433"/>
      <c r="E144" s="433" t="s">
        <v>149</v>
      </c>
      <c r="F144" s="433"/>
      <c r="G144" s="433"/>
      <c r="H144" s="440" t="s">
        <v>156</v>
      </c>
      <c r="I144" s="434" t="s">
        <v>225</v>
      </c>
      <c r="J144" s="434"/>
      <c r="K144" s="434"/>
      <c r="L144" s="434" t="s">
        <v>156</v>
      </c>
      <c r="M144" s="434" t="s">
        <v>168</v>
      </c>
      <c r="N144" s="433"/>
      <c r="O144" s="433" t="s">
        <v>158</v>
      </c>
      <c r="P144" s="430" t="s">
        <v>152</v>
      </c>
      <c r="Q144" s="431"/>
      <c r="R144" s="431"/>
      <c r="S144" s="432"/>
      <c r="T144" s="433" t="s">
        <v>156</v>
      </c>
      <c r="U144" s="430" t="s">
        <v>152</v>
      </c>
      <c r="V144" s="431"/>
      <c r="W144" s="431"/>
      <c r="X144" s="432"/>
      <c r="Y144" s="433" t="s">
        <v>156</v>
      </c>
      <c r="Z144" s="430" t="s">
        <v>152</v>
      </c>
      <c r="AA144" s="431"/>
      <c r="AB144" s="431"/>
      <c r="AC144" s="432"/>
      <c r="AD144" s="433" t="s">
        <v>156</v>
      </c>
      <c r="AE144" s="430" t="s">
        <v>152</v>
      </c>
      <c r="AF144" s="431"/>
      <c r="AG144" s="431"/>
      <c r="AH144" s="432"/>
      <c r="AI144" s="433" t="s">
        <v>156</v>
      </c>
      <c r="AJ144" s="430" t="s">
        <v>152</v>
      </c>
      <c r="AK144" s="431"/>
      <c r="AL144" s="431"/>
      <c r="AM144" s="432"/>
      <c r="AN144" s="433" t="s">
        <v>156</v>
      </c>
      <c r="AO144" s="430" t="s">
        <v>152</v>
      </c>
      <c r="AP144" s="431"/>
      <c r="AQ144" s="431"/>
      <c r="AR144" s="432"/>
      <c r="AS144" s="433" t="s">
        <v>156</v>
      </c>
      <c r="AT144" s="430" t="s">
        <v>152</v>
      </c>
      <c r="AU144" s="431"/>
      <c r="AV144" s="431"/>
      <c r="AW144" s="432"/>
      <c r="AX144" s="433" t="s">
        <v>156</v>
      </c>
    </row>
    <row r="145" spans="2:50" hidden="1">
      <c r="B145" s="433"/>
      <c r="C145" s="433"/>
      <c r="D145" s="433"/>
      <c r="E145" s="433" t="s">
        <v>148</v>
      </c>
      <c r="F145" s="433"/>
      <c r="G145" s="433"/>
      <c r="H145" s="441"/>
      <c r="I145" s="434" t="s">
        <v>148</v>
      </c>
      <c r="J145" s="434"/>
      <c r="K145" s="434"/>
      <c r="L145" s="434"/>
      <c r="M145" s="434"/>
      <c r="N145" s="433"/>
      <c r="O145" s="433"/>
      <c r="P145" s="430" t="s">
        <v>153</v>
      </c>
      <c r="Q145" s="431"/>
      <c r="R145" s="431"/>
      <c r="S145" s="432"/>
      <c r="T145" s="433"/>
      <c r="U145" s="430" t="s">
        <v>153</v>
      </c>
      <c r="V145" s="431"/>
      <c r="W145" s="431"/>
      <c r="X145" s="432"/>
      <c r="Y145" s="433"/>
      <c r="Z145" s="430" t="s">
        <v>153</v>
      </c>
      <c r="AA145" s="431"/>
      <c r="AB145" s="431"/>
      <c r="AC145" s="432"/>
      <c r="AD145" s="433"/>
      <c r="AE145" s="430" t="s">
        <v>153</v>
      </c>
      <c r="AF145" s="431"/>
      <c r="AG145" s="431"/>
      <c r="AH145" s="432"/>
      <c r="AI145" s="433"/>
      <c r="AJ145" s="430" t="s">
        <v>153</v>
      </c>
      <c r="AK145" s="431"/>
      <c r="AL145" s="431"/>
      <c r="AM145" s="432"/>
      <c r="AN145" s="433"/>
      <c r="AO145" s="430" t="s">
        <v>153</v>
      </c>
      <c r="AP145" s="431"/>
      <c r="AQ145" s="431"/>
      <c r="AR145" s="432"/>
      <c r="AS145" s="433"/>
      <c r="AT145" s="430" t="s">
        <v>153</v>
      </c>
      <c r="AU145" s="431"/>
      <c r="AV145" s="431"/>
      <c r="AW145" s="432"/>
      <c r="AX145" s="433"/>
    </row>
    <row r="146" spans="2:50" hidden="1">
      <c r="B146" s="433"/>
      <c r="C146" s="433"/>
      <c r="D146" s="433"/>
      <c r="E146" s="94" t="s">
        <v>150</v>
      </c>
      <c r="F146" s="94" t="s">
        <v>151</v>
      </c>
      <c r="G146" s="94" t="s">
        <v>154</v>
      </c>
      <c r="H146" s="442"/>
      <c r="I146" s="153" t="s">
        <v>150</v>
      </c>
      <c r="J146" s="153" t="s">
        <v>151</v>
      </c>
      <c r="K146" s="153" t="s">
        <v>154</v>
      </c>
      <c r="L146" s="434"/>
      <c r="M146" s="434"/>
      <c r="N146" s="433"/>
      <c r="O146" s="433"/>
      <c r="P146" s="94" t="s">
        <v>150</v>
      </c>
      <c r="Q146" s="94" t="s">
        <v>151</v>
      </c>
      <c r="R146" s="94" t="s">
        <v>154</v>
      </c>
      <c r="S146" s="94" t="s">
        <v>168</v>
      </c>
      <c r="T146" s="433"/>
      <c r="U146" s="94" t="s">
        <v>150</v>
      </c>
      <c r="V146" s="94" t="s">
        <v>151</v>
      </c>
      <c r="W146" s="94" t="s">
        <v>154</v>
      </c>
      <c r="X146" s="94" t="s">
        <v>168</v>
      </c>
      <c r="Y146" s="433"/>
      <c r="Z146" s="94" t="s">
        <v>150</v>
      </c>
      <c r="AA146" s="94" t="s">
        <v>151</v>
      </c>
      <c r="AB146" s="94" t="s">
        <v>154</v>
      </c>
      <c r="AC146" s="94" t="s">
        <v>168</v>
      </c>
      <c r="AD146" s="43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3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3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3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33"/>
    </row>
    <row r="147" spans="2:50" hidden="1">
      <c r="B147" s="433" t="s">
        <v>139</v>
      </c>
      <c r="C147" s="95">
        <v>1</v>
      </c>
      <c r="D147" s="95"/>
      <c r="E147" s="95"/>
      <c r="F147" s="95"/>
      <c r="G147" s="178" t="e">
        <f>F147/E147</f>
        <v>#DIV/0!</v>
      </c>
      <c r="H147" s="436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37" t="str">
        <f>IFERROR(AVERAGE(K147:K161),"-")</f>
        <v>-</v>
      </c>
      <c r="M147" s="154" t="str">
        <f>IFERROR(RANK(K147, K$147:K$161),"")</f>
        <v/>
      </c>
      <c r="N147" s="433"/>
      <c r="O147" s="43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36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36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36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36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36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36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36" t="e">
        <f>AVERAGE(AV147:AV161)</f>
        <v>#DIV/0!</v>
      </c>
    </row>
    <row r="148" spans="2:50" hidden="1">
      <c r="B148" s="435"/>
      <c r="C148" s="95">
        <v>2</v>
      </c>
      <c r="D148" s="95"/>
      <c r="E148" s="95"/>
      <c r="F148" s="95"/>
      <c r="G148" s="178"/>
      <c r="H148" s="436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38"/>
      <c r="M148" s="154" t="str">
        <f t="shared" ref="M148:M161" si="123">IFERROR(RANK(K148, K$147:K$161),"")</f>
        <v/>
      </c>
      <c r="N148" s="433"/>
      <c r="O148" s="43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36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36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36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36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36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36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36"/>
    </row>
    <row r="149" spans="2:50" hidden="1">
      <c r="B149" s="435"/>
      <c r="C149" s="95">
        <v>3</v>
      </c>
      <c r="D149" s="95"/>
      <c r="E149" s="95"/>
      <c r="F149" s="95"/>
      <c r="G149" s="178"/>
      <c r="H149" s="436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38"/>
      <c r="M149" s="154" t="str">
        <f t="shared" si="123"/>
        <v/>
      </c>
      <c r="N149" s="433"/>
      <c r="O149" s="433"/>
      <c r="P149" s="95"/>
      <c r="Q149" s="95"/>
      <c r="R149" s="178" t="str">
        <f t="shared" si="124"/>
        <v/>
      </c>
      <c r="S149" s="95" t="str">
        <f t="shared" si="125"/>
        <v/>
      </c>
      <c r="T149" s="436"/>
      <c r="U149" s="95"/>
      <c r="V149" s="95"/>
      <c r="W149" s="178" t="str">
        <f t="shared" si="126"/>
        <v/>
      </c>
      <c r="X149" s="95" t="str">
        <f t="shared" si="127"/>
        <v/>
      </c>
      <c r="Y149" s="436"/>
      <c r="Z149" s="95"/>
      <c r="AA149" s="95"/>
      <c r="AB149" s="178" t="str">
        <f t="shared" si="128"/>
        <v/>
      </c>
      <c r="AC149" s="95" t="str">
        <f t="shared" si="129"/>
        <v/>
      </c>
      <c r="AD149" s="436"/>
      <c r="AE149" s="95"/>
      <c r="AF149" s="95"/>
      <c r="AG149" s="178" t="str">
        <f t="shared" si="130"/>
        <v/>
      </c>
      <c r="AH149" s="95" t="str">
        <f t="shared" si="131"/>
        <v/>
      </c>
      <c r="AI149" s="436"/>
      <c r="AJ149" s="95"/>
      <c r="AK149" s="95"/>
      <c r="AL149" s="178" t="str">
        <f t="shared" si="132"/>
        <v/>
      </c>
      <c r="AM149" s="95" t="str">
        <f t="shared" si="133"/>
        <v/>
      </c>
      <c r="AN149" s="436"/>
      <c r="AO149" s="95"/>
      <c r="AP149" s="95"/>
      <c r="AQ149" s="178" t="str">
        <f t="shared" si="134"/>
        <v/>
      </c>
      <c r="AR149" s="95" t="str">
        <f t="shared" si="135"/>
        <v/>
      </c>
      <c r="AS149" s="436"/>
      <c r="AT149" s="95"/>
      <c r="AU149" s="95"/>
      <c r="AV149" s="178" t="str">
        <f t="shared" si="136"/>
        <v/>
      </c>
      <c r="AW149" s="95" t="str">
        <f t="shared" si="137"/>
        <v/>
      </c>
      <c r="AX149" s="436"/>
    </row>
    <row r="150" spans="2:50" hidden="1">
      <c r="B150" s="435"/>
      <c r="C150" s="95">
        <v>4</v>
      </c>
      <c r="D150" s="95"/>
      <c r="E150" s="95"/>
      <c r="F150" s="95"/>
      <c r="G150" s="178"/>
      <c r="H150" s="436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38"/>
      <c r="M150" s="154" t="str">
        <f t="shared" si="123"/>
        <v/>
      </c>
      <c r="N150" s="433"/>
      <c r="O150" s="433"/>
      <c r="P150" s="95"/>
      <c r="Q150" s="95"/>
      <c r="R150" s="178" t="str">
        <f t="shared" si="124"/>
        <v/>
      </c>
      <c r="S150" s="95" t="str">
        <f t="shared" si="125"/>
        <v/>
      </c>
      <c r="T150" s="436"/>
      <c r="U150" s="95"/>
      <c r="V150" s="95"/>
      <c r="W150" s="178" t="str">
        <f t="shared" si="126"/>
        <v/>
      </c>
      <c r="X150" s="95" t="str">
        <f t="shared" si="127"/>
        <v/>
      </c>
      <c r="Y150" s="436"/>
      <c r="Z150" s="95"/>
      <c r="AA150" s="95"/>
      <c r="AB150" s="178" t="str">
        <f t="shared" si="128"/>
        <v/>
      </c>
      <c r="AC150" s="95" t="str">
        <f t="shared" si="129"/>
        <v/>
      </c>
      <c r="AD150" s="436"/>
      <c r="AE150" s="95"/>
      <c r="AF150" s="95"/>
      <c r="AG150" s="178" t="str">
        <f t="shared" si="130"/>
        <v/>
      </c>
      <c r="AH150" s="95" t="str">
        <f t="shared" si="131"/>
        <v/>
      </c>
      <c r="AI150" s="436"/>
      <c r="AJ150" s="95"/>
      <c r="AK150" s="95"/>
      <c r="AL150" s="178" t="str">
        <f t="shared" si="132"/>
        <v/>
      </c>
      <c r="AM150" s="95" t="str">
        <f t="shared" si="133"/>
        <v/>
      </c>
      <c r="AN150" s="436"/>
      <c r="AO150" s="95"/>
      <c r="AP150" s="95"/>
      <c r="AQ150" s="178" t="str">
        <f t="shared" si="134"/>
        <v/>
      </c>
      <c r="AR150" s="95" t="str">
        <f t="shared" si="135"/>
        <v/>
      </c>
      <c r="AS150" s="436"/>
      <c r="AT150" s="95"/>
      <c r="AU150" s="95"/>
      <c r="AV150" s="178" t="str">
        <f t="shared" si="136"/>
        <v/>
      </c>
      <c r="AW150" s="95" t="str">
        <f t="shared" si="137"/>
        <v/>
      </c>
      <c r="AX150" s="436"/>
    </row>
    <row r="151" spans="2:50" hidden="1">
      <c r="B151" s="435"/>
      <c r="C151" s="95">
        <v>5</v>
      </c>
      <c r="D151" s="95"/>
      <c r="E151" s="95"/>
      <c r="F151" s="95"/>
      <c r="G151" s="178"/>
      <c r="H151" s="436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38"/>
      <c r="M151" s="154" t="str">
        <f t="shared" si="123"/>
        <v/>
      </c>
      <c r="N151" s="433"/>
      <c r="O151" s="433"/>
      <c r="P151" s="95"/>
      <c r="Q151" s="95"/>
      <c r="R151" s="178" t="str">
        <f t="shared" si="124"/>
        <v/>
      </c>
      <c r="S151" s="95" t="str">
        <f t="shared" si="125"/>
        <v/>
      </c>
      <c r="T151" s="436"/>
      <c r="U151" s="95"/>
      <c r="V151" s="95"/>
      <c r="W151" s="178" t="str">
        <f t="shared" si="126"/>
        <v/>
      </c>
      <c r="X151" s="95" t="str">
        <f t="shared" si="127"/>
        <v/>
      </c>
      <c r="Y151" s="436"/>
      <c r="Z151" s="95"/>
      <c r="AA151" s="95"/>
      <c r="AB151" s="178" t="str">
        <f t="shared" si="128"/>
        <v/>
      </c>
      <c r="AC151" s="95" t="str">
        <f t="shared" si="129"/>
        <v/>
      </c>
      <c r="AD151" s="436"/>
      <c r="AE151" s="95"/>
      <c r="AF151" s="95"/>
      <c r="AG151" s="178" t="str">
        <f t="shared" si="130"/>
        <v/>
      </c>
      <c r="AH151" s="95" t="str">
        <f t="shared" si="131"/>
        <v/>
      </c>
      <c r="AI151" s="436"/>
      <c r="AJ151" s="95"/>
      <c r="AK151" s="95"/>
      <c r="AL151" s="178" t="str">
        <f t="shared" si="132"/>
        <v/>
      </c>
      <c r="AM151" s="95" t="str">
        <f t="shared" si="133"/>
        <v/>
      </c>
      <c r="AN151" s="436"/>
      <c r="AO151" s="95"/>
      <c r="AP151" s="95"/>
      <c r="AQ151" s="178" t="str">
        <f t="shared" si="134"/>
        <v/>
      </c>
      <c r="AR151" s="95" t="str">
        <f t="shared" si="135"/>
        <v/>
      </c>
      <c r="AS151" s="436"/>
      <c r="AT151" s="95"/>
      <c r="AU151" s="95"/>
      <c r="AV151" s="178" t="str">
        <f t="shared" si="136"/>
        <v/>
      </c>
      <c r="AW151" s="95" t="str">
        <f t="shared" si="137"/>
        <v/>
      </c>
      <c r="AX151" s="436"/>
    </row>
    <row r="152" spans="2:50" hidden="1">
      <c r="B152" s="435"/>
      <c r="C152" s="95">
        <v>6</v>
      </c>
      <c r="D152" s="95"/>
      <c r="E152" s="95"/>
      <c r="F152" s="95"/>
      <c r="G152" s="178"/>
      <c r="H152" s="436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38"/>
      <c r="M152" s="154" t="str">
        <f t="shared" si="123"/>
        <v/>
      </c>
      <c r="N152" s="433"/>
      <c r="O152" s="433"/>
      <c r="P152" s="95"/>
      <c r="Q152" s="95"/>
      <c r="R152" s="178" t="str">
        <f t="shared" si="124"/>
        <v/>
      </c>
      <c r="S152" s="95" t="str">
        <f t="shared" si="125"/>
        <v/>
      </c>
      <c r="T152" s="436"/>
      <c r="U152" s="95"/>
      <c r="V152" s="95"/>
      <c r="W152" s="178" t="str">
        <f t="shared" si="126"/>
        <v/>
      </c>
      <c r="X152" s="95" t="str">
        <f t="shared" si="127"/>
        <v/>
      </c>
      <c r="Y152" s="436"/>
      <c r="Z152" s="95"/>
      <c r="AA152" s="95"/>
      <c r="AB152" s="178" t="str">
        <f t="shared" si="128"/>
        <v/>
      </c>
      <c r="AC152" s="95" t="str">
        <f t="shared" si="129"/>
        <v/>
      </c>
      <c r="AD152" s="436"/>
      <c r="AE152" s="95"/>
      <c r="AF152" s="95"/>
      <c r="AG152" s="178" t="str">
        <f t="shared" si="130"/>
        <v/>
      </c>
      <c r="AH152" s="95" t="str">
        <f t="shared" si="131"/>
        <v/>
      </c>
      <c r="AI152" s="436"/>
      <c r="AJ152" s="95"/>
      <c r="AK152" s="95"/>
      <c r="AL152" s="178" t="str">
        <f t="shared" si="132"/>
        <v/>
      </c>
      <c r="AM152" s="95" t="str">
        <f t="shared" si="133"/>
        <v/>
      </c>
      <c r="AN152" s="436"/>
      <c r="AO152" s="95"/>
      <c r="AP152" s="95"/>
      <c r="AQ152" s="178" t="str">
        <f t="shared" si="134"/>
        <v/>
      </c>
      <c r="AR152" s="95" t="str">
        <f t="shared" si="135"/>
        <v/>
      </c>
      <c r="AS152" s="436"/>
      <c r="AT152" s="95"/>
      <c r="AU152" s="95"/>
      <c r="AV152" s="178" t="str">
        <f t="shared" si="136"/>
        <v/>
      </c>
      <c r="AW152" s="95" t="str">
        <f t="shared" si="137"/>
        <v/>
      </c>
      <c r="AX152" s="436"/>
    </row>
    <row r="153" spans="2:50" hidden="1">
      <c r="B153" s="435"/>
      <c r="C153" s="95">
        <v>7</v>
      </c>
      <c r="D153" s="95"/>
      <c r="E153" s="95"/>
      <c r="F153" s="95"/>
      <c r="G153" s="178"/>
      <c r="H153" s="436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38"/>
      <c r="M153" s="154" t="str">
        <f t="shared" si="123"/>
        <v/>
      </c>
      <c r="N153" s="433"/>
      <c r="O153" s="433"/>
      <c r="P153" s="95"/>
      <c r="Q153" s="95"/>
      <c r="R153" s="178" t="str">
        <f t="shared" si="124"/>
        <v/>
      </c>
      <c r="S153" s="95" t="str">
        <f t="shared" si="125"/>
        <v/>
      </c>
      <c r="T153" s="436"/>
      <c r="U153" s="95"/>
      <c r="V153" s="95"/>
      <c r="W153" s="178" t="str">
        <f t="shared" si="126"/>
        <v/>
      </c>
      <c r="X153" s="95" t="str">
        <f t="shared" si="127"/>
        <v/>
      </c>
      <c r="Y153" s="436"/>
      <c r="Z153" s="95"/>
      <c r="AA153" s="95"/>
      <c r="AB153" s="178" t="str">
        <f t="shared" si="128"/>
        <v/>
      </c>
      <c r="AC153" s="95" t="str">
        <f t="shared" si="129"/>
        <v/>
      </c>
      <c r="AD153" s="436"/>
      <c r="AE153" s="95"/>
      <c r="AF153" s="95"/>
      <c r="AG153" s="178" t="str">
        <f t="shared" si="130"/>
        <v/>
      </c>
      <c r="AH153" s="95" t="str">
        <f t="shared" si="131"/>
        <v/>
      </c>
      <c r="AI153" s="436"/>
      <c r="AJ153" s="95"/>
      <c r="AK153" s="95"/>
      <c r="AL153" s="178" t="str">
        <f t="shared" si="132"/>
        <v/>
      </c>
      <c r="AM153" s="95" t="str">
        <f t="shared" si="133"/>
        <v/>
      </c>
      <c r="AN153" s="436"/>
      <c r="AO153" s="95"/>
      <c r="AP153" s="95"/>
      <c r="AQ153" s="178" t="str">
        <f t="shared" si="134"/>
        <v/>
      </c>
      <c r="AR153" s="95" t="str">
        <f t="shared" si="135"/>
        <v/>
      </c>
      <c r="AS153" s="436"/>
      <c r="AT153" s="95"/>
      <c r="AU153" s="95"/>
      <c r="AV153" s="178" t="str">
        <f t="shared" si="136"/>
        <v/>
      </c>
      <c r="AW153" s="95" t="str">
        <f t="shared" si="137"/>
        <v/>
      </c>
      <c r="AX153" s="436"/>
    </row>
    <row r="154" spans="2:50" hidden="1">
      <c r="B154" s="435"/>
      <c r="C154" s="95">
        <v>8</v>
      </c>
      <c r="D154" s="95"/>
      <c r="E154" s="95"/>
      <c r="F154" s="95"/>
      <c r="G154" s="178"/>
      <c r="H154" s="436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38"/>
      <c r="M154" s="154" t="str">
        <f t="shared" si="123"/>
        <v/>
      </c>
      <c r="N154" s="433"/>
      <c r="O154" s="433"/>
      <c r="P154" s="95"/>
      <c r="Q154" s="95"/>
      <c r="R154" s="178" t="str">
        <f t="shared" si="124"/>
        <v/>
      </c>
      <c r="S154" s="95" t="str">
        <f t="shared" si="125"/>
        <v/>
      </c>
      <c r="T154" s="436"/>
      <c r="U154" s="95"/>
      <c r="V154" s="95"/>
      <c r="W154" s="178" t="str">
        <f t="shared" si="126"/>
        <v/>
      </c>
      <c r="X154" s="95" t="str">
        <f t="shared" si="127"/>
        <v/>
      </c>
      <c r="Y154" s="436"/>
      <c r="Z154" s="95"/>
      <c r="AA154" s="95"/>
      <c r="AB154" s="178" t="str">
        <f t="shared" si="128"/>
        <v/>
      </c>
      <c r="AC154" s="95" t="str">
        <f t="shared" si="129"/>
        <v/>
      </c>
      <c r="AD154" s="436"/>
      <c r="AE154" s="95"/>
      <c r="AF154" s="95"/>
      <c r="AG154" s="178" t="str">
        <f t="shared" si="130"/>
        <v/>
      </c>
      <c r="AH154" s="95" t="str">
        <f t="shared" si="131"/>
        <v/>
      </c>
      <c r="AI154" s="436"/>
      <c r="AJ154" s="95"/>
      <c r="AK154" s="95"/>
      <c r="AL154" s="178" t="str">
        <f t="shared" si="132"/>
        <v/>
      </c>
      <c r="AM154" s="95" t="str">
        <f t="shared" si="133"/>
        <v/>
      </c>
      <c r="AN154" s="436"/>
      <c r="AO154" s="95"/>
      <c r="AP154" s="95"/>
      <c r="AQ154" s="178" t="str">
        <f t="shared" si="134"/>
        <v/>
      </c>
      <c r="AR154" s="95" t="str">
        <f t="shared" si="135"/>
        <v/>
      </c>
      <c r="AS154" s="436"/>
      <c r="AT154" s="95"/>
      <c r="AU154" s="95"/>
      <c r="AV154" s="178" t="str">
        <f t="shared" si="136"/>
        <v/>
      </c>
      <c r="AW154" s="95" t="str">
        <f t="shared" si="137"/>
        <v/>
      </c>
      <c r="AX154" s="436"/>
    </row>
    <row r="155" spans="2:50" hidden="1">
      <c r="B155" s="435"/>
      <c r="C155" s="95">
        <v>9</v>
      </c>
      <c r="D155" s="95"/>
      <c r="E155" s="95"/>
      <c r="F155" s="95"/>
      <c r="G155" s="178"/>
      <c r="H155" s="436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38"/>
      <c r="M155" s="154" t="str">
        <f t="shared" si="123"/>
        <v/>
      </c>
      <c r="N155" s="433"/>
      <c r="O155" s="433"/>
      <c r="P155" s="95"/>
      <c r="Q155" s="95"/>
      <c r="R155" s="178" t="str">
        <f t="shared" si="124"/>
        <v/>
      </c>
      <c r="S155" s="95" t="str">
        <f t="shared" si="125"/>
        <v/>
      </c>
      <c r="T155" s="436"/>
      <c r="U155" s="95"/>
      <c r="V155" s="95"/>
      <c r="W155" s="178" t="str">
        <f t="shared" si="126"/>
        <v/>
      </c>
      <c r="X155" s="95" t="str">
        <f t="shared" si="127"/>
        <v/>
      </c>
      <c r="Y155" s="436"/>
      <c r="Z155" s="95"/>
      <c r="AA155" s="95"/>
      <c r="AB155" s="178" t="str">
        <f t="shared" si="128"/>
        <v/>
      </c>
      <c r="AC155" s="95" t="str">
        <f t="shared" si="129"/>
        <v/>
      </c>
      <c r="AD155" s="436"/>
      <c r="AE155" s="95"/>
      <c r="AF155" s="95"/>
      <c r="AG155" s="178" t="str">
        <f t="shared" si="130"/>
        <v/>
      </c>
      <c r="AH155" s="95" t="str">
        <f t="shared" si="131"/>
        <v/>
      </c>
      <c r="AI155" s="436"/>
      <c r="AJ155" s="95"/>
      <c r="AK155" s="95"/>
      <c r="AL155" s="178" t="str">
        <f t="shared" si="132"/>
        <v/>
      </c>
      <c r="AM155" s="95" t="str">
        <f t="shared" si="133"/>
        <v/>
      </c>
      <c r="AN155" s="436"/>
      <c r="AO155" s="95"/>
      <c r="AP155" s="95"/>
      <c r="AQ155" s="178" t="str">
        <f t="shared" si="134"/>
        <v/>
      </c>
      <c r="AR155" s="95" t="str">
        <f t="shared" si="135"/>
        <v/>
      </c>
      <c r="AS155" s="436"/>
      <c r="AT155" s="95"/>
      <c r="AU155" s="95"/>
      <c r="AV155" s="178" t="str">
        <f t="shared" si="136"/>
        <v/>
      </c>
      <c r="AW155" s="95" t="str">
        <f t="shared" si="137"/>
        <v/>
      </c>
      <c r="AX155" s="436"/>
    </row>
    <row r="156" spans="2:50" hidden="1">
      <c r="B156" s="435"/>
      <c r="C156" s="95">
        <v>10</v>
      </c>
      <c r="D156" s="95"/>
      <c r="E156" s="95"/>
      <c r="F156" s="95"/>
      <c r="G156" s="178"/>
      <c r="H156" s="436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38"/>
      <c r="M156" s="154" t="str">
        <f t="shared" si="123"/>
        <v/>
      </c>
      <c r="N156" s="433"/>
      <c r="O156" s="433"/>
      <c r="P156" s="95"/>
      <c r="Q156" s="95"/>
      <c r="R156" s="178" t="str">
        <f t="shared" si="124"/>
        <v/>
      </c>
      <c r="S156" s="95" t="str">
        <f t="shared" si="125"/>
        <v/>
      </c>
      <c r="T156" s="436"/>
      <c r="U156" s="95"/>
      <c r="V156" s="95"/>
      <c r="W156" s="178" t="str">
        <f t="shared" si="126"/>
        <v/>
      </c>
      <c r="X156" s="95" t="str">
        <f t="shared" si="127"/>
        <v/>
      </c>
      <c r="Y156" s="436"/>
      <c r="Z156" s="95"/>
      <c r="AA156" s="95"/>
      <c r="AB156" s="178" t="str">
        <f t="shared" si="128"/>
        <v/>
      </c>
      <c r="AC156" s="95" t="str">
        <f t="shared" si="129"/>
        <v/>
      </c>
      <c r="AD156" s="436"/>
      <c r="AE156" s="95"/>
      <c r="AF156" s="95"/>
      <c r="AG156" s="178" t="str">
        <f t="shared" si="130"/>
        <v/>
      </c>
      <c r="AH156" s="95" t="str">
        <f t="shared" si="131"/>
        <v/>
      </c>
      <c r="AI156" s="436"/>
      <c r="AJ156" s="95"/>
      <c r="AK156" s="95"/>
      <c r="AL156" s="178" t="str">
        <f t="shared" si="132"/>
        <v/>
      </c>
      <c r="AM156" s="95" t="str">
        <f t="shared" si="133"/>
        <v/>
      </c>
      <c r="AN156" s="436"/>
      <c r="AO156" s="95"/>
      <c r="AP156" s="95"/>
      <c r="AQ156" s="178" t="str">
        <f t="shared" si="134"/>
        <v/>
      </c>
      <c r="AR156" s="95" t="str">
        <f t="shared" si="135"/>
        <v/>
      </c>
      <c r="AS156" s="436"/>
      <c r="AT156" s="95"/>
      <c r="AU156" s="95"/>
      <c r="AV156" s="178" t="str">
        <f t="shared" si="136"/>
        <v/>
      </c>
      <c r="AW156" s="95" t="str">
        <f t="shared" si="137"/>
        <v/>
      </c>
      <c r="AX156" s="436"/>
    </row>
    <row r="157" spans="2:50" hidden="1">
      <c r="B157" s="435"/>
      <c r="C157" s="95">
        <v>11</v>
      </c>
      <c r="D157" s="95"/>
      <c r="E157" s="95"/>
      <c r="F157" s="95"/>
      <c r="G157" s="178"/>
      <c r="H157" s="436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38"/>
      <c r="M157" s="154" t="str">
        <f t="shared" si="123"/>
        <v/>
      </c>
      <c r="N157" s="433"/>
      <c r="O157" s="433"/>
      <c r="P157" s="95"/>
      <c r="Q157" s="95"/>
      <c r="R157" s="178" t="str">
        <f t="shared" si="124"/>
        <v/>
      </c>
      <c r="S157" s="95" t="str">
        <f t="shared" si="125"/>
        <v/>
      </c>
      <c r="T157" s="436"/>
      <c r="U157" s="95"/>
      <c r="V157" s="95"/>
      <c r="W157" s="178" t="str">
        <f t="shared" si="126"/>
        <v/>
      </c>
      <c r="X157" s="95" t="str">
        <f t="shared" si="127"/>
        <v/>
      </c>
      <c r="Y157" s="436"/>
      <c r="Z157" s="95"/>
      <c r="AA157" s="95"/>
      <c r="AB157" s="178" t="str">
        <f t="shared" si="128"/>
        <v/>
      </c>
      <c r="AC157" s="95" t="str">
        <f t="shared" si="129"/>
        <v/>
      </c>
      <c r="AD157" s="436"/>
      <c r="AE157" s="95"/>
      <c r="AF157" s="95"/>
      <c r="AG157" s="178" t="str">
        <f t="shared" si="130"/>
        <v/>
      </c>
      <c r="AH157" s="95" t="str">
        <f t="shared" si="131"/>
        <v/>
      </c>
      <c r="AI157" s="436"/>
      <c r="AJ157" s="95"/>
      <c r="AK157" s="95"/>
      <c r="AL157" s="178" t="str">
        <f t="shared" si="132"/>
        <v/>
      </c>
      <c r="AM157" s="95" t="str">
        <f t="shared" si="133"/>
        <v/>
      </c>
      <c r="AN157" s="436"/>
      <c r="AO157" s="95"/>
      <c r="AP157" s="95"/>
      <c r="AQ157" s="178" t="str">
        <f t="shared" si="134"/>
        <v/>
      </c>
      <c r="AR157" s="95" t="str">
        <f t="shared" si="135"/>
        <v/>
      </c>
      <c r="AS157" s="436"/>
      <c r="AT157" s="95"/>
      <c r="AU157" s="95"/>
      <c r="AV157" s="178" t="str">
        <f t="shared" si="136"/>
        <v/>
      </c>
      <c r="AW157" s="95" t="str">
        <f t="shared" si="137"/>
        <v/>
      </c>
      <c r="AX157" s="436"/>
    </row>
    <row r="158" spans="2:50" hidden="1">
      <c r="B158" s="435"/>
      <c r="C158" s="95">
        <v>12</v>
      </c>
      <c r="D158" s="95"/>
      <c r="E158" s="95"/>
      <c r="F158" s="95"/>
      <c r="G158" s="178"/>
      <c r="H158" s="436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38"/>
      <c r="M158" s="154" t="str">
        <f t="shared" si="123"/>
        <v/>
      </c>
      <c r="N158" s="433"/>
      <c r="O158" s="433"/>
      <c r="P158" s="95"/>
      <c r="Q158" s="95"/>
      <c r="R158" s="178" t="str">
        <f t="shared" si="124"/>
        <v/>
      </c>
      <c r="S158" s="95" t="str">
        <f t="shared" si="125"/>
        <v/>
      </c>
      <c r="T158" s="436"/>
      <c r="U158" s="95"/>
      <c r="V158" s="95"/>
      <c r="W158" s="178" t="str">
        <f t="shared" si="126"/>
        <v/>
      </c>
      <c r="X158" s="95" t="str">
        <f t="shared" si="127"/>
        <v/>
      </c>
      <c r="Y158" s="436"/>
      <c r="Z158" s="95"/>
      <c r="AA158" s="95"/>
      <c r="AB158" s="178" t="str">
        <f t="shared" si="128"/>
        <v/>
      </c>
      <c r="AC158" s="95" t="str">
        <f t="shared" si="129"/>
        <v/>
      </c>
      <c r="AD158" s="436"/>
      <c r="AE158" s="95"/>
      <c r="AF158" s="95"/>
      <c r="AG158" s="178" t="str">
        <f t="shared" si="130"/>
        <v/>
      </c>
      <c r="AH158" s="95" t="str">
        <f t="shared" si="131"/>
        <v/>
      </c>
      <c r="AI158" s="436"/>
      <c r="AJ158" s="95"/>
      <c r="AK158" s="95"/>
      <c r="AL158" s="178" t="str">
        <f t="shared" si="132"/>
        <v/>
      </c>
      <c r="AM158" s="95" t="str">
        <f t="shared" si="133"/>
        <v/>
      </c>
      <c r="AN158" s="436"/>
      <c r="AO158" s="95"/>
      <c r="AP158" s="95"/>
      <c r="AQ158" s="178" t="str">
        <f t="shared" si="134"/>
        <v/>
      </c>
      <c r="AR158" s="95" t="str">
        <f t="shared" si="135"/>
        <v/>
      </c>
      <c r="AS158" s="436"/>
      <c r="AT158" s="95"/>
      <c r="AU158" s="95"/>
      <c r="AV158" s="178" t="str">
        <f t="shared" si="136"/>
        <v/>
      </c>
      <c r="AW158" s="95" t="str">
        <f t="shared" si="137"/>
        <v/>
      </c>
      <c r="AX158" s="436"/>
    </row>
    <row r="159" spans="2:50" hidden="1">
      <c r="B159" s="435"/>
      <c r="C159" s="95">
        <v>13</v>
      </c>
      <c r="D159" s="95"/>
      <c r="E159" s="95"/>
      <c r="F159" s="95"/>
      <c r="G159" s="178"/>
      <c r="H159" s="436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38"/>
      <c r="M159" s="154" t="str">
        <f t="shared" si="123"/>
        <v/>
      </c>
      <c r="N159" s="433"/>
      <c r="O159" s="433"/>
      <c r="P159" s="95"/>
      <c r="Q159" s="95"/>
      <c r="R159" s="178" t="str">
        <f t="shared" si="124"/>
        <v/>
      </c>
      <c r="S159" s="95" t="str">
        <f t="shared" si="125"/>
        <v/>
      </c>
      <c r="T159" s="436"/>
      <c r="U159" s="95"/>
      <c r="V159" s="95"/>
      <c r="W159" s="178" t="str">
        <f t="shared" si="126"/>
        <v/>
      </c>
      <c r="X159" s="95" t="str">
        <f t="shared" si="127"/>
        <v/>
      </c>
      <c r="Y159" s="436"/>
      <c r="Z159" s="95"/>
      <c r="AA159" s="95"/>
      <c r="AB159" s="178" t="str">
        <f t="shared" si="128"/>
        <v/>
      </c>
      <c r="AC159" s="95" t="str">
        <f t="shared" si="129"/>
        <v/>
      </c>
      <c r="AD159" s="436"/>
      <c r="AE159" s="95"/>
      <c r="AF159" s="95"/>
      <c r="AG159" s="178" t="str">
        <f t="shared" si="130"/>
        <v/>
      </c>
      <c r="AH159" s="95" t="str">
        <f t="shared" si="131"/>
        <v/>
      </c>
      <c r="AI159" s="436"/>
      <c r="AJ159" s="95"/>
      <c r="AK159" s="95"/>
      <c r="AL159" s="178" t="str">
        <f t="shared" si="132"/>
        <v/>
      </c>
      <c r="AM159" s="95" t="str">
        <f t="shared" si="133"/>
        <v/>
      </c>
      <c r="AN159" s="436"/>
      <c r="AO159" s="95"/>
      <c r="AP159" s="95"/>
      <c r="AQ159" s="178" t="str">
        <f t="shared" si="134"/>
        <v/>
      </c>
      <c r="AR159" s="95" t="str">
        <f t="shared" si="135"/>
        <v/>
      </c>
      <c r="AS159" s="436"/>
      <c r="AT159" s="95"/>
      <c r="AU159" s="95"/>
      <c r="AV159" s="178" t="str">
        <f t="shared" si="136"/>
        <v/>
      </c>
      <c r="AW159" s="95" t="str">
        <f t="shared" si="137"/>
        <v/>
      </c>
      <c r="AX159" s="436"/>
    </row>
    <row r="160" spans="2:50" hidden="1">
      <c r="B160" s="435"/>
      <c r="C160" s="95">
        <v>14</v>
      </c>
      <c r="D160" s="95"/>
      <c r="E160" s="95"/>
      <c r="F160" s="95"/>
      <c r="G160" s="178"/>
      <c r="H160" s="436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38"/>
      <c r="M160" s="154" t="str">
        <f t="shared" si="123"/>
        <v/>
      </c>
      <c r="N160" s="433"/>
      <c r="O160" s="433"/>
      <c r="P160" s="95"/>
      <c r="Q160" s="95"/>
      <c r="R160" s="178" t="str">
        <f t="shared" si="124"/>
        <v/>
      </c>
      <c r="S160" s="95" t="str">
        <f t="shared" si="125"/>
        <v/>
      </c>
      <c r="T160" s="436"/>
      <c r="U160" s="95"/>
      <c r="V160" s="95"/>
      <c r="W160" s="178" t="str">
        <f t="shared" si="126"/>
        <v/>
      </c>
      <c r="X160" s="95" t="str">
        <f t="shared" si="127"/>
        <v/>
      </c>
      <c r="Y160" s="436"/>
      <c r="Z160" s="95"/>
      <c r="AA160" s="95"/>
      <c r="AB160" s="178" t="str">
        <f t="shared" si="128"/>
        <v/>
      </c>
      <c r="AC160" s="95" t="str">
        <f t="shared" si="129"/>
        <v/>
      </c>
      <c r="AD160" s="436"/>
      <c r="AE160" s="95"/>
      <c r="AF160" s="95"/>
      <c r="AG160" s="178" t="str">
        <f t="shared" si="130"/>
        <v/>
      </c>
      <c r="AH160" s="95" t="str">
        <f t="shared" si="131"/>
        <v/>
      </c>
      <c r="AI160" s="436"/>
      <c r="AJ160" s="95"/>
      <c r="AK160" s="95"/>
      <c r="AL160" s="178" t="str">
        <f t="shared" si="132"/>
        <v/>
      </c>
      <c r="AM160" s="95" t="str">
        <f t="shared" si="133"/>
        <v/>
      </c>
      <c r="AN160" s="436"/>
      <c r="AO160" s="95"/>
      <c r="AP160" s="95"/>
      <c r="AQ160" s="178" t="str">
        <f t="shared" si="134"/>
        <v/>
      </c>
      <c r="AR160" s="95" t="str">
        <f t="shared" si="135"/>
        <v/>
      </c>
      <c r="AS160" s="436"/>
      <c r="AT160" s="95"/>
      <c r="AU160" s="95"/>
      <c r="AV160" s="178" t="str">
        <f t="shared" si="136"/>
        <v/>
      </c>
      <c r="AW160" s="95" t="str">
        <f t="shared" si="137"/>
        <v/>
      </c>
      <c r="AX160" s="436"/>
    </row>
    <row r="161" spans="2:50" hidden="1">
      <c r="B161" s="435"/>
      <c r="C161" s="95">
        <v>15</v>
      </c>
      <c r="D161" s="95"/>
      <c r="E161" s="95"/>
      <c r="F161" s="95"/>
      <c r="G161" s="178"/>
      <c r="H161" s="436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39"/>
      <c r="M161" s="154" t="str">
        <f t="shared" si="123"/>
        <v/>
      </c>
      <c r="N161" s="433"/>
      <c r="O161" s="433"/>
      <c r="P161" s="95"/>
      <c r="Q161" s="95"/>
      <c r="R161" s="178" t="str">
        <f t="shared" si="124"/>
        <v/>
      </c>
      <c r="S161" s="95" t="str">
        <f t="shared" si="125"/>
        <v/>
      </c>
      <c r="T161" s="436"/>
      <c r="U161" s="95"/>
      <c r="V161" s="95"/>
      <c r="W161" s="178" t="str">
        <f t="shared" si="126"/>
        <v/>
      </c>
      <c r="X161" s="95" t="str">
        <f t="shared" si="127"/>
        <v/>
      </c>
      <c r="Y161" s="436"/>
      <c r="Z161" s="95"/>
      <c r="AA161" s="95"/>
      <c r="AB161" s="178" t="str">
        <f t="shared" si="128"/>
        <v/>
      </c>
      <c r="AC161" s="95" t="str">
        <f t="shared" si="129"/>
        <v/>
      </c>
      <c r="AD161" s="436"/>
      <c r="AE161" s="95"/>
      <c r="AF161" s="95"/>
      <c r="AG161" s="178" t="str">
        <f t="shared" si="130"/>
        <v/>
      </c>
      <c r="AH161" s="95" t="str">
        <f t="shared" si="131"/>
        <v/>
      </c>
      <c r="AI161" s="436"/>
      <c r="AJ161" s="95"/>
      <c r="AK161" s="95"/>
      <c r="AL161" s="178" t="str">
        <f t="shared" si="132"/>
        <v/>
      </c>
      <c r="AM161" s="95" t="str">
        <f t="shared" si="133"/>
        <v/>
      </c>
      <c r="AN161" s="436"/>
      <c r="AO161" s="95"/>
      <c r="AP161" s="95"/>
      <c r="AQ161" s="178" t="str">
        <f t="shared" si="134"/>
        <v/>
      </c>
      <c r="AR161" s="95" t="str">
        <f t="shared" si="135"/>
        <v/>
      </c>
      <c r="AS161" s="436"/>
      <c r="AT161" s="95"/>
      <c r="AU161" s="95"/>
      <c r="AV161" s="178" t="str">
        <f t="shared" si="136"/>
        <v/>
      </c>
      <c r="AW161" s="95" t="str">
        <f t="shared" si="137"/>
        <v/>
      </c>
      <c r="AX161" s="436"/>
    </row>
    <row r="162" spans="2:50" ht="15.75" hidden="1">
      <c r="B162" s="443" t="s">
        <v>167</v>
      </c>
      <c r="C162" s="444"/>
      <c r="D162" s="444"/>
      <c r="E162" s="444"/>
      <c r="F162" s="444"/>
      <c r="G162" s="444"/>
      <c r="H162" s="444"/>
      <c r="I162" s="151"/>
      <c r="J162" s="151"/>
      <c r="K162" s="151"/>
      <c r="L162" s="151"/>
      <c r="M162" s="151"/>
      <c r="N162" s="433" t="s">
        <v>159</v>
      </c>
      <c r="O162" s="446" t="s">
        <v>106</v>
      </c>
      <c r="P162" s="448">
        <f>AT142+1</f>
        <v>45923</v>
      </c>
      <c r="Q162" s="435"/>
      <c r="R162" s="435"/>
      <c r="S162" s="435"/>
      <c r="T162" s="435"/>
      <c r="U162" s="448">
        <f>P162+1</f>
        <v>45924</v>
      </c>
      <c r="V162" s="435"/>
      <c r="W162" s="435"/>
      <c r="X162" s="435"/>
      <c r="Y162" s="435"/>
      <c r="Z162" s="448">
        <f>U162+1</f>
        <v>45925</v>
      </c>
      <c r="AA162" s="435"/>
      <c r="AB162" s="435"/>
      <c r="AC162" s="435"/>
      <c r="AD162" s="435"/>
      <c r="AE162" s="448">
        <f>Z162+1</f>
        <v>45926</v>
      </c>
      <c r="AF162" s="435"/>
      <c r="AG162" s="435"/>
      <c r="AH162" s="435"/>
      <c r="AI162" s="435"/>
      <c r="AJ162" s="448">
        <f>AE162+1</f>
        <v>45927</v>
      </c>
      <c r="AK162" s="435"/>
      <c r="AL162" s="435"/>
      <c r="AM162" s="435"/>
      <c r="AN162" s="435"/>
      <c r="AO162" s="448">
        <f>AJ162+1</f>
        <v>45928</v>
      </c>
      <c r="AP162" s="435"/>
      <c r="AQ162" s="435"/>
      <c r="AR162" s="435"/>
      <c r="AS162" s="435"/>
      <c r="AT162" s="448">
        <f>AO162+1</f>
        <v>45929</v>
      </c>
      <c r="AU162" s="435"/>
      <c r="AV162" s="435"/>
      <c r="AW162" s="435"/>
      <c r="AX162" s="435"/>
    </row>
    <row r="163" spans="2:50" ht="15.75" hidden="1">
      <c r="B163" s="445"/>
      <c r="C163" s="445"/>
      <c r="D163" s="445"/>
      <c r="E163" s="445"/>
      <c r="F163" s="445"/>
      <c r="G163" s="445"/>
      <c r="H163" s="445"/>
      <c r="I163" s="151"/>
      <c r="J163" s="151"/>
      <c r="K163" s="151"/>
      <c r="L163" s="151"/>
      <c r="M163" s="151"/>
      <c r="N163" s="433"/>
      <c r="O163" s="447"/>
      <c r="P163" s="448" t="s">
        <v>120</v>
      </c>
      <c r="Q163" s="435"/>
      <c r="R163" s="435"/>
      <c r="S163" s="435"/>
      <c r="T163" s="435"/>
      <c r="U163" s="448" t="s">
        <v>114</v>
      </c>
      <c r="V163" s="435"/>
      <c r="W163" s="435"/>
      <c r="X163" s="435"/>
      <c r="Y163" s="435"/>
      <c r="Z163" s="448" t="s">
        <v>115</v>
      </c>
      <c r="AA163" s="435"/>
      <c r="AB163" s="435"/>
      <c r="AC163" s="435"/>
      <c r="AD163" s="435"/>
      <c r="AE163" s="448" t="s">
        <v>116</v>
      </c>
      <c r="AF163" s="435"/>
      <c r="AG163" s="435"/>
      <c r="AH163" s="435"/>
      <c r="AI163" s="435"/>
      <c r="AJ163" s="448" t="s">
        <v>117</v>
      </c>
      <c r="AK163" s="435"/>
      <c r="AL163" s="435"/>
      <c r="AM163" s="435"/>
      <c r="AN163" s="435"/>
      <c r="AO163" s="448" t="s">
        <v>118</v>
      </c>
      <c r="AP163" s="435"/>
      <c r="AQ163" s="435"/>
      <c r="AR163" s="435"/>
      <c r="AS163" s="435"/>
      <c r="AT163" s="448" t="s">
        <v>119</v>
      </c>
      <c r="AU163" s="435"/>
      <c r="AV163" s="435"/>
      <c r="AW163" s="435"/>
      <c r="AX163" s="435"/>
    </row>
    <row r="164" spans="2:50" hidden="1">
      <c r="B164" s="433" t="s">
        <v>155</v>
      </c>
      <c r="C164" s="433" t="s">
        <v>147</v>
      </c>
      <c r="D164" s="433"/>
      <c r="E164" s="433" t="s">
        <v>149</v>
      </c>
      <c r="F164" s="433"/>
      <c r="G164" s="433"/>
      <c r="H164" s="440" t="s">
        <v>156</v>
      </c>
      <c r="I164" s="434" t="s">
        <v>225</v>
      </c>
      <c r="J164" s="434"/>
      <c r="K164" s="434"/>
      <c r="L164" s="434" t="s">
        <v>156</v>
      </c>
      <c r="M164" s="434" t="s">
        <v>168</v>
      </c>
      <c r="N164" s="433"/>
      <c r="O164" s="433" t="s">
        <v>158</v>
      </c>
      <c r="P164" s="430" t="s">
        <v>152</v>
      </c>
      <c r="Q164" s="431"/>
      <c r="R164" s="431"/>
      <c r="S164" s="432"/>
      <c r="T164" s="433" t="s">
        <v>156</v>
      </c>
      <c r="U164" s="430" t="s">
        <v>152</v>
      </c>
      <c r="V164" s="431"/>
      <c r="W164" s="431"/>
      <c r="X164" s="432"/>
      <c r="Y164" s="433" t="s">
        <v>156</v>
      </c>
      <c r="Z164" s="430" t="s">
        <v>152</v>
      </c>
      <c r="AA164" s="431"/>
      <c r="AB164" s="431"/>
      <c r="AC164" s="432"/>
      <c r="AD164" s="433" t="s">
        <v>156</v>
      </c>
      <c r="AE164" s="430" t="s">
        <v>152</v>
      </c>
      <c r="AF164" s="431"/>
      <c r="AG164" s="431"/>
      <c r="AH164" s="432"/>
      <c r="AI164" s="433" t="s">
        <v>156</v>
      </c>
      <c r="AJ164" s="430" t="s">
        <v>152</v>
      </c>
      <c r="AK164" s="431"/>
      <c r="AL164" s="431"/>
      <c r="AM164" s="432"/>
      <c r="AN164" s="433" t="s">
        <v>156</v>
      </c>
      <c r="AO164" s="430" t="s">
        <v>152</v>
      </c>
      <c r="AP164" s="431"/>
      <c r="AQ164" s="431"/>
      <c r="AR164" s="432"/>
      <c r="AS164" s="433" t="s">
        <v>156</v>
      </c>
      <c r="AT164" s="430" t="s">
        <v>152</v>
      </c>
      <c r="AU164" s="431"/>
      <c r="AV164" s="431"/>
      <c r="AW164" s="432"/>
      <c r="AX164" s="433" t="s">
        <v>156</v>
      </c>
    </row>
    <row r="165" spans="2:50" hidden="1">
      <c r="B165" s="433"/>
      <c r="C165" s="433"/>
      <c r="D165" s="433"/>
      <c r="E165" s="433" t="s">
        <v>148</v>
      </c>
      <c r="F165" s="433"/>
      <c r="G165" s="433"/>
      <c r="H165" s="441"/>
      <c r="I165" s="434" t="s">
        <v>148</v>
      </c>
      <c r="J165" s="434"/>
      <c r="K165" s="434"/>
      <c r="L165" s="434"/>
      <c r="M165" s="434"/>
      <c r="N165" s="433"/>
      <c r="O165" s="433"/>
      <c r="P165" s="430" t="s">
        <v>153</v>
      </c>
      <c r="Q165" s="431"/>
      <c r="R165" s="431"/>
      <c r="S165" s="432"/>
      <c r="T165" s="433"/>
      <c r="U165" s="430" t="s">
        <v>153</v>
      </c>
      <c r="V165" s="431"/>
      <c r="W165" s="431"/>
      <c r="X165" s="432"/>
      <c r="Y165" s="433"/>
      <c r="Z165" s="430" t="s">
        <v>153</v>
      </c>
      <c r="AA165" s="431"/>
      <c r="AB165" s="431"/>
      <c r="AC165" s="432"/>
      <c r="AD165" s="433"/>
      <c r="AE165" s="430" t="s">
        <v>153</v>
      </c>
      <c r="AF165" s="431"/>
      <c r="AG165" s="431"/>
      <c r="AH165" s="432"/>
      <c r="AI165" s="433"/>
      <c r="AJ165" s="430" t="s">
        <v>153</v>
      </c>
      <c r="AK165" s="431"/>
      <c r="AL165" s="431"/>
      <c r="AM165" s="432"/>
      <c r="AN165" s="433"/>
      <c r="AO165" s="430" t="s">
        <v>153</v>
      </c>
      <c r="AP165" s="431"/>
      <c r="AQ165" s="431"/>
      <c r="AR165" s="432"/>
      <c r="AS165" s="433"/>
      <c r="AT165" s="430" t="s">
        <v>153</v>
      </c>
      <c r="AU165" s="431"/>
      <c r="AV165" s="431"/>
      <c r="AW165" s="432"/>
      <c r="AX165" s="433"/>
    </row>
    <row r="166" spans="2:50" hidden="1">
      <c r="B166" s="433"/>
      <c r="C166" s="433"/>
      <c r="D166" s="433"/>
      <c r="E166" s="94" t="s">
        <v>150</v>
      </c>
      <c r="F166" s="94" t="s">
        <v>151</v>
      </c>
      <c r="G166" s="94" t="s">
        <v>154</v>
      </c>
      <c r="H166" s="442"/>
      <c r="I166" s="153" t="s">
        <v>150</v>
      </c>
      <c r="J166" s="153" t="s">
        <v>151</v>
      </c>
      <c r="K166" s="153" t="s">
        <v>154</v>
      </c>
      <c r="L166" s="434"/>
      <c r="M166" s="434"/>
      <c r="N166" s="433"/>
      <c r="O166" s="433"/>
      <c r="P166" s="94" t="s">
        <v>150</v>
      </c>
      <c r="Q166" s="94" t="s">
        <v>151</v>
      </c>
      <c r="R166" s="94" t="s">
        <v>154</v>
      </c>
      <c r="S166" s="94" t="s">
        <v>168</v>
      </c>
      <c r="T166" s="433"/>
      <c r="U166" s="94" t="s">
        <v>150</v>
      </c>
      <c r="V166" s="94" t="s">
        <v>151</v>
      </c>
      <c r="W166" s="94" t="s">
        <v>154</v>
      </c>
      <c r="X166" s="94" t="s">
        <v>168</v>
      </c>
      <c r="Y166" s="433"/>
      <c r="Z166" s="94" t="s">
        <v>150</v>
      </c>
      <c r="AA166" s="94" t="s">
        <v>151</v>
      </c>
      <c r="AB166" s="94" t="s">
        <v>154</v>
      </c>
      <c r="AC166" s="94" t="s">
        <v>168</v>
      </c>
      <c r="AD166" s="43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3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3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3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33"/>
    </row>
    <row r="167" spans="2:50" hidden="1">
      <c r="B167" s="433" t="s">
        <v>139</v>
      </c>
      <c r="C167" s="95">
        <v>1</v>
      </c>
      <c r="D167" s="95"/>
      <c r="E167" s="95"/>
      <c r="F167" s="95"/>
      <c r="G167" s="178" t="e">
        <f>F167/E167</f>
        <v>#DIV/0!</v>
      </c>
      <c r="H167" s="436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37" t="str">
        <f>IFERROR(AVERAGE(K167:K181),"-")</f>
        <v>-</v>
      </c>
      <c r="M167" s="154" t="str">
        <f>IFERROR(RANK(K167, K$167:K$181),"")</f>
        <v/>
      </c>
      <c r="N167" s="433"/>
      <c r="O167" s="43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36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36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36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36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36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36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36" t="e">
        <f>AVERAGE(AV167:AV181)</f>
        <v>#DIV/0!</v>
      </c>
    </row>
    <row r="168" spans="2:50" hidden="1">
      <c r="B168" s="435"/>
      <c r="C168" s="95">
        <v>2</v>
      </c>
      <c r="D168" s="95"/>
      <c r="E168" s="95"/>
      <c r="F168" s="95"/>
      <c r="G168" s="178"/>
      <c r="H168" s="436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38"/>
      <c r="M168" s="154" t="str">
        <f t="shared" ref="M168:M181" si="140">IFERROR(RANK(K168, K$167:K$181),"")</f>
        <v/>
      </c>
      <c r="N168" s="433"/>
      <c r="O168" s="43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36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36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36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36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36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36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36"/>
    </row>
    <row r="169" spans="2:50" hidden="1">
      <c r="B169" s="435"/>
      <c r="C169" s="95">
        <v>3</v>
      </c>
      <c r="D169" s="95"/>
      <c r="E169" s="95"/>
      <c r="F169" s="95"/>
      <c r="G169" s="178"/>
      <c r="H169" s="436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38"/>
      <c r="M169" s="154" t="str">
        <f t="shared" si="140"/>
        <v/>
      </c>
      <c r="N169" s="433"/>
      <c r="O169" s="433"/>
      <c r="P169" s="95"/>
      <c r="Q169" s="95"/>
      <c r="R169" s="178" t="str">
        <f t="shared" si="141"/>
        <v/>
      </c>
      <c r="S169" s="95" t="str">
        <f t="shared" si="142"/>
        <v/>
      </c>
      <c r="T169" s="436"/>
      <c r="U169" s="95"/>
      <c r="V169" s="95"/>
      <c r="W169" s="178" t="str">
        <f t="shared" si="143"/>
        <v/>
      </c>
      <c r="X169" s="95" t="str">
        <f t="shared" si="144"/>
        <v/>
      </c>
      <c r="Y169" s="436"/>
      <c r="Z169" s="95"/>
      <c r="AA169" s="95"/>
      <c r="AB169" s="178" t="str">
        <f t="shared" si="145"/>
        <v/>
      </c>
      <c r="AC169" s="95" t="str">
        <f t="shared" si="146"/>
        <v/>
      </c>
      <c r="AD169" s="436"/>
      <c r="AE169" s="95"/>
      <c r="AF169" s="95"/>
      <c r="AG169" s="178" t="str">
        <f t="shared" si="147"/>
        <v/>
      </c>
      <c r="AH169" s="95" t="str">
        <f t="shared" si="148"/>
        <v/>
      </c>
      <c r="AI169" s="436"/>
      <c r="AJ169" s="95"/>
      <c r="AK169" s="95"/>
      <c r="AL169" s="178" t="str">
        <f t="shared" si="149"/>
        <v/>
      </c>
      <c r="AM169" s="95" t="str">
        <f t="shared" si="150"/>
        <v/>
      </c>
      <c r="AN169" s="436"/>
      <c r="AO169" s="95"/>
      <c r="AP169" s="95"/>
      <c r="AQ169" s="178" t="str">
        <f t="shared" si="151"/>
        <v/>
      </c>
      <c r="AR169" s="95" t="str">
        <f t="shared" si="152"/>
        <v/>
      </c>
      <c r="AS169" s="436"/>
      <c r="AT169" s="95"/>
      <c r="AU169" s="95"/>
      <c r="AV169" s="178" t="str">
        <f t="shared" si="153"/>
        <v/>
      </c>
      <c r="AW169" s="95" t="str">
        <f t="shared" si="154"/>
        <v/>
      </c>
      <c r="AX169" s="436"/>
    </row>
    <row r="170" spans="2:50" hidden="1">
      <c r="B170" s="435"/>
      <c r="C170" s="95">
        <v>4</v>
      </c>
      <c r="D170" s="95"/>
      <c r="E170" s="95"/>
      <c r="F170" s="95"/>
      <c r="G170" s="178"/>
      <c r="H170" s="436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38"/>
      <c r="M170" s="154" t="str">
        <f t="shared" si="140"/>
        <v/>
      </c>
      <c r="N170" s="433"/>
      <c r="O170" s="433"/>
      <c r="P170" s="95"/>
      <c r="Q170" s="95"/>
      <c r="R170" s="178" t="str">
        <f t="shared" si="141"/>
        <v/>
      </c>
      <c r="S170" s="95" t="str">
        <f t="shared" si="142"/>
        <v/>
      </c>
      <c r="T170" s="436"/>
      <c r="U170" s="95"/>
      <c r="V170" s="95"/>
      <c r="W170" s="178" t="str">
        <f t="shared" si="143"/>
        <v/>
      </c>
      <c r="X170" s="95" t="str">
        <f t="shared" si="144"/>
        <v/>
      </c>
      <c r="Y170" s="436"/>
      <c r="Z170" s="95"/>
      <c r="AA170" s="95"/>
      <c r="AB170" s="178" t="str">
        <f t="shared" si="145"/>
        <v/>
      </c>
      <c r="AC170" s="95" t="str">
        <f t="shared" si="146"/>
        <v/>
      </c>
      <c r="AD170" s="436"/>
      <c r="AE170" s="95"/>
      <c r="AF170" s="95"/>
      <c r="AG170" s="178" t="str">
        <f t="shared" si="147"/>
        <v/>
      </c>
      <c r="AH170" s="95" t="str">
        <f t="shared" si="148"/>
        <v/>
      </c>
      <c r="AI170" s="436"/>
      <c r="AJ170" s="95"/>
      <c r="AK170" s="95"/>
      <c r="AL170" s="178" t="str">
        <f t="shared" si="149"/>
        <v/>
      </c>
      <c r="AM170" s="95" t="str">
        <f t="shared" si="150"/>
        <v/>
      </c>
      <c r="AN170" s="436"/>
      <c r="AO170" s="95"/>
      <c r="AP170" s="95"/>
      <c r="AQ170" s="178" t="str">
        <f t="shared" si="151"/>
        <v/>
      </c>
      <c r="AR170" s="95" t="str">
        <f t="shared" si="152"/>
        <v/>
      </c>
      <c r="AS170" s="436"/>
      <c r="AT170" s="95"/>
      <c r="AU170" s="95"/>
      <c r="AV170" s="178" t="str">
        <f t="shared" si="153"/>
        <v/>
      </c>
      <c r="AW170" s="95" t="str">
        <f t="shared" si="154"/>
        <v/>
      </c>
      <c r="AX170" s="436"/>
    </row>
    <row r="171" spans="2:50" hidden="1">
      <c r="B171" s="435"/>
      <c r="C171" s="95">
        <v>5</v>
      </c>
      <c r="D171" s="95"/>
      <c r="E171" s="95"/>
      <c r="F171" s="95"/>
      <c r="G171" s="178"/>
      <c r="H171" s="436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38"/>
      <c r="M171" s="154" t="str">
        <f t="shared" si="140"/>
        <v/>
      </c>
      <c r="N171" s="433"/>
      <c r="O171" s="433"/>
      <c r="P171" s="95"/>
      <c r="Q171" s="95"/>
      <c r="R171" s="178" t="str">
        <f t="shared" si="141"/>
        <v/>
      </c>
      <c r="S171" s="95" t="str">
        <f t="shared" si="142"/>
        <v/>
      </c>
      <c r="T171" s="436"/>
      <c r="U171" s="95"/>
      <c r="V171" s="95"/>
      <c r="W171" s="178" t="str">
        <f t="shared" si="143"/>
        <v/>
      </c>
      <c r="X171" s="95" t="str">
        <f t="shared" si="144"/>
        <v/>
      </c>
      <c r="Y171" s="436"/>
      <c r="Z171" s="95"/>
      <c r="AA171" s="95"/>
      <c r="AB171" s="178" t="str">
        <f t="shared" si="145"/>
        <v/>
      </c>
      <c r="AC171" s="95" t="str">
        <f t="shared" si="146"/>
        <v/>
      </c>
      <c r="AD171" s="436"/>
      <c r="AE171" s="95"/>
      <c r="AF171" s="95"/>
      <c r="AG171" s="178" t="str">
        <f t="shared" si="147"/>
        <v/>
      </c>
      <c r="AH171" s="95" t="str">
        <f t="shared" si="148"/>
        <v/>
      </c>
      <c r="AI171" s="436"/>
      <c r="AJ171" s="95"/>
      <c r="AK171" s="95"/>
      <c r="AL171" s="178" t="str">
        <f t="shared" si="149"/>
        <v/>
      </c>
      <c r="AM171" s="95" t="str">
        <f t="shared" si="150"/>
        <v/>
      </c>
      <c r="AN171" s="436"/>
      <c r="AO171" s="95"/>
      <c r="AP171" s="95"/>
      <c r="AQ171" s="178" t="str">
        <f t="shared" si="151"/>
        <v/>
      </c>
      <c r="AR171" s="95" t="str">
        <f t="shared" si="152"/>
        <v/>
      </c>
      <c r="AS171" s="436"/>
      <c r="AT171" s="95"/>
      <c r="AU171" s="95"/>
      <c r="AV171" s="178" t="str">
        <f t="shared" si="153"/>
        <v/>
      </c>
      <c r="AW171" s="95" t="str">
        <f t="shared" si="154"/>
        <v/>
      </c>
      <c r="AX171" s="436"/>
    </row>
    <row r="172" spans="2:50" hidden="1">
      <c r="B172" s="435"/>
      <c r="C172" s="95">
        <v>6</v>
      </c>
      <c r="D172" s="95"/>
      <c r="E172" s="95"/>
      <c r="F172" s="95"/>
      <c r="G172" s="178"/>
      <c r="H172" s="436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38"/>
      <c r="M172" s="154" t="str">
        <f t="shared" si="140"/>
        <v/>
      </c>
      <c r="N172" s="433"/>
      <c r="O172" s="433"/>
      <c r="P172" s="95"/>
      <c r="Q172" s="95"/>
      <c r="R172" s="178" t="str">
        <f t="shared" si="141"/>
        <v/>
      </c>
      <c r="S172" s="95" t="str">
        <f t="shared" si="142"/>
        <v/>
      </c>
      <c r="T172" s="436"/>
      <c r="U172" s="95"/>
      <c r="V172" s="95"/>
      <c r="W172" s="178" t="str">
        <f t="shared" si="143"/>
        <v/>
      </c>
      <c r="X172" s="95" t="str">
        <f t="shared" si="144"/>
        <v/>
      </c>
      <c r="Y172" s="436"/>
      <c r="Z172" s="95"/>
      <c r="AA172" s="95"/>
      <c r="AB172" s="178" t="str">
        <f t="shared" si="145"/>
        <v/>
      </c>
      <c r="AC172" s="95" t="str">
        <f t="shared" si="146"/>
        <v/>
      </c>
      <c r="AD172" s="436"/>
      <c r="AE172" s="95"/>
      <c r="AF172" s="95"/>
      <c r="AG172" s="178" t="str">
        <f t="shared" si="147"/>
        <v/>
      </c>
      <c r="AH172" s="95" t="str">
        <f t="shared" si="148"/>
        <v/>
      </c>
      <c r="AI172" s="436"/>
      <c r="AJ172" s="95"/>
      <c r="AK172" s="95"/>
      <c r="AL172" s="178" t="str">
        <f t="shared" si="149"/>
        <v/>
      </c>
      <c r="AM172" s="95" t="str">
        <f t="shared" si="150"/>
        <v/>
      </c>
      <c r="AN172" s="436"/>
      <c r="AO172" s="95"/>
      <c r="AP172" s="95"/>
      <c r="AQ172" s="178" t="str">
        <f t="shared" si="151"/>
        <v/>
      </c>
      <c r="AR172" s="95" t="str">
        <f t="shared" si="152"/>
        <v/>
      </c>
      <c r="AS172" s="436"/>
      <c r="AT172" s="95"/>
      <c r="AU172" s="95"/>
      <c r="AV172" s="178" t="str">
        <f t="shared" si="153"/>
        <v/>
      </c>
      <c r="AW172" s="95" t="str">
        <f t="shared" si="154"/>
        <v/>
      </c>
      <c r="AX172" s="436"/>
    </row>
    <row r="173" spans="2:50" hidden="1">
      <c r="B173" s="435"/>
      <c r="C173" s="95">
        <v>7</v>
      </c>
      <c r="D173" s="95"/>
      <c r="E173" s="95"/>
      <c r="F173" s="95"/>
      <c r="G173" s="178"/>
      <c r="H173" s="436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38"/>
      <c r="M173" s="154" t="str">
        <f t="shared" si="140"/>
        <v/>
      </c>
      <c r="N173" s="433"/>
      <c r="O173" s="433"/>
      <c r="P173" s="95"/>
      <c r="Q173" s="95"/>
      <c r="R173" s="178" t="str">
        <f t="shared" si="141"/>
        <v/>
      </c>
      <c r="S173" s="95" t="str">
        <f t="shared" si="142"/>
        <v/>
      </c>
      <c r="T173" s="436"/>
      <c r="U173" s="95"/>
      <c r="V173" s="95"/>
      <c r="W173" s="178" t="str">
        <f t="shared" si="143"/>
        <v/>
      </c>
      <c r="X173" s="95" t="str">
        <f t="shared" si="144"/>
        <v/>
      </c>
      <c r="Y173" s="436"/>
      <c r="Z173" s="95"/>
      <c r="AA173" s="95"/>
      <c r="AB173" s="178" t="str">
        <f t="shared" si="145"/>
        <v/>
      </c>
      <c r="AC173" s="95" t="str">
        <f t="shared" si="146"/>
        <v/>
      </c>
      <c r="AD173" s="436"/>
      <c r="AE173" s="95"/>
      <c r="AF173" s="95"/>
      <c r="AG173" s="178" t="str">
        <f t="shared" si="147"/>
        <v/>
      </c>
      <c r="AH173" s="95" t="str">
        <f t="shared" si="148"/>
        <v/>
      </c>
      <c r="AI173" s="436"/>
      <c r="AJ173" s="95"/>
      <c r="AK173" s="95"/>
      <c r="AL173" s="178" t="str">
        <f t="shared" si="149"/>
        <v/>
      </c>
      <c r="AM173" s="95" t="str">
        <f t="shared" si="150"/>
        <v/>
      </c>
      <c r="AN173" s="436"/>
      <c r="AO173" s="95"/>
      <c r="AP173" s="95"/>
      <c r="AQ173" s="178" t="str">
        <f t="shared" si="151"/>
        <v/>
      </c>
      <c r="AR173" s="95" t="str">
        <f t="shared" si="152"/>
        <v/>
      </c>
      <c r="AS173" s="436"/>
      <c r="AT173" s="95"/>
      <c r="AU173" s="95"/>
      <c r="AV173" s="178" t="str">
        <f t="shared" si="153"/>
        <v/>
      </c>
      <c r="AW173" s="95" t="str">
        <f t="shared" si="154"/>
        <v/>
      </c>
      <c r="AX173" s="436"/>
    </row>
    <row r="174" spans="2:50" hidden="1">
      <c r="B174" s="435"/>
      <c r="C174" s="95">
        <v>8</v>
      </c>
      <c r="D174" s="95"/>
      <c r="E174" s="95"/>
      <c r="F174" s="95"/>
      <c r="G174" s="178"/>
      <c r="H174" s="436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38"/>
      <c r="M174" s="154" t="str">
        <f t="shared" si="140"/>
        <v/>
      </c>
      <c r="N174" s="433"/>
      <c r="O174" s="433"/>
      <c r="P174" s="95"/>
      <c r="Q174" s="95"/>
      <c r="R174" s="178" t="str">
        <f t="shared" si="141"/>
        <v/>
      </c>
      <c r="S174" s="95" t="str">
        <f t="shared" si="142"/>
        <v/>
      </c>
      <c r="T174" s="436"/>
      <c r="U174" s="95"/>
      <c r="V174" s="95"/>
      <c r="W174" s="178" t="str">
        <f t="shared" si="143"/>
        <v/>
      </c>
      <c r="X174" s="95" t="str">
        <f t="shared" si="144"/>
        <v/>
      </c>
      <c r="Y174" s="436"/>
      <c r="Z174" s="95"/>
      <c r="AA174" s="95"/>
      <c r="AB174" s="178" t="str">
        <f t="shared" si="145"/>
        <v/>
      </c>
      <c r="AC174" s="95" t="str">
        <f t="shared" si="146"/>
        <v/>
      </c>
      <c r="AD174" s="436"/>
      <c r="AE174" s="95"/>
      <c r="AF174" s="95"/>
      <c r="AG174" s="178" t="str">
        <f t="shared" si="147"/>
        <v/>
      </c>
      <c r="AH174" s="95" t="str">
        <f t="shared" si="148"/>
        <v/>
      </c>
      <c r="AI174" s="436"/>
      <c r="AJ174" s="95"/>
      <c r="AK174" s="95"/>
      <c r="AL174" s="178" t="str">
        <f t="shared" si="149"/>
        <v/>
      </c>
      <c r="AM174" s="95" t="str">
        <f t="shared" si="150"/>
        <v/>
      </c>
      <c r="AN174" s="436"/>
      <c r="AO174" s="95"/>
      <c r="AP174" s="95"/>
      <c r="AQ174" s="178" t="str">
        <f t="shared" si="151"/>
        <v/>
      </c>
      <c r="AR174" s="95" t="str">
        <f t="shared" si="152"/>
        <v/>
      </c>
      <c r="AS174" s="436"/>
      <c r="AT174" s="95"/>
      <c r="AU174" s="95"/>
      <c r="AV174" s="178" t="str">
        <f t="shared" si="153"/>
        <v/>
      </c>
      <c r="AW174" s="95" t="str">
        <f t="shared" si="154"/>
        <v/>
      </c>
      <c r="AX174" s="436"/>
    </row>
    <row r="175" spans="2:50" hidden="1">
      <c r="B175" s="435"/>
      <c r="C175" s="95">
        <v>9</v>
      </c>
      <c r="D175" s="95"/>
      <c r="E175" s="95"/>
      <c r="F175" s="95"/>
      <c r="G175" s="178"/>
      <c r="H175" s="436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38"/>
      <c r="M175" s="154" t="str">
        <f t="shared" si="140"/>
        <v/>
      </c>
      <c r="N175" s="433"/>
      <c r="O175" s="433"/>
      <c r="P175" s="95"/>
      <c r="Q175" s="95"/>
      <c r="R175" s="178" t="str">
        <f t="shared" si="141"/>
        <v/>
      </c>
      <c r="S175" s="95" t="str">
        <f t="shared" si="142"/>
        <v/>
      </c>
      <c r="T175" s="436"/>
      <c r="U175" s="95"/>
      <c r="V175" s="95"/>
      <c r="W175" s="178" t="str">
        <f t="shared" si="143"/>
        <v/>
      </c>
      <c r="X175" s="95" t="str">
        <f t="shared" si="144"/>
        <v/>
      </c>
      <c r="Y175" s="436"/>
      <c r="Z175" s="95"/>
      <c r="AA175" s="95"/>
      <c r="AB175" s="178" t="str">
        <f t="shared" si="145"/>
        <v/>
      </c>
      <c r="AC175" s="95" t="str">
        <f t="shared" si="146"/>
        <v/>
      </c>
      <c r="AD175" s="436"/>
      <c r="AE175" s="95"/>
      <c r="AF175" s="95"/>
      <c r="AG175" s="178" t="str">
        <f t="shared" si="147"/>
        <v/>
      </c>
      <c r="AH175" s="95" t="str">
        <f t="shared" si="148"/>
        <v/>
      </c>
      <c r="AI175" s="436"/>
      <c r="AJ175" s="95"/>
      <c r="AK175" s="95"/>
      <c r="AL175" s="178" t="str">
        <f t="shared" si="149"/>
        <v/>
      </c>
      <c r="AM175" s="95" t="str">
        <f t="shared" si="150"/>
        <v/>
      </c>
      <c r="AN175" s="436"/>
      <c r="AO175" s="95"/>
      <c r="AP175" s="95"/>
      <c r="AQ175" s="178" t="str">
        <f t="shared" si="151"/>
        <v/>
      </c>
      <c r="AR175" s="95" t="str">
        <f t="shared" si="152"/>
        <v/>
      </c>
      <c r="AS175" s="436"/>
      <c r="AT175" s="95"/>
      <c r="AU175" s="95"/>
      <c r="AV175" s="178" t="str">
        <f t="shared" si="153"/>
        <v/>
      </c>
      <c r="AW175" s="95" t="str">
        <f t="shared" si="154"/>
        <v/>
      </c>
      <c r="AX175" s="436"/>
    </row>
    <row r="176" spans="2:50" hidden="1">
      <c r="B176" s="435"/>
      <c r="C176" s="95">
        <v>10</v>
      </c>
      <c r="D176" s="95"/>
      <c r="E176" s="95"/>
      <c r="F176" s="95"/>
      <c r="G176" s="178"/>
      <c r="H176" s="436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38"/>
      <c r="M176" s="154" t="str">
        <f t="shared" si="140"/>
        <v/>
      </c>
      <c r="N176" s="433"/>
      <c r="O176" s="433"/>
      <c r="P176" s="95"/>
      <c r="Q176" s="95"/>
      <c r="R176" s="178" t="str">
        <f t="shared" si="141"/>
        <v/>
      </c>
      <c r="S176" s="95" t="str">
        <f t="shared" si="142"/>
        <v/>
      </c>
      <c r="T176" s="436"/>
      <c r="U176" s="95"/>
      <c r="V176" s="95"/>
      <c r="W176" s="178" t="str">
        <f t="shared" si="143"/>
        <v/>
      </c>
      <c r="X176" s="95" t="str">
        <f t="shared" si="144"/>
        <v/>
      </c>
      <c r="Y176" s="436"/>
      <c r="Z176" s="95"/>
      <c r="AA176" s="95"/>
      <c r="AB176" s="178" t="str">
        <f t="shared" si="145"/>
        <v/>
      </c>
      <c r="AC176" s="95" t="str">
        <f t="shared" si="146"/>
        <v/>
      </c>
      <c r="AD176" s="436"/>
      <c r="AE176" s="95"/>
      <c r="AF176" s="95"/>
      <c r="AG176" s="178" t="str">
        <f t="shared" si="147"/>
        <v/>
      </c>
      <c r="AH176" s="95" t="str">
        <f t="shared" si="148"/>
        <v/>
      </c>
      <c r="AI176" s="436"/>
      <c r="AJ176" s="95"/>
      <c r="AK176" s="95"/>
      <c r="AL176" s="178" t="str">
        <f t="shared" si="149"/>
        <v/>
      </c>
      <c r="AM176" s="95" t="str">
        <f t="shared" si="150"/>
        <v/>
      </c>
      <c r="AN176" s="436"/>
      <c r="AO176" s="95"/>
      <c r="AP176" s="95"/>
      <c r="AQ176" s="178" t="str">
        <f t="shared" si="151"/>
        <v/>
      </c>
      <c r="AR176" s="95" t="str">
        <f t="shared" si="152"/>
        <v/>
      </c>
      <c r="AS176" s="436"/>
      <c r="AT176" s="95"/>
      <c r="AU176" s="95"/>
      <c r="AV176" s="178" t="str">
        <f t="shared" si="153"/>
        <v/>
      </c>
      <c r="AW176" s="95" t="str">
        <f t="shared" si="154"/>
        <v/>
      </c>
      <c r="AX176" s="436"/>
    </row>
    <row r="177" spans="2:50" hidden="1">
      <c r="B177" s="435"/>
      <c r="C177" s="95">
        <v>11</v>
      </c>
      <c r="D177" s="95"/>
      <c r="E177" s="95"/>
      <c r="F177" s="95"/>
      <c r="G177" s="178"/>
      <c r="H177" s="436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38"/>
      <c r="M177" s="154" t="str">
        <f t="shared" si="140"/>
        <v/>
      </c>
      <c r="N177" s="433"/>
      <c r="O177" s="433"/>
      <c r="P177" s="95"/>
      <c r="Q177" s="95"/>
      <c r="R177" s="178" t="str">
        <f t="shared" si="141"/>
        <v/>
      </c>
      <c r="S177" s="95" t="str">
        <f t="shared" si="142"/>
        <v/>
      </c>
      <c r="T177" s="436"/>
      <c r="U177" s="95"/>
      <c r="V177" s="95"/>
      <c r="W177" s="178" t="str">
        <f t="shared" si="143"/>
        <v/>
      </c>
      <c r="X177" s="95" t="str">
        <f t="shared" si="144"/>
        <v/>
      </c>
      <c r="Y177" s="436"/>
      <c r="Z177" s="95"/>
      <c r="AA177" s="95"/>
      <c r="AB177" s="178" t="str">
        <f t="shared" si="145"/>
        <v/>
      </c>
      <c r="AC177" s="95" t="str">
        <f t="shared" si="146"/>
        <v/>
      </c>
      <c r="AD177" s="436"/>
      <c r="AE177" s="95"/>
      <c r="AF177" s="95"/>
      <c r="AG177" s="178" t="str">
        <f t="shared" si="147"/>
        <v/>
      </c>
      <c r="AH177" s="95" t="str">
        <f t="shared" si="148"/>
        <v/>
      </c>
      <c r="AI177" s="436"/>
      <c r="AJ177" s="95"/>
      <c r="AK177" s="95"/>
      <c r="AL177" s="178" t="str">
        <f t="shared" si="149"/>
        <v/>
      </c>
      <c r="AM177" s="95" t="str">
        <f t="shared" si="150"/>
        <v/>
      </c>
      <c r="AN177" s="436"/>
      <c r="AO177" s="95"/>
      <c r="AP177" s="95"/>
      <c r="AQ177" s="178" t="str">
        <f t="shared" si="151"/>
        <v/>
      </c>
      <c r="AR177" s="95" t="str">
        <f t="shared" si="152"/>
        <v/>
      </c>
      <c r="AS177" s="436"/>
      <c r="AT177" s="95"/>
      <c r="AU177" s="95"/>
      <c r="AV177" s="178" t="str">
        <f t="shared" si="153"/>
        <v/>
      </c>
      <c r="AW177" s="95" t="str">
        <f t="shared" si="154"/>
        <v/>
      </c>
      <c r="AX177" s="436"/>
    </row>
    <row r="178" spans="2:50" hidden="1">
      <c r="B178" s="435"/>
      <c r="C178" s="95">
        <v>12</v>
      </c>
      <c r="D178" s="95"/>
      <c r="E178" s="95"/>
      <c r="F178" s="95"/>
      <c r="G178" s="178"/>
      <c r="H178" s="436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38"/>
      <c r="M178" s="154" t="str">
        <f t="shared" si="140"/>
        <v/>
      </c>
      <c r="N178" s="433"/>
      <c r="O178" s="433"/>
      <c r="P178" s="95"/>
      <c r="Q178" s="95"/>
      <c r="R178" s="178" t="str">
        <f t="shared" si="141"/>
        <v/>
      </c>
      <c r="S178" s="95" t="str">
        <f t="shared" si="142"/>
        <v/>
      </c>
      <c r="T178" s="436"/>
      <c r="U178" s="95"/>
      <c r="V178" s="95"/>
      <c r="W178" s="178" t="str">
        <f t="shared" si="143"/>
        <v/>
      </c>
      <c r="X178" s="95" t="str">
        <f t="shared" si="144"/>
        <v/>
      </c>
      <c r="Y178" s="436"/>
      <c r="Z178" s="95"/>
      <c r="AA178" s="95"/>
      <c r="AB178" s="178" t="str">
        <f t="shared" si="145"/>
        <v/>
      </c>
      <c r="AC178" s="95" t="str">
        <f t="shared" si="146"/>
        <v/>
      </c>
      <c r="AD178" s="436"/>
      <c r="AE178" s="95"/>
      <c r="AF178" s="95"/>
      <c r="AG178" s="178" t="str">
        <f t="shared" si="147"/>
        <v/>
      </c>
      <c r="AH178" s="95" t="str">
        <f t="shared" si="148"/>
        <v/>
      </c>
      <c r="AI178" s="436"/>
      <c r="AJ178" s="95"/>
      <c r="AK178" s="95"/>
      <c r="AL178" s="178" t="str">
        <f t="shared" si="149"/>
        <v/>
      </c>
      <c r="AM178" s="95" t="str">
        <f t="shared" si="150"/>
        <v/>
      </c>
      <c r="AN178" s="436"/>
      <c r="AO178" s="95"/>
      <c r="AP178" s="95"/>
      <c r="AQ178" s="178" t="str">
        <f t="shared" si="151"/>
        <v/>
      </c>
      <c r="AR178" s="95" t="str">
        <f t="shared" si="152"/>
        <v/>
      </c>
      <c r="AS178" s="436"/>
      <c r="AT178" s="95"/>
      <c r="AU178" s="95"/>
      <c r="AV178" s="178" t="str">
        <f t="shared" si="153"/>
        <v/>
      </c>
      <c r="AW178" s="95" t="str">
        <f t="shared" si="154"/>
        <v/>
      </c>
      <c r="AX178" s="436"/>
    </row>
    <row r="179" spans="2:50" hidden="1">
      <c r="B179" s="435"/>
      <c r="C179" s="95">
        <v>13</v>
      </c>
      <c r="D179" s="95"/>
      <c r="E179" s="95"/>
      <c r="F179" s="95"/>
      <c r="G179" s="178"/>
      <c r="H179" s="436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38"/>
      <c r="M179" s="154" t="str">
        <f t="shared" si="140"/>
        <v/>
      </c>
      <c r="N179" s="433"/>
      <c r="O179" s="433"/>
      <c r="P179" s="95"/>
      <c r="Q179" s="95"/>
      <c r="R179" s="178" t="str">
        <f t="shared" si="141"/>
        <v/>
      </c>
      <c r="S179" s="95" t="str">
        <f t="shared" si="142"/>
        <v/>
      </c>
      <c r="T179" s="436"/>
      <c r="U179" s="95"/>
      <c r="V179" s="95"/>
      <c r="W179" s="178" t="str">
        <f t="shared" si="143"/>
        <v/>
      </c>
      <c r="X179" s="95" t="str">
        <f t="shared" si="144"/>
        <v/>
      </c>
      <c r="Y179" s="436"/>
      <c r="Z179" s="95"/>
      <c r="AA179" s="95"/>
      <c r="AB179" s="178" t="str">
        <f t="shared" si="145"/>
        <v/>
      </c>
      <c r="AC179" s="95" t="str">
        <f t="shared" si="146"/>
        <v/>
      </c>
      <c r="AD179" s="436"/>
      <c r="AE179" s="95"/>
      <c r="AF179" s="95"/>
      <c r="AG179" s="178" t="str">
        <f t="shared" si="147"/>
        <v/>
      </c>
      <c r="AH179" s="95" t="str">
        <f t="shared" si="148"/>
        <v/>
      </c>
      <c r="AI179" s="436"/>
      <c r="AJ179" s="95"/>
      <c r="AK179" s="95"/>
      <c r="AL179" s="178" t="str">
        <f t="shared" si="149"/>
        <v/>
      </c>
      <c r="AM179" s="95" t="str">
        <f t="shared" si="150"/>
        <v/>
      </c>
      <c r="AN179" s="436"/>
      <c r="AO179" s="95"/>
      <c r="AP179" s="95"/>
      <c r="AQ179" s="178" t="str">
        <f t="shared" si="151"/>
        <v/>
      </c>
      <c r="AR179" s="95" t="str">
        <f t="shared" si="152"/>
        <v/>
      </c>
      <c r="AS179" s="436"/>
      <c r="AT179" s="95"/>
      <c r="AU179" s="95"/>
      <c r="AV179" s="178" t="str">
        <f t="shared" si="153"/>
        <v/>
      </c>
      <c r="AW179" s="95" t="str">
        <f t="shared" si="154"/>
        <v/>
      </c>
      <c r="AX179" s="436"/>
    </row>
    <row r="180" spans="2:50" hidden="1">
      <c r="B180" s="435"/>
      <c r="C180" s="95">
        <v>14</v>
      </c>
      <c r="D180" s="95"/>
      <c r="E180" s="95"/>
      <c r="F180" s="95"/>
      <c r="G180" s="178"/>
      <c r="H180" s="436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38"/>
      <c r="M180" s="154" t="str">
        <f t="shared" si="140"/>
        <v/>
      </c>
      <c r="N180" s="433"/>
      <c r="O180" s="433"/>
      <c r="P180" s="95"/>
      <c r="Q180" s="95"/>
      <c r="R180" s="178" t="str">
        <f t="shared" si="141"/>
        <v/>
      </c>
      <c r="S180" s="95" t="str">
        <f t="shared" si="142"/>
        <v/>
      </c>
      <c r="T180" s="436"/>
      <c r="U180" s="95"/>
      <c r="V180" s="95"/>
      <c r="W180" s="178" t="str">
        <f t="shared" si="143"/>
        <v/>
      </c>
      <c r="X180" s="95" t="str">
        <f t="shared" si="144"/>
        <v/>
      </c>
      <c r="Y180" s="436"/>
      <c r="Z180" s="95"/>
      <c r="AA180" s="95"/>
      <c r="AB180" s="178" t="str">
        <f t="shared" si="145"/>
        <v/>
      </c>
      <c r="AC180" s="95" t="str">
        <f t="shared" si="146"/>
        <v/>
      </c>
      <c r="AD180" s="436"/>
      <c r="AE180" s="95"/>
      <c r="AF180" s="95"/>
      <c r="AG180" s="178" t="str">
        <f t="shared" si="147"/>
        <v/>
      </c>
      <c r="AH180" s="95" t="str">
        <f t="shared" si="148"/>
        <v/>
      </c>
      <c r="AI180" s="436"/>
      <c r="AJ180" s="95"/>
      <c r="AK180" s="95"/>
      <c r="AL180" s="178" t="str">
        <f t="shared" si="149"/>
        <v/>
      </c>
      <c r="AM180" s="95" t="str">
        <f t="shared" si="150"/>
        <v/>
      </c>
      <c r="AN180" s="436"/>
      <c r="AO180" s="95"/>
      <c r="AP180" s="95"/>
      <c r="AQ180" s="178" t="str">
        <f t="shared" si="151"/>
        <v/>
      </c>
      <c r="AR180" s="95" t="str">
        <f t="shared" si="152"/>
        <v/>
      </c>
      <c r="AS180" s="436"/>
      <c r="AT180" s="95"/>
      <c r="AU180" s="95"/>
      <c r="AV180" s="178" t="str">
        <f t="shared" si="153"/>
        <v/>
      </c>
      <c r="AW180" s="95" t="str">
        <f t="shared" si="154"/>
        <v/>
      </c>
      <c r="AX180" s="436"/>
    </row>
    <row r="181" spans="2:50" hidden="1">
      <c r="B181" s="435"/>
      <c r="C181" s="95">
        <v>15</v>
      </c>
      <c r="D181" s="95"/>
      <c r="E181" s="95"/>
      <c r="F181" s="95"/>
      <c r="G181" s="178"/>
      <c r="H181" s="436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39"/>
      <c r="M181" s="154" t="str">
        <f t="shared" si="140"/>
        <v/>
      </c>
      <c r="N181" s="433"/>
      <c r="O181" s="433"/>
      <c r="P181" s="95"/>
      <c r="Q181" s="95"/>
      <c r="R181" s="178" t="str">
        <f t="shared" si="141"/>
        <v/>
      </c>
      <c r="S181" s="95" t="str">
        <f t="shared" si="142"/>
        <v/>
      </c>
      <c r="T181" s="436"/>
      <c r="U181" s="95"/>
      <c r="V181" s="95"/>
      <c r="W181" s="178" t="str">
        <f t="shared" si="143"/>
        <v/>
      </c>
      <c r="X181" s="95" t="str">
        <f t="shared" si="144"/>
        <v/>
      </c>
      <c r="Y181" s="436"/>
      <c r="Z181" s="95"/>
      <c r="AA181" s="95"/>
      <c r="AB181" s="178" t="str">
        <f t="shared" si="145"/>
        <v/>
      </c>
      <c r="AC181" s="95" t="str">
        <f t="shared" si="146"/>
        <v/>
      </c>
      <c r="AD181" s="436"/>
      <c r="AE181" s="95"/>
      <c r="AF181" s="95"/>
      <c r="AG181" s="178" t="str">
        <f t="shared" si="147"/>
        <v/>
      </c>
      <c r="AH181" s="95" t="str">
        <f t="shared" si="148"/>
        <v/>
      </c>
      <c r="AI181" s="436"/>
      <c r="AJ181" s="95"/>
      <c r="AK181" s="95"/>
      <c r="AL181" s="178" t="str">
        <f t="shared" si="149"/>
        <v/>
      </c>
      <c r="AM181" s="95" t="str">
        <f t="shared" si="150"/>
        <v/>
      </c>
      <c r="AN181" s="436"/>
      <c r="AO181" s="95"/>
      <c r="AP181" s="95"/>
      <c r="AQ181" s="178" t="str">
        <f t="shared" si="151"/>
        <v/>
      </c>
      <c r="AR181" s="95" t="str">
        <f t="shared" si="152"/>
        <v/>
      </c>
      <c r="AS181" s="436"/>
      <c r="AT181" s="95"/>
      <c r="AU181" s="95"/>
      <c r="AV181" s="178" t="str">
        <f t="shared" si="153"/>
        <v/>
      </c>
      <c r="AW181" s="95" t="str">
        <f t="shared" si="154"/>
        <v/>
      </c>
      <c r="AX181" s="436"/>
    </row>
    <row r="182" spans="2:50" ht="15.75" hidden="1">
      <c r="B182" s="443" t="s">
        <v>167</v>
      </c>
      <c r="C182" s="444"/>
      <c r="D182" s="444"/>
      <c r="E182" s="444"/>
      <c r="F182" s="444"/>
      <c r="G182" s="444"/>
      <c r="H182" s="444"/>
      <c r="I182" s="151"/>
      <c r="J182" s="151"/>
      <c r="K182" s="151"/>
      <c r="L182" s="151"/>
      <c r="M182" s="151"/>
      <c r="N182" s="433" t="s">
        <v>159</v>
      </c>
      <c r="O182" s="446" t="s">
        <v>106</v>
      </c>
      <c r="P182" s="448">
        <f>AT162+1</f>
        <v>45930</v>
      </c>
      <c r="Q182" s="435"/>
      <c r="R182" s="435"/>
      <c r="S182" s="435"/>
      <c r="T182" s="435"/>
      <c r="U182" s="448">
        <f>P182+1</f>
        <v>45931</v>
      </c>
      <c r="V182" s="435"/>
      <c r="W182" s="435"/>
      <c r="X182" s="435"/>
      <c r="Y182" s="435"/>
      <c r="Z182" s="448">
        <f>U182+1</f>
        <v>45932</v>
      </c>
      <c r="AA182" s="435"/>
      <c r="AB182" s="435"/>
      <c r="AC182" s="435"/>
      <c r="AD182" s="435"/>
      <c r="AE182" s="448">
        <f>Z182+1</f>
        <v>45933</v>
      </c>
      <c r="AF182" s="435"/>
      <c r="AG182" s="435"/>
      <c r="AH182" s="435"/>
      <c r="AI182" s="435"/>
      <c r="AJ182" s="448">
        <f>AE182+1</f>
        <v>45934</v>
      </c>
      <c r="AK182" s="435"/>
      <c r="AL182" s="435"/>
      <c r="AM182" s="435"/>
      <c r="AN182" s="435"/>
      <c r="AO182" s="448">
        <f>AJ182+1</f>
        <v>45935</v>
      </c>
      <c r="AP182" s="435"/>
      <c r="AQ182" s="435"/>
      <c r="AR182" s="435"/>
      <c r="AS182" s="435"/>
      <c r="AT182" s="448">
        <f>AO182+1</f>
        <v>45936</v>
      </c>
      <c r="AU182" s="435"/>
      <c r="AV182" s="435"/>
      <c r="AW182" s="435"/>
      <c r="AX182" s="435"/>
    </row>
    <row r="183" spans="2:50" ht="15.75" hidden="1">
      <c r="B183" s="445"/>
      <c r="C183" s="445"/>
      <c r="D183" s="445"/>
      <c r="E183" s="445"/>
      <c r="F183" s="445"/>
      <c r="G183" s="445"/>
      <c r="H183" s="445"/>
      <c r="I183" s="151"/>
      <c r="J183" s="151"/>
      <c r="K183" s="151"/>
      <c r="L183" s="151"/>
      <c r="M183" s="151"/>
      <c r="N183" s="433"/>
      <c r="O183" s="447"/>
      <c r="P183" s="448" t="s">
        <v>120</v>
      </c>
      <c r="Q183" s="435"/>
      <c r="R183" s="435"/>
      <c r="S183" s="435"/>
      <c r="T183" s="435"/>
      <c r="U183" s="448" t="s">
        <v>114</v>
      </c>
      <c r="V183" s="435"/>
      <c r="W183" s="435"/>
      <c r="X183" s="435"/>
      <c r="Y183" s="435"/>
      <c r="Z183" s="448" t="s">
        <v>115</v>
      </c>
      <c r="AA183" s="435"/>
      <c r="AB183" s="435"/>
      <c r="AC183" s="435"/>
      <c r="AD183" s="435"/>
      <c r="AE183" s="448" t="s">
        <v>116</v>
      </c>
      <c r="AF183" s="435"/>
      <c r="AG183" s="435"/>
      <c r="AH183" s="435"/>
      <c r="AI183" s="435"/>
      <c r="AJ183" s="448" t="s">
        <v>117</v>
      </c>
      <c r="AK183" s="435"/>
      <c r="AL183" s="435"/>
      <c r="AM183" s="435"/>
      <c r="AN183" s="435"/>
      <c r="AO183" s="448" t="s">
        <v>118</v>
      </c>
      <c r="AP183" s="435"/>
      <c r="AQ183" s="435"/>
      <c r="AR183" s="435"/>
      <c r="AS183" s="435"/>
      <c r="AT183" s="448" t="s">
        <v>119</v>
      </c>
      <c r="AU183" s="435"/>
      <c r="AV183" s="435"/>
      <c r="AW183" s="435"/>
      <c r="AX183" s="435"/>
    </row>
    <row r="184" spans="2:50" hidden="1">
      <c r="B184" s="433" t="s">
        <v>155</v>
      </c>
      <c r="C184" s="433" t="s">
        <v>147</v>
      </c>
      <c r="D184" s="433"/>
      <c r="E184" s="433" t="s">
        <v>149</v>
      </c>
      <c r="F184" s="433"/>
      <c r="G184" s="433"/>
      <c r="H184" s="440" t="s">
        <v>156</v>
      </c>
      <c r="I184" s="434" t="s">
        <v>225</v>
      </c>
      <c r="J184" s="434"/>
      <c r="K184" s="434"/>
      <c r="L184" s="434" t="s">
        <v>156</v>
      </c>
      <c r="M184" s="434" t="s">
        <v>168</v>
      </c>
      <c r="N184" s="433"/>
      <c r="O184" s="433" t="s">
        <v>158</v>
      </c>
      <c r="P184" s="430" t="s">
        <v>152</v>
      </c>
      <c r="Q184" s="431"/>
      <c r="R184" s="431"/>
      <c r="S184" s="432"/>
      <c r="T184" s="433" t="s">
        <v>156</v>
      </c>
      <c r="U184" s="430" t="s">
        <v>152</v>
      </c>
      <c r="V184" s="431"/>
      <c r="W184" s="431"/>
      <c r="X184" s="432"/>
      <c r="Y184" s="433" t="s">
        <v>156</v>
      </c>
      <c r="Z184" s="430" t="s">
        <v>152</v>
      </c>
      <c r="AA184" s="431"/>
      <c r="AB184" s="431"/>
      <c r="AC184" s="432"/>
      <c r="AD184" s="433" t="s">
        <v>156</v>
      </c>
      <c r="AE184" s="430" t="s">
        <v>152</v>
      </c>
      <c r="AF184" s="431"/>
      <c r="AG184" s="431"/>
      <c r="AH184" s="432"/>
      <c r="AI184" s="433" t="s">
        <v>156</v>
      </c>
      <c r="AJ184" s="430" t="s">
        <v>152</v>
      </c>
      <c r="AK184" s="431"/>
      <c r="AL184" s="431"/>
      <c r="AM184" s="432"/>
      <c r="AN184" s="433" t="s">
        <v>156</v>
      </c>
      <c r="AO184" s="430" t="s">
        <v>152</v>
      </c>
      <c r="AP184" s="431"/>
      <c r="AQ184" s="431"/>
      <c r="AR184" s="432"/>
      <c r="AS184" s="433" t="s">
        <v>156</v>
      </c>
      <c r="AT184" s="430" t="s">
        <v>152</v>
      </c>
      <c r="AU184" s="431"/>
      <c r="AV184" s="431"/>
      <c r="AW184" s="432"/>
      <c r="AX184" s="433" t="s">
        <v>156</v>
      </c>
    </row>
    <row r="185" spans="2:50" hidden="1">
      <c r="B185" s="433"/>
      <c r="C185" s="433"/>
      <c r="D185" s="433"/>
      <c r="E185" s="433" t="s">
        <v>148</v>
      </c>
      <c r="F185" s="433"/>
      <c r="G185" s="433"/>
      <c r="H185" s="441"/>
      <c r="I185" s="434" t="s">
        <v>148</v>
      </c>
      <c r="J185" s="434"/>
      <c r="K185" s="434"/>
      <c r="L185" s="434"/>
      <c r="M185" s="434"/>
      <c r="N185" s="433"/>
      <c r="O185" s="433"/>
      <c r="P185" s="430" t="s">
        <v>153</v>
      </c>
      <c r="Q185" s="431"/>
      <c r="R185" s="431"/>
      <c r="S185" s="432"/>
      <c r="T185" s="433"/>
      <c r="U185" s="430" t="s">
        <v>153</v>
      </c>
      <c r="V185" s="431"/>
      <c r="W185" s="431"/>
      <c r="X185" s="432"/>
      <c r="Y185" s="433"/>
      <c r="Z185" s="430" t="s">
        <v>153</v>
      </c>
      <c r="AA185" s="431"/>
      <c r="AB185" s="431"/>
      <c r="AC185" s="432"/>
      <c r="AD185" s="433"/>
      <c r="AE185" s="430" t="s">
        <v>153</v>
      </c>
      <c r="AF185" s="431"/>
      <c r="AG185" s="431"/>
      <c r="AH185" s="432"/>
      <c r="AI185" s="433"/>
      <c r="AJ185" s="430" t="s">
        <v>153</v>
      </c>
      <c r="AK185" s="431"/>
      <c r="AL185" s="431"/>
      <c r="AM185" s="432"/>
      <c r="AN185" s="433"/>
      <c r="AO185" s="430" t="s">
        <v>153</v>
      </c>
      <c r="AP185" s="431"/>
      <c r="AQ185" s="431"/>
      <c r="AR185" s="432"/>
      <c r="AS185" s="433"/>
      <c r="AT185" s="430" t="s">
        <v>153</v>
      </c>
      <c r="AU185" s="431"/>
      <c r="AV185" s="431"/>
      <c r="AW185" s="432"/>
      <c r="AX185" s="433"/>
    </row>
    <row r="186" spans="2:50" hidden="1">
      <c r="B186" s="433"/>
      <c r="C186" s="433"/>
      <c r="D186" s="433"/>
      <c r="E186" s="94" t="s">
        <v>150</v>
      </c>
      <c r="F186" s="94" t="s">
        <v>151</v>
      </c>
      <c r="G186" s="94" t="s">
        <v>154</v>
      </c>
      <c r="H186" s="442"/>
      <c r="I186" s="153" t="s">
        <v>150</v>
      </c>
      <c r="J186" s="153" t="s">
        <v>151</v>
      </c>
      <c r="K186" s="153" t="s">
        <v>154</v>
      </c>
      <c r="L186" s="434"/>
      <c r="M186" s="434"/>
      <c r="N186" s="433"/>
      <c r="O186" s="433"/>
      <c r="P186" s="94" t="s">
        <v>150</v>
      </c>
      <c r="Q186" s="94" t="s">
        <v>151</v>
      </c>
      <c r="R186" s="94" t="s">
        <v>154</v>
      </c>
      <c r="S186" s="94" t="s">
        <v>168</v>
      </c>
      <c r="T186" s="433"/>
      <c r="U186" s="94" t="s">
        <v>150</v>
      </c>
      <c r="V186" s="94" t="s">
        <v>151</v>
      </c>
      <c r="W186" s="94" t="s">
        <v>154</v>
      </c>
      <c r="X186" s="94" t="s">
        <v>168</v>
      </c>
      <c r="Y186" s="433"/>
      <c r="Z186" s="94" t="s">
        <v>150</v>
      </c>
      <c r="AA186" s="94" t="s">
        <v>151</v>
      </c>
      <c r="AB186" s="94" t="s">
        <v>154</v>
      </c>
      <c r="AC186" s="94" t="s">
        <v>168</v>
      </c>
      <c r="AD186" s="43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3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3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3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33"/>
    </row>
    <row r="187" spans="2:50" hidden="1">
      <c r="B187" s="433" t="s">
        <v>139</v>
      </c>
      <c r="C187" s="95">
        <v>1</v>
      </c>
      <c r="D187" s="95"/>
      <c r="E187" s="95"/>
      <c r="F187" s="95"/>
      <c r="G187" s="178" t="e">
        <f>F187/E187</f>
        <v>#DIV/0!</v>
      </c>
      <c r="H187" s="436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37" t="str">
        <f>IFERROR(AVERAGE(K187:K201),"-")</f>
        <v>-</v>
      </c>
      <c r="M187" s="154" t="str">
        <f>IFERROR(RANK(K187, K$187:K$201),"")</f>
        <v/>
      </c>
      <c r="N187" s="433"/>
      <c r="O187" s="43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36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36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36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36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36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36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36" t="e">
        <f>AVERAGE(AV187:AV201)</f>
        <v>#DIV/0!</v>
      </c>
    </row>
    <row r="188" spans="2:50" hidden="1">
      <c r="B188" s="435"/>
      <c r="C188" s="95">
        <v>2</v>
      </c>
      <c r="D188" s="95"/>
      <c r="E188" s="95"/>
      <c r="F188" s="95"/>
      <c r="G188" s="178"/>
      <c r="H188" s="436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38"/>
      <c r="M188" s="154" t="str">
        <f t="shared" ref="M188:M201" si="157">IFERROR(RANK(K188, K$187:K$201),"")</f>
        <v/>
      </c>
      <c r="N188" s="433"/>
      <c r="O188" s="43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36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36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36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36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36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36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36"/>
    </row>
    <row r="189" spans="2:50" hidden="1">
      <c r="B189" s="435"/>
      <c r="C189" s="95">
        <v>3</v>
      </c>
      <c r="D189" s="95"/>
      <c r="E189" s="95"/>
      <c r="F189" s="95"/>
      <c r="G189" s="178"/>
      <c r="H189" s="436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38"/>
      <c r="M189" s="154" t="str">
        <f t="shared" si="157"/>
        <v/>
      </c>
      <c r="N189" s="433"/>
      <c r="O189" s="433"/>
      <c r="P189" s="95"/>
      <c r="Q189" s="95"/>
      <c r="R189" s="178" t="str">
        <f t="shared" si="158"/>
        <v/>
      </c>
      <c r="S189" s="95" t="str">
        <f t="shared" si="159"/>
        <v/>
      </c>
      <c r="T189" s="436"/>
      <c r="U189" s="95"/>
      <c r="V189" s="95"/>
      <c r="W189" s="178" t="str">
        <f t="shared" si="160"/>
        <v/>
      </c>
      <c r="X189" s="95" t="str">
        <f t="shared" si="161"/>
        <v/>
      </c>
      <c r="Y189" s="436"/>
      <c r="Z189" s="95"/>
      <c r="AA189" s="95"/>
      <c r="AB189" s="178" t="str">
        <f t="shared" si="162"/>
        <v/>
      </c>
      <c r="AC189" s="95" t="str">
        <f t="shared" si="163"/>
        <v/>
      </c>
      <c r="AD189" s="436"/>
      <c r="AE189" s="95"/>
      <c r="AF189" s="95"/>
      <c r="AG189" s="178" t="str">
        <f t="shared" si="164"/>
        <v/>
      </c>
      <c r="AH189" s="95" t="str">
        <f t="shared" si="165"/>
        <v/>
      </c>
      <c r="AI189" s="436"/>
      <c r="AJ189" s="95"/>
      <c r="AK189" s="95"/>
      <c r="AL189" s="178" t="str">
        <f t="shared" si="166"/>
        <v/>
      </c>
      <c r="AM189" s="95" t="str">
        <f t="shared" si="167"/>
        <v/>
      </c>
      <c r="AN189" s="436"/>
      <c r="AO189" s="95"/>
      <c r="AP189" s="95"/>
      <c r="AQ189" s="178" t="str">
        <f t="shared" si="168"/>
        <v/>
      </c>
      <c r="AR189" s="95" t="str">
        <f t="shared" si="169"/>
        <v/>
      </c>
      <c r="AS189" s="436"/>
      <c r="AT189" s="95"/>
      <c r="AU189" s="95"/>
      <c r="AV189" s="178" t="str">
        <f t="shared" si="170"/>
        <v/>
      </c>
      <c r="AW189" s="95" t="str">
        <f t="shared" si="171"/>
        <v/>
      </c>
      <c r="AX189" s="436"/>
    </row>
    <row r="190" spans="2:50" hidden="1">
      <c r="B190" s="435"/>
      <c r="C190" s="95">
        <v>4</v>
      </c>
      <c r="D190" s="95"/>
      <c r="E190" s="95"/>
      <c r="F190" s="95"/>
      <c r="G190" s="178"/>
      <c r="H190" s="436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38"/>
      <c r="M190" s="154" t="str">
        <f t="shared" si="157"/>
        <v/>
      </c>
      <c r="N190" s="433"/>
      <c r="O190" s="433"/>
      <c r="P190" s="95"/>
      <c r="Q190" s="95"/>
      <c r="R190" s="178" t="str">
        <f t="shared" si="158"/>
        <v/>
      </c>
      <c r="S190" s="95" t="str">
        <f t="shared" si="159"/>
        <v/>
      </c>
      <c r="T190" s="436"/>
      <c r="U190" s="95"/>
      <c r="V190" s="95"/>
      <c r="W190" s="178" t="str">
        <f t="shared" si="160"/>
        <v/>
      </c>
      <c r="X190" s="95" t="str">
        <f t="shared" si="161"/>
        <v/>
      </c>
      <c r="Y190" s="436"/>
      <c r="Z190" s="95"/>
      <c r="AA190" s="95"/>
      <c r="AB190" s="178" t="str">
        <f t="shared" si="162"/>
        <v/>
      </c>
      <c r="AC190" s="95" t="str">
        <f t="shared" si="163"/>
        <v/>
      </c>
      <c r="AD190" s="436"/>
      <c r="AE190" s="95"/>
      <c r="AF190" s="95"/>
      <c r="AG190" s="178" t="str">
        <f t="shared" si="164"/>
        <v/>
      </c>
      <c r="AH190" s="95" t="str">
        <f t="shared" si="165"/>
        <v/>
      </c>
      <c r="AI190" s="436"/>
      <c r="AJ190" s="95"/>
      <c r="AK190" s="95"/>
      <c r="AL190" s="178" t="str">
        <f t="shared" si="166"/>
        <v/>
      </c>
      <c r="AM190" s="95" t="str">
        <f t="shared" si="167"/>
        <v/>
      </c>
      <c r="AN190" s="436"/>
      <c r="AO190" s="95"/>
      <c r="AP190" s="95"/>
      <c r="AQ190" s="178" t="str">
        <f t="shared" si="168"/>
        <v/>
      </c>
      <c r="AR190" s="95" t="str">
        <f t="shared" si="169"/>
        <v/>
      </c>
      <c r="AS190" s="436"/>
      <c r="AT190" s="95"/>
      <c r="AU190" s="95"/>
      <c r="AV190" s="178" t="str">
        <f t="shared" si="170"/>
        <v/>
      </c>
      <c r="AW190" s="95" t="str">
        <f t="shared" si="171"/>
        <v/>
      </c>
      <c r="AX190" s="436"/>
    </row>
    <row r="191" spans="2:50" hidden="1">
      <c r="B191" s="435"/>
      <c r="C191" s="95">
        <v>5</v>
      </c>
      <c r="D191" s="95"/>
      <c r="E191" s="95"/>
      <c r="F191" s="95"/>
      <c r="G191" s="178"/>
      <c r="H191" s="436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38"/>
      <c r="M191" s="154" t="str">
        <f t="shared" si="157"/>
        <v/>
      </c>
      <c r="N191" s="433"/>
      <c r="O191" s="433"/>
      <c r="P191" s="95"/>
      <c r="Q191" s="95"/>
      <c r="R191" s="178" t="str">
        <f t="shared" si="158"/>
        <v/>
      </c>
      <c r="S191" s="95" t="str">
        <f t="shared" si="159"/>
        <v/>
      </c>
      <c r="T191" s="436"/>
      <c r="U191" s="95"/>
      <c r="V191" s="95"/>
      <c r="W191" s="178" t="str">
        <f t="shared" si="160"/>
        <v/>
      </c>
      <c r="X191" s="95" t="str">
        <f t="shared" si="161"/>
        <v/>
      </c>
      <c r="Y191" s="436"/>
      <c r="Z191" s="95"/>
      <c r="AA191" s="95"/>
      <c r="AB191" s="178" t="str">
        <f t="shared" si="162"/>
        <v/>
      </c>
      <c r="AC191" s="95" t="str">
        <f t="shared" si="163"/>
        <v/>
      </c>
      <c r="AD191" s="436"/>
      <c r="AE191" s="95"/>
      <c r="AF191" s="95"/>
      <c r="AG191" s="178" t="str">
        <f t="shared" si="164"/>
        <v/>
      </c>
      <c r="AH191" s="95" t="str">
        <f t="shared" si="165"/>
        <v/>
      </c>
      <c r="AI191" s="436"/>
      <c r="AJ191" s="95"/>
      <c r="AK191" s="95"/>
      <c r="AL191" s="178" t="str">
        <f t="shared" si="166"/>
        <v/>
      </c>
      <c r="AM191" s="95" t="str">
        <f t="shared" si="167"/>
        <v/>
      </c>
      <c r="AN191" s="436"/>
      <c r="AO191" s="95"/>
      <c r="AP191" s="95"/>
      <c r="AQ191" s="178" t="str">
        <f t="shared" si="168"/>
        <v/>
      </c>
      <c r="AR191" s="95" t="str">
        <f t="shared" si="169"/>
        <v/>
      </c>
      <c r="AS191" s="436"/>
      <c r="AT191" s="95"/>
      <c r="AU191" s="95"/>
      <c r="AV191" s="178" t="str">
        <f t="shared" si="170"/>
        <v/>
      </c>
      <c r="AW191" s="95" t="str">
        <f t="shared" si="171"/>
        <v/>
      </c>
      <c r="AX191" s="436"/>
    </row>
    <row r="192" spans="2:50" hidden="1">
      <c r="B192" s="435"/>
      <c r="C192" s="95">
        <v>6</v>
      </c>
      <c r="D192" s="95"/>
      <c r="E192" s="95"/>
      <c r="F192" s="95"/>
      <c r="G192" s="178"/>
      <c r="H192" s="436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38"/>
      <c r="M192" s="154" t="str">
        <f t="shared" si="157"/>
        <v/>
      </c>
      <c r="N192" s="433"/>
      <c r="O192" s="433"/>
      <c r="P192" s="95"/>
      <c r="Q192" s="95"/>
      <c r="R192" s="178" t="str">
        <f t="shared" si="158"/>
        <v/>
      </c>
      <c r="S192" s="95" t="str">
        <f t="shared" si="159"/>
        <v/>
      </c>
      <c r="T192" s="436"/>
      <c r="U192" s="95"/>
      <c r="V192" s="95"/>
      <c r="W192" s="178" t="str">
        <f t="shared" si="160"/>
        <v/>
      </c>
      <c r="X192" s="95" t="str">
        <f t="shared" si="161"/>
        <v/>
      </c>
      <c r="Y192" s="436"/>
      <c r="Z192" s="95"/>
      <c r="AA192" s="95"/>
      <c r="AB192" s="178" t="str">
        <f t="shared" si="162"/>
        <v/>
      </c>
      <c r="AC192" s="95" t="str">
        <f t="shared" si="163"/>
        <v/>
      </c>
      <c r="AD192" s="436"/>
      <c r="AE192" s="95"/>
      <c r="AF192" s="95"/>
      <c r="AG192" s="178" t="str">
        <f t="shared" si="164"/>
        <v/>
      </c>
      <c r="AH192" s="95" t="str">
        <f t="shared" si="165"/>
        <v/>
      </c>
      <c r="AI192" s="436"/>
      <c r="AJ192" s="95"/>
      <c r="AK192" s="95"/>
      <c r="AL192" s="178" t="str">
        <f t="shared" si="166"/>
        <v/>
      </c>
      <c r="AM192" s="95" t="str">
        <f t="shared" si="167"/>
        <v/>
      </c>
      <c r="AN192" s="436"/>
      <c r="AO192" s="95"/>
      <c r="AP192" s="95"/>
      <c r="AQ192" s="178" t="str">
        <f t="shared" si="168"/>
        <v/>
      </c>
      <c r="AR192" s="95" t="str">
        <f t="shared" si="169"/>
        <v/>
      </c>
      <c r="AS192" s="436"/>
      <c r="AT192" s="95"/>
      <c r="AU192" s="95"/>
      <c r="AV192" s="178" t="str">
        <f t="shared" si="170"/>
        <v/>
      </c>
      <c r="AW192" s="95" t="str">
        <f t="shared" si="171"/>
        <v/>
      </c>
      <c r="AX192" s="436"/>
    </row>
    <row r="193" spans="2:50" hidden="1">
      <c r="B193" s="435"/>
      <c r="C193" s="95">
        <v>7</v>
      </c>
      <c r="D193" s="95"/>
      <c r="E193" s="95"/>
      <c r="F193" s="95"/>
      <c r="G193" s="178"/>
      <c r="H193" s="436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38"/>
      <c r="M193" s="154" t="str">
        <f t="shared" si="157"/>
        <v/>
      </c>
      <c r="N193" s="433"/>
      <c r="O193" s="433"/>
      <c r="P193" s="95"/>
      <c r="Q193" s="95"/>
      <c r="R193" s="178" t="str">
        <f t="shared" si="158"/>
        <v/>
      </c>
      <c r="S193" s="95" t="str">
        <f t="shared" si="159"/>
        <v/>
      </c>
      <c r="T193" s="436"/>
      <c r="U193" s="95"/>
      <c r="V193" s="95"/>
      <c r="W193" s="178" t="str">
        <f t="shared" si="160"/>
        <v/>
      </c>
      <c r="X193" s="95" t="str">
        <f t="shared" si="161"/>
        <v/>
      </c>
      <c r="Y193" s="436"/>
      <c r="Z193" s="95"/>
      <c r="AA193" s="95"/>
      <c r="AB193" s="178" t="str">
        <f t="shared" si="162"/>
        <v/>
      </c>
      <c r="AC193" s="95" t="str">
        <f t="shared" si="163"/>
        <v/>
      </c>
      <c r="AD193" s="436"/>
      <c r="AE193" s="95"/>
      <c r="AF193" s="95"/>
      <c r="AG193" s="178" t="str">
        <f t="shared" si="164"/>
        <v/>
      </c>
      <c r="AH193" s="95" t="str">
        <f t="shared" si="165"/>
        <v/>
      </c>
      <c r="AI193" s="436"/>
      <c r="AJ193" s="95"/>
      <c r="AK193" s="95"/>
      <c r="AL193" s="178" t="str">
        <f t="shared" si="166"/>
        <v/>
      </c>
      <c r="AM193" s="95" t="str">
        <f t="shared" si="167"/>
        <v/>
      </c>
      <c r="AN193" s="436"/>
      <c r="AO193" s="95"/>
      <c r="AP193" s="95"/>
      <c r="AQ193" s="178" t="str">
        <f t="shared" si="168"/>
        <v/>
      </c>
      <c r="AR193" s="95" t="str">
        <f t="shared" si="169"/>
        <v/>
      </c>
      <c r="AS193" s="436"/>
      <c r="AT193" s="95"/>
      <c r="AU193" s="95"/>
      <c r="AV193" s="178" t="str">
        <f t="shared" si="170"/>
        <v/>
      </c>
      <c r="AW193" s="95" t="str">
        <f t="shared" si="171"/>
        <v/>
      </c>
      <c r="AX193" s="436"/>
    </row>
    <row r="194" spans="2:50" hidden="1">
      <c r="B194" s="435"/>
      <c r="C194" s="95">
        <v>8</v>
      </c>
      <c r="D194" s="95"/>
      <c r="E194" s="95"/>
      <c r="F194" s="95"/>
      <c r="G194" s="178"/>
      <c r="H194" s="436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38"/>
      <c r="M194" s="154" t="str">
        <f t="shared" si="157"/>
        <v/>
      </c>
      <c r="N194" s="433"/>
      <c r="O194" s="433"/>
      <c r="P194" s="95"/>
      <c r="Q194" s="95"/>
      <c r="R194" s="178" t="str">
        <f t="shared" si="158"/>
        <v/>
      </c>
      <c r="S194" s="95" t="str">
        <f t="shared" si="159"/>
        <v/>
      </c>
      <c r="T194" s="436"/>
      <c r="U194" s="95"/>
      <c r="V194" s="95"/>
      <c r="W194" s="178" t="str">
        <f t="shared" si="160"/>
        <v/>
      </c>
      <c r="X194" s="95" t="str">
        <f t="shared" si="161"/>
        <v/>
      </c>
      <c r="Y194" s="436"/>
      <c r="Z194" s="95"/>
      <c r="AA194" s="95"/>
      <c r="AB194" s="178" t="str">
        <f t="shared" si="162"/>
        <v/>
      </c>
      <c r="AC194" s="95" t="str">
        <f t="shared" si="163"/>
        <v/>
      </c>
      <c r="AD194" s="436"/>
      <c r="AE194" s="95"/>
      <c r="AF194" s="95"/>
      <c r="AG194" s="178" t="str">
        <f t="shared" si="164"/>
        <v/>
      </c>
      <c r="AH194" s="95" t="str">
        <f t="shared" si="165"/>
        <v/>
      </c>
      <c r="AI194" s="436"/>
      <c r="AJ194" s="95"/>
      <c r="AK194" s="95"/>
      <c r="AL194" s="178" t="str">
        <f t="shared" si="166"/>
        <v/>
      </c>
      <c r="AM194" s="95" t="str">
        <f t="shared" si="167"/>
        <v/>
      </c>
      <c r="AN194" s="436"/>
      <c r="AO194" s="95"/>
      <c r="AP194" s="95"/>
      <c r="AQ194" s="178" t="str">
        <f t="shared" si="168"/>
        <v/>
      </c>
      <c r="AR194" s="95" t="str">
        <f t="shared" si="169"/>
        <v/>
      </c>
      <c r="AS194" s="436"/>
      <c r="AT194" s="95"/>
      <c r="AU194" s="95"/>
      <c r="AV194" s="178" t="str">
        <f t="shared" si="170"/>
        <v/>
      </c>
      <c r="AW194" s="95" t="str">
        <f t="shared" si="171"/>
        <v/>
      </c>
      <c r="AX194" s="436"/>
    </row>
    <row r="195" spans="2:50" hidden="1">
      <c r="B195" s="435"/>
      <c r="C195" s="95">
        <v>9</v>
      </c>
      <c r="D195" s="95"/>
      <c r="E195" s="95"/>
      <c r="F195" s="95"/>
      <c r="G195" s="178"/>
      <c r="H195" s="436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38"/>
      <c r="M195" s="154" t="str">
        <f t="shared" si="157"/>
        <v/>
      </c>
      <c r="N195" s="433"/>
      <c r="O195" s="433"/>
      <c r="P195" s="95"/>
      <c r="Q195" s="95"/>
      <c r="R195" s="178" t="str">
        <f t="shared" si="158"/>
        <v/>
      </c>
      <c r="S195" s="95" t="str">
        <f t="shared" si="159"/>
        <v/>
      </c>
      <c r="T195" s="436"/>
      <c r="U195" s="95"/>
      <c r="V195" s="95"/>
      <c r="W195" s="178" t="str">
        <f t="shared" si="160"/>
        <v/>
      </c>
      <c r="X195" s="95" t="str">
        <f t="shared" si="161"/>
        <v/>
      </c>
      <c r="Y195" s="436"/>
      <c r="Z195" s="95"/>
      <c r="AA195" s="95"/>
      <c r="AB195" s="178" t="str">
        <f t="shared" si="162"/>
        <v/>
      </c>
      <c r="AC195" s="95" t="str">
        <f t="shared" si="163"/>
        <v/>
      </c>
      <c r="AD195" s="436"/>
      <c r="AE195" s="95"/>
      <c r="AF195" s="95"/>
      <c r="AG195" s="178" t="str">
        <f t="shared" si="164"/>
        <v/>
      </c>
      <c r="AH195" s="95" t="str">
        <f t="shared" si="165"/>
        <v/>
      </c>
      <c r="AI195" s="436"/>
      <c r="AJ195" s="95"/>
      <c r="AK195" s="95"/>
      <c r="AL195" s="178" t="str">
        <f t="shared" si="166"/>
        <v/>
      </c>
      <c r="AM195" s="95" t="str">
        <f t="shared" si="167"/>
        <v/>
      </c>
      <c r="AN195" s="436"/>
      <c r="AO195" s="95"/>
      <c r="AP195" s="95"/>
      <c r="AQ195" s="178" t="str">
        <f t="shared" si="168"/>
        <v/>
      </c>
      <c r="AR195" s="95" t="str">
        <f t="shared" si="169"/>
        <v/>
      </c>
      <c r="AS195" s="436"/>
      <c r="AT195" s="95"/>
      <c r="AU195" s="95"/>
      <c r="AV195" s="178" t="str">
        <f t="shared" si="170"/>
        <v/>
      </c>
      <c r="AW195" s="95" t="str">
        <f t="shared" si="171"/>
        <v/>
      </c>
      <c r="AX195" s="436"/>
    </row>
    <row r="196" spans="2:50" hidden="1">
      <c r="B196" s="435"/>
      <c r="C196" s="95">
        <v>10</v>
      </c>
      <c r="D196" s="95"/>
      <c r="E196" s="95"/>
      <c r="F196" s="95"/>
      <c r="G196" s="178"/>
      <c r="H196" s="436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38"/>
      <c r="M196" s="154" t="str">
        <f t="shared" si="157"/>
        <v/>
      </c>
      <c r="N196" s="433"/>
      <c r="O196" s="433"/>
      <c r="P196" s="95"/>
      <c r="Q196" s="95"/>
      <c r="R196" s="178" t="str">
        <f t="shared" si="158"/>
        <v/>
      </c>
      <c r="S196" s="95" t="str">
        <f t="shared" si="159"/>
        <v/>
      </c>
      <c r="T196" s="436"/>
      <c r="U196" s="95"/>
      <c r="V196" s="95"/>
      <c r="W196" s="178" t="str">
        <f t="shared" si="160"/>
        <v/>
      </c>
      <c r="X196" s="95" t="str">
        <f t="shared" si="161"/>
        <v/>
      </c>
      <c r="Y196" s="436"/>
      <c r="Z196" s="95"/>
      <c r="AA196" s="95"/>
      <c r="AB196" s="178" t="str">
        <f t="shared" si="162"/>
        <v/>
      </c>
      <c r="AC196" s="95" t="str">
        <f t="shared" si="163"/>
        <v/>
      </c>
      <c r="AD196" s="436"/>
      <c r="AE196" s="95"/>
      <c r="AF196" s="95"/>
      <c r="AG196" s="178" t="str">
        <f t="shared" si="164"/>
        <v/>
      </c>
      <c r="AH196" s="95" t="str">
        <f t="shared" si="165"/>
        <v/>
      </c>
      <c r="AI196" s="436"/>
      <c r="AJ196" s="95"/>
      <c r="AK196" s="95"/>
      <c r="AL196" s="178" t="str">
        <f t="shared" si="166"/>
        <v/>
      </c>
      <c r="AM196" s="95" t="str">
        <f t="shared" si="167"/>
        <v/>
      </c>
      <c r="AN196" s="436"/>
      <c r="AO196" s="95"/>
      <c r="AP196" s="95"/>
      <c r="AQ196" s="178" t="str">
        <f t="shared" si="168"/>
        <v/>
      </c>
      <c r="AR196" s="95" t="str">
        <f t="shared" si="169"/>
        <v/>
      </c>
      <c r="AS196" s="436"/>
      <c r="AT196" s="95"/>
      <c r="AU196" s="95"/>
      <c r="AV196" s="178" t="str">
        <f t="shared" si="170"/>
        <v/>
      </c>
      <c r="AW196" s="95" t="str">
        <f t="shared" si="171"/>
        <v/>
      </c>
      <c r="AX196" s="436"/>
    </row>
    <row r="197" spans="2:50" hidden="1">
      <c r="B197" s="435"/>
      <c r="C197" s="95">
        <v>11</v>
      </c>
      <c r="D197" s="95"/>
      <c r="E197" s="95"/>
      <c r="F197" s="95"/>
      <c r="G197" s="178"/>
      <c r="H197" s="436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38"/>
      <c r="M197" s="154" t="str">
        <f t="shared" si="157"/>
        <v/>
      </c>
      <c r="N197" s="433"/>
      <c r="O197" s="433"/>
      <c r="P197" s="95"/>
      <c r="Q197" s="95"/>
      <c r="R197" s="178" t="str">
        <f t="shared" si="158"/>
        <v/>
      </c>
      <c r="S197" s="95" t="str">
        <f t="shared" si="159"/>
        <v/>
      </c>
      <c r="T197" s="436"/>
      <c r="U197" s="95"/>
      <c r="V197" s="95"/>
      <c r="W197" s="178" t="str">
        <f t="shared" si="160"/>
        <v/>
      </c>
      <c r="X197" s="95" t="str">
        <f t="shared" si="161"/>
        <v/>
      </c>
      <c r="Y197" s="436"/>
      <c r="Z197" s="95"/>
      <c r="AA197" s="95"/>
      <c r="AB197" s="178" t="str">
        <f t="shared" si="162"/>
        <v/>
      </c>
      <c r="AC197" s="95" t="str">
        <f t="shared" si="163"/>
        <v/>
      </c>
      <c r="AD197" s="436"/>
      <c r="AE197" s="95"/>
      <c r="AF197" s="95"/>
      <c r="AG197" s="178" t="str">
        <f t="shared" si="164"/>
        <v/>
      </c>
      <c r="AH197" s="95" t="str">
        <f t="shared" si="165"/>
        <v/>
      </c>
      <c r="AI197" s="436"/>
      <c r="AJ197" s="95"/>
      <c r="AK197" s="95"/>
      <c r="AL197" s="178" t="str">
        <f t="shared" si="166"/>
        <v/>
      </c>
      <c r="AM197" s="95" t="str">
        <f t="shared" si="167"/>
        <v/>
      </c>
      <c r="AN197" s="436"/>
      <c r="AO197" s="95"/>
      <c r="AP197" s="95"/>
      <c r="AQ197" s="178" t="str">
        <f t="shared" si="168"/>
        <v/>
      </c>
      <c r="AR197" s="95" t="str">
        <f t="shared" si="169"/>
        <v/>
      </c>
      <c r="AS197" s="436"/>
      <c r="AT197" s="95"/>
      <c r="AU197" s="95"/>
      <c r="AV197" s="178" t="str">
        <f t="shared" si="170"/>
        <v/>
      </c>
      <c r="AW197" s="95" t="str">
        <f t="shared" si="171"/>
        <v/>
      </c>
      <c r="AX197" s="436"/>
    </row>
    <row r="198" spans="2:50" hidden="1">
      <c r="B198" s="435"/>
      <c r="C198" s="95">
        <v>12</v>
      </c>
      <c r="D198" s="95"/>
      <c r="E198" s="95"/>
      <c r="F198" s="95"/>
      <c r="G198" s="178"/>
      <c r="H198" s="436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38"/>
      <c r="M198" s="154" t="str">
        <f t="shared" si="157"/>
        <v/>
      </c>
      <c r="N198" s="433"/>
      <c r="O198" s="433"/>
      <c r="P198" s="95"/>
      <c r="Q198" s="95"/>
      <c r="R198" s="178" t="str">
        <f t="shared" si="158"/>
        <v/>
      </c>
      <c r="S198" s="95" t="str">
        <f t="shared" si="159"/>
        <v/>
      </c>
      <c r="T198" s="436"/>
      <c r="U198" s="95"/>
      <c r="V198" s="95"/>
      <c r="W198" s="178" t="str">
        <f t="shared" si="160"/>
        <v/>
      </c>
      <c r="X198" s="95" t="str">
        <f t="shared" si="161"/>
        <v/>
      </c>
      <c r="Y198" s="436"/>
      <c r="Z198" s="95"/>
      <c r="AA198" s="95"/>
      <c r="AB198" s="178" t="str">
        <f t="shared" si="162"/>
        <v/>
      </c>
      <c r="AC198" s="95" t="str">
        <f t="shared" si="163"/>
        <v/>
      </c>
      <c r="AD198" s="436"/>
      <c r="AE198" s="95"/>
      <c r="AF198" s="95"/>
      <c r="AG198" s="178" t="str">
        <f t="shared" si="164"/>
        <v/>
      </c>
      <c r="AH198" s="95" t="str">
        <f t="shared" si="165"/>
        <v/>
      </c>
      <c r="AI198" s="436"/>
      <c r="AJ198" s="95"/>
      <c r="AK198" s="95"/>
      <c r="AL198" s="178" t="str">
        <f t="shared" si="166"/>
        <v/>
      </c>
      <c r="AM198" s="95" t="str">
        <f t="shared" si="167"/>
        <v/>
      </c>
      <c r="AN198" s="436"/>
      <c r="AO198" s="95"/>
      <c r="AP198" s="95"/>
      <c r="AQ198" s="178" t="str">
        <f t="shared" si="168"/>
        <v/>
      </c>
      <c r="AR198" s="95" t="str">
        <f t="shared" si="169"/>
        <v/>
      </c>
      <c r="AS198" s="436"/>
      <c r="AT198" s="95"/>
      <c r="AU198" s="95"/>
      <c r="AV198" s="178" t="str">
        <f t="shared" si="170"/>
        <v/>
      </c>
      <c r="AW198" s="95" t="str">
        <f t="shared" si="171"/>
        <v/>
      </c>
      <c r="AX198" s="436"/>
    </row>
    <row r="199" spans="2:50" hidden="1">
      <c r="B199" s="435"/>
      <c r="C199" s="95">
        <v>13</v>
      </c>
      <c r="D199" s="95"/>
      <c r="E199" s="95"/>
      <c r="F199" s="95"/>
      <c r="G199" s="178"/>
      <c r="H199" s="436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38"/>
      <c r="M199" s="154" t="str">
        <f t="shared" si="157"/>
        <v/>
      </c>
      <c r="N199" s="433"/>
      <c r="O199" s="433"/>
      <c r="P199" s="95"/>
      <c r="Q199" s="95"/>
      <c r="R199" s="178" t="str">
        <f t="shared" si="158"/>
        <v/>
      </c>
      <c r="S199" s="95" t="str">
        <f t="shared" si="159"/>
        <v/>
      </c>
      <c r="T199" s="436"/>
      <c r="U199" s="95"/>
      <c r="V199" s="95"/>
      <c r="W199" s="178" t="str">
        <f t="shared" si="160"/>
        <v/>
      </c>
      <c r="X199" s="95" t="str">
        <f t="shared" si="161"/>
        <v/>
      </c>
      <c r="Y199" s="436"/>
      <c r="Z199" s="95"/>
      <c r="AA199" s="95"/>
      <c r="AB199" s="178" t="str">
        <f t="shared" si="162"/>
        <v/>
      </c>
      <c r="AC199" s="95" t="str">
        <f t="shared" si="163"/>
        <v/>
      </c>
      <c r="AD199" s="436"/>
      <c r="AE199" s="95"/>
      <c r="AF199" s="95"/>
      <c r="AG199" s="178" t="str">
        <f t="shared" si="164"/>
        <v/>
      </c>
      <c r="AH199" s="95" t="str">
        <f t="shared" si="165"/>
        <v/>
      </c>
      <c r="AI199" s="436"/>
      <c r="AJ199" s="95"/>
      <c r="AK199" s="95"/>
      <c r="AL199" s="178" t="str">
        <f t="shared" si="166"/>
        <v/>
      </c>
      <c r="AM199" s="95" t="str">
        <f t="shared" si="167"/>
        <v/>
      </c>
      <c r="AN199" s="436"/>
      <c r="AO199" s="95"/>
      <c r="AP199" s="95"/>
      <c r="AQ199" s="178" t="str">
        <f t="shared" si="168"/>
        <v/>
      </c>
      <c r="AR199" s="95" t="str">
        <f t="shared" si="169"/>
        <v/>
      </c>
      <c r="AS199" s="436"/>
      <c r="AT199" s="95"/>
      <c r="AU199" s="95"/>
      <c r="AV199" s="178" t="str">
        <f t="shared" si="170"/>
        <v/>
      </c>
      <c r="AW199" s="95" t="str">
        <f t="shared" si="171"/>
        <v/>
      </c>
      <c r="AX199" s="436"/>
    </row>
    <row r="200" spans="2:50" hidden="1">
      <c r="B200" s="435"/>
      <c r="C200" s="95">
        <v>14</v>
      </c>
      <c r="D200" s="95"/>
      <c r="E200" s="95"/>
      <c r="F200" s="95"/>
      <c r="G200" s="178"/>
      <c r="H200" s="436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38"/>
      <c r="M200" s="154" t="str">
        <f t="shared" si="157"/>
        <v/>
      </c>
      <c r="N200" s="433"/>
      <c r="O200" s="433"/>
      <c r="P200" s="95"/>
      <c r="Q200" s="95"/>
      <c r="R200" s="178" t="str">
        <f t="shared" si="158"/>
        <v/>
      </c>
      <c r="S200" s="95" t="str">
        <f t="shared" si="159"/>
        <v/>
      </c>
      <c r="T200" s="436"/>
      <c r="U200" s="95"/>
      <c r="V200" s="95"/>
      <c r="W200" s="178" t="str">
        <f t="shared" si="160"/>
        <v/>
      </c>
      <c r="X200" s="95" t="str">
        <f t="shared" si="161"/>
        <v/>
      </c>
      <c r="Y200" s="436"/>
      <c r="Z200" s="95"/>
      <c r="AA200" s="95"/>
      <c r="AB200" s="178" t="str">
        <f t="shared" si="162"/>
        <v/>
      </c>
      <c r="AC200" s="95" t="str">
        <f t="shared" si="163"/>
        <v/>
      </c>
      <c r="AD200" s="436"/>
      <c r="AE200" s="95"/>
      <c r="AF200" s="95"/>
      <c r="AG200" s="178" t="str">
        <f t="shared" si="164"/>
        <v/>
      </c>
      <c r="AH200" s="95" t="str">
        <f t="shared" si="165"/>
        <v/>
      </c>
      <c r="AI200" s="436"/>
      <c r="AJ200" s="95"/>
      <c r="AK200" s="95"/>
      <c r="AL200" s="178" t="str">
        <f t="shared" si="166"/>
        <v/>
      </c>
      <c r="AM200" s="95" t="str">
        <f t="shared" si="167"/>
        <v/>
      </c>
      <c r="AN200" s="436"/>
      <c r="AO200" s="95"/>
      <c r="AP200" s="95"/>
      <c r="AQ200" s="178" t="str">
        <f t="shared" si="168"/>
        <v/>
      </c>
      <c r="AR200" s="95" t="str">
        <f t="shared" si="169"/>
        <v/>
      </c>
      <c r="AS200" s="436"/>
      <c r="AT200" s="95"/>
      <c r="AU200" s="95"/>
      <c r="AV200" s="178" t="str">
        <f t="shared" si="170"/>
        <v/>
      </c>
      <c r="AW200" s="95" t="str">
        <f t="shared" si="171"/>
        <v/>
      </c>
      <c r="AX200" s="436"/>
    </row>
    <row r="201" spans="2:50" hidden="1">
      <c r="B201" s="435"/>
      <c r="C201" s="95">
        <v>15</v>
      </c>
      <c r="D201" s="95"/>
      <c r="E201" s="95"/>
      <c r="F201" s="95"/>
      <c r="G201" s="178"/>
      <c r="H201" s="436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39"/>
      <c r="M201" s="154" t="str">
        <f t="shared" si="157"/>
        <v/>
      </c>
      <c r="N201" s="433"/>
      <c r="O201" s="433"/>
      <c r="P201" s="95"/>
      <c r="Q201" s="95"/>
      <c r="R201" s="178" t="str">
        <f t="shared" si="158"/>
        <v/>
      </c>
      <c r="S201" s="95" t="str">
        <f t="shared" si="159"/>
        <v/>
      </c>
      <c r="T201" s="436"/>
      <c r="U201" s="95"/>
      <c r="V201" s="95"/>
      <c r="W201" s="178" t="str">
        <f t="shared" si="160"/>
        <v/>
      </c>
      <c r="X201" s="95" t="str">
        <f t="shared" si="161"/>
        <v/>
      </c>
      <c r="Y201" s="436"/>
      <c r="Z201" s="95"/>
      <c r="AA201" s="95"/>
      <c r="AB201" s="178" t="str">
        <f t="shared" si="162"/>
        <v/>
      </c>
      <c r="AC201" s="95" t="str">
        <f t="shared" si="163"/>
        <v/>
      </c>
      <c r="AD201" s="436"/>
      <c r="AE201" s="95"/>
      <c r="AF201" s="95"/>
      <c r="AG201" s="178" t="str">
        <f t="shared" si="164"/>
        <v/>
      </c>
      <c r="AH201" s="95" t="str">
        <f t="shared" si="165"/>
        <v/>
      </c>
      <c r="AI201" s="436"/>
      <c r="AJ201" s="95"/>
      <c r="AK201" s="95"/>
      <c r="AL201" s="178" t="str">
        <f t="shared" si="166"/>
        <v/>
      </c>
      <c r="AM201" s="95" t="str">
        <f t="shared" si="167"/>
        <v/>
      </c>
      <c r="AN201" s="436"/>
      <c r="AO201" s="95"/>
      <c r="AP201" s="95"/>
      <c r="AQ201" s="178" t="str">
        <f t="shared" si="168"/>
        <v/>
      </c>
      <c r="AR201" s="95" t="str">
        <f t="shared" si="169"/>
        <v/>
      </c>
      <c r="AS201" s="436"/>
      <c r="AT201" s="95"/>
      <c r="AU201" s="95"/>
      <c r="AV201" s="178" t="str">
        <f t="shared" si="170"/>
        <v/>
      </c>
      <c r="AW201" s="95" t="str">
        <f t="shared" si="171"/>
        <v/>
      </c>
      <c r="AX201" s="436"/>
    </row>
    <row r="202" spans="2:50" ht="15.75" hidden="1">
      <c r="B202" s="443" t="s">
        <v>167</v>
      </c>
      <c r="C202" s="444"/>
      <c r="D202" s="444"/>
      <c r="E202" s="444"/>
      <c r="F202" s="444"/>
      <c r="G202" s="444"/>
      <c r="H202" s="444"/>
      <c r="I202" s="151"/>
      <c r="J202" s="151"/>
      <c r="K202" s="151"/>
      <c r="L202" s="151"/>
      <c r="M202" s="151"/>
      <c r="N202" s="433" t="s">
        <v>159</v>
      </c>
      <c r="O202" s="446" t="s">
        <v>106</v>
      </c>
      <c r="P202" s="448">
        <f>AT182+1</f>
        <v>45937</v>
      </c>
      <c r="Q202" s="435"/>
      <c r="R202" s="435"/>
      <c r="S202" s="435"/>
      <c r="T202" s="435"/>
      <c r="U202" s="448">
        <f>P202+1</f>
        <v>45938</v>
      </c>
      <c r="V202" s="435"/>
      <c r="W202" s="435"/>
      <c r="X202" s="435"/>
      <c r="Y202" s="435"/>
      <c r="Z202" s="448">
        <f>U202+1</f>
        <v>45939</v>
      </c>
      <c r="AA202" s="435"/>
      <c r="AB202" s="435"/>
      <c r="AC202" s="435"/>
      <c r="AD202" s="435"/>
      <c r="AE202" s="448">
        <f>Z202+1</f>
        <v>45940</v>
      </c>
      <c r="AF202" s="435"/>
      <c r="AG202" s="435"/>
      <c r="AH202" s="435"/>
      <c r="AI202" s="435"/>
      <c r="AJ202" s="448">
        <f>AE202+1</f>
        <v>45941</v>
      </c>
      <c r="AK202" s="435"/>
      <c r="AL202" s="435"/>
      <c r="AM202" s="435"/>
      <c r="AN202" s="435"/>
      <c r="AO202" s="448">
        <f>AJ202+1</f>
        <v>45942</v>
      </c>
      <c r="AP202" s="435"/>
      <c r="AQ202" s="435"/>
      <c r="AR202" s="435"/>
      <c r="AS202" s="435"/>
      <c r="AT202" s="448">
        <f>AO202+1</f>
        <v>45943</v>
      </c>
      <c r="AU202" s="435"/>
      <c r="AV202" s="435"/>
      <c r="AW202" s="435"/>
      <c r="AX202" s="435"/>
    </row>
    <row r="203" spans="2:50" ht="15.75" hidden="1">
      <c r="B203" s="445"/>
      <c r="C203" s="445"/>
      <c r="D203" s="445"/>
      <c r="E203" s="445"/>
      <c r="F203" s="445"/>
      <c r="G203" s="445"/>
      <c r="H203" s="445"/>
      <c r="I203" s="151"/>
      <c r="J203" s="151"/>
      <c r="K203" s="151"/>
      <c r="L203" s="151"/>
      <c r="M203" s="151"/>
      <c r="N203" s="433"/>
      <c r="O203" s="447"/>
      <c r="P203" s="448" t="s">
        <v>120</v>
      </c>
      <c r="Q203" s="435"/>
      <c r="R203" s="435"/>
      <c r="S203" s="435"/>
      <c r="T203" s="435"/>
      <c r="U203" s="448" t="s">
        <v>114</v>
      </c>
      <c r="V203" s="435"/>
      <c r="W203" s="435"/>
      <c r="X203" s="435"/>
      <c r="Y203" s="435"/>
      <c r="Z203" s="448" t="s">
        <v>115</v>
      </c>
      <c r="AA203" s="435"/>
      <c r="AB203" s="435"/>
      <c r="AC203" s="435"/>
      <c r="AD203" s="435"/>
      <c r="AE203" s="448" t="s">
        <v>116</v>
      </c>
      <c r="AF203" s="435"/>
      <c r="AG203" s="435"/>
      <c r="AH203" s="435"/>
      <c r="AI203" s="435"/>
      <c r="AJ203" s="448" t="s">
        <v>117</v>
      </c>
      <c r="AK203" s="435"/>
      <c r="AL203" s="435"/>
      <c r="AM203" s="435"/>
      <c r="AN203" s="435"/>
      <c r="AO203" s="448" t="s">
        <v>118</v>
      </c>
      <c r="AP203" s="435"/>
      <c r="AQ203" s="435"/>
      <c r="AR203" s="435"/>
      <c r="AS203" s="435"/>
      <c r="AT203" s="448" t="s">
        <v>119</v>
      </c>
      <c r="AU203" s="435"/>
      <c r="AV203" s="435"/>
      <c r="AW203" s="435"/>
      <c r="AX203" s="435"/>
    </row>
    <row r="204" spans="2:50" hidden="1">
      <c r="B204" s="433" t="s">
        <v>155</v>
      </c>
      <c r="C204" s="433" t="s">
        <v>147</v>
      </c>
      <c r="D204" s="433"/>
      <c r="E204" s="433" t="s">
        <v>149</v>
      </c>
      <c r="F204" s="433"/>
      <c r="G204" s="433"/>
      <c r="H204" s="440" t="s">
        <v>156</v>
      </c>
      <c r="I204" s="434" t="s">
        <v>225</v>
      </c>
      <c r="J204" s="434"/>
      <c r="K204" s="434"/>
      <c r="L204" s="434" t="s">
        <v>156</v>
      </c>
      <c r="M204" s="434" t="s">
        <v>168</v>
      </c>
      <c r="N204" s="433"/>
      <c r="O204" s="433" t="s">
        <v>158</v>
      </c>
      <c r="P204" s="430" t="s">
        <v>152</v>
      </c>
      <c r="Q204" s="431"/>
      <c r="R204" s="431"/>
      <c r="S204" s="432"/>
      <c r="T204" s="433" t="s">
        <v>156</v>
      </c>
      <c r="U204" s="430" t="s">
        <v>152</v>
      </c>
      <c r="V204" s="431"/>
      <c r="W204" s="431"/>
      <c r="X204" s="432"/>
      <c r="Y204" s="433" t="s">
        <v>156</v>
      </c>
      <c r="Z204" s="430" t="s">
        <v>152</v>
      </c>
      <c r="AA204" s="431"/>
      <c r="AB204" s="431"/>
      <c r="AC204" s="432"/>
      <c r="AD204" s="433" t="s">
        <v>156</v>
      </c>
      <c r="AE204" s="430" t="s">
        <v>152</v>
      </c>
      <c r="AF204" s="431"/>
      <c r="AG204" s="431"/>
      <c r="AH204" s="432"/>
      <c r="AI204" s="433" t="s">
        <v>156</v>
      </c>
      <c r="AJ204" s="430" t="s">
        <v>152</v>
      </c>
      <c r="AK204" s="431"/>
      <c r="AL204" s="431"/>
      <c r="AM204" s="432"/>
      <c r="AN204" s="433" t="s">
        <v>156</v>
      </c>
      <c r="AO204" s="430" t="s">
        <v>152</v>
      </c>
      <c r="AP204" s="431"/>
      <c r="AQ204" s="431"/>
      <c r="AR204" s="432"/>
      <c r="AS204" s="433" t="s">
        <v>156</v>
      </c>
      <c r="AT204" s="430" t="s">
        <v>152</v>
      </c>
      <c r="AU204" s="431"/>
      <c r="AV204" s="431"/>
      <c r="AW204" s="432"/>
      <c r="AX204" s="433" t="s">
        <v>156</v>
      </c>
    </row>
    <row r="205" spans="2:50" hidden="1">
      <c r="B205" s="433"/>
      <c r="C205" s="433"/>
      <c r="D205" s="433"/>
      <c r="E205" s="433" t="s">
        <v>148</v>
      </c>
      <c r="F205" s="433"/>
      <c r="G205" s="433"/>
      <c r="H205" s="441"/>
      <c r="I205" s="434" t="s">
        <v>148</v>
      </c>
      <c r="J205" s="434"/>
      <c r="K205" s="434"/>
      <c r="L205" s="434"/>
      <c r="M205" s="434"/>
      <c r="N205" s="433"/>
      <c r="O205" s="433"/>
      <c r="P205" s="430" t="s">
        <v>153</v>
      </c>
      <c r="Q205" s="431"/>
      <c r="R205" s="431"/>
      <c r="S205" s="432"/>
      <c r="T205" s="433"/>
      <c r="U205" s="430" t="s">
        <v>153</v>
      </c>
      <c r="V205" s="431"/>
      <c r="W205" s="431"/>
      <c r="X205" s="432"/>
      <c r="Y205" s="433"/>
      <c r="Z205" s="430" t="s">
        <v>153</v>
      </c>
      <c r="AA205" s="431"/>
      <c r="AB205" s="431"/>
      <c r="AC205" s="432"/>
      <c r="AD205" s="433"/>
      <c r="AE205" s="430" t="s">
        <v>153</v>
      </c>
      <c r="AF205" s="431"/>
      <c r="AG205" s="431"/>
      <c r="AH205" s="432"/>
      <c r="AI205" s="433"/>
      <c r="AJ205" s="430" t="s">
        <v>153</v>
      </c>
      <c r="AK205" s="431"/>
      <c r="AL205" s="431"/>
      <c r="AM205" s="432"/>
      <c r="AN205" s="433"/>
      <c r="AO205" s="430" t="s">
        <v>153</v>
      </c>
      <c r="AP205" s="431"/>
      <c r="AQ205" s="431"/>
      <c r="AR205" s="432"/>
      <c r="AS205" s="433"/>
      <c r="AT205" s="430" t="s">
        <v>153</v>
      </c>
      <c r="AU205" s="431"/>
      <c r="AV205" s="431"/>
      <c r="AW205" s="432"/>
      <c r="AX205" s="433"/>
    </row>
    <row r="206" spans="2:50" hidden="1">
      <c r="B206" s="433"/>
      <c r="C206" s="433"/>
      <c r="D206" s="433"/>
      <c r="E206" s="94" t="s">
        <v>150</v>
      </c>
      <c r="F206" s="94" t="s">
        <v>151</v>
      </c>
      <c r="G206" s="94" t="s">
        <v>154</v>
      </c>
      <c r="H206" s="442"/>
      <c r="I206" s="153" t="s">
        <v>150</v>
      </c>
      <c r="J206" s="153" t="s">
        <v>151</v>
      </c>
      <c r="K206" s="153" t="s">
        <v>154</v>
      </c>
      <c r="L206" s="434"/>
      <c r="M206" s="434"/>
      <c r="N206" s="433"/>
      <c r="O206" s="433"/>
      <c r="P206" s="94" t="s">
        <v>150</v>
      </c>
      <c r="Q206" s="94" t="s">
        <v>151</v>
      </c>
      <c r="R206" s="94" t="s">
        <v>154</v>
      </c>
      <c r="S206" s="94" t="s">
        <v>168</v>
      </c>
      <c r="T206" s="433"/>
      <c r="U206" s="94" t="s">
        <v>150</v>
      </c>
      <c r="V206" s="94" t="s">
        <v>151</v>
      </c>
      <c r="W206" s="94" t="s">
        <v>154</v>
      </c>
      <c r="X206" s="94" t="s">
        <v>168</v>
      </c>
      <c r="Y206" s="433"/>
      <c r="Z206" s="94" t="s">
        <v>150</v>
      </c>
      <c r="AA206" s="94" t="s">
        <v>151</v>
      </c>
      <c r="AB206" s="94" t="s">
        <v>154</v>
      </c>
      <c r="AC206" s="94" t="s">
        <v>168</v>
      </c>
      <c r="AD206" s="43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3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3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3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33"/>
    </row>
    <row r="207" spans="2:50" hidden="1">
      <c r="B207" s="433" t="s">
        <v>139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36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37" t="str">
        <f>IFERROR(AVERAGE(K207:K221),"-")</f>
        <v>-</v>
      </c>
      <c r="M207" s="154" t="str">
        <f>IFERROR(RANK(K207, K$207:K$221),"")</f>
        <v/>
      </c>
      <c r="N207" s="433"/>
      <c r="O207" s="43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36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36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36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36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36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36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36" t="e">
        <f>AVERAGE(AV207:AV221)</f>
        <v>#DIV/0!</v>
      </c>
    </row>
    <row r="208" spans="2:50" hidden="1">
      <c r="B208" s="435"/>
      <c r="C208" s="95">
        <f t="shared" ref="C208:C221" si="174">C188</f>
        <v>2</v>
      </c>
      <c r="D208" s="95"/>
      <c r="E208" s="95"/>
      <c r="F208" s="95"/>
      <c r="G208" s="178"/>
      <c r="H208" s="436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38"/>
      <c r="M208" s="154" t="str">
        <f t="shared" ref="M208:M221" si="175">IFERROR(RANK(K208, K$207:K$221),"")</f>
        <v/>
      </c>
      <c r="N208" s="433"/>
      <c r="O208" s="43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36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36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36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36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36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36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36"/>
    </row>
    <row r="209" spans="2:50" hidden="1">
      <c r="B209" s="435"/>
      <c r="C209" s="95">
        <f t="shared" si="174"/>
        <v>3</v>
      </c>
      <c r="D209" s="95"/>
      <c r="E209" s="95"/>
      <c r="F209" s="95"/>
      <c r="G209" s="178"/>
      <c r="H209" s="436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38"/>
      <c r="M209" s="154" t="str">
        <f t="shared" si="175"/>
        <v/>
      </c>
      <c r="N209" s="433"/>
      <c r="O209" s="433"/>
      <c r="P209" s="95"/>
      <c r="Q209" s="95"/>
      <c r="R209" s="178" t="str">
        <f t="shared" si="176"/>
        <v/>
      </c>
      <c r="S209" s="95" t="str">
        <f t="shared" si="177"/>
        <v/>
      </c>
      <c r="T209" s="436"/>
      <c r="U209" s="95"/>
      <c r="V209" s="95"/>
      <c r="W209" s="178" t="str">
        <f t="shared" si="178"/>
        <v/>
      </c>
      <c r="X209" s="95" t="str">
        <f t="shared" si="179"/>
        <v/>
      </c>
      <c r="Y209" s="436"/>
      <c r="Z209" s="95"/>
      <c r="AA209" s="95"/>
      <c r="AB209" s="178" t="str">
        <f t="shared" si="180"/>
        <v/>
      </c>
      <c r="AC209" s="95" t="str">
        <f t="shared" si="181"/>
        <v/>
      </c>
      <c r="AD209" s="436"/>
      <c r="AE209" s="95"/>
      <c r="AF209" s="95"/>
      <c r="AG209" s="178" t="str">
        <f t="shared" si="182"/>
        <v/>
      </c>
      <c r="AH209" s="95" t="str">
        <f t="shared" si="183"/>
        <v/>
      </c>
      <c r="AI209" s="436"/>
      <c r="AJ209" s="95"/>
      <c r="AK209" s="95"/>
      <c r="AL209" s="178" t="str">
        <f t="shared" si="184"/>
        <v/>
      </c>
      <c r="AM209" s="95" t="str">
        <f t="shared" si="185"/>
        <v/>
      </c>
      <c r="AN209" s="436"/>
      <c r="AO209" s="95"/>
      <c r="AP209" s="95"/>
      <c r="AQ209" s="178" t="str">
        <f t="shared" si="186"/>
        <v/>
      </c>
      <c r="AR209" s="95" t="str">
        <f t="shared" si="187"/>
        <v/>
      </c>
      <c r="AS209" s="436"/>
      <c r="AT209" s="95"/>
      <c r="AU209" s="95"/>
      <c r="AV209" s="178" t="str">
        <f t="shared" si="188"/>
        <v/>
      </c>
      <c r="AW209" s="95" t="str">
        <f t="shared" si="189"/>
        <v/>
      </c>
      <c r="AX209" s="436"/>
    </row>
    <row r="210" spans="2:50" hidden="1">
      <c r="B210" s="435"/>
      <c r="C210" s="95">
        <f t="shared" si="174"/>
        <v>4</v>
      </c>
      <c r="D210" s="95"/>
      <c r="E210" s="95"/>
      <c r="F210" s="95"/>
      <c r="G210" s="178"/>
      <c r="H210" s="436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38"/>
      <c r="M210" s="154" t="str">
        <f t="shared" si="175"/>
        <v/>
      </c>
      <c r="N210" s="433"/>
      <c r="O210" s="433"/>
      <c r="P210" s="95"/>
      <c r="Q210" s="95"/>
      <c r="R210" s="178" t="str">
        <f t="shared" si="176"/>
        <v/>
      </c>
      <c r="S210" s="95" t="str">
        <f t="shared" si="177"/>
        <v/>
      </c>
      <c r="T210" s="436"/>
      <c r="U210" s="95"/>
      <c r="V210" s="95"/>
      <c r="W210" s="178" t="str">
        <f t="shared" si="178"/>
        <v/>
      </c>
      <c r="X210" s="95" t="str">
        <f t="shared" si="179"/>
        <v/>
      </c>
      <c r="Y210" s="436"/>
      <c r="Z210" s="95"/>
      <c r="AA210" s="95"/>
      <c r="AB210" s="178" t="str">
        <f t="shared" si="180"/>
        <v/>
      </c>
      <c r="AC210" s="95" t="str">
        <f t="shared" si="181"/>
        <v/>
      </c>
      <c r="AD210" s="436"/>
      <c r="AE210" s="95"/>
      <c r="AF210" s="95"/>
      <c r="AG210" s="178" t="str">
        <f t="shared" si="182"/>
        <v/>
      </c>
      <c r="AH210" s="95" t="str">
        <f t="shared" si="183"/>
        <v/>
      </c>
      <c r="AI210" s="436"/>
      <c r="AJ210" s="95"/>
      <c r="AK210" s="95"/>
      <c r="AL210" s="178" t="str">
        <f t="shared" si="184"/>
        <v/>
      </c>
      <c r="AM210" s="95" t="str">
        <f t="shared" si="185"/>
        <v/>
      </c>
      <c r="AN210" s="436"/>
      <c r="AO210" s="95"/>
      <c r="AP210" s="95"/>
      <c r="AQ210" s="178" t="str">
        <f t="shared" si="186"/>
        <v/>
      </c>
      <c r="AR210" s="95" t="str">
        <f t="shared" si="187"/>
        <v/>
      </c>
      <c r="AS210" s="436"/>
      <c r="AT210" s="95"/>
      <c r="AU210" s="95"/>
      <c r="AV210" s="178" t="str">
        <f t="shared" si="188"/>
        <v/>
      </c>
      <c r="AW210" s="95" t="str">
        <f t="shared" si="189"/>
        <v/>
      </c>
      <c r="AX210" s="436"/>
    </row>
    <row r="211" spans="2:50" hidden="1">
      <c r="B211" s="435"/>
      <c r="C211" s="95">
        <f t="shared" si="174"/>
        <v>5</v>
      </c>
      <c r="D211" s="95"/>
      <c r="E211" s="95"/>
      <c r="F211" s="95"/>
      <c r="G211" s="178"/>
      <c r="H211" s="436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38"/>
      <c r="M211" s="154" t="str">
        <f t="shared" si="175"/>
        <v/>
      </c>
      <c r="N211" s="433"/>
      <c r="O211" s="433"/>
      <c r="P211" s="95"/>
      <c r="Q211" s="95"/>
      <c r="R211" s="178" t="str">
        <f t="shared" si="176"/>
        <v/>
      </c>
      <c r="S211" s="95" t="str">
        <f t="shared" si="177"/>
        <v/>
      </c>
      <c r="T211" s="436"/>
      <c r="U211" s="95"/>
      <c r="V211" s="95"/>
      <c r="W211" s="178" t="str">
        <f t="shared" si="178"/>
        <v/>
      </c>
      <c r="X211" s="95" t="str">
        <f t="shared" si="179"/>
        <v/>
      </c>
      <c r="Y211" s="436"/>
      <c r="Z211" s="95"/>
      <c r="AA211" s="95"/>
      <c r="AB211" s="178" t="str">
        <f t="shared" si="180"/>
        <v/>
      </c>
      <c r="AC211" s="95" t="str">
        <f t="shared" si="181"/>
        <v/>
      </c>
      <c r="AD211" s="436"/>
      <c r="AE211" s="95"/>
      <c r="AF211" s="95"/>
      <c r="AG211" s="178" t="str">
        <f t="shared" si="182"/>
        <v/>
      </c>
      <c r="AH211" s="95" t="str">
        <f t="shared" si="183"/>
        <v/>
      </c>
      <c r="AI211" s="436"/>
      <c r="AJ211" s="95"/>
      <c r="AK211" s="95"/>
      <c r="AL211" s="178" t="str">
        <f t="shared" si="184"/>
        <v/>
      </c>
      <c r="AM211" s="95" t="str">
        <f t="shared" si="185"/>
        <v/>
      </c>
      <c r="AN211" s="436"/>
      <c r="AO211" s="95"/>
      <c r="AP211" s="95"/>
      <c r="AQ211" s="178" t="str">
        <f t="shared" si="186"/>
        <v/>
      </c>
      <c r="AR211" s="95" t="str">
        <f t="shared" si="187"/>
        <v/>
      </c>
      <c r="AS211" s="436"/>
      <c r="AT211" s="95"/>
      <c r="AU211" s="95"/>
      <c r="AV211" s="178" t="str">
        <f t="shared" si="188"/>
        <v/>
      </c>
      <c r="AW211" s="95" t="str">
        <f t="shared" si="189"/>
        <v/>
      </c>
      <c r="AX211" s="436"/>
    </row>
    <row r="212" spans="2:50" hidden="1">
      <c r="B212" s="435"/>
      <c r="C212" s="95">
        <f t="shared" si="174"/>
        <v>6</v>
      </c>
      <c r="D212" s="95"/>
      <c r="E212" s="95"/>
      <c r="F212" s="95"/>
      <c r="G212" s="178"/>
      <c r="H212" s="436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38"/>
      <c r="M212" s="154" t="str">
        <f t="shared" si="175"/>
        <v/>
      </c>
      <c r="N212" s="433"/>
      <c r="O212" s="433"/>
      <c r="P212" s="95"/>
      <c r="Q212" s="95"/>
      <c r="R212" s="178" t="str">
        <f t="shared" si="176"/>
        <v/>
      </c>
      <c r="S212" s="95" t="str">
        <f t="shared" si="177"/>
        <v/>
      </c>
      <c r="T212" s="436"/>
      <c r="U212" s="95"/>
      <c r="V212" s="95"/>
      <c r="W212" s="178" t="str">
        <f t="shared" si="178"/>
        <v/>
      </c>
      <c r="X212" s="95" t="str">
        <f t="shared" si="179"/>
        <v/>
      </c>
      <c r="Y212" s="436"/>
      <c r="Z212" s="95"/>
      <c r="AA212" s="95"/>
      <c r="AB212" s="178" t="str">
        <f t="shared" si="180"/>
        <v/>
      </c>
      <c r="AC212" s="95" t="str">
        <f t="shared" si="181"/>
        <v/>
      </c>
      <c r="AD212" s="436"/>
      <c r="AE212" s="95"/>
      <c r="AF212" s="95"/>
      <c r="AG212" s="178" t="str">
        <f t="shared" si="182"/>
        <v/>
      </c>
      <c r="AH212" s="95" t="str">
        <f t="shared" si="183"/>
        <v/>
      </c>
      <c r="AI212" s="436"/>
      <c r="AJ212" s="95"/>
      <c r="AK212" s="95"/>
      <c r="AL212" s="178" t="str">
        <f t="shared" si="184"/>
        <v/>
      </c>
      <c r="AM212" s="95" t="str">
        <f t="shared" si="185"/>
        <v/>
      </c>
      <c r="AN212" s="436"/>
      <c r="AO212" s="95"/>
      <c r="AP212" s="95"/>
      <c r="AQ212" s="178" t="str">
        <f t="shared" si="186"/>
        <v/>
      </c>
      <c r="AR212" s="95" t="str">
        <f t="shared" si="187"/>
        <v/>
      </c>
      <c r="AS212" s="436"/>
      <c r="AT212" s="95"/>
      <c r="AU212" s="95"/>
      <c r="AV212" s="178" t="str">
        <f t="shared" si="188"/>
        <v/>
      </c>
      <c r="AW212" s="95" t="str">
        <f t="shared" si="189"/>
        <v/>
      </c>
      <c r="AX212" s="436"/>
    </row>
    <row r="213" spans="2:50" hidden="1">
      <c r="B213" s="435"/>
      <c r="C213" s="95">
        <f t="shared" si="174"/>
        <v>7</v>
      </c>
      <c r="D213" s="95"/>
      <c r="E213" s="95"/>
      <c r="F213" s="95"/>
      <c r="G213" s="178"/>
      <c r="H213" s="436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38"/>
      <c r="M213" s="154" t="str">
        <f t="shared" si="175"/>
        <v/>
      </c>
      <c r="N213" s="433"/>
      <c r="O213" s="433"/>
      <c r="P213" s="95"/>
      <c r="Q213" s="95"/>
      <c r="R213" s="178" t="str">
        <f t="shared" si="176"/>
        <v/>
      </c>
      <c r="S213" s="95" t="str">
        <f t="shared" si="177"/>
        <v/>
      </c>
      <c r="T213" s="436"/>
      <c r="U213" s="95"/>
      <c r="V213" s="95"/>
      <c r="W213" s="178" t="str">
        <f t="shared" si="178"/>
        <v/>
      </c>
      <c r="X213" s="95" t="str">
        <f t="shared" si="179"/>
        <v/>
      </c>
      <c r="Y213" s="436"/>
      <c r="Z213" s="95"/>
      <c r="AA213" s="95"/>
      <c r="AB213" s="178" t="str">
        <f t="shared" si="180"/>
        <v/>
      </c>
      <c r="AC213" s="95" t="str">
        <f t="shared" si="181"/>
        <v/>
      </c>
      <c r="AD213" s="436"/>
      <c r="AE213" s="95"/>
      <c r="AF213" s="95"/>
      <c r="AG213" s="178" t="str">
        <f t="shared" si="182"/>
        <v/>
      </c>
      <c r="AH213" s="95" t="str">
        <f t="shared" si="183"/>
        <v/>
      </c>
      <c r="AI213" s="436"/>
      <c r="AJ213" s="95"/>
      <c r="AK213" s="95"/>
      <c r="AL213" s="178" t="str">
        <f t="shared" si="184"/>
        <v/>
      </c>
      <c r="AM213" s="95" t="str">
        <f t="shared" si="185"/>
        <v/>
      </c>
      <c r="AN213" s="436"/>
      <c r="AO213" s="95"/>
      <c r="AP213" s="95"/>
      <c r="AQ213" s="178" t="str">
        <f t="shared" si="186"/>
        <v/>
      </c>
      <c r="AR213" s="95" t="str">
        <f t="shared" si="187"/>
        <v/>
      </c>
      <c r="AS213" s="436"/>
      <c r="AT213" s="95"/>
      <c r="AU213" s="95"/>
      <c r="AV213" s="178" t="str">
        <f t="shared" si="188"/>
        <v/>
      </c>
      <c r="AW213" s="95" t="str">
        <f t="shared" si="189"/>
        <v/>
      </c>
      <c r="AX213" s="436"/>
    </row>
    <row r="214" spans="2:50" hidden="1">
      <c r="B214" s="435"/>
      <c r="C214" s="95">
        <f t="shared" si="174"/>
        <v>8</v>
      </c>
      <c r="D214" s="95"/>
      <c r="E214" s="95"/>
      <c r="F214" s="95"/>
      <c r="G214" s="178"/>
      <c r="H214" s="436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38"/>
      <c r="M214" s="154" t="str">
        <f t="shared" si="175"/>
        <v/>
      </c>
      <c r="N214" s="433"/>
      <c r="O214" s="433"/>
      <c r="P214" s="95"/>
      <c r="Q214" s="95"/>
      <c r="R214" s="178" t="str">
        <f t="shared" si="176"/>
        <v/>
      </c>
      <c r="S214" s="95" t="str">
        <f t="shared" si="177"/>
        <v/>
      </c>
      <c r="T214" s="436"/>
      <c r="U214" s="95"/>
      <c r="V214" s="95"/>
      <c r="W214" s="178" t="str">
        <f t="shared" si="178"/>
        <v/>
      </c>
      <c r="X214" s="95" t="str">
        <f t="shared" si="179"/>
        <v/>
      </c>
      <c r="Y214" s="436"/>
      <c r="Z214" s="95"/>
      <c r="AA214" s="95"/>
      <c r="AB214" s="178" t="str">
        <f t="shared" si="180"/>
        <v/>
      </c>
      <c r="AC214" s="95" t="str">
        <f t="shared" si="181"/>
        <v/>
      </c>
      <c r="AD214" s="436"/>
      <c r="AE214" s="95"/>
      <c r="AF214" s="95"/>
      <c r="AG214" s="178" t="str">
        <f t="shared" si="182"/>
        <v/>
      </c>
      <c r="AH214" s="95" t="str">
        <f t="shared" si="183"/>
        <v/>
      </c>
      <c r="AI214" s="436"/>
      <c r="AJ214" s="95"/>
      <c r="AK214" s="95"/>
      <c r="AL214" s="178" t="str">
        <f t="shared" si="184"/>
        <v/>
      </c>
      <c r="AM214" s="95" t="str">
        <f t="shared" si="185"/>
        <v/>
      </c>
      <c r="AN214" s="436"/>
      <c r="AO214" s="95"/>
      <c r="AP214" s="95"/>
      <c r="AQ214" s="178" t="str">
        <f t="shared" si="186"/>
        <v/>
      </c>
      <c r="AR214" s="95" t="str">
        <f t="shared" si="187"/>
        <v/>
      </c>
      <c r="AS214" s="436"/>
      <c r="AT214" s="95"/>
      <c r="AU214" s="95"/>
      <c r="AV214" s="178" t="str">
        <f t="shared" si="188"/>
        <v/>
      </c>
      <c r="AW214" s="95" t="str">
        <f t="shared" si="189"/>
        <v/>
      </c>
      <c r="AX214" s="436"/>
    </row>
    <row r="215" spans="2:50" hidden="1">
      <c r="B215" s="435"/>
      <c r="C215" s="95">
        <f t="shared" si="174"/>
        <v>9</v>
      </c>
      <c r="D215" s="95"/>
      <c r="E215" s="95"/>
      <c r="F215" s="95"/>
      <c r="G215" s="178"/>
      <c r="H215" s="436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38"/>
      <c r="M215" s="154" t="str">
        <f t="shared" si="175"/>
        <v/>
      </c>
      <c r="N215" s="433"/>
      <c r="O215" s="433"/>
      <c r="P215" s="95"/>
      <c r="Q215" s="95"/>
      <c r="R215" s="178" t="str">
        <f t="shared" si="176"/>
        <v/>
      </c>
      <c r="S215" s="95" t="str">
        <f t="shared" si="177"/>
        <v/>
      </c>
      <c r="T215" s="436"/>
      <c r="U215" s="95"/>
      <c r="V215" s="95"/>
      <c r="W215" s="178" t="str">
        <f t="shared" si="178"/>
        <v/>
      </c>
      <c r="X215" s="95" t="str">
        <f t="shared" si="179"/>
        <v/>
      </c>
      <c r="Y215" s="436"/>
      <c r="Z215" s="95"/>
      <c r="AA215" s="95"/>
      <c r="AB215" s="178" t="str">
        <f t="shared" si="180"/>
        <v/>
      </c>
      <c r="AC215" s="95" t="str">
        <f t="shared" si="181"/>
        <v/>
      </c>
      <c r="AD215" s="436"/>
      <c r="AE215" s="95"/>
      <c r="AF215" s="95"/>
      <c r="AG215" s="178" t="str">
        <f t="shared" si="182"/>
        <v/>
      </c>
      <c r="AH215" s="95" t="str">
        <f t="shared" si="183"/>
        <v/>
      </c>
      <c r="AI215" s="436"/>
      <c r="AJ215" s="95"/>
      <c r="AK215" s="95"/>
      <c r="AL215" s="178" t="str">
        <f t="shared" si="184"/>
        <v/>
      </c>
      <c r="AM215" s="95" t="str">
        <f t="shared" si="185"/>
        <v/>
      </c>
      <c r="AN215" s="436"/>
      <c r="AO215" s="95"/>
      <c r="AP215" s="95"/>
      <c r="AQ215" s="178" t="str">
        <f t="shared" si="186"/>
        <v/>
      </c>
      <c r="AR215" s="95" t="str">
        <f t="shared" si="187"/>
        <v/>
      </c>
      <c r="AS215" s="436"/>
      <c r="AT215" s="95"/>
      <c r="AU215" s="95"/>
      <c r="AV215" s="178" t="str">
        <f t="shared" si="188"/>
        <v/>
      </c>
      <c r="AW215" s="95" t="str">
        <f t="shared" si="189"/>
        <v/>
      </c>
      <c r="AX215" s="436"/>
    </row>
    <row r="216" spans="2:50" hidden="1">
      <c r="B216" s="435"/>
      <c r="C216" s="95">
        <f t="shared" si="174"/>
        <v>10</v>
      </c>
      <c r="D216" s="95"/>
      <c r="E216" s="95"/>
      <c r="F216" s="95"/>
      <c r="G216" s="178"/>
      <c r="H216" s="436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38"/>
      <c r="M216" s="154" t="str">
        <f t="shared" si="175"/>
        <v/>
      </c>
      <c r="N216" s="433"/>
      <c r="O216" s="433"/>
      <c r="P216" s="95"/>
      <c r="Q216" s="95"/>
      <c r="R216" s="178" t="str">
        <f t="shared" si="176"/>
        <v/>
      </c>
      <c r="S216" s="95" t="str">
        <f t="shared" si="177"/>
        <v/>
      </c>
      <c r="T216" s="436"/>
      <c r="U216" s="95"/>
      <c r="V216" s="95"/>
      <c r="W216" s="178" t="str">
        <f t="shared" si="178"/>
        <v/>
      </c>
      <c r="X216" s="95" t="str">
        <f t="shared" si="179"/>
        <v/>
      </c>
      <c r="Y216" s="436"/>
      <c r="Z216" s="95"/>
      <c r="AA216" s="95"/>
      <c r="AB216" s="178" t="str">
        <f t="shared" si="180"/>
        <v/>
      </c>
      <c r="AC216" s="95" t="str">
        <f t="shared" si="181"/>
        <v/>
      </c>
      <c r="AD216" s="436"/>
      <c r="AE216" s="95"/>
      <c r="AF216" s="95"/>
      <c r="AG216" s="178" t="str">
        <f t="shared" si="182"/>
        <v/>
      </c>
      <c r="AH216" s="95" t="str">
        <f t="shared" si="183"/>
        <v/>
      </c>
      <c r="AI216" s="436"/>
      <c r="AJ216" s="95"/>
      <c r="AK216" s="95"/>
      <c r="AL216" s="178" t="str">
        <f t="shared" si="184"/>
        <v/>
      </c>
      <c r="AM216" s="95" t="str">
        <f t="shared" si="185"/>
        <v/>
      </c>
      <c r="AN216" s="436"/>
      <c r="AO216" s="95"/>
      <c r="AP216" s="95"/>
      <c r="AQ216" s="178" t="str">
        <f t="shared" si="186"/>
        <v/>
      </c>
      <c r="AR216" s="95" t="str">
        <f t="shared" si="187"/>
        <v/>
      </c>
      <c r="AS216" s="436"/>
      <c r="AT216" s="95"/>
      <c r="AU216" s="95"/>
      <c r="AV216" s="178" t="str">
        <f t="shared" si="188"/>
        <v/>
      </c>
      <c r="AW216" s="95" t="str">
        <f t="shared" si="189"/>
        <v/>
      </c>
      <c r="AX216" s="436"/>
    </row>
    <row r="217" spans="2:50" hidden="1">
      <c r="B217" s="435"/>
      <c r="C217" s="95">
        <f t="shared" si="174"/>
        <v>11</v>
      </c>
      <c r="D217" s="95"/>
      <c r="E217" s="95"/>
      <c r="F217" s="95"/>
      <c r="G217" s="178"/>
      <c r="H217" s="436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38"/>
      <c r="M217" s="154" t="str">
        <f t="shared" si="175"/>
        <v/>
      </c>
      <c r="N217" s="433"/>
      <c r="O217" s="433"/>
      <c r="P217" s="95"/>
      <c r="Q217" s="95"/>
      <c r="R217" s="178" t="str">
        <f t="shared" si="176"/>
        <v/>
      </c>
      <c r="S217" s="95" t="str">
        <f t="shared" si="177"/>
        <v/>
      </c>
      <c r="T217" s="436"/>
      <c r="U217" s="95"/>
      <c r="V217" s="95"/>
      <c r="W217" s="178" t="str">
        <f t="shared" si="178"/>
        <v/>
      </c>
      <c r="X217" s="95" t="str">
        <f t="shared" si="179"/>
        <v/>
      </c>
      <c r="Y217" s="436"/>
      <c r="Z217" s="95"/>
      <c r="AA217" s="95"/>
      <c r="AB217" s="178" t="str">
        <f t="shared" si="180"/>
        <v/>
      </c>
      <c r="AC217" s="95" t="str">
        <f t="shared" si="181"/>
        <v/>
      </c>
      <c r="AD217" s="436"/>
      <c r="AE217" s="95"/>
      <c r="AF217" s="95"/>
      <c r="AG217" s="178" t="str">
        <f t="shared" si="182"/>
        <v/>
      </c>
      <c r="AH217" s="95" t="str">
        <f t="shared" si="183"/>
        <v/>
      </c>
      <c r="AI217" s="436"/>
      <c r="AJ217" s="95"/>
      <c r="AK217" s="95"/>
      <c r="AL217" s="178" t="str">
        <f t="shared" si="184"/>
        <v/>
      </c>
      <c r="AM217" s="95" t="str">
        <f t="shared" si="185"/>
        <v/>
      </c>
      <c r="AN217" s="436"/>
      <c r="AO217" s="95"/>
      <c r="AP217" s="95"/>
      <c r="AQ217" s="178" t="str">
        <f t="shared" si="186"/>
        <v/>
      </c>
      <c r="AR217" s="95" t="str">
        <f t="shared" si="187"/>
        <v/>
      </c>
      <c r="AS217" s="436"/>
      <c r="AT217" s="95"/>
      <c r="AU217" s="95"/>
      <c r="AV217" s="178" t="str">
        <f t="shared" si="188"/>
        <v/>
      </c>
      <c r="AW217" s="95" t="str">
        <f t="shared" si="189"/>
        <v/>
      </c>
      <c r="AX217" s="436"/>
    </row>
    <row r="218" spans="2:50" hidden="1">
      <c r="B218" s="435"/>
      <c r="C218" s="95">
        <f t="shared" si="174"/>
        <v>12</v>
      </c>
      <c r="D218" s="95"/>
      <c r="E218" s="95"/>
      <c r="F218" s="95"/>
      <c r="G218" s="178"/>
      <c r="H218" s="436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38"/>
      <c r="M218" s="154" t="str">
        <f t="shared" si="175"/>
        <v/>
      </c>
      <c r="N218" s="433"/>
      <c r="O218" s="433"/>
      <c r="P218" s="95"/>
      <c r="Q218" s="95"/>
      <c r="R218" s="178" t="str">
        <f t="shared" si="176"/>
        <v/>
      </c>
      <c r="S218" s="95" t="str">
        <f t="shared" si="177"/>
        <v/>
      </c>
      <c r="T218" s="436"/>
      <c r="U218" s="95"/>
      <c r="V218" s="95"/>
      <c r="W218" s="178" t="str">
        <f t="shared" si="178"/>
        <v/>
      </c>
      <c r="X218" s="95" t="str">
        <f t="shared" si="179"/>
        <v/>
      </c>
      <c r="Y218" s="436"/>
      <c r="Z218" s="95"/>
      <c r="AA218" s="95"/>
      <c r="AB218" s="178" t="str">
        <f t="shared" si="180"/>
        <v/>
      </c>
      <c r="AC218" s="95" t="str">
        <f t="shared" si="181"/>
        <v/>
      </c>
      <c r="AD218" s="436"/>
      <c r="AE218" s="95"/>
      <c r="AF218" s="95"/>
      <c r="AG218" s="178" t="str">
        <f t="shared" si="182"/>
        <v/>
      </c>
      <c r="AH218" s="95" t="str">
        <f t="shared" si="183"/>
        <v/>
      </c>
      <c r="AI218" s="436"/>
      <c r="AJ218" s="95"/>
      <c r="AK218" s="95"/>
      <c r="AL218" s="178" t="str">
        <f t="shared" si="184"/>
        <v/>
      </c>
      <c r="AM218" s="95" t="str">
        <f t="shared" si="185"/>
        <v/>
      </c>
      <c r="AN218" s="436"/>
      <c r="AO218" s="95"/>
      <c r="AP218" s="95"/>
      <c r="AQ218" s="178" t="str">
        <f t="shared" si="186"/>
        <v/>
      </c>
      <c r="AR218" s="95" t="str">
        <f t="shared" si="187"/>
        <v/>
      </c>
      <c r="AS218" s="436"/>
      <c r="AT218" s="95"/>
      <c r="AU218" s="95"/>
      <c r="AV218" s="178" t="str">
        <f t="shared" si="188"/>
        <v/>
      </c>
      <c r="AW218" s="95" t="str">
        <f t="shared" si="189"/>
        <v/>
      </c>
      <c r="AX218" s="436"/>
    </row>
    <row r="219" spans="2:50" hidden="1">
      <c r="B219" s="435"/>
      <c r="C219" s="95">
        <f t="shared" si="174"/>
        <v>13</v>
      </c>
      <c r="D219" s="95"/>
      <c r="E219" s="95"/>
      <c r="F219" s="95"/>
      <c r="G219" s="178"/>
      <c r="H219" s="436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38"/>
      <c r="M219" s="154" t="str">
        <f t="shared" si="175"/>
        <v/>
      </c>
      <c r="N219" s="433"/>
      <c r="O219" s="433"/>
      <c r="P219" s="95"/>
      <c r="Q219" s="95"/>
      <c r="R219" s="178" t="str">
        <f t="shared" si="176"/>
        <v/>
      </c>
      <c r="S219" s="95" t="str">
        <f t="shared" si="177"/>
        <v/>
      </c>
      <c r="T219" s="436"/>
      <c r="U219" s="95"/>
      <c r="V219" s="95"/>
      <c r="W219" s="178" t="str">
        <f t="shared" si="178"/>
        <v/>
      </c>
      <c r="X219" s="95" t="str">
        <f t="shared" si="179"/>
        <v/>
      </c>
      <c r="Y219" s="436"/>
      <c r="Z219" s="95"/>
      <c r="AA219" s="95"/>
      <c r="AB219" s="178" t="str">
        <f t="shared" si="180"/>
        <v/>
      </c>
      <c r="AC219" s="95" t="str">
        <f t="shared" si="181"/>
        <v/>
      </c>
      <c r="AD219" s="436"/>
      <c r="AE219" s="95"/>
      <c r="AF219" s="95"/>
      <c r="AG219" s="178" t="str">
        <f t="shared" si="182"/>
        <v/>
      </c>
      <c r="AH219" s="95" t="str">
        <f t="shared" si="183"/>
        <v/>
      </c>
      <c r="AI219" s="436"/>
      <c r="AJ219" s="95"/>
      <c r="AK219" s="95"/>
      <c r="AL219" s="178" t="str">
        <f t="shared" si="184"/>
        <v/>
      </c>
      <c r="AM219" s="95" t="str">
        <f t="shared" si="185"/>
        <v/>
      </c>
      <c r="AN219" s="436"/>
      <c r="AO219" s="95"/>
      <c r="AP219" s="95"/>
      <c r="AQ219" s="178" t="str">
        <f t="shared" si="186"/>
        <v/>
      </c>
      <c r="AR219" s="95" t="str">
        <f t="shared" si="187"/>
        <v/>
      </c>
      <c r="AS219" s="436"/>
      <c r="AT219" s="95"/>
      <c r="AU219" s="95"/>
      <c r="AV219" s="178" t="str">
        <f t="shared" si="188"/>
        <v/>
      </c>
      <c r="AW219" s="95" t="str">
        <f t="shared" si="189"/>
        <v/>
      </c>
      <c r="AX219" s="436"/>
    </row>
    <row r="220" spans="2:50" hidden="1">
      <c r="B220" s="435"/>
      <c r="C220" s="95">
        <f t="shared" si="174"/>
        <v>14</v>
      </c>
      <c r="D220" s="95"/>
      <c r="E220" s="95"/>
      <c r="F220" s="95"/>
      <c r="G220" s="178"/>
      <c r="H220" s="436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38"/>
      <c r="M220" s="154" t="str">
        <f t="shared" si="175"/>
        <v/>
      </c>
      <c r="N220" s="433"/>
      <c r="O220" s="433"/>
      <c r="P220" s="95"/>
      <c r="Q220" s="95"/>
      <c r="R220" s="178" t="str">
        <f t="shared" si="176"/>
        <v/>
      </c>
      <c r="S220" s="95" t="str">
        <f t="shared" si="177"/>
        <v/>
      </c>
      <c r="T220" s="436"/>
      <c r="U220" s="95"/>
      <c r="V220" s="95"/>
      <c r="W220" s="178" t="str">
        <f t="shared" si="178"/>
        <v/>
      </c>
      <c r="X220" s="95" t="str">
        <f t="shared" si="179"/>
        <v/>
      </c>
      <c r="Y220" s="436"/>
      <c r="Z220" s="95"/>
      <c r="AA220" s="95"/>
      <c r="AB220" s="178" t="str">
        <f t="shared" si="180"/>
        <v/>
      </c>
      <c r="AC220" s="95" t="str">
        <f t="shared" si="181"/>
        <v/>
      </c>
      <c r="AD220" s="436"/>
      <c r="AE220" s="95"/>
      <c r="AF220" s="95"/>
      <c r="AG220" s="178" t="str">
        <f t="shared" si="182"/>
        <v/>
      </c>
      <c r="AH220" s="95" t="str">
        <f t="shared" si="183"/>
        <v/>
      </c>
      <c r="AI220" s="436"/>
      <c r="AJ220" s="95"/>
      <c r="AK220" s="95"/>
      <c r="AL220" s="178" t="str">
        <f t="shared" si="184"/>
        <v/>
      </c>
      <c r="AM220" s="95" t="str">
        <f t="shared" si="185"/>
        <v/>
      </c>
      <c r="AN220" s="436"/>
      <c r="AO220" s="95"/>
      <c r="AP220" s="95"/>
      <c r="AQ220" s="178" t="str">
        <f t="shared" si="186"/>
        <v/>
      </c>
      <c r="AR220" s="95" t="str">
        <f t="shared" si="187"/>
        <v/>
      </c>
      <c r="AS220" s="436"/>
      <c r="AT220" s="95"/>
      <c r="AU220" s="95"/>
      <c r="AV220" s="178" t="str">
        <f t="shared" si="188"/>
        <v/>
      </c>
      <c r="AW220" s="95" t="str">
        <f t="shared" si="189"/>
        <v/>
      </c>
      <c r="AX220" s="436"/>
    </row>
    <row r="221" spans="2:50" hidden="1">
      <c r="B221" s="435"/>
      <c r="C221" s="95">
        <f t="shared" si="174"/>
        <v>15</v>
      </c>
      <c r="D221" s="95"/>
      <c r="E221" s="95"/>
      <c r="F221" s="95"/>
      <c r="G221" s="178"/>
      <c r="H221" s="436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39"/>
      <c r="M221" s="154" t="str">
        <f t="shared" si="175"/>
        <v/>
      </c>
      <c r="N221" s="433"/>
      <c r="O221" s="433"/>
      <c r="P221" s="95"/>
      <c r="Q221" s="95"/>
      <c r="R221" s="178" t="str">
        <f t="shared" si="176"/>
        <v/>
      </c>
      <c r="S221" s="95" t="str">
        <f t="shared" si="177"/>
        <v/>
      </c>
      <c r="T221" s="436"/>
      <c r="U221" s="95"/>
      <c r="V221" s="95"/>
      <c r="W221" s="178" t="str">
        <f t="shared" si="178"/>
        <v/>
      </c>
      <c r="X221" s="95" t="str">
        <f t="shared" si="179"/>
        <v/>
      </c>
      <c r="Y221" s="436"/>
      <c r="Z221" s="95"/>
      <c r="AA221" s="95"/>
      <c r="AB221" s="178" t="str">
        <f t="shared" si="180"/>
        <v/>
      </c>
      <c r="AC221" s="95" t="str">
        <f t="shared" si="181"/>
        <v/>
      </c>
      <c r="AD221" s="436"/>
      <c r="AE221" s="95"/>
      <c r="AF221" s="95"/>
      <c r="AG221" s="178" t="str">
        <f t="shared" si="182"/>
        <v/>
      </c>
      <c r="AH221" s="95" t="str">
        <f t="shared" si="183"/>
        <v/>
      </c>
      <c r="AI221" s="436"/>
      <c r="AJ221" s="95"/>
      <c r="AK221" s="95"/>
      <c r="AL221" s="178" t="str">
        <f t="shared" si="184"/>
        <v/>
      </c>
      <c r="AM221" s="95" t="str">
        <f t="shared" si="185"/>
        <v/>
      </c>
      <c r="AN221" s="436"/>
      <c r="AO221" s="95"/>
      <c r="AP221" s="95"/>
      <c r="AQ221" s="178" t="str">
        <f t="shared" si="186"/>
        <v/>
      </c>
      <c r="AR221" s="95" t="str">
        <f t="shared" si="187"/>
        <v/>
      </c>
      <c r="AS221" s="436"/>
      <c r="AT221" s="95"/>
      <c r="AU221" s="95"/>
      <c r="AV221" s="178" t="str">
        <f t="shared" si="188"/>
        <v/>
      </c>
      <c r="AW221" s="95" t="str">
        <f t="shared" si="189"/>
        <v/>
      </c>
      <c r="AX221" s="436"/>
    </row>
    <row r="222" spans="2:50" ht="15.75" hidden="1">
      <c r="B222" s="443" t="s">
        <v>167</v>
      </c>
      <c r="C222" s="444"/>
      <c r="D222" s="444"/>
      <c r="E222" s="444"/>
      <c r="F222" s="444"/>
      <c r="G222" s="444"/>
      <c r="H222" s="444"/>
      <c r="I222" s="151"/>
      <c r="J222" s="151"/>
      <c r="K222" s="151"/>
      <c r="L222" s="151"/>
      <c r="M222" s="151"/>
      <c r="N222" s="433" t="s">
        <v>159</v>
      </c>
      <c r="O222" s="446" t="s">
        <v>106</v>
      </c>
      <c r="P222" s="448">
        <f>AT202+1</f>
        <v>45944</v>
      </c>
      <c r="Q222" s="435"/>
      <c r="R222" s="435"/>
      <c r="S222" s="435"/>
      <c r="T222" s="435"/>
      <c r="U222" s="448">
        <f>P222+1</f>
        <v>45945</v>
      </c>
      <c r="V222" s="435"/>
      <c r="W222" s="435"/>
      <c r="X222" s="435"/>
      <c r="Y222" s="435"/>
      <c r="Z222" s="448">
        <f>U222+1</f>
        <v>45946</v>
      </c>
      <c r="AA222" s="435"/>
      <c r="AB222" s="435"/>
      <c r="AC222" s="435"/>
      <c r="AD222" s="435"/>
      <c r="AE222" s="448">
        <f>Z222+1</f>
        <v>45947</v>
      </c>
      <c r="AF222" s="435"/>
      <c r="AG222" s="435"/>
      <c r="AH222" s="435"/>
      <c r="AI222" s="435"/>
      <c r="AJ222" s="448">
        <f>AE222+1</f>
        <v>45948</v>
      </c>
      <c r="AK222" s="435"/>
      <c r="AL222" s="435"/>
      <c r="AM222" s="435"/>
      <c r="AN222" s="435"/>
      <c r="AO222" s="448">
        <f>AJ222+1</f>
        <v>45949</v>
      </c>
      <c r="AP222" s="435"/>
      <c r="AQ222" s="435"/>
      <c r="AR222" s="435"/>
      <c r="AS222" s="435"/>
      <c r="AT222" s="448">
        <f>AO222+1</f>
        <v>45950</v>
      </c>
      <c r="AU222" s="435"/>
      <c r="AV222" s="435"/>
      <c r="AW222" s="435"/>
      <c r="AX222" s="435"/>
    </row>
    <row r="223" spans="2:50" ht="15.75" hidden="1">
      <c r="B223" s="445"/>
      <c r="C223" s="445"/>
      <c r="D223" s="445"/>
      <c r="E223" s="445"/>
      <c r="F223" s="445"/>
      <c r="G223" s="445"/>
      <c r="H223" s="445"/>
      <c r="I223" s="151"/>
      <c r="J223" s="151"/>
      <c r="K223" s="151"/>
      <c r="L223" s="151"/>
      <c r="M223" s="151"/>
      <c r="N223" s="433"/>
      <c r="O223" s="447"/>
      <c r="P223" s="448" t="s">
        <v>120</v>
      </c>
      <c r="Q223" s="435"/>
      <c r="R223" s="435"/>
      <c r="S223" s="435"/>
      <c r="T223" s="435"/>
      <c r="U223" s="448" t="s">
        <v>114</v>
      </c>
      <c r="V223" s="435"/>
      <c r="W223" s="435"/>
      <c r="X223" s="435"/>
      <c r="Y223" s="435"/>
      <c r="Z223" s="448" t="s">
        <v>115</v>
      </c>
      <c r="AA223" s="435"/>
      <c r="AB223" s="435"/>
      <c r="AC223" s="435"/>
      <c r="AD223" s="435"/>
      <c r="AE223" s="448" t="s">
        <v>116</v>
      </c>
      <c r="AF223" s="435"/>
      <c r="AG223" s="435"/>
      <c r="AH223" s="435"/>
      <c r="AI223" s="435"/>
      <c r="AJ223" s="448" t="s">
        <v>117</v>
      </c>
      <c r="AK223" s="435"/>
      <c r="AL223" s="435"/>
      <c r="AM223" s="435"/>
      <c r="AN223" s="435"/>
      <c r="AO223" s="448" t="s">
        <v>118</v>
      </c>
      <c r="AP223" s="435"/>
      <c r="AQ223" s="435"/>
      <c r="AR223" s="435"/>
      <c r="AS223" s="435"/>
      <c r="AT223" s="448" t="s">
        <v>119</v>
      </c>
      <c r="AU223" s="435"/>
      <c r="AV223" s="435"/>
      <c r="AW223" s="435"/>
      <c r="AX223" s="435"/>
    </row>
    <row r="224" spans="2:50" hidden="1">
      <c r="B224" s="433" t="s">
        <v>155</v>
      </c>
      <c r="C224" s="433" t="s">
        <v>147</v>
      </c>
      <c r="D224" s="433"/>
      <c r="E224" s="433" t="s">
        <v>149</v>
      </c>
      <c r="F224" s="433"/>
      <c r="G224" s="433"/>
      <c r="H224" s="440" t="s">
        <v>156</v>
      </c>
      <c r="I224" s="434" t="s">
        <v>225</v>
      </c>
      <c r="J224" s="434"/>
      <c r="K224" s="434"/>
      <c r="L224" s="434" t="s">
        <v>156</v>
      </c>
      <c r="M224" s="434" t="s">
        <v>168</v>
      </c>
      <c r="N224" s="433"/>
      <c r="O224" s="433" t="s">
        <v>158</v>
      </c>
      <c r="P224" s="430" t="s">
        <v>152</v>
      </c>
      <c r="Q224" s="431"/>
      <c r="R224" s="431"/>
      <c r="S224" s="432"/>
      <c r="T224" s="433" t="s">
        <v>156</v>
      </c>
      <c r="U224" s="430" t="s">
        <v>152</v>
      </c>
      <c r="V224" s="431"/>
      <c r="W224" s="431"/>
      <c r="X224" s="432"/>
      <c r="Y224" s="433" t="s">
        <v>156</v>
      </c>
      <c r="Z224" s="430" t="s">
        <v>152</v>
      </c>
      <c r="AA224" s="431"/>
      <c r="AB224" s="431"/>
      <c r="AC224" s="432"/>
      <c r="AD224" s="433" t="s">
        <v>156</v>
      </c>
      <c r="AE224" s="430" t="s">
        <v>152</v>
      </c>
      <c r="AF224" s="431"/>
      <c r="AG224" s="431"/>
      <c r="AH224" s="432"/>
      <c r="AI224" s="433" t="s">
        <v>156</v>
      </c>
      <c r="AJ224" s="430" t="s">
        <v>152</v>
      </c>
      <c r="AK224" s="431"/>
      <c r="AL224" s="431"/>
      <c r="AM224" s="432"/>
      <c r="AN224" s="433" t="s">
        <v>156</v>
      </c>
      <c r="AO224" s="430" t="s">
        <v>152</v>
      </c>
      <c r="AP224" s="431"/>
      <c r="AQ224" s="431"/>
      <c r="AR224" s="432"/>
      <c r="AS224" s="433" t="s">
        <v>156</v>
      </c>
      <c r="AT224" s="430" t="s">
        <v>152</v>
      </c>
      <c r="AU224" s="431"/>
      <c r="AV224" s="431"/>
      <c r="AW224" s="432"/>
      <c r="AX224" s="433" t="s">
        <v>156</v>
      </c>
    </row>
    <row r="225" spans="2:50" hidden="1">
      <c r="B225" s="433"/>
      <c r="C225" s="433"/>
      <c r="D225" s="433"/>
      <c r="E225" s="433" t="s">
        <v>148</v>
      </c>
      <c r="F225" s="433"/>
      <c r="G225" s="433"/>
      <c r="H225" s="441"/>
      <c r="I225" s="434" t="s">
        <v>148</v>
      </c>
      <c r="J225" s="434"/>
      <c r="K225" s="434"/>
      <c r="L225" s="434"/>
      <c r="M225" s="434"/>
      <c r="N225" s="433"/>
      <c r="O225" s="433"/>
      <c r="P225" s="430" t="s">
        <v>153</v>
      </c>
      <c r="Q225" s="431"/>
      <c r="R225" s="431"/>
      <c r="S225" s="432"/>
      <c r="T225" s="433"/>
      <c r="U225" s="430" t="s">
        <v>153</v>
      </c>
      <c r="V225" s="431"/>
      <c r="W225" s="431"/>
      <c r="X225" s="432"/>
      <c r="Y225" s="433"/>
      <c r="Z225" s="430" t="s">
        <v>153</v>
      </c>
      <c r="AA225" s="431"/>
      <c r="AB225" s="431"/>
      <c r="AC225" s="432"/>
      <c r="AD225" s="433"/>
      <c r="AE225" s="430" t="s">
        <v>153</v>
      </c>
      <c r="AF225" s="431"/>
      <c r="AG225" s="431"/>
      <c r="AH225" s="432"/>
      <c r="AI225" s="433"/>
      <c r="AJ225" s="430" t="s">
        <v>153</v>
      </c>
      <c r="AK225" s="431"/>
      <c r="AL225" s="431"/>
      <c r="AM225" s="432"/>
      <c r="AN225" s="433"/>
      <c r="AO225" s="430" t="s">
        <v>153</v>
      </c>
      <c r="AP225" s="431"/>
      <c r="AQ225" s="431"/>
      <c r="AR225" s="432"/>
      <c r="AS225" s="433"/>
      <c r="AT225" s="430" t="s">
        <v>153</v>
      </c>
      <c r="AU225" s="431"/>
      <c r="AV225" s="431"/>
      <c r="AW225" s="432"/>
      <c r="AX225" s="433"/>
    </row>
    <row r="226" spans="2:50" hidden="1">
      <c r="B226" s="433"/>
      <c r="C226" s="433"/>
      <c r="D226" s="433"/>
      <c r="E226" s="94" t="s">
        <v>150</v>
      </c>
      <c r="F226" s="94" t="s">
        <v>151</v>
      </c>
      <c r="G226" s="94" t="s">
        <v>154</v>
      </c>
      <c r="H226" s="442"/>
      <c r="I226" s="153" t="s">
        <v>150</v>
      </c>
      <c r="J226" s="153" t="s">
        <v>151</v>
      </c>
      <c r="K226" s="153" t="s">
        <v>154</v>
      </c>
      <c r="L226" s="434"/>
      <c r="M226" s="434"/>
      <c r="N226" s="433"/>
      <c r="O226" s="433"/>
      <c r="P226" s="94" t="s">
        <v>150</v>
      </c>
      <c r="Q226" s="94" t="s">
        <v>151</v>
      </c>
      <c r="R226" s="94" t="s">
        <v>154</v>
      </c>
      <c r="S226" s="94" t="s">
        <v>168</v>
      </c>
      <c r="T226" s="433"/>
      <c r="U226" s="94" t="s">
        <v>150</v>
      </c>
      <c r="V226" s="94" t="s">
        <v>151</v>
      </c>
      <c r="W226" s="94" t="s">
        <v>154</v>
      </c>
      <c r="X226" s="94" t="s">
        <v>168</v>
      </c>
      <c r="Y226" s="433"/>
      <c r="Z226" s="94" t="s">
        <v>150</v>
      </c>
      <c r="AA226" s="94" t="s">
        <v>151</v>
      </c>
      <c r="AB226" s="94" t="s">
        <v>154</v>
      </c>
      <c r="AC226" s="94" t="s">
        <v>168</v>
      </c>
      <c r="AD226" s="43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3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3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3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33"/>
    </row>
    <row r="227" spans="2:50" hidden="1">
      <c r="B227" s="433" t="s">
        <v>139</v>
      </c>
      <c r="C227" s="95">
        <f>C207</f>
        <v>1</v>
      </c>
      <c r="D227" s="95" t="s">
        <v>802</v>
      </c>
      <c r="E227" s="95">
        <v>17</v>
      </c>
      <c r="F227" s="95">
        <v>1500</v>
      </c>
      <c r="G227" s="178">
        <f>F227/E227</f>
        <v>88.235294117647058</v>
      </c>
      <c r="H227" s="436">
        <f>AVERAGE(G227:G241)</f>
        <v>88.235294117647058</v>
      </c>
      <c r="I227" s="154">
        <f t="shared" ref="I227:K229" si="191">IFERROR(AVERAGE(P227,U227,Z227,AE227,AJ227,AO227,AT227),"")</f>
        <v>17</v>
      </c>
      <c r="J227" s="154">
        <f t="shared" si="191"/>
        <v>1433.5841234776294</v>
      </c>
      <c r="K227" s="155">
        <f t="shared" si="191"/>
        <v>84.328477851625252</v>
      </c>
      <c r="L227" s="437">
        <f>IFERROR(AVERAGE(K227:K241),"-")</f>
        <v>84.328477851625252</v>
      </c>
      <c r="M227" s="154">
        <f>IFERROR(RANK(K227, K$227:K$241),"")</f>
        <v>1</v>
      </c>
      <c r="N227" s="433"/>
      <c r="O227" s="433"/>
      <c r="P227" s="95">
        <v>17</v>
      </c>
      <c r="Q227" s="95">
        <v>1435.6906077348067</v>
      </c>
      <c r="R227" s="178">
        <f>IFERROR(Q227/P227,"")</f>
        <v>84.452388690282746</v>
      </c>
      <c r="S227" s="95">
        <f>IFERROR(RANK(R227, R$227:R$241),"")</f>
        <v>1</v>
      </c>
      <c r="T227" s="436">
        <f>AVERAGE(R227:R241)</f>
        <v>84.452388690282746</v>
      </c>
      <c r="U227" s="95">
        <v>17</v>
      </c>
      <c r="V227" s="95">
        <v>1433.7209302325577</v>
      </c>
      <c r="W227" s="178">
        <f>IFERROR(V227/U227,"")</f>
        <v>84.336525307797515</v>
      </c>
      <c r="X227" s="95">
        <f>IFERROR(RANK(W227, W$227:W$241),"")</f>
        <v>1</v>
      </c>
      <c r="Y227" s="436">
        <f>AVERAGE(W227:W241)</f>
        <v>84.336525307797515</v>
      </c>
      <c r="Z227" s="95">
        <v>17</v>
      </c>
      <c r="AA227" s="95">
        <v>1429.8795180722896</v>
      </c>
      <c r="AB227" s="178">
        <f>IFERROR(AA227/Z227,"")</f>
        <v>84.110559886605273</v>
      </c>
      <c r="AC227" s="95">
        <f>IFERROR(RANK(AB227, AB$227:AB$241),"")</f>
        <v>1</v>
      </c>
      <c r="AD227" s="436">
        <f>AVERAGE(AB227:AB241)</f>
        <v>84.110559886605273</v>
      </c>
      <c r="AE227" s="95">
        <v>17</v>
      </c>
      <c r="AF227" s="95">
        <v>1428.9473684210532</v>
      </c>
      <c r="AG227" s="178">
        <f>IFERROR(AF227/AE227,"")</f>
        <v>84.055727554179597</v>
      </c>
      <c r="AH227" s="95">
        <f>IFERROR(RANK(AG227, AG$227:AG$241),"")</f>
        <v>1</v>
      </c>
      <c r="AI227" s="436">
        <f>AVERAGE(AG227:AG241)</f>
        <v>84.055727554179597</v>
      </c>
      <c r="AJ227" s="95">
        <v>17</v>
      </c>
      <c r="AK227" s="95">
        <v>1440</v>
      </c>
      <c r="AL227" s="178">
        <f>IFERROR(AK227/AJ227,"")</f>
        <v>84.705882352941174</v>
      </c>
      <c r="AM227" s="95">
        <f>IFERROR(RANK(AL227, AL$227:AL$241),"")</f>
        <v>1</v>
      </c>
      <c r="AN227" s="436">
        <f>AVERAGE(AL227:AL241)</f>
        <v>84.705882352941174</v>
      </c>
      <c r="AO227" s="95">
        <v>17</v>
      </c>
      <c r="AP227" s="95">
        <v>1437.8181818181818</v>
      </c>
      <c r="AQ227" s="178">
        <f>IFERROR(AP227/AO227,"")</f>
        <v>84.577540106951872</v>
      </c>
      <c r="AR227" s="95">
        <f>IFERROR(RANK(AQ227, AQ$227:AQ$241),"")</f>
        <v>1</v>
      </c>
      <c r="AS227" s="436">
        <f>AVERAGE(AQ227:AQ241)</f>
        <v>84.577540106951872</v>
      </c>
      <c r="AT227" s="95">
        <v>17</v>
      </c>
      <c r="AU227" s="95">
        <v>1429.0322580645163</v>
      </c>
      <c r="AV227" s="178">
        <f>IFERROR(AU227/AT227,"")</f>
        <v>84.060721062618612</v>
      </c>
      <c r="AW227" s="95">
        <f>IFERROR(RANK(AV227, AV$227:AV$241),"")</f>
        <v>1</v>
      </c>
      <c r="AX227" s="436">
        <f>AVERAGE(AV227:AV241)</f>
        <v>84.060721062618612</v>
      </c>
    </row>
    <row r="228" spans="2:50" hidden="1">
      <c r="B228" s="435"/>
      <c r="C228" s="95">
        <f t="shared" ref="C228:C241" si="192">C208</f>
        <v>2</v>
      </c>
      <c r="D228" s="95"/>
      <c r="E228" s="95"/>
      <c r="F228" s="95"/>
      <c r="G228" s="178"/>
      <c r="H228" s="436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38"/>
      <c r="M228" s="154" t="str">
        <f t="shared" ref="M228:M241" si="193">IFERROR(RANK(K228, K$227:K$241),"")</f>
        <v/>
      </c>
      <c r="N228" s="433"/>
      <c r="O228" s="43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36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36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36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36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36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36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36"/>
    </row>
    <row r="229" spans="2:50" hidden="1">
      <c r="B229" s="435"/>
      <c r="C229" s="95">
        <f t="shared" si="192"/>
        <v>3</v>
      </c>
      <c r="D229" s="95"/>
      <c r="E229" s="95"/>
      <c r="F229" s="95"/>
      <c r="G229" s="178"/>
      <c r="H229" s="436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38"/>
      <c r="M229" s="154" t="str">
        <f t="shared" si="193"/>
        <v/>
      </c>
      <c r="N229" s="433"/>
      <c r="O229" s="433"/>
      <c r="P229" s="95"/>
      <c r="Q229" s="95"/>
      <c r="R229" s="178" t="str">
        <f t="shared" si="194"/>
        <v/>
      </c>
      <c r="S229" s="95" t="str">
        <f t="shared" si="195"/>
        <v/>
      </c>
      <c r="T229" s="436"/>
      <c r="U229" s="95"/>
      <c r="V229" s="95"/>
      <c r="W229" s="178" t="str">
        <f t="shared" si="196"/>
        <v/>
      </c>
      <c r="X229" s="95" t="str">
        <f t="shared" si="197"/>
        <v/>
      </c>
      <c r="Y229" s="436"/>
      <c r="Z229" s="95"/>
      <c r="AA229" s="95"/>
      <c r="AB229" s="178" t="str">
        <f t="shared" si="198"/>
        <v/>
      </c>
      <c r="AC229" s="95" t="str">
        <f t="shared" si="199"/>
        <v/>
      </c>
      <c r="AD229" s="436"/>
      <c r="AE229" s="95"/>
      <c r="AF229" s="95"/>
      <c r="AG229" s="178" t="str">
        <f t="shared" si="200"/>
        <v/>
      </c>
      <c r="AH229" s="95" t="str">
        <f t="shared" si="201"/>
        <v/>
      </c>
      <c r="AI229" s="436"/>
      <c r="AJ229" s="95"/>
      <c r="AK229" s="95"/>
      <c r="AL229" s="178" t="str">
        <f t="shared" si="202"/>
        <v/>
      </c>
      <c r="AM229" s="95" t="str">
        <f t="shared" si="203"/>
        <v/>
      </c>
      <c r="AN229" s="436"/>
      <c r="AO229" s="95"/>
      <c r="AP229" s="95"/>
      <c r="AQ229" s="178" t="str">
        <f t="shared" si="204"/>
        <v/>
      </c>
      <c r="AR229" s="95" t="str">
        <f t="shared" si="205"/>
        <v/>
      </c>
      <c r="AS229" s="436"/>
      <c r="AT229" s="95"/>
      <c r="AU229" s="95"/>
      <c r="AV229" s="178" t="str">
        <f t="shared" si="206"/>
        <v/>
      </c>
      <c r="AW229" s="95" t="str">
        <f t="shared" si="207"/>
        <v/>
      </c>
      <c r="AX229" s="436"/>
    </row>
    <row r="230" spans="2:50" hidden="1">
      <c r="B230" s="435"/>
      <c r="C230" s="95">
        <f t="shared" si="192"/>
        <v>4</v>
      </c>
      <c r="D230" s="95"/>
      <c r="E230" s="95"/>
      <c r="F230" s="95"/>
      <c r="G230" s="178"/>
      <c r="H230" s="436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38"/>
      <c r="M230" s="154" t="str">
        <f t="shared" si="193"/>
        <v/>
      </c>
      <c r="N230" s="433"/>
      <c r="O230" s="433"/>
      <c r="P230" s="95"/>
      <c r="Q230" s="95"/>
      <c r="R230" s="178" t="str">
        <f t="shared" si="194"/>
        <v/>
      </c>
      <c r="S230" s="95" t="str">
        <f t="shared" si="195"/>
        <v/>
      </c>
      <c r="T230" s="436"/>
      <c r="U230" s="95"/>
      <c r="V230" s="95"/>
      <c r="W230" s="178" t="str">
        <f t="shared" si="196"/>
        <v/>
      </c>
      <c r="X230" s="95" t="str">
        <f t="shared" si="197"/>
        <v/>
      </c>
      <c r="Y230" s="436"/>
      <c r="Z230" s="95"/>
      <c r="AA230" s="95"/>
      <c r="AB230" s="178" t="str">
        <f t="shared" si="198"/>
        <v/>
      </c>
      <c r="AC230" s="95" t="str">
        <f t="shared" si="199"/>
        <v/>
      </c>
      <c r="AD230" s="436"/>
      <c r="AE230" s="95"/>
      <c r="AF230" s="95"/>
      <c r="AG230" s="178" t="str">
        <f t="shared" si="200"/>
        <v/>
      </c>
      <c r="AH230" s="95" t="str">
        <f t="shared" si="201"/>
        <v/>
      </c>
      <c r="AI230" s="436"/>
      <c r="AJ230" s="95"/>
      <c r="AK230" s="95"/>
      <c r="AL230" s="178" t="str">
        <f t="shared" si="202"/>
        <v/>
      </c>
      <c r="AM230" s="95" t="str">
        <f t="shared" si="203"/>
        <v/>
      </c>
      <c r="AN230" s="436"/>
      <c r="AO230" s="95"/>
      <c r="AP230" s="95"/>
      <c r="AQ230" s="178" t="str">
        <f t="shared" si="204"/>
        <v/>
      </c>
      <c r="AR230" s="95" t="str">
        <f t="shared" si="205"/>
        <v/>
      </c>
      <c r="AS230" s="436"/>
      <c r="AT230" s="95"/>
      <c r="AU230" s="95"/>
      <c r="AV230" s="178" t="str">
        <f t="shared" si="206"/>
        <v/>
      </c>
      <c r="AW230" s="95" t="str">
        <f t="shared" si="207"/>
        <v/>
      </c>
      <c r="AX230" s="436"/>
    </row>
    <row r="231" spans="2:50" hidden="1">
      <c r="B231" s="435"/>
      <c r="C231" s="95">
        <f t="shared" si="192"/>
        <v>5</v>
      </c>
      <c r="D231" s="95"/>
      <c r="E231" s="95"/>
      <c r="F231" s="95"/>
      <c r="G231" s="178"/>
      <c r="H231" s="436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38"/>
      <c r="M231" s="154" t="str">
        <f t="shared" si="193"/>
        <v/>
      </c>
      <c r="N231" s="433"/>
      <c r="O231" s="433"/>
      <c r="P231" s="95"/>
      <c r="Q231" s="95"/>
      <c r="R231" s="178" t="str">
        <f t="shared" si="194"/>
        <v/>
      </c>
      <c r="S231" s="95" t="str">
        <f t="shared" si="195"/>
        <v/>
      </c>
      <c r="T231" s="436"/>
      <c r="U231" s="95"/>
      <c r="V231" s="95"/>
      <c r="W231" s="178" t="str">
        <f t="shared" si="196"/>
        <v/>
      </c>
      <c r="X231" s="95" t="str">
        <f t="shared" si="197"/>
        <v/>
      </c>
      <c r="Y231" s="436"/>
      <c r="Z231" s="95"/>
      <c r="AA231" s="95"/>
      <c r="AB231" s="178" t="str">
        <f t="shared" si="198"/>
        <v/>
      </c>
      <c r="AC231" s="95" t="str">
        <f t="shared" si="199"/>
        <v/>
      </c>
      <c r="AD231" s="436"/>
      <c r="AE231" s="95"/>
      <c r="AF231" s="95"/>
      <c r="AG231" s="178" t="str">
        <f t="shared" si="200"/>
        <v/>
      </c>
      <c r="AH231" s="95" t="str">
        <f t="shared" si="201"/>
        <v/>
      </c>
      <c r="AI231" s="436"/>
      <c r="AJ231" s="95"/>
      <c r="AK231" s="95"/>
      <c r="AL231" s="178" t="str">
        <f t="shared" si="202"/>
        <v/>
      </c>
      <c r="AM231" s="95" t="str">
        <f t="shared" si="203"/>
        <v/>
      </c>
      <c r="AN231" s="436"/>
      <c r="AO231" s="95"/>
      <c r="AP231" s="95"/>
      <c r="AQ231" s="178" t="str">
        <f t="shared" si="204"/>
        <v/>
      </c>
      <c r="AR231" s="95" t="str">
        <f t="shared" si="205"/>
        <v/>
      </c>
      <c r="AS231" s="436"/>
      <c r="AT231" s="95"/>
      <c r="AU231" s="95"/>
      <c r="AV231" s="178" t="str">
        <f t="shared" si="206"/>
        <v/>
      </c>
      <c r="AW231" s="95" t="str">
        <f t="shared" si="207"/>
        <v/>
      </c>
      <c r="AX231" s="436"/>
    </row>
    <row r="232" spans="2:50" hidden="1">
      <c r="B232" s="435"/>
      <c r="C232" s="95">
        <f t="shared" si="192"/>
        <v>6</v>
      </c>
      <c r="D232" s="95"/>
      <c r="E232" s="95"/>
      <c r="F232" s="95"/>
      <c r="G232" s="178"/>
      <c r="H232" s="436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38"/>
      <c r="M232" s="154" t="str">
        <f t="shared" si="193"/>
        <v/>
      </c>
      <c r="N232" s="433"/>
      <c r="O232" s="433"/>
      <c r="P232" s="95"/>
      <c r="Q232" s="95"/>
      <c r="R232" s="178" t="str">
        <f t="shared" si="194"/>
        <v/>
      </c>
      <c r="S232" s="95" t="str">
        <f t="shared" si="195"/>
        <v/>
      </c>
      <c r="T232" s="436"/>
      <c r="U232" s="95"/>
      <c r="V232" s="95"/>
      <c r="W232" s="178" t="str">
        <f t="shared" si="196"/>
        <v/>
      </c>
      <c r="X232" s="95" t="str">
        <f t="shared" si="197"/>
        <v/>
      </c>
      <c r="Y232" s="436"/>
      <c r="Z232" s="95"/>
      <c r="AA232" s="95"/>
      <c r="AB232" s="178" t="str">
        <f t="shared" si="198"/>
        <v/>
      </c>
      <c r="AC232" s="95" t="str">
        <f t="shared" si="199"/>
        <v/>
      </c>
      <c r="AD232" s="436"/>
      <c r="AE232" s="95"/>
      <c r="AF232" s="95"/>
      <c r="AG232" s="178" t="str">
        <f t="shared" si="200"/>
        <v/>
      </c>
      <c r="AH232" s="95" t="str">
        <f t="shared" si="201"/>
        <v/>
      </c>
      <c r="AI232" s="436"/>
      <c r="AJ232" s="95"/>
      <c r="AK232" s="95"/>
      <c r="AL232" s="178" t="str">
        <f t="shared" si="202"/>
        <v/>
      </c>
      <c r="AM232" s="95" t="str">
        <f t="shared" si="203"/>
        <v/>
      </c>
      <c r="AN232" s="436"/>
      <c r="AO232" s="95"/>
      <c r="AP232" s="95"/>
      <c r="AQ232" s="178" t="str">
        <f t="shared" si="204"/>
        <v/>
      </c>
      <c r="AR232" s="95" t="str">
        <f t="shared" si="205"/>
        <v/>
      </c>
      <c r="AS232" s="436"/>
      <c r="AT232" s="95"/>
      <c r="AU232" s="95"/>
      <c r="AV232" s="178" t="str">
        <f t="shared" si="206"/>
        <v/>
      </c>
      <c r="AW232" s="95" t="str">
        <f t="shared" si="207"/>
        <v/>
      </c>
      <c r="AX232" s="436"/>
    </row>
    <row r="233" spans="2:50" hidden="1">
      <c r="B233" s="435"/>
      <c r="C233" s="95">
        <f t="shared" si="192"/>
        <v>7</v>
      </c>
      <c r="D233" s="95"/>
      <c r="E233" s="95"/>
      <c r="F233" s="95"/>
      <c r="G233" s="178"/>
      <c r="H233" s="436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38"/>
      <c r="M233" s="154" t="str">
        <f t="shared" si="193"/>
        <v/>
      </c>
      <c r="N233" s="433"/>
      <c r="O233" s="433"/>
      <c r="P233" s="95"/>
      <c r="Q233" s="95"/>
      <c r="R233" s="178" t="str">
        <f t="shared" si="194"/>
        <v/>
      </c>
      <c r="S233" s="95" t="str">
        <f t="shared" si="195"/>
        <v/>
      </c>
      <c r="T233" s="436"/>
      <c r="U233" s="95"/>
      <c r="V233" s="95"/>
      <c r="W233" s="178" t="str">
        <f t="shared" si="196"/>
        <v/>
      </c>
      <c r="X233" s="95" t="str">
        <f t="shared" si="197"/>
        <v/>
      </c>
      <c r="Y233" s="436"/>
      <c r="Z233" s="95"/>
      <c r="AA233" s="95"/>
      <c r="AB233" s="178" t="str">
        <f t="shared" si="198"/>
        <v/>
      </c>
      <c r="AC233" s="95" t="str">
        <f t="shared" si="199"/>
        <v/>
      </c>
      <c r="AD233" s="436"/>
      <c r="AE233" s="95"/>
      <c r="AF233" s="95"/>
      <c r="AG233" s="178" t="str">
        <f t="shared" si="200"/>
        <v/>
      </c>
      <c r="AH233" s="95" t="str">
        <f t="shared" si="201"/>
        <v/>
      </c>
      <c r="AI233" s="436"/>
      <c r="AJ233" s="95"/>
      <c r="AK233" s="95"/>
      <c r="AL233" s="178" t="str">
        <f t="shared" si="202"/>
        <v/>
      </c>
      <c r="AM233" s="95" t="str">
        <f t="shared" si="203"/>
        <v/>
      </c>
      <c r="AN233" s="436"/>
      <c r="AO233" s="95"/>
      <c r="AP233" s="95"/>
      <c r="AQ233" s="178" t="str">
        <f t="shared" si="204"/>
        <v/>
      </c>
      <c r="AR233" s="95" t="str">
        <f t="shared" si="205"/>
        <v/>
      </c>
      <c r="AS233" s="436"/>
      <c r="AT233" s="95"/>
      <c r="AU233" s="95"/>
      <c r="AV233" s="178" t="str">
        <f t="shared" si="206"/>
        <v/>
      </c>
      <c r="AW233" s="95" t="str">
        <f t="shared" si="207"/>
        <v/>
      </c>
      <c r="AX233" s="436"/>
    </row>
    <row r="234" spans="2:50" hidden="1">
      <c r="B234" s="435"/>
      <c r="C234" s="95">
        <f t="shared" si="192"/>
        <v>8</v>
      </c>
      <c r="D234" s="95"/>
      <c r="E234" s="95"/>
      <c r="F234" s="95"/>
      <c r="G234" s="178"/>
      <c r="H234" s="436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38"/>
      <c r="M234" s="154" t="str">
        <f t="shared" si="193"/>
        <v/>
      </c>
      <c r="N234" s="433"/>
      <c r="O234" s="433"/>
      <c r="P234" s="95"/>
      <c r="Q234" s="95"/>
      <c r="R234" s="178" t="str">
        <f t="shared" si="194"/>
        <v/>
      </c>
      <c r="S234" s="95" t="str">
        <f t="shared" si="195"/>
        <v/>
      </c>
      <c r="T234" s="436"/>
      <c r="U234" s="95"/>
      <c r="V234" s="95"/>
      <c r="W234" s="178" t="str">
        <f t="shared" si="196"/>
        <v/>
      </c>
      <c r="X234" s="95" t="str">
        <f t="shared" si="197"/>
        <v/>
      </c>
      <c r="Y234" s="436"/>
      <c r="Z234" s="95"/>
      <c r="AA234" s="95"/>
      <c r="AB234" s="178" t="str">
        <f t="shared" si="198"/>
        <v/>
      </c>
      <c r="AC234" s="95" t="str">
        <f t="shared" si="199"/>
        <v/>
      </c>
      <c r="AD234" s="436"/>
      <c r="AE234" s="95"/>
      <c r="AF234" s="95"/>
      <c r="AG234" s="178" t="str">
        <f t="shared" si="200"/>
        <v/>
      </c>
      <c r="AH234" s="95" t="str">
        <f t="shared" si="201"/>
        <v/>
      </c>
      <c r="AI234" s="436"/>
      <c r="AJ234" s="95"/>
      <c r="AK234" s="95"/>
      <c r="AL234" s="178" t="str">
        <f t="shared" si="202"/>
        <v/>
      </c>
      <c r="AM234" s="95" t="str">
        <f t="shared" si="203"/>
        <v/>
      </c>
      <c r="AN234" s="436"/>
      <c r="AO234" s="95"/>
      <c r="AP234" s="95"/>
      <c r="AQ234" s="178" t="str">
        <f t="shared" si="204"/>
        <v/>
      </c>
      <c r="AR234" s="95" t="str">
        <f t="shared" si="205"/>
        <v/>
      </c>
      <c r="AS234" s="436"/>
      <c r="AT234" s="95"/>
      <c r="AU234" s="95"/>
      <c r="AV234" s="178" t="str">
        <f t="shared" si="206"/>
        <v/>
      </c>
      <c r="AW234" s="95" t="str">
        <f t="shared" si="207"/>
        <v/>
      </c>
      <c r="AX234" s="436"/>
    </row>
    <row r="235" spans="2:50" hidden="1">
      <c r="B235" s="435"/>
      <c r="C235" s="95">
        <f t="shared" si="192"/>
        <v>9</v>
      </c>
      <c r="D235" s="95"/>
      <c r="E235" s="95"/>
      <c r="F235" s="95"/>
      <c r="G235" s="178"/>
      <c r="H235" s="436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38"/>
      <c r="M235" s="154" t="str">
        <f t="shared" si="193"/>
        <v/>
      </c>
      <c r="N235" s="433"/>
      <c r="O235" s="433"/>
      <c r="P235" s="95"/>
      <c r="Q235" s="95"/>
      <c r="R235" s="178" t="str">
        <f t="shared" si="194"/>
        <v/>
      </c>
      <c r="S235" s="95" t="str">
        <f t="shared" si="195"/>
        <v/>
      </c>
      <c r="T235" s="436"/>
      <c r="U235" s="95"/>
      <c r="V235" s="95"/>
      <c r="W235" s="178" t="str">
        <f t="shared" si="196"/>
        <v/>
      </c>
      <c r="X235" s="95" t="str">
        <f t="shared" si="197"/>
        <v/>
      </c>
      <c r="Y235" s="436"/>
      <c r="Z235" s="95"/>
      <c r="AA235" s="95"/>
      <c r="AB235" s="178" t="str">
        <f t="shared" si="198"/>
        <v/>
      </c>
      <c r="AC235" s="95" t="str">
        <f t="shared" si="199"/>
        <v/>
      </c>
      <c r="AD235" s="436"/>
      <c r="AE235" s="95"/>
      <c r="AF235" s="95"/>
      <c r="AG235" s="178" t="str">
        <f t="shared" si="200"/>
        <v/>
      </c>
      <c r="AH235" s="95" t="str">
        <f t="shared" si="201"/>
        <v/>
      </c>
      <c r="AI235" s="436"/>
      <c r="AJ235" s="95"/>
      <c r="AK235" s="95"/>
      <c r="AL235" s="178" t="str">
        <f t="shared" si="202"/>
        <v/>
      </c>
      <c r="AM235" s="95" t="str">
        <f t="shared" si="203"/>
        <v/>
      </c>
      <c r="AN235" s="436"/>
      <c r="AO235" s="95"/>
      <c r="AP235" s="95"/>
      <c r="AQ235" s="178" t="str">
        <f t="shared" si="204"/>
        <v/>
      </c>
      <c r="AR235" s="95" t="str">
        <f t="shared" si="205"/>
        <v/>
      </c>
      <c r="AS235" s="436"/>
      <c r="AT235" s="95"/>
      <c r="AU235" s="95"/>
      <c r="AV235" s="178" t="str">
        <f t="shared" si="206"/>
        <v/>
      </c>
      <c r="AW235" s="95" t="str">
        <f t="shared" si="207"/>
        <v/>
      </c>
      <c r="AX235" s="436"/>
    </row>
    <row r="236" spans="2:50" hidden="1">
      <c r="B236" s="435"/>
      <c r="C236" s="95">
        <f t="shared" si="192"/>
        <v>10</v>
      </c>
      <c r="D236" s="95"/>
      <c r="E236" s="95"/>
      <c r="F236" s="95"/>
      <c r="G236" s="178"/>
      <c r="H236" s="436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38"/>
      <c r="M236" s="154" t="str">
        <f t="shared" si="193"/>
        <v/>
      </c>
      <c r="N236" s="433"/>
      <c r="O236" s="433"/>
      <c r="P236" s="95"/>
      <c r="Q236" s="95"/>
      <c r="R236" s="178" t="str">
        <f t="shared" si="194"/>
        <v/>
      </c>
      <c r="S236" s="95" t="str">
        <f t="shared" si="195"/>
        <v/>
      </c>
      <c r="T236" s="436"/>
      <c r="U236" s="95"/>
      <c r="V236" s="95"/>
      <c r="W236" s="178" t="str">
        <f t="shared" si="196"/>
        <v/>
      </c>
      <c r="X236" s="95" t="str">
        <f t="shared" si="197"/>
        <v/>
      </c>
      <c r="Y236" s="436"/>
      <c r="Z236" s="95"/>
      <c r="AA236" s="95"/>
      <c r="AB236" s="178" t="str">
        <f t="shared" si="198"/>
        <v/>
      </c>
      <c r="AC236" s="95" t="str">
        <f t="shared" si="199"/>
        <v/>
      </c>
      <c r="AD236" s="436"/>
      <c r="AE236" s="95"/>
      <c r="AF236" s="95"/>
      <c r="AG236" s="178" t="str">
        <f t="shared" si="200"/>
        <v/>
      </c>
      <c r="AH236" s="95" t="str">
        <f t="shared" si="201"/>
        <v/>
      </c>
      <c r="AI236" s="436"/>
      <c r="AJ236" s="95"/>
      <c r="AK236" s="95"/>
      <c r="AL236" s="178" t="str">
        <f t="shared" si="202"/>
        <v/>
      </c>
      <c r="AM236" s="95" t="str">
        <f t="shared" si="203"/>
        <v/>
      </c>
      <c r="AN236" s="436"/>
      <c r="AO236" s="95"/>
      <c r="AP236" s="95"/>
      <c r="AQ236" s="178" t="str">
        <f t="shared" si="204"/>
        <v/>
      </c>
      <c r="AR236" s="95" t="str">
        <f t="shared" si="205"/>
        <v/>
      </c>
      <c r="AS236" s="436"/>
      <c r="AT236" s="95"/>
      <c r="AU236" s="95"/>
      <c r="AV236" s="178" t="str">
        <f t="shared" si="206"/>
        <v/>
      </c>
      <c r="AW236" s="95" t="str">
        <f t="shared" si="207"/>
        <v/>
      </c>
      <c r="AX236" s="436"/>
    </row>
    <row r="237" spans="2:50" hidden="1">
      <c r="B237" s="435"/>
      <c r="C237" s="95">
        <f t="shared" si="192"/>
        <v>11</v>
      </c>
      <c r="D237" s="95"/>
      <c r="E237" s="95"/>
      <c r="F237" s="95"/>
      <c r="G237" s="178"/>
      <c r="H237" s="436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38"/>
      <c r="M237" s="154" t="str">
        <f t="shared" si="193"/>
        <v/>
      </c>
      <c r="N237" s="433"/>
      <c r="O237" s="433"/>
      <c r="P237" s="95"/>
      <c r="Q237" s="95"/>
      <c r="R237" s="178" t="str">
        <f t="shared" si="194"/>
        <v/>
      </c>
      <c r="S237" s="95" t="str">
        <f t="shared" si="195"/>
        <v/>
      </c>
      <c r="T237" s="436"/>
      <c r="U237" s="95"/>
      <c r="V237" s="95"/>
      <c r="W237" s="178" t="str">
        <f t="shared" si="196"/>
        <v/>
      </c>
      <c r="X237" s="95" t="str">
        <f t="shared" si="197"/>
        <v/>
      </c>
      <c r="Y237" s="436"/>
      <c r="Z237" s="95"/>
      <c r="AA237" s="95"/>
      <c r="AB237" s="178" t="str">
        <f t="shared" si="198"/>
        <v/>
      </c>
      <c r="AC237" s="95" t="str">
        <f t="shared" si="199"/>
        <v/>
      </c>
      <c r="AD237" s="436"/>
      <c r="AE237" s="95"/>
      <c r="AF237" s="95"/>
      <c r="AG237" s="178" t="str">
        <f t="shared" si="200"/>
        <v/>
      </c>
      <c r="AH237" s="95" t="str">
        <f t="shared" si="201"/>
        <v/>
      </c>
      <c r="AI237" s="436"/>
      <c r="AJ237" s="95"/>
      <c r="AK237" s="95"/>
      <c r="AL237" s="178" t="str">
        <f t="shared" si="202"/>
        <v/>
      </c>
      <c r="AM237" s="95" t="str">
        <f t="shared" si="203"/>
        <v/>
      </c>
      <c r="AN237" s="436"/>
      <c r="AO237" s="95"/>
      <c r="AP237" s="95"/>
      <c r="AQ237" s="178" t="str">
        <f t="shared" si="204"/>
        <v/>
      </c>
      <c r="AR237" s="95" t="str">
        <f t="shared" si="205"/>
        <v/>
      </c>
      <c r="AS237" s="436"/>
      <c r="AT237" s="95"/>
      <c r="AU237" s="95"/>
      <c r="AV237" s="178" t="str">
        <f t="shared" si="206"/>
        <v/>
      </c>
      <c r="AW237" s="95" t="str">
        <f t="shared" si="207"/>
        <v/>
      </c>
      <c r="AX237" s="436"/>
    </row>
    <row r="238" spans="2:50" hidden="1">
      <c r="B238" s="435"/>
      <c r="C238" s="95">
        <f t="shared" si="192"/>
        <v>12</v>
      </c>
      <c r="D238" s="95"/>
      <c r="E238" s="95"/>
      <c r="F238" s="95"/>
      <c r="G238" s="178"/>
      <c r="H238" s="436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38"/>
      <c r="M238" s="154" t="str">
        <f t="shared" si="193"/>
        <v/>
      </c>
      <c r="N238" s="433"/>
      <c r="O238" s="433"/>
      <c r="P238" s="95"/>
      <c r="Q238" s="95"/>
      <c r="R238" s="178" t="str">
        <f t="shared" si="194"/>
        <v/>
      </c>
      <c r="S238" s="95" t="str">
        <f t="shared" si="195"/>
        <v/>
      </c>
      <c r="T238" s="436"/>
      <c r="U238" s="95"/>
      <c r="V238" s="95"/>
      <c r="W238" s="178" t="str">
        <f t="shared" si="196"/>
        <v/>
      </c>
      <c r="X238" s="95" t="str">
        <f t="shared" si="197"/>
        <v/>
      </c>
      <c r="Y238" s="436"/>
      <c r="Z238" s="95"/>
      <c r="AA238" s="95"/>
      <c r="AB238" s="178" t="str">
        <f t="shared" si="198"/>
        <v/>
      </c>
      <c r="AC238" s="95" t="str">
        <f t="shared" si="199"/>
        <v/>
      </c>
      <c r="AD238" s="436"/>
      <c r="AE238" s="95"/>
      <c r="AF238" s="95"/>
      <c r="AG238" s="178" t="str">
        <f t="shared" si="200"/>
        <v/>
      </c>
      <c r="AH238" s="95" t="str">
        <f t="shared" si="201"/>
        <v/>
      </c>
      <c r="AI238" s="436"/>
      <c r="AJ238" s="95"/>
      <c r="AK238" s="95"/>
      <c r="AL238" s="178" t="str">
        <f t="shared" si="202"/>
        <v/>
      </c>
      <c r="AM238" s="95" t="str">
        <f t="shared" si="203"/>
        <v/>
      </c>
      <c r="AN238" s="436"/>
      <c r="AO238" s="95"/>
      <c r="AP238" s="95"/>
      <c r="AQ238" s="178" t="str">
        <f t="shared" si="204"/>
        <v/>
      </c>
      <c r="AR238" s="95" t="str">
        <f t="shared" si="205"/>
        <v/>
      </c>
      <c r="AS238" s="436"/>
      <c r="AT238" s="95"/>
      <c r="AU238" s="95"/>
      <c r="AV238" s="178" t="str">
        <f t="shared" si="206"/>
        <v/>
      </c>
      <c r="AW238" s="95" t="str">
        <f t="shared" si="207"/>
        <v/>
      </c>
      <c r="AX238" s="436"/>
    </row>
    <row r="239" spans="2:50" hidden="1">
      <c r="B239" s="435"/>
      <c r="C239" s="95">
        <f t="shared" si="192"/>
        <v>13</v>
      </c>
      <c r="D239" s="95"/>
      <c r="E239" s="95"/>
      <c r="F239" s="95"/>
      <c r="G239" s="178"/>
      <c r="H239" s="436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38"/>
      <c r="M239" s="154" t="str">
        <f t="shared" si="193"/>
        <v/>
      </c>
      <c r="N239" s="433"/>
      <c r="O239" s="433"/>
      <c r="P239" s="95"/>
      <c r="Q239" s="95"/>
      <c r="R239" s="178" t="str">
        <f t="shared" si="194"/>
        <v/>
      </c>
      <c r="S239" s="95" t="str">
        <f t="shared" si="195"/>
        <v/>
      </c>
      <c r="T239" s="436"/>
      <c r="U239" s="95"/>
      <c r="V239" s="95"/>
      <c r="W239" s="178" t="str">
        <f t="shared" si="196"/>
        <v/>
      </c>
      <c r="X239" s="95" t="str">
        <f t="shared" si="197"/>
        <v/>
      </c>
      <c r="Y239" s="436"/>
      <c r="Z239" s="95"/>
      <c r="AA239" s="95"/>
      <c r="AB239" s="178" t="str">
        <f t="shared" si="198"/>
        <v/>
      </c>
      <c r="AC239" s="95" t="str">
        <f t="shared" si="199"/>
        <v/>
      </c>
      <c r="AD239" s="436"/>
      <c r="AE239" s="95"/>
      <c r="AF239" s="95"/>
      <c r="AG239" s="178" t="str">
        <f t="shared" si="200"/>
        <v/>
      </c>
      <c r="AH239" s="95" t="str">
        <f t="shared" si="201"/>
        <v/>
      </c>
      <c r="AI239" s="436"/>
      <c r="AJ239" s="95"/>
      <c r="AK239" s="95"/>
      <c r="AL239" s="178" t="str">
        <f t="shared" si="202"/>
        <v/>
      </c>
      <c r="AM239" s="95" t="str">
        <f t="shared" si="203"/>
        <v/>
      </c>
      <c r="AN239" s="436"/>
      <c r="AO239" s="95"/>
      <c r="AP239" s="95"/>
      <c r="AQ239" s="178" t="str">
        <f t="shared" si="204"/>
        <v/>
      </c>
      <c r="AR239" s="95" t="str">
        <f t="shared" si="205"/>
        <v/>
      </c>
      <c r="AS239" s="436"/>
      <c r="AT239" s="95"/>
      <c r="AU239" s="95"/>
      <c r="AV239" s="178" t="str">
        <f t="shared" si="206"/>
        <v/>
      </c>
      <c r="AW239" s="95" t="str">
        <f t="shared" si="207"/>
        <v/>
      </c>
      <c r="AX239" s="436"/>
    </row>
    <row r="240" spans="2:50" hidden="1">
      <c r="B240" s="435"/>
      <c r="C240" s="95">
        <f t="shared" si="192"/>
        <v>14</v>
      </c>
      <c r="D240" s="95"/>
      <c r="E240" s="95"/>
      <c r="F240" s="95"/>
      <c r="G240" s="178"/>
      <c r="H240" s="436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38"/>
      <c r="M240" s="154" t="str">
        <f t="shared" si="193"/>
        <v/>
      </c>
      <c r="N240" s="433"/>
      <c r="O240" s="433"/>
      <c r="P240" s="95"/>
      <c r="Q240" s="95"/>
      <c r="R240" s="178" t="str">
        <f t="shared" si="194"/>
        <v/>
      </c>
      <c r="S240" s="95" t="str">
        <f t="shared" si="195"/>
        <v/>
      </c>
      <c r="T240" s="436"/>
      <c r="U240" s="95"/>
      <c r="V240" s="95"/>
      <c r="W240" s="178" t="str">
        <f t="shared" si="196"/>
        <v/>
      </c>
      <c r="X240" s="95" t="str">
        <f t="shared" si="197"/>
        <v/>
      </c>
      <c r="Y240" s="436"/>
      <c r="Z240" s="95"/>
      <c r="AA240" s="95"/>
      <c r="AB240" s="178" t="str">
        <f t="shared" si="198"/>
        <v/>
      </c>
      <c r="AC240" s="95" t="str">
        <f t="shared" si="199"/>
        <v/>
      </c>
      <c r="AD240" s="436"/>
      <c r="AE240" s="95"/>
      <c r="AF240" s="95"/>
      <c r="AG240" s="178" t="str">
        <f t="shared" si="200"/>
        <v/>
      </c>
      <c r="AH240" s="95" t="str">
        <f t="shared" si="201"/>
        <v/>
      </c>
      <c r="AI240" s="436"/>
      <c r="AJ240" s="95"/>
      <c r="AK240" s="95"/>
      <c r="AL240" s="178" t="str">
        <f t="shared" si="202"/>
        <v/>
      </c>
      <c r="AM240" s="95" t="str">
        <f t="shared" si="203"/>
        <v/>
      </c>
      <c r="AN240" s="436"/>
      <c r="AO240" s="95"/>
      <c r="AP240" s="95"/>
      <c r="AQ240" s="178" t="str">
        <f t="shared" si="204"/>
        <v/>
      </c>
      <c r="AR240" s="95" t="str">
        <f t="shared" si="205"/>
        <v/>
      </c>
      <c r="AS240" s="436"/>
      <c r="AT240" s="95"/>
      <c r="AU240" s="95"/>
      <c r="AV240" s="178" t="str">
        <f t="shared" si="206"/>
        <v/>
      </c>
      <c r="AW240" s="95" t="str">
        <f t="shared" si="207"/>
        <v/>
      </c>
      <c r="AX240" s="436"/>
    </row>
    <row r="241" spans="2:50" hidden="1">
      <c r="B241" s="435"/>
      <c r="C241" s="95">
        <f t="shared" si="192"/>
        <v>15</v>
      </c>
      <c r="D241" s="95"/>
      <c r="E241" s="95"/>
      <c r="F241" s="95"/>
      <c r="G241" s="178"/>
      <c r="H241" s="436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39"/>
      <c r="M241" s="154" t="str">
        <f t="shared" si="193"/>
        <v/>
      </c>
      <c r="N241" s="433"/>
      <c r="O241" s="433"/>
      <c r="P241" s="95"/>
      <c r="Q241" s="95"/>
      <c r="R241" s="178" t="str">
        <f t="shared" si="194"/>
        <v/>
      </c>
      <c r="S241" s="95" t="str">
        <f t="shared" si="195"/>
        <v/>
      </c>
      <c r="T241" s="436"/>
      <c r="U241" s="95"/>
      <c r="V241" s="95"/>
      <c r="W241" s="178" t="str">
        <f t="shared" si="196"/>
        <v/>
      </c>
      <c r="X241" s="95" t="str">
        <f t="shared" si="197"/>
        <v/>
      </c>
      <c r="Y241" s="436"/>
      <c r="Z241" s="95"/>
      <c r="AA241" s="95"/>
      <c r="AB241" s="178" t="str">
        <f t="shared" si="198"/>
        <v/>
      </c>
      <c r="AC241" s="95" t="str">
        <f t="shared" si="199"/>
        <v/>
      </c>
      <c r="AD241" s="436"/>
      <c r="AE241" s="95"/>
      <c r="AF241" s="95"/>
      <c r="AG241" s="178" t="str">
        <f t="shared" si="200"/>
        <v/>
      </c>
      <c r="AH241" s="95" t="str">
        <f t="shared" si="201"/>
        <v/>
      </c>
      <c r="AI241" s="436"/>
      <c r="AJ241" s="95"/>
      <c r="AK241" s="95"/>
      <c r="AL241" s="178" t="str">
        <f t="shared" si="202"/>
        <v/>
      </c>
      <c r="AM241" s="95" t="str">
        <f t="shared" si="203"/>
        <v/>
      </c>
      <c r="AN241" s="436"/>
      <c r="AO241" s="95"/>
      <c r="AP241" s="95"/>
      <c r="AQ241" s="178" t="str">
        <f t="shared" si="204"/>
        <v/>
      </c>
      <c r="AR241" s="95" t="str">
        <f t="shared" si="205"/>
        <v/>
      </c>
      <c r="AS241" s="436"/>
      <c r="AT241" s="95"/>
      <c r="AU241" s="95"/>
      <c r="AV241" s="178" t="str">
        <f t="shared" si="206"/>
        <v/>
      </c>
      <c r="AW241" s="95" t="str">
        <f t="shared" si="207"/>
        <v/>
      </c>
      <c r="AX241" s="436"/>
    </row>
    <row r="242" spans="2:50" ht="15.75" hidden="1">
      <c r="B242" s="443" t="s">
        <v>167</v>
      </c>
      <c r="C242" s="444"/>
      <c r="D242" s="444"/>
      <c r="E242" s="444"/>
      <c r="F242" s="444"/>
      <c r="G242" s="444"/>
      <c r="H242" s="444"/>
      <c r="I242" s="151"/>
      <c r="J242" s="151"/>
      <c r="K242" s="151"/>
      <c r="L242" s="151"/>
      <c r="M242" s="151"/>
      <c r="N242" s="433" t="s">
        <v>159</v>
      </c>
      <c r="O242" s="446" t="s">
        <v>106</v>
      </c>
      <c r="P242" s="448">
        <f>AT222+1</f>
        <v>45951</v>
      </c>
      <c r="Q242" s="435"/>
      <c r="R242" s="435"/>
      <c r="S242" s="435"/>
      <c r="T242" s="435"/>
      <c r="U242" s="448">
        <f>P242+1</f>
        <v>45952</v>
      </c>
      <c r="V242" s="435"/>
      <c r="W242" s="435"/>
      <c r="X242" s="435"/>
      <c r="Y242" s="435"/>
      <c r="Z242" s="448">
        <f>U242+1</f>
        <v>45953</v>
      </c>
      <c r="AA242" s="435"/>
      <c r="AB242" s="435"/>
      <c r="AC242" s="435"/>
      <c r="AD242" s="435"/>
      <c r="AE242" s="448">
        <f>Z242+1</f>
        <v>45954</v>
      </c>
      <c r="AF242" s="435"/>
      <c r="AG242" s="435"/>
      <c r="AH242" s="435"/>
      <c r="AI242" s="435"/>
      <c r="AJ242" s="448">
        <f>AE242+1</f>
        <v>45955</v>
      </c>
      <c r="AK242" s="435"/>
      <c r="AL242" s="435"/>
      <c r="AM242" s="435"/>
      <c r="AN242" s="435"/>
      <c r="AO242" s="448">
        <f>AJ242+1</f>
        <v>45956</v>
      </c>
      <c r="AP242" s="435"/>
      <c r="AQ242" s="435"/>
      <c r="AR242" s="435"/>
      <c r="AS242" s="435"/>
      <c r="AT242" s="448">
        <f>AO242+1</f>
        <v>45957</v>
      </c>
      <c r="AU242" s="435"/>
      <c r="AV242" s="435"/>
      <c r="AW242" s="435"/>
      <c r="AX242" s="435"/>
    </row>
    <row r="243" spans="2:50" ht="15.75" hidden="1">
      <c r="B243" s="445"/>
      <c r="C243" s="445"/>
      <c r="D243" s="445"/>
      <c r="E243" s="445"/>
      <c r="F243" s="445"/>
      <c r="G243" s="445"/>
      <c r="H243" s="445"/>
      <c r="I243" s="151"/>
      <c r="J243" s="151"/>
      <c r="K243" s="151"/>
      <c r="L243" s="151"/>
      <c r="M243" s="151"/>
      <c r="N243" s="433"/>
      <c r="O243" s="447"/>
      <c r="P243" s="448" t="s">
        <v>120</v>
      </c>
      <c r="Q243" s="435"/>
      <c r="R243" s="435"/>
      <c r="S243" s="435"/>
      <c r="T243" s="435"/>
      <c r="U243" s="448" t="s">
        <v>114</v>
      </c>
      <c r="V243" s="435"/>
      <c r="W243" s="435"/>
      <c r="X243" s="435"/>
      <c r="Y243" s="435"/>
      <c r="Z243" s="448" t="s">
        <v>115</v>
      </c>
      <c r="AA243" s="435"/>
      <c r="AB243" s="435"/>
      <c r="AC243" s="435"/>
      <c r="AD243" s="435"/>
      <c r="AE243" s="448" t="s">
        <v>116</v>
      </c>
      <c r="AF243" s="435"/>
      <c r="AG243" s="435"/>
      <c r="AH243" s="435"/>
      <c r="AI243" s="435"/>
      <c r="AJ243" s="448" t="s">
        <v>117</v>
      </c>
      <c r="AK243" s="435"/>
      <c r="AL243" s="435"/>
      <c r="AM243" s="435"/>
      <c r="AN243" s="435"/>
      <c r="AO243" s="448" t="s">
        <v>118</v>
      </c>
      <c r="AP243" s="435"/>
      <c r="AQ243" s="435"/>
      <c r="AR243" s="435"/>
      <c r="AS243" s="435"/>
      <c r="AT243" s="448" t="s">
        <v>119</v>
      </c>
      <c r="AU243" s="435"/>
      <c r="AV243" s="435"/>
      <c r="AW243" s="435"/>
      <c r="AX243" s="435"/>
    </row>
    <row r="244" spans="2:50" hidden="1">
      <c r="B244" s="433" t="s">
        <v>155</v>
      </c>
      <c r="C244" s="433" t="s">
        <v>147</v>
      </c>
      <c r="D244" s="433"/>
      <c r="E244" s="433" t="s">
        <v>149</v>
      </c>
      <c r="F244" s="433"/>
      <c r="G244" s="433"/>
      <c r="H244" s="440" t="s">
        <v>156</v>
      </c>
      <c r="I244" s="434" t="s">
        <v>225</v>
      </c>
      <c r="J244" s="434"/>
      <c r="K244" s="434"/>
      <c r="L244" s="434" t="s">
        <v>156</v>
      </c>
      <c r="M244" s="434" t="s">
        <v>168</v>
      </c>
      <c r="N244" s="433"/>
      <c r="O244" s="433" t="s">
        <v>158</v>
      </c>
      <c r="P244" s="430" t="s">
        <v>152</v>
      </c>
      <c r="Q244" s="431"/>
      <c r="R244" s="431"/>
      <c r="S244" s="432"/>
      <c r="T244" s="433" t="s">
        <v>156</v>
      </c>
      <c r="U244" s="430" t="s">
        <v>152</v>
      </c>
      <c r="V244" s="431"/>
      <c r="W244" s="431"/>
      <c r="X244" s="432"/>
      <c r="Y244" s="433" t="s">
        <v>156</v>
      </c>
      <c r="Z244" s="430" t="s">
        <v>152</v>
      </c>
      <c r="AA244" s="431"/>
      <c r="AB244" s="431"/>
      <c r="AC244" s="432"/>
      <c r="AD244" s="433" t="s">
        <v>156</v>
      </c>
      <c r="AE244" s="430" t="s">
        <v>152</v>
      </c>
      <c r="AF244" s="431"/>
      <c r="AG244" s="431"/>
      <c r="AH244" s="432"/>
      <c r="AI244" s="433" t="s">
        <v>156</v>
      </c>
      <c r="AJ244" s="430" t="s">
        <v>152</v>
      </c>
      <c r="AK244" s="431"/>
      <c r="AL244" s="431"/>
      <c r="AM244" s="432"/>
      <c r="AN244" s="433" t="s">
        <v>156</v>
      </c>
      <c r="AO244" s="430" t="s">
        <v>152</v>
      </c>
      <c r="AP244" s="431"/>
      <c r="AQ244" s="431"/>
      <c r="AR244" s="432"/>
      <c r="AS244" s="433" t="s">
        <v>156</v>
      </c>
      <c r="AT244" s="430" t="s">
        <v>152</v>
      </c>
      <c r="AU244" s="431"/>
      <c r="AV244" s="431"/>
      <c r="AW244" s="432"/>
      <c r="AX244" s="433" t="s">
        <v>156</v>
      </c>
    </row>
    <row r="245" spans="2:50" hidden="1">
      <c r="B245" s="433"/>
      <c r="C245" s="433"/>
      <c r="D245" s="433"/>
      <c r="E245" s="433" t="s">
        <v>148</v>
      </c>
      <c r="F245" s="433"/>
      <c r="G245" s="433"/>
      <c r="H245" s="441"/>
      <c r="I245" s="434" t="s">
        <v>148</v>
      </c>
      <c r="J245" s="434"/>
      <c r="K245" s="434"/>
      <c r="L245" s="434"/>
      <c r="M245" s="434"/>
      <c r="N245" s="433"/>
      <c r="O245" s="433"/>
      <c r="P245" s="430" t="s">
        <v>153</v>
      </c>
      <c r="Q245" s="431"/>
      <c r="R245" s="431"/>
      <c r="S245" s="432"/>
      <c r="T245" s="433"/>
      <c r="U245" s="430" t="s">
        <v>153</v>
      </c>
      <c r="V245" s="431"/>
      <c r="W245" s="431"/>
      <c r="X245" s="432"/>
      <c r="Y245" s="433"/>
      <c r="Z245" s="430" t="s">
        <v>153</v>
      </c>
      <c r="AA245" s="431"/>
      <c r="AB245" s="431"/>
      <c r="AC245" s="432"/>
      <c r="AD245" s="433"/>
      <c r="AE245" s="430" t="s">
        <v>153</v>
      </c>
      <c r="AF245" s="431"/>
      <c r="AG245" s="431"/>
      <c r="AH245" s="432"/>
      <c r="AI245" s="433"/>
      <c r="AJ245" s="430" t="s">
        <v>153</v>
      </c>
      <c r="AK245" s="431"/>
      <c r="AL245" s="431"/>
      <c r="AM245" s="432"/>
      <c r="AN245" s="433"/>
      <c r="AO245" s="430" t="s">
        <v>153</v>
      </c>
      <c r="AP245" s="431"/>
      <c r="AQ245" s="431"/>
      <c r="AR245" s="432"/>
      <c r="AS245" s="433"/>
      <c r="AT245" s="430" t="s">
        <v>153</v>
      </c>
      <c r="AU245" s="431"/>
      <c r="AV245" s="431"/>
      <c r="AW245" s="432"/>
      <c r="AX245" s="433"/>
    </row>
    <row r="246" spans="2:50" hidden="1">
      <c r="B246" s="433"/>
      <c r="C246" s="433"/>
      <c r="D246" s="433"/>
      <c r="E246" s="94" t="s">
        <v>150</v>
      </c>
      <c r="F246" s="94" t="s">
        <v>151</v>
      </c>
      <c r="G246" s="94" t="s">
        <v>154</v>
      </c>
      <c r="H246" s="442"/>
      <c r="I246" s="153" t="s">
        <v>150</v>
      </c>
      <c r="J246" s="153" t="s">
        <v>151</v>
      </c>
      <c r="K246" s="153" t="s">
        <v>154</v>
      </c>
      <c r="L246" s="434"/>
      <c r="M246" s="434"/>
      <c r="N246" s="433"/>
      <c r="O246" s="433"/>
      <c r="P246" s="94" t="s">
        <v>150</v>
      </c>
      <c r="Q246" s="94" t="s">
        <v>151</v>
      </c>
      <c r="R246" s="94" t="s">
        <v>154</v>
      </c>
      <c r="S246" s="94" t="s">
        <v>168</v>
      </c>
      <c r="T246" s="433"/>
      <c r="U246" s="94" t="s">
        <v>150</v>
      </c>
      <c r="V246" s="94" t="s">
        <v>151</v>
      </c>
      <c r="W246" s="94" t="s">
        <v>154</v>
      </c>
      <c r="X246" s="94" t="s">
        <v>168</v>
      </c>
      <c r="Y246" s="433"/>
      <c r="Z246" s="94" t="s">
        <v>150</v>
      </c>
      <c r="AA246" s="94" t="s">
        <v>151</v>
      </c>
      <c r="AB246" s="94" t="s">
        <v>154</v>
      </c>
      <c r="AC246" s="94" t="s">
        <v>168</v>
      </c>
      <c r="AD246" s="43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3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3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3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33"/>
    </row>
    <row r="247" spans="2:50" hidden="1">
      <c r="B247" s="433" t="s">
        <v>139</v>
      </c>
      <c r="C247" s="95">
        <f>C227</f>
        <v>1</v>
      </c>
      <c r="D247" s="95" t="s">
        <v>802</v>
      </c>
      <c r="E247" s="95">
        <v>17</v>
      </c>
      <c r="F247" s="95">
        <v>1500</v>
      </c>
      <c r="G247" s="178">
        <f>F247/E247</f>
        <v>88.235294117647058</v>
      </c>
      <c r="H247" s="436">
        <f>AVERAGE(G247:G261)</f>
        <v>88.235294117647058</v>
      </c>
      <c r="I247" s="154">
        <f t="shared" ref="I247:K249" si="209">IFERROR(AVERAGE(P247,U247,Z247,AE247,AJ247,AO247,AT247),"")</f>
        <v>17</v>
      </c>
      <c r="J247" s="154">
        <f t="shared" si="209"/>
        <v>1433.1732552813537</v>
      </c>
      <c r="K247" s="155">
        <f t="shared" si="209"/>
        <v>84.304309134197254</v>
      </c>
      <c r="L247" s="437">
        <f>IFERROR(AVERAGE(K247:K261),"-")</f>
        <v>84.304309134197254</v>
      </c>
      <c r="M247" s="154">
        <f>IFERROR(RANK(K247, K$247:K$261),"")</f>
        <v>1</v>
      </c>
      <c r="N247" s="433"/>
      <c r="O247" s="433"/>
      <c r="P247" s="95">
        <v>17</v>
      </c>
      <c r="Q247" s="95">
        <v>1430.608695652174</v>
      </c>
      <c r="R247" s="178">
        <f>IFERROR(Q247/P247,"")</f>
        <v>84.153452685421996</v>
      </c>
      <c r="S247" s="95">
        <f>IFERROR(RANK(R247, R$247:R$261),"")</f>
        <v>1</v>
      </c>
      <c r="T247" s="436">
        <f>AVERAGE(R247:R261)</f>
        <v>84.153452685421996</v>
      </c>
      <c r="U247" s="95">
        <v>17</v>
      </c>
      <c r="V247" s="95">
        <v>1425.2830188679243</v>
      </c>
      <c r="W247" s="178">
        <f>IFERROR(V247/U247,"")</f>
        <v>83.840177580466133</v>
      </c>
      <c r="X247" s="95">
        <f>IFERROR(RANK(W247, W$247:W$261),"")</f>
        <v>1</v>
      </c>
      <c r="Y247" s="436">
        <f>AVERAGE(W247:W261)</f>
        <v>83.840177580466133</v>
      </c>
      <c r="Z247" s="95">
        <v>17</v>
      </c>
      <c r="AA247" s="95">
        <v>1438.9655172413784</v>
      </c>
      <c r="AB247" s="178">
        <f>IFERROR(AA247/Z247,"")</f>
        <v>84.645030425963441</v>
      </c>
      <c r="AC247" s="95">
        <f>IFERROR(RANK(AB247, AB$247:AB$261),"")</f>
        <v>1</v>
      </c>
      <c r="AD247" s="436">
        <f>AVERAGE(AB247:AB261)</f>
        <v>84.645030425963441</v>
      </c>
      <c r="AE247" s="95">
        <v>17</v>
      </c>
      <c r="AF247" s="95">
        <v>1431.2195121951213</v>
      </c>
      <c r="AG247" s="178">
        <f>IFERROR(AF247/AE247,"")</f>
        <v>84.189383070301247</v>
      </c>
      <c r="AH247" s="95">
        <f>IFERROR(RANK(AG247, AG$247:AG$261),"")</f>
        <v>1</v>
      </c>
      <c r="AI247" s="436">
        <f>AVERAGE(AG247:AG261)</f>
        <v>84.189383070301247</v>
      </c>
      <c r="AJ247" s="95">
        <v>17</v>
      </c>
      <c r="AK247" s="95">
        <v>1445.4545454545455</v>
      </c>
      <c r="AL247" s="178">
        <f>IFERROR(AK247/AJ247,"")</f>
        <v>85.026737967914443</v>
      </c>
      <c r="AM247" s="95">
        <f>IFERROR(RANK(AL247, AL$247:AL$261),"")</f>
        <v>1</v>
      </c>
      <c r="AN247" s="436">
        <f>AVERAGE(AL247:AL261)</f>
        <v>85.026737967914443</v>
      </c>
      <c r="AO247" s="95">
        <v>17</v>
      </c>
      <c r="AP247" s="95">
        <v>1427.628865979382</v>
      </c>
      <c r="AQ247" s="178">
        <f>IFERROR(AP247/AO247,"")</f>
        <v>83.978168587022466</v>
      </c>
      <c r="AR247" s="95">
        <f>IFERROR(RANK(AQ247, AQ$247:AQ$261),"")</f>
        <v>1</v>
      </c>
      <c r="AS247" s="436">
        <f>AVERAGE(AQ247:AQ261)</f>
        <v>83.978168587022466</v>
      </c>
      <c r="AT247" s="95">
        <v>17</v>
      </c>
      <c r="AU247" s="95">
        <v>1433.0526315789477</v>
      </c>
      <c r="AV247" s="178">
        <f>IFERROR(AU247/AT247,"")</f>
        <v>84.297213622291039</v>
      </c>
      <c r="AW247" s="95">
        <f>IFERROR(RANK(AV247, AV$247:AV$261),"")</f>
        <v>1</v>
      </c>
      <c r="AX247" s="436">
        <f>AVERAGE(AV247:AV261)</f>
        <v>84.297213622291039</v>
      </c>
    </row>
    <row r="248" spans="2:50" hidden="1">
      <c r="B248" s="435"/>
      <c r="C248" s="95">
        <f t="shared" ref="C248:C261" si="210">C228</f>
        <v>2</v>
      </c>
      <c r="D248" s="95"/>
      <c r="E248" s="95"/>
      <c r="F248" s="95"/>
      <c r="G248" s="178"/>
      <c r="H248" s="436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38"/>
      <c r="M248" s="154" t="str">
        <f t="shared" ref="M248:M261" si="211">IFERROR(RANK(K248, K$247:K$261),"")</f>
        <v/>
      </c>
      <c r="N248" s="433"/>
      <c r="O248" s="43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36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36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36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36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36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36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36"/>
    </row>
    <row r="249" spans="2:50" hidden="1">
      <c r="B249" s="435"/>
      <c r="C249" s="95">
        <f t="shared" si="210"/>
        <v>3</v>
      </c>
      <c r="D249" s="95"/>
      <c r="E249" s="95"/>
      <c r="F249" s="95"/>
      <c r="G249" s="178"/>
      <c r="H249" s="436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38"/>
      <c r="M249" s="154" t="str">
        <f t="shared" si="211"/>
        <v/>
      </c>
      <c r="N249" s="433"/>
      <c r="O249" s="433"/>
      <c r="P249" s="95"/>
      <c r="Q249" s="95"/>
      <c r="R249" s="178" t="str">
        <f t="shared" si="212"/>
        <v/>
      </c>
      <c r="S249" s="95" t="str">
        <f t="shared" si="213"/>
        <v/>
      </c>
      <c r="T249" s="436"/>
      <c r="U249" s="95"/>
      <c r="V249" s="95"/>
      <c r="W249" s="178" t="str">
        <f t="shared" si="214"/>
        <v/>
      </c>
      <c r="X249" s="95" t="str">
        <f t="shared" si="215"/>
        <v/>
      </c>
      <c r="Y249" s="436"/>
      <c r="Z249" s="95"/>
      <c r="AA249" s="95"/>
      <c r="AB249" s="178" t="str">
        <f t="shared" si="216"/>
        <v/>
      </c>
      <c r="AC249" s="95" t="str">
        <f t="shared" si="217"/>
        <v/>
      </c>
      <c r="AD249" s="436"/>
      <c r="AE249" s="95"/>
      <c r="AF249" s="95"/>
      <c r="AG249" s="178" t="str">
        <f t="shared" si="218"/>
        <v/>
      </c>
      <c r="AH249" s="95" t="str">
        <f t="shared" si="219"/>
        <v/>
      </c>
      <c r="AI249" s="436"/>
      <c r="AJ249" s="95"/>
      <c r="AK249" s="95"/>
      <c r="AL249" s="178" t="str">
        <f t="shared" si="220"/>
        <v/>
      </c>
      <c r="AM249" s="95" t="str">
        <f t="shared" si="221"/>
        <v/>
      </c>
      <c r="AN249" s="436"/>
      <c r="AO249" s="95"/>
      <c r="AP249" s="95"/>
      <c r="AQ249" s="178" t="str">
        <f t="shared" si="222"/>
        <v/>
      </c>
      <c r="AR249" s="95" t="str">
        <f t="shared" si="223"/>
        <v/>
      </c>
      <c r="AS249" s="436"/>
      <c r="AT249" s="95"/>
      <c r="AU249" s="95"/>
      <c r="AV249" s="178" t="str">
        <f t="shared" si="224"/>
        <v/>
      </c>
      <c r="AW249" s="95" t="str">
        <f t="shared" si="225"/>
        <v/>
      </c>
      <c r="AX249" s="436"/>
    </row>
    <row r="250" spans="2:50" hidden="1">
      <c r="B250" s="435"/>
      <c r="C250" s="95">
        <f t="shared" si="210"/>
        <v>4</v>
      </c>
      <c r="D250" s="95"/>
      <c r="E250" s="95"/>
      <c r="F250" s="95"/>
      <c r="G250" s="178"/>
      <c r="H250" s="436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38"/>
      <c r="M250" s="154" t="str">
        <f t="shared" si="211"/>
        <v/>
      </c>
      <c r="N250" s="433"/>
      <c r="O250" s="433"/>
      <c r="P250" s="95"/>
      <c r="Q250" s="95"/>
      <c r="R250" s="178" t="str">
        <f t="shared" si="212"/>
        <v/>
      </c>
      <c r="S250" s="95" t="str">
        <f t="shared" si="213"/>
        <v/>
      </c>
      <c r="T250" s="436"/>
      <c r="U250" s="95"/>
      <c r="V250" s="95"/>
      <c r="W250" s="178" t="str">
        <f t="shared" si="214"/>
        <v/>
      </c>
      <c r="X250" s="95" t="str">
        <f t="shared" si="215"/>
        <v/>
      </c>
      <c r="Y250" s="436"/>
      <c r="Z250" s="95"/>
      <c r="AA250" s="95"/>
      <c r="AB250" s="178" t="str">
        <f t="shared" si="216"/>
        <v/>
      </c>
      <c r="AC250" s="95" t="str">
        <f t="shared" si="217"/>
        <v/>
      </c>
      <c r="AD250" s="436"/>
      <c r="AE250" s="95"/>
      <c r="AF250" s="95"/>
      <c r="AG250" s="178" t="str">
        <f t="shared" si="218"/>
        <v/>
      </c>
      <c r="AH250" s="95" t="str">
        <f t="shared" si="219"/>
        <v/>
      </c>
      <c r="AI250" s="436"/>
      <c r="AJ250" s="95"/>
      <c r="AK250" s="95"/>
      <c r="AL250" s="178" t="str">
        <f t="shared" si="220"/>
        <v/>
      </c>
      <c r="AM250" s="95" t="str">
        <f t="shared" si="221"/>
        <v/>
      </c>
      <c r="AN250" s="436"/>
      <c r="AO250" s="95"/>
      <c r="AP250" s="95"/>
      <c r="AQ250" s="178" t="str">
        <f t="shared" si="222"/>
        <v/>
      </c>
      <c r="AR250" s="95" t="str">
        <f t="shared" si="223"/>
        <v/>
      </c>
      <c r="AS250" s="436"/>
      <c r="AT250" s="95"/>
      <c r="AU250" s="95"/>
      <c r="AV250" s="178" t="str">
        <f t="shared" si="224"/>
        <v/>
      </c>
      <c r="AW250" s="95" t="str">
        <f t="shared" si="225"/>
        <v/>
      </c>
      <c r="AX250" s="436"/>
    </row>
    <row r="251" spans="2:50" hidden="1">
      <c r="B251" s="435"/>
      <c r="C251" s="95">
        <f t="shared" si="210"/>
        <v>5</v>
      </c>
      <c r="D251" s="95"/>
      <c r="E251" s="95"/>
      <c r="F251" s="95"/>
      <c r="G251" s="178"/>
      <c r="H251" s="436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38"/>
      <c r="M251" s="154" t="str">
        <f t="shared" si="211"/>
        <v/>
      </c>
      <c r="N251" s="433"/>
      <c r="O251" s="433"/>
      <c r="P251" s="95"/>
      <c r="Q251" s="95"/>
      <c r="R251" s="178" t="str">
        <f t="shared" si="212"/>
        <v/>
      </c>
      <c r="S251" s="95" t="str">
        <f t="shared" si="213"/>
        <v/>
      </c>
      <c r="T251" s="436"/>
      <c r="U251" s="95"/>
      <c r="V251" s="95"/>
      <c r="W251" s="178" t="str">
        <f t="shared" si="214"/>
        <v/>
      </c>
      <c r="X251" s="95" t="str">
        <f t="shared" si="215"/>
        <v/>
      </c>
      <c r="Y251" s="436"/>
      <c r="Z251" s="95"/>
      <c r="AA251" s="95"/>
      <c r="AB251" s="178" t="str">
        <f t="shared" si="216"/>
        <v/>
      </c>
      <c r="AC251" s="95" t="str">
        <f t="shared" si="217"/>
        <v/>
      </c>
      <c r="AD251" s="436"/>
      <c r="AE251" s="95"/>
      <c r="AF251" s="95"/>
      <c r="AG251" s="178" t="str">
        <f t="shared" si="218"/>
        <v/>
      </c>
      <c r="AH251" s="95" t="str">
        <f t="shared" si="219"/>
        <v/>
      </c>
      <c r="AI251" s="436"/>
      <c r="AJ251" s="95"/>
      <c r="AK251" s="95"/>
      <c r="AL251" s="178" t="str">
        <f t="shared" si="220"/>
        <v/>
      </c>
      <c r="AM251" s="95" t="str">
        <f t="shared" si="221"/>
        <v/>
      </c>
      <c r="AN251" s="436"/>
      <c r="AO251" s="95"/>
      <c r="AP251" s="95"/>
      <c r="AQ251" s="178" t="str">
        <f t="shared" si="222"/>
        <v/>
      </c>
      <c r="AR251" s="95" t="str">
        <f t="shared" si="223"/>
        <v/>
      </c>
      <c r="AS251" s="436"/>
      <c r="AT251" s="95"/>
      <c r="AU251" s="95"/>
      <c r="AV251" s="178" t="str">
        <f t="shared" si="224"/>
        <v/>
      </c>
      <c r="AW251" s="95" t="str">
        <f t="shared" si="225"/>
        <v/>
      </c>
      <c r="AX251" s="436"/>
    </row>
    <row r="252" spans="2:50" hidden="1">
      <c r="B252" s="435"/>
      <c r="C252" s="95">
        <f t="shared" si="210"/>
        <v>6</v>
      </c>
      <c r="D252" s="95"/>
      <c r="E252" s="95"/>
      <c r="F252" s="95"/>
      <c r="G252" s="178"/>
      <c r="H252" s="436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38"/>
      <c r="M252" s="154" t="str">
        <f t="shared" si="211"/>
        <v/>
      </c>
      <c r="N252" s="433"/>
      <c r="O252" s="433"/>
      <c r="P252" s="95"/>
      <c r="Q252" s="95"/>
      <c r="R252" s="178" t="str">
        <f t="shared" si="212"/>
        <v/>
      </c>
      <c r="S252" s="95" t="str">
        <f t="shared" si="213"/>
        <v/>
      </c>
      <c r="T252" s="436"/>
      <c r="U252" s="95"/>
      <c r="V252" s="95"/>
      <c r="W252" s="178" t="str">
        <f t="shared" si="214"/>
        <v/>
      </c>
      <c r="X252" s="95" t="str">
        <f t="shared" si="215"/>
        <v/>
      </c>
      <c r="Y252" s="436"/>
      <c r="Z252" s="95"/>
      <c r="AA252" s="95"/>
      <c r="AB252" s="178" t="str">
        <f t="shared" si="216"/>
        <v/>
      </c>
      <c r="AC252" s="95" t="str">
        <f t="shared" si="217"/>
        <v/>
      </c>
      <c r="AD252" s="436"/>
      <c r="AE252" s="95"/>
      <c r="AF252" s="95"/>
      <c r="AG252" s="178" t="str">
        <f t="shared" si="218"/>
        <v/>
      </c>
      <c r="AH252" s="95" t="str">
        <f t="shared" si="219"/>
        <v/>
      </c>
      <c r="AI252" s="436"/>
      <c r="AJ252" s="95"/>
      <c r="AK252" s="95"/>
      <c r="AL252" s="178" t="str">
        <f t="shared" si="220"/>
        <v/>
      </c>
      <c r="AM252" s="95" t="str">
        <f t="shared" si="221"/>
        <v/>
      </c>
      <c r="AN252" s="436"/>
      <c r="AO252" s="95"/>
      <c r="AP252" s="95"/>
      <c r="AQ252" s="178" t="str">
        <f t="shared" si="222"/>
        <v/>
      </c>
      <c r="AR252" s="95" t="str">
        <f t="shared" si="223"/>
        <v/>
      </c>
      <c r="AS252" s="436"/>
      <c r="AT252" s="95"/>
      <c r="AU252" s="95"/>
      <c r="AV252" s="178" t="str">
        <f t="shared" si="224"/>
        <v/>
      </c>
      <c r="AW252" s="95" t="str">
        <f t="shared" si="225"/>
        <v/>
      </c>
      <c r="AX252" s="436"/>
    </row>
    <row r="253" spans="2:50" hidden="1">
      <c r="B253" s="435"/>
      <c r="C253" s="95">
        <f t="shared" si="210"/>
        <v>7</v>
      </c>
      <c r="D253" s="95"/>
      <c r="E253" s="95"/>
      <c r="F253" s="95"/>
      <c r="G253" s="178"/>
      <c r="H253" s="436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38"/>
      <c r="M253" s="154" t="str">
        <f t="shared" si="211"/>
        <v/>
      </c>
      <c r="N253" s="433"/>
      <c r="O253" s="433"/>
      <c r="P253" s="95"/>
      <c r="Q253" s="95"/>
      <c r="R253" s="178" t="str">
        <f t="shared" si="212"/>
        <v/>
      </c>
      <c r="S253" s="95" t="str">
        <f t="shared" si="213"/>
        <v/>
      </c>
      <c r="T253" s="436"/>
      <c r="U253" s="95"/>
      <c r="V253" s="95"/>
      <c r="W253" s="178" t="str">
        <f t="shared" si="214"/>
        <v/>
      </c>
      <c r="X253" s="95" t="str">
        <f t="shared" si="215"/>
        <v/>
      </c>
      <c r="Y253" s="436"/>
      <c r="Z253" s="95"/>
      <c r="AA253" s="95"/>
      <c r="AB253" s="178" t="str">
        <f t="shared" si="216"/>
        <v/>
      </c>
      <c r="AC253" s="95" t="str">
        <f t="shared" si="217"/>
        <v/>
      </c>
      <c r="AD253" s="436"/>
      <c r="AE253" s="95"/>
      <c r="AF253" s="95"/>
      <c r="AG253" s="178" t="str">
        <f t="shared" si="218"/>
        <v/>
      </c>
      <c r="AH253" s="95" t="str">
        <f t="shared" si="219"/>
        <v/>
      </c>
      <c r="AI253" s="436"/>
      <c r="AJ253" s="95"/>
      <c r="AK253" s="95"/>
      <c r="AL253" s="178" t="str">
        <f t="shared" si="220"/>
        <v/>
      </c>
      <c r="AM253" s="95" t="str">
        <f t="shared" si="221"/>
        <v/>
      </c>
      <c r="AN253" s="436"/>
      <c r="AO253" s="95"/>
      <c r="AP253" s="95"/>
      <c r="AQ253" s="178" t="str">
        <f t="shared" si="222"/>
        <v/>
      </c>
      <c r="AR253" s="95" t="str">
        <f t="shared" si="223"/>
        <v/>
      </c>
      <c r="AS253" s="436"/>
      <c r="AT253" s="95"/>
      <c r="AU253" s="95"/>
      <c r="AV253" s="178" t="str">
        <f t="shared" si="224"/>
        <v/>
      </c>
      <c r="AW253" s="95" t="str">
        <f t="shared" si="225"/>
        <v/>
      </c>
      <c r="AX253" s="436"/>
    </row>
    <row r="254" spans="2:50" hidden="1">
      <c r="B254" s="435"/>
      <c r="C254" s="95">
        <f t="shared" si="210"/>
        <v>8</v>
      </c>
      <c r="D254" s="95"/>
      <c r="E254" s="95"/>
      <c r="F254" s="95"/>
      <c r="G254" s="178"/>
      <c r="H254" s="436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38"/>
      <c r="M254" s="154" t="str">
        <f t="shared" si="211"/>
        <v/>
      </c>
      <c r="N254" s="433"/>
      <c r="O254" s="433"/>
      <c r="P254" s="95"/>
      <c r="Q254" s="95"/>
      <c r="R254" s="178" t="str">
        <f t="shared" si="212"/>
        <v/>
      </c>
      <c r="S254" s="95" t="str">
        <f t="shared" si="213"/>
        <v/>
      </c>
      <c r="T254" s="436"/>
      <c r="U254" s="95"/>
      <c r="V254" s="95"/>
      <c r="W254" s="178" t="str">
        <f t="shared" si="214"/>
        <v/>
      </c>
      <c r="X254" s="95" t="str">
        <f t="shared" si="215"/>
        <v/>
      </c>
      <c r="Y254" s="436"/>
      <c r="Z254" s="95"/>
      <c r="AA254" s="95"/>
      <c r="AB254" s="178" t="str">
        <f t="shared" si="216"/>
        <v/>
      </c>
      <c r="AC254" s="95" t="str">
        <f t="shared" si="217"/>
        <v/>
      </c>
      <c r="AD254" s="436"/>
      <c r="AE254" s="95"/>
      <c r="AF254" s="95"/>
      <c r="AG254" s="178" t="str">
        <f t="shared" si="218"/>
        <v/>
      </c>
      <c r="AH254" s="95" t="str">
        <f t="shared" si="219"/>
        <v/>
      </c>
      <c r="AI254" s="436"/>
      <c r="AJ254" s="95"/>
      <c r="AK254" s="95"/>
      <c r="AL254" s="178" t="str">
        <f t="shared" si="220"/>
        <v/>
      </c>
      <c r="AM254" s="95" t="str">
        <f t="shared" si="221"/>
        <v/>
      </c>
      <c r="AN254" s="436"/>
      <c r="AO254" s="95"/>
      <c r="AP254" s="95"/>
      <c r="AQ254" s="178" t="str">
        <f t="shared" si="222"/>
        <v/>
      </c>
      <c r="AR254" s="95" t="str">
        <f t="shared" si="223"/>
        <v/>
      </c>
      <c r="AS254" s="436"/>
      <c r="AT254" s="95"/>
      <c r="AU254" s="95"/>
      <c r="AV254" s="178" t="str">
        <f t="shared" si="224"/>
        <v/>
      </c>
      <c r="AW254" s="95" t="str">
        <f t="shared" si="225"/>
        <v/>
      </c>
      <c r="AX254" s="436"/>
    </row>
    <row r="255" spans="2:50" hidden="1">
      <c r="B255" s="435"/>
      <c r="C255" s="95">
        <f t="shared" si="210"/>
        <v>9</v>
      </c>
      <c r="D255" s="95"/>
      <c r="E255" s="95"/>
      <c r="F255" s="95"/>
      <c r="G255" s="178"/>
      <c r="H255" s="436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38"/>
      <c r="M255" s="154" t="str">
        <f t="shared" si="211"/>
        <v/>
      </c>
      <c r="N255" s="433"/>
      <c r="O255" s="433"/>
      <c r="P255" s="95"/>
      <c r="Q255" s="95"/>
      <c r="R255" s="178" t="str">
        <f t="shared" si="212"/>
        <v/>
      </c>
      <c r="S255" s="95" t="str">
        <f t="shared" si="213"/>
        <v/>
      </c>
      <c r="T255" s="436"/>
      <c r="U255" s="95"/>
      <c r="V255" s="95"/>
      <c r="W255" s="178" t="str">
        <f t="shared" si="214"/>
        <v/>
      </c>
      <c r="X255" s="95" t="str">
        <f t="shared" si="215"/>
        <v/>
      </c>
      <c r="Y255" s="436"/>
      <c r="Z255" s="95"/>
      <c r="AA255" s="95"/>
      <c r="AB255" s="178" t="str">
        <f t="shared" si="216"/>
        <v/>
      </c>
      <c r="AC255" s="95" t="str">
        <f t="shared" si="217"/>
        <v/>
      </c>
      <c r="AD255" s="436"/>
      <c r="AE255" s="95"/>
      <c r="AF255" s="95"/>
      <c r="AG255" s="178" t="str">
        <f t="shared" si="218"/>
        <v/>
      </c>
      <c r="AH255" s="95" t="str">
        <f t="shared" si="219"/>
        <v/>
      </c>
      <c r="AI255" s="436"/>
      <c r="AJ255" s="95"/>
      <c r="AK255" s="95"/>
      <c r="AL255" s="178" t="str">
        <f t="shared" si="220"/>
        <v/>
      </c>
      <c r="AM255" s="95" t="str">
        <f t="shared" si="221"/>
        <v/>
      </c>
      <c r="AN255" s="436"/>
      <c r="AO255" s="95"/>
      <c r="AP255" s="95"/>
      <c r="AQ255" s="178" t="str">
        <f t="shared" si="222"/>
        <v/>
      </c>
      <c r="AR255" s="95" t="str">
        <f t="shared" si="223"/>
        <v/>
      </c>
      <c r="AS255" s="436"/>
      <c r="AT255" s="95"/>
      <c r="AU255" s="95"/>
      <c r="AV255" s="178" t="str">
        <f t="shared" si="224"/>
        <v/>
      </c>
      <c r="AW255" s="95" t="str">
        <f t="shared" si="225"/>
        <v/>
      </c>
      <c r="AX255" s="436"/>
    </row>
    <row r="256" spans="2:50" hidden="1">
      <c r="B256" s="435"/>
      <c r="C256" s="95">
        <f t="shared" si="210"/>
        <v>10</v>
      </c>
      <c r="D256" s="95"/>
      <c r="E256" s="95"/>
      <c r="F256" s="95"/>
      <c r="G256" s="178"/>
      <c r="H256" s="436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38"/>
      <c r="M256" s="154" t="str">
        <f t="shared" si="211"/>
        <v/>
      </c>
      <c r="N256" s="433"/>
      <c r="O256" s="433"/>
      <c r="P256" s="95"/>
      <c r="Q256" s="95"/>
      <c r="R256" s="178" t="str">
        <f t="shared" si="212"/>
        <v/>
      </c>
      <c r="S256" s="95" t="str">
        <f t="shared" si="213"/>
        <v/>
      </c>
      <c r="T256" s="436"/>
      <c r="U256" s="95"/>
      <c r="V256" s="95"/>
      <c r="W256" s="178" t="str">
        <f t="shared" si="214"/>
        <v/>
      </c>
      <c r="X256" s="95" t="str">
        <f t="shared" si="215"/>
        <v/>
      </c>
      <c r="Y256" s="436"/>
      <c r="Z256" s="95"/>
      <c r="AA256" s="95"/>
      <c r="AB256" s="178" t="str">
        <f t="shared" si="216"/>
        <v/>
      </c>
      <c r="AC256" s="95" t="str">
        <f t="shared" si="217"/>
        <v/>
      </c>
      <c r="AD256" s="436"/>
      <c r="AE256" s="95"/>
      <c r="AF256" s="95"/>
      <c r="AG256" s="178" t="str">
        <f t="shared" si="218"/>
        <v/>
      </c>
      <c r="AH256" s="95" t="str">
        <f t="shared" si="219"/>
        <v/>
      </c>
      <c r="AI256" s="436"/>
      <c r="AJ256" s="95"/>
      <c r="AK256" s="95"/>
      <c r="AL256" s="178" t="str">
        <f t="shared" si="220"/>
        <v/>
      </c>
      <c r="AM256" s="95" t="str">
        <f t="shared" si="221"/>
        <v/>
      </c>
      <c r="AN256" s="436"/>
      <c r="AO256" s="95"/>
      <c r="AP256" s="95"/>
      <c r="AQ256" s="178" t="str">
        <f t="shared" si="222"/>
        <v/>
      </c>
      <c r="AR256" s="95" t="str">
        <f t="shared" si="223"/>
        <v/>
      </c>
      <c r="AS256" s="436"/>
      <c r="AT256" s="95"/>
      <c r="AU256" s="95"/>
      <c r="AV256" s="178" t="str">
        <f t="shared" si="224"/>
        <v/>
      </c>
      <c r="AW256" s="95" t="str">
        <f t="shared" si="225"/>
        <v/>
      </c>
      <c r="AX256" s="436"/>
    </row>
    <row r="257" spans="2:50" hidden="1">
      <c r="B257" s="435"/>
      <c r="C257" s="95">
        <f t="shared" si="210"/>
        <v>11</v>
      </c>
      <c r="D257" s="95"/>
      <c r="E257" s="95"/>
      <c r="F257" s="95"/>
      <c r="G257" s="178"/>
      <c r="H257" s="436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38"/>
      <c r="M257" s="154" t="str">
        <f t="shared" si="211"/>
        <v/>
      </c>
      <c r="N257" s="433"/>
      <c r="O257" s="433"/>
      <c r="P257" s="95"/>
      <c r="Q257" s="95"/>
      <c r="R257" s="178" t="str">
        <f t="shared" si="212"/>
        <v/>
      </c>
      <c r="S257" s="95" t="str">
        <f t="shared" si="213"/>
        <v/>
      </c>
      <c r="T257" s="436"/>
      <c r="U257" s="95"/>
      <c r="V257" s="95"/>
      <c r="W257" s="178" t="str">
        <f t="shared" si="214"/>
        <v/>
      </c>
      <c r="X257" s="95" t="str">
        <f t="shared" si="215"/>
        <v/>
      </c>
      <c r="Y257" s="436"/>
      <c r="Z257" s="95"/>
      <c r="AA257" s="95"/>
      <c r="AB257" s="178" t="str">
        <f t="shared" si="216"/>
        <v/>
      </c>
      <c r="AC257" s="95" t="str">
        <f t="shared" si="217"/>
        <v/>
      </c>
      <c r="AD257" s="436"/>
      <c r="AE257" s="95"/>
      <c r="AF257" s="95"/>
      <c r="AG257" s="178" t="str">
        <f t="shared" si="218"/>
        <v/>
      </c>
      <c r="AH257" s="95" t="str">
        <f t="shared" si="219"/>
        <v/>
      </c>
      <c r="AI257" s="436"/>
      <c r="AJ257" s="95"/>
      <c r="AK257" s="95"/>
      <c r="AL257" s="178" t="str">
        <f t="shared" si="220"/>
        <v/>
      </c>
      <c r="AM257" s="95" t="str">
        <f t="shared" si="221"/>
        <v/>
      </c>
      <c r="AN257" s="436"/>
      <c r="AO257" s="95"/>
      <c r="AP257" s="95"/>
      <c r="AQ257" s="178" t="str">
        <f t="shared" si="222"/>
        <v/>
      </c>
      <c r="AR257" s="95" t="str">
        <f t="shared" si="223"/>
        <v/>
      </c>
      <c r="AS257" s="436"/>
      <c r="AT257" s="95"/>
      <c r="AU257" s="95"/>
      <c r="AV257" s="178" t="str">
        <f t="shared" si="224"/>
        <v/>
      </c>
      <c r="AW257" s="95" t="str">
        <f t="shared" si="225"/>
        <v/>
      </c>
      <c r="AX257" s="436"/>
    </row>
    <row r="258" spans="2:50" hidden="1">
      <c r="B258" s="435"/>
      <c r="C258" s="95">
        <f t="shared" si="210"/>
        <v>12</v>
      </c>
      <c r="D258" s="95"/>
      <c r="E258" s="95"/>
      <c r="F258" s="95"/>
      <c r="G258" s="178"/>
      <c r="H258" s="436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38"/>
      <c r="M258" s="154" t="str">
        <f t="shared" si="211"/>
        <v/>
      </c>
      <c r="N258" s="433"/>
      <c r="O258" s="433"/>
      <c r="P258" s="95"/>
      <c r="Q258" s="95"/>
      <c r="R258" s="178" t="str">
        <f t="shared" si="212"/>
        <v/>
      </c>
      <c r="S258" s="95" t="str">
        <f t="shared" si="213"/>
        <v/>
      </c>
      <c r="T258" s="436"/>
      <c r="U258" s="95"/>
      <c r="V258" s="95"/>
      <c r="W258" s="178" t="str">
        <f t="shared" si="214"/>
        <v/>
      </c>
      <c r="X258" s="95" t="str">
        <f t="shared" si="215"/>
        <v/>
      </c>
      <c r="Y258" s="436"/>
      <c r="Z258" s="95"/>
      <c r="AA258" s="95"/>
      <c r="AB258" s="178" t="str">
        <f t="shared" si="216"/>
        <v/>
      </c>
      <c r="AC258" s="95" t="str">
        <f t="shared" si="217"/>
        <v/>
      </c>
      <c r="AD258" s="436"/>
      <c r="AE258" s="95"/>
      <c r="AF258" s="95"/>
      <c r="AG258" s="178" t="str">
        <f t="shared" si="218"/>
        <v/>
      </c>
      <c r="AH258" s="95" t="str">
        <f t="shared" si="219"/>
        <v/>
      </c>
      <c r="AI258" s="436"/>
      <c r="AJ258" s="95"/>
      <c r="AK258" s="95"/>
      <c r="AL258" s="178" t="str">
        <f t="shared" si="220"/>
        <v/>
      </c>
      <c r="AM258" s="95" t="str">
        <f t="shared" si="221"/>
        <v/>
      </c>
      <c r="AN258" s="436"/>
      <c r="AO258" s="95"/>
      <c r="AP258" s="95"/>
      <c r="AQ258" s="178" t="str">
        <f t="shared" si="222"/>
        <v/>
      </c>
      <c r="AR258" s="95" t="str">
        <f t="shared" si="223"/>
        <v/>
      </c>
      <c r="AS258" s="436"/>
      <c r="AT258" s="95"/>
      <c r="AU258" s="95"/>
      <c r="AV258" s="178" t="str">
        <f t="shared" si="224"/>
        <v/>
      </c>
      <c r="AW258" s="95" t="str">
        <f t="shared" si="225"/>
        <v/>
      </c>
      <c r="AX258" s="436"/>
    </row>
    <row r="259" spans="2:50" hidden="1">
      <c r="B259" s="435"/>
      <c r="C259" s="95">
        <f t="shared" si="210"/>
        <v>13</v>
      </c>
      <c r="D259" s="95"/>
      <c r="E259" s="95"/>
      <c r="F259" s="95"/>
      <c r="G259" s="178"/>
      <c r="H259" s="436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38"/>
      <c r="M259" s="154" t="str">
        <f t="shared" si="211"/>
        <v/>
      </c>
      <c r="N259" s="433"/>
      <c r="O259" s="433"/>
      <c r="P259" s="95"/>
      <c r="Q259" s="95"/>
      <c r="R259" s="178" t="str">
        <f t="shared" si="212"/>
        <v/>
      </c>
      <c r="S259" s="95" t="str">
        <f t="shared" si="213"/>
        <v/>
      </c>
      <c r="T259" s="436"/>
      <c r="U259" s="95"/>
      <c r="V259" s="95"/>
      <c r="W259" s="178" t="str">
        <f t="shared" si="214"/>
        <v/>
      </c>
      <c r="X259" s="95" t="str">
        <f t="shared" si="215"/>
        <v/>
      </c>
      <c r="Y259" s="436"/>
      <c r="Z259" s="95"/>
      <c r="AA259" s="95"/>
      <c r="AB259" s="178" t="str">
        <f t="shared" si="216"/>
        <v/>
      </c>
      <c r="AC259" s="95" t="str">
        <f t="shared" si="217"/>
        <v/>
      </c>
      <c r="AD259" s="436"/>
      <c r="AE259" s="95"/>
      <c r="AF259" s="95"/>
      <c r="AG259" s="178" t="str">
        <f t="shared" si="218"/>
        <v/>
      </c>
      <c r="AH259" s="95" t="str">
        <f t="shared" si="219"/>
        <v/>
      </c>
      <c r="AI259" s="436"/>
      <c r="AJ259" s="95"/>
      <c r="AK259" s="95"/>
      <c r="AL259" s="178" t="str">
        <f t="shared" si="220"/>
        <v/>
      </c>
      <c r="AM259" s="95" t="str">
        <f t="shared" si="221"/>
        <v/>
      </c>
      <c r="AN259" s="436"/>
      <c r="AO259" s="95"/>
      <c r="AP259" s="95"/>
      <c r="AQ259" s="178" t="str">
        <f t="shared" si="222"/>
        <v/>
      </c>
      <c r="AR259" s="95" t="str">
        <f t="shared" si="223"/>
        <v/>
      </c>
      <c r="AS259" s="436"/>
      <c r="AT259" s="95"/>
      <c r="AU259" s="95"/>
      <c r="AV259" s="178" t="str">
        <f t="shared" si="224"/>
        <v/>
      </c>
      <c r="AW259" s="95" t="str">
        <f t="shared" si="225"/>
        <v/>
      </c>
      <c r="AX259" s="436"/>
    </row>
    <row r="260" spans="2:50" hidden="1">
      <c r="B260" s="435"/>
      <c r="C260" s="95">
        <f t="shared" si="210"/>
        <v>14</v>
      </c>
      <c r="D260" s="95"/>
      <c r="E260" s="95"/>
      <c r="F260" s="95"/>
      <c r="G260" s="178"/>
      <c r="H260" s="436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38"/>
      <c r="M260" s="154" t="str">
        <f t="shared" si="211"/>
        <v/>
      </c>
      <c r="N260" s="433"/>
      <c r="O260" s="433"/>
      <c r="P260" s="95"/>
      <c r="Q260" s="95"/>
      <c r="R260" s="178" t="str">
        <f t="shared" si="212"/>
        <v/>
      </c>
      <c r="S260" s="95" t="str">
        <f t="shared" si="213"/>
        <v/>
      </c>
      <c r="T260" s="436"/>
      <c r="U260" s="95"/>
      <c r="V260" s="95"/>
      <c r="W260" s="178" t="str">
        <f t="shared" si="214"/>
        <v/>
      </c>
      <c r="X260" s="95" t="str">
        <f t="shared" si="215"/>
        <v/>
      </c>
      <c r="Y260" s="436"/>
      <c r="Z260" s="95"/>
      <c r="AA260" s="95"/>
      <c r="AB260" s="178" t="str">
        <f t="shared" si="216"/>
        <v/>
      </c>
      <c r="AC260" s="95" t="str">
        <f t="shared" si="217"/>
        <v/>
      </c>
      <c r="AD260" s="436"/>
      <c r="AE260" s="95"/>
      <c r="AF260" s="95"/>
      <c r="AG260" s="178" t="str">
        <f t="shared" si="218"/>
        <v/>
      </c>
      <c r="AH260" s="95" t="str">
        <f t="shared" si="219"/>
        <v/>
      </c>
      <c r="AI260" s="436"/>
      <c r="AJ260" s="95"/>
      <c r="AK260" s="95"/>
      <c r="AL260" s="178" t="str">
        <f t="shared" si="220"/>
        <v/>
      </c>
      <c r="AM260" s="95" t="str">
        <f t="shared" si="221"/>
        <v/>
      </c>
      <c r="AN260" s="436"/>
      <c r="AO260" s="95"/>
      <c r="AP260" s="95"/>
      <c r="AQ260" s="178" t="str">
        <f t="shared" si="222"/>
        <v/>
      </c>
      <c r="AR260" s="95" t="str">
        <f t="shared" si="223"/>
        <v/>
      </c>
      <c r="AS260" s="436"/>
      <c r="AT260" s="95"/>
      <c r="AU260" s="95"/>
      <c r="AV260" s="178" t="str">
        <f t="shared" si="224"/>
        <v/>
      </c>
      <c r="AW260" s="95" t="str">
        <f t="shared" si="225"/>
        <v/>
      </c>
      <c r="AX260" s="436"/>
    </row>
    <row r="261" spans="2:50" hidden="1">
      <c r="B261" s="435"/>
      <c r="C261" s="95">
        <f t="shared" si="210"/>
        <v>15</v>
      </c>
      <c r="D261" s="95"/>
      <c r="E261" s="95"/>
      <c r="F261" s="95"/>
      <c r="G261" s="178"/>
      <c r="H261" s="436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39"/>
      <c r="M261" s="154" t="str">
        <f t="shared" si="211"/>
        <v/>
      </c>
      <c r="N261" s="433"/>
      <c r="O261" s="433"/>
      <c r="P261" s="95"/>
      <c r="Q261" s="95"/>
      <c r="R261" s="178" t="str">
        <f t="shared" si="212"/>
        <v/>
      </c>
      <c r="S261" s="95" t="str">
        <f t="shared" si="213"/>
        <v/>
      </c>
      <c r="T261" s="436"/>
      <c r="U261" s="95"/>
      <c r="V261" s="95"/>
      <c r="W261" s="178" t="str">
        <f t="shared" si="214"/>
        <v/>
      </c>
      <c r="X261" s="95" t="str">
        <f t="shared" si="215"/>
        <v/>
      </c>
      <c r="Y261" s="436"/>
      <c r="Z261" s="95"/>
      <c r="AA261" s="95"/>
      <c r="AB261" s="178" t="str">
        <f t="shared" si="216"/>
        <v/>
      </c>
      <c r="AC261" s="95" t="str">
        <f t="shared" si="217"/>
        <v/>
      </c>
      <c r="AD261" s="436"/>
      <c r="AE261" s="95"/>
      <c r="AF261" s="95"/>
      <c r="AG261" s="178" t="str">
        <f t="shared" si="218"/>
        <v/>
      </c>
      <c r="AH261" s="95" t="str">
        <f t="shared" si="219"/>
        <v/>
      </c>
      <c r="AI261" s="436"/>
      <c r="AJ261" s="95"/>
      <c r="AK261" s="95"/>
      <c r="AL261" s="178" t="str">
        <f t="shared" si="220"/>
        <v/>
      </c>
      <c r="AM261" s="95" t="str">
        <f t="shared" si="221"/>
        <v/>
      </c>
      <c r="AN261" s="436"/>
      <c r="AO261" s="95"/>
      <c r="AP261" s="95"/>
      <c r="AQ261" s="178" t="str">
        <f t="shared" si="222"/>
        <v/>
      </c>
      <c r="AR261" s="95" t="str">
        <f t="shared" si="223"/>
        <v/>
      </c>
      <c r="AS261" s="436"/>
      <c r="AT261" s="95"/>
      <c r="AU261" s="95"/>
      <c r="AV261" s="178" t="str">
        <f t="shared" si="224"/>
        <v/>
      </c>
      <c r="AW261" s="95" t="str">
        <f t="shared" si="225"/>
        <v/>
      </c>
      <c r="AX261" s="436"/>
    </row>
    <row r="262" spans="2:50" ht="15.75" hidden="1">
      <c r="B262" s="443" t="s">
        <v>167</v>
      </c>
      <c r="C262" s="444"/>
      <c r="D262" s="444"/>
      <c r="E262" s="444"/>
      <c r="F262" s="444"/>
      <c r="G262" s="444"/>
      <c r="H262" s="444"/>
      <c r="I262" s="151"/>
      <c r="J262" s="151"/>
      <c r="K262" s="151"/>
      <c r="L262" s="151"/>
      <c r="M262" s="151"/>
      <c r="N262" s="433" t="s">
        <v>159</v>
      </c>
      <c r="O262" s="446" t="s">
        <v>106</v>
      </c>
      <c r="P262" s="448">
        <f>AT242+1</f>
        <v>45958</v>
      </c>
      <c r="Q262" s="435"/>
      <c r="R262" s="435"/>
      <c r="S262" s="435"/>
      <c r="T262" s="435"/>
      <c r="U262" s="448">
        <f>P262+1</f>
        <v>45959</v>
      </c>
      <c r="V262" s="435"/>
      <c r="W262" s="435"/>
      <c r="X262" s="435"/>
      <c r="Y262" s="435"/>
      <c r="Z262" s="448">
        <f>U262+1</f>
        <v>45960</v>
      </c>
      <c r="AA262" s="435"/>
      <c r="AB262" s="435"/>
      <c r="AC262" s="435"/>
      <c r="AD262" s="435"/>
      <c r="AE262" s="448">
        <f>Z262+1</f>
        <v>45961</v>
      </c>
      <c r="AF262" s="435"/>
      <c r="AG262" s="435"/>
      <c r="AH262" s="435"/>
      <c r="AI262" s="435"/>
      <c r="AJ262" s="448">
        <f>AE262+1</f>
        <v>45962</v>
      </c>
      <c r="AK262" s="435"/>
      <c r="AL262" s="435"/>
      <c r="AM262" s="435"/>
      <c r="AN262" s="435"/>
      <c r="AO262" s="448">
        <f>AJ262+1</f>
        <v>45963</v>
      </c>
      <c r="AP262" s="435"/>
      <c r="AQ262" s="435"/>
      <c r="AR262" s="435"/>
      <c r="AS262" s="435"/>
      <c r="AT262" s="448">
        <f>AO262+1</f>
        <v>45964</v>
      </c>
      <c r="AU262" s="435"/>
      <c r="AV262" s="435"/>
      <c r="AW262" s="435"/>
      <c r="AX262" s="435"/>
    </row>
    <row r="263" spans="2:50" ht="15.75" hidden="1">
      <c r="B263" s="445"/>
      <c r="C263" s="445"/>
      <c r="D263" s="445"/>
      <c r="E263" s="445"/>
      <c r="F263" s="445"/>
      <c r="G263" s="445"/>
      <c r="H263" s="445"/>
      <c r="I263" s="151"/>
      <c r="J263" s="151"/>
      <c r="K263" s="151"/>
      <c r="L263" s="151"/>
      <c r="M263" s="151"/>
      <c r="N263" s="433"/>
      <c r="O263" s="447"/>
      <c r="P263" s="448" t="s">
        <v>120</v>
      </c>
      <c r="Q263" s="435"/>
      <c r="R263" s="435"/>
      <c r="S263" s="435"/>
      <c r="T263" s="435"/>
      <c r="U263" s="448" t="s">
        <v>114</v>
      </c>
      <c r="V263" s="435"/>
      <c r="W263" s="435"/>
      <c r="X263" s="435"/>
      <c r="Y263" s="435"/>
      <c r="Z263" s="448" t="s">
        <v>115</v>
      </c>
      <c r="AA263" s="435"/>
      <c r="AB263" s="435"/>
      <c r="AC263" s="435"/>
      <c r="AD263" s="435"/>
      <c r="AE263" s="448" t="s">
        <v>116</v>
      </c>
      <c r="AF263" s="435"/>
      <c r="AG263" s="435"/>
      <c r="AH263" s="435"/>
      <c r="AI263" s="435"/>
      <c r="AJ263" s="448" t="s">
        <v>117</v>
      </c>
      <c r="AK263" s="435"/>
      <c r="AL263" s="435"/>
      <c r="AM263" s="435"/>
      <c r="AN263" s="435"/>
      <c r="AO263" s="448" t="s">
        <v>118</v>
      </c>
      <c r="AP263" s="435"/>
      <c r="AQ263" s="435"/>
      <c r="AR263" s="435"/>
      <c r="AS263" s="435"/>
      <c r="AT263" s="448" t="s">
        <v>119</v>
      </c>
      <c r="AU263" s="435"/>
      <c r="AV263" s="435"/>
      <c r="AW263" s="435"/>
      <c r="AX263" s="435"/>
    </row>
    <row r="264" spans="2:50" hidden="1">
      <c r="B264" s="433" t="s">
        <v>155</v>
      </c>
      <c r="C264" s="433" t="s">
        <v>147</v>
      </c>
      <c r="D264" s="433"/>
      <c r="E264" s="433" t="s">
        <v>149</v>
      </c>
      <c r="F264" s="433"/>
      <c r="G264" s="433"/>
      <c r="H264" s="440" t="s">
        <v>156</v>
      </c>
      <c r="I264" s="434" t="s">
        <v>225</v>
      </c>
      <c r="J264" s="434"/>
      <c r="K264" s="434"/>
      <c r="L264" s="434" t="s">
        <v>156</v>
      </c>
      <c r="M264" s="434" t="s">
        <v>168</v>
      </c>
      <c r="N264" s="433"/>
      <c r="O264" s="433" t="s">
        <v>158</v>
      </c>
      <c r="P264" s="430" t="s">
        <v>152</v>
      </c>
      <c r="Q264" s="431"/>
      <c r="R264" s="431"/>
      <c r="S264" s="432"/>
      <c r="T264" s="433" t="s">
        <v>156</v>
      </c>
      <c r="U264" s="430" t="s">
        <v>152</v>
      </c>
      <c r="V264" s="431"/>
      <c r="W264" s="431"/>
      <c r="X264" s="432"/>
      <c r="Y264" s="433" t="s">
        <v>156</v>
      </c>
      <c r="Z264" s="430" t="s">
        <v>152</v>
      </c>
      <c r="AA264" s="431"/>
      <c r="AB264" s="431"/>
      <c r="AC264" s="432"/>
      <c r="AD264" s="433" t="s">
        <v>156</v>
      </c>
      <c r="AE264" s="430" t="s">
        <v>152</v>
      </c>
      <c r="AF264" s="431"/>
      <c r="AG264" s="431"/>
      <c r="AH264" s="432"/>
      <c r="AI264" s="433" t="s">
        <v>156</v>
      </c>
      <c r="AJ264" s="430" t="s">
        <v>152</v>
      </c>
      <c r="AK264" s="431"/>
      <c r="AL264" s="431"/>
      <c r="AM264" s="432"/>
      <c r="AN264" s="433" t="s">
        <v>156</v>
      </c>
      <c r="AO264" s="430" t="s">
        <v>152</v>
      </c>
      <c r="AP264" s="431"/>
      <c r="AQ264" s="431"/>
      <c r="AR264" s="432"/>
      <c r="AS264" s="433" t="s">
        <v>156</v>
      </c>
      <c r="AT264" s="430" t="s">
        <v>152</v>
      </c>
      <c r="AU264" s="431"/>
      <c r="AV264" s="431"/>
      <c r="AW264" s="432"/>
      <c r="AX264" s="433" t="s">
        <v>156</v>
      </c>
    </row>
    <row r="265" spans="2:50" hidden="1">
      <c r="B265" s="433"/>
      <c r="C265" s="433"/>
      <c r="D265" s="433"/>
      <c r="E265" s="433" t="s">
        <v>148</v>
      </c>
      <c r="F265" s="433"/>
      <c r="G265" s="433"/>
      <c r="H265" s="441"/>
      <c r="I265" s="434" t="s">
        <v>148</v>
      </c>
      <c r="J265" s="434"/>
      <c r="K265" s="434"/>
      <c r="L265" s="434"/>
      <c r="M265" s="434"/>
      <c r="N265" s="433"/>
      <c r="O265" s="433"/>
      <c r="P265" s="430" t="s">
        <v>153</v>
      </c>
      <c r="Q265" s="431"/>
      <c r="R265" s="431"/>
      <c r="S265" s="432"/>
      <c r="T265" s="433"/>
      <c r="U265" s="430" t="s">
        <v>153</v>
      </c>
      <c r="V265" s="431"/>
      <c r="W265" s="431"/>
      <c r="X265" s="432"/>
      <c r="Y265" s="433"/>
      <c r="Z265" s="430" t="s">
        <v>153</v>
      </c>
      <c r="AA265" s="431"/>
      <c r="AB265" s="431"/>
      <c r="AC265" s="432"/>
      <c r="AD265" s="433"/>
      <c r="AE265" s="430" t="s">
        <v>153</v>
      </c>
      <c r="AF265" s="431"/>
      <c r="AG265" s="431"/>
      <c r="AH265" s="432"/>
      <c r="AI265" s="433"/>
      <c r="AJ265" s="430" t="s">
        <v>153</v>
      </c>
      <c r="AK265" s="431"/>
      <c r="AL265" s="431"/>
      <c r="AM265" s="432"/>
      <c r="AN265" s="433"/>
      <c r="AO265" s="430" t="s">
        <v>153</v>
      </c>
      <c r="AP265" s="431"/>
      <c r="AQ265" s="431"/>
      <c r="AR265" s="432"/>
      <c r="AS265" s="433"/>
      <c r="AT265" s="430" t="s">
        <v>153</v>
      </c>
      <c r="AU265" s="431"/>
      <c r="AV265" s="431"/>
      <c r="AW265" s="432"/>
      <c r="AX265" s="433"/>
    </row>
    <row r="266" spans="2:50" hidden="1">
      <c r="B266" s="433"/>
      <c r="C266" s="433"/>
      <c r="D266" s="433"/>
      <c r="E266" s="94" t="s">
        <v>150</v>
      </c>
      <c r="F266" s="94" t="s">
        <v>151</v>
      </c>
      <c r="G266" s="94" t="s">
        <v>154</v>
      </c>
      <c r="H266" s="442"/>
      <c r="I266" s="153" t="s">
        <v>150</v>
      </c>
      <c r="J266" s="153" t="s">
        <v>151</v>
      </c>
      <c r="K266" s="153" t="s">
        <v>154</v>
      </c>
      <c r="L266" s="434"/>
      <c r="M266" s="434"/>
      <c r="N266" s="433"/>
      <c r="O266" s="433"/>
      <c r="P266" s="94" t="s">
        <v>150</v>
      </c>
      <c r="Q266" s="94" t="s">
        <v>151</v>
      </c>
      <c r="R266" s="94" t="s">
        <v>154</v>
      </c>
      <c r="S266" s="94" t="s">
        <v>168</v>
      </c>
      <c r="T266" s="433"/>
      <c r="U266" s="94" t="s">
        <v>150</v>
      </c>
      <c r="V266" s="94" t="s">
        <v>151</v>
      </c>
      <c r="W266" s="94" t="s">
        <v>154</v>
      </c>
      <c r="X266" s="94" t="s">
        <v>168</v>
      </c>
      <c r="Y266" s="433"/>
      <c r="Z266" s="94" t="s">
        <v>150</v>
      </c>
      <c r="AA266" s="94" t="s">
        <v>151</v>
      </c>
      <c r="AB266" s="94" t="s">
        <v>154</v>
      </c>
      <c r="AC266" s="94" t="s">
        <v>168</v>
      </c>
      <c r="AD266" s="43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3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3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3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33"/>
    </row>
    <row r="267" spans="2:50" hidden="1">
      <c r="B267" s="433" t="s">
        <v>139</v>
      </c>
      <c r="C267" s="95">
        <f>C247</f>
        <v>1</v>
      </c>
      <c r="D267" s="95" t="s">
        <v>802</v>
      </c>
      <c r="E267" s="95">
        <v>17</v>
      </c>
      <c r="F267" s="95">
        <v>1500</v>
      </c>
      <c r="G267" s="178">
        <f>F267/E267</f>
        <v>88.235294117647058</v>
      </c>
      <c r="H267" s="436">
        <f>AVERAGE(G267:G281)</f>
        <v>88.235294117647058</v>
      </c>
      <c r="I267" s="154">
        <f t="shared" ref="I267:K269" si="227">IFERROR(AVERAGE(P267,U267,Z267,AE267,AJ267,AO267,AT267),"")</f>
        <v>17</v>
      </c>
      <c r="J267" s="154">
        <f t="shared" si="227"/>
        <v>1436.7830525734519</v>
      </c>
      <c r="K267" s="155">
        <f t="shared" si="227"/>
        <v>84.516650151379508</v>
      </c>
      <c r="L267" s="437">
        <f>IFERROR(AVERAGE(K267:K281),"-")</f>
        <v>84.516650151379508</v>
      </c>
      <c r="M267" s="154">
        <f>IFERROR(RANK(K267, K$267:K$281),"")</f>
        <v>1</v>
      </c>
      <c r="N267" s="433"/>
      <c r="O267" s="433"/>
      <c r="P267" s="95">
        <v>17</v>
      </c>
      <c r="Q267" s="95">
        <v>1436.052631578948</v>
      </c>
      <c r="R267" s="178">
        <f>IFERROR(Q267/P267,"")</f>
        <v>84.473684210526358</v>
      </c>
      <c r="S267" s="95">
        <f>IFERROR(RANK(R267, R$267:R$281),"")</f>
        <v>1</v>
      </c>
      <c r="T267" s="436">
        <f>AVERAGE(R267:R281)</f>
        <v>84.473684210526358</v>
      </c>
      <c r="U267" s="95">
        <v>17</v>
      </c>
      <c r="V267" s="95">
        <v>1428.6206896551716</v>
      </c>
      <c r="W267" s="178">
        <f>IFERROR(V267/U267,"")</f>
        <v>84.036511156186563</v>
      </c>
      <c r="X267" s="95">
        <f>IFERROR(RANK(W267, W$267:W$281),"")</f>
        <v>1</v>
      </c>
      <c r="Y267" s="436">
        <f>AVERAGE(W267:W281)</f>
        <v>84.036511156186563</v>
      </c>
      <c r="Z267" s="95">
        <v>17</v>
      </c>
      <c r="AA267" s="95">
        <v>1433.9130434782608</v>
      </c>
      <c r="AB267" s="178">
        <f>IFERROR(AA267/Z267,"")</f>
        <v>84.347826086956516</v>
      </c>
      <c r="AC267" s="95">
        <f>IFERROR(RANK(AB267, AB$267:AB$281),"")</f>
        <v>1</v>
      </c>
      <c r="AD267" s="436">
        <f>AVERAGE(AB267:AB281)</f>
        <v>84.347826086956516</v>
      </c>
      <c r="AE267" s="95">
        <v>17</v>
      </c>
      <c r="AF267" s="95">
        <v>1439.090909090909</v>
      </c>
      <c r="AG267" s="178">
        <f>IFERROR(AF267/AE267,"")</f>
        <v>84.652406417112289</v>
      </c>
      <c r="AH267" s="95">
        <f>IFERROR(RANK(AG267, AG$267:AG$281),"")</f>
        <v>1</v>
      </c>
      <c r="AI267" s="436">
        <f>AVERAGE(AG267:AG281)</f>
        <v>84.652406417112289</v>
      </c>
      <c r="AJ267" s="95">
        <v>17</v>
      </c>
      <c r="AK267" s="95">
        <v>1428.5714285714282</v>
      </c>
      <c r="AL267" s="178">
        <f>IFERROR(AK267/AJ267,"")</f>
        <v>84.033613445378137</v>
      </c>
      <c r="AM267" s="95">
        <f>IFERROR(RANK(AL267, AL$267:AL$281),"")</f>
        <v>1</v>
      </c>
      <c r="AN267" s="436">
        <f>AVERAGE(AL267:AL281)</f>
        <v>84.033613445378137</v>
      </c>
      <c r="AO267" s="95">
        <v>17</v>
      </c>
      <c r="AP267" s="95">
        <v>1448.1818181818182</v>
      </c>
      <c r="AQ267" s="178">
        <f>IFERROR(AP267/AO267,"")</f>
        <v>85.18716577540107</v>
      </c>
      <c r="AR267" s="95">
        <f>IFERROR(RANK(AQ267, AQ$267:AQ$281),"")</f>
        <v>1</v>
      </c>
      <c r="AS267" s="436">
        <f>AVERAGE(AQ267:AQ281)</f>
        <v>85.18716577540107</v>
      </c>
      <c r="AT267" s="95">
        <v>17</v>
      </c>
      <c r="AU267" s="95">
        <v>1443.0508474576263</v>
      </c>
      <c r="AV267" s="178">
        <f>IFERROR(AU267/AT267,"")</f>
        <v>84.885343968095668</v>
      </c>
      <c r="AW267" s="95">
        <f>IFERROR(RANK(AV267, AV$267:AV$281),"")</f>
        <v>1</v>
      </c>
      <c r="AX267" s="436">
        <f>AVERAGE(AV267:AV281)</f>
        <v>84.885343968095668</v>
      </c>
    </row>
    <row r="268" spans="2:50" hidden="1">
      <c r="B268" s="435"/>
      <c r="C268" s="95">
        <f t="shared" ref="C268:C281" si="228">C248</f>
        <v>2</v>
      </c>
      <c r="D268" s="95"/>
      <c r="E268" s="95"/>
      <c r="F268" s="95"/>
      <c r="G268" s="178"/>
      <c r="H268" s="436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38"/>
      <c r="M268" s="154" t="str">
        <f t="shared" ref="M268:M281" si="229">IFERROR(RANK(K268, K$267:K$281),"")</f>
        <v/>
      </c>
      <c r="N268" s="433"/>
      <c r="O268" s="43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36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36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36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36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36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36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36"/>
    </row>
    <row r="269" spans="2:50" hidden="1">
      <c r="B269" s="435"/>
      <c r="C269" s="95">
        <f t="shared" si="228"/>
        <v>3</v>
      </c>
      <c r="D269" s="95"/>
      <c r="E269" s="95"/>
      <c r="F269" s="95"/>
      <c r="G269" s="178"/>
      <c r="H269" s="436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38"/>
      <c r="M269" s="154" t="str">
        <f t="shared" si="229"/>
        <v/>
      </c>
      <c r="N269" s="433"/>
      <c r="O269" s="433"/>
      <c r="P269" s="95"/>
      <c r="Q269" s="95"/>
      <c r="R269" s="178" t="str">
        <f t="shared" si="230"/>
        <v/>
      </c>
      <c r="S269" s="95" t="str">
        <f t="shared" si="231"/>
        <v/>
      </c>
      <c r="T269" s="436"/>
      <c r="U269" s="95"/>
      <c r="V269" s="95"/>
      <c r="W269" s="178" t="str">
        <f t="shared" si="232"/>
        <v/>
      </c>
      <c r="X269" s="95" t="str">
        <f t="shared" si="233"/>
        <v/>
      </c>
      <c r="Y269" s="436"/>
      <c r="Z269" s="95"/>
      <c r="AA269" s="95"/>
      <c r="AB269" s="178" t="str">
        <f t="shared" si="234"/>
        <v/>
      </c>
      <c r="AC269" s="95" t="str">
        <f t="shared" si="235"/>
        <v/>
      </c>
      <c r="AD269" s="436"/>
      <c r="AE269" s="95"/>
      <c r="AF269" s="95"/>
      <c r="AG269" s="178" t="str">
        <f t="shared" si="236"/>
        <v/>
      </c>
      <c r="AH269" s="95" t="str">
        <f t="shared" si="237"/>
        <v/>
      </c>
      <c r="AI269" s="436"/>
      <c r="AJ269" s="95"/>
      <c r="AK269" s="95"/>
      <c r="AL269" s="178" t="str">
        <f t="shared" si="238"/>
        <v/>
      </c>
      <c r="AM269" s="95" t="str">
        <f t="shared" si="239"/>
        <v/>
      </c>
      <c r="AN269" s="436"/>
      <c r="AO269" s="95"/>
      <c r="AP269" s="95"/>
      <c r="AQ269" s="178" t="str">
        <f t="shared" si="240"/>
        <v/>
      </c>
      <c r="AR269" s="95" t="str">
        <f t="shared" si="241"/>
        <v/>
      </c>
      <c r="AS269" s="436"/>
      <c r="AT269" s="95"/>
      <c r="AU269" s="95"/>
      <c r="AV269" s="178" t="str">
        <f t="shared" si="242"/>
        <v/>
      </c>
      <c r="AW269" s="95" t="str">
        <f t="shared" si="243"/>
        <v/>
      </c>
      <c r="AX269" s="436"/>
    </row>
    <row r="270" spans="2:50" hidden="1">
      <c r="B270" s="435"/>
      <c r="C270" s="95">
        <f t="shared" si="228"/>
        <v>4</v>
      </c>
      <c r="D270" s="95"/>
      <c r="E270" s="95"/>
      <c r="F270" s="95"/>
      <c r="G270" s="178"/>
      <c r="H270" s="436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38"/>
      <c r="M270" s="154" t="str">
        <f t="shared" si="229"/>
        <v/>
      </c>
      <c r="N270" s="433"/>
      <c r="O270" s="433"/>
      <c r="P270" s="95"/>
      <c r="Q270" s="95"/>
      <c r="R270" s="178" t="str">
        <f t="shared" si="230"/>
        <v/>
      </c>
      <c r="S270" s="95" t="str">
        <f t="shared" si="231"/>
        <v/>
      </c>
      <c r="T270" s="436"/>
      <c r="U270" s="95"/>
      <c r="V270" s="95"/>
      <c r="W270" s="178" t="str">
        <f t="shared" si="232"/>
        <v/>
      </c>
      <c r="X270" s="95" t="str">
        <f t="shared" si="233"/>
        <v/>
      </c>
      <c r="Y270" s="436"/>
      <c r="Z270" s="95"/>
      <c r="AA270" s="95"/>
      <c r="AB270" s="178" t="str">
        <f t="shared" si="234"/>
        <v/>
      </c>
      <c r="AC270" s="95" t="str">
        <f t="shared" si="235"/>
        <v/>
      </c>
      <c r="AD270" s="436"/>
      <c r="AE270" s="95"/>
      <c r="AF270" s="95"/>
      <c r="AG270" s="178" t="str">
        <f t="shared" si="236"/>
        <v/>
      </c>
      <c r="AH270" s="95" t="str">
        <f t="shared" si="237"/>
        <v/>
      </c>
      <c r="AI270" s="436"/>
      <c r="AJ270" s="95"/>
      <c r="AK270" s="95"/>
      <c r="AL270" s="178" t="str">
        <f t="shared" si="238"/>
        <v/>
      </c>
      <c r="AM270" s="95" t="str">
        <f t="shared" si="239"/>
        <v/>
      </c>
      <c r="AN270" s="436"/>
      <c r="AO270" s="95"/>
      <c r="AP270" s="95"/>
      <c r="AQ270" s="178" t="str">
        <f t="shared" si="240"/>
        <v/>
      </c>
      <c r="AR270" s="95" t="str">
        <f t="shared" si="241"/>
        <v/>
      </c>
      <c r="AS270" s="436"/>
      <c r="AT270" s="95"/>
      <c r="AU270" s="95"/>
      <c r="AV270" s="178" t="str">
        <f t="shared" si="242"/>
        <v/>
      </c>
      <c r="AW270" s="95" t="str">
        <f t="shared" si="243"/>
        <v/>
      </c>
      <c r="AX270" s="436"/>
    </row>
    <row r="271" spans="2:50" hidden="1">
      <c r="B271" s="435"/>
      <c r="C271" s="95">
        <f t="shared" si="228"/>
        <v>5</v>
      </c>
      <c r="D271" s="95"/>
      <c r="E271" s="95"/>
      <c r="F271" s="95"/>
      <c r="G271" s="178"/>
      <c r="H271" s="436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38"/>
      <c r="M271" s="154" t="str">
        <f t="shared" si="229"/>
        <v/>
      </c>
      <c r="N271" s="433"/>
      <c r="O271" s="433"/>
      <c r="P271" s="95"/>
      <c r="Q271" s="95"/>
      <c r="R271" s="178" t="str">
        <f t="shared" si="230"/>
        <v/>
      </c>
      <c r="S271" s="95" t="str">
        <f t="shared" si="231"/>
        <v/>
      </c>
      <c r="T271" s="436"/>
      <c r="U271" s="95"/>
      <c r="V271" s="95"/>
      <c r="W271" s="178" t="str">
        <f t="shared" si="232"/>
        <v/>
      </c>
      <c r="X271" s="95" t="str">
        <f t="shared" si="233"/>
        <v/>
      </c>
      <c r="Y271" s="436"/>
      <c r="Z271" s="95"/>
      <c r="AA271" s="95"/>
      <c r="AB271" s="178" t="str">
        <f t="shared" si="234"/>
        <v/>
      </c>
      <c r="AC271" s="95" t="str">
        <f t="shared" si="235"/>
        <v/>
      </c>
      <c r="AD271" s="436"/>
      <c r="AE271" s="95"/>
      <c r="AF271" s="95"/>
      <c r="AG271" s="178" t="str">
        <f t="shared" si="236"/>
        <v/>
      </c>
      <c r="AH271" s="95" t="str">
        <f t="shared" si="237"/>
        <v/>
      </c>
      <c r="AI271" s="436"/>
      <c r="AJ271" s="95"/>
      <c r="AK271" s="95"/>
      <c r="AL271" s="178" t="str">
        <f t="shared" si="238"/>
        <v/>
      </c>
      <c r="AM271" s="95" t="str">
        <f t="shared" si="239"/>
        <v/>
      </c>
      <c r="AN271" s="436"/>
      <c r="AO271" s="95"/>
      <c r="AP271" s="95"/>
      <c r="AQ271" s="178" t="str">
        <f t="shared" si="240"/>
        <v/>
      </c>
      <c r="AR271" s="95" t="str">
        <f t="shared" si="241"/>
        <v/>
      </c>
      <c r="AS271" s="436"/>
      <c r="AT271" s="95"/>
      <c r="AU271" s="95"/>
      <c r="AV271" s="178" t="str">
        <f t="shared" si="242"/>
        <v/>
      </c>
      <c r="AW271" s="95" t="str">
        <f t="shared" si="243"/>
        <v/>
      </c>
      <c r="AX271" s="436"/>
    </row>
    <row r="272" spans="2:50" hidden="1">
      <c r="B272" s="435"/>
      <c r="C272" s="95">
        <f t="shared" si="228"/>
        <v>6</v>
      </c>
      <c r="D272" s="95"/>
      <c r="E272" s="95"/>
      <c r="F272" s="95"/>
      <c r="G272" s="178"/>
      <c r="H272" s="436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38"/>
      <c r="M272" s="154" t="str">
        <f t="shared" si="229"/>
        <v/>
      </c>
      <c r="N272" s="433"/>
      <c r="O272" s="433"/>
      <c r="P272" s="95"/>
      <c r="Q272" s="95"/>
      <c r="R272" s="178" t="str">
        <f t="shared" si="230"/>
        <v/>
      </c>
      <c r="S272" s="95" t="str">
        <f t="shared" si="231"/>
        <v/>
      </c>
      <c r="T272" s="436"/>
      <c r="U272" s="95"/>
      <c r="V272" s="95"/>
      <c r="W272" s="178" t="str">
        <f t="shared" si="232"/>
        <v/>
      </c>
      <c r="X272" s="95" t="str">
        <f t="shared" si="233"/>
        <v/>
      </c>
      <c r="Y272" s="436"/>
      <c r="Z272" s="95"/>
      <c r="AA272" s="95"/>
      <c r="AB272" s="178" t="str">
        <f t="shared" si="234"/>
        <v/>
      </c>
      <c r="AC272" s="95" t="str">
        <f t="shared" si="235"/>
        <v/>
      </c>
      <c r="AD272" s="436"/>
      <c r="AE272" s="95"/>
      <c r="AF272" s="95"/>
      <c r="AG272" s="178" t="str">
        <f t="shared" si="236"/>
        <v/>
      </c>
      <c r="AH272" s="95" t="str">
        <f t="shared" si="237"/>
        <v/>
      </c>
      <c r="AI272" s="436"/>
      <c r="AJ272" s="95"/>
      <c r="AK272" s="95"/>
      <c r="AL272" s="178" t="str">
        <f t="shared" si="238"/>
        <v/>
      </c>
      <c r="AM272" s="95" t="str">
        <f t="shared" si="239"/>
        <v/>
      </c>
      <c r="AN272" s="436"/>
      <c r="AO272" s="95"/>
      <c r="AP272" s="95"/>
      <c r="AQ272" s="178" t="str">
        <f t="shared" si="240"/>
        <v/>
      </c>
      <c r="AR272" s="95" t="str">
        <f t="shared" si="241"/>
        <v/>
      </c>
      <c r="AS272" s="436"/>
      <c r="AT272" s="95"/>
      <c r="AU272" s="95"/>
      <c r="AV272" s="178" t="str">
        <f t="shared" si="242"/>
        <v/>
      </c>
      <c r="AW272" s="95" t="str">
        <f t="shared" si="243"/>
        <v/>
      </c>
      <c r="AX272" s="436"/>
    </row>
    <row r="273" spans="2:50" hidden="1">
      <c r="B273" s="435"/>
      <c r="C273" s="95">
        <f t="shared" si="228"/>
        <v>7</v>
      </c>
      <c r="D273" s="95"/>
      <c r="E273" s="95"/>
      <c r="F273" s="95"/>
      <c r="G273" s="178"/>
      <c r="H273" s="436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38"/>
      <c r="M273" s="154" t="str">
        <f t="shared" si="229"/>
        <v/>
      </c>
      <c r="N273" s="433"/>
      <c r="O273" s="433"/>
      <c r="P273" s="95"/>
      <c r="Q273" s="95"/>
      <c r="R273" s="178" t="str">
        <f t="shared" si="230"/>
        <v/>
      </c>
      <c r="S273" s="95" t="str">
        <f t="shared" si="231"/>
        <v/>
      </c>
      <c r="T273" s="436"/>
      <c r="U273" s="95"/>
      <c r="V273" s="95"/>
      <c r="W273" s="178" t="str">
        <f t="shared" si="232"/>
        <v/>
      </c>
      <c r="X273" s="95" t="str">
        <f t="shared" si="233"/>
        <v/>
      </c>
      <c r="Y273" s="436"/>
      <c r="Z273" s="95"/>
      <c r="AA273" s="95"/>
      <c r="AB273" s="178" t="str">
        <f t="shared" si="234"/>
        <v/>
      </c>
      <c r="AC273" s="95" t="str">
        <f t="shared" si="235"/>
        <v/>
      </c>
      <c r="AD273" s="436"/>
      <c r="AE273" s="95"/>
      <c r="AF273" s="95"/>
      <c r="AG273" s="178" t="str">
        <f t="shared" si="236"/>
        <v/>
      </c>
      <c r="AH273" s="95" t="str">
        <f t="shared" si="237"/>
        <v/>
      </c>
      <c r="AI273" s="436"/>
      <c r="AJ273" s="95"/>
      <c r="AK273" s="95"/>
      <c r="AL273" s="178" t="str">
        <f t="shared" si="238"/>
        <v/>
      </c>
      <c r="AM273" s="95" t="str">
        <f t="shared" si="239"/>
        <v/>
      </c>
      <c r="AN273" s="436"/>
      <c r="AO273" s="95"/>
      <c r="AP273" s="95"/>
      <c r="AQ273" s="178" t="str">
        <f t="shared" si="240"/>
        <v/>
      </c>
      <c r="AR273" s="95" t="str">
        <f t="shared" si="241"/>
        <v/>
      </c>
      <c r="AS273" s="436"/>
      <c r="AT273" s="95"/>
      <c r="AU273" s="95"/>
      <c r="AV273" s="178" t="str">
        <f t="shared" si="242"/>
        <v/>
      </c>
      <c r="AW273" s="95" t="str">
        <f t="shared" si="243"/>
        <v/>
      </c>
      <c r="AX273" s="436"/>
    </row>
    <row r="274" spans="2:50" hidden="1">
      <c r="B274" s="435"/>
      <c r="C274" s="95">
        <f t="shared" si="228"/>
        <v>8</v>
      </c>
      <c r="D274" s="95"/>
      <c r="E274" s="95"/>
      <c r="F274" s="95"/>
      <c r="G274" s="178"/>
      <c r="H274" s="436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38"/>
      <c r="M274" s="154" t="str">
        <f t="shared" si="229"/>
        <v/>
      </c>
      <c r="N274" s="433"/>
      <c r="O274" s="433"/>
      <c r="P274" s="95"/>
      <c r="Q274" s="95"/>
      <c r="R274" s="178" t="str">
        <f t="shared" si="230"/>
        <v/>
      </c>
      <c r="S274" s="95" t="str">
        <f t="shared" si="231"/>
        <v/>
      </c>
      <c r="T274" s="436"/>
      <c r="U274" s="95"/>
      <c r="V274" s="95"/>
      <c r="W274" s="178" t="str">
        <f t="shared" si="232"/>
        <v/>
      </c>
      <c r="X274" s="95" t="str">
        <f t="shared" si="233"/>
        <v/>
      </c>
      <c r="Y274" s="436"/>
      <c r="Z274" s="95"/>
      <c r="AA274" s="95"/>
      <c r="AB274" s="178" t="str">
        <f t="shared" si="234"/>
        <v/>
      </c>
      <c r="AC274" s="95" t="str">
        <f t="shared" si="235"/>
        <v/>
      </c>
      <c r="AD274" s="436"/>
      <c r="AE274" s="95"/>
      <c r="AF274" s="95"/>
      <c r="AG274" s="178" t="str">
        <f t="shared" si="236"/>
        <v/>
      </c>
      <c r="AH274" s="95" t="str">
        <f t="shared" si="237"/>
        <v/>
      </c>
      <c r="AI274" s="436"/>
      <c r="AJ274" s="95"/>
      <c r="AK274" s="95"/>
      <c r="AL274" s="178" t="str">
        <f t="shared" si="238"/>
        <v/>
      </c>
      <c r="AM274" s="95" t="str">
        <f t="shared" si="239"/>
        <v/>
      </c>
      <c r="AN274" s="436"/>
      <c r="AO274" s="95"/>
      <c r="AP274" s="95"/>
      <c r="AQ274" s="178" t="str">
        <f t="shared" si="240"/>
        <v/>
      </c>
      <c r="AR274" s="95" t="str">
        <f t="shared" si="241"/>
        <v/>
      </c>
      <c r="AS274" s="436"/>
      <c r="AT274" s="95"/>
      <c r="AU274" s="95"/>
      <c r="AV274" s="178" t="str">
        <f t="shared" si="242"/>
        <v/>
      </c>
      <c r="AW274" s="95" t="str">
        <f t="shared" si="243"/>
        <v/>
      </c>
      <c r="AX274" s="436"/>
    </row>
    <row r="275" spans="2:50" hidden="1">
      <c r="B275" s="435"/>
      <c r="C275" s="95">
        <f t="shared" si="228"/>
        <v>9</v>
      </c>
      <c r="D275" s="95"/>
      <c r="E275" s="95"/>
      <c r="F275" s="95"/>
      <c r="G275" s="178"/>
      <c r="H275" s="436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38"/>
      <c r="M275" s="154" t="str">
        <f t="shared" si="229"/>
        <v/>
      </c>
      <c r="N275" s="433"/>
      <c r="O275" s="433"/>
      <c r="P275" s="95"/>
      <c r="Q275" s="95"/>
      <c r="R275" s="178" t="str">
        <f t="shared" si="230"/>
        <v/>
      </c>
      <c r="S275" s="95" t="str">
        <f t="shared" si="231"/>
        <v/>
      </c>
      <c r="T275" s="436"/>
      <c r="U275" s="95"/>
      <c r="V275" s="95"/>
      <c r="W275" s="178" t="str">
        <f t="shared" si="232"/>
        <v/>
      </c>
      <c r="X275" s="95" t="str">
        <f t="shared" si="233"/>
        <v/>
      </c>
      <c r="Y275" s="436"/>
      <c r="Z275" s="95"/>
      <c r="AA275" s="95"/>
      <c r="AB275" s="178" t="str">
        <f t="shared" si="234"/>
        <v/>
      </c>
      <c r="AC275" s="95" t="str">
        <f t="shared" si="235"/>
        <v/>
      </c>
      <c r="AD275" s="436"/>
      <c r="AE275" s="95"/>
      <c r="AF275" s="95"/>
      <c r="AG275" s="178" t="str">
        <f t="shared" si="236"/>
        <v/>
      </c>
      <c r="AH275" s="95" t="str">
        <f t="shared" si="237"/>
        <v/>
      </c>
      <c r="AI275" s="436"/>
      <c r="AJ275" s="95"/>
      <c r="AK275" s="95"/>
      <c r="AL275" s="178" t="str">
        <f t="shared" si="238"/>
        <v/>
      </c>
      <c r="AM275" s="95" t="str">
        <f t="shared" si="239"/>
        <v/>
      </c>
      <c r="AN275" s="436"/>
      <c r="AO275" s="95"/>
      <c r="AP275" s="95"/>
      <c r="AQ275" s="178" t="str">
        <f t="shared" si="240"/>
        <v/>
      </c>
      <c r="AR275" s="95" t="str">
        <f t="shared" si="241"/>
        <v/>
      </c>
      <c r="AS275" s="436"/>
      <c r="AT275" s="95"/>
      <c r="AU275" s="95"/>
      <c r="AV275" s="178" t="str">
        <f t="shared" si="242"/>
        <v/>
      </c>
      <c r="AW275" s="95" t="str">
        <f t="shared" si="243"/>
        <v/>
      </c>
      <c r="AX275" s="436"/>
    </row>
    <row r="276" spans="2:50" hidden="1">
      <c r="B276" s="435"/>
      <c r="C276" s="95">
        <f t="shared" si="228"/>
        <v>10</v>
      </c>
      <c r="D276" s="95"/>
      <c r="E276" s="95"/>
      <c r="F276" s="95"/>
      <c r="G276" s="178"/>
      <c r="H276" s="436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38"/>
      <c r="M276" s="154" t="str">
        <f t="shared" si="229"/>
        <v/>
      </c>
      <c r="N276" s="433"/>
      <c r="O276" s="433"/>
      <c r="P276" s="95"/>
      <c r="Q276" s="95"/>
      <c r="R276" s="178" t="str">
        <f t="shared" si="230"/>
        <v/>
      </c>
      <c r="S276" s="95" t="str">
        <f t="shared" si="231"/>
        <v/>
      </c>
      <c r="T276" s="436"/>
      <c r="U276" s="95"/>
      <c r="V276" s="95"/>
      <c r="W276" s="178" t="str">
        <f t="shared" si="232"/>
        <v/>
      </c>
      <c r="X276" s="95" t="str">
        <f t="shared" si="233"/>
        <v/>
      </c>
      <c r="Y276" s="436"/>
      <c r="Z276" s="95"/>
      <c r="AA276" s="95"/>
      <c r="AB276" s="178" t="str">
        <f t="shared" si="234"/>
        <v/>
      </c>
      <c r="AC276" s="95" t="str">
        <f t="shared" si="235"/>
        <v/>
      </c>
      <c r="AD276" s="436"/>
      <c r="AE276" s="95"/>
      <c r="AF276" s="95"/>
      <c r="AG276" s="178" t="str">
        <f t="shared" si="236"/>
        <v/>
      </c>
      <c r="AH276" s="95" t="str">
        <f t="shared" si="237"/>
        <v/>
      </c>
      <c r="AI276" s="436"/>
      <c r="AJ276" s="95"/>
      <c r="AK276" s="95"/>
      <c r="AL276" s="178" t="str">
        <f t="shared" si="238"/>
        <v/>
      </c>
      <c r="AM276" s="95" t="str">
        <f t="shared" si="239"/>
        <v/>
      </c>
      <c r="AN276" s="436"/>
      <c r="AO276" s="95"/>
      <c r="AP276" s="95"/>
      <c r="AQ276" s="178" t="str">
        <f t="shared" si="240"/>
        <v/>
      </c>
      <c r="AR276" s="95" t="str">
        <f t="shared" si="241"/>
        <v/>
      </c>
      <c r="AS276" s="436"/>
      <c r="AT276" s="95"/>
      <c r="AU276" s="95"/>
      <c r="AV276" s="178" t="str">
        <f t="shared" si="242"/>
        <v/>
      </c>
      <c r="AW276" s="95" t="str">
        <f t="shared" si="243"/>
        <v/>
      </c>
      <c r="AX276" s="436"/>
    </row>
    <row r="277" spans="2:50" hidden="1">
      <c r="B277" s="435"/>
      <c r="C277" s="95">
        <f t="shared" si="228"/>
        <v>11</v>
      </c>
      <c r="D277" s="95"/>
      <c r="E277" s="95"/>
      <c r="F277" s="95"/>
      <c r="G277" s="178"/>
      <c r="H277" s="436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38"/>
      <c r="M277" s="154" t="str">
        <f t="shared" si="229"/>
        <v/>
      </c>
      <c r="N277" s="433"/>
      <c r="O277" s="433"/>
      <c r="P277" s="95"/>
      <c r="Q277" s="95"/>
      <c r="R277" s="178" t="str">
        <f t="shared" si="230"/>
        <v/>
      </c>
      <c r="S277" s="95" t="str">
        <f t="shared" si="231"/>
        <v/>
      </c>
      <c r="T277" s="436"/>
      <c r="U277" s="95"/>
      <c r="V277" s="95"/>
      <c r="W277" s="178" t="str">
        <f t="shared" si="232"/>
        <v/>
      </c>
      <c r="X277" s="95" t="str">
        <f t="shared" si="233"/>
        <v/>
      </c>
      <c r="Y277" s="436"/>
      <c r="Z277" s="95"/>
      <c r="AA277" s="95"/>
      <c r="AB277" s="178" t="str">
        <f t="shared" si="234"/>
        <v/>
      </c>
      <c r="AC277" s="95" t="str">
        <f t="shared" si="235"/>
        <v/>
      </c>
      <c r="AD277" s="436"/>
      <c r="AE277" s="95"/>
      <c r="AF277" s="95"/>
      <c r="AG277" s="178" t="str">
        <f t="shared" si="236"/>
        <v/>
      </c>
      <c r="AH277" s="95" t="str">
        <f t="shared" si="237"/>
        <v/>
      </c>
      <c r="AI277" s="436"/>
      <c r="AJ277" s="95"/>
      <c r="AK277" s="95"/>
      <c r="AL277" s="178" t="str">
        <f t="shared" si="238"/>
        <v/>
      </c>
      <c r="AM277" s="95" t="str">
        <f t="shared" si="239"/>
        <v/>
      </c>
      <c r="AN277" s="436"/>
      <c r="AO277" s="95"/>
      <c r="AP277" s="95"/>
      <c r="AQ277" s="178" t="str">
        <f t="shared" si="240"/>
        <v/>
      </c>
      <c r="AR277" s="95" t="str">
        <f t="shared" si="241"/>
        <v/>
      </c>
      <c r="AS277" s="436"/>
      <c r="AT277" s="95"/>
      <c r="AU277" s="95"/>
      <c r="AV277" s="178" t="str">
        <f t="shared" si="242"/>
        <v/>
      </c>
      <c r="AW277" s="95" t="str">
        <f t="shared" si="243"/>
        <v/>
      </c>
      <c r="AX277" s="436"/>
    </row>
    <row r="278" spans="2:50" hidden="1">
      <c r="B278" s="435"/>
      <c r="C278" s="95">
        <f t="shared" si="228"/>
        <v>12</v>
      </c>
      <c r="D278" s="95"/>
      <c r="E278" s="95"/>
      <c r="F278" s="95"/>
      <c r="G278" s="178"/>
      <c r="H278" s="436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38"/>
      <c r="M278" s="154" t="str">
        <f t="shared" si="229"/>
        <v/>
      </c>
      <c r="N278" s="433"/>
      <c r="O278" s="433"/>
      <c r="P278" s="95"/>
      <c r="Q278" s="95"/>
      <c r="R278" s="178" t="str">
        <f t="shared" si="230"/>
        <v/>
      </c>
      <c r="S278" s="95" t="str">
        <f t="shared" si="231"/>
        <v/>
      </c>
      <c r="T278" s="436"/>
      <c r="U278" s="95"/>
      <c r="V278" s="95"/>
      <c r="W278" s="178" t="str">
        <f t="shared" si="232"/>
        <v/>
      </c>
      <c r="X278" s="95" t="str">
        <f t="shared" si="233"/>
        <v/>
      </c>
      <c r="Y278" s="436"/>
      <c r="Z278" s="95"/>
      <c r="AA278" s="95"/>
      <c r="AB278" s="178" t="str">
        <f t="shared" si="234"/>
        <v/>
      </c>
      <c r="AC278" s="95" t="str">
        <f t="shared" si="235"/>
        <v/>
      </c>
      <c r="AD278" s="436"/>
      <c r="AE278" s="95"/>
      <c r="AF278" s="95"/>
      <c r="AG278" s="178" t="str">
        <f t="shared" si="236"/>
        <v/>
      </c>
      <c r="AH278" s="95" t="str">
        <f t="shared" si="237"/>
        <v/>
      </c>
      <c r="AI278" s="436"/>
      <c r="AJ278" s="95"/>
      <c r="AK278" s="95"/>
      <c r="AL278" s="178" t="str">
        <f t="shared" si="238"/>
        <v/>
      </c>
      <c r="AM278" s="95" t="str">
        <f t="shared" si="239"/>
        <v/>
      </c>
      <c r="AN278" s="436"/>
      <c r="AO278" s="95"/>
      <c r="AP278" s="95"/>
      <c r="AQ278" s="178" t="str">
        <f t="shared" si="240"/>
        <v/>
      </c>
      <c r="AR278" s="95" t="str">
        <f t="shared" si="241"/>
        <v/>
      </c>
      <c r="AS278" s="436"/>
      <c r="AT278" s="95"/>
      <c r="AU278" s="95"/>
      <c r="AV278" s="178" t="str">
        <f t="shared" si="242"/>
        <v/>
      </c>
      <c r="AW278" s="95" t="str">
        <f t="shared" si="243"/>
        <v/>
      </c>
      <c r="AX278" s="436"/>
    </row>
    <row r="279" spans="2:50" hidden="1">
      <c r="B279" s="435"/>
      <c r="C279" s="95">
        <f t="shared" si="228"/>
        <v>13</v>
      </c>
      <c r="D279" s="95"/>
      <c r="E279" s="95"/>
      <c r="F279" s="95"/>
      <c r="G279" s="178"/>
      <c r="H279" s="436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38"/>
      <c r="M279" s="154" t="str">
        <f t="shared" si="229"/>
        <v/>
      </c>
      <c r="N279" s="433"/>
      <c r="O279" s="433"/>
      <c r="P279" s="95"/>
      <c r="Q279" s="95"/>
      <c r="R279" s="178" t="str">
        <f t="shared" si="230"/>
        <v/>
      </c>
      <c r="S279" s="95" t="str">
        <f t="shared" si="231"/>
        <v/>
      </c>
      <c r="T279" s="436"/>
      <c r="U279" s="95"/>
      <c r="V279" s="95"/>
      <c r="W279" s="178" t="str">
        <f t="shared" si="232"/>
        <v/>
      </c>
      <c r="X279" s="95" t="str">
        <f t="shared" si="233"/>
        <v/>
      </c>
      <c r="Y279" s="436"/>
      <c r="Z279" s="95"/>
      <c r="AA279" s="95"/>
      <c r="AB279" s="178" t="str">
        <f t="shared" si="234"/>
        <v/>
      </c>
      <c r="AC279" s="95" t="str">
        <f t="shared" si="235"/>
        <v/>
      </c>
      <c r="AD279" s="436"/>
      <c r="AE279" s="95"/>
      <c r="AF279" s="95"/>
      <c r="AG279" s="178" t="str">
        <f t="shared" si="236"/>
        <v/>
      </c>
      <c r="AH279" s="95" t="str">
        <f t="shared" si="237"/>
        <v/>
      </c>
      <c r="AI279" s="436"/>
      <c r="AJ279" s="95"/>
      <c r="AK279" s="95"/>
      <c r="AL279" s="178" t="str">
        <f t="shared" si="238"/>
        <v/>
      </c>
      <c r="AM279" s="95" t="str">
        <f t="shared" si="239"/>
        <v/>
      </c>
      <c r="AN279" s="436"/>
      <c r="AO279" s="95"/>
      <c r="AP279" s="95"/>
      <c r="AQ279" s="178" t="str">
        <f t="shared" si="240"/>
        <v/>
      </c>
      <c r="AR279" s="95" t="str">
        <f t="shared" si="241"/>
        <v/>
      </c>
      <c r="AS279" s="436"/>
      <c r="AT279" s="95"/>
      <c r="AU279" s="95"/>
      <c r="AV279" s="178" t="str">
        <f t="shared" si="242"/>
        <v/>
      </c>
      <c r="AW279" s="95" t="str">
        <f t="shared" si="243"/>
        <v/>
      </c>
      <c r="AX279" s="436"/>
    </row>
    <row r="280" spans="2:50" hidden="1">
      <c r="B280" s="435"/>
      <c r="C280" s="95">
        <f t="shared" si="228"/>
        <v>14</v>
      </c>
      <c r="D280" s="95"/>
      <c r="E280" s="95"/>
      <c r="F280" s="95"/>
      <c r="G280" s="178"/>
      <c r="H280" s="436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38"/>
      <c r="M280" s="154" t="str">
        <f t="shared" si="229"/>
        <v/>
      </c>
      <c r="N280" s="433"/>
      <c r="O280" s="433"/>
      <c r="P280" s="95"/>
      <c r="Q280" s="95"/>
      <c r="R280" s="178" t="str">
        <f t="shared" si="230"/>
        <v/>
      </c>
      <c r="S280" s="95" t="str">
        <f t="shared" si="231"/>
        <v/>
      </c>
      <c r="T280" s="436"/>
      <c r="U280" s="95"/>
      <c r="V280" s="95"/>
      <c r="W280" s="178" t="str">
        <f t="shared" si="232"/>
        <v/>
      </c>
      <c r="X280" s="95" t="str">
        <f t="shared" si="233"/>
        <v/>
      </c>
      <c r="Y280" s="436"/>
      <c r="Z280" s="95"/>
      <c r="AA280" s="95"/>
      <c r="AB280" s="178" t="str">
        <f t="shared" si="234"/>
        <v/>
      </c>
      <c r="AC280" s="95" t="str">
        <f t="shared" si="235"/>
        <v/>
      </c>
      <c r="AD280" s="436"/>
      <c r="AE280" s="95"/>
      <c r="AF280" s="95"/>
      <c r="AG280" s="178" t="str">
        <f t="shared" si="236"/>
        <v/>
      </c>
      <c r="AH280" s="95" t="str">
        <f t="shared" si="237"/>
        <v/>
      </c>
      <c r="AI280" s="436"/>
      <c r="AJ280" s="95"/>
      <c r="AK280" s="95"/>
      <c r="AL280" s="178" t="str">
        <f t="shared" si="238"/>
        <v/>
      </c>
      <c r="AM280" s="95" t="str">
        <f t="shared" si="239"/>
        <v/>
      </c>
      <c r="AN280" s="436"/>
      <c r="AO280" s="95"/>
      <c r="AP280" s="95"/>
      <c r="AQ280" s="178" t="str">
        <f t="shared" si="240"/>
        <v/>
      </c>
      <c r="AR280" s="95" t="str">
        <f t="shared" si="241"/>
        <v/>
      </c>
      <c r="AS280" s="436"/>
      <c r="AT280" s="95"/>
      <c r="AU280" s="95"/>
      <c r="AV280" s="178" t="str">
        <f t="shared" si="242"/>
        <v/>
      </c>
      <c r="AW280" s="95" t="str">
        <f t="shared" si="243"/>
        <v/>
      </c>
      <c r="AX280" s="436"/>
    </row>
    <row r="281" spans="2:50" hidden="1">
      <c r="B281" s="435"/>
      <c r="C281" s="95">
        <f t="shared" si="228"/>
        <v>15</v>
      </c>
      <c r="D281" s="95"/>
      <c r="E281" s="95"/>
      <c r="F281" s="95"/>
      <c r="G281" s="178"/>
      <c r="H281" s="436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39"/>
      <c r="M281" s="154" t="str">
        <f t="shared" si="229"/>
        <v/>
      </c>
      <c r="N281" s="433"/>
      <c r="O281" s="433"/>
      <c r="P281" s="95"/>
      <c r="Q281" s="95"/>
      <c r="R281" s="178" t="str">
        <f t="shared" si="230"/>
        <v/>
      </c>
      <c r="S281" s="95" t="str">
        <f t="shared" si="231"/>
        <v/>
      </c>
      <c r="T281" s="436"/>
      <c r="U281" s="95"/>
      <c r="V281" s="95"/>
      <c r="W281" s="178" t="str">
        <f t="shared" si="232"/>
        <v/>
      </c>
      <c r="X281" s="95" t="str">
        <f t="shared" si="233"/>
        <v/>
      </c>
      <c r="Y281" s="436"/>
      <c r="Z281" s="95"/>
      <c r="AA281" s="95"/>
      <c r="AB281" s="178" t="str">
        <f t="shared" si="234"/>
        <v/>
      </c>
      <c r="AC281" s="95" t="str">
        <f t="shared" si="235"/>
        <v/>
      </c>
      <c r="AD281" s="436"/>
      <c r="AE281" s="95"/>
      <c r="AF281" s="95"/>
      <c r="AG281" s="178" t="str">
        <f t="shared" si="236"/>
        <v/>
      </c>
      <c r="AH281" s="95" t="str">
        <f t="shared" si="237"/>
        <v/>
      </c>
      <c r="AI281" s="436"/>
      <c r="AJ281" s="95"/>
      <c r="AK281" s="95"/>
      <c r="AL281" s="178" t="str">
        <f t="shared" si="238"/>
        <v/>
      </c>
      <c r="AM281" s="95" t="str">
        <f t="shared" si="239"/>
        <v/>
      </c>
      <c r="AN281" s="436"/>
      <c r="AO281" s="95"/>
      <c r="AP281" s="95"/>
      <c r="AQ281" s="178" t="str">
        <f t="shared" si="240"/>
        <v/>
      </c>
      <c r="AR281" s="95" t="str">
        <f t="shared" si="241"/>
        <v/>
      </c>
      <c r="AS281" s="436"/>
      <c r="AT281" s="95"/>
      <c r="AU281" s="95"/>
      <c r="AV281" s="178" t="str">
        <f t="shared" si="242"/>
        <v/>
      </c>
      <c r="AW281" s="95" t="str">
        <f t="shared" si="243"/>
        <v/>
      </c>
      <c r="AX281" s="436"/>
    </row>
    <row r="282" spans="2:50" ht="15.75" hidden="1">
      <c r="B282" s="443" t="s">
        <v>167</v>
      </c>
      <c r="C282" s="444"/>
      <c r="D282" s="444"/>
      <c r="E282" s="444"/>
      <c r="F282" s="444"/>
      <c r="G282" s="444"/>
      <c r="H282" s="444"/>
      <c r="I282" s="151"/>
      <c r="J282" s="151"/>
      <c r="K282" s="151"/>
      <c r="L282" s="151"/>
      <c r="M282" s="151"/>
      <c r="N282" s="433" t="s">
        <v>159</v>
      </c>
      <c r="O282" s="446" t="s">
        <v>106</v>
      </c>
      <c r="P282" s="448">
        <f>AT262+1</f>
        <v>45965</v>
      </c>
      <c r="Q282" s="435"/>
      <c r="R282" s="435"/>
      <c r="S282" s="435"/>
      <c r="T282" s="435"/>
      <c r="U282" s="448">
        <f>P282+1</f>
        <v>45966</v>
      </c>
      <c r="V282" s="435"/>
      <c r="W282" s="435"/>
      <c r="X282" s="435"/>
      <c r="Y282" s="435"/>
      <c r="Z282" s="448">
        <f>U282+1</f>
        <v>45967</v>
      </c>
      <c r="AA282" s="435"/>
      <c r="AB282" s="435"/>
      <c r="AC282" s="435"/>
      <c r="AD282" s="435"/>
      <c r="AE282" s="448">
        <f>Z282+1</f>
        <v>45968</v>
      </c>
      <c r="AF282" s="435"/>
      <c r="AG282" s="435"/>
      <c r="AH282" s="435"/>
      <c r="AI282" s="435"/>
      <c r="AJ282" s="448">
        <f>AE282+1</f>
        <v>45969</v>
      </c>
      <c r="AK282" s="435"/>
      <c r="AL282" s="435"/>
      <c r="AM282" s="435"/>
      <c r="AN282" s="435"/>
      <c r="AO282" s="448">
        <f>AJ282+1</f>
        <v>45970</v>
      </c>
      <c r="AP282" s="435"/>
      <c r="AQ282" s="435"/>
      <c r="AR282" s="435"/>
      <c r="AS282" s="435"/>
      <c r="AT282" s="448">
        <f>AO282+1</f>
        <v>45971</v>
      </c>
      <c r="AU282" s="435"/>
      <c r="AV282" s="435"/>
      <c r="AW282" s="435"/>
      <c r="AX282" s="435"/>
    </row>
    <row r="283" spans="2:50" ht="15.75" hidden="1">
      <c r="B283" s="445"/>
      <c r="C283" s="445"/>
      <c r="D283" s="445"/>
      <c r="E283" s="445"/>
      <c r="F283" s="445"/>
      <c r="G283" s="445"/>
      <c r="H283" s="445"/>
      <c r="I283" s="151"/>
      <c r="J283" s="151"/>
      <c r="K283" s="151"/>
      <c r="L283" s="151"/>
      <c r="M283" s="151"/>
      <c r="N283" s="433"/>
      <c r="O283" s="447"/>
      <c r="P283" s="448" t="s">
        <v>120</v>
      </c>
      <c r="Q283" s="435"/>
      <c r="R283" s="435"/>
      <c r="S283" s="435"/>
      <c r="T283" s="435"/>
      <c r="U283" s="448" t="s">
        <v>114</v>
      </c>
      <c r="V283" s="435"/>
      <c r="W283" s="435"/>
      <c r="X283" s="435"/>
      <c r="Y283" s="435"/>
      <c r="Z283" s="448" t="s">
        <v>115</v>
      </c>
      <c r="AA283" s="435"/>
      <c r="AB283" s="435"/>
      <c r="AC283" s="435"/>
      <c r="AD283" s="435"/>
      <c r="AE283" s="448" t="s">
        <v>116</v>
      </c>
      <c r="AF283" s="435"/>
      <c r="AG283" s="435"/>
      <c r="AH283" s="435"/>
      <c r="AI283" s="435"/>
      <c r="AJ283" s="448" t="s">
        <v>117</v>
      </c>
      <c r="AK283" s="435"/>
      <c r="AL283" s="435"/>
      <c r="AM283" s="435"/>
      <c r="AN283" s="435"/>
      <c r="AO283" s="448" t="s">
        <v>118</v>
      </c>
      <c r="AP283" s="435"/>
      <c r="AQ283" s="435"/>
      <c r="AR283" s="435"/>
      <c r="AS283" s="435"/>
      <c r="AT283" s="448" t="s">
        <v>119</v>
      </c>
      <c r="AU283" s="435"/>
      <c r="AV283" s="435"/>
      <c r="AW283" s="435"/>
      <c r="AX283" s="435"/>
    </row>
    <row r="284" spans="2:50" hidden="1">
      <c r="B284" s="433" t="s">
        <v>155</v>
      </c>
      <c r="C284" s="433" t="s">
        <v>147</v>
      </c>
      <c r="D284" s="433"/>
      <c r="E284" s="433" t="s">
        <v>149</v>
      </c>
      <c r="F284" s="433"/>
      <c r="G284" s="433"/>
      <c r="H284" s="440" t="s">
        <v>156</v>
      </c>
      <c r="I284" s="434" t="s">
        <v>225</v>
      </c>
      <c r="J284" s="434"/>
      <c r="K284" s="434"/>
      <c r="L284" s="434" t="s">
        <v>156</v>
      </c>
      <c r="M284" s="434" t="s">
        <v>168</v>
      </c>
      <c r="N284" s="433"/>
      <c r="O284" s="433" t="s">
        <v>158</v>
      </c>
      <c r="P284" s="430" t="s">
        <v>152</v>
      </c>
      <c r="Q284" s="431"/>
      <c r="R284" s="431"/>
      <c r="S284" s="432"/>
      <c r="T284" s="433" t="s">
        <v>156</v>
      </c>
      <c r="U284" s="430" t="s">
        <v>152</v>
      </c>
      <c r="V284" s="431"/>
      <c r="W284" s="431"/>
      <c r="X284" s="432"/>
      <c r="Y284" s="433" t="s">
        <v>156</v>
      </c>
      <c r="Z284" s="430" t="s">
        <v>152</v>
      </c>
      <c r="AA284" s="431"/>
      <c r="AB284" s="431"/>
      <c r="AC284" s="432"/>
      <c r="AD284" s="433" t="s">
        <v>156</v>
      </c>
      <c r="AE284" s="430" t="s">
        <v>152</v>
      </c>
      <c r="AF284" s="431"/>
      <c r="AG284" s="431"/>
      <c r="AH284" s="432"/>
      <c r="AI284" s="433" t="s">
        <v>156</v>
      </c>
      <c r="AJ284" s="430" t="s">
        <v>152</v>
      </c>
      <c r="AK284" s="431"/>
      <c r="AL284" s="431"/>
      <c r="AM284" s="432"/>
      <c r="AN284" s="433" t="s">
        <v>156</v>
      </c>
      <c r="AO284" s="430" t="s">
        <v>152</v>
      </c>
      <c r="AP284" s="431"/>
      <c r="AQ284" s="431"/>
      <c r="AR284" s="432"/>
      <c r="AS284" s="433" t="s">
        <v>156</v>
      </c>
      <c r="AT284" s="430" t="s">
        <v>152</v>
      </c>
      <c r="AU284" s="431"/>
      <c r="AV284" s="431"/>
      <c r="AW284" s="432"/>
      <c r="AX284" s="433" t="s">
        <v>156</v>
      </c>
    </row>
    <row r="285" spans="2:50" hidden="1">
      <c r="B285" s="433"/>
      <c r="C285" s="433"/>
      <c r="D285" s="433"/>
      <c r="E285" s="433" t="s">
        <v>148</v>
      </c>
      <c r="F285" s="433"/>
      <c r="G285" s="433"/>
      <c r="H285" s="441"/>
      <c r="I285" s="434" t="s">
        <v>148</v>
      </c>
      <c r="J285" s="434"/>
      <c r="K285" s="434"/>
      <c r="L285" s="434"/>
      <c r="M285" s="434"/>
      <c r="N285" s="433"/>
      <c r="O285" s="433"/>
      <c r="P285" s="430" t="s">
        <v>153</v>
      </c>
      <c r="Q285" s="431"/>
      <c r="R285" s="431"/>
      <c r="S285" s="432"/>
      <c r="T285" s="433"/>
      <c r="U285" s="430" t="s">
        <v>153</v>
      </c>
      <c r="V285" s="431"/>
      <c r="W285" s="431"/>
      <c r="X285" s="432"/>
      <c r="Y285" s="433"/>
      <c r="Z285" s="430" t="s">
        <v>153</v>
      </c>
      <c r="AA285" s="431"/>
      <c r="AB285" s="431"/>
      <c r="AC285" s="432"/>
      <c r="AD285" s="433"/>
      <c r="AE285" s="430" t="s">
        <v>153</v>
      </c>
      <c r="AF285" s="431"/>
      <c r="AG285" s="431"/>
      <c r="AH285" s="432"/>
      <c r="AI285" s="433"/>
      <c r="AJ285" s="430" t="s">
        <v>153</v>
      </c>
      <c r="AK285" s="431"/>
      <c r="AL285" s="431"/>
      <c r="AM285" s="432"/>
      <c r="AN285" s="433"/>
      <c r="AO285" s="430" t="s">
        <v>153</v>
      </c>
      <c r="AP285" s="431"/>
      <c r="AQ285" s="431"/>
      <c r="AR285" s="432"/>
      <c r="AS285" s="433"/>
      <c r="AT285" s="430" t="s">
        <v>153</v>
      </c>
      <c r="AU285" s="431"/>
      <c r="AV285" s="431"/>
      <c r="AW285" s="432"/>
      <c r="AX285" s="433"/>
    </row>
    <row r="286" spans="2:50" hidden="1">
      <c r="B286" s="433"/>
      <c r="C286" s="433"/>
      <c r="D286" s="433"/>
      <c r="E286" s="94" t="s">
        <v>150</v>
      </c>
      <c r="F286" s="94" t="s">
        <v>151</v>
      </c>
      <c r="G286" s="94" t="s">
        <v>154</v>
      </c>
      <c r="H286" s="442"/>
      <c r="I286" s="153" t="s">
        <v>150</v>
      </c>
      <c r="J286" s="153" t="s">
        <v>151</v>
      </c>
      <c r="K286" s="153" t="s">
        <v>154</v>
      </c>
      <c r="L286" s="434"/>
      <c r="M286" s="434"/>
      <c r="N286" s="433"/>
      <c r="O286" s="433"/>
      <c r="P286" s="94" t="s">
        <v>150</v>
      </c>
      <c r="Q286" s="94" t="s">
        <v>151</v>
      </c>
      <c r="R286" s="94" t="s">
        <v>154</v>
      </c>
      <c r="S286" s="94" t="s">
        <v>168</v>
      </c>
      <c r="T286" s="433"/>
      <c r="U286" s="94" t="s">
        <v>150</v>
      </c>
      <c r="V286" s="94" t="s">
        <v>151</v>
      </c>
      <c r="W286" s="94" t="s">
        <v>154</v>
      </c>
      <c r="X286" s="94" t="s">
        <v>168</v>
      </c>
      <c r="Y286" s="433"/>
      <c r="Z286" s="94" t="s">
        <v>150</v>
      </c>
      <c r="AA286" s="94" t="s">
        <v>151</v>
      </c>
      <c r="AB286" s="94" t="s">
        <v>154</v>
      </c>
      <c r="AC286" s="94" t="s">
        <v>168</v>
      </c>
      <c r="AD286" s="43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3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3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3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33"/>
    </row>
    <row r="287" spans="2:50" hidden="1">
      <c r="B287" s="433" t="s">
        <v>139</v>
      </c>
      <c r="C287" s="95">
        <f>C267</f>
        <v>1</v>
      </c>
      <c r="D287" s="95" t="s">
        <v>802</v>
      </c>
      <c r="E287" s="95">
        <v>17</v>
      </c>
      <c r="F287" s="95">
        <v>1500</v>
      </c>
      <c r="G287" s="178">
        <f>F287/E287</f>
        <v>88.235294117647058</v>
      </c>
      <c r="H287" s="436">
        <f>AVERAGE(G287:G301)</f>
        <v>88.235294117647058</v>
      </c>
      <c r="I287" s="154">
        <f t="shared" ref="I287:I289" si="245">IFERROR(AVERAGE(P287,U287,Z287,AE287,AJ287,AO287,AT287),"")</f>
        <v>17</v>
      </c>
      <c r="J287" s="154">
        <f t="shared" ref="J287:J289" si="246">IFERROR(AVERAGE(Q287,V287,AA287,AF287,AK287,AP287,AU287),"")</f>
        <v>1440.5208095390383</v>
      </c>
      <c r="K287" s="155">
        <f t="shared" ref="K287:K289" si="247">IFERROR(AVERAGE(R287,W287,AB287,AG287,AL287,AQ287,AV287),"")</f>
        <v>84.736518208178708</v>
      </c>
      <c r="L287" s="437">
        <f>IFERROR(AVERAGE(K287:K301),"-")</f>
        <v>84.736518208178708</v>
      </c>
      <c r="M287" s="154">
        <f>IFERROR(RANK(K287, K$287:K$301),"")</f>
        <v>1</v>
      </c>
      <c r="N287" s="433"/>
      <c r="O287" s="433"/>
      <c r="P287" s="95">
        <v>17</v>
      </c>
      <c r="Q287" s="95">
        <v>1448.421052631578</v>
      </c>
      <c r="R287" s="178">
        <f>IFERROR(Q287/P287,"")</f>
        <v>85.201238390092826</v>
      </c>
      <c r="S287" s="95">
        <f>IFERROR(RANK(R287, R$287:R$301),"")</f>
        <v>1</v>
      </c>
      <c r="T287" s="436">
        <f>AVERAGE(R287:R301)</f>
        <v>85.201238390092826</v>
      </c>
      <c r="U287" s="95">
        <v>17</v>
      </c>
      <c r="V287" s="95">
        <v>1439.9999999999993</v>
      </c>
      <c r="W287" s="178">
        <f>IFERROR(V287/U287,"")</f>
        <v>84.705882352941131</v>
      </c>
      <c r="X287" s="95">
        <f>IFERROR(RANK(W287, W$287:W$301),"")</f>
        <v>1</v>
      </c>
      <c r="Y287" s="436">
        <f>AVERAGE(W287:W301)</f>
        <v>84.705882352941131</v>
      </c>
      <c r="Z287" s="95">
        <v>17</v>
      </c>
      <c r="AA287" s="95">
        <v>1446.3157894736853</v>
      </c>
      <c r="AB287" s="178">
        <f>IFERROR(AA287/Z287,"")</f>
        <v>85.077399380805019</v>
      </c>
      <c r="AC287" s="95">
        <f>IFERROR(RANK(AB287, AB$287:AB$301),"")</f>
        <v>1</v>
      </c>
      <c r="AD287" s="436">
        <f>AVERAGE(AB287:AB301)</f>
        <v>85.077399380805019</v>
      </c>
      <c r="AE287" s="95">
        <v>17</v>
      </c>
      <c r="AF287" s="95">
        <v>1446.7924528301894</v>
      </c>
      <c r="AG287" s="178">
        <f>IFERROR(AF287/AE287,"")</f>
        <v>85.105438401775842</v>
      </c>
      <c r="AH287" s="95">
        <f>IFERROR(RANK(AG287, AG$287:AG$301),"")</f>
        <v>1</v>
      </c>
      <c r="AI287" s="436">
        <f>AVERAGE(AG287:AG301)</f>
        <v>85.105438401775842</v>
      </c>
      <c r="AJ287" s="95">
        <v>17</v>
      </c>
      <c r="AK287" s="95">
        <v>1449.0566037735857</v>
      </c>
      <c r="AL287" s="178">
        <f>IFERROR(AK287/AJ287,"")</f>
        <v>85.238623751387394</v>
      </c>
      <c r="AM287" s="95">
        <f>IFERROR(RANK(AL287, AL$287:AL$301),"")</f>
        <v>1</v>
      </c>
      <c r="AN287" s="436">
        <f>AVERAGE(AL287:AL301)</f>
        <v>85.238623751387394</v>
      </c>
      <c r="AO287" s="95">
        <v>17</v>
      </c>
      <c r="AP287" s="95">
        <v>1427.796610169491</v>
      </c>
      <c r="AQ287" s="178">
        <f>IFERROR(AP287/AO287,"")</f>
        <v>83.988035892322998</v>
      </c>
      <c r="AR287" s="95">
        <f>IFERROR(RANK(AQ287, AQ$287:AQ$301),"")</f>
        <v>1</v>
      </c>
      <c r="AS287" s="436">
        <f>AVERAGE(AQ287:AQ301)</f>
        <v>83.988035892322998</v>
      </c>
      <c r="AT287" s="95">
        <v>17</v>
      </c>
      <c r="AU287" s="95">
        <v>1425.263157894738</v>
      </c>
      <c r="AV287" s="178">
        <f>IFERROR(AU287/AT287,"")</f>
        <v>83.839009287925762</v>
      </c>
      <c r="AW287" s="95">
        <f>IFERROR(RANK(AV287, AV$287:AV$301),"")</f>
        <v>1</v>
      </c>
      <c r="AX287" s="436">
        <f>AVERAGE(AV287:AV301)</f>
        <v>83.839009287925762</v>
      </c>
    </row>
    <row r="288" spans="2:50" hidden="1">
      <c r="B288" s="435"/>
      <c r="C288" s="95">
        <f t="shared" ref="C288:C301" si="248">C268</f>
        <v>2</v>
      </c>
      <c r="D288" s="95"/>
      <c r="E288" s="95"/>
      <c r="F288" s="95"/>
      <c r="G288" s="178"/>
      <c r="H288" s="436"/>
      <c r="I288" s="154" t="str">
        <f t="shared" si="245"/>
        <v/>
      </c>
      <c r="J288" s="154" t="str">
        <f t="shared" si="246"/>
        <v/>
      </c>
      <c r="K288" s="155" t="str">
        <f t="shared" si="247"/>
        <v/>
      </c>
      <c r="L288" s="438"/>
      <c r="M288" s="154" t="str">
        <f t="shared" ref="M288:M301" si="249">IFERROR(RANK(K288, K$287:K$301),"")</f>
        <v/>
      </c>
      <c r="N288" s="433"/>
      <c r="O288" s="433"/>
      <c r="P288" s="95"/>
      <c r="Q288" s="95"/>
      <c r="R288" s="178" t="str">
        <f t="shared" ref="R288:R301" si="250">IFERROR(Q288/P288,"")</f>
        <v/>
      </c>
      <c r="S288" s="95" t="str">
        <f t="shared" ref="S288:S301" si="251">IFERROR(RANK(R288, R$287:R$301),"")</f>
        <v/>
      </c>
      <c r="T288" s="436"/>
      <c r="U288" s="95"/>
      <c r="V288" s="95"/>
      <c r="W288" s="178" t="str">
        <f t="shared" ref="W288:W301" si="252">IFERROR(V288/U288,"")</f>
        <v/>
      </c>
      <c r="X288" s="95" t="str">
        <f t="shared" ref="X288:X301" si="253">IFERROR(RANK(W288, W$287:W$301),"")</f>
        <v/>
      </c>
      <c r="Y288" s="436"/>
      <c r="Z288" s="95"/>
      <c r="AA288" s="95"/>
      <c r="AB288" s="178" t="str">
        <f t="shared" ref="AB288:AB301" si="254">IFERROR(AA288/Z288,"")</f>
        <v/>
      </c>
      <c r="AC288" s="95" t="str">
        <f t="shared" ref="AC288:AC301" si="255">IFERROR(RANK(AB288, AB$287:AB$301),"")</f>
        <v/>
      </c>
      <c r="AD288" s="436"/>
      <c r="AE288" s="95"/>
      <c r="AF288" s="95"/>
      <c r="AG288" s="178" t="str">
        <f t="shared" ref="AG288:AG301" si="256">IFERROR(AF288/AE288,"")</f>
        <v/>
      </c>
      <c r="AH288" s="95" t="str">
        <f t="shared" ref="AH288:AH301" si="257">IFERROR(RANK(AG288, AG$287:AG$301),"")</f>
        <v/>
      </c>
      <c r="AI288" s="436"/>
      <c r="AJ288" s="95"/>
      <c r="AK288" s="95"/>
      <c r="AL288" s="178" t="str">
        <f t="shared" ref="AL288:AL301" si="258">IFERROR(AK288/AJ288,"")</f>
        <v/>
      </c>
      <c r="AM288" s="95" t="str">
        <f t="shared" ref="AM288:AM301" si="259">IFERROR(RANK(AL288, AL$287:AL$301),"")</f>
        <v/>
      </c>
      <c r="AN288" s="436"/>
      <c r="AO288" s="95"/>
      <c r="AP288" s="95"/>
      <c r="AQ288" s="178" t="str">
        <f t="shared" ref="AQ288:AQ301" si="260">IFERROR(AP288/AO288,"")</f>
        <v/>
      </c>
      <c r="AR288" s="95" t="str">
        <f t="shared" ref="AR288:AR301" si="261">IFERROR(RANK(AQ288, AQ$287:AQ$301),"")</f>
        <v/>
      </c>
      <c r="AS288" s="436"/>
      <c r="AT288" s="95"/>
      <c r="AU288" s="95"/>
      <c r="AV288" s="178" t="str">
        <f t="shared" ref="AV288:AV301" si="262">IFERROR(AU288/AT288,"")</f>
        <v/>
      </c>
      <c r="AW288" s="95" t="str">
        <f t="shared" ref="AW288:AW301" si="263">IFERROR(RANK(AV288, AV$287:AV$301),"")</f>
        <v/>
      </c>
      <c r="AX288" s="436"/>
    </row>
    <row r="289" spans="2:50" hidden="1">
      <c r="B289" s="435"/>
      <c r="C289" s="95">
        <f t="shared" si="248"/>
        <v>3</v>
      </c>
      <c r="D289" s="95"/>
      <c r="E289" s="95"/>
      <c r="F289" s="95"/>
      <c r="G289" s="178"/>
      <c r="H289" s="436"/>
      <c r="I289" s="154" t="str">
        <f t="shared" si="245"/>
        <v/>
      </c>
      <c r="J289" s="154" t="str">
        <f t="shared" si="246"/>
        <v/>
      </c>
      <c r="K289" s="155" t="str">
        <f t="shared" si="247"/>
        <v/>
      </c>
      <c r="L289" s="438"/>
      <c r="M289" s="154" t="str">
        <f t="shared" si="249"/>
        <v/>
      </c>
      <c r="N289" s="433"/>
      <c r="O289" s="433"/>
      <c r="P289" s="95"/>
      <c r="Q289" s="95"/>
      <c r="R289" s="178" t="str">
        <f t="shared" si="250"/>
        <v/>
      </c>
      <c r="S289" s="95" t="str">
        <f t="shared" si="251"/>
        <v/>
      </c>
      <c r="T289" s="436"/>
      <c r="U289" s="95"/>
      <c r="V289" s="95"/>
      <c r="W289" s="178" t="str">
        <f t="shared" si="252"/>
        <v/>
      </c>
      <c r="X289" s="95" t="str">
        <f t="shared" si="253"/>
        <v/>
      </c>
      <c r="Y289" s="436"/>
      <c r="Z289" s="95"/>
      <c r="AA289" s="95"/>
      <c r="AB289" s="178" t="str">
        <f t="shared" si="254"/>
        <v/>
      </c>
      <c r="AC289" s="95" t="str">
        <f t="shared" si="255"/>
        <v/>
      </c>
      <c r="AD289" s="436"/>
      <c r="AE289" s="95"/>
      <c r="AF289" s="95"/>
      <c r="AG289" s="178" t="str">
        <f t="shared" si="256"/>
        <v/>
      </c>
      <c r="AH289" s="95" t="str">
        <f t="shared" si="257"/>
        <v/>
      </c>
      <c r="AI289" s="436"/>
      <c r="AJ289" s="95"/>
      <c r="AK289" s="95"/>
      <c r="AL289" s="178" t="str">
        <f t="shared" si="258"/>
        <v/>
      </c>
      <c r="AM289" s="95" t="str">
        <f t="shared" si="259"/>
        <v/>
      </c>
      <c r="AN289" s="436"/>
      <c r="AO289" s="95"/>
      <c r="AP289" s="95"/>
      <c r="AQ289" s="178" t="str">
        <f t="shared" si="260"/>
        <v/>
      </c>
      <c r="AR289" s="95" t="str">
        <f t="shared" si="261"/>
        <v/>
      </c>
      <c r="AS289" s="436"/>
      <c r="AT289" s="95"/>
      <c r="AU289" s="95"/>
      <c r="AV289" s="178" t="str">
        <f t="shared" si="262"/>
        <v/>
      </c>
      <c r="AW289" s="95" t="str">
        <f t="shared" si="263"/>
        <v/>
      </c>
      <c r="AX289" s="436"/>
    </row>
    <row r="290" spans="2:50" hidden="1">
      <c r="B290" s="435"/>
      <c r="C290" s="95">
        <f t="shared" si="248"/>
        <v>4</v>
      </c>
      <c r="D290" s="95"/>
      <c r="E290" s="95"/>
      <c r="F290" s="95"/>
      <c r="G290" s="178"/>
      <c r="H290" s="436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38"/>
      <c r="M290" s="154" t="str">
        <f t="shared" si="249"/>
        <v/>
      </c>
      <c r="N290" s="433"/>
      <c r="O290" s="433"/>
      <c r="P290" s="95"/>
      <c r="Q290" s="95"/>
      <c r="R290" s="178" t="str">
        <f t="shared" si="250"/>
        <v/>
      </c>
      <c r="S290" s="95" t="str">
        <f t="shared" si="251"/>
        <v/>
      </c>
      <c r="T290" s="436"/>
      <c r="U290" s="95"/>
      <c r="V290" s="95"/>
      <c r="W290" s="178" t="str">
        <f t="shared" si="252"/>
        <v/>
      </c>
      <c r="X290" s="95" t="str">
        <f t="shared" si="253"/>
        <v/>
      </c>
      <c r="Y290" s="436"/>
      <c r="Z290" s="95"/>
      <c r="AA290" s="95"/>
      <c r="AB290" s="178" t="str">
        <f t="shared" si="254"/>
        <v/>
      </c>
      <c r="AC290" s="95" t="str">
        <f t="shared" si="255"/>
        <v/>
      </c>
      <c r="AD290" s="436"/>
      <c r="AE290" s="95"/>
      <c r="AF290" s="95"/>
      <c r="AG290" s="178" t="str">
        <f t="shared" si="256"/>
        <v/>
      </c>
      <c r="AH290" s="95" t="str">
        <f t="shared" si="257"/>
        <v/>
      </c>
      <c r="AI290" s="436"/>
      <c r="AJ290" s="95"/>
      <c r="AK290" s="95"/>
      <c r="AL290" s="178" t="str">
        <f t="shared" si="258"/>
        <v/>
      </c>
      <c r="AM290" s="95" t="str">
        <f t="shared" si="259"/>
        <v/>
      </c>
      <c r="AN290" s="436"/>
      <c r="AO290" s="95"/>
      <c r="AP290" s="95"/>
      <c r="AQ290" s="178" t="str">
        <f t="shared" si="260"/>
        <v/>
      </c>
      <c r="AR290" s="95" t="str">
        <f t="shared" si="261"/>
        <v/>
      </c>
      <c r="AS290" s="436"/>
      <c r="AT290" s="95"/>
      <c r="AU290" s="95"/>
      <c r="AV290" s="178" t="str">
        <f t="shared" si="262"/>
        <v/>
      </c>
      <c r="AW290" s="95" t="str">
        <f t="shared" si="263"/>
        <v/>
      </c>
      <c r="AX290" s="436"/>
    </row>
    <row r="291" spans="2:50" hidden="1">
      <c r="B291" s="435"/>
      <c r="C291" s="95">
        <f t="shared" si="248"/>
        <v>5</v>
      </c>
      <c r="D291" s="95"/>
      <c r="E291" s="95"/>
      <c r="F291" s="95"/>
      <c r="G291" s="178"/>
      <c r="H291" s="436"/>
      <c r="I291" s="154" t="str">
        <f t="shared" ref="I291:I301" si="264">IFERROR(AVERAGE(P291,U291,Z291,AE291,AJ291,AO291,AT291),"")</f>
        <v/>
      </c>
      <c r="J291" s="154" t="str">
        <f t="shared" ref="J291:J301" si="265">IFERROR(AVERAGE(Q291,V291,AA291,AF291,AK291,AP291,AU291),"")</f>
        <v/>
      </c>
      <c r="K291" s="155" t="str">
        <f t="shared" ref="K291:K301" si="266">IFERROR(AVERAGE(R291,W291,AB291,AG291,AL291,AQ291,AV291),"")</f>
        <v/>
      </c>
      <c r="L291" s="438"/>
      <c r="M291" s="154" t="str">
        <f t="shared" si="249"/>
        <v/>
      </c>
      <c r="N291" s="433"/>
      <c r="O291" s="433"/>
      <c r="P291" s="95"/>
      <c r="Q291" s="95"/>
      <c r="R291" s="178" t="str">
        <f t="shared" si="250"/>
        <v/>
      </c>
      <c r="S291" s="95" t="str">
        <f t="shared" si="251"/>
        <v/>
      </c>
      <c r="T291" s="436"/>
      <c r="U291" s="95"/>
      <c r="V291" s="95"/>
      <c r="W291" s="178" t="str">
        <f t="shared" si="252"/>
        <v/>
      </c>
      <c r="X291" s="95" t="str">
        <f t="shared" si="253"/>
        <v/>
      </c>
      <c r="Y291" s="436"/>
      <c r="Z291" s="95"/>
      <c r="AA291" s="95"/>
      <c r="AB291" s="178" t="str">
        <f t="shared" si="254"/>
        <v/>
      </c>
      <c r="AC291" s="95" t="str">
        <f t="shared" si="255"/>
        <v/>
      </c>
      <c r="AD291" s="436"/>
      <c r="AE291" s="95"/>
      <c r="AF291" s="95"/>
      <c r="AG291" s="178" t="str">
        <f t="shared" si="256"/>
        <v/>
      </c>
      <c r="AH291" s="95" t="str">
        <f t="shared" si="257"/>
        <v/>
      </c>
      <c r="AI291" s="436"/>
      <c r="AJ291" s="95"/>
      <c r="AK291" s="95"/>
      <c r="AL291" s="178" t="str">
        <f t="shared" si="258"/>
        <v/>
      </c>
      <c r="AM291" s="95" t="str">
        <f t="shared" si="259"/>
        <v/>
      </c>
      <c r="AN291" s="436"/>
      <c r="AO291" s="95"/>
      <c r="AP291" s="95"/>
      <c r="AQ291" s="178" t="str">
        <f t="shared" si="260"/>
        <v/>
      </c>
      <c r="AR291" s="95" t="str">
        <f t="shared" si="261"/>
        <v/>
      </c>
      <c r="AS291" s="436"/>
      <c r="AT291" s="95"/>
      <c r="AU291" s="95"/>
      <c r="AV291" s="178" t="str">
        <f t="shared" si="262"/>
        <v/>
      </c>
      <c r="AW291" s="95" t="str">
        <f t="shared" si="263"/>
        <v/>
      </c>
      <c r="AX291" s="436"/>
    </row>
    <row r="292" spans="2:50" hidden="1">
      <c r="B292" s="435"/>
      <c r="C292" s="95">
        <f t="shared" si="248"/>
        <v>6</v>
      </c>
      <c r="D292" s="95"/>
      <c r="E292" s="95"/>
      <c r="F292" s="95"/>
      <c r="G292" s="178"/>
      <c r="H292" s="436"/>
      <c r="I292" s="154" t="str">
        <f t="shared" si="264"/>
        <v/>
      </c>
      <c r="J292" s="154" t="str">
        <f t="shared" si="265"/>
        <v/>
      </c>
      <c r="K292" s="155" t="str">
        <f t="shared" si="266"/>
        <v/>
      </c>
      <c r="L292" s="438"/>
      <c r="M292" s="154" t="str">
        <f t="shared" si="249"/>
        <v/>
      </c>
      <c r="N292" s="433"/>
      <c r="O292" s="433"/>
      <c r="P292" s="95"/>
      <c r="Q292" s="95"/>
      <c r="R292" s="178" t="str">
        <f t="shared" si="250"/>
        <v/>
      </c>
      <c r="S292" s="95" t="str">
        <f t="shared" si="251"/>
        <v/>
      </c>
      <c r="T292" s="436"/>
      <c r="U292" s="95"/>
      <c r="V292" s="95"/>
      <c r="W292" s="178" t="str">
        <f t="shared" si="252"/>
        <v/>
      </c>
      <c r="X292" s="95" t="str">
        <f t="shared" si="253"/>
        <v/>
      </c>
      <c r="Y292" s="436"/>
      <c r="Z292" s="95"/>
      <c r="AA292" s="95"/>
      <c r="AB292" s="178" t="str">
        <f t="shared" si="254"/>
        <v/>
      </c>
      <c r="AC292" s="95" t="str">
        <f t="shared" si="255"/>
        <v/>
      </c>
      <c r="AD292" s="436"/>
      <c r="AE292" s="95"/>
      <c r="AF292" s="95"/>
      <c r="AG292" s="178" t="str">
        <f t="shared" si="256"/>
        <v/>
      </c>
      <c r="AH292" s="95" t="str">
        <f t="shared" si="257"/>
        <v/>
      </c>
      <c r="AI292" s="436"/>
      <c r="AJ292" s="95"/>
      <c r="AK292" s="95"/>
      <c r="AL292" s="178" t="str">
        <f t="shared" si="258"/>
        <v/>
      </c>
      <c r="AM292" s="95" t="str">
        <f t="shared" si="259"/>
        <v/>
      </c>
      <c r="AN292" s="436"/>
      <c r="AO292" s="95"/>
      <c r="AP292" s="95"/>
      <c r="AQ292" s="178" t="str">
        <f t="shared" si="260"/>
        <v/>
      </c>
      <c r="AR292" s="95" t="str">
        <f t="shared" si="261"/>
        <v/>
      </c>
      <c r="AS292" s="436"/>
      <c r="AT292" s="95"/>
      <c r="AU292" s="95"/>
      <c r="AV292" s="178" t="str">
        <f t="shared" si="262"/>
        <v/>
      </c>
      <c r="AW292" s="95" t="str">
        <f t="shared" si="263"/>
        <v/>
      </c>
      <c r="AX292" s="436"/>
    </row>
    <row r="293" spans="2:50" hidden="1">
      <c r="B293" s="435"/>
      <c r="C293" s="95">
        <f t="shared" si="248"/>
        <v>7</v>
      </c>
      <c r="D293" s="95"/>
      <c r="E293" s="95"/>
      <c r="F293" s="95"/>
      <c r="G293" s="178"/>
      <c r="H293" s="436"/>
      <c r="I293" s="154" t="str">
        <f t="shared" si="264"/>
        <v/>
      </c>
      <c r="J293" s="154" t="str">
        <f t="shared" si="265"/>
        <v/>
      </c>
      <c r="K293" s="155" t="str">
        <f t="shared" si="266"/>
        <v/>
      </c>
      <c r="L293" s="438"/>
      <c r="M293" s="154" t="str">
        <f t="shared" si="249"/>
        <v/>
      </c>
      <c r="N293" s="433"/>
      <c r="O293" s="433"/>
      <c r="P293" s="95"/>
      <c r="Q293" s="95"/>
      <c r="R293" s="178" t="str">
        <f t="shared" si="250"/>
        <v/>
      </c>
      <c r="S293" s="95" t="str">
        <f t="shared" si="251"/>
        <v/>
      </c>
      <c r="T293" s="436"/>
      <c r="U293" s="95"/>
      <c r="V293" s="95"/>
      <c r="W293" s="178" t="str">
        <f t="shared" si="252"/>
        <v/>
      </c>
      <c r="X293" s="95" t="str">
        <f t="shared" si="253"/>
        <v/>
      </c>
      <c r="Y293" s="436"/>
      <c r="Z293" s="95"/>
      <c r="AA293" s="95"/>
      <c r="AB293" s="178" t="str">
        <f t="shared" si="254"/>
        <v/>
      </c>
      <c r="AC293" s="95" t="str">
        <f t="shared" si="255"/>
        <v/>
      </c>
      <c r="AD293" s="436"/>
      <c r="AE293" s="95"/>
      <c r="AF293" s="95"/>
      <c r="AG293" s="178" t="str">
        <f t="shared" si="256"/>
        <v/>
      </c>
      <c r="AH293" s="95" t="str">
        <f t="shared" si="257"/>
        <v/>
      </c>
      <c r="AI293" s="436"/>
      <c r="AJ293" s="95"/>
      <c r="AK293" s="95"/>
      <c r="AL293" s="178" t="str">
        <f t="shared" si="258"/>
        <v/>
      </c>
      <c r="AM293" s="95" t="str">
        <f t="shared" si="259"/>
        <v/>
      </c>
      <c r="AN293" s="436"/>
      <c r="AO293" s="95"/>
      <c r="AP293" s="95"/>
      <c r="AQ293" s="178" t="str">
        <f t="shared" si="260"/>
        <v/>
      </c>
      <c r="AR293" s="95" t="str">
        <f t="shared" si="261"/>
        <v/>
      </c>
      <c r="AS293" s="436"/>
      <c r="AT293" s="95"/>
      <c r="AU293" s="95"/>
      <c r="AV293" s="178" t="str">
        <f t="shared" si="262"/>
        <v/>
      </c>
      <c r="AW293" s="95" t="str">
        <f t="shared" si="263"/>
        <v/>
      </c>
      <c r="AX293" s="436"/>
    </row>
    <row r="294" spans="2:50" hidden="1">
      <c r="B294" s="435"/>
      <c r="C294" s="95">
        <f t="shared" si="248"/>
        <v>8</v>
      </c>
      <c r="D294" s="95"/>
      <c r="E294" s="95"/>
      <c r="F294" s="95"/>
      <c r="G294" s="178"/>
      <c r="H294" s="436"/>
      <c r="I294" s="154" t="str">
        <f t="shared" si="264"/>
        <v/>
      </c>
      <c r="J294" s="154" t="str">
        <f t="shared" si="265"/>
        <v/>
      </c>
      <c r="K294" s="155" t="str">
        <f t="shared" si="266"/>
        <v/>
      </c>
      <c r="L294" s="438"/>
      <c r="M294" s="154" t="str">
        <f t="shared" si="249"/>
        <v/>
      </c>
      <c r="N294" s="433"/>
      <c r="O294" s="433"/>
      <c r="P294" s="95"/>
      <c r="Q294" s="95"/>
      <c r="R294" s="178" t="str">
        <f t="shared" si="250"/>
        <v/>
      </c>
      <c r="S294" s="95" t="str">
        <f t="shared" si="251"/>
        <v/>
      </c>
      <c r="T294" s="436"/>
      <c r="U294" s="95"/>
      <c r="V294" s="95"/>
      <c r="W294" s="178" t="str">
        <f t="shared" si="252"/>
        <v/>
      </c>
      <c r="X294" s="95" t="str">
        <f t="shared" si="253"/>
        <v/>
      </c>
      <c r="Y294" s="436"/>
      <c r="Z294" s="95"/>
      <c r="AA294" s="95"/>
      <c r="AB294" s="178" t="str">
        <f t="shared" si="254"/>
        <v/>
      </c>
      <c r="AC294" s="95" t="str">
        <f t="shared" si="255"/>
        <v/>
      </c>
      <c r="AD294" s="436"/>
      <c r="AE294" s="95"/>
      <c r="AF294" s="95"/>
      <c r="AG294" s="178" t="str">
        <f t="shared" si="256"/>
        <v/>
      </c>
      <c r="AH294" s="95" t="str">
        <f t="shared" si="257"/>
        <v/>
      </c>
      <c r="AI294" s="436"/>
      <c r="AJ294" s="95"/>
      <c r="AK294" s="95"/>
      <c r="AL294" s="178" t="str">
        <f t="shared" si="258"/>
        <v/>
      </c>
      <c r="AM294" s="95" t="str">
        <f t="shared" si="259"/>
        <v/>
      </c>
      <c r="AN294" s="436"/>
      <c r="AO294" s="95"/>
      <c r="AP294" s="95"/>
      <c r="AQ294" s="178" t="str">
        <f t="shared" si="260"/>
        <v/>
      </c>
      <c r="AR294" s="95" t="str">
        <f t="shared" si="261"/>
        <v/>
      </c>
      <c r="AS294" s="436"/>
      <c r="AT294" s="95"/>
      <c r="AU294" s="95"/>
      <c r="AV294" s="178" t="str">
        <f t="shared" si="262"/>
        <v/>
      </c>
      <c r="AW294" s="95" t="str">
        <f t="shared" si="263"/>
        <v/>
      </c>
      <c r="AX294" s="436"/>
    </row>
    <row r="295" spans="2:50" hidden="1">
      <c r="B295" s="435"/>
      <c r="C295" s="95">
        <f t="shared" si="248"/>
        <v>9</v>
      </c>
      <c r="D295" s="95"/>
      <c r="E295" s="95"/>
      <c r="F295" s="95"/>
      <c r="G295" s="178"/>
      <c r="H295" s="436"/>
      <c r="I295" s="154" t="str">
        <f t="shared" si="264"/>
        <v/>
      </c>
      <c r="J295" s="154" t="str">
        <f t="shared" si="265"/>
        <v/>
      </c>
      <c r="K295" s="155" t="str">
        <f t="shared" si="266"/>
        <v/>
      </c>
      <c r="L295" s="438"/>
      <c r="M295" s="154" t="str">
        <f t="shared" si="249"/>
        <v/>
      </c>
      <c r="N295" s="433"/>
      <c r="O295" s="433"/>
      <c r="P295" s="95"/>
      <c r="Q295" s="95"/>
      <c r="R295" s="178" t="str">
        <f t="shared" si="250"/>
        <v/>
      </c>
      <c r="S295" s="95" t="str">
        <f t="shared" si="251"/>
        <v/>
      </c>
      <c r="T295" s="436"/>
      <c r="U295" s="95"/>
      <c r="V295" s="95"/>
      <c r="W295" s="178" t="str">
        <f t="shared" si="252"/>
        <v/>
      </c>
      <c r="X295" s="95" t="str">
        <f t="shared" si="253"/>
        <v/>
      </c>
      <c r="Y295" s="436"/>
      <c r="Z295" s="95"/>
      <c r="AA295" s="95"/>
      <c r="AB295" s="178" t="str">
        <f t="shared" si="254"/>
        <v/>
      </c>
      <c r="AC295" s="95" t="str">
        <f t="shared" si="255"/>
        <v/>
      </c>
      <c r="AD295" s="436"/>
      <c r="AE295" s="95"/>
      <c r="AF295" s="95"/>
      <c r="AG295" s="178" t="str">
        <f t="shared" si="256"/>
        <v/>
      </c>
      <c r="AH295" s="95" t="str">
        <f t="shared" si="257"/>
        <v/>
      </c>
      <c r="AI295" s="436"/>
      <c r="AJ295" s="95"/>
      <c r="AK295" s="95"/>
      <c r="AL295" s="178" t="str">
        <f t="shared" si="258"/>
        <v/>
      </c>
      <c r="AM295" s="95" t="str">
        <f t="shared" si="259"/>
        <v/>
      </c>
      <c r="AN295" s="436"/>
      <c r="AO295" s="95"/>
      <c r="AP295" s="95"/>
      <c r="AQ295" s="178" t="str">
        <f t="shared" si="260"/>
        <v/>
      </c>
      <c r="AR295" s="95" t="str">
        <f t="shared" si="261"/>
        <v/>
      </c>
      <c r="AS295" s="436"/>
      <c r="AT295" s="95"/>
      <c r="AU295" s="95"/>
      <c r="AV295" s="178" t="str">
        <f t="shared" si="262"/>
        <v/>
      </c>
      <c r="AW295" s="95" t="str">
        <f t="shared" si="263"/>
        <v/>
      </c>
      <c r="AX295" s="436"/>
    </row>
    <row r="296" spans="2:50" hidden="1">
      <c r="B296" s="435"/>
      <c r="C296" s="95">
        <f t="shared" si="248"/>
        <v>10</v>
      </c>
      <c r="D296" s="95"/>
      <c r="E296" s="95"/>
      <c r="F296" s="95"/>
      <c r="G296" s="178"/>
      <c r="H296" s="436"/>
      <c r="I296" s="154" t="str">
        <f t="shared" si="264"/>
        <v/>
      </c>
      <c r="J296" s="154" t="str">
        <f t="shared" si="265"/>
        <v/>
      </c>
      <c r="K296" s="155" t="str">
        <f t="shared" si="266"/>
        <v/>
      </c>
      <c r="L296" s="438"/>
      <c r="M296" s="154" t="str">
        <f t="shared" si="249"/>
        <v/>
      </c>
      <c r="N296" s="433"/>
      <c r="O296" s="433"/>
      <c r="P296" s="95"/>
      <c r="Q296" s="95"/>
      <c r="R296" s="178" t="str">
        <f t="shared" si="250"/>
        <v/>
      </c>
      <c r="S296" s="95" t="str">
        <f t="shared" si="251"/>
        <v/>
      </c>
      <c r="T296" s="436"/>
      <c r="U296" s="95"/>
      <c r="V296" s="95"/>
      <c r="W296" s="178" t="str">
        <f t="shared" si="252"/>
        <v/>
      </c>
      <c r="X296" s="95" t="str">
        <f t="shared" si="253"/>
        <v/>
      </c>
      <c r="Y296" s="436"/>
      <c r="Z296" s="95"/>
      <c r="AA296" s="95"/>
      <c r="AB296" s="178" t="str">
        <f t="shared" si="254"/>
        <v/>
      </c>
      <c r="AC296" s="95" t="str">
        <f t="shared" si="255"/>
        <v/>
      </c>
      <c r="AD296" s="436"/>
      <c r="AE296" s="95"/>
      <c r="AF296" s="95"/>
      <c r="AG296" s="178" t="str">
        <f t="shared" si="256"/>
        <v/>
      </c>
      <c r="AH296" s="95" t="str">
        <f t="shared" si="257"/>
        <v/>
      </c>
      <c r="AI296" s="436"/>
      <c r="AJ296" s="95"/>
      <c r="AK296" s="95"/>
      <c r="AL296" s="178" t="str">
        <f t="shared" si="258"/>
        <v/>
      </c>
      <c r="AM296" s="95" t="str">
        <f t="shared" si="259"/>
        <v/>
      </c>
      <c r="AN296" s="436"/>
      <c r="AO296" s="95"/>
      <c r="AP296" s="95"/>
      <c r="AQ296" s="178" t="str">
        <f t="shared" si="260"/>
        <v/>
      </c>
      <c r="AR296" s="95" t="str">
        <f t="shared" si="261"/>
        <v/>
      </c>
      <c r="AS296" s="436"/>
      <c r="AT296" s="95"/>
      <c r="AU296" s="95"/>
      <c r="AV296" s="178" t="str">
        <f t="shared" si="262"/>
        <v/>
      </c>
      <c r="AW296" s="95" t="str">
        <f t="shared" si="263"/>
        <v/>
      </c>
      <c r="AX296" s="436"/>
    </row>
    <row r="297" spans="2:50" hidden="1">
      <c r="B297" s="435"/>
      <c r="C297" s="95">
        <f t="shared" si="248"/>
        <v>11</v>
      </c>
      <c r="D297" s="95"/>
      <c r="E297" s="95"/>
      <c r="F297" s="95"/>
      <c r="G297" s="178"/>
      <c r="H297" s="436"/>
      <c r="I297" s="154" t="str">
        <f t="shared" si="264"/>
        <v/>
      </c>
      <c r="J297" s="154" t="str">
        <f t="shared" si="265"/>
        <v/>
      </c>
      <c r="K297" s="155" t="str">
        <f t="shared" si="266"/>
        <v/>
      </c>
      <c r="L297" s="438"/>
      <c r="M297" s="154" t="str">
        <f t="shared" si="249"/>
        <v/>
      </c>
      <c r="N297" s="433"/>
      <c r="O297" s="433"/>
      <c r="P297" s="95"/>
      <c r="Q297" s="95"/>
      <c r="R297" s="178" t="str">
        <f t="shared" si="250"/>
        <v/>
      </c>
      <c r="S297" s="95" t="str">
        <f t="shared" si="251"/>
        <v/>
      </c>
      <c r="T297" s="436"/>
      <c r="U297" s="95"/>
      <c r="V297" s="95"/>
      <c r="W297" s="178" t="str">
        <f t="shared" si="252"/>
        <v/>
      </c>
      <c r="X297" s="95" t="str">
        <f t="shared" si="253"/>
        <v/>
      </c>
      <c r="Y297" s="436"/>
      <c r="Z297" s="95"/>
      <c r="AA297" s="95"/>
      <c r="AB297" s="178" t="str">
        <f t="shared" si="254"/>
        <v/>
      </c>
      <c r="AC297" s="95" t="str">
        <f t="shared" si="255"/>
        <v/>
      </c>
      <c r="AD297" s="436"/>
      <c r="AE297" s="95"/>
      <c r="AF297" s="95"/>
      <c r="AG297" s="178" t="str">
        <f t="shared" si="256"/>
        <v/>
      </c>
      <c r="AH297" s="95" t="str">
        <f t="shared" si="257"/>
        <v/>
      </c>
      <c r="AI297" s="436"/>
      <c r="AJ297" s="95"/>
      <c r="AK297" s="95"/>
      <c r="AL297" s="178" t="str">
        <f t="shared" si="258"/>
        <v/>
      </c>
      <c r="AM297" s="95" t="str">
        <f t="shared" si="259"/>
        <v/>
      </c>
      <c r="AN297" s="436"/>
      <c r="AO297" s="95"/>
      <c r="AP297" s="95"/>
      <c r="AQ297" s="178" t="str">
        <f t="shared" si="260"/>
        <v/>
      </c>
      <c r="AR297" s="95" t="str">
        <f t="shared" si="261"/>
        <v/>
      </c>
      <c r="AS297" s="436"/>
      <c r="AT297" s="95"/>
      <c r="AU297" s="95"/>
      <c r="AV297" s="178" t="str">
        <f t="shared" si="262"/>
        <v/>
      </c>
      <c r="AW297" s="95" t="str">
        <f t="shared" si="263"/>
        <v/>
      </c>
      <c r="AX297" s="436"/>
    </row>
    <row r="298" spans="2:50" hidden="1">
      <c r="B298" s="435"/>
      <c r="C298" s="95">
        <f t="shared" si="248"/>
        <v>12</v>
      </c>
      <c r="D298" s="95"/>
      <c r="E298" s="95"/>
      <c r="F298" s="95"/>
      <c r="G298" s="178"/>
      <c r="H298" s="436"/>
      <c r="I298" s="154" t="str">
        <f t="shared" si="264"/>
        <v/>
      </c>
      <c r="J298" s="154" t="str">
        <f t="shared" si="265"/>
        <v/>
      </c>
      <c r="K298" s="155" t="str">
        <f t="shared" si="266"/>
        <v/>
      </c>
      <c r="L298" s="438"/>
      <c r="M298" s="154" t="str">
        <f t="shared" si="249"/>
        <v/>
      </c>
      <c r="N298" s="433"/>
      <c r="O298" s="433"/>
      <c r="P298" s="95"/>
      <c r="Q298" s="95"/>
      <c r="R298" s="178" t="str">
        <f t="shared" si="250"/>
        <v/>
      </c>
      <c r="S298" s="95" t="str">
        <f t="shared" si="251"/>
        <v/>
      </c>
      <c r="T298" s="436"/>
      <c r="U298" s="95"/>
      <c r="V298" s="95"/>
      <c r="W298" s="178" t="str">
        <f t="shared" si="252"/>
        <v/>
      </c>
      <c r="X298" s="95" t="str">
        <f t="shared" si="253"/>
        <v/>
      </c>
      <c r="Y298" s="436"/>
      <c r="Z298" s="95"/>
      <c r="AA298" s="95"/>
      <c r="AB298" s="178" t="str">
        <f t="shared" si="254"/>
        <v/>
      </c>
      <c r="AC298" s="95" t="str">
        <f t="shared" si="255"/>
        <v/>
      </c>
      <c r="AD298" s="436"/>
      <c r="AE298" s="95"/>
      <c r="AF298" s="95"/>
      <c r="AG298" s="178" t="str">
        <f t="shared" si="256"/>
        <v/>
      </c>
      <c r="AH298" s="95" t="str">
        <f t="shared" si="257"/>
        <v/>
      </c>
      <c r="AI298" s="436"/>
      <c r="AJ298" s="95"/>
      <c r="AK298" s="95"/>
      <c r="AL298" s="178" t="str">
        <f t="shared" si="258"/>
        <v/>
      </c>
      <c r="AM298" s="95" t="str">
        <f t="shared" si="259"/>
        <v/>
      </c>
      <c r="AN298" s="436"/>
      <c r="AO298" s="95"/>
      <c r="AP298" s="95"/>
      <c r="AQ298" s="178" t="str">
        <f t="shared" si="260"/>
        <v/>
      </c>
      <c r="AR298" s="95" t="str">
        <f t="shared" si="261"/>
        <v/>
      </c>
      <c r="AS298" s="436"/>
      <c r="AT298" s="95"/>
      <c r="AU298" s="95"/>
      <c r="AV298" s="178" t="str">
        <f t="shared" si="262"/>
        <v/>
      </c>
      <c r="AW298" s="95" t="str">
        <f t="shared" si="263"/>
        <v/>
      </c>
      <c r="AX298" s="436"/>
    </row>
    <row r="299" spans="2:50" hidden="1">
      <c r="B299" s="435"/>
      <c r="C299" s="95">
        <f t="shared" si="248"/>
        <v>13</v>
      </c>
      <c r="D299" s="95"/>
      <c r="E299" s="95"/>
      <c r="F299" s="95"/>
      <c r="G299" s="178"/>
      <c r="H299" s="436"/>
      <c r="I299" s="154" t="str">
        <f t="shared" si="264"/>
        <v/>
      </c>
      <c r="J299" s="154" t="str">
        <f t="shared" si="265"/>
        <v/>
      </c>
      <c r="K299" s="155" t="str">
        <f t="shared" si="266"/>
        <v/>
      </c>
      <c r="L299" s="438"/>
      <c r="M299" s="154" t="str">
        <f t="shared" si="249"/>
        <v/>
      </c>
      <c r="N299" s="433"/>
      <c r="O299" s="433"/>
      <c r="P299" s="95"/>
      <c r="Q299" s="95"/>
      <c r="R299" s="178" t="str">
        <f t="shared" si="250"/>
        <v/>
      </c>
      <c r="S299" s="95" t="str">
        <f t="shared" si="251"/>
        <v/>
      </c>
      <c r="T299" s="436"/>
      <c r="U299" s="95"/>
      <c r="V299" s="95"/>
      <c r="W299" s="178" t="str">
        <f t="shared" si="252"/>
        <v/>
      </c>
      <c r="X299" s="95" t="str">
        <f t="shared" si="253"/>
        <v/>
      </c>
      <c r="Y299" s="436"/>
      <c r="Z299" s="95"/>
      <c r="AA299" s="95"/>
      <c r="AB299" s="178" t="str">
        <f t="shared" si="254"/>
        <v/>
      </c>
      <c r="AC299" s="95" t="str">
        <f t="shared" si="255"/>
        <v/>
      </c>
      <c r="AD299" s="436"/>
      <c r="AE299" s="95"/>
      <c r="AF299" s="95"/>
      <c r="AG299" s="178" t="str">
        <f t="shared" si="256"/>
        <v/>
      </c>
      <c r="AH299" s="95" t="str">
        <f t="shared" si="257"/>
        <v/>
      </c>
      <c r="AI299" s="436"/>
      <c r="AJ299" s="95"/>
      <c r="AK299" s="95"/>
      <c r="AL299" s="178" t="str">
        <f t="shared" si="258"/>
        <v/>
      </c>
      <c r="AM299" s="95" t="str">
        <f t="shared" si="259"/>
        <v/>
      </c>
      <c r="AN299" s="436"/>
      <c r="AO299" s="95"/>
      <c r="AP299" s="95"/>
      <c r="AQ299" s="178" t="str">
        <f t="shared" si="260"/>
        <v/>
      </c>
      <c r="AR299" s="95" t="str">
        <f t="shared" si="261"/>
        <v/>
      </c>
      <c r="AS299" s="436"/>
      <c r="AT299" s="95"/>
      <c r="AU299" s="95"/>
      <c r="AV299" s="178" t="str">
        <f t="shared" si="262"/>
        <v/>
      </c>
      <c r="AW299" s="95" t="str">
        <f t="shared" si="263"/>
        <v/>
      </c>
      <c r="AX299" s="436"/>
    </row>
    <row r="300" spans="2:50" hidden="1">
      <c r="B300" s="435"/>
      <c r="C300" s="95">
        <f t="shared" si="248"/>
        <v>14</v>
      </c>
      <c r="D300" s="95"/>
      <c r="E300" s="95"/>
      <c r="F300" s="95"/>
      <c r="G300" s="178"/>
      <c r="H300" s="436"/>
      <c r="I300" s="154" t="str">
        <f t="shared" si="264"/>
        <v/>
      </c>
      <c r="J300" s="154" t="str">
        <f t="shared" si="265"/>
        <v/>
      </c>
      <c r="K300" s="155" t="str">
        <f t="shared" si="266"/>
        <v/>
      </c>
      <c r="L300" s="438"/>
      <c r="M300" s="154" t="str">
        <f t="shared" si="249"/>
        <v/>
      </c>
      <c r="N300" s="433"/>
      <c r="O300" s="433"/>
      <c r="P300" s="95"/>
      <c r="Q300" s="95"/>
      <c r="R300" s="178" t="str">
        <f t="shared" si="250"/>
        <v/>
      </c>
      <c r="S300" s="95" t="str">
        <f t="shared" si="251"/>
        <v/>
      </c>
      <c r="T300" s="436"/>
      <c r="U300" s="95"/>
      <c r="V300" s="95"/>
      <c r="W300" s="178" t="str">
        <f t="shared" si="252"/>
        <v/>
      </c>
      <c r="X300" s="95" t="str">
        <f t="shared" si="253"/>
        <v/>
      </c>
      <c r="Y300" s="436"/>
      <c r="Z300" s="95"/>
      <c r="AA300" s="95"/>
      <c r="AB300" s="178" t="str">
        <f t="shared" si="254"/>
        <v/>
      </c>
      <c r="AC300" s="95" t="str">
        <f t="shared" si="255"/>
        <v/>
      </c>
      <c r="AD300" s="436"/>
      <c r="AE300" s="95"/>
      <c r="AF300" s="95"/>
      <c r="AG300" s="178" t="str">
        <f t="shared" si="256"/>
        <v/>
      </c>
      <c r="AH300" s="95" t="str">
        <f t="shared" si="257"/>
        <v/>
      </c>
      <c r="AI300" s="436"/>
      <c r="AJ300" s="95"/>
      <c r="AK300" s="95"/>
      <c r="AL300" s="178" t="str">
        <f t="shared" si="258"/>
        <v/>
      </c>
      <c r="AM300" s="95" t="str">
        <f t="shared" si="259"/>
        <v/>
      </c>
      <c r="AN300" s="436"/>
      <c r="AO300" s="95"/>
      <c r="AP300" s="95"/>
      <c r="AQ300" s="178" t="str">
        <f t="shared" si="260"/>
        <v/>
      </c>
      <c r="AR300" s="95" t="str">
        <f t="shared" si="261"/>
        <v/>
      </c>
      <c r="AS300" s="436"/>
      <c r="AT300" s="95"/>
      <c r="AU300" s="95"/>
      <c r="AV300" s="178" t="str">
        <f t="shared" si="262"/>
        <v/>
      </c>
      <c r="AW300" s="95" t="str">
        <f t="shared" si="263"/>
        <v/>
      </c>
      <c r="AX300" s="436"/>
    </row>
    <row r="301" spans="2:50" hidden="1">
      <c r="B301" s="435"/>
      <c r="C301" s="95">
        <f t="shared" si="248"/>
        <v>15</v>
      </c>
      <c r="D301" s="95"/>
      <c r="E301" s="95"/>
      <c r="F301" s="95"/>
      <c r="G301" s="178"/>
      <c r="H301" s="436"/>
      <c r="I301" s="154" t="str">
        <f t="shared" si="264"/>
        <v/>
      </c>
      <c r="J301" s="154" t="str">
        <f t="shared" si="265"/>
        <v/>
      </c>
      <c r="K301" s="155" t="str">
        <f t="shared" si="266"/>
        <v/>
      </c>
      <c r="L301" s="439"/>
      <c r="M301" s="154" t="str">
        <f t="shared" si="249"/>
        <v/>
      </c>
      <c r="N301" s="433"/>
      <c r="O301" s="433"/>
      <c r="P301" s="95"/>
      <c r="Q301" s="95"/>
      <c r="R301" s="178" t="str">
        <f t="shared" si="250"/>
        <v/>
      </c>
      <c r="S301" s="95" t="str">
        <f t="shared" si="251"/>
        <v/>
      </c>
      <c r="T301" s="436"/>
      <c r="U301" s="95"/>
      <c r="V301" s="95"/>
      <c r="W301" s="178" t="str">
        <f t="shared" si="252"/>
        <v/>
      </c>
      <c r="X301" s="95" t="str">
        <f t="shared" si="253"/>
        <v/>
      </c>
      <c r="Y301" s="436"/>
      <c r="Z301" s="95"/>
      <c r="AA301" s="95"/>
      <c r="AB301" s="178" t="str">
        <f t="shared" si="254"/>
        <v/>
      </c>
      <c r="AC301" s="95" t="str">
        <f t="shared" si="255"/>
        <v/>
      </c>
      <c r="AD301" s="436"/>
      <c r="AE301" s="95"/>
      <c r="AF301" s="95"/>
      <c r="AG301" s="178" t="str">
        <f t="shared" si="256"/>
        <v/>
      </c>
      <c r="AH301" s="95" t="str">
        <f t="shared" si="257"/>
        <v/>
      </c>
      <c r="AI301" s="436"/>
      <c r="AJ301" s="95"/>
      <c r="AK301" s="95"/>
      <c r="AL301" s="178" t="str">
        <f t="shared" si="258"/>
        <v/>
      </c>
      <c r="AM301" s="95" t="str">
        <f t="shared" si="259"/>
        <v/>
      </c>
      <c r="AN301" s="436"/>
      <c r="AO301" s="95"/>
      <c r="AP301" s="95"/>
      <c r="AQ301" s="178" t="str">
        <f t="shared" si="260"/>
        <v/>
      </c>
      <c r="AR301" s="95" t="str">
        <f t="shared" si="261"/>
        <v/>
      </c>
      <c r="AS301" s="436"/>
      <c r="AT301" s="95"/>
      <c r="AU301" s="95"/>
      <c r="AV301" s="178" t="str">
        <f t="shared" si="262"/>
        <v/>
      </c>
      <c r="AW301" s="95" t="str">
        <f t="shared" si="263"/>
        <v/>
      </c>
      <c r="AX301" s="436"/>
    </row>
    <row r="302" spans="2:50" ht="15.75" hidden="1">
      <c r="B302" s="443" t="s">
        <v>167</v>
      </c>
      <c r="C302" s="444"/>
      <c r="D302" s="444"/>
      <c r="E302" s="444"/>
      <c r="F302" s="444"/>
      <c r="G302" s="444"/>
      <c r="H302" s="444"/>
      <c r="I302" s="151"/>
      <c r="J302" s="151"/>
      <c r="K302" s="151"/>
      <c r="L302" s="151"/>
      <c r="M302" s="151"/>
      <c r="N302" s="433" t="s">
        <v>159</v>
      </c>
      <c r="O302" s="446" t="s">
        <v>106</v>
      </c>
      <c r="P302" s="448">
        <f>AT282+1</f>
        <v>45972</v>
      </c>
      <c r="Q302" s="435"/>
      <c r="R302" s="435"/>
      <c r="S302" s="435"/>
      <c r="T302" s="435"/>
      <c r="U302" s="448">
        <f>P302+1</f>
        <v>45973</v>
      </c>
      <c r="V302" s="435"/>
      <c r="W302" s="435"/>
      <c r="X302" s="435"/>
      <c r="Y302" s="435"/>
      <c r="Z302" s="448">
        <f>U302+1</f>
        <v>45974</v>
      </c>
      <c r="AA302" s="435"/>
      <c r="AB302" s="435"/>
      <c r="AC302" s="435"/>
      <c r="AD302" s="435"/>
      <c r="AE302" s="448">
        <f>Z302+1</f>
        <v>45975</v>
      </c>
      <c r="AF302" s="435"/>
      <c r="AG302" s="435"/>
      <c r="AH302" s="435"/>
      <c r="AI302" s="435"/>
      <c r="AJ302" s="448">
        <f>AE302+1</f>
        <v>45976</v>
      </c>
      <c r="AK302" s="435"/>
      <c r="AL302" s="435"/>
      <c r="AM302" s="435"/>
      <c r="AN302" s="435"/>
      <c r="AO302" s="448">
        <f>AJ302+1</f>
        <v>45977</v>
      </c>
      <c r="AP302" s="435"/>
      <c r="AQ302" s="435"/>
      <c r="AR302" s="435"/>
      <c r="AS302" s="435"/>
      <c r="AT302" s="448">
        <f>AO302+1</f>
        <v>45978</v>
      </c>
      <c r="AU302" s="435"/>
      <c r="AV302" s="435"/>
      <c r="AW302" s="435"/>
      <c r="AX302" s="435"/>
    </row>
    <row r="303" spans="2:50" ht="15.75" hidden="1">
      <c r="B303" s="445"/>
      <c r="C303" s="445"/>
      <c r="D303" s="445"/>
      <c r="E303" s="445"/>
      <c r="F303" s="445"/>
      <c r="G303" s="445"/>
      <c r="H303" s="445"/>
      <c r="I303" s="151"/>
      <c r="J303" s="151"/>
      <c r="K303" s="151"/>
      <c r="L303" s="151"/>
      <c r="M303" s="151"/>
      <c r="N303" s="433"/>
      <c r="O303" s="447"/>
      <c r="P303" s="448" t="s">
        <v>120</v>
      </c>
      <c r="Q303" s="435"/>
      <c r="R303" s="435"/>
      <c r="S303" s="435"/>
      <c r="T303" s="435"/>
      <c r="U303" s="448" t="s">
        <v>114</v>
      </c>
      <c r="V303" s="435"/>
      <c r="W303" s="435"/>
      <c r="X303" s="435"/>
      <c r="Y303" s="435"/>
      <c r="Z303" s="448" t="s">
        <v>115</v>
      </c>
      <c r="AA303" s="435"/>
      <c r="AB303" s="435"/>
      <c r="AC303" s="435"/>
      <c r="AD303" s="435"/>
      <c r="AE303" s="448" t="s">
        <v>116</v>
      </c>
      <c r="AF303" s="435"/>
      <c r="AG303" s="435"/>
      <c r="AH303" s="435"/>
      <c r="AI303" s="435"/>
      <c r="AJ303" s="448" t="s">
        <v>117</v>
      </c>
      <c r="AK303" s="435"/>
      <c r="AL303" s="435"/>
      <c r="AM303" s="435"/>
      <c r="AN303" s="435"/>
      <c r="AO303" s="448" t="s">
        <v>118</v>
      </c>
      <c r="AP303" s="435"/>
      <c r="AQ303" s="435"/>
      <c r="AR303" s="435"/>
      <c r="AS303" s="435"/>
      <c r="AT303" s="448" t="s">
        <v>119</v>
      </c>
      <c r="AU303" s="435"/>
      <c r="AV303" s="435"/>
      <c r="AW303" s="435"/>
      <c r="AX303" s="435"/>
    </row>
    <row r="304" spans="2:50" hidden="1">
      <c r="B304" s="433" t="s">
        <v>155</v>
      </c>
      <c r="C304" s="433" t="s">
        <v>147</v>
      </c>
      <c r="D304" s="433"/>
      <c r="E304" s="433" t="s">
        <v>149</v>
      </c>
      <c r="F304" s="433"/>
      <c r="G304" s="433"/>
      <c r="H304" s="440" t="s">
        <v>156</v>
      </c>
      <c r="I304" s="434" t="s">
        <v>225</v>
      </c>
      <c r="J304" s="434"/>
      <c r="K304" s="434"/>
      <c r="L304" s="434" t="s">
        <v>156</v>
      </c>
      <c r="M304" s="434" t="s">
        <v>168</v>
      </c>
      <c r="N304" s="433"/>
      <c r="O304" s="433" t="s">
        <v>158</v>
      </c>
      <c r="P304" s="430" t="s">
        <v>152</v>
      </c>
      <c r="Q304" s="431"/>
      <c r="R304" s="431"/>
      <c r="S304" s="432"/>
      <c r="T304" s="433" t="s">
        <v>156</v>
      </c>
      <c r="U304" s="430" t="s">
        <v>152</v>
      </c>
      <c r="V304" s="431"/>
      <c r="W304" s="431"/>
      <c r="X304" s="432"/>
      <c r="Y304" s="433" t="s">
        <v>156</v>
      </c>
      <c r="Z304" s="430" t="s">
        <v>152</v>
      </c>
      <c r="AA304" s="431"/>
      <c r="AB304" s="431"/>
      <c r="AC304" s="432"/>
      <c r="AD304" s="433" t="s">
        <v>156</v>
      </c>
      <c r="AE304" s="430" t="s">
        <v>152</v>
      </c>
      <c r="AF304" s="431"/>
      <c r="AG304" s="431"/>
      <c r="AH304" s="432"/>
      <c r="AI304" s="433" t="s">
        <v>156</v>
      </c>
      <c r="AJ304" s="430" t="s">
        <v>152</v>
      </c>
      <c r="AK304" s="431"/>
      <c r="AL304" s="431"/>
      <c r="AM304" s="432"/>
      <c r="AN304" s="433" t="s">
        <v>156</v>
      </c>
      <c r="AO304" s="430" t="s">
        <v>152</v>
      </c>
      <c r="AP304" s="431"/>
      <c r="AQ304" s="431"/>
      <c r="AR304" s="432"/>
      <c r="AS304" s="433" t="s">
        <v>156</v>
      </c>
      <c r="AT304" s="430" t="s">
        <v>152</v>
      </c>
      <c r="AU304" s="431"/>
      <c r="AV304" s="431"/>
      <c r="AW304" s="432"/>
      <c r="AX304" s="433" t="s">
        <v>156</v>
      </c>
    </row>
    <row r="305" spans="2:50" hidden="1">
      <c r="B305" s="433"/>
      <c r="C305" s="433"/>
      <c r="D305" s="433"/>
      <c r="E305" s="433" t="s">
        <v>148</v>
      </c>
      <c r="F305" s="433"/>
      <c r="G305" s="433"/>
      <c r="H305" s="441"/>
      <c r="I305" s="434" t="s">
        <v>148</v>
      </c>
      <c r="J305" s="434"/>
      <c r="K305" s="434"/>
      <c r="L305" s="434"/>
      <c r="M305" s="434"/>
      <c r="N305" s="433"/>
      <c r="O305" s="433"/>
      <c r="P305" s="430" t="s">
        <v>153</v>
      </c>
      <c r="Q305" s="431"/>
      <c r="R305" s="431"/>
      <c r="S305" s="432"/>
      <c r="T305" s="433"/>
      <c r="U305" s="430" t="s">
        <v>153</v>
      </c>
      <c r="V305" s="431"/>
      <c r="W305" s="431"/>
      <c r="X305" s="432"/>
      <c r="Y305" s="433"/>
      <c r="Z305" s="430" t="s">
        <v>153</v>
      </c>
      <c r="AA305" s="431"/>
      <c r="AB305" s="431"/>
      <c r="AC305" s="432"/>
      <c r="AD305" s="433"/>
      <c r="AE305" s="430" t="s">
        <v>153</v>
      </c>
      <c r="AF305" s="431"/>
      <c r="AG305" s="431"/>
      <c r="AH305" s="432"/>
      <c r="AI305" s="433"/>
      <c r="AJ305" s="430" t="s">
        <v>153</v>
      </c>
      <c r="AK305" s="431"/>
      <c r="AL305" s="431"/>
      <c r="AM305" s="432"/>
      <c r="AN305" s="433"/>
      <c r="AO305" s="430" t="s">
        <v>153</v>
      </c>
      <c r="AP305" s="431"/>
      <c r="AQ305" s="431"/>
      <c r="AR305" s="432"/>
      <c r="AS305" s="433"/>
      <c r="AT305" s="430" t="s">
        <v>153</v>
      </c>
      <c r="AU305" s="431"/>
      <c r="AV305" s="431"/>
      <c r="AW305" s="432"/>
      <c r="AX305" s="433"/>
    </row>
    <row r="306" spans="2:50" hidden="1">
      <c r="B306" s="433"/>
      <c r="C306" s="433"/>
      <c r="D306" s="433"/>
      <c r="E306" s="94" t="s">
        <v>150</v>
      </c>
      <c r="F306" s="94" t="s">
        <v>151</v>
      </c>
      <c r="G306" s="94" t="s">
        <v>154</v>
      </c>
      <c r="H306" s="442"/>
      <c r="I306" s="153" t="s">
        <v>150</v>
      </c>
      <c r="J306" s="153" t="s">
        <v>151</v>
      </c>
      <c r="K306" s="153" t="s">
        <v>154</v>
      </c>
      <c r="L306" s="434"/>
      <c r="M306" s="434"/>
      <c r="N306" s="433"/>
      <c r="O306" s="433"/>
      <c r="P306" s="94" t="s">
        <v>150</v>
      </c>
      <c r="Q306" s="94" t="s">
        <v>151</v>
      </c>
      <c r="R306" s="94" t="s">
        <v>154</v>
      </c>
      <c r="S306" s="94" t="s">
        <v>168</v>
      </c>
      <c r="T306" s="433"/>
      <c r="U306" s="94" t="s">
        <v>150</v>
      </c>
      <c r="V306" s="94" t="s">
        <v>151</v>
      </c>
      <c r="W306" s="94" t="s">
        <v>154</v>
      </c>
      <c r="X306" s="94" t="s">
        <v>168</v>
      </c>
      <c r="Y306" s="433"/>
      <c r="Z306" s="94" t="s">
        <v>150</v>
      </c>
      <c r="AA306" s="94" t="s">
        <v>151</v>
      </c>
      <c r="AB306" s="94" t="s">
        <v>154</v>
      </c>
      <c r="AC306" s="94" t="s">
        <v>168</v>
      </c>
      <c r="AD306" s="43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3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3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3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33"/>
    </row>
    <row r="307" spans="2:50" hidden="1">
      <c r="B307" s="433" t="s">
        <v>139</v>
      </c>
      <c r="C307" s="95">
        <f>C287</f>
        <v>1</v>
      </c>
      <c r="D307" s="95" t="s">
        <v>802</v>
      </c>
      <c r="E307" s="95">
        <v>17</v>
      </c>
      <c r="F307" s="95">
        <v>1500</v>
      </c>
      <c r="G307" s="178">
        <f>F307/E307</f>
        <v>88.235294117647058</v>
      </c>
      <c r="H307" s="436">
        <f>AVERAGE(G307:G321)</f>
        <v>96.749226006191947</v>
      </c>
      <c r="I307" s="154">
        <f t="shared" ref="I307:I309" si="267">IFERROR(AVERAGE(P307,U307,Z307,AE307,AJ307,AO307,AT307),"")</f>
        <v>16.857142857142858</v>
      </c>
      <c r="J307" s="154">
        <f t="shared" ref="J307:J309" si="268">IFERROR(AVERAGE(Q307,V307,AA307,AF307,AK307,AP307,AU307),"")</f>
        <v>1443.7939426447563</v>
      </c>
      <c r="K307" s="155">
        <f t="shared" ref="K307:K309" si="269">IFERROR(AVERAGE(R307,W307,AB307,AG307,AL307,AQ307,AV307),"")</f>
        <v>85.694074223158395</v>
      </c>
      <c r="L307" s="437">
        <f>IFERROR(AVERAGE(K307:K321),"-")</f>
        <v>93.183562863061155</v>
      </c>
      <c r="M307" s="154">
        <f>IFERROR(RANK(K307, K$307:K$321),"")</f>
        <v>2</v>
      </c>
      <c r="N307" s="433"/>
      <c r="O307" s="433"/>
      <c r="P307" s="95">
        <v>17</v>
      </c>
      <c r="Q307" s="95">
        <v>1442.1428571428582</v>
      </c>
      <c r="R307" s="178">
        <f>IFERROR(Q307/P307,"")</f>
        <v>84.831932773109315</v>
      </c>
      <c r="S307" s="95">
        <f>IFERROR(RANK(R307, R$307:R$321),"")</f>
        <v>2</v>
      </c>
      <c r="T307" s="436">
        <f>AVERAGE(R307:R321)</f>
        <v>92.671051953232109</v>
      </c>
      <c r="U307" s="95">
        <v>17</v>
      </c>
      <c r="V307" s="95">
        <v>1435.6363636363646</v>
      </c>
      <c r="W307" s="178">
        <f>IFERROR(V307/U307,"")</f>
        <v>84.449197860962627</v>
      </c>
      <c r="X307" s="95">
        <f>IFERROR(RANK(W307, W$307:W$321),"")</f>
        <v>2</v>
      </c>
      <c r="Y307" s="436">
        <f>AVERAGE(W307:W321)</f>
        <v>92.704475091472034</v>
      </c>
      <c r="Z307" s="95">
        <v>17</v>
      </c>
      <c r="AA307" s="95">
        <v>1447.0588235294124</v>
      </c>
      <c r="AB307" s="178">
        <f>IFERROR(AA307/Z307,"")</f>
        <v>85.121107266436027</v>
      </c>
      <c r="AC307" s="95">
        <f>IFERROR(RANK(AB307, AB$307:AB$321),"")</f>
        <v>2</v>
      </c>
      <c r="AD307" s="436">
        <f>AVERAGE(AB307:AB321)</f>
        <v>92.774550163004022</v>
      </c>
      <c r="AE307" s="95">
        <v>17</v>
      </c>
      <c r="AF307" s="95">
        <v>1454.6666666666665</v>
      </c>
      <c r="AG307" s="178">
        <f>IFERROR(AF307/AE307,"")</f>
        <v>85.568627450980387</v>
      </c>
      <c r="AH307" s="95">
        <f>IFERROR(RANK(AG307, AG$307:AG$321),"")</f>
        <v>2</v>
      </c>
      <c r="AI307" s="436">
        <f>AVERAGE(AG307:AG321)</f>
        <v>93.060002948547833</v>
      </c>
      <c r="AJ307" s="95">
        <v>17</v>
      </c>
      <c r="AK307" s="95">
        <v>1432.8571428571424</v>
      </c>
      <c r="AL307" s="178">
        <f>IFERROR(AK307/AJ307,"")</f>
        <v>84.285714285714263</v>
      </c>
      <c r="AM307" s="95">
        <f>IFERROR(RANK(AL307, AL$307:AL$321),"")</f>
        <v>2</v>
      </c>
      <c r="AN307" s="436">
        <f>AVERAGE(AL307:AL321)</f>
        <v>92.300068352699938</v>
      </c>
      <c r="AO307" s="95">
        <v>17</v>
      </c>
      <c r="AP307" s="95">
        <v>1437.6000000000004</v>
      </c>
      <c r="AQ307" s="178">
        <f>IFERROR(AP307/AO307,"")</f>
        <v>84.564705882352968</v>
      </c>
      <c r="AR307" s="95">
        <f>IFERROR(RANK(AQ307, AQ$307:AQ$321),"")</f>
        <v>2</v>
      </c>
      <c r="AS307" s="436">
        <f>AVERAGE(AQ307:AQ321)</f>
        <v>92.625980605378317</v>
      </c>
      <c r="AT307" s="95">
        <v>16</v>
      </c>
      <c r="AU307" s="95">
        <v>1456.5957446808513</v>
      </c>
      <c r="AV307" s="178">
        <f>IFERROR(AU307/AT307,"")</f>
        <v>91.037234042553209</v>
      </c>
      <c r="AW307" s="95">
        <f>IFERROR(RANK(AV307, AV$307:AV$321),"")</f>
        <v>2</v>
      </c>
      <c r="AX307" s="436">
        <f>AVERAGE(AV307:AV321)</f>
        <v>96.148810927093791</v>
      </c>
    </row>
    <row r="308" spans="2:50" hidden="1">
      <c r="B308" s="435"/>
      <c r="C308" s="95">
        <f t="shared" ref="C308:C321" si="270">C288</f>
        <v>2</v>
      </c>
      <c r="D308" s="95" t="s">
        <v>838</v>
      </c>
      <c r="E308" s="95">
        <v>19</v>
      </c>
      <c r="F308" s="95">
        <v>2000</v>
      </c>
      <c r="G308" s="178">
        <f>F308/E308</f>
        <v>105.26315789473684</v>
      </c>
      <c r="H308" s="436"/>
      <c r="I308" s="154">
        <f t="shared" si="267"/>
        <v>19</v>
      </c>
      <c r="J308" s="154">
        <f t="shared" si="268"/>
        <v>1912.7879785563141</v>
      </c>
      <c r="K308" s="155">
        <f t="shared" si="269"/>
        <v>100.6730515029639</v>
      </c>
      <c r="L308" s="438"/>
      <c r="M308" s="154">
        <f t="shared" ref="M308:M321" si="271">IFERROR(RANK(K308, K$307:K$321),"")</f>
        <v>1</v>
      </c>
      <c r="N308" s="433"/>
      <c r="O308" s="433"/>
      <c r="P308" s="95">
        <v>19</v>
      </c>
      <c r="Q308" s="95">
        <v>1909.6932515337428</v>
      </c>
      <c r="R308" s="178">
        <f t="shared" ref="R308:R321" si="272">IFERROR(Q308/P308,"")</f>
        <v>100.51017113335489</v>
      </c>
      <c r="S308" s="95">
        <f t="shared" ref="S308:S321" si="273">IFERROR(RANK(R308, R$307:R$321),"")</f>
        <v>1</v>
      </c>
      <c r="T308" s="436"/>
      <c r="U308" s="95">
        <v>19</v>
      </c>
      <c r="V308" s="95">
        <v>1918.2352941176478</v>
      </c>
      <c r="W308" s="178">
        <f t="shared" ref="W308:W321" si="274">IFERROR(V308/U308,"")</f>
        <v>100.95975232198145</v>
      </c>
      <c r="X308" s="95">
        <f t="shared" ref="X308:X321" si="275">IFERROR(RANK(W308, W$307:W$321),"")</f>
        <v>1</v>
      </c>
      <c r="Y308" s="436"/>
      <c r="Z308" s="95">
        <v>19</v>
      </c>
      <c r="AA308" s="95">
        <v>1908.1318681318683</v>
      </c>
      <c r="AB308" s="178">
        <f t="shared" ref="AB308:AB321" si="276">IFERROR(AA308/Z308,"")</f>
        <v>100.42799305957202</v>
      </c>
      <c r="AC308" s="95">
        <f t="shared" ref="AC308:AC321" si="277">IFERROR(RANK(AB308, AB$307:AB$321),"")</f>
        <v>1</v>
      </c>
      <c r="AD308" s="436"/>
      <c r="AE308" s="95">
        <v>19</v>
      </c>
      <c r="AF308" s="95">
        <v>1910.4761904761901</v>
      </c>
      <c r="AG308" s="178">
        <f t="shared" ref="AG308:AG321" si="278">IFERROR(AF308/AE308,"")</f>
        <v>100.55137844611527</v>
      </c>
      <c r="AH308" s="95">
        <f t="shared" ref="AH308:AH321" si="279">IFERROR(RANK(AG308, AG$307:AG$321),"")</f>
        <v>1</v>
      </c>
      <c r="AI308" s="436"/>
      <c r="AJ308" s="95">
        <v>19</v>
      </c>
      <c r="AK308" s="95">
        <v>1905.9740259740267</v>
      </c>
      <c r="AL308" s="178">
        <f t="shared" ref="AL308:AL321" si="280">IFERROR(AK308/AJ308,"")</f>
        <v>100.31442241968561</v>
      </c>
      <c r="AM308" s="95">
        <f t="shared" ref="AM308:AM321" si="281">IFERROR(RANK(AL308, AL$307:AL$321),"")</f>
        <v>1</v>
      </c>
      <c r="AN308" s="436"/>
      <c r="AO308" s="95">
        <v>19</v>
      </c>
      <c r="AP308" s="95">
        <v>1913.0578512396694</v>
      </c>
      <c r="AQ308" s="178">
        <f t="shared" ref="AQ308:AQ321" si="282">IFERROR(AP308/AO308,"")</f>
        <v>100.68725532840365</v>
      </c>
      <c r="AR308" s="95">
        <f t="shared" ref="AR308:AR321" si="283">IFERROR(RANK(AQ308, AQ$307:AQ$321),"")</f>
        <v>1</v>
      </c>
      <c r="AS308" s="436"/>
      <c r="AT308" s="95">
        <v>19</v>
      </c>
      <c r="AU308" s="95">
        <v>1923.9473684210532</v>
      </c>
      <c r="AV308" s="178">
        <f t="shared" ref="AV308:AV321" si="284">IFERROR(AU308/AT308,"")</f>
        <v>101.26038781163437</v>
      </c>
      <c r="AW308" s="95">
        <f t="shared" ref="AW308:AW321" si="285">IFERROR(RANK(AV308, AV$307:AV$321),"")</f>
        <v>1</v>
      </c>
      <c r="AX308" s="436"/>
    </row>
    <row r="309" spans="2:50" hidden="1">
      <c r="B309" s="435"/>
      <c r="C309" s="95">
        <f t="shared" si="270"/>
        <v>3</v>
      </c>
      <c r="D309" s="95"/>
      <c r="E309" s="95"/>
      <c r="F309" s="95"/>
      <c r="G309" s="178"/>
      <c r="H309" s="436"/>
      <c r="I309" s="154" t="str">
        <f t="shared" si="267"/>
        <v/>
      </c>
      <c r="J309" s="154" t="str">
        <f t="shared" si="268"/>
        <v/>
      </c>
      <c r="K309" s="155" t="str">
        <f t="shared" si="269"/>
        <v/>
      </c>
      <c r="L309" s="438"/>
      <c r="M309" s="154" t="str">
        <f t="shared" si="271"/>
        <v/>
      </c>
      <c r="N309" s="433"/>
      <c r="O309" s="433"/>
      <c r="P309" s="95"/>
      <c r="Q309" s="95"/>
      <c r="R309" s="178" t="str">
        <f t="shared" si="272"/>
        <v/>
      </c>
      <c r="S309" s="95" t="str">
        <f t="shared" si="273"/>
        <v/>
      </c>
      <c r="T309" s="436"/>
      <c r="U309" s="95"/>
      <c r="V309" s="95"/>
      <c r="W309" s="178" t="str">
        <f t="shared" si="274"/>
        <v/>
      </c>
      <c r="X309" s="95" t="str">
        <f t="shared" si="275"/>
        <v/>
      </c>
      <c r="Y309" s="436"/>
      <c r="Z309" s="95"/>
      <c r="AA309" s="95"/>
      <c r="AB309" s="178" t="str">
        <f t="shared" si="276"/>
        <v/>
      </c>
      <c r="AC309" s="95" t="str">
        <f t="shared" si="277"/>
        <v/>
      </c>
      <c r="AD309" s="436"/>
      <c r="AE309" s="95"/>
      <c r="AF309" s="95"/>
      <c r="AG309" s="178" t="str">
        <f t="shared" si="278"/>
        <v/>
      </c>
      <c r="AH309" s="95" t="str">
        <f t="shared" si="279"/>
        <v/>
      </c>
      <c r="AI309" s="436"/>
      <c r="AJ309" s="95"/>
      <c r="AK309" s="95"/>
      <c r="AL309" s="178" t="str">
        <f t="shared" si="280"/>
        <v/>
      </c>
      <c r="AM309" s="95" t="str">
        <f t="shared" si="281"/>
        <v/>
      </c>
      <c r="AN309" s="436"/>
      <c r="AO309" s="95"/>
      <c r="AP309" s="95"/>
      <c r="AQ309" s="178" t="str">
        <f t="shared" si="282"/>
        <v/>
      </c>
      <c r="AR309" s="95" t="str">
        <f t="shared" si="283"/>
        <v/>
      </c>
      <c r="AS309" s="436"/>
      <c r="AT309" s="95"/>
      <c r="AU309" s="95"/>
      <c r="AV309" s="178" t="str">
        <f t="shared" si="284"/>
        <v/>
      </c>
      <c r="AW309" s="95" t="str">
        <f t="shared" si="285"/>
        <v/>
      </c>
      <c r="AX309" s="436"/>
    </row>
    <row r="310" spans="2:50" hidden="1">
      <c r="B310" s="435"/>
      <c r="C310" s="95">
        <f t="shared" si="270"/>
        <v>4</v>
      </c>
      <c r="D310" s="95"/>
      <c r="E310" s="95"/>
      <c r="F310" s="95"/>
      <c r="G310" s="178"/>
      <c r="H310" s="436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38"/>
      <c r="M310" s="154" t="str">
        <f t="shared" si="271"/>
        <v/>
      </c>
      <c r="N310" s="433"/>
      <c r="O310" s="433"/>
      <c r="P310" s="95"/>
      <c r="Q310" s="95"/>
      <c r="R310" s="178" t="str">
        <f t="shared" si="272"/>
        <v/>
      </c>
      <c r="S310" s="95" t="str">
        <f t="shared" si="273"/>
        <v/>
      </c>
      <c r="T310" s="436"/>
      <c r="U310" s="95"/>
      <c r="V310" s="95"/>
      <c r="W310" s="178" t="str">
        <f t="shared" si="274"/>
        <v/>
      </c>
      <c r="X310" s="95" t="str">
        <f t="shared" si="275"/>
        <v/>
      </c>
      <c r="Y310" s="436"/>
      <c r="Z310" s="95"/>
      <c r="AA310" s="95"/>
      <c r="AB310" s="178" t="str">
        <f t="shared" si="276"/>
        <v/>
      </c>
      <c r="AC310" s="95" t="str">
        <f t="shared" si="277"/>
        <v/>
      </c>
      <c r="AD310" s="436"/>
      <c r="AE310" s="95"/>
      <c r="AF310" s="95"/>
      <c r="AG310" s="178" t="str">
        <f t="shared" si="278"/>
        <v/>
      </c>
      <c r="AH310" s="95" t="str">
        <f t="shared" si="279"/>
        <v/>
      </c>
      <c r="AI310" s="436"/>
      <c r="AJ310" s="95"/>
      <c r="AK310" s="95"/>
      <c r="AL310" s="178" t="str">
        <f t="shared" si="280"/>
        <v/>
      </c>
      <c r="AM310" s="95" t="str">
        <f t="shared" si="281"/>
        <v/>
      </c>
      <c r="AN310" s="436"/>
      <c r="AO310" s="95"/>
      <c r="AP310" s="95"/>
      <c r="AQ310" s="178" t="str">
        <f t="shared" si="282"/>
        <v/>
      </c>
      <c r="AR310" s="95" t="str">
        <f t="shared" si="283"/>
        <v/>
      </c>
      <c r="AS310" s="436"/>
      <c r="AT310" s="95"/>
      <c r="AU310" s="95"/>
      <c r="AV310" s="178" t="str">
        <f t="shared" si="284"/>
        <v/>
      </c>
      <c r="AW310" s="95" t="str">
        <f t="shared" si="285"/>
        <v/>
      </c>
      <c r="AX310" s="436"/>
    </row>
    <row r="311" spans="2:50" hidden="1">
      <c r="B311" s="435"/>
      <c r="C311" s="95">
        <f t="shared" si="270"/>
        <v>5</v>
      </c>
      <c r="D311" s="95"/>
      <c r="E311" s="95"/>
      <c r="F311" s="95"/>
      <c r="G311" s="178"/>
      <c r="H311" s="436"/>
      <c r="I311" s="154" t="str">
        <f t="shared" ref="I311:I321" si="286">IFERROR(AVERAGE(P311,U311,Z311,AE311,AJ311,AO311,AT311),"")</f>
        <v/>
      </c>
      <c r="J311" s="154" t="str">
        <f t="shared" ref="J311:J321" si="287">IFERROR(AVERAGE(Q311,V311,AA311,AF311,AK311,AP311,AU311),"")</f>
        <v/>
      </c>
      <c r="K311" s="155" t="str">
        <f t="shared" ref="K311:K321" si="288">IFERROR(AVERAGE(R311,W311,AB311,AG311,AL311,AQ311,AV311),"")</f>
        <v/>
      </c>
      <c r="L311" s="438"/>
      <c r="M311" s="154" t="str">
        <f t="shared" si="271"/>
        <v/>
      </c>
      <c r="N311" s="433"/>
      <c r="O311" s="433"/>
      <c r="P311" s="95"/>
      <c r="Q311" s="95"/>
      <c r="R311" s="178" t="str">
        <f t="shared" si="272"/>
        <v/>
      </c>
      <c r="S311" s="95" t="str">
        <f t="shared" si="273"/>
        <v/>
      </c>
      <c r="T311" s="436"/>
      <c r="U311" s="95"/>
      <c r="V311" s="95"/>
      <c r="W311" s="178" t="str">
        <f t="shared" si="274"/>
        <v/>
      </c>
      <c r="X311" s="95" t="str">
        <f t="shared" si="275"/>
        <v/>
      </c>
      <c r="Y311" s="436"/>
      <c r="Z311" s="95"/>
      <c r="AA311" s="95"/>
      <c r="AB311" s="178" t="str">
        <f t="shared" si="276"/>
        <v/>
      </c>
      <c r="AC311" s="95" t="str">
        <f t="shared" si="277"/>
        <v/>
      </c>
      <c r="AD311" s="436"/>
      <c r="AE311" s="95"/>
      <c r="AF311" s="95"/>
      <c r="AG311" s="178" t="str">
        <f t="shared" si="278"/>
        <v/>
      </c>
      <c r="AH311" s="95" t="str">
        <f t="shared" si="279"/>
        <v/>
      </c>
      <c r="AI311" s="436"/>
      <c r="AJ311" s="95"/>
      <c r="AK311" s="95"/>
      <c r="AL311" s="178" t="str">
        <f t="shared" si="280"/>
        <v/>
      </c>
      <c r="AM311" s="95" t="str">
        <f t="shared" si="281"/>
        <v/>
      </c>
      <c r="AN311" s="436"/>
      <c r="AO311" s="95"/>
      <c r="AP311" s="95"/>
      <c r="AQ311" s="178" t="str">
        <f t="shared" si="282"/>
        <v/>
      </c>
      <c r="AR311" s="95" t="str">
        <f t="shared" si="283"/>
        <v/>
      </c>
      <c r="AS311" s="436"/>
      <c r="AT311" s="95"/>
      <c r="AU311" s="95"/>
      <c r="AV311" s="178" t="str">
        <f t="shared" si="284"/>
        <v/>
      </c>
      <c r="AW311" s="95" t="str">
        <f t="shared" si="285"/>
        <v/>
      </c>
      <c r="AX311" s="436"/>
    </row>
    <row r="312" spans="2:50" hidden="1">
      <c r="B312" s="435"/>
      <c r="C312" s="95">
        <f t="shared" si="270"/>
        <v>6</v>
      </c>
      <c r="D312" s="95"/>
      <c r="E312" s="95"/>
      <c r="F312" s="95"/>
      <c r="G312" s="178"/>
      <c r="H312" s="436"/>
      <c r="I312" s="154" t="str">
        <f t="shared" si="286"/>
        <v/>
      </c>
      <c r="J312" s="154" t="str">
        <f t="shared" si="287"/>
        <v/>
      </c>
      <c r="K312" s="155" t="str">
        <f t="shared" si="288"/>
        <v/>
      </c>
      <c r="L312" s="438"/>
      <c r="M312" s="154" t="str">
        <f t="shared" si="271"/>
        <v/>
      </c>
      <c r="N312" s="433"/>
      <c r="O312" s="433"/>
      <c r="P312" s="95"/>
      <c r="Q312" s="95"/>
      <c r="R312" s="178" t="str">
        <f t="shared" si="272"/>
        <v/>
      </c>
      <c r="S312" s="95" t="str">
        <f t="shared" si="273"/>
        <v/>
      </c>
      <c r="T312" s="436"/>
      <c r="U312" s="95"/>
      <c r="V312" s="95"/>
      <c r="W312" s="178" t="str">
        <f t="shared" si="274"/>
        <v/>
      </c>
      <c r="X312" s="95" t="str">
        <f t="shared" si="275"/>
        <v/>
      </c>
      <c r="Y312" s="436"/>
      <c r="Z312" s="95"/>
      <c r="AA312" s="95"/>
      <c r="AB312" s="178" t="str">
        <f t="shared" si="276"/>
        <v/>
      </c>
      <c r="AC312" s="95" t="str">
        <f t="shared" si="277"/>
        <v/>
      </c>
      <c r="AD312" s="436"/>
      <c r="AE312" s="95"/>
      <c r="AF312" s="95"/>
      <c r="AG312" s="178" t="str">
        <f t="shared" si="278"/>
        <v/>
      </c>
      <c r="AH312" s="95" t="str">
        <f t="shared" si="279"/>
        <v/>
      </c>
      <c r="AI312" s="436"/>
      <c r="AJ312" s="95"/>
      <c r="AK312" s="95"/>
      <c r="AL312" s="178" t="str">
        <f t="shared" si="280"/>
        <v/>
      </c>
      <c r="AM312" s="95" t="str">
        <f t="shared" si="281"/>
        <v/>
      </c>
      <c r="AN312" s="436"/>
      <c r="AO312" s="95"/>
      <c r="AP312" s="95"/>
      <c r="AQ312" s="178" t="str">
        <f t="shared" si="282"/>
        <v/>
      </c>
      <c r="AR312" s="95" t="str">
        <f t="shared" si="283"/>
        <v/>
      </c>
      <c r="AS312" s="436"/>
      <c r="AT312" s="95"/>
      <c r="AU312" s="95"/>
      <c r="AV312" s="178" t="str">
        <f t="shared" si="284"/>
        <v/>
      </c>
      <c r="AW312" s="95" t="str">
        <f t="shared" si="285"/>
        <v/>
      </c>
      <c r="AX312" s="436"/>
    </row>
    <row r="313" spans="2:50" hidden="1">
      <c r="B313" s="435"/>
      <c r="C313" s="95">
        <f t="shared" si="270"/>
        <v>7</v>
      </c>
      <c r="D313" s="95"/>
      <c r="E313" s="95"/>
      <c r="F313" s="95"/>
      <c r="G313" s="178"/>
      <c r="H313" s="436"/>
      <c r="I313" s="154" t="str">
        <f t="shared" si="286"/>
        <v/>
      </c>
      <c r="J313" s="154" t="str">
        <f t="shared" si="287"/>
        <v/>
      </c>
      <c r="K313" s="155" t="str">
        <f t="shared" si="288"/>
        <v/>
      </c>
      <c r="L313" s="438"/>
      <c r="M313" s="154" t="str">
        <f t="shared" si="271"/>
        <v/>
      </c>
      <c r="N313" s="433"/>
      <c r="O313" s="433"/>
      <c r="P313" s="95"/>
      <c r="Q313" s="95"/>
      <c r="R313" s="178" t="str">
        <f t="shared" si="272"/>
        <v/>
      </c>
      <c r="S313" s="95" t="str">
        <f t="shared" si="273"/>
        <v/>
      </c>
      <c r="T313" s="436"/>
      <c r="U313" s="95"/>
      <c r="V313" s="95"/>
      <c r="W313" s="178" t="str">
        <f t="shared" si="274"/>
        <v/>
      </c>
      <c r="X313" s="95" t="str">
        <f t="shared" si="275"/>
        <v/>
      </c>
      <c r="Y313" s="436"/>
      <c r="Z313" s="95"/>
      <c r="AA313" s="95"/>
      <c r="AB313" s="178" t="str">
        <f t="shared" si="276"/>
        <v/>
      </c>
      <c r="AC313" s="95" t="str">
        <f t="shared" si="277"/>
        <v/>
      </c>
      <c r="AD313" s="436"/>
      <c r="AE313" s="95"/>
      <c r="AF313" s="95"/>
      <c r="AG313" s="178" t="str">
        <f t="shared" si="278"/>
        <v/>
      </c>
      <c r="AH313" s="95" t="str">
        <f t="shared" si="279"/>
        <v/>
      </c>
      <c r="AI313" s="436"/>
      <c r="AJ313" s="95"/>
      <c r="AK313" s="95"/>
      <c r="AL313" s="178" t="str">
        <f t="shared" si="280"/>
        <v/>
      </c>
      <c r="AM313" s="95" t="str">
        <f t="shared" si="281"/>
        <v/>
      </c>
      <c r="AN313" s="436"/>
      <c r="AO313" s="95"/>
      <c r="AP313" s="95"/>
      <c r="AQ313" s="178" t="str">
        <f t="shared" si="282"/>
        <v/>
      </c>
      <c r="AR313" s="95" t="str">
        <f t="shared" si="283"/>
        <v/>
      </c>
      <c r="AS313" s="436"/>
      <c r="AT313" s="95"/>
      <c r="AU313" s="95"/>
      <c r="AV313" s="178" t="str">
        <f t="shared" si="284"/>
        <v/>
      </c>
      <c r="AW313" s="95" t="str">
        <f t="shared" si="285"/>
        <v/>
      </c>
      <c r="AX313" s="436"/>
    </row>
    <row r="314" spans="2:50" hidden="1">
      <c r="B314" s="435"/>
      <c r="C314" s="95">
        <f t="shared" si="270"/>
        <v>8</v>
      </c>
      <c r="D314" s="95"/>
      <c r="E314" s="95"/>
      <c r="F314" s="95"/>
      <c r="G314" s="178"/>
      <c r="H314" s="436"/>
      <c r="I314" s="154" t="str">
        <f t="shared" si="286"/>
        <v/>
      </c>
      <c r="J314" s="154" t="str">
        <f t="shared" si="287"/>
        <v/>
      </c>
      <c r="K314" s="155" t="str">
        <f t="shared" si="288"/>
        <v/>
      </c>
      <c r="L314" s="438"/>
      <c r="M314" s="154" t="str">
        <f t="shared" si="271"/>
        <v/>
      </c>
      <c r="N314" s="433"/>
      <c r="O314" s="433"/>
      <c r="P314" s="95"/>
      <c r="Q314" s="95"/>
      <c r="R314" s="178" t="str">
        <f t="shared" si="272"/>
        <v/>
      </c>
      <c r="S314" s="95" t="str">
        <f t="shared" si="273"/>
        <v/>
      </c>
      <c r="T314" s="436"/>
      <c r="U314" s="95"/>
      <c r="V314" s="95"/>
      <c r="W314" s="178" t="str">
        <f t="shared" si="274"/>
        <v/>
      </c>
      <c r="X314" s="95" t="str">
        <f t="shared" si="275"/>
        <v/>
      </c>
      <c r="Y314" s="436"/>
      <c r="Z314" s="95"/>
      <c r="AA314" s="95"/>
      <c r="AB314" s="178" t="str">
        <f t="shared" si="276"/>
        <v/>
      </c>
      <c r="AC314" s="95" t="str">
        <f t="shared" si="277"/>
        <v/>
      </c>
      <c r="AD314" s="436"/>
      <c r="AE314" s="95"/>
      <c r="AF314" s="95"/>
      <c r="AG314" s="178" t="str">
        <f t="shared" si="278"/>
        <v/>
      </c>
      <c r="AH314" s="95" t="str">
        <f t="shared" si="279"/>
        <v/>
      </c>
      <c r="AI314" s="436"/>
      <c r="AJ314" s="95"/>
      <c r="AK314" s="95"/>
      <c r="AL314" s="178" t="str">
        <f t="shared" si="280"/>
        <v/>
      </c>
      <c r="AM314" s="95" t="str">
        <f t="shared" si="281"/>
        <v/>
      </c>
      <c r="AN314" s="436"/>
      <c r="AO314" s="95"/>
      <c r="AP314" s="95"/>
      <c r="AQ314" s="178" t="str">
        <f t="shared" si="282"/>
        <v/>
      </c>
      <c r="AR314" s="95" t="str">
        <f t="shared" si="283"/>
        <v/>
      </c>
      <c r="AS314" s="436"/>
      <c r="AT314" s="95"/>
      <c r="AU314" s="95"/>
      <c r="AV314" s="178" t="str">
        <f t="shared" si="284"/>
        <v/>
      </c>
      <c r="AW314" s="95" t="str">
        <f t="shared" si="285"/>
        <v/>
      </c>
      <c r="AX314" s="436"/>
    </row>
    <row r="315" spans="2:50" hidden="1">
      <c r="B315" s="435"/>
      <c r="C315" s="95">
        <f t="shared" si="270"/>
        <v>9</v>
      </c>
      <c r="D315" s="95"/>
      <c r="E315" s="95"/>
      <c r="F315" s="95"/>
      <c r="G315" s="178"/>
      <c r="H315" s="436"/>
      <c r="I315" s="154" t="str">
        <f t="shared" si="286"/>
        <v/>
      </c>
      <c r="J315" s="154" t="str">
        <f t="shared" si="287"/>
        <v/>
      </c>
      <c r="K315" s="155" t="str">
        <f t="shared" si="288"/>
        <v/>
      </c>
      <c r="L315" s="438"/>
      <c r="M315" s="154" t="str">
        <f t="shared" si="271"/>
        <v/>
      </c>
      <c r="N315" s="433"/>
      <c r="O315" s="433"/>
      <c r="P315" s="95"/>
      <c r="Q315" s="95"/>
      <c r="R315" s="178" t="str">
        <f t="shared" si="272"/>
        <v/>
      </c>
      <c r="S315" s="95" t="str">
        <f t="shared" si="273"/>
        <v/>
      </c>
      <c r="T315" s="436"/>
      <c r="U315" s="95"/>
      <c r="V315" s="95"/>
      <c r="W315" s="178" t="str">
        <f t="shared" si="274"/>
        <v/>
      </c>
      <c r="X315" s="95" t="str">
        <f t="shared" si="275"/>
        <v/>
      </c>
      <c r="Y315" s="436"/>
      <c r="Z315" s="95"/>
      <c r="AA315" s="95"/>
      <c r="AB315" s="178" t="str">
        <f t="shared" si="276"/>
        <v/>
      </c>
      <c r="AC315" s="95" t="str">
        <f t="shared" si="277"/>
        <v/>
      </c>
      <c r="AD315" s="436"/>
      <c r="AE315" s="95"/>
      <c r="AF315" s="95"/>
      <c r="AG315" s="178" t="str">
        <f t="shared" si="278"/>
        <v/>
      </c>
      <c r="AH315" s="95" t="str">
        <f t="shared" si="279"/>
        <v/>
      </c>
      <c r="AI315" s="436"/>
      <c r="AJ315" s="95"/>
      <c r="AK315" s="95"/>
      <c r="AL315" s="178" t="str">
        <f t="shared" si="280"/>
        <v/>
      </c>
      <c r="AM315" s="95" t="str">
        <f t="shared" si="281"/>
        <v/>
      </c>
      <c r="AN315" s="436"/>
      <c r="AO315" s="95"/>
      <c r="AP315" s="95"/>
      <c r="AQ315" s="178" t="str">
        <f t="shared" si="282"/>
        <v/>
      </c>
      <c r="AR315" s="95" t="str">
        <f t="shared" si="283"/>
        <v/>
      </c>
      <c r="AS315" s="436"/>
      <c r="AT315" s="95"/>
      <c r="AU315" s="95"/>
      <c r="AV315" s="178" t="str">
        <f t="shared" si="284"/>
        <v/>
      </c>
      <c r="AW315" s="95" t="str">
        <f t="shared" si="285"/>
        <v/>
      </c>
      <c r="AX315" s="436"/>
    </row>
    <row r="316" spans="2:50" hidden="1">
      <c r="B316" s="435"/>
      <c r="C316" s="95">
        <f t="shared" si="270"/>
        <v>10</v>
      </c>
      <c r="D316" s="95"/>
      <c r="E316" s="95"/>
      <c r="F316" s="95"/>
      <c r="G316" s="178"/>
      <c r="H316" s="436"/>
      <c r="I316" s="154" t="str">
        <f t="shared" si="286"/>
        <v/>
      </c>
      <c r="J316" s="154" t="str">
        <f t="shared" si="287"/>
        <v/>
      </c>
      <c r="K316" s="155" t="str">
        <f t="shared" si="288"/>
        <v/>
      </c>
      <c r="L316" s="438"/>
      <c r="M316" s="154" t="str">
        <f t="shared" si="271"/>
        <v/>
      </c>
      <c r="N316" s="433"/>
      <c r="O316" s="433"/>
      <c r="P316" s="95"/>
      <c r="Q316" s="95"/>
      <c r="R316" s="178" t="str">
        <f t="shared" si="272"/>
        <v/>
      </c>
      <c r="S316" s="95" t="str">
        <f t="shared" si="273"/>
        <v/>
      </c>
      <c r="T316" s="436"/>
      <c r="U316" s="95"/>
      <c r="V316" s="95"/>
      <c r="W316" s="178" t="str">
        <f t="shared" si="274"/>
        <v/>
      </c>
      <c r="X316" s="95" t="str">
        <f t="shared" si="275"/>
        <v/>
      </c>
      <c r="Y316" s="436"/>
      <c r="Z316" s="95"/>
      <c r="AA316" s="95"/>
      <c r="AB316" s="178" t="str">
        <f t="shared" si="276"/>
        <v/>
      </c>
      <c r="AC316" s="95" t="str">
        <f t="shared" si="277"/>
        <v/>
      </c>
      <c r="AD316" s="436"/>
      <c r="AE316" s="95"/>
      <c r="AF316" s="95"/>
      <c r="AG316" s="178" t="str">
        <f t="shared" si="278"/>
        <v/>
      </c>
      <c r="AH316" s="95" t="str">
        <f t="shared" si="279"/>
        <v/>
      </c>
      <c r="AI316" s="436"/>
      <c r="AJ316" s="95"/>
      <c r="AK316" s="95"/>
      <c r="AL316" s="178" t="str">
        <f t="shared" si="280"/>
        <v/>
      </c>
      <c r="AM316" s="95" t="str">
        <f t="shared" si="281"/>
        <v/>
      </c>
      <c r="AN316" s="436"/>
      <c r="AO316" s="95"/>
      <c r="AP316" s="95"/>
      <c r="AQ316" s="178" t="str">
        <f t="shared" si="282"/>
        <v/>
      </c>
      <c r="AR316" s="95" t="str">
        <f t="shared" si="283"/>
        <v/>
      </c>
      <c r="AS316" s="436"/>
      <c r="AT316" s="95"/>
      <c r="AU316" s="95"/>
      <c r="AV316" s="178" t="str">
        <f t="shared" si="284"/>
        <v/>
      </c>
      <c r="AW316" s="95" t="str">
        <f t="shared" si="285"/>
        <v/>
      </c>
      <c r="AX316" s="436"/>
    </row>
    <row r="317" spans="2:50" hidden="1">
      <c r="B317" s="435"/>
      <c r="C317" s="95">
        <f t="shared" si="270"/>
        <v>11</v>
      </c>
      <c r="D317" s="95"/>
      <c r="E317" s="95"/>
      <c r="F317" s="95"/>
      <c r="G317" s="178"/>
      <c r="H317" s="436"/>
      <c r="I317" s="154" t="str">
        <f t="shared" si="286"/>
        <v/>
      </c>
      <c r="J317" s="154" t="str">
        <f t="shared" si="287"/>
        <v/>
      </c>
      <c r="K317" s="155" t="str">
        <f t="shared" si="288"/>
        <v/>
      </c>
      <c r="L317" s="438"/>
      <c r="M317" s="154" t="str">
        <f t="shared" si="271"/>
        <v/>
      </c>
      <c r="N317" s="433"/>
      <c r="O317" s="433"/>
      <c r="P317" s="95"/>
      <c r="Q317" s="95"/>
      <c r="R317" s="178" t="str">
        <f t="shared" si="272"/>
        <v/>
      </c>
      <c r="S317" s="95" t="str">
        <f t="shared" si="273"/>
        <v/>
      </c>
      <c r="T317" s="436"/>
      <c r="U317" s="95"/>
      <c r="V317" s="95"/>
      <c r="W317" s="178" t="str">
        <f t="shared" si="274"/>
        <v/>
      </c>
      <c r="X317" s="95" t="str">
        <f t="shared" si="275"/>
        <v/>
      </c>
      <c r="Y317" s="436"/>
      <c r="Z317" s="95"/>
      <c r="AA317" s="95"/>
      <c r="AB317" s="178" t="str">
        <f t="shared" si="276"/>
        <v/>
      </c>
      <c r="AC317" s="95" t="str">
        <f t="shared" si="277"/>
        <v/>
      </c>
      <c r="AD317" s="436"/>
      <c r="AE317" s="95"/>
      <c r="AF317" s="95"/>
      <c r="AG317" s="178" t="str">
        <f t="shared" si="278"/>
        <v/>
      </c>
      <c r="AH317" s="95" t="str">
        <f t="shared" si="279"/>
        <v/>
      </c>
      <c r="AI317" s="436"/>
      <c r="AJ317" s="95"/>
      <c r="AK317" s="95"/>
      <c r="AL317" s="178" t="str">
        <f t="shared" si="280"/>
        <v/>
      </c>
      <c r="AM317" s="95" t="str">
        <f t="shared" si="281"/>
        <v/>
      </c>
      <c r="AN317" s="436"/>
      <c r="AO317" s="95"/>
      <c r="AP317" s="95"/>
      <c r="AQ317" s="178" t="str">
        <f t="shared" si="282"/>
        <v/>
      </c>
      <c r="AR317" s="95" t="str">
        <f t="shared" si="283"/>
        <v/>
      </c>
      <c r="AS317" s="436"/>
      <c r="AT317" s="95"/>
      <c r="AU317" s="95"/>
      <c r="AV317" s="178" t="str">
        <f t="shared" si="284"/>
        <v/>
      </c>
      <c r="AW317" s="95" t="str">
        <f t="shared" si="285"/>
        <v/>
      </c>
      <c r="AX317" s="436"/>
    </row>
    <row r="318" spans="2:50" hidden="1">
      <c r="B318" s="435"/>
      <c r="C318" s="95">
        <f t="shared" si="270"/>
        <v>12</v>
      </c>
      <c r="D318" s="95"/>
      <c r="E318" s="95"/>
      <c r="F318" s="95"/>
      <c r="G318" s="178"/>
      <c r="H318" s="436"/>
      <c r="I318" s="154" t="str">
        <f t="shared" si="286"/>
        <v/>
      </c>
      <c r="J318" s="154" t="str">
        <f t="shared" si="287"/>
        <v/>
      </c>
      <c r="K318" s="155" t="str">
        <f t="shared" si="288"/>
        <v/>
      </c>
      <c r="L318" s="438"/>
      <c r="M318" s="154" t="str">
        <f t="shared" si="271"/>
        <v/>
      </c>
      <c r="N318" s="433"/>
      <c r="O318" s="433"/>
      <c r="P318" s="95"/>
      <c r="Q318" s="95"/>
      <c r="R318" s="178" t="str">
        <f t="shared" si="272"/>
        <v/>
      </c>
      <c r="S318" s="95" t="str">
        <f t="shared" si="273"/>
        <v/>
      </c>
      <c r="T318" s="436"/>
      <c r="U318" s="95"/>
      <c r="V318" s="95"/>
      <c r="W318" s="178" t="str">
        <f t="shared" si="274"/>
        <v/>
      </c>
      <c r="X318" s="95" t="str">
        <f t="shared" si="275"/>
        <v/>
      </c>
      <c r="Y318" s="436"/>
      <c r="Z318" s="95"/>
      <c r="AA318" s="95"/>
      <c r="AB318" s="178" t="str">
        <f t="shared" si="276"/>
        <v/>
      </c>
      <c r="AC318" s="95" t="str">
        <f t="shared" si="277"/>
        <v/>
      </c>
      <c r="AD318" s="436"/>
      <c r="AE318" s="95"/>
      <c r="AF318" s="95"/>
      <c r="AG318" s="178" t="str">
        <f t="shared" si="278"/>
        <v/>
      </c>
      <c r="AH318" s="95" t="str">
        <f t="shared" si="279"/>
        <v/>
      </c>
      <c r="AI318" s="436"/>
      <c r="AJ318" s="95"/>
      <c r="AK318" s="95"/>
      <c r="AL318" s="178" t="str">
        <f t="shared" si="280"/>
        <v/>
      </c>
      <c r="AM318" s="95" t="str">
        <f t="shared" si="281"/>
        <v/>
      </c>
      <c r="AN318" s="436"/>
      <c r="AO318" s="95"/>
      <c r="AP318" s="95"/>
      <c r="AQ318" s="178" t="str">
        <f t="shared" si="282"/>
        <v/>
      </c>
      <c r="AR318" s="95" t="str">
        <f t="shared" si="283"/>
        <v/>
      </c>
      <c r="AS318" s="436"/>
      <c r="AT318" s="95"/>
      <c r="AU318" s="95"/>
      <c r="AV318" s="178" t="str">
        <f t="shared" si="284"/>
        <v/>
      </c>
      <c r="AW318" s="95" t="str">
        <f t="shared" si="285"/>
        <v/>
      </c>
      <c r="AX318" s="436"/>
    </row>
    <row r="319" spans="2:50" hidden="1">
      <c r="B319" s="435"/>
      <c r="C319" s="95">
        <f t="shared" si="270"/>
        <v>13</v>
      </c>
      <c r="D319" s="95"/>
      <c r="E319" s="95"/>
      <c r="F319" s="95"/>
      <c r="G319" s="178"/>
      <c r="H319" s="436"/>
      <c r="I319" s="154" t="str">
        <f t="shared" si="286"/>
        <v/>
      </c>
      <c r="J319" s="154" t="str">
        <f t="shared" si="287"/>
        <v/>
      </c>
      <c r="K319" s="155" t="str">
        <f t="shared" si="288"/>
        <v/>
      </c>
      <c r="L319" s="438"/>
      <c r="M319" s="154" t="str">
        <f t="shared" si="271"/>
        <v/>
      </c>
      <c r="N319" s="433"/>
      <c r="O319" s="433"/>
      <c r="P319" s="95"/>
      <c r="Q319" s="95"/>
      <c r="R319" s="178" t="str">
        <f t="shared" si="272"/>
        <v/>
      </c>
      <c r="S319" s="95" t="str">
        <f t="shared" si="273"/>
        <v/>
      </c>
      <c r="T319" s="436"/>
      <c r="U319" s="95"/>
      <c r="V319" s="95"/>
      <c r="W319" s="178" t="str">
        <f t="shared" si="274"/>
        <v/>
      </c>
      <c r="X319" s="95" t="str">
        <f t="shared" si="275"/>
        <v/>
      </c>
      <c r="Y319" s="436"/>
      <c r="Z319" s="95"/>
      <c r="AA319" s="95"/>
      <c r="AB319" s="178" t="str">
        <f t="shared" si="276"/>
        <v/>
      </c>
      <c r="AC319" s="95" t="str">
        <f t="shared" si="277"/>
        <v/>
      </c>
      <c r="AD319" s="436"/>
      <c r="AE319" s="95"/>
      <c r="AF319" s="95"/>
      <c r="AG319" s="178" t="str">
        <f t="shared" si="278"/>
        <v/>
      </c>
      <c r="AH319" s="95" t="str">
        <f t="shared" si="279"/>
        <v/>
      </c>
      <c r="AI319" s="436"/>
      <c r="AJ319" s="95"/>
      <c r="AK319" s="95"/>
      <c r="AL319" s="178" t="str">
        <f t="shared" si="280"/>
        <v/>
      </c>
      <c r="AM319" s="95" t="str">
        <f t="shared" si="281"/>
        <v/>
      </c>
      <c r="AN319" s="436"/>
      <c r="AO319" s="95"/>
      <c r="AP319" s="95"/>
      <c r="AQ319" s="178" t="str">
        <f t="shared" si="282"/>
        <v/>
      </c>
      <c r="AR319" s="95" t="str">
        <f t="shared" si="283"/>
        <v/>
      </c>
      <c r="AS319" s="436"/>
      <c r="AT319" s="95"/>
      <c r="AU319" s="95"/>
      <c r="AV319" s="178" t="str">
        <f t="shared" si="284"/>
        <v/>
      </c>
      <c r="AW319" s="95" t="str">
        <f t="shared" si="285"/>
        <v/>
      </c>
      <c r="AX319" s="436"/>
    </row>
    <row r="320" spans="2:50" hidden="1">
      <c r="B320" s="435"/>
      <c r="C320" s="95">
        <f t="shared" si="270"/>
        <v>14</v>
      </c>
      <c r="D320" s="95"/>
      <c r="E320" s="95"/>
      <c r="F320" s="95"/>
      <c r="G320" s="178"/>
      <c r="H320" s="436"/>
      <c r="I320" s="154" t="str">
        <f t="shared" si="286"/>
        <v/>
      </c>
      <c r="J320" s="154" t="str">
        <f t="shared" si="287"/>
        <v/>
      </c>
      <c r="K320" s="155" t="str">
        <f t="shared" si="288"/>
        <v/>
      </c>
      <c r="L320" s="438"/>
      <c r="M320" s="154" t="str">
        <f t="shared" si="271"/>
        <v/>
      </c>
      <c r="N320" s="433"/>
      <c r="O320" s="433"/>
      <c r="P320" s="95"/>
      <c r="Q320" s="95"/>
      <c r="R320" s="178" t="str">
        <f t="shared" si="272"/>
        <v/>
      </c>
      <c r="S320" s="95" t="str">
        <f t="shared" si="273"/>
        <v/>
      </c>
      <c r="T320" s="436"/>
      <c r="U320" s="95"/>
      <c r="V320" s="95"/>
      <c r="W320" s="178" t="str">
        <f t="shared" si="274"/>
        <v/>
      </c>
      <c r="X320" s="95" t="str">
        <f t="shared" si="275"/>
        <v/>
      </c>
      <c r="Y320" s="436"/>
      <c r="Z320" s="95"/>
      <c r="AA320" s="95"/>
      <c r="AB320" s="178" t="str">
        <f t="shared" si="276"/>
        <v/>
      </c>
      <c r="AC320" s="95" t="str">
        <f t="shared" si="277"/>
        <v/>
      </c>
      <c r="AD320" s="436"/>
      <c r="AE320" s="95"/>
      <c r="AF320" s="95"/>
      <c r="AG320" s="178" t="str">
        <f t="shared" si="278"/>
        <v/>
      </c>
      <c r="AH320" s="95" t="str">
        <f t="shared" si="279"/>
        <v/>
      </c>
      <c r="AI320" s="436"/>
      <c r="AJ320" s="95"/>
      <c r="AK320" s="95"/>
      <c r="AL320" s="178" t="str">
        <f t="shared" si="280"/>
        <v/>
      </c>
      <c r="AM320" s="95" t="str">
        <f t="shared" si="281"/>
        <v/>
      </c>
      <c r="AN320" s="436"/>
      <c r="AO320" s="95"/>
      <c r="AP320" s="95"/>
      <c r="AQ320" s="178" t="str">
        <f t="shared" si="282"/>
        <v/>
      </c>
      <c r="AR320" s="95" t="str">
        <f t="shared" si="283"/>
        <v/>
      </c>
      <c r="AS320" s="436"/>
      <c r="AT320" s="95"/>
      <c r="AU320" s="95"/>
      <c r="AV320" s="178" t="str">
        <f t="shared" si="284"/>
        <v/>
      </c>
      <c r="AW320" s="95" t="str">
        <f t="shared" si="285"/>
        <v/>
      </c>
      <c r="AX320" s="436"/>
    </row>
    <row r="321" spans="2:50" hidden="1">
      <c r="B321" s="435"/>
      <c r="C321" s="95">
        <f t="shared" si="270"/>
        <v>15</v>
      </c>
      <c r="D321" s="95"/>
      <c r="E321" s="95"/>
      <c r="F321" s="95"/>
      <c r="G321" s="178"/>
      <c r="H321" s="436"/>
      <c r="I321" s="154" t="str">
        <f t="shared" si="286"/>
        <v/>
      </c>
      <c r="J321" s="154" t="str">
        <f t="shared" si="287"/>
        <v/>
      </c>
      <c r="K321" s="155" t="str">
        <f t="shared" si="288"/>
        <v/>
      </c>
      <c r="L321" s="439"/>
      <c r="M321" s="154" t="str">
        <f t="shared" si="271"/>
        <v/>
      </c>
      <c r="N321" s="433"/>
      <c r="O321" s="433"/>
      <c r="P321" s="95"/>
      <c r="Q321" s="95"/>
      <c r="R321" s="178" t="str">
        <f t="shared" si="272"/>
        <v/>
      </c>
      <c r="S321" s="95" t="str">
        <f t="shared" si="273"/>
        <v/>
      </c>
      <c r="T321" s="436"/>
      <c r="U321" s="95"/>
      <c r="V321" s="95"/>
      <c r="W321" s="178" t="str">
        <f t="shared" si="274"/>
        <v/>
      </c>
      <c r="X321" s="95" t="str">
        <f t="shared" si="275"/>
        <v/>
      </c>
      <c r="Y321" s="436"/>
      <c r="Z321" s="95"/>
      <c r="AA321" s="95"/>
      <c r="AB321" s="178" t="str">
        <f t="shared" si="276"/>
        <v/>
      </c>
      <c r="AC321" s="95" t="str">
        <f t="shared" si="277"/>
        <v/>
      </c>
      <c r="AD321" s="436"/>
      <c r="AE321" s="95"/>
      <c r="AF321" s="95"/>
      <c r="AG321" s="178" t="str">
        <f t="shared" si="278"/>
        <v/>
      </c>
      <c r="AH321" s="95" t="str">
        <f t="shared" si="279"/>
        <v/>
      </c>
      <c r="AI321" s="436"/>
      <c r="AJ321" s="95"/>
      <c r="AK321" s="95"/>
      <c r="AL321" s="178" t="str">
        <f t="shared" si="280"/>
        <v/>
      </c>
      <c r="AM321" s="95" t="str">
        <f t="shared" si="281"/>
        <v/>
      </c>
      <c r="AN321" s="436"/>
      <c r="AO321" s="95"/>
      <c r="AP321" s="95"/>
      <c r="AQ321" s="178" t="str">
        <f t="shared" si="282"/>
        <v/>
      </c>
      <c r="AR321" s="95" t="str">
        <f t="shared" si="283"/>
        <v/>
      </c>
      <c r="AS321" s="436"/>
      <c r="AT321" s="95"/>
      <c r="AU321" s="95"/>
      <c r="AV321" s="178" t="str">
        <f t="shared" si="284"/>
        <v/>
      </c>
      <c r="AW321" s="95" t="str">
        <f t="shared" si="285"/>
        <v/>
      </c>
      <c r="AX321" s="436"/>
    </row>
    <row r="322" spans="2:50" ht="15.75" hidden="1">
      <c r="B322" s="443" t="s">
        <v>167</v>
      </c>
      <c r="C322" s="444"/>
      <c r="D322" s="444"/>
      <c r="E322" s="444"/>
      <c r="F322" s="444"/>
      <c r="G322" s="444"/>
      <c r="H322" s="444"/>
      <c r="I322" s="151"/>
      <c r="J322" s="151"/>
      <c r="K322" s="151"/>
      <c r="L322" s="151"/>
      <c r="M322" s="151"/>
      <c r="N322" s="433" t="s">
        <v>159</v>
      </c>
      <c r="O322" s="446" t="s">
        <v>106</v>
      </c>
      <c r="P322" s="448">
        <f>AT302+1</f>
        <v>45979</v>
      </c>
      <c r="Q322" s="435"/>
      <c r="R322" s="435"/>
      <c r="S322" s="435"/>
      <c r="T322" s="435"/>
      <c r="U322" s="448">
        <f>P322+1</f>
        <v>45980</v>
      </c>
      <c r="V322" s="435"/>
      <c r="W322" s="435"/>
      <c r="X322" s="435"/>
      <c r="Y322" s="435"/>
      <c r="Z322" s="448">
        <f>U322+1</f>
        <v>45981</v>
      </c>
      <c r="AA322" s="435"/>
      <c r="AB322" s="435"/>
      <c r="AC322" s="435"/>
      <c r="AD322" s="435"/>
      <c r="AE322" s="448">
        <f>Z322+1</f>
        <v>45982</v>
      </c>
      <c r="AF322" s="435"/>
      <c r="AG322" s="435"/>
      <c r="AH322" s="435"/>
      <c r="AI322" s="435"/>
      <c r="AJ322" s="448">
        <f>AE322+1</f>
        <v>45983</v>
      </c>
      <c r="AK322" s="435"/>
      <c r="AL322" s="435"/>
      <c r="AM322" s="435"/>
      <c r="AN322" s="435"/>
      <c r="AO322" s="448">
        <f>AJ322+1</f>
        <v>45984</v>
      </c>
      <c r="AP322" s="435"/>
      <c r="AQ322" s="435"/>
      <c r="AR322" s="435"/>
      <c r="AS322" s="435"/>
      <c r="AT322" s="448">
        <f>AO322+1</f>
        <v>45985</v>
      </c>
      <c r="AU322" s="435"/>
      <c r="AV322" s="435"/>
      <c r="AW322" s="435"/>
      <c r="AX322" s="435"/>
    </row>
    <row r="323" spans="2:50" ht="15.75" hidden="1">
      <c r="B323" s="445"/>
      <c r="C323" s="445"/>
      <c r="D323" s="445"/>
      <c r="E323" s="445"/>
      <c r="F323" s="445"/>
      <c r="G323" s="445"/>
      <c r="H323" s="445"/>
      <c r="I323" s="151"/>
      <c r="J323" s="151"/>
      <c r="K323" s="151"/>
      <c r="L323" s="151"/>
      <c r="M323" s="151"/>
      <c r="N323" s="433"/>
      <c r="O323" s="447"/>
      <c r="P323" s="448" t="s">
        <v>120</v>
      </c>
      <c r="Q323" s="435"/>
      <c r="R323" s="435"/>
      <c r="S323" s="435"/>
      <c r="T323" s="435"/>
      <c r="U323" s="448" t="s">
        <v>114</v>
      </c>
      <c r="V323" s="435"/>
      <c r="W323" s="435"/>
      <c r="X323" s="435"/>
      <c r="Y323" s="435"/>
      <c r="Z323" s="448" t="s">
        <v>115</v>
      </c>
      <c r="AA323" s="435"/>
      <c r="AB323" s="435"/>
      <c r="AC323" s="435"/>
      <c r="AD323" s="435"/>
      <c r="AE323" s="448" t="s">
        <v>116</v>
      </c>
      <c r="AF323" s="435"/>
      <c r="AG323" s="435"/>
      <c r="AH323" s="435"/>
      <c r="AI323" s="435"/>
      <c r="AJ323" s="448" t="s">
        <v>117</v>
      </c>
      <c r="AK323" s="435"/>
      <c r="AL323" s="435"/>
      <c r="AM323" s="435"/>
      <c r="AN323" s="435"/>
      <c r="AO323" s="448" t="s">
        <v>118</v>
      </c>
      <c r="AP323" s="435"/>
      <c r="AQ323" s="435"/>
      <c r="AR323" s="435"/>
      <c r="AS323" s="435"/>
      <c r="AT323" s="448" t="s">
        <v>119</v>
      </c>
      <c r="AU323" s="435"/>
      <c r="AV323" s="435"/>
      <c r="AW323" s="435"/>
      <c r="AX323" s="435"/>
    </row>
    <row r="324" spans="2:50" hidden="1">
      <c r="B324" s="433" t="s">
        <v>155</v>
      </c>
      <c r="C324" s="433" t="s">
        <v>147</v>
      </c>
      <c r="D324" s="433"/>
      <c r="E324" s="433" t="s">
        <v>149</v>
      </c>
      <c r="F324" s="433"/>
      <c r="G324" s="433"/>
      <c r="H324" s="440" t="s">
        <v>156</v>
      </c>
      <c r="I324" s="434" t="s">
        <v>225</v>
      </c>
      <c r="J324" s="434"/>
      <c r="K324" s="434"/>
      <c r="L324" s="434" t="s">
        <v>156</v>
      </c>
      <c r="M324" s="434" t="s">
        <v>168</v>
      </c>
      <c r="N324" s="433"/>
      <c r="O324" s="433" t="s">
        <v>158</v>
      </c>
      <c r="P324" s="430" t="s">
        <v>152</v>
      </c>
      <c r="Q324" s="431"/>
      <c r="R324" s="431"/>
      <c r="S324" s="432"/>
      <c r="T324" s="433" t="s">
        <v>156</v>
      </c>
      <c r="U324" s="430" t="s">
        <v>152</v>
      </c>
      <c r="V324" s="431"/>
      <c r="W324" s="431"/>
      <c r="X324" s="432"/>
      <c r="Y324" s="433" t="s">
        <v>156</v>
      </c>
      <c r="Z324" s="430" t="s">
        <v>152</v>
      </c>
      <c r="AA324" s="431"/>
      <c r="AB324" s="431"/>
      <c r="AC324" s="432"/>
      <c r="AD324" s="433" t="s">
        <v>156</v>
      </c>
      <c r="AE324" s="430" t="s">
        <v>152</v>
      </c>
      <c r="AF324" s="431"/>
      <c r="AG324" s="431"/>
      <c r="AH324" s="432"/>
      <c r="AI324" s="433" t="s">
        <v>156</v>
      </c>
      <c r="AJ324" s="430" t="s">
        <v>152</v>
      </c>
      <c r="AK324" s="431"/>
      <c r="AL324" s="431"/>
      <c r="AM324" s="432"/>
      <c r="AN324" s="433" t="s">
        <v>156</v>
      </c>
      <c r="AO324" s="430" t="s">
        <v>152</v>
      </c>
      <c r="AP324" s="431"/>
      <c r="AQ324" s="431"/>
      <c r="AR324" s="432"/>
      <c r="AS324" s="433" t="s">
        <v>156</v>
      </c>
      <c r="AT324" s="430" t="s">
        <v>152</v>
      </c>
      <c r="AU324" s="431"/>
      <c r="AV324" s="431"/>
      <c r="AW324" s="432"/>
      <c r="AX324" s="433" t="s">
        <v>156</v>
      </c>
    </row>
    <row r="325" spans="2:50" hidden="1">
      <c r="B325" s="433"/>
      <c r="C325" s="433"/>
      <c r="D325" s="433"/>
      <c r="E325" s="433" t="s">
        <v>148</v>
      </c>
      <c r="F325" s="433"/>
      <c r="G325" s="433"/>
      <c r="H325" s="441"/>
      <c r="I325" s="434" t="s">
        <v>148</v>
      </c>
      <c r="J325" s="434"/>
      <c r="K325" s="434"/>
      <c r="L325" s="434"/>
      <c r="M325" s="434"/>
      <c r="N325" s="433"/>
      <c r="O325" s="433"/>
      <c r="P325" s="430" t="s">
        <v>153</v>
      </c>
      <c r="Q325" s="431"/>
      <c r="R325" s="431"/>
      <c r="S325" s="432"/>
      <c r="T325" s="433"/>
      <c r="U325" s="430" t="s">
        <v>153</v>
      </c>
      <c r="V325" s="431"/>
      <c r="W325" s="431"/>
      <c r="X325" s="432"/>
      <c r="Y325" s="433"/>
      <c r="Z325" s="430" t="s">
        <v>153</v>
      </c>
      <c r="AA325" s="431"/>
      <c r="AB325" s="431"/>
      <c r="AC325" s="432"/>
      <c r="AD325" s="433"/>
      <c r="AE325" s="430" t="s">
        <v>153</v>
      </c>
      <c r="AF325" s="431"/>
      <c r="AG325" s="431"/>
      <c r="AH325" s="432"/>
      <c r="AI325" s="433"/>
      <c r="AJ325" s="430" t="s">
        <v>153</v>
      </c>
      <c r="AK325" s="431"/>
      <c r="AL325" s="431"/>
      <c r="AM325" s="432"/>
      <c r="AN325" s="433"/>
      <c r="AO325" s="430" t="s">
        <v>153</v>
      </c>
      <c r="AP325" s="431"/>
      <c r="AQ325" s="431"/>
      <c r="AR325" s="432"/>
      <c r="AS325" s="433"/>
      <c r="AT325" s="430" t="s">
        <v>153</v>
      </c>
      <c r="AU325" s="431"/>
      <c r="AV325" s="431"/>
      <c r="AW325" s="432"/>
      <c r="AX325" s="433"/>
    </row>
    <row r="326" spans="2:50" hidden="1">
      <c r="B326" s="433"/>
      <c r="C326" s="433"/>
      <c r="D326" s="433"/>
      <c r="E326" s="94" t="s">
        <v>150</v>
      </c>
      <c r="F326" s="94" t="s">
        <v>151</v>
      </c>
      <c r="G326" s="94" t="s">
        <v>154</v>
      </c>
      <c r="H326" s="442"/>
      <c r="I326" s="153" t="s">
        <v>150</v>
      </c>
      <c r="J326" s="153" t="s">
        <v>151</v>
      </c>
      <c r="K326" s="153" t="s">
        <v>154</v>
      </c>
      <c r="L326" s="434"/>
      <c r="M326" s="434"/>
      <c r="N326" s="433"/>
      <c r="O326" s="433"/>
      <c r="P326" s="94" t="s">
        <v>150</v>
      </c>
      <c r="Q326" s="94" t="s">
        <v>151</v>
      </c>
      <c r="R326" s="94" t="s">
        <v>154</v>
      </c>
      <c r="S326" s="94" t="s">
        <v>168</v>
      </c>
      <c r="T326" s="433"/>
      <c r="U326" s="94" t="s">
        <v>150</v>
      </c>
      <c r="V326" s="94" t="s">
        <v>151</v>
      </c>
      <c r="W326" s="94" t="s">
        <v>154</v>
      </c>
      <c r="X326" s="94" t="s">
        <v>168</v>
      </c>
      <c r="Y326" s="433"/>
      <c r="Z326" s="94" t="s">
        <v>150</v>
      </c>
      <c r="AA326" s="94" t="s">
        <v>151</v>
      </c>
      <c r="AB326" s="94" t="s">
        <v>154</v>
      </c>
      <c r="AC326" s="94" t="s">
        <v>168</v>
      </c>
      <c r="AD326" s="43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3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3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3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33"/>
    </row>
    <row r="327" spans="2:50" hidden="1">
      <c r="B327" s="433" t="s">
        <v>139</v>
      </c>
      <c r="C327" s="95">
        <f>C307</f>
        <v>1</v>
      </c>
      <c r="D327" s="95" t="s">
        <v>802</v>
      </c>
      <c r="E327" s="95">
        <v>16</v>
      </c>
      <c r="F327" s="95">
        <v>1500</v>
      </c>
      <c r="G327" s="178">
        <f>F327/E327</f>
        <v>93.75</v>
      </c>
      <c r="H327" s="436">
        <f>AVERAGE(G327:G341)</f>
        <v>99.506578947368411</v>
      </c>
      <c r="I327" s="154">
        <f t="shared" ref="I327:I329" si="289">IFERROR(AVERAGE(P327,U327,Z327,AE327,AJ327,AO327,AT327),"")</f>
        <v>16</v>
      </c>
      <c r="J327" s="154">
        <f t="shared" ref="J327:J329" si="290">IFERROR(AVERAGE(Q327,V327,AA327,AF327,AK327,AP327,AU327),"")</f>
        <v>1444.5831729246354</v>
      </c>
      <c r="K327" s="155">
        <f t="shared" ref="K327:K329" si="291">IFERROR(AVERAGE(R327,W327,AB327,AG327,AL327,AQ327,AV327),"")</f>
        <v>90.286448307789712</v>
      </c>
      <c r="L327" s="437">
        <f>IFERROR(AVERAGE(K327:K341),"-")</f>
        <v>95.517066040396841</v>
      </c>
      <c r="M327" s="154">
        <f>IFERROR(RANK(K327, K$327:K$341),"")</f>
        <v>2</v>
      </c>
      <c r="N327" s="433"/>
      <c r="O327" s="433"/>
      <c r="P327" s="95">
        <v>16</v>
      </c>
      <c r="Q327" s="95">
        <v>1438.6363636363635</v>
      </c>
      <c r="R327" s="178">
        <f>IFERROR(Q327/P327,"")</f>
        <v>89.91477272727272</v>
      </c>
      <c r="S327" s="95">
        <f>IFERROR(RANK(R327, R$327:R$341),"")</f>
        <v>2</v>
      </c>
      <c r="T327" s="436">
        <f>AVERAGE(R327:R341)</f>
        <v>95.176684609250401</v>
      </c>
      <c r="U327" s="95">
        <v>16</v>
      </c>
      <c r="V327" s="95">
        <v>1460.4878048780483</v>
      </c>
      <c r="W327" s="178">
        <f>IFERROR(V327/U327,"")</f>
        <v>91.280487804878021</v>
      </c>
      <c r="X327" s="95">
        <f>IFERROR(RANK(W327, W$327:W$341),"")</f>
        <v>2</v>
      </c>
      <c r="Y327" s="436">
        <f>AVERAGE(W327:W341)</f>
        <v>96.324454428754819</v>
      </c>
      <c r="Z327" s="95">
        <v>16</v>
      </c>
      <c r="AA327" s="95">
        <v>1429.2307692307684</v>
      </c>
      <c r="AB327" s="178">
        <f>IFERROR(AA327/Z327,"")</f>
        <v>89.326923076923023</v>
      </c>
      <c r="AC327" s="95">
        <f>IFERROR(RANK(AB327, AB$327:AB$341),"")</f>
        <v>2</v>
      </c>
      <c r="AD327" s="436">
        <f>AVERAGE(AB327:AB341)</f>
        <v>94.789480811997478</v>
      </c>
      <c r="AE327" s="95">
        <v>16</v>
      </c>
      <c r="AF327" s="95">
        <v>1467.4285714285697</v>
      </c>
      <c r="AG327" s="178">
        <f>IFERROR(AF327/AE327,"")</f>
        <v>91.714285714285609</v>
      </c>
      <c r="AH327" s="95">
        <f>IFERROR(RANK(AG327, AG$327:AG$341),"")</f>
        <v>2</v>
      </c>
      <c r="AI327" s="436">
        <f>AVERAGE(AG327:AG341)</f>
        <v>96.087406015037544</v>
      </c>
      <c r="AJ327" s="95">
        <v>16</v>
      </c>
      <c r="AK327" s="95">
        <v>1448.5714285714271</v>
      </c>
      <c r="AL327" s="178">
        <f>IFERROR(AK327/AJ327,"")</f>
        <v>90.535714285714192</v>
      </c>
      <c r="AM327" s="95">
        <f>IFERROR(RANK(AL327, AL$327:AL$341),"")</f>
        <v>2</v>
      </c>
      <c r="AN327" s="436">
        <f>AVERAGE(AL327:AL341)</f>
        <v>95.819639825369848</v>
      </c>
      <c r="AO327" s="95">
        <v>16</v>
      </c>
      <c r="AP327" s="95">
        <v>1439.9999999999998</v>
      </c>
      <c r="AQ327" s="178">
        <f>IFERROR(AP327/AO327,"")</f>
        <v>89.999999999999986</v>
      </c>
      <c r="AR327" s="95">
        <f>IFERROR(RANK(AQ327, AQ$327:AQ$341),"")</f>
        <v>2</v>
      </c>
      <c r="AS327" s="436">
        <f>AVERAGE(AQ327:AQ341)</f>
        <v>95.353016688061615</v>
      </c>
      <c r="AT327" s="95">
        <v>16</v>
      </c>
      <c r="AU327" s="95">
        <v>1427.7272727272727</v>
      </c>
      <c r="AV327" s="178">
        <f>IFERROR(AU327/AT327,"")</f>
        <v>89.232954545454547</v>
      </c>
      <c r="AW327" s="95">
        <f>IFERROR(RANK(AV327, AV$327:AV$341),"")</f>
        <v>2</v>
      </c>
      <c r="AX327" s="436">
        <f>AVERAGE(AV327:AV341)</f>
        <v>95.068779904306211</v>
      </c>
    </row>
    <row r="328" spans="2:50" hidden="1">
      <c r="B328" s="435"/>
      <c r="C328" s="95">
        <f t="shared" ref="C328:C341" si="292">C308</f>
        <v>2</v>
      </c>
      <c r="D328" s="95" t="s">
        <v>838</v>
      </c>
      <c r="E328" s="95">
        <v>19</v>
      </c>
      <c r="F328" s="95">
        <v>2000</v>
      </c>
      <c r="G328" s="178">
        <f>F328/E328</f>
        <v>105.26315789473684</v>
      </c>
      <c r="H328" s="436"/>
      <c r="I328" s="154">
        <f t="shared" si="289"/>
        <v>19</v>
      </c>
      <c r="J328" s="154">
        <f t="shared" si="290"/>
        <v>1914.2059916870753</v>
      </c>
      <c r="K328" s="155">
        <f t="shared" si="291"/>
        <v>100.74768377300397</v>
      </c>
      <c r="L328" s="438"/>
      <c r="M328" s="154">
        <f t="shared" ref="M328:M341" si="293">IFERROR(RANK(K328, K$327:K$341),"")</f>
        <v>1</v>
      </c>
      <c r="N328" s="433"/>
      <c r="O328" s="433"/>
      <c r="P328" s="95">
        <v>19</v>
      </c>
      <c r="Q328" s="95">
        <v>1908.3333333333337</v>
      </c>
      <c r="R328" s="178">
        <f t="shared" ref="R328:R341" si="294">IFERROR(Q328/P328,"")</f>
        <v>100.4385964912281</v>
      </c>
      <c r="S328" s="95">
        <f t="shared" ref="S328:S341" si="295">IFERROR(RANK(R328, R$327:R$341),"")</f>
        <v>1</v>
      </c>
      <c r="T328" s="436"/>
      <c r="U328" s="95">
        <v>19</v>
      </c>
      <c r="V328" s="95">
        <v>1926.0000000000005</v>
      </c>
      <c r="W328" s="178">
        <f t="shared" ref="W328:W341" si="296">IFERROR(V328/U328,"")</f>
        <v>101.3684210526316</v>
      </c>
      <c r="X328" s="95">
        <f t="shared" ref="X328:X341" si="297">IFERROR(RANK(W328, W$327:W$341),"")</f>
        <v>1</v>
      </c>
      <c r="Y328" s="436"/>
      <c r="Z328" s="95">
        <v>19</v>
      </c>
      <c r="AA328" s="95">
        <v>1904.7887323943667</v>
      </c>
      <c r="AB328" s="178">
        <f t="shared" ref="AB328:AB341" si="298">IFERROR(AA328/Z328,"")</f>
        <v>100.25203854707193</v>
      </c>
      <c r="AC328" s="95">
        <f t="shared" ref="AC328:AC341" si="299">IFERROR(RANK(AB328, AB$327:AB$341),"")</f>
        <v>1</v>
      </c>
      <c r="AD328" s="436"/>
      <c r="AE328" s="95">
        <v>19</v>
      </c>
      <c r="AF328" s="95">
        <v>1908.75</v>
      </c>
      <c r="AG328" s="178">
        <f t="shared" ref="AG328:AG341" si="300">IFERROR(AF328/AE328,"")</f>
        <v>100.46052631578948</v>
      </c>
      <c r="AH328" s="95">
        <f t="shared" ref="AH328:AH341" si="301">IFERROR(RANK(AG328, AG$327:AG$341),"")</f>
        <v>1</v>
      </c>
      <c r="AI328" s="436"/>
      <c r="AJ328" s="95">
        <v>19</v>
      </c>
      <c r="AK328" s="95">
        <v>1920.9677419354848</v>
      </c>
      <c r="AL328" s="178">
        <f t="shared" ref="AL328:AL341" si="302">IFERROR(AK328/AJ328,"")</f>
        <v>101.10356536502552</v>
      </c>
      <c r="AM328" s="95">
        <f t="shared" ref="AM328:AM341" si="303">IFERROR(RANK(AL328, AL$327:AL$341),"")</f>
        <v>1</v>
      </c>
      <c r="AN328" s="436"/>
      <c r="AO328" s="95">
        <v>19</v>
      </c>
      <c r="AP328" s="95">
        <v>1913.4146341463418</v>
      </c>
      <c r="AQ328" s="178">
        <f t="shared" ref="AQ328:AQ341" si="304">IFERROR(AP328/AO328,"")</f>
        <v>100.70603337612324</v>
      </c>
      <c r="AR328" s="95">
        <f t="shared" ref="AR328:AR341" si="305">IFERROR(RANK(AQ328, AQ$327:AQ$341),"")</f>
        <v>1</v>
      </c>
      <c r="AS328" s="436"/>
      <c r="AT328" s="95">
        <v>19</v>
      </c>
      <c r="AU328" s="95">
        <v>1917.1874999999995</v>
      </c>
      <c r="AV328" s="178">
        <f t="shared" ref="AV328:AV341" si="306">IFERROR(AU328/AT328,"")</f>
        <v>100.90460526315788</v>
      </c>
      <c r="AW328" s="95">
        <f t="shared" ref="AW328:AW341" si="307">IFERROR(RANK(AV328, AV$327:AV$341),"")</f>
        <v>1</v>
      </c>
      <c r="AX328" s="436"/>
    </row>
    <row r="329" spans="2:50" hidden="1">
      <c r="B329" s="435"/>
      <c r="C329" s="95">
        <f t="shared" si="292"/>
        <v>3</v>
      </c>
      <c r="D329" s="95"/>
      <c r="E329" s="95"/>
      <c r="F329" s="95"/>
      <c r="G329" s="178"/>
      <c r="H329" s="436"/>
      <c r="I329" s="154" t="str">
        <f t="shared" si="289"/>
        <v/>
      </c>
      <c r="J329" s="154" t="str">
        <f t="shared" si="290"/>
        <v/>
      </c>
      <c r="K329" s="155" t="str">
        <f t="shared" si="291"/>
        <v/>
      </c>
      <c r="L329" s="438"/>
      <c r="M329" s="154" t="str">
        <f t="shared" si="293"/>
        <v/>
      </c>
      <c r="N329" s="433"/>
      <c r="O329" s="433"/>
      <c r="P329" s="95"/>
      <c r="Q329" s="95"/>
      <c r="R329" s="178" t="str">
        <f t="shared" si="294"/>
        <v/>
      </c>
      <c r="S329" s="95" t="str">
        <f t="shared" si="295"/>
        <v/>
      </c>
      <c r="T329" s="436"/>
      <c r="U329" s="95"/>
      <c r="V329" s="95"/>
      <c r="W329" s="178" t="str">
        <f t="shared" si="296"/>
        <v/>
      </c>
      <c r="X329" s="95" t="str">
        <f t="shared" si="297"/>
        <v/>
      </c>
      <c r="Y329" s="436"/>
      <c r="Z329" s="95"/>
      <c r="AA329" s="95"/>
      <c r="AB329" s="178" t="str">
        <f t="shared" si="298"/>
        <v/>
      </c>
      <c r="AC329" s="95" t="str">
        <f t="shared" si="299"/>
        <v/>
      </c>
      <c r="AD329" s="436"/>
      <c r="AE329" s="95"/>
      <c r="AF329" s="95"/>
      <c r="AG329" s="178" t="str">
        <f t="shared" si="300"/>
        <v/>
      </c>
      <c r="AH329" s="95" t="str">
        <f t="shared" si="301"/>
        <v/>
      </c>
      <c r="AI329" s="436"/>
      <c r="AJ329" s="95"/>
      <c r="AK329" s="95"/>
      <c r="AL329" s="178" t="str">
        <f t="shared" si="302"/>
        <v/>
      </c>
      <c r="AM329" s="95" t="str">
        <f t="shared" si="303"/>
        <v/>
      </c>
      <c r="AN329" s="436"/>
      <c r="AO329" s="95"/>
      <c r="AP329" s="95"/>
      <c r="AQ329" s="178" t="str">
        <f t="shared" si="304"/>
        <v/>
      </c>
      <c r="AR329" s="95" t="str">
        <f t="shared" si="305"/>
        <v/>
      </c>
      <c r="AS329" s="436"/>
      <c r="AT329" s="95"/>
      <c r="AU329" s="95"/>
      <c r="AV329" s="178" t="str">
        <f t="shared" si="306"/>
        <v/>
      </c>
      <c r="AW329" s="95" t="str">
        <f t="shared" si="307"/>
        <v/>
      </c>
      <c r="AX329" s="436"/>
    </row>
    <row r="330" spans="2:50" hidden="1">
      <c r="B330" s="435"/>
      <c r="C330" s="95">
        <f t="shared" si="292"/>
        <v>4</v>
      </c>
      <c r="D330" s="95"/>
      <c r="E330" s="95"/>
      <c r="F330" s="95"/>
      <c r="G330" s="178"/>
      <c r="H330" s="436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38"/>
      <c r="M330" s="154" t="str">
        <f t="shared" si="293"/>
        <v/>
      </c>
      <c r="N330" s="433"/>
      <c r="O330" s="433"/>
      <c r="P330" s="95"/>
      <c r="Q330" s="95"/>
      <c r="R330" s="178" t="str">
        <f t="shared" si="294"/>
        <v/>
      </c>
      <c r="S330" s="95" t="str">
        <f t="shared" si="295"/>
        <v/>
      </c>
      <c r="T330" s="436"/>
      <c r="U330" s="95"/>
      <c r="V330" s="95"/>
      <c r="W330" s="178" t="str">
        <f t="shared" si="296"/>
        <v/>
      </c>
      <c r="X330" s="95" t="str">
        <f t="shared" si="297"/>
        <v/>
      </c>
      <c r="Y330" s="436"/>
      <c r="Z330" s="95"/>
      <c r="AA330" s="95"/>
      <c r="AB330" s="178" t="str">
        <f t="shared" si="298"/>
        <v/>
      </c>
      <c r="AC330" s="95" t="str">
        <f t="shared" si="299"/>
        <v/>
      </c>
      <c r="AD330" s="436"/>
      <c r="AE330" s="95"/>
      <c r="AF330" s="95"/>
      <c r="AG330" s="178" t="str">
        <f t="shared" si="300"/>
        <v/>
      </c>
      <c r="AH330" s="95" t="str">
        <f t="shared" si="301"/>
        <v/>
      </c>
      <c r="AI330" s="436"/>
      <c r="AJ330" s="95"/>
      <c r="AK330" s="95"/>
      <c r="AL330" s="178" t="str">
        <f t="shared" si="302"/>
        <v/>
      </c>
      <c r="AM330" s="95" t="str">
        <f t="shared" si="303"/>
        <v/>
      </c>
      <c r="AN330" s="436"/>
      <c r="AO330" s="95"/>
      <c r="AP330" s="95"/>
      <c r="AQ330" s="178" t="str">
        <f t="shared" si="304"/>
        <v/>
      </c>
      <c r="AR330" s="95" t="str">
        <f t="shared" si="305"/>
        <v/>
      </c>
      <c r="AS330" s="436"/>
      <c r="AT330" s="95"/>
      <c r="AU330" s="95"/>
      <c r="AV330" s="178" t="str">
        <f t="shared" si="306"/>
        <v/>
      </c>
      <c r="AW330" s="95" t="str">
        <f t="shared" si="307"/>
        <v/>
      </c>
      <c r="AX330" s="436"/>
    </row>
    <row r="331" spans="2:50" hidden="1">
      <c r="B331" s="435"/>
      <c r="C331" s="95">
        <f t="shared" si="292"/>
        <v>5</v>
      </c>
      <c r="D331" s="95"/>
      <c r="E331" s="95"/>
      <c r="F331" s="95"/>
      <c r="G331" s="178"/>
      <c r="H331" s="436"/>
      <c r="I331" s="154" t="str">
        <f t="shared" ref="I331:I341" si="308">IFERROR(AVERAGE(P331,U331,Z331,AE331,AJ331,AO331,AT331),"")</f>
        <v/>
      </c>
      <c r="J331" s="154" t="str">
        <f t="shared" ref="J331:J341" si="309">IFERROR(AVERAGE(Q331,V331,AA331,AF331,AK331,AP331,AU331),"")</f>
        <v/>
      </c>
      <c r="K331" s="155" t="str">
        <f t="shared" ref="K331:K341" si="310">IFERROR(AVERAGE(R331,W331,AB331,AG331,AL331,AQ331,AV331),"")</f>
        <v/>
      </c>
      <c r="L331" s="438"/>
      <c r="M331" s="154" t="str">
        <f t="shared" si="293"/>
        <v/>
      </c>
      <c r="N331" s="433"/>
      <c r="O331" s="433"/>
      <c r="P331" s="95"/>
      <c r="Q331" s="95"/>
      <c r="R331" s="178" t="str">
        <f t="shared" si="294"/>
        <v/>
      </c>
      <c r="S331" s="95" t="str">
        <f t="shared" si="295"/>
        <v/>
      </c>
      <c r="T331" s="436"/>
      <c r="U331" s="95"/>
      <c r="V331" s="95"/>
      <c r="W331" s="178" t="str">
        <f t="shared" si="296"/>
        <v/>
      </c>
      <c r="X331" s="95" t="str">
        <f t="shared" si="297"/>
        <v/>
      </c>
      <c r="Y331" s="436"/>
      <c r="Z331" s="95"/>
      <c r="AA331" s="95"/>
      <c r="AB331" s="178" t="str">
        <f t="shared" si="298"/>
        <v/>
      </c>
      <c r="AC331" s="95" t="str">
        <f t="shared" si="299"/>
        <v/>
      </c>
      <c r="AD331" s="436"/>
      <c r="AE331" s="95"/>
      <c r="AF331" s="95"/>
      <c r="AG331" s="178" t="str">
        <f t="shared" si="300"/>
        <v/>
      </c>
      <c r="AH331" s="95" t="str">
        <f t="shared" si="301"/>
        <v/>
      </c>
      <c r="AI331" s="436"/>
      <c r="AJ331" s="95"/>
      <c r="AK331" s="95"/>
      <c r="AL331" s="178" t="str">
        <f t="shared" si="302"/>
        <v/>
      </c>
      <c r="AM331" s="95" t="str">
        <f t="shared" si="303"/>
        <v/>
      </c>
      <c r="AN331" s="436"/>
      <c r="AO331" s="95"/>
      <c r="AP331" s="95"/>
      <c r="AQ331" s="178" t="str">
        <f t="shared" si="304"/>
        <v/>
      </c>
      <c r="AR331" s="95" t="str">
        <f t="shared" si="305"/>
        <v/>
      </c>
      <c r="AS331" s="436"/>
      <c r="AT331" s="95"/>
      <c r="AU331" s="95"/>
      <c r="AV331" s="178" t="str">
        <f t="shared" si="306"/>
        <v/>
      </c>
      <c r="AW331" s="95" t="str">
        <f t="shared" si="307"/>
        <v/>
      </c>
      <c r="AX331" s="436"/>
    </row>
    <row r="332" spans="2:50" hidden="1">
      <c r="B332" s="435"/>
      <c r="C332" s="95">
        <f t="shared" si="292"/>
        <v>6</v>
      </c>
      <c r="D332" s="95"/>
      <c r="E332" s="95"/>
      <c r="F332" s="95"/>
      <c r="G332" s="178"/>
      <c r="H332" s="436"/>
      <c r="I332" s="154" t="str">
        <f t="shared" si="308"/>
        <v/>
      </c>
      <c r="J332" s="154" t="str">
        <f t="shared" si="309"/>
        <v/>
      </c>
      <c r="K332" s="155" t="str">
        <f t="shared" si="310"/>
        <v/>
      </c>
      <c r="L332" s="438"/>
      <c r="M332" s="154" t="str">
        <f t="shared" si="293"/>
        <v/>
      </c>
      <c r="N332" s="433"/>
      <c r="O332" s="433"/>
      <c r="P332" s="95"/>
      <c r="Q332" s="95"/>
      <c r="R332" s="178" t="str">
        <f t="shared" si="294"/>
        <v/>
      </c>
      <c r="S332" s="95" t="str">
        <f t="shared" si="295"/>
        <v/>
      </c>
      <c r="T332" s="436"/>
      <c r="U332" s="95"/>
      <c r="V332" s="95"/>
      <c r="W332" s="178" t="str">
        <f t="shared" si="296"/>
        <v/>
      </c>
      <c r="X332" s="95" t="str">
        <f t="shared" si="297"/>
        <v/>
      </c>
      <c r="Y332" s="436"/>
      <c r="Z332" s="95"/>
      <c r="AA332" s="95"/>
      <c r="AB332" s="178" t="str">
        <f t="shared" si="298"/>
        <v/>
      </c>
      <c r="AC332" s="95" t="str">
        <f t="shared" si="299"/>
        <v/>
      </c>
      <c r="AD332" s="436"/>
      <c r="AE332" s="95"/>
      <c r="AF332" s="95"/>
      <c r="AG332" s="178" t="str">
        <f t="shared" si="300"/>
        <v/>
      </c>
      <c r="AH332" s="95" t="str">
        <f t="shared" si="301"/>
        <v/>
      </c>
      <c r="AI332" s="436"/>
      <c r="AJ332" s="95"/>
      <c r="AK332" s="95"/>
      <c r="AL332" s="178" t="str">
        <f t="shared" si="302"/>
        <v/>
      </c>
      <c r="AM332" s="95" t="str">
        <f t="shared" si="303"/>
        <v/>
      </c>
      <c r="AN332" s="436"/>
      <c r="AO332" s="95"/>
      <c r="AP332" s="95"/>
      <c r="AQ332" s="178" t="str">
        <f t="shared" si="304"/>
        <v/>
      </c>
      <c r="AR332" s="95" t="str">
        <f t="shared" si="305"/>
        <v/>
      </c>
      <c r="AS332" s="436"/>
      <c r="AT332" s="95"/>
      <c r="AU332" s="95"/>
      <c r="AV332" s="178" t="str">
        <f t="shared" si="306"/>
        <v/>
      </c>
      <c r="AW332" s="95" t="str">
        <f t="shared" si="307"/>
        <v/>
      </c>
      <c r="AX332" s="436"/>
    </row>
    <row r="333" spans="2:50" hidden="1">
      <c r="B333" s="435"/>
      <c r="C333" s="95">
        <f t="shared" si="292"/>
        <v>7</v>
      </c>
      <c r="D333" s="95"/>
      <c r="E333" s="95"/>
      <c r="F333" s="95"/>
      <c r="G333" s="178"/>
      <c r="H333" s="436"/>
      <c r="I333" s="154" t="str">
        <f t="shared" si="308"/>
        <v/>
      </c>
      <c r="J333" s="154" t="str">
        <f t="shared" si="309"/>
        <v/>
      </c>
      <c r="K333" s="155" t="str">
        <f t="shared" si="310"/>
        <v/>
      </c>
      <c r="L333" s="438"/>
      <c r="M333" s="154" t="str">
        <f t="shared" si="293"/>
        <v/>
      </c>
      <c r="N333" s="433"/>
      <c r="O333" s="433"/>
      <c r="P333" s="95"/>
      <c r="Q333" s="95"/>
      <c r="R333" s="178" t="str">
        <f t="shared" si="294"/>
        <v/>
      </c>
      <c r="S333" s="95" t="str">
        <f t="shared" si="295"/>
        <v/>
      </c>
      <c r="T333" s="436"/>
      <c r="U333" s="95"/>
      <c r="V333" s="95"/>
      <c r="W333" s="178" t="str">
        <f t="shared" si="296"/>
        <v/>
      </c>
      <c r="X333" s="95" t="str">
        <f t="shared" si="297"/>
        <v/>
      </c>
      <c r="Y333" s="436"/>
      <c r="Z333" s="95"/>
      <c r="AA333" s="95"/>
      <c r="AB333" s="178" t="str">
        <f t="shared" si="298"/>
        <v/>
      </c>
      <c r="AC333" s="95" t="str">
        <f t="shared" si="299"/>
        <v/>
      </c>
      <c r="AD333" s="436"/>
      <c r="AE333" s="95"/>
      <c r="AF333" s="95"/>
      <c r="AG333" s="178" t="str">
        <f t="shared" si="300"/>
        <v/>
      </c>
      <c r="AH333" s="95" t="str">
        <f t="shared" si="301"/>
        <v/>
      </c>
      <c r="AI333" s="436"/>
      <c r="AJ333" s="95"/>
      <c r="AK333" s="95"/>
      <c r="AL333" s="178" t="str">
        <f t="shared" si="302"/>
        <v/>
      </c>
      <c r="AM333" s="95" t="str">
        <f t="shared" si="303"/>
        <v/>
      </c>
      <c r="AN333" s="436"/>
      <c r="AO333" s="95"/>
      <c r="AP333" s="95"/>
      <c r="AQ333" s="178" t="str">
        <f t="shared" si="304"/>
        <v/>
      </c>
      <c r="AR333" s="95" t="str">
        <f t="shared" si="305"/>
        <v/>
      </c>
      <c r="AS333" s="436"/>
      <c r="AT333" s="95"/>
      <c r="AU333" s="95"/>
      <c r="AV333" s="178" t="str">
        <f t="shared" si="306"/>
        <v/>
      </c>
      <c r="AW333" s="95" t="str">
        <f t="shared" si="307"/>
        <v/>
      </c>
      <c r="AX333" s="436"/>
    </row>
    <row r="334" spans="2:50" hidden="1">
      <c r="B334" s="435"/>
      <c r="C334" s="95">
        <f t="shared" si="292"/>
        <v>8</v>
      </c>
      <c r="D334" s="95"/>
      <c r="E334" s="95"/>
      <c r="F334" s="95"/>
      <c r="G334" s="178"/>
      <c r="H334" s="436"/>
      <c r="I334" s="154" t="str">
        <f t="shared" si="308"/>
        <v/>
      </c>
      <c r="J334" s="154" t="str">
        <f t="shared" si="309"/>
        <v/>
      </c>
      <c r="K334" s="155" t="str">
        <f t="shared" si="310"/>
        <v/>
      </c>
      <c r="L334" s="438"/>
      <c r="M334" s="154" t="str">
        <f t="shared" si="293"/>
        <v/>
      </c>
      <c r="N334" s="433"/>
      <c r="O334" s="433"/>
      <c r="P334" s="95"/>
      <c r="Q334" s="95"/>
      <c r="R334" s="178" t="str">
        <f t="shared" si="294"/>
        <v/>
      </c>
      <c r="S334" s="95" t="str">
        <f t="shared" si="295"/>
        <v/>
      </c>
      <c r="T334" s="436"/>
      <c r="U334" s="95"/>
      <c r="V334" s="95"/>
      <c r="W334" s="178" t="str">
        <f t="shared" si="296"/>
        <v/>
      </c>
      <c r="X334" s="95" t="str">
        <f t="shared" si="297"/>
        <v/>
      </c>
      <c r="Y334" s="436"/>
      <c r="Z334" s="95"/>
      <c r="AA334" s="95"/>
      <c r="AB334" s="178" t="str">
        <f t="shared" si="298"/>
        <v/>
      </c>
      <c r="AC334" s="95" t="str">
        <f t="shared" si="299"/>
        <v/>
      </c>
      <c r="AD334" s="436"/>
      <c r="AE334" s="95"/>
      <c r="AF334" s="95"/>
      <c r="AG334" s="178" t="str">
        <f t="shared" si="300"/>
        <v/>
      </c>
      <c r="AH334" s="95" t="str">
        <f t="shared" si="301"/>
        <v/>
      </c>
      <c r="AI334" s="436"/>
      <c r="AJ334" s="95"/>
      <c r="AK334" s="95"/>
      <c r="AL334" s="178" t="str">
        <f t="shared" si="302"/>
        <v/>
      </c>
      <c r="AM334" s="95" t="str">
        <f t="shared" si="303"/>
        <v/>
      </c>
      <c r="AN334" s="436"/>
      <c r="AO334" s="95"/>
      <c r="AP334" s="95"/>
      <c r="AQ334" s="178" t="str">
        <f t="shared" si="304"/>
        <v/>
      </c>
      <c r="AR334" s="95" t="str">
        <f t="shared" si="305"/>
        <v/>
      </c>
      <c r="AS334" s="436"/>
      <c r="AT334" s="95"/>
      <c r="AU334" s="95"/>
      <c r="AV334" s="178" t="str">
        <f t="shared" si="306"/>
        <v/>
      </c>
      <c r="AW334" s="95" t="str">
        <f t="shared" si="307"/>
        <v/>
      </c>
      <c r="AX334" s="436"/>
    </row>
    <row r="335" spans="2:50" hidden="1">
      <c r="B335" s="435"/>
      <c r="C335" s="95">
        <f t="shared" si="292"/>
        <v>9</v>
      </c>
      <c r="D335" s="95"/>
      <c r="E335" s="95"/>
      <c r="F335" s="95"/>
      <c r="G335" s="178"/>
      <c r="H335" s="436"/>
      <c r="I335" s="154" t="str">
        <f t="shared" si="308"/>
        <v/>
      </c>
      <c r="J335" s="154" t="str">
        <f t="shared" si="309"/>
        <v/>
      </c>
      <c r="K335" s="155" t="str">
        <f t="shared" si="310"/>
        <v/>
      </c>
      <c r="L335" s="438"/>
      <c r="M335" s="154" t="str">
        <f t="shared" si="293"/>
        <v/>
      </c>
      <c r="N335" s="433"/>
      <c r="O335" s="433"/>
      <c r="P335" s="95"/>
      <c r="Q335" s="95"/>
      <c r="R335" s="178" t="str">
        <f t="shared" si="294"/>
        <v/>
      </c>
      <c r="S335" s="95" t="str">
        <f t="shared" si="295"/>
        <v/>
      </c>
      <c r="T335" s="436"/>
      <c r="U335" s="95"/>
      <c r="V335" s="95"/>
      <c r="W335" s="178" t="str">
        <f t="shared" si="296"/>
        <v/>
      </c>
      <c r="X335" s="95" t="str">
        <f t="shared" si="297"/>
        <v/>
      </c>
      <c r="Y335" s="436"/>
      <c r="Z335" s="95"/>
      <c r="AA335" s="95"/>
      <c r="AB335" s="178" t="str">
        <f t="shared" si="298"/>
        <v/>
      </c>
      <c r="AC335" s="95" t="str">
        <f t="shared" si="299"/>
        <v/>
      </c>
      <c r="AD335" s="436"/>
      <c r="AE335" s="95"/>
      <c r="AF335" s="95"/>
      <c r="AG335" s="178" t="str">
        <f t="shared" si="300"/>
        <v/>
      </c>
      <c r="AH335" s="95" t="str">
        <f t="shared" si="301"/>
        <v/>
      </c>
      <c r="AI335" s="436"/>
      <c r="AJ335" s="95"/>
      <c r="AK335" s="95"/>
      <c r="AL335" s="178" t="str">
        <f t="shared" si="302"/>
        <v/>
      </c>
      <c r="AM335" s="95" t="str">
        <f t="shared" si="303"/>
        <v/>
      </c>
      <c r="AN335" s="436"/>
      <c r="AO335" s="95"/>
      <c r="AP335" s="95"/>
      <c r="AQ335" s="178" t="str">
        <f t="shared" si="304"/>
        <v/>
      </c>
      <c r="AR335" s="95" t="str">
        <f t="shared" si="305"/>
        <v/>
      </c>
      <c r="AS335" s="436"/>
      <c r="AT335" s="95"/>
      <c r="AU335" s="95"/>
      <c r="AV335" s="178" t="str">
        <f t="shared" si="306"/>
        <v/>
      </c>
      <c r="AW335" s="95" t="str">
        <f t="shared" si="307"/>
        <v/>
      </c>
      <c r="AX335" s="436"/>
    </row>
    <row r="336" spans="2:50" hidden="1">
      <c r="B336" s="435"/>
      <c r="C336" s="95">
        <f t="shared" si="292"/>
        <v>10</v>
      </c>
      <c r="D336" s="95"/>
      <c r="E336" s="95"/>
      <c r="F336" s="95"/>
      <c r="G336" s="178"/>
      <c r="H336" s="436"/>
      <c r="I336" s="154" t="str">
        <f t="shared" si="308"/>
        <v/>
      </c>
      <c r="J336" s="154" t="str">
        <f t="shared" si="309"/>
        <v/>
      </c>
      <c r="K336" s="155" t="str">
        <f t="shared" si="310"/>
        <v/>
      </c>
      <c r="L336" s="438"/>
      <c r="M336" s="154" t="str">
        <f t="shared" si="293"/>
        <v/>
      </c>
      <c r="N336" s="433"/>
      <c r="O336" s="433"/>
      <c r="P336" s="95"/>
      <c r="Q336" s="95"/>
      <c r="R336" s="178" t="str">
        <f t="shared" si="294"/>
        <v/>
      </c>
      <c r="S336" s="95" t="str">
        <f t="shared" si="295"/>
        <v/>
      </c>
      <c r="T336" s="436"/>
      <c r="U336" s="95"/>
      <c r="V336" s="95"/>
      <c r="W336" s="178" t="str">
        <f t="shared" si="296"/>
        <v/>
      </c>
      <c r="X336" s="95" t="str">
        <f t="shared" si="297"/>
        <v/>
      </c>
      <c r="Y336" s="436"/>
      <c r="Z336" s="95"/>
      <c r="AA336" s="95"/>
      <c r="AB336" s="178" t="str">
        <f t="shared" si="298"/>
        <v/>
      </c>
      <c r="AC336" s="95" t="str">
        <f t="shared" si="299"/>
        <v/>
      </c>
      <c r="AD336" s="436"/>
      <c r="AE336" s="95"/>
      <c r="AF336" s="95"/>
      <c r="AG336" s="178" t="str">
        <f t="shared" si="300"/>
        <v/>
      </c>
      <c r="AH336" s="95" t="str">
        <f t="shared" si="301"/>
        <v/>
      </c>
      <c r="AI336" s="436"/>
      <c r="AJ336" s="95"/>
      <c r="AK336" s="95"/>
      <c r="AL336" s="178" t="str">
        <f t="shared" si="302"/>
        <v/>
      </c>
      <c r="AM336" s="95" t="str">
        <f t="shared" si="303"/>
        <v/>
      </c>
      <c r="AN336" s="436"/>
      <c r="AO336" s="95"/>
      <c r="AP336" s="95"/>
      <c r="AQ336" s="178" t="str">
        <f t="shared" si="304"/>
        <v/>
      </c>
      <c r="AR336" s="95" t="str">
        <f t="shared" si="305"/>
        <v/>
      </c>
      <c r="AS336" s="436"/>
      <c r="AT336" s="95"/>
      <c r="AU336" s="95"/>
      <c r="AV336" s="178" t="str">
        <f t="shared" si="306"/>
        <v/>
      </c>
      <c r="AW336" s="95" t="str">
        <f t="shared" si="307"/>
        <v/>
      </c>
      <c r="AX336" s="436"/>
    </row>
    <row r="337" spans="2:50" hidden="1">
      <c r="B337" s="435"/>
      <c r="C337" s="95">
        <f t="shared" si="292"/>
        <v>11</v>
      </c>
      <c r="D337" s="95"/>
      <c r="E337" s="95"/>
      <c r="F337" s="95"/>
      <c r="G337" s="178"/>
      <c r="H337" s="436"/>
      <c r="I337" s="154" t="str">
        <f t="shared" si="308"/>
        <v/>
      </c>
      <c r="J337" s="154" t="str">
        <f t="shared" si="309"/>
        <v/>
      </c>
      <c r="K337" s="155" t="str">
        <f t="shared" si="310"/>
        <v/>
      </c>
      <c r="L337" s="438"/>
      <c r="M337" s="154" t="str">
        <f t="shared" si="293"/>
        <v/>
      </c>
      <c r="N337" s="433"/>
      <c r="O337" s="433"/>
      <c r="P337" s="95"/>
      <c r="Q337" s="95"/>
      <c r="R337" s="178" t="str">
        <f t="shared" si="294"/>
        <v/>
      </c>
      <c r="S337" s="95" t="str">
        <f t="shared" si="295"/>
        <v/>
      </c>
      <c r="T337" s="436"/>
      <c r="U337" s="95"/>
      <c r="V337" s="95"/>
      <c r="W337" s="178" t="str">
        <f t="shared" si="296"/>
        <v/>
      </c>
      <c r="X337" s="95" t="str">
        <f t="shared" si="297"/>
        <v/>
      </c>
      <c r="Y337" s="436"/>
      <c r="Z337" s="95"/>
      <c r="AA337" s="95"/>
      <c r="AB337" s="178" t="str">
        <f t="shared" si="298"/>
        <v/>
      </c>
      <c r="AC337" s="95" t="str">
        <f t="shared" si="299"/>
        <v/>
      </c>
      <c r="AD337" s="436"/>
      <c r="AE337" s="95"/>
      <c r="AF337" s="95"/>
      <c r="AG337" s="178" t="str">
        <f t="shared" si="300"/>
        <v/>
      </c>
      <c r="AH337" s="95" t="str">
        <f t="shared" si="301"/>
        <v/>
      </c>
      <c r="AI337" s="436"/>
      <c r="AJ337" s="95"/>
      <c r="AK337" s="95"/>
      <c r="AL337" s="178" t="str">
        <f t="shared" si="302"/>
        <v/>
      </c>
      <c r="AM337" s="95" t="str">
        <f t="shared" si="303"/>
        <v/>
      </c>
      <c r="AN337" s="436"/>
      <c r="AO337" s="95"/>
      <c r="AP337" s="95"/>
      <c r="AQ337" s="178" t="str">
        <f t="shared" si="304"/>
        <v/>
      </c>
      <c r="AR337" s="95" t="str">
        <f t="shared" si="305"/>
        <v/>
      </c>
      <c r="AS337" s="436"/>
      <c r="AT337" s="95"/>
      <c r="AU337" s="95"/>
      <c r="AV337" s="178" t="str">
        <f t="shared" si="306"/>
        <v/>
      </c>
      <c r="AW337" s="95" t="str">
        <f t="shared" si="307"/>
        <v/>
      </c>
      <c r="AX337" s="436"/>
    </row>
    <row r="338" spans="2:50" hidden="1">
      <c r="B338" s="435"/>
      <c r="C338" s="95">
        <f t="shared" si="292"/>
        <v>12</v>
      </c>
      <c r="D338" s="95"/>
      <c r="E338" s="95"/>
      <c r="F338" s="95"/>
      <c r="G338" s="178"/>
      <c r="H338" s="436"/>
      <c r="I338" s="154" t="str">
        <f t="shared" si="308"/>
        <v/>
      </c>
      <c r="J338" s="154" t="str">
        <f t="shared" si="309"/>
        <v/>
      </c>
      <c r="K338" s="155" t="str">
        <f t="shared" si="310"/>
        <v/>
      </c>
      <c r="L338" s="438"/>
      <c r="M338" s="154" t="str">
        <f t="shared" si="293"/>
        <v/>
      </c>
      <c r="N338" s="433"/>
      <c r="O338" s="433"/>
      <c r="P338" s="95"/>
      <c r="Q338" s="95"/>
      <c r="R338" s="178" t="str">
        <f t="shared" si="294"/>
        <v/>
      </c>
      <c r="S338" s="95" t="str">
        <f t="shared" si="295"/>
        <v/>
      </c>
      <c r="T338" s="436"/>
      <c r="U338" s="95"/>
      <c r="V338" s="95"/>
      <c r="W338" s="178" t="str">
        <f t="shared" si="296"/>
        <v/>
      </c>
      <c r="X338" s="95" t="str">
        <f t="shared" si="297"/>
        <v/>
      </c>
      <c r="Y338" s="436"/>
      <c r="Z338" s="95"/>
      <c r="AA338" s="95"/>
      <c r="AB338" s="178" t="str">
        <f t="shared" si="298"/>
        <v/>
      </c>
      <c r="AC338" s="95" t="str">
        <f t="shared" si="299"/>
        <v/>
      </c>
      <c r="AD338" s="436"/>
      <c r="AE338" s="95"/>
      <c r="AF338" s="95"/>
      <c r="AG338" s="178" t="str">
        <f t="shared" si="300"/>
        <v/>
      </c>
      <c r="AH338" s="95" t="str">
        <f t="shared" si="301"/>
        <v/>
      </c>
      <c r="AI338" s="436"/>
      <c r="AJ338" s="95"/>
      <c r="AK338" s="95"/>
      <c r="AL338" s="178" t="str">
        <f t="shared" si="302"/>
        <v/>
      </c>
      <c r="AM338" s="95" t="str">
        <f t="shared" si="303"/>
        <v/>
      </c>
      <c r="AN338" s="436"/>
      <c r="AO338" s="95"/>
      <c r="AP338" s="95"/>
      <c r="AQ338" s="178" t="str">
        <f t="shared" si="304"/>
        <v/>
      </c>
      <c r="AR338" s="95" t="str">
        <f t="shared" si="305"/>
        <v/>
      </c>
      <c r="AS338" s="436"/>
      <c r="AT338" s="95"/>
      <c r="AU338" s="95"/>
      <c r="AV338" s="178" t="str">
        <f t="shared" si="306"/>
        <v/>
      </c>
      <c r="AW338" s="95" t="str">
        <f t="shared" si="307"/>
        <v/>
      </c>
      <c r="AX338" s="436"/>
    </row>
    <row r="339" spans="2:50" hidden="1">
      <c r="B339" s="435"/>
      <c r="C339" s="95">
        <f t="shared" si="292"/>
        <v>13</v>
      </c>
      <c r="D339" s="95"/>
      <c r="E339" s="95"/>
      <c r="F339" s="95"/>
      <c r="G339" s="178"/>
      <c r="H339" s="436"/>
      <c r="I339" s="154" t="str">
        <f t="shared" si="308"/>
        <v/>
      </c>
      <c r="J339" s="154" t="str">
        <f t="shared" si="309"/>
        <v/>
      </c>
      <c r="K339" s="155" t="str">
        <f t="shared" si="310"/>
        <v/>
      </c>
      <c r="L339" s="438"/>
      <c r="M339" s="154" t="str">
        <f t="shared" si="293"/>
        <v/>
      </c>
      <c r="N339" s="433"/>
      <c r="O339" s="433"/>
      <c r="P339" s="95"/>
      <c r="Q339" s="95"/>
      <c r="R339" s="178" t="str">
        <f t="shared" si="294"/>
        <v/>
      </c>
      <c r="S339" s="95" t="str">
        <f t="shared" si="295"/>
        <v/>
      </c>
      <c r="T339" s="436"/>
      <c r="U339" s="95"/>
      <c r="V339" s="95"/>
      <c r="W339" s="178" t="str">
        <f t="shared" si="296"/>
        <v/>
      </c>
      <c r="X339" s="95" t="str">
        <f t="shared" si="297"/>
        <v/>
      </c>
      <c r="Y339" s="436"/>
      <c r="Z339" s="95"/>
      <c r="AA339" s="95"/>
      <c r="AB339" s="178" t="str">
        <f t="shared" si="298"/>
        <v/>
      </c>
      <c r="AC339" s="95" t="str">
        <f t="shared" si="299"/>
        <v/>
      </c>
      <c r="AD339" s="436"/>
      <c r="AE339" s="95"/>
      <c r="AF339" s="95"/>
      <c r="AG339" s="178" t="str">
        <f t="shared" si="300"/>
        <v/>
      </c>
      <c r="AH339" s="95" t="str">
        <f t="shared" si="301"/>
        <v/>
      </c>
      <c r="AI339" s="436"/>
      <c r="AJ339" s="95"/>
      <c r="AK339" s="95"/>
      <c r="AL339" s="178" t="str">
        <f t="shared" si="302"/>
        <v/>
      </c>
      <c r="AM339" s="95" t="str">
        <f t="shared" si="303"/>
        <v/>
      </c>
      <c r="AN339" s="436"/>
      <c r="AO339" s="95"/>
      <c r="AP339" s="95"/>
      <c r="AQ339" s="178" t="str">
        <f t="shared" si="304"/>
        <v/>
      </c>
      <c r="AR339" s="95" t="str">
        <f t="shared" si="305"/>
        <v/>
      </c>
      <c r="AS339" s="436"/>
      <c r="AT339" s="95"/>
      <c r="AU339" s="95"/>
      <c r="AV339" s="178" t="str">
        <f t="shared" si="306"/>
        <v/>
      </c>
      <c r="AW339" s="95" t="str">
        <f t="shared" si="307"/>
        <v/>
      </c>
      <c r="AX339" s="436"/>
    </row>
    <row r="340" spans="2:50" hidden="1">
      <c r="B340" s="435"/>
      <c r="C340" s="95">
        <f t="shared" si="292"/>
        <v>14</v>
      </c>
      <c r="D340" s="95"/>
      <c r="E340" s="95"/>
      <c r="F340" s="95"/>
      <c r="G340" s="178"/>
      <c r="H340" s="436"/>
      <c r="I340" s="154" t="str">
        <f t="shared" si="308"/>
        <v/>
      </c>
      <c r="J340" s="154" t="str">
        <f t="shared" si="309"/>
        <v/>
      </c>
      <c r="K340" s="155" t="str">
        <f t="shared" si="310"/>
        <v/>
      </c>
      <c r="L340" s="438"/>
      <c r="M340" s="154" t="str">
        <f t="shared" si="293"/>
        <v/>
      </c>
      <c r="N340" s="433"/>
      <c r="O340" s="433"/>
      <c r="P340" s="95"/>
      <c r="Q340" s="95"/>
      <c r="R340" s="178" t="str">
        <f t="shared" si="294"/>
        <v/>
      </c>
      <c r="S340" s="95" t="str">
        <f t="shared" si="295"/>
        <v/>
      </c>
      <c r="T340" s="436"/>
      <c r="U340" s="95"/>
      <c r="V340" s="95"/>
      <c r="W340" s="178" t="str">
        <f t="shared" si="296"/>
        <v/>
      </c>
      <c r="X340" s="95" t="str">
        <f t="shared" si="297"/>
        <v/>
      </c>
      <c r="Y340" s="436"/>
      <c r="Z340" s="95"/>
      <c r="AA340" s="95"/>
      <c r="AB340" s="178" t="str">
        <f t="shared" si="298"/>
        <v/>
      </c>
      <c r="AC340" s="95" t="str">
        <f t="shared" si="299"/>
        <v/>
      </c>
      <c r="AD340" s="436"/>
      <c r="AE340" s="95"/>
      <c r="AF340" s="95"/>
      <c r="AG340" s="178" t="str">
        <f t="shared" si="300"/>
        <v/>
      </c>
      <c r="AH340" s="95" t="str">
        <f t="shared" si="301"/>
        <v/>
      </c>
      <c r="AI340" s="436"/>
      <c r="AJ340" s="95"/>
      <c r="AK340" s="95"/>
      <c r="AL340" s="178" t="str">
        <f t="shared" si="302"/>
        <v/>
      </c>
      <c r="AM340" s="95" t="str">
        <f t="shared" si="303"/>
        <v/>
      </c>
      <c r="AN340" s="436"/>
      <c r="AO340" s="95"/>
      <c r="AP340" s="95"/>
      <c r="AQ340" s="178" t="str">
        <f t="shared" si="304"/>
        <v/>
      </c>
      <c r="AR340" s="95" t="str">
        <f t="shared" si="305"/>
        <v/>
      </c>
      <c r="AS340" s="436"/>
      <c r="AT340" s="95"/>
      <c r="AU340" s="95"/>
      <c r="AV340" s="178" t="str">
        <f t="shared" si="306"/>
        <v/>
      </c>
      <c r="AW340" s="95" t="str">
        <f t="shared" si="307"/>
        <v/>
      </c>
      <c r="AX340" s="436"/>
    </row>
    <row r="341" spans="2:50" hidden="1">
      <c r="B341" s="435"/>
      <c r="C341" s="95">
        <f t="shared" si="292"/>
        <v>15</v>
      </c>
      <c r="D341" s="95"/>
      <c r="E341" s="95"/>
      <c r="F341" s="95"/>
      <c r="G341" s="178"/>
      <c r="H341" s="436"/>
      <c r="I341" s="154" t="str">
        <f t="shared" si="308"/>
        <v/>
      </c>
      <c r="J341" s="154" t="str">
        <f t="shared" si="309"/>
        <v/>
      </c>
      <c r="K341" s="155" t="str">
        <f t="shared" si="310"/>
        <v/>
      </c>
      <c r="L341" s="439"/>
      <c r="M341" s="154" t="str">
        <f t="shared" si="293"/>
        <v/>
      </c>
      <c r="N341" s="433"/>
      <c r="O341" s="433"/>
      <c r="P341" s="95"/>
      <c r="Q341" s="95"/>
      <c r="R341" s="178" t="str">
        <f t="shared" si="294"/>
        <v/>
      </c>
      <c r="S341" s="95" t="str">
        <f t="shared" si="295"/>
        <v/>
      </c>
      <c r="T341" s="436"/>
      <c r="U341" s="95"/>
      <c r="V341" s="95"/>
      <c r="W341" s="178" t="str">
        <f t="shared" si="296"/>
        <v/>
      </c>
      <c r="X341" s="95" t="str">
        <f t="shared" si="297"/>
        <v/>
      </c>
      <c r="Y341" s="436"/>
      <c r="Z341" s="95"/>
      <c r="AA341" s="95"/>
      <c r="AB341" s="178" t="str">
        <f t="shared" si="298"/>
        <v/>
      </c>
      <c r="AC341" s="95" t="str">
        <f t="shared" si="299"/>
        <v/>
      </c>
      <c r="AD341" s="436"/>
      <c r="AE341" s="95"/>
      <c r="AF341" s="95"/>
      <c r="AG341" s="178" t="str">
        <f t="shared" si="300"/>
        <v/>
      </c>
      <c r="AH341" s="95" t="str">
        <f t="shared" si="301"/>
        <v/>
      </c>
      <c r="AI341" s="436"/>
      <c r="AJ341" s="95"/>
      <c r="AK341" s="95"/>
      <c r="AL341" s="178" t="str">
        <f t="shared" si="302"/>
        <v/>
      </c>
      <c r="AM341" s="95" t="str">
        <f t="shared" si="303"/>
        <v/>
      </c>
      <c r="AN341" s="436"/>
      <c r="AO341" s="95"/>
      <c r="AP341" s="95"/>
      <c r="AQ341" s="178" t="str">
        <f t="shared" si="304"/>
        <v/>
      </c>
      <c r="AR341" s="95" t="str">
        <f t="shared" si="305"/>
        <v/>
      </c>
      <c r="AS341" s="436"/>
      <c r="AT341" s="95"/>
      <c r="AU341" s="95"/>
      <c r="AV341" s="178" t="str">
        <f t="shared" si="306"/>
        <v/>
      </c>
      <c r="AW341" s="95" t="str">
        <f t="shared" si="307"/>
        <v/>
      </c>
      <c r="AX341" s="436"/>
    </row>
    <row r="342" spans="2:50" ht="15.75" hidden="1">
      <c r="B342" s="443" t="s">
        <v>167</v>
      </c>
      <c r="C342" s="444"/>
      <c r="D342" s="444"/>
      <c r="E342" s="444"/>
      <c r="F342" s="444"/>
      <c r="G342" s="444"/>
      <c r="H342" s="444"/>
      <c r="I342" s="151"/>
      <c r="J342" s="151"/>
      <c r="K342" s="151"/>
      <c r="L342" s="151"/>
      <c r="M342" s="151"/>
      <c r="N342" s="433" t="s">
        <v>159</v>
      </c>
      <c r="O342" s="446" t="s">
        <v>106</v>
      </c>
      <c r="P342" s="448">
        <f>AT322+1</f>
        <v>45986</v>
      </c>
      <c r="Q342" s="435"/>
      <c r="R342" s="435"/>
      <c r="S342" s="435"/>
      <c r="T342" s="435"/>
      <c r="U342" s="448">
        <f>P342+1</f>
        <v>45987</v>
      </c>
      <c r="V342" s="435"/>
      <c r="W342" s="435"/>
      <c r="X342" s="435"/>
      <c r="Y342" s="435"/>
      <c r="Z342" s="448">
        <f>U342+1</f>
        <v>45988</v>
      </c>
      <c r="AA342" s="435"/>
      <c r="AB342" s="435"/>
      <c r="AC342" s="435"/>
      <c r="AD342" s="435"/>
      <c r="AE342" s="448">
        <f>Z342+1</f>
        <v>45989</v>
      </c>
      <c r="AF342" s="435"/>
      <c r="AG342" s="435"/>
      <c r="AH342" s="435"/>
      <c r="AI342" s="435"/>
      <c r="AJ342" s="448">
        <f>AE342+1</f>
        <v>45990</v>
      </c>
      <c r="AK342" s="435"/>
      <c r="AL342" s="435"/>
      <c r="AM342" s="435"/>
      <c r="AN342" s="435"/>
      <c r="AO342" s="448">
        <f>AJ342+1</f>
        <v>45991</v>
      </c>
      <c r="AP342" s="435"/>
      <c r="AQ342" s="435"/>
      <c r="AR342" s="435"/>
      <c r="AS342" s="435"/>
      <c r="AT342" s="448">
        <f>AO342+1</f>
        <v>45992</v>
      </c>
      <c r="AU342" s="435"/>
      <c r="AV342" s="435"/>
      <c r="AW342" s="435"/>
      <c r="AX342" s="435"/>
    </row>
    <row r="343" spans="2:50" ht="15.75" hidden="1">
      <c r="B343" s="445"/>
      <c r="C343" s="445"/>
      <c r="D343" s="445"/>
      <c r="E343" s="445"/>
      <c r="F343" s="445"/>
      <c r="G343" s="445"/>
      <c r="H343" s="445"/>
      <c r="I343" s="151"/>
      <c r="J343" s="151"/>
      <c r="K343" s="151"/>
      <c r="L343" s="151"/>
      <c r="M343" s="151"/>
      <c r="N343" s="433"/>
      <c r="O343" s="447"/>
      <c r="P343" s="448" t="s">
        <v>120</v>
      </c>
      <c r="Q343" s="435"/>
      <c r="R343" s="435"/>
      <c r="S343" s="435"/>
      <c r="T343" s="435"/>
      <c r="U343" s="448" t="s">
        <v>114</v>
      </c>
      <c r="V343" s="435"/>
      <c r="W343" s="435"/>
      <c r="X343" s="435"/>
      <c r="Y343" s="435"/>
      <c r="Z343" s="448" t="s">
        <v>115</v>
      </c>
      <c r="AA343" s="435"/>
      <c r="AB343" s="435"/>
      <c r="AC343" s="435"/>
      <c r="AD343" s="435"/>
      <c r="AE343" s="448" t="s">
        <v>116</v>
      </c>
      <c r="AF343" s="435"/>
      <c r="AG343" s="435"/>
      <c r="AH343" s="435"/>
      <c r="AI343" s="435"/>
      <c r="AJ343" s="448" t="s">
        <v>117</v>
      </c>
      <c r="AK343" s="435"/>
      <c r="AL343" s="435"/>
      <c r="AM343" s="435"/>
      <c r="AN343" s="435"/>
      <c r="AO343" s="448" t="s">
        <v>118</v>
      </c>
      <c r="AP343" s="435"/>
      <c r="AQ343" s="435"/>
      <c r="AR343" s="435"/>
      <c r="AS343" s="435"/>
      <c r="AT343" s="448" t="s">
        <v>119</v>
      </c>
      <c r="AU343" s="435"/>
      <c r="AV343" s="435"/>
      <c r="AW343" s="435"/>
      <c r="AX343" s="435"/>
    </row>
    <row r="344" spans="2:50" hidden="1">
      <c r="B344" s="433" t="s">
        <v>155</v>
      </c>
      <c r="C344" s="433" t="s">
        <v>147</v>
      </c>
      <c r="D344" s="433"/>
      <c r="E344" s="433" t="s">
        <v>149</v>
      </c>
      <c r="F344" s="433"/>
      <c r="G344" s="433"/>
      <c r="H344" s="440" t="s">
        <v>156</v>
      </c>
      <c r="I344" s="434" t="s">
        <v>225</v>
      </c>
      <c r="J344" s="434"/>
      <c r="K344" s="434"/>
      <c r="L344" s="434" t="s">
        <v>156</v>
      </c>
      <c r="M344" s="434" t="s">
        <v>168</v>
      </c>
      <c r="N344" s="433"/>
      <c r="O344" s="433" t="s">
        <v>158</v>
      </c>
      <c r="P344" s="430" t="s">
        <v>152</v>
      </c>
      <c r="Q344" s="431"/>
      <c r="R344" s="431"/>
      <c r="S344" s="432"/>
      <c r="T344" s="433" t="s">
        <v>156</v>
      </c>
      <c r="U344" s="430" t="s">
        <v>152</v>
      </c>
      <c r="V344" s="431"/>
      <c r="W344" s="431"/>
      <c r="X344" s="432"/>
      <c r="Y344" s="433" t="s">
        <v>156</v>
      </c>
      <c r="Z344" s="430" t="s">
        <v>152</v>
      </c>
      <c r="AA344" s="431"/>
      <c r="AB344" s="431"/>
      <c r="AC344" s="432"/>
      <c r="AD344" s="433" t="s">
        <v>156</v>
      </c>
      <c r="AE344" s="430" t="s">
        <v>152</v>
      </c>
      <c r="AF344" s="431"/>
      <c r="AG344" s="431"/>
      <c r="AH344" s="432"/>
      <c r="AI344" s="433" t="s">
        <v>156</v>
      </c>
      <c r="AJ344" s="430" t="s">
        <v>152</v>
      </c>
      <c r="AK344" s="431"/>
      <c r="AL344" s="431"/>
      <c r="AM344" s="432"/>
      <c r="AN344" s="433" t="s">
        <v>156</v>
      </c>
      <c r="AO344" s="430" t="s">
        <v>152</v>
      </c>
      <c r="AP344" s="431"/>
      <c r="AQ344" s="431"/>
      <c r="AR344" s="432"/>
      <c r="AS344" s="433" t="s">
        <v>156</v>
      </c>
      <c r="AT344" s="430" t="s">
        <v>152</v>
      </c>
      <c r="AU344" s="431"/>
      <c r="AV344" s="431"/>
      <c r="AW344" s="432"/>
      <c r="AX344" s="433" t="s">
        <v>156</v>
      </c>
    </row>
    <row r="345" spans="2:50" hidden="1">
      <c r="B345" s="433"/>
      <c r="C345" s="433"/>
      <c r="D345" s="433"/>
      <c r="E345" s="433" t="s">
        <v>148</v>
      </c>
      <c r="F345" s="433"/>
      <c r="G345" s="433"/>
      <c r="H345" s="441"/>
      <c r="I345" s="434" t="s">
        <v>148</v>
      </c>
      <c r="J345" s="434"/>
      <c r="K345" s="434"/>
      <c r="L345" s="434"/>
      <c r="M345" s="434"/>
      <c r="N345" s="433"/>
      <c r="O345" s="433"/>
      <c r="P345" s="430" t="s">
        <v>153</v>
      </c>
      <c r="Q345" s="431"/>
      <c r="R345" s="431"/>
      <c r="S345" s="432"/>
      <c r="T345" s="433"/>
      <c r="U345" s="430" t="s">
        <v>153</v>
      </c>
      <c r="V345" s="431"/>
      <c r="W345" s="431"/>
      <c r="X345" s="432"/>
      <c r="Y345" s="433"/>
      <c r="Z345" s="430" t="s">
        <v>153</v>
      </c>
      <c r="AA345" s="431"/>
      <c r="AB345" s="431"/>
      <c r="AC345" s="432"/>
      <c r="AD345" s="433"/>
      <c r="AE345" s="430" t="s">
        <v>153</v>
      </c>
      <c r="AF345" s="431"/>
      <c r="AG345" s="431"/>
      <c r="AH345" s="432"/>
      <c r="AI345" s="433"/>
      <c r="AJ345" s="430" t="s">
        <v>153</v>
      </c>
      <c r="AK345" s="431"/>
      <c r="AL345" s="431"/>
      <c r="AM345" s="432"/>
      <c r="AN345" s="433"/>
      <c r="AO345" s="430" t="s">
        <v>153</v>
      </c>
      <c r="AP345" s="431"/>
      <c r="AQ345" s="431"/>
      <c r="AR345" s="432"/>
      <c r="AS345" s="433"/>
      <c r="AT345" s="430" t="s">
        <v>153</v>
      </c>
      <c r="AU345" s="431"/>
      <c r="AV345" s="431"/>
      <c r="AW345" s="432"/>
      <c r="AX345" s="433"/>
    </row>
    <row r="346" spans="2:50" hidden="1">
      <c r="B346" s="433"/>
      <c r="C346" s="433"/>
      <c r="D346" s="433"/>
      <c r="E346" s="94" t="s">
        <v>150</v>
      </c>
      <c r="F346" s="94" t="s">
        <v>151</v>
      </c>
      <c r="G346" s="94" t="s">
        <v>154</v>
      </c>
      <c r="H346" s="442"/>
      <c r="I346" s="153" t="s">
        <v>150</v>
      </c>
      <c r="J346" s="153" t="s">
        <v>151</v>
      </c>
      <c r="K346" s="153" t="s">
        <v>154</v>
      </c>
      <c r="L346" s="434"/>
      <c r="M346" s="434"/>
      <c r="N346" s="433"/>
      <c r="O346" s="433"/>
      <c r="P346" s="94" t="s">
        <v>150</v>
      </c>
      <c r="Q346" s="94" t="s">
        <v>151</v>
      </c>
      <c r="R346" s="94" t="s">
        <v>154</v>
      </c>
      <c r="S346" s="94" t="s">
        <v>168</v>
      </c>
      <c r="T346" s="433"/>
      <c r="U346" s="94" t="s">
        <v>150</v>
      </c>
      <c r="V346" s="94" t="s">
        <v>151</v>
      </c>
      <c r="W346" s="94" t="s">
        <v>154</v>
      </c>
      <c r="X346" s="94" t="s">
        <v>168</v>
      </c>
      <c r="Y346" s="433"/>
      <c r="Z346" s="94" t="s">
        <v>150</v>
      </c>
      <c r="AA346" s="94" t="s">
        <v>151</v>
      </c>
      <c r="AB346" s="94" t="s">
        <v>154</v>
      </c>
      <c r="AC346" s="94" t="s">
        <v>168</v>
      </c>
      <c r="AD346" s="43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3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3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3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33"/>
    </row>
    <row r="347" spans="2:50" hidden="1">
      <c r="B347" s="433" t="s">
        <v>139</v>
      </c>
      <c r="C347" s="95">
        <f>C327</f>
        <v>1</v>
      </c>
      <c r="D347" s="95" t="s">
        <v>838</v>
      </c>
      <c r="E347" s="95">
        <v>19</v>
      </c>
      <c r="F347" s="95">
        <v>2000</v>
      </c>
      <c r="G347" s="178">
        <f>F347/E347</f>
        <v>105.26315789473684</v>
      </c>
      <c r="H347" s="436">
        <f>AVERAGE(G347:G361)</f>
        <v>105.26315789473684</v>
      </c>
      <c r="I347" s="154">
        <f t="shared" ref="I347:I349" si="311">IFERROR(AVERAGE(P347,U347,Z347,AE347,AJ347,AO347,AT347),"")</f>
        <v>18.714285714285715</v>
      </c>
      <c r="J347" s="154">
        <f t="shared" ref="J347:J349" si="312">IFERROR(AVERAGE(Q347,V347,AA347,AF347,AK347,AP347,AU347),"")</f>
        <v>1917.0582771212926</v>
      </c>
      <c r="K347" s="155">
        <f t="shared" ref="K347:K349" si="313">IFERROR(AVERAGE(R347,W347,AB347,AG347,AL347,AQ347,AV347),"")</f>
        <v>102.58675128476479</v>
      </c>
      <c r="L347" s="437">
        <f>IFERROR(AVERAGE(K347:K361),"-")</f>
        <v>102.58675128476479</v>
      </c>
      <c r="M347" s="154">
        <f>IFERROR(RANK(K347, K$347:K$361),"")</f>
        <v>1</v>
      </c>
      <c r="N347" s="433"/>
      <c r="O347" s="433"/>
      <c r="P347" s="95">
        <v>19</v>
      </c>
      <c r="Q347" s="95">
        <v>1931.6129032258057</v>
      </c>
      <c r="R347" s="178">
        <f>IFERROR(Q347/P347,"")</f>
        <v>101.66383701188451</v>
      </c>
      <c r="S347" s="95">
        <f>IFERROR(RANK(R347, R$347:R$361),"")</f>
        <v>1</v>
      </c>
      <c r="T347" s="436">
        <f>AVERAGE(R347:R361)</f>
        <v>101.66383701188451</v>
      </c>
      <c r="U347" s="95">
        <v>19</v>
      </c>
      <c r="V347" s="95">
        <v>1922.6865671641801</v>
      </c>
      <c r="W347" s="178">
        <f>IFERROR(V347/U347,"")</f>
        <v>101.19402985074632</v>
      </c>
      <c r="X347" s="95">
        <f>IFERROR(RANK(W347, W$347:W$361),"")</f>
        <v>1</v>
      </c>
      <c r="Y347" s="436">
        <f>AVERAGE(W347:W361)</f>
        <v>101.19402985074632</v>
      </c>
      <c r="Z347" s="95">
        <v>19</v>
      </c>
      <c r="AA347" s="95">
        <v>1914.6428571428571</v>
      </c>
      <c r="AB347" s="178">
        <f>IFERROR(AA347/Z347,"")</f>
        <v>100.77067669172932</v>
      </c>
      <c r="AC347" s="95">
        <f>IFERROR(RANK(AB347, AB$347:AB$361),"")</f>
        <v>1</v>
      </c>
      <c r="AD347" s="436">
        <f>AVERAGE(AB347:AB361)</f>
        <v>100.77067669172932</v>
      </c>
      <c r="AE347" s="95">
        <v>19</v>
      </c>
      <c r="AF347" s="95">
        <v>1916.0869565217392</v>
      </c>
      <c r="AG347" s="178">
        <f>IFERROR(AF347/AE347,"")</f>
        <v>100.84668192219681</v>
      </c>
      <c r="AH347" s="95">
        <f>IFERROR(RANK(AG347, AG$347:AG$361),"")</f>
        <v>1</v>
      </c>
      <c r="AI347" s="436">
        <f>AVERAGE(AG347:AG361)</f>
        <v>100.84668192219681</v>
      </c>
      <c r="AJ347" s="95">
        <v>19</v>
      </c>
      <c r="AK347" s="95">
        <v>1923.8297872340429</v>
      </c>
      <c r="AL347" s="178">
        <f>IFERROR(AK347/AJ347,"")</f>
        <v>101.25419932810752</v>
      </c>
      <c r="AM347" s="95">
        <f>IFERROR(RANK(AL347, AL$347:AL$361),"")</f>
        <v>1</v>
      </c>
      <c r="AN347" s="436">
        <f>AVERAGE(AL347:AL361)</f>
        <v>101.25419932810752</v>
      </c>
      <c r="AO347" s="95">
        <v>19</v>
      </c>
      <c r="AP347" s="95">
        <v>1901.1940298507475</v>
      </c>
      <c r="AQ347" s="178">
        <f>IFERROR(AP347/AO347,"")</f>
        <v>100.06284367635513</v>
      </c>
      <c r="AR347" s="95">
        <f>IFERROR(RANK(AQ347, AQ$347:AQ$361),"")</f>
        <v>1</v>
      </c>
      <c r="AS347" s="436">
        <f>AVERAGE(AQ347:AQ361)</f>
        <v>100.06284367635513</v>
      </c>
      <c r="AT347" s="95">
        <v>17</v>
      </c>
      <c r="AU347" s="95">
        <v>1909.3548387096769</v>
      </c>
      <c r="AV347" s="178">
        <f>IFERROR(AU347/AT347,"")</f>
        <v>112.31499051233394</v>
      </c>
      <c r="AW347" s="95">
        <f>IFERROR(RANK(AV347, AV$347:AV$361),"")</f>
        <v>1</v>
      </c>
      <c r="AX347" s="436">
        <f>AVERAGE(AV347:AV361)</f>
        <v>112.31499051233394</v>
      </c>
    </row>
    <row r="348" spans="2:50" hidden="1">
      <c r="B348" s="435"/>
      <c r="C348" s="95">
        <f t="shared" ref="C348:C361" si="314">C328</f>
        <v>2</v>
      </c>
      <c r="D348" s="95"/>
      <c r="E348" s="95"/>
      <c r="F348" s="95"/>
      <c r="G348" s="178"/>
      <c r="H348" s="436"/>
      <c r="I348" s="154" t="str">
        <f t="shared" si="311"/>
        <v/>
      </c>
      <c r="J348" s="154" t="str">
        <f t="shared" si="312"/>
        <v/>
      </c>
      <c r="K348" s="155" t="str">
        <f t="shared" si="313"/>
        <v/>
      </c>
      <c r="L348" s="438"/>
      <c r="M348" s="154" t="str">
        <f t="shared" ref="M348:M361" si="315">IFERROR(RANK(K348, K$347:K$361),"")</f>
        <v/>
      </c>
      <c r="N348" s="433"/>
      <c r="O348" s="433"/>
      <c r="P348" s="95"/>
      <c r="Q348" s="95"/>
      <c r="R348" s="178" t="str">
        <f t="shared" ref="R348:R361" si="316">IFERROR(Q348/P348,"")</f>
        <v/>
      </c>
      <c r="S348" s="95" t="str">
        <f t="shared" ref="S348:S361" si="317">IFERROR(RANK(R348, R$347:R$361),"")</f>
        <v/>
      </c>
      <c r="T348" s="436"/>
      <c r="U348" s="95"/>
      <c r="V348" s="95"/>
      <c r="W348" s="178" t="str">
        <f t="shared" ref="W348:W361" si="318">IFERROR(V348/U348,"")</f>
        <v/>
      </c>
      <c r="X348" s="95" t="str">
        <f t="shared" ref="X348:X361" si="319">IFERROR(RANK(W348, W$347:W$361),"")</f>
        <v/>
      </c>
      <c r="Y348" s="436"/>
      <c r="Z348" s="95"/>
      <c r="AA348" s="95"/>
      <c r="AB348" s="178" t="str">
        <f t="shared" ref="AB348:AB361" si="320">IFERROR(AA348/Z348,"")</f>
        <v/>
      </c>
      <c r="AC348" s="95" t="str">
        <f t="shared" ref="AC348:AC361" si="321">IFERROR(RANK(AB348, AB$347:AB$361),"")</f>
        <v/>
      </c>
      <c r="AD348" s="436"/>
      <c r="AE348" s="95"/>
      <c r="AF348" s="95"/>
      <c r="AG348" s="178" t="str">
        <f t="shared" ref="AG348:AG361" si="322">IFERROR(AF348/AE348,"")</f>
        <v/>
      </c>
      <c r="AH348" s="95" t="str">
        <f t="shared" ref="AH348:AH361" si="323">IFERROR(RANK(AG348, AG$347:AG$361),"")</f>
        <v/>
      </c>
      <c r="AI348" s="436"/>
      <c r="AJ348" s="95"/>
      <c r="AK348" s="95"/>
      <c r="AL348" s="178" t="str">
        <f t="shared" ref="AL348:AL361" si="324">IFERROR(AK348/AJ348,"")</f>
        <v/>
      </c>
      <c r="AM348" s="95" t="str">
        <f t="shared" ref="AM348:AM361" si="325">IFERROR(RANK(AL348, AL$347:AL$361),"")</f>
        <v/>
      </c>
      <c r="AN348" s="436"/>
      <c r="AO348" s="95"/>
      <c r="AP348" s="95"/>
      <c r="AQ348" s="178" t="str">
        <f t="shared" ref="AQ348:AQ361" si="326">IFERROR(AP348/AO348,"")</f>
        <v/>
      </c>
      <c r="AR348" s="95" t="str">
        <f t="shared" ref="AR348:AR361" si="327">IFERROR(RANK(AQ348, AQ$347:AQ$361),"")</f>
        <v/>
      </c>
      <c r="AS348" s="436"/>
      <c r="AT348" s="95"/>
      <c r="AU348" s="95"/>
      <c r="AV348" s="178" t="str">
        <f t="shared" ref="AV348:AV361" si="328">IFERROR(AU348/AT348,"")</f>
        <v/>
      </c>
      <c r="AW348" s="95" t="str">
        <f t="shared" ref="AW348:AW361" si="329">IFERROR(RANK(AV348, AV$347:AV$361),"")</f>
        <v/>
      </c>
      <c r="AX348" s="436"/>
    </row>
    <row r="349" spans="2:50" hidden="1">
      <c r="B349" s="435"/>
      <c r="C349" s="95">
        <f t="shared" si="314"/>
        <v>3</v>
      </c>
      <c r="D349" s="95"/>
      <c r="E349" s="95"/>
      <c r="F349" s="95"/>
      <c r="G349" s="178"/>
      <c r="H349" s="436"/>
      <c r="I349" s="154" t="str">
        <f t="shared" si="311"/>
        <v/>
      </c>
      <c r="J349" s="154" t="str">
        <f t="shared" si="312"/>
        <v/>
      </c>
      <c r="K349" s="155" t="str">
        <f t="shared" si="313"/>
        <v/>
      </c>
      <c r="L349" s="438"/>
      <c r="M349" s="154" t="str">
        <f t="shared" si="315"/>
        <v/>
      </c>
      <c r="N349" s="433"/>
      <c r="O349" s="433"/>
      <c r="P349" s="95"/>
      <c r="Q349" s="95"/>
      <c r="R349" s="178" t="str">
        <f t="shared" si="316"/>
        <v/>
      </c>
      <c r="S349" s="95" t="str">
        <f t="shared" si="317"/>
        <v/>
      </c>
      <c r="T349" s="436"/>
      <c r="U349" s="95"/>
      <c r="V349" s="95"/>
      <c r="W349" s="178" t="str">
        <f t="shared" si="318"/>
        <v/>
      </c>
      <c r="X349" s="95" t="str">
        <f t="shared" si="319"/>
        <v/>
      </c>
      <c r="Y349" s="436"/>
      <c r="Z349" s="95"/>
      <c r="AA349" s="95"/>
      <c r="AB349" s="178" t="str">
        <f t="shared" si="320"/>
        <v/>
      </c>
      <c r="AC349" s="95" t="str">
        <f t="shared" si="321"/>
        <v/>
      </c>
      <c r="AD349" s="436"/>
      <c r="AE349" s="95"/>
      <c r="AF349" s="95"/>
      <c r="AG349" s="178" t="str">
        <f t="shared" si="322"/>
        <v/>
      </c>
      <c r="AH349" s="95" t="str">
        <f t="shared" si="323"/>
        <v/>
      </c>
      <c r="AI349" s="436"/>
      <c r="AJ349" s="95"/>
      <c r="AK349" s="95"/>
      <c r="AL349" s="178" t="str">
        <f t="shared" si="324"/>
        <v/>
      </c>
      <c r="AM349" s="95" t="str">
        <f t="shared" si="325"/>
        <v/>
      </c>
      <c r="AN349" s="436"/>
      <c r="AO349" s="95"/>
      <c r="AP349" s="95"/>
      <c r="AQ349" s="178" t="str">
        <f t="shared" si="326"/>
        <v/>
      </c>
      <c r="AR349" s="95" t="str">
        <f t="shared" si="327"/>
        <v/>
      </c>
      <c r="AS349" s="436"/>
      <c r="AT349" s="95"/>
      <c r="AU349" s="95"/>
      <c r="AV349" s="178" t="str">
        <f t="shared" si="328"/>
        <v/>
      </c>
      <c r="AW349" s="95" t="str">
        <f t="shared" si="329"/>
        <v/>
      </c>
      <c r="AX349" s="436"/>
    </row>
    <row r="350" spans="2:50" hidden="1">
      <c r="B350" s="435"/>
      <c r="C350" s="95">
        <f t="shared" si="314"/>
        <v>4</v>
      </c>
      <c r="D350" s="95"/>
      <c r="E350" s="95"/>
      <c r="F350" s="95"/>
      <c r="G350" s="178"/>
      <c r="H350" s="436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38"/>
      <c r="M350" s="154" t="str">
        <f t="shared" si="315"/>
        <v/>
      </c>
      <c r="N350" s="433"/>
      <c r="O350" s="433"/>
      <c r="P350" s="95"/>
      <c r="Q350" s="95"/>
      <c r="R350" s="178" t="str">
        <f t="shared" si="316"/>
        <v/>
      </c>
      <c r="S350" s="95" t="str">
        <f t="shared" si="317"/>
        <v/>
      </c>
      <c r="T350" s="436"/>
      <c r="U350" s="95"/>
      <c r="V350" s="95"/>
      <c r="W350" s="178" t="str">
        <f t="shared" si="318"/>
        <v/>
      </c>
      <c r="X350" s="95" t="str">
        <f t="shared" si="319"/>
        <v/>
      </c>
      <c r="Y350" s="436"/>
      <c r="Z350" s="95"/>
      <c r="AA350" s="95"/>
      <c r="AB350" s="178" t="str">
        <f t="shared" si="320"/>
        <v/>
      </c>
      <c r="AC350" s="95" t="str">
        <f t="shared" si="321"/>
        <v/>
      </c>
      <c r="AD350" s="436"/>
      <c r="AE350" s="95"/>
      <c r="AF350" s="95"/>
      <c r="AG350" s="178" t="str">
        <f t="shared" si="322"/>
        <v/>
      </c>
      <c r="AH350" s="95" t="str">
        <f t="shared" si="323"/>
        <v/>
      </c>
      <c r="AI350" s="436"/>
      <c r="AJ350" s="95"/>
      <c r="AK350" s="95"/>
      <c r="AL350" s="178" t="str">
        <f t="shared" si="324"/>
        <v/>
      </c>
      <c r="AM350" s="95" t="str">
        <f t="shared" si="325"/>
        <v/>
      </c>
      <c r="AN350" s="436"/>
      <c r="AO350" s="95"/>
      <c r="AP350" s="95"/>
      <c r="AQ350" s="178" t="str">
        <f t="shared" si="326"/>
        <v/>
      </c>
      <c r="AR350" s="95" t="str">
        <f t="shared" si="327"/>
        <v/>
      </c>
      <c r="AS350" s="436"/>
      <c r="AT350" s="95"/>
      <c r="AU350" s="95"/>
      <c r="AV350" s="178" t="str">
        <f t="shared" si="328"/>
        <v/>
      </c>
      <c r="AW350" s="95" t="str">
        <f t="shared" si="329"/>
        <v/>
      </c>
      <c r="AX350" s="436"/>
    </row>
    <row r="351" spans="2:50" hidden="1">
      <c r="B351" s="435"/>
      <c r="C351" s="95">
        <f t="shared" si="314"/>
        <v>5</v>
      </c>
      <c r="D351" s="95"/>
      <c r="E351" s="95"/>
      <c r="F351" s="95"/>
      <c r="G351" s="178"/>
      <c r="H351" s="436"/>
      <c r="I351" s="154" t="str">
        <f t="shared" ref="I351:I361" si="330">IFERROR(AVERAGE(P351,U351,Z351,AE351,AJ351,AO351,AT351),"")</f>
        <v/>
      </c>
      <c r="J351" s="154" t="str">
        <f t="shared" ref="J351:J361" si="331">IFERROR(AVERAGE(Q351,V351,AA351,AF351,AK351,AP351,AU351),"")</f>
        <v/>
      </c>
      <c r="K351" s="155" t="str">
        <f t="shared" ref="K351:K361" si="332">IFERROR(AVERAGE(R351,W351,AB351,AG351,AL351,AQ351,AV351),"")</f>
        <v/>
      </c>
      <c r="L351" s="438"/>
      <c r="M351" s="154" t="str">
        <f t="shared" si="315"/>
        <v/>
      </c>
      <c r="N351" s="433"/>
      <c r="O351" s="433"/>
      <c r="P351" s="95"/>
      <c r="Q351" s="95"/>
      <c r="R351" s="178" t="str">
        <f t="shared" si="316"/>
        <v/>
      </c>
      <c r="S351" s="95" t="str">
        <f t="shared" si="317"/>
        <v/>
      </c>
      <c r="T351" s="436"/>
      <c r="U351" s="95"/>
      <c r="V351" s="95"/>
      <c r="W351" s="178" t="str">
        <f t="shared" si="318"/>
        <v/>
      </c>
      <c r="X351" s="95" t="str">
        <f t="shared" si="319"/>
        <v/>
      </c>
      <c r="Y351" s="436"/>
      <c r="Z351" s="95"/>
      <c r="AA351" s="95"/>
      <c r="AB351" s="178" t="str">
        <f t="shared" si="320"/>
        <v/>
      </c>
      <c r="AC351" s="95" t="str">
        <f t="shared" si="321"/>
        <v/>
      </c>
      <c r="AD351" s="436"/>
      <c r="AE351" s="95"/>
      <c r="AF351" s="95"/>
      <c r="AG351" s="178" t="str">
        <f t="shared" si="322"/>
        <v/>
      </c>
      <c r="AH351" s="95" t="str">
        <f t="shared" si="323"/>
        <v/>
      </c>
      <c r="AI351" s="436"/>
      <c r="AJ351" s="95"/>
      <c r="AK351" s="95"/>
      <c r="AL351" s="178" t="str">
        <f t="shared" si="324"/>
        <v/>
      </c>
      <c r="AM351" s="95" t="str">
        <f t="shared" si="325"/>
        <v/>
      </c>
      <c r="AN351" s="436"/>
      <c r="AO351" s="95"/>
      <c r="AP351" s="95"/>
      <c r="AQ351" s="178" t="str">
        <f t="shared" si="326"/>
        <v/>
      </c>
      <c r="AR351" s="95" t="str">
        <f t="shared" si="327"/>
        <v/>
      </c>
      <c r="AS351" s="436"/>
      <c r="AT351" s="95"/>
      <c r="AU351" s="95"/>
      <c r="AV351" s="178" t="str">
        <f t="shared" si="328"/>
        <v/>
      </c>
      <c r="AW351" s="95" t="str">
        <f t="shared" si="329"/>
        <v/>
      </c>
      <c r="AX351" s="436"/>
    </row>
    <row r="352" spans="2:50" hidden="1">
      <c r="B352" s="435"/>
      <c r="C352" s="95">
        <f t="shared" si="314"/>
        <v>6</v>
      </c>
      <c r="D352" s="95"/>
      <c r="E352" s="95"/>
      <c r="F352" s="95"/>
      <c r="G352" s="178"/>
      <c r="H352" s="436"/>
      <c r="I352" s="154" t="str">
        <f t="shared" si="330"/>
        <v/>
      </c>
      <c r="J352" s="154" t="str">
        <f t="shared" si="331"/>
        <v/>
      </c>
      <c r="K352" s="155" t="str">
        <f t="shared" si="332"/>
        <v/>
      </c>
      <c r="L352" s="438"/>
      <c r="M352" s="154" t="str">
        <f t="shared" si="315"/>
        <v/>
      </c>
      <c r="N352" s="433"/>
      <c r="O352" s="433"/>
      <c r="P352" s="95"/>
      <c r="Q352" s="95"/>
      <c r="R352" s="178" t="str">
        <f t="shared" si="316"/>
        <v/>
      </c>
      <c r="S352" s="95" t="str">
        <f t="shared" si="317"/>
        <v/>
      </c>
      <c r="T352" s="436"/>
      <c r="U352" s="95"/>
      <c r="V352" s="95"/>
      <c r="W352" s="178" t="str">
        <f t="shared" si="318"/>
        <v/>
      </c>
      <c r="X352" s="95" t="str">
        <f t="shared" si="319"/>
        <v/>
      </c>
      <c r="Y352" s="436"/>
      <c r="Z352" s="95"/>
      <c r="AA352" s="95"/>
      <c r="AB352" s="178" t="str">
        <f t="shared" si="320"/>
        <v/>
      </c>
      <c r="AC352" s="95" t="str">
        <f t="shared" si="321"/>
        <v/>
      </c>
      <c r="AD352" s="436"/>
      <c r="AE352" s="95"/>
      <c r="AF352" s="95"/>
      <c r="AG352" s="178" t="str">
        <f t="shared" si="322"/>
        <v/>
      </c>
      <c r="AH352" s="95" t="str">
        <f t="shared" si="323"/>
        <v/>
      </c>
      <c r="AI352" s="436"/>
      <c r="AJ352" s="95"/>
      <c r="AK352" s="95"/>
      <c r="AL352" s="178" t="str">
        <f t="shared" si="324"/>
        <v/>
      </c>
      <c r="AM352" s="95" t="str">
        <f t="shared" si="325"/>
        <v/>
      </c>
      <c r="AN352" s="436"/>
      <c r="AO352" s="95"/>
      <c r="AP352" s="95"/>
      <c r="AQ352" s="178" t="str">
        <f t="shared" si="326"/>
        <v/>
      </c>
      <c r="AR352" s="95" t="str">
        <f t="shared" si="327"/>
        <v/>
      </c>
      <c r="AS352" s="436"/>
      <c r="AT352" s="95"/>
      <c r="AU352" s="95"/>
      <c r="AV352" s="178" t="str">
        <f t="shared" si="328"/>
        <v/>
      </c>
      <c r="AW352" s="95" t="str">
        <f t="shared" si="329"/>
        <v/>
      </c>
      <c r="AX352" s="436"/>
    </row>
    <row r="353" spans="2:50" hidden="1">
      <c r="B353" s="435"/>
      <c r="C353" s="95">
        <f t="shared" si="314"/>
        <v>7</v>
      </c>
      <c r="D353" s="95"/>
      <c r="E353" s="95"/>
      <c r="F353" s="95"/>
      <c r="G353" s="178"/>
      <c r="H353" s="436"/>
      <c r="I353" s="154" t="str">
        <f t="shared" si="330"/>
        <v/>
      </c>
      <c r="J353" s="154" t="str">
        <f t="shared" si="331"/>
        <v/>
      </c>
      <c r="K353" s="155" t="str">
        <f t="shared" si="332"/>
        <v/>
      </c>
      <c r="L353" s="438"/>
      <c r="M353" s="154" t="str">
        <f t="shared" si="315"/>
        <v/>
      </c>
      <c r="N353" s="433"/>
      <c r="O353" s="433"/>
      <c r="P353" s="95"/>
      <c r="Q353" s="95"/>
      <c r="R353" s="178" t="str">
        <f t="shared" si="316"/>
        <v/>
      </c>
      <c r="S353" s="95" t="str">
        <f t="shared" si="317"/>
        <v/>
      </c>
      <c r="T353" s="436"/>
      <c r="U353" s="95"/>
      <c r="V353" s="95"/>
      <c r="W353" s="178" t="str">
        <f t="shared" si="318"/>
        <v/>
      </c>
      <c r="X353" s="95" t="str">
        <f t="shared" si="319"/>
        <v/>
      </c>
      <c r="Y353" s="436"/>
      <c r="Z353" s="95"/>
      <c r="AA353" s="95"/>
      <c r="AB353" s="178" t="str">
        <f t="shared" si="320"/>
        <v/>
      </c>
      <c r="AC353" s="95" t="str">
        <f t="shared" si="321"/>
        <v/>
      </c>
      <c r="AD353" s="436"/>
      <c r="AE353" s="95"/>
      <c r="AF353" s="95"/>
      <c r="AG353" s="178" t="str">
        <f t="shared" si="322"/>
        <v/>
      </c>
      <c r="AH353" s="95" t="str">
        <f t="shared" si="323"/>
        <v/>
      </c>
      <c r="AI353" s="436"/>
      <c r="AJ353" s="95"/>
      <c r="AK353" s="95"/>
      <c r="AL353" s="178" t="str">
        <f t="shared" si="324"/>
        <v/>
      </c>
      <c r="AM353" s="95" t="str">
        <f t="shared" si="325"/>
        <v/>
      </c>
      <c r="AN353" s="436"/>
      <c r="AO353" s="95"/>
      <c r="AP353" s="95"/>
      <c r="AQ353" s="178" t="str">
        <f t="shared" si="326"/>
        <v/>
      </c>
      <c r="AR353" s="95" t="str">
        <f t="shared" si="327"/>
        <v/>
      </c>
      <c r="AS353" s="436"/>
      <c r="AT353" s="95"/>
      <c r="AU353" s="95"/>
      <c r="AV353" s="178" t="str">
        <f t="shared" si="328"/>
        <v/>
      </c>
      <c r="AW353" s="95" t="str">
        <f t="shared" si="329"/>
        <v/>
      </c>
      <c r="AX353" s="436"/>
    </row>
    <row r="354" spans="2:50" hidden="1">
      <c r="B354" s="435"/>
      <c r="C354" s="95">
        <f t="shared" si="314"/>
        <v>8</v>
      </c>
      <c r="D354" s="95"/>
      <c r="E354" s="95"/>
      <c r="F354" s="95"/>
      <c r="G354" s="178"/>
      <c r="H354" s="436"/>
      <c r="I354" s="154" t="str">
        <f t="shared" si="330"/>
        <v/>
      </c>
      <c r="J354" s="154" t="str">
        <f t="shared" si="331"/>
        <v/>
      </c>
      <c r="K354" s="155" t="str">
        <f t="shared" si="332"/>
        <v/>
      </c>
      <c r="L354" s="438"/>
      <c r="M354" s="154" t="str">
        <f t="shared" si="315"/>
        <v/>
      </c>
      <c r="N354" s="433"/>
      <c r="O354" s="433"/>
      <c r="P354" s="95"/>
      <c r="Q354" s="95"/>
      <c r="R354" s="178" t="str">
        <f t="shared" si="316"/>
        <v/>
      </c>
      <c r="S354" s="95" t="str">
        <f t="shared" si="317"/>
        <v/>
      </c>
      <c r="T354" s="436"/>
      <c r="U354" s="95"/>
      <c r="V354" s="95"/>
      <c r="W354" s="178" t="str">
        <f t="shared" si="318"/>
        <v/>
      </c>
      <c r="X354" s="95" t="str">
        <f t="shared" si="319"/>
        <v/>
      </c>
      <c r="Y354" s="436"/>
      <c r="Z354" s="95"/>
      <c r="AA354" s="95"/>
      <c r="AB354" s="178" t="str">
        <f t="shared" si="320"/>
        <v/>
      </c>
      <c r="AC354" s="95" t="str">
        <f t="shared" si="321"/>
        <v/>
      </c>
      <c r="AD354" s="436"/>
      <c r="AE354" s="95"/>
      <c r="AF354" s="95"/>
      <c r="AG354" s="178" t="str">
        <f t="shared" si="322"/>
        <v/>
      </c>
      <c r="AH354" s="95" t="str">
        <f t="shared" si="323"/>
        <v/>
      </c>
      <c r="AI354" s="436"/>
      <c r="AJ354" s="95"/>
      <c r="AK354" s="95"/>
      <c r="AL354" s="178" t="str">
        <f t="shared" si="324"/>
        <v/>
      </c>
      <c r="AM354" s="95" t="str">
        <f t="shared" si="325"/>
        <v/>
      </c>
      <c r="AN354" s="436"/>
      <c r="AO354" s="95"/>
      <c r="AP354" s="95"/>
      <c r="AQ354" s="178" t="str">
        <f t="shared" si="326"/>
        <v/>
      </c>
      <c r="AR354" s="95" t="str">
        <f t="shared" si="327"/>
        <v/>
      </c>
      <c r="AS354" s="436"/>
      <c r="AT354" s="95"/>
      <c r="AU354" s="95"/>
      <c r="AV354" s="178" t="str">
        <f t="shared" si="328"/>
        <v/>
      </c>
      <c r="AW354" s="95" t="str">
        <f t="shared" si="329"/>
        <v/>
      </c>
      <c r="AX354" s="436"/>
    </row>
    <row r="355" spans="2:50" hidden="1">
      <c r="B355" s="435"/>
      <c r="C355" s="95">
        <f t="shared" si="314"/>
        <v>9</v>
      </c>
      <c r="D355" s="95"/>
      <c r="E355" s="95"/>
      <c r="F355" s="95"/>
      <c r="G355" s="178"/>
      <c r="H355" s="436"/>
      <c r="I355" s="154" t="str">
        <f t="shared" si="330"/>
        <v/>
      </c>
      <c r="J355" s="154" t="str">
        <f t="shared" si="331"/>
        <v/>
      </c>
      <c r="K355" s="155" t="str">
        <f t="shared" si="332"/>
        <v/>
      </c>
      <c r="L355" s="438"/>
      <c r="M355" s="154" t="str">
        <f t="shared" si="315"/>
        <v/>
      </c>
      <c r="N355" s="433"/>
      <c r="O355" s="433"/>
      <c r="P355" s="95"/>
      <c r="Q355" s="95"/>
      <c r="R355" s="178" t="str">
        <f t="shared" si="316"/>
        <v/>
      </c>
      <c r="S355" s="95" t="str">
        <f t="shared" si="317"/>
        <v/>
      </c>
      <c r="T355" s="436"/>
      <c r="U355" s="95"/>
      <c r="V355" s="95"/>
      <c r="W355" s="178" t="str">
        <f t="shared" si="318"/>
        <v/>
      </c>
      <c r="X355" s="95" t="str">
        <f t="shared" si="319"/>
        <v/>
      </c>
      <c r="Y355" s="436"/>
      <c r="Z355" s="95"/>
      <c r="AA355" s="95"/>
      <c r="AB355" s="178" t="str">
        <f t="shared" si="320"/>
        <v/>
      </c>
      <c r="AC355" s="95" t="str">
        <f t="shared" si="321"/>
        <v/>
      </c>
      <c r="AD355" s="436"/>
      <c r="AE355" s="95"/>
      <c r="AF355" s="95"/>
      <c r="AG355" s="178" t="str">
        <f t="shared" si="322"/>
        <v/>
      </c>
      <c r="AH355" s="95" t="str">
        <f t="shared" si="323"/>
        <v/>
      </c>
      <c r="AI355" s="436"/>
      <c r="AJ355" s="95"/>
      <c r="AK355" s="95"/>
      <c r="AL355" s="178" t="str">
        <f t="shared" si="324"/>
        <v/>
      </c>
      <c r="AM355" s="95" t="str">
        <f t="shared" si="325"/>
        <v/>
      </c>
      <c r="AN355" s="436"/>
      <c r="AO355" s="95"/>
      <c r="AP355" s="95"/>
      <c r="AQ355" s="178" t="str">
        <f t="shared" si="326"/>
        <v/>
      </c>
      <c r="AR355" s="95" t="str">
        <f t="shared" si="327"/>
        <v/>
      </c>
      <c r="AS355" s="436"/>
      <c r="AT355" s="95"/>
      <c r="AU355" s="95"/>
      <c r="AV355" s="178" t="str">
        <f t="shared" si="328"/>
        <v/>
      </c>
      <c r="AW355" s="95" t="str">
        <f t="shared" si="329"/>
        <v/>
      </c>
      <c r="AX355" s="436"/>
    </row>
    <row r="356" spans="2:50" hidden="1">
      <c r="B356" s="435"/>
      <c r="C356" s="95">
        <f t="shared" si="314"/>
        <v>10</v>
      </c>
      <c r="D356" s="95"/>
      <c r="E356" s="95"/>
      <c r="F356" s="95"/>
      <c r="G356" s="178"/>
      <c r="H356" s="436"/>
      <c r="I356" s="154" t="str">
        <f t="shared" si="330"/>
        <v/>
      </c>
      <c r="J356" s="154" t="str">
        <f t="shared" si="331"/>
        <v/>
      </c>
      <c r="K356" s="155" t="str">
        <f t="shared" si="332"/>
        <v/>
      </c>
      <c r="L356" s="438"/>
      <c r="M356" s="154" t="str">
        <f t="shared" si="315"/>
        <v/>
      </c>
      <c r="N356" s="433"/>
      <c r="O356" s="433"/>
      <c r="P356" s="95"/>
      <c r="Q356" s="95"/>
      <c r="R356" s="178" t="str">
        <f t="shared" si="316"/>
        <v/>
      </c>
      <c r="S356" s="95" t="str">
        <f t="shared" si="317"/>
        <v/>
      </c>
      <c r="T356" s="436"/>
      <c r="U356" s="95"/>
      <c r="V356" s="95"/>
      <c r="W356" s="178" t="str">
        <f t="shared" si="318"/>
        <v/>
      </c>
      <c r="X356" s="95" t="str">
        <f t="shared" si="319"/>
        <v/>
      </c>
      <c r="Y356" s="436"/>
      <c r="Z356" s="95"/>
      <c r="AA356" s="95"/>
      <c r="AB356" s="178" t="str">
        <f t="shared" si="320"/>
        <v/>
      </c>
      <c r="AC356" s="95" t="str">
        <f t="shared" si="321"/>
        <v/>
      </c>
      <c r="AD356" s="436"/>
      <c r="AE356" s="95"/>
      <c r="AF356" s="95"/>
      <c r="AG356" s="178" t="str">
        <f t="shared" si="322"/>
        <v/>
      </c>
      <c r="AH356" s="95" t="str">
        <f t="shared" si="323"/>
        <v/>
      </c>
      <c r="AI356" s="436"/>
      <c r="AJ356" s="95"/>
      <c r="AK356" s="95"/>
      <c r="AL356" s="178" t="str">
        <f t="shared" si="324"/>
        <v/>
      </c>
      <c r="AM356" s="95" t="str">
        <f t="shared" si="325"/>
        <v/>
      </c>
      <c r="AN356" s="436"/>
      <c r="AO356" s="95"/>
      <c r="AP356" s="95"/>
      <c r="AQ356" s="178" t="str">
        <f t="shared" si="326"/>
        <v/>
      </c>
      <c r="AR356" s="95" t="str">
        <f t="shared" si="327"/>
        <v/>
      </c>
      <c r="AS356" s="436"/>
      <c r="AT356" s="95"/>
      <c r="AU356" s="95"/>
      <c r="AV356" s="178" t="str">
        <f t="shared" si="328"/>
        <v/>
      </c>
      <c r="AW356" s="95" t="str">
        <f t="shared" si="329"/>
        <v/>
      </c>
      <c r="AX356" s="436"/>
    </row>
    <row r="357" spans="2:50" hidden="1">
      <c r="B357" s="435"/>
      <c r="C357" s="95">
        <f t="shared" si="314"/>
        <v>11</v>
      </c>
      <c r="D357" s="95"/>
      <c r="E357" s="95"/>
      <c r="F357" s="95"/>
      <c r="G357" s="178"/>
      <c r="H357" s="436"/>
      <c r="I357" s="154" t="str">
        <f t="shared" si="330"/>
        <v/>
      </c>
      <c r="J357" s="154" t="str">
        <f t="shared" si="331"/>
        <v/>
      </c>
      <c r="K357" s="155" t="str">
        <f t="shared" si="332"/>
        <v/>
      </c>
      <c r="L357" s="438"/>
      <c r="M357" s="154" t="str">
        <f t="shared" si="315"/>
        <v/>
      </c>
      <c r="N357" s="433"/>
      <c r="O357" s="433"/>
      <c r="P357" s="95"/>
      <c r="Q357" s="95"/>
      <c r="R357" s="178" t="str">
        <f t="shared" si="316"/>
        <v/>
      </c>
      <c r="S357" s="95" t="str">
        <f t="shared" si="317"/>
        <v/>
      </c>
      <c r="T357" s="436"/>
      <c r="U357" s="95"/>
      <c r="V357" s="95"/>
      <c r="W357" s="178" t="str">
        <f t="shared" si="318"/>
        <v/>
      </c>
      <c r="X357" s="95" t="str">
        <f t="shared" si="319"/>
        <v/>
      </c>
      <c r="Y357" s="436"/>
      <c r="Z357" s="95"/>
      <c r="AA357" s="95"/>
      <c r="AB357" s="178" t="str">
        <f t="shared" si="320"/>
        <v/>
      </c>
      <c r="AC357" s="95" t="str">
        <f t="shared" si="321"/>
        <v/>
      </c>
      <c r="AD357" s="436"/>
      <c r="AE357" s="95"/>
      <c r="AF357" s="95"/>
      <c r="AG357" s="178" t="str">
        <f t="shared" si="322"/>
        <v/>
      </c>
      <c r="AH357" s="95" t="str">
        <f t="shared" si="323"/>
        <v/>
      </c>
      <c r="AI357" s="436"/>
      <c r="AJ357" s="95"/>
      <c r="AK357" s="95"/>
      <c r="AL357" s="178" t="str">
        <f t="shared" si="324"/>
        <v/>
      </c>
      <c r="AM357" s="95" t="str">
        <f t="shared" si="325"/>
        <v/>
      </c>
      <c r="AN357" s="436"/>
      <c r="AO357" s="95"/>
      <c r="AP357" s="95"/>
      <c r="AQ357" s="178" t="str">
        <f t="shared" si="326"/>
        <v/>
      </c>
      <c r="AR357" s="95" t="str">
        <f t="shared" si="327"/>
        <v/>
      </c>
      <c r="AS357" s="436"/>
      <c r="AT357" s="95"/>
      <c r="AU357" s="95"/>
      <c r="AV357" s="178" t="str">
        <f t="shared" si="328"/>
        <v/>
      </c>
      <c r="AW357" s="95" t="str">
        <f t="shared" si="329"/>
        <v/>
      </c>
      <c r="AX357" s="436"/>
    </row>
    <row r="358" spans="2:50" hidden="1">
      <c r="B358" s="435"/>
      <c r="C358" s="95">
        <f t="shared" si="314"/>
        <v>12</v>
      </c>
      <c r="D358" s="95"/>
      <c r="E358" s="95"/>
      <c r="F358" s="95"/>
      <c r="G358" s="178"/>
      <c r="H358" s="436"/>
      <c r="I358" s="154" t="str">
        <f t="shared" si="330"/>
        <v/>
      </c>
      <c r="J358" s="154" t="str">
        <f t="shared" si="331"/>
        <v/>
      </c>
      <c r="K358" s="155" t="str">
        <f t="shared" si="332"/>
        <v/>
      </c>
      <c r="L358" s="438"/>
      <c r="M358" s="154" t="str">
        <f t="shared" si="315"/>
        <v/>
      </c>
      <c r="N358" s="433"/>
      <c r="O358" s="433"/>
      <c r="P358" s="95"/>
      <c r="Q358" s="95"/>
      <c r="R358" s="178" t="str">
        <f t="shared" si="316"/>
        <v/>
      </c>
      <c r="S358" s="95" t="str">
        <f t="shared" si="317"/>
        <v/>
      </c>
      <c r="T358" s="436"/>
      <c r="U358" s="95"/>
      <c r="V358" s="95"/>
      <c r="W358" s="178" t="str">
        <f t="shared" si="318"/>
        <v/>
      </c>
      <c r="X358" s="95" t="str">
        <f t="shared" si="319"/>
        <v/>
      </c>
      <c r="Y358" s="436"/>
      <c r="Z358" s="95"/>
      <c r="AA358" s="95"/>
      <c r="AB358" s="178" t="str">
        <f t="shared" si="320"/>
        <v/>
      </c>
      <c r="AC358" s="95" t="str">
        <f t="shared" si="321"/>
        <v/>
      </c>
      <c r="AD358" s="436"/>
      <c r="AE358" s="95"/>
      <c r="AF358" s="95"/>
      <c r="AG358" s="178" t="str">
        <f t="shared" si="322"/>
        <v/>
      </c>
      <c r="AH358" s="95" t="str">
        <f t="shared" si="323"/>
        <v/>
      </c>
      <c r="AI358" s="436"/>
      <c r="AJ358" s="95"/>
      <c r="AK358" s="95"/>
      <c r="AL358" s="178" t="str">
        <f t="shared" si="324"/>
        <v/>
      </c>
      <c r="AM358" s="95" t="str">
        <f t="shared" si="325"/>
        <v/>
      </c>
      <c r="AN358" s="436"/>
      <c r="AO358" s="95"/>
      <c r="AP358" s="95"/>
      <c r="AQ358" s="178" t="str">
        <f t="shared" si="326"/>
        <v/>
      </c>
      <c r="AR358" s="95" t="str">
        <f t="shared" si="327"/>
        <v/>
      </c>
      <c r="AS358" s="436"/>
      <c r="AT358" s="95"/>
      <c r="AU358" s="95"/>
      <c r="AV358" s="178" t="str">
        <f t="shared" si="328"/>
        <v/>
      </c>
      <c r="AW358" s="95" t="str">
        <f t="shared" si="329"/>
        <v/>
      </c>
      <c r="AX358" s="436"/>
    </row>
    <row r="359" spans="2:50" hidden="1">
      <c r="B359" s="435"/>
      <c r="C359" s="95">
        <f t="shared" si="314"/>
        <v>13</v>
      </c>
      <c r="D359" s="95"/>
      <c r="E359" s="95"/>
      <c r="F359" s="95"/>
      <c r="G359" s="178"/>
      <c r="H359" s="436"/>
      <c r="I359" s="154" t="str">
        <f t="shared" si="330"/>
        <v/>
      </c>
      <c r="J359" s="154" t="str">
        <f t="shared" si="331"/>
        <v/>
      </c>
      <c r="K359" s="155" t="str">
        <f t="shared" si="332"/>
        <v/>
      </c>
      <c r="L359" s="438"/>
      <c r="M359" s="154" t="str">
        <f t="shared" si="315"/>
        <v/>
      </c>
      <c r="N359" s="433"/>
      <c r="O359" s="433"/>
      <c r="P359" s="95"/>
      <c r="Q359" s="95"/>
      <c r="R359" s="178" t="str">
        <f t="shared" si="316"/>
        <v/>
      </c>
      <c r="S359" s="95" t="str">
        <f t="shared" si="317"/>
        <v/>
      </c>
      <c r="T359" s="436"/>
      <c r="U359" s="95"/>
      <c r="V359" s="95"/>
      <c r="W359" s="178" t="str">
        <f t="shared" si="318"/>
        <v/>
      </c>
      <c r="X359" s="95" t="str">
        <f t="shared" si="319"/>
        <v/>
      </c>
      <c r="Y359" s="436"/>
      <c r="Z359" s="95"/>
      <c r="AA359" s="95"/>
      <c r="AB359" s="178" t="str">
        <f t="shared" si="320"/>
        <v/>
      </c>
      <c r="AC359" s="95" t="str">
        <f t="shared" si="321"/>
        <v/>
      </c>
      <c r="AD359" s="436"/>
      <c r="AE359" s="95"/>
      <c r="AF359" s="95"/>
      <c r="AG359" s="178" t="str">
        <f t="shared" si="322"/>
        <v/>
      </c>
      <c r="AH359" s="95" t="str">
        <f t="shared" si="323"/>
        <v/>
      </c>
      <c r="AI359" s="436"/>
      <c r="AJ359" s="95"/>
      <c r="AK359" s="95"/>
      <c r="AL359" s="178" t="str">
        <f t="shared" si="324"/>
        <v/>
      </c>
      <c r="AM359" s="95" t="str">
        <f t="shared" si="325"/>
        <v/>
      </c>
      <c r="AN359" s="436"/>
      <c r="AO359" s="95"/>
      <c r="AP359" s="95"/>
      <c r="AQ359" s="178" t="str">
        <f t="shared" si="326"/>
        <v/>
      </c>
      <c r="AR359" s="95" t="str">
        <f t="shared" si="327"/>
        <v/>
      </c>
      <c r="AS359" s="436"/>
      <c r="AT359" s="95"/>
      <c r="AU359" s="95"/>
      <c r="AV359" s="178" t="str">
        <f t="shared" si="328"/>
        <v/>
      </c>
      <c r="AW359" s="95" t="str">
        <f t="shared" si="329"/>
        <v/>
      </c>
      <c r="AX359" s="436"/>
    </row>
    <row r="360" spans="2:50" hidden="1">
      <c r="B360" s="435"/>
      <c r="C360" s="95">
        <f t="shared" si="314"/>
        <v>14</v>
      </c>
      <c r="D360" s="95"/>
      <c r="E360" s="95"/>
      <c r="F360" s="95"/>
      <c r="G360" s="178"/>
      <c r="H360" s="436"/>
      <c r="I360" s="154" t="str">
        <f t="shared" si="330"/>
        <v/>
      </c>
      <c r="J360" s="154" t="str">
        <f t="shared" si="331"/>
        <v/>
      </c>
      <c r="K360" s="155" t="str">
        <f t="shared" si="332"/>
        <v/>
      </c>
      <c r="L360" s="438"/>
      <c r="M360" s="154" t="str">
        <f t="shared" si="315"/>
        <v/>
      </c>
      <c r="N360" s="433"/>
      <c r="O360" s="433"/>
      <c r="P360" s="95"/>
      <c r="Q360" s="95"/>
      <c r="R360" s="178" t="str">
        <f t="shared" si="316"/>
        <v/>
      </c>
      <c r="S360" s="95" t="str">
        <f t="shared" si="317"/>
        <v/>
      </c>
      <c r="T360" s="436"/>
      <c r="U360" s="95"/>
      <c r="V360" s="95"/>
      <c r="W360" s="178" t="str">
        <f t="shared" si="318"/>
        <v/>
      </c>
      <c r="X360" s="95" t="str">
        <f t="shared" si="319"/>
        <v/>
      </c>
      <c r="Y360" s="436"/>
      <c r="Z360" s="95"/>
      <c r="AA360" s="95"/>
      <c r="AB360" s="178" t="str">
        <f t="shared" si="320"/>
        <v/>
      </c>
      <c r="AC360" s="95" t="str">
        <f t="shared" si="321"/>
        <v/>
      </c>
      <c r="AD360" s="436"/>
      <c r="AE360" s="95"/>
      <c r="AF360" s="95"/>
      <c r="AG360" s="178" t="str">
        <f t="shared" si="322"/>
        <v/>
      </c>
      <c r="AH360" s="95" t="str">
        <f t="shared" si="323"/>
        <v/>
      </c>
      <c r="AI360" s="436"/>
      <c r="AJ360" s="95"/>
      <c r="AK360" s="95"/>
      <c r="AL360" s="178" t="str">
        <f t="shared" si="324"/>
        <v/>
      </c>
      <c r="AM360" s="95" t="str">
        <f t="shared" si="325"/>
        <v/>
      </c>
      <c r="AN360" s="436"/>
      <c r="AO360" s="95"/>
      <c r="AP360" s="95"/>
      <c r="AQ360" s="178" t="str">
        <f t="shared" si="326"/>
        <v/>
      </c>
      <c r="AR360" s="95" t="str">
        <f t="shared" si="327"/>
        <v/>
      </c>
      <c r="AS360" s="436"/>
      <c r="AT360" s="95"/>
      <c r="AU360" s="95"/>
      <c r="AV360" s="178" t="str">
        <f t="shared" si="328"/>
        <v/>
      </c>
      <c r="AW360" s="95" t="str">
        <f t="shared" si="329"/>
        <v/>
      </c>
      <c r="AX360" s="436"/>
    </row>
    <row r="361" spans="2:50" hidden="1">
      <c r="B361" s="435"/>
      <c r="C361" s="95">
        <f t="shared" si="314"/>
        <v>15</v>
      </c>
      <c r="D361" s="95"/>
      <c r="E361" s="95"/>
      <c r="F361" s="95"/>
      <c r="G361" s="178"/>
      <c r="H361" s="436"/>
      <c r="I361" s="154" t="str">
        <f t="shared" si="330"/>
        <v/>
      </c>
      <c r="J361" s="154" t="str">
        <f t="shared" si="331"/>
        <v/>
      </c>
      <c r="K361" s="155" t="str">
        <f t="shared" si="332"/>
        <v/>
      </c>
      <c r="L361" s="439"/>
      <c r="M361" s="154" t="str">
        <f t="shared" si="315"/>
        <v/>
      </c>
      <c r="N361" s="433"/>
      <c r="O361" s="433"/>
      <c r="P361" s="95"/>
      <c r="Q361" s="95"/>
      <c r="R361" s="178" t="str">
        <f t="shared" si="316"/>
        <v/>
      </c>
      <c r="S361" s="95" t="str">
        <f t="shared" si="317"/>
        <v/>
      </c>
      <c r="T361" s="436"/>
      <c r="U361" s="95"/>
      <c r="V361" s="95"/>
      <c r="W361" s="178" t="str">
        <f t="shared" si="318"/>
        <v/>
      </c>
      <c r="X361" s="95" t="str">
        <f t="shared" si="319"/>
        <v/>
      </c>
      <c r="Y361" s="436"/>
      <c r="Z361" s="95"/>
      <c r="AA361" s="95"/>
      <c r="AB361" s="178" t="str">
        <f t="shared" si="320"/>
        <v/>
      </c>
      <c r="AC361" s="95" t="str">
        <f t="shared" si="321"/>
        <v/>
      </c>
      <c r="AD361" s="436"/>
      <c r="AE361" s="95"/>
      <c r="AF361" s="95"/>
      <c r="AG361" s="178" t="str">
        <f t="shared" si="322"/>
        <v/>
      </c>
      <c r="AH361" s="95" t="str">
        <f t="shared" si="323"/>
        <v/>
      </c>
      <c r="AI361" s="436"/>
      <c r="AJ361" s="95"/>
      <c r="AK361" s="95"/>
      <c r="AL361" s="178" t="str">
        <f t="shared" si="324"/>
        <v/>
      </c>
      <c r="AM361" s="95" t="str">
        <f t="shared" si="325"/>
        <v/>
      </c>
      <c r="AN361" s="436"/>
      <c r="AO361" s="95"/>
      <c r="AP361" s="95"/>
      <c r="AQ361" s="178" t="str">
        <f t="shared" si="326"/>
        <v/>
      </c>
      <c r="AR361" s="95" t="str">
        <f t="shared" si="327"/>
        <v/>
      </c>
      <c r="AS361" s="436"/>
      <c r="AT361" s="95"/>
      <c r="AU361" s="95"/>
      <c r="AV361" s="178" t="str">
        <f t="shared" si="328"/>
        <v/>
      </c>
      <c r="AW361" s="95" t="str">
        <f t="shared" si="329"/>
        <v/>
      </c>
      <c r="AX361" s="436"/>
    </row>
    <row r="362" spans="2:50" ht="15.75">
      <c r="B362" s="443" t="s">
        <v>167</v>
      </c>
      <c r="C362" s="444"/>
      <c r="D362" s="444"/>
      <c r="E362" s="444"/>
      <c r="F362" s="444"/>
      <c r="G362" s="444"/>
      <c r="H362" s="444"/>
      <c r="I362" s="151"/>
      <c r="J362" s="151"/>
      <c r="K362" s="151"/>
      <c r="L362" s="151"/>
      <c r="M362" s="151"/>
      <c r="N362" s="433" t="s">
        <v>159</v>
      </c>
      <c r="O362" s="446" t="s">
        <v>106</v>
      </c>
      <c r="P362" s="448">
        <f>AT342+1</f>
        <v>45993</v>
      </c>
      <c r="Q362" s="435"/>
      <c r="R362" s="435"/>
      <c r="S362" s="435"/>
      <c r="T362" s="435"/>
      <c r="U362" s="448">
        <f>P362+1</f>
        <v>45994</v>
      </c>
      <c r="V362" s="435"/>
      <c r="W362" s="435"/>
      <c r="X362" s="435"/>
      <c r="Y362" s="435"/>
      <c r="Z362" s="448">
        <f>U362+1</f>
        <v>45995</v>
      </c>
      <c r="AA362" s="435"/>
      <c r="AB362" s="435"/>
      <c r="AC362" s="435"/>
      <c r="AD362" s="435"/>
      <c r="AE362" s="448">
        <f>Z362+1</f>
        <v>45996</v>
      </c>
      <c r="AF362" s="435"/>
      <c r="AG362" s="435"/>
      <c r="AH362" s="435"/>
      <c r="AI362" s="435"/>
      <c r="AJ362" s="448">
        <f>AE362+1</f>
        <v>45997</v>
      </c>
      <c r="AK362" s="435"/>
      <c r="AL362" s="435"/>
      <c r="AM362" s="435"/>
      <c r="AN362" s="435"/>
      <c r="AO362" s="448">
        <f>AJ362+1</f>
        <v>45998</v>
      </c>
      <c r="AP362" s="435"/>
      <c r="AQ362" s="435"/>
      <c r="AR362" s="435"/>
      <c r="AS362" s="435"/>
      <c r="AT362" s="448">
        <f>AO362+1</f>
        <v>45999</v>
      </c>
      <c r="AU362" s="435"/>
      <c r="AV362" s="435"/>
      <c r="AW362" s="435"/>
      <c r="AX362" s="435"/>
    </row>
    <row r="363" spans="2:50" ht="15.75">
      <c r="B363" s="445"/>
      <c r="C363" s="445"/>
      <c r="D363" s="445"/>
      <c r="E363" s="445"/>
      <c r="F363" s="445"/>
      <c r="G363" s="445"/>
      <c r="H363" s="445"/>
      <c r="I363" s="151"/>
      <c r="J363" s="151"/>
      <c r="K363" s="151"/>
      <c r="L363" s="151"/>
      <c r="M363" s="151"/>
      <c r="N363" s="433"/>
      <c r="O363" s="447"/>
      <c r="P363" s="448" t="s">
        <v>120</v>
      </c>
      <c r="Q363" s="435"/>
      <c r="R363" s="435"/>
      <c r="S363" s="435"/>
      <c r="T363" s="435"/>
      <c r="U363" s="448" t="s">
        <v>114</v>
      </c>
      <c r="V363" s="435"/>
      <c r="W363" s="435"/>
      <c r="X363" s="435"/>
      <c r="Y363" s="435"/>
      <c r="Z363" s="448" t="s">
        <v>115</v>
      </c>
      <c r="AA363" s="435"/>
      <c r="AB363" s="435"/>
      <c r="AC363" s="435"/>
      <c r="AD363" s="435"/>
      <c r="AE363" s="448" t="s">
        <v>116</v>
      </c>
      <c r="AF363" s="435"/>
      <c r="AG363" s="435"/>
      <c r="AH363" s="435"/>
      <c r="AI363" s="435"/>
      <c r="AJ363" s="448" t="s">
        <v>117</v>
      </c>
      <c r="AK363" s="435"/>
      <c r="AL363" s="435"/>
      <c r="AM363" s="435"/>
      <c r="AN363" s="435"/>
      <c r="AO363" s="448" t="s">
        <v>118</v>
      </c>
      <c r="AP363" s="435"/>
      <c r="AQ363" s="435"/>
      <c r="AR363" s="435"/>
      <c r="AS363" s="435"/>
      <c r="AT363" s="448" t="s">
        <v>119</v>
      </c>
      <c r="AU363" s="435"/>
      <c r="AV363" s="435"/>
      <c r="AW363" s="435"/>
      <c r="AX363" s="435"/>
    </row>
    <row r="364" spans="2:50">
      <c r="B364" s="433" t="s">
        <v>155</v>
      </c>
      <c r="C364" s="433" t="s">
        <v>147</v>
      </c>
      <c r="D364" s="433"/>
      <c r="E364" s="433" t="s">
        <v>149</v>
      </c>
      <c r="F364" s="433"/>
      <c r="G364" s="433"/>
      <c r="H364" s="440" t="s">
        <v>156</v>
      </c>
      <c r="I364" s="434" t="s">
        <v>225</v>
      </c>
      <c r="J364" s="434"/>
      <c r="K364" s="434"/>
      <c r="L364" s="434" t="s">
        <v>156</v>
      </c>
      <c r="M364" s="434" t="s">
        <v>168</v>
      </c>
      <c r="N364" s="433"/>
      <c r="O364" s="433" t="s">
        <v>158</v>
      </c>
      <c r="P364" s="430" t="s">
        <v>152</v>
      </c>
      <c r="Q364" s="431"/>
      <c r="R364" s="431"/>
      <c r="S364" s="432"/>
      <c r="T364" s="433" t="s">
        <v>156</v>
      </c>
      <c r="U364" s="430" t="s">
        <v>152</v>
      </c>
      <c r="V364" s="431"/>
      <c r="W364" s="431"/>
      <c r="X364" s="432"/>
      <c r="Y364" s="433" t="s">
        <v>156</v>
      </c>
      <c r="Z364" s="430" t="s">
        <v>152</v>
      </c>
      <c r="AA364" s="431"/>
      <c r="AB364" s="431"/>
      <c r="AC364" s="432"/>
      <c r="AD364" s="433" t="s">
        <v>156</v>
      </c>
      <c r="AE364" s="430" t="s">
        <v>152</v>
      </c>
      <c r="AF364" s="431"/>
      <c r="AG364" s="431"/>
      <c r="AH364" s="432"/>
      <c r="AI364" s="433" t="s">
        <v>156</v>
      </c>
      <c r="AJ364" s="430" t="s">
        <v>152</v>
      </c>
      <c r="AK364" s="431"/>
      <c r="AL364" s="431"/>
      <c r="AM364" s="432"/>
      <c r="AN364" s="433" t="s">
        <v>156</v>
      </c>
      <c r="AO364" s="430" t="s">
        <v>152</v>
      </c>
      <c r="AP364" s="431"/>
      <c r="AQ364" s="431"/>
      <c r="AR364" s="432"/>
      <c r="AS364" s="433" t="s">
        <v>156</v>
      </c>
      <c r="AT364" s="430" t="s">
        <v>152</v>
      </c>
      <c r="AU364" s="431"/>
      <c r="AV364" s="431"/>
      <c r="AW364" s="432"/>
      <c r="AX364" s="433" t="s">
        <v>156</v>
      </c>
    </row>
    <row r="365" spans="2:50">
      <c r="B365" s="433"/>
      <c r="C365" s="433"/>
      <c r="D365" s="433"/>
      <c r="E365" s="433" t="s">
        <v>148</v>
      </c>
      <c r="F365" s="433"/>
      <c r="G365" s="433"/>
      <c r="H365" s="441"/>
      <c r="I365" s="434" t="s">
        <v>148</v>
      </c>
      <c r="J365" s="434"/>
      <c r="K365" s="434"/>
      <c r="L365" s="434"/>
      <c r="M365" s="434"/>
      <c r="N365" s="433"/>
      <c r="O365" s="433"/>
      <c r="P365" s="430" t="s">
        <v>153</v>
      </c>
      <c r="Q365" s="431"/>
      <c r="R365" s="431"/>
      <c r="S365" s="432"/>
      <c r="T365" s="433"/>
      <c r="U365" s="430" t="s">
        <v>153</v>
      </c>
      <c r="V365" s="431"/>
      <c r="W365" s="431"/>
      <c r="X365" s="432"/>
      <c r="Y365" s="433"/>
      <c r="Z365" s="430" t="s">
        <v>153</v>
      </c>
      <c r="AA365" s="431"/>
      <c r="AB365" s="431"/>
      <c r="AC365" s="432"/>
      <c r="AD365" s="433"/>
      <c r="AE365" s="430" t="s">
        <v>153</v>
      </c>
      <c r="AF365" s="431"/>
      <c r="AG365" s="431"/>
      <c r="AH365" s="432"/>
      <c r="AI365" s="433"/>
      <c r="AJ365" s="430" t="s">
        <v>153</v>
      </c>
      <c r="AK365" s="431"/>
      <c r="AL365" s="431"/>
      <c r="AM365" s="432"/>
      <c r="AN365" s="433"/>
      <c r="AO365" s="430" t="s">
        <v>153</v>
      </c>
      <c r="AP365" s="431"/>
      <c r="AQ365" s="431"/>
      <c r="AR365" s="432"/>
      <c r="AS365" s="433"/>
      <c r="AT365" s="430" t="s">
        <v>153</v>
      </c>
      <c r="AU365" s="431"/>
      <c r="AV365" s="431"/>
      <c r="AW365" s="432"/>
      <c r="AX365" s="433"/>
    </row>
    <row r="366" spans="2:50">
      <c r="B366" s="433"/>
      <c r="C366" s="433"/>
      <c r="D366" s="433"/>
      <c r="E366" s="94" t="s">
        <v>150</v>
      </c>
      <c r="F366" s="94" t="s">
        <v>151</v>
      </c>
      <c r="G366" s="94" t="s">
        <v>154</v>
      </c>
      <c r="H366" s="442"/>
      <c r="I366" s="153" t="s">
        <v>150</v>
      </c>
      <c r="J366" s="153" t="s">
        <v>151</v>
      </c>
      <c r="K366" s="153" t="s">
        <v>154</v>
      </c>
      <c r="L366" s="434"/>
      <c r="M366" s="434"/>
      <c r="N366" s="433"/>
      <c r="O366" s="433"/>
      <c r="P366" s="94" t="s">
        <v>150</v>
      </c>
      <c r="Q366" s="94" t="s">
        <v>151</v>
      </c>
      <c r="R366" s="94" t="s">
        <v>154</v>
      </c>
      <c r="S366" s="94" t="s">
        <v>168</v>
      </c>
      <c r="T366" s="433"/>
      <c r="U366" s="94" t="s">
        <v>150</v>
      </c>
      <c r="V366" s="94" t="s">
        <v>151</v>
      </c>
      <c r="W366" s="94" t="s">
        <v>154</v>
      </c>
      <c r="X366" s="94" t="s">
        <v>168</v>
      </c>
      <c r="Y366" s="433"/>
      <c r="Z366" s="94" t="s">
        <v>150</v>
      </c>
      <c r="AA366" s="94" t="s">
        <v>151</v>
      </c>
      <c r="AB366" s="94" t="s">
        <v>154</v>
      </c>
      <c r="AC366" s="94" t="s">
        <v>168</v>
      </c>
      <c r="AD366" s="43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3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3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3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33"/>
    </row>
    <row r="367" spans="2:50">
      <c r="B367" s="433" t="s">
        <v>139</v>
      </c>
      <c r="C367" s="95">
        <f>C347</f>
        <v>1</v>
      </c>
      <c r="D367" s="95" t="s">
        <v>838</v>
      </c>
      <c r="E367" s="95">
        <v>17</v>
      </c>
      <c r="F367" s="95">
        <v>2000</v>
      </c>
      <c r="G367" s="178">
        <f>F367/E367</f>
        <v>117.64705882352941</v>
      </c>
      <c r="H367" s="436">
        <f>AVERAGE(G367:G381)</f>
        <v>117.64705882352941</v>
      </c>
      <c r="I367" s="154">
        <f t="shared" ref="I367:I369" si="333">IFERROR(AVERAGE(P367,U367,Z367,AE367,AJ367,AO367,AT367),"")</f>
        <v>17</v>
      </c>
      <c r="J367" s="154">
        <f t="shared" ref="J367:J369" si="334">IFERROR(AVERAGE(Q367,V367,AA367,AF367,AK367,AP367,AU367),"")</f>
        <v>1913.3055442272605</v>
      </c>
      <c r="K367" s="155">
        <f t="shared" ref="K367:K369" si="335">IFERROR(AVERAGE(R367,W367,AB367,AG367,AL367,AQ367,AV367),"")</f>
        <v>112.54738495454474</v>
      </c>
      <c r="L367" s="437">
        <f>IFERROR(AVERAGE(K367:K381),"-")</f>
        <v>112.54738495454474</v>
      </c>
      <c r="M367" s="154">
        <f>IFERROR(RANK(K367, K$367:K$381),"")</f>
        <v>1</v>
      </c>
      <c r="N367" s="433"/>
      <c r="O367" s="433"/>
      <c r="P367" s="95">
        <v>17</v>
      </c>
      <c r="Q367" s="95">
        <v>1912.0000000000005</v>
      </c>
      <c r="R367" s="178">
        <f>IFERROR(Q367/P367,"")</f>
        <v>112.47058823529414</v>
      </c>
      <c r="S367" s="95">
        <f>IFERROR(RANK(R367, R$367:R$381),"")</f>
        <v>1</v>
      </c>
      <c r="T367" s="436">
        <f>AVERAGE(R367:R381)</f>
        <v>112.47058823529414</v>
      </c>
      <c r="U367" s="95">
        <v>17</v>
      </c>
      <c r="V367" s="95">
        <v>1906.3157894736842</v>
      </c>
      <c r="W367" s="178">
        <f>IFERROR(V367/U367,"")</f>
        <v>112.13622291021672</v>
      </c>
      <c r="X367" s="95">
        <f>IFERROR(RANK(W367, W$367:W$381),"")</f>
        <v>1</v>
      </c>
      <c r="Y367" s="436">
        <f>AVERAGE(W367:W381)</f>
        <v>112.13622291021672</v>
      </c>
      <c r="Z367" s="95">
        <v>17</v>
      </c>
      <c r="AA367" s="95">
        <v>1909.4117647058815</v>
      </c>
      <c r="AB367" s="178">
        <f>IFERROR(AA367/Z367,"")</f>
        <v>112.31833910034597</v>
      </c>
      <c r="AC367" s="95">
        <f>IFERROR(RANK(AB367, AB$367:AB$381),"")</f>
        <v>1</v>
      </c>
      <c r="AD367" s="436">
        <f>AVERAGE(AB367:AB381)</f>
        <v>112.31833910034597</v>
      </c>
      <c r="AE367" s="95">
        <v>17</v>
      </c>
      <c r="AF367" s="95">
        <v>1918.57142857143</v>
      </c>
      <c r="AG367" s="178">
        <f>IFERROR(AF367/AE367,"")</f>
        <v>112.85714285714295</v>
      </c>
      <c r="AH367" s="95">
        <f>IFERROR(RANK(AG367, AG$367:AG$381),"")</f>
        <v>1</v>
      </c>
      <c r="AI367" s="436">
        <f>AVERAGE(AG367:AG381)</f>
        <v>112.85714285714295</v>
      </c>
      <c r="AJ367" s="95">
        <v>17</v>
      </c>
      <c r="AK367" s="95">
        <v>1930.6666666666649</v>
      </c>
      <c r="AL367" s="178">
        <f>IFERROR(AK367/AJ367,"")</f>
        <v>113.56862745098029</v>
      </c>
      <c r="AM367" s="95">
        <f>IFERROR(RANK(AL367, AL$367:AL$381),"")</f>
        <v>1</v>
      </c>
      <c r="AN367" s="436">
        <f>AVERAGE(AL367:AL381)</f>
        <v>113.56862745098029</v>
      </c>
      <c r="AO367" s="95">
        <v>17</v>
      </c>
      <c r="AP367" s="95">
        <v>1903.8095238095245</v>
      </c>
      <c r="AQ367" s="178">
        <f>IFERROR(AP367/AO367,"")</f>
        <v>111.98879551820733</v>
      </c>
      <c r="AR367" s="95">
        <f>IFERROR(RANK(AQ367, AQ$367:AQ$381),"")</f>
        <v>1</v>
      </c>
      <c r="AS367" s="436">
        <f>AVERAGE(AQ367:AQ381)</f>
        <v>111.98879551820733</v>
      </c>
      <c r="AT367" s="95">
        <v>17</v>
      </c>
      <c r="AU367" s="95">
        <v>1912.3636363636376</v>
      </c>
      <c r="AV367" s="178">
        <f>IFERROR(AU367/AT367,"")</f>
        <v>112.49197860962575</v>
      </c>
      <c r="AW367" s="95">
        <f>IFERROR(RANK(AV367, AV$367:AV$381),"")</f>
        <v>1</v>
      </c>
      <c r="AX367" s="436">
        <f>AVERAGE(AV367:AV381)</f>
        <v>112.49197860962575</v>
      </c>
    </row>
    <row r="368" spans="2:50">
      <c r="B368" s="435"/>
      <c r="C368" s="95">
        <f t="shared" ref="C368:C381" si="336">C348</f>
        <v>2</v>
      </c>
      <c r="D368" s="95"/>
      <c r="E368" s="95"/>
      <c r="F368" s="95"/>
      <c r="G368" s="178"/>
      <c r="H368" s="436"/>
      <c r="I368" s="154" t="str">
        <f t="shared" si="333"/>
        <v/>
      </c>
      <c r="J368" s="154" t="str">
        <f t="shared" si="334"/>
        <v/>
      </c>
      <c r="K368" s="155" t="str">
        <f t="shared" si="335"/>
        <v/>
      </c>
      <c r="L368" s="438"/>
      <c r="M368" s="154" t="str">
        <f t="shared" ref="M368:M381" si="337">IFERROR(RANK(K368, K$367:K$381),"")</f>
        <v/>
      </c>
      <c r="N368" s="433"/>
      <c r="O368" s="433"/>
      <c r="P368" s="95"/>
      <c r="Q368" s="95"/>
      <c r="R368" s="178" t="str">
        <f t="shared" ref="R368:R381" si="338">IFERROR(Q368/P368,"")</f>
        <v/>
      </c>
      <c r="S368" s="95" t="str">
        <f t="shared" ref="S368:S381" si="339">IFERROR(RANK(R368, R$367:R$381),"")</f>
        <v/>
      </c>
      <c r="T368" s="436"/>
      <c r="U368" s="95"/>
      <c r="V368" s="95"/>
      <c r="W368" s="178" t="str">
        <f t="shared" ref="W368:W381" si="340">IFERROR(V368/U368,"")</f>
        <v/>
      </c>
      <c r="X368" s="95" t="str">
        <f t="shared" ref="X368:X381" si="341">IFERROR(RANK(W368, W$367:W$381),"")</f>
        <v/>
      </c>
      <c r="Y368" s="436"/>
      <c r="Z368" s="95"/>
      <c r="AA368" s="95"/>
      <c r="AB368" s="178" t="str">
        <f t="shared" ref="AB368:AB381" si="342">IFERROR(AA368/Z368,"")</f>
        <v/>
      </c>
      <c r="AC368" s="95" t="str">
        <f t="shared" ref="AC368:AC381" si="343">IFERROR(RANK(AB368, AB$367:AB$381),"")</f>
        <v/>
      </c>
      <c r="AD368" s="436"/>
      <c r="AE368" s="95"/>
      <c r="AF368" s="95"/>
      <c r="AG368" s="178" t="str">
        <f t="shared" ref="AG368:AG381" si="344">IFERROR(AF368/AE368,"")</f>
        <v/>
      </c>
      <c r="AH368" s="95" t="str">
        <f t="shared" ref="AH368:AH381" si="345">IFERROR(RANK(AG368, AG$367:AG$381),"")</f>
        <v/>
      </c>
      <c r="AI368" s="436"/>
      <c r="AJ368" s="95"/>
      <c r="AK368" s="95"/>
      <c r="AL368" s="178" t="str">
        <f t="shared" ref="AL368:AL381" si="346">IFERROR(AK368/AJ368,"")</f>
        <v/>
      </c>
      <c r="AM368" s="95" t="str">
        <f t="shared" ref="AM368:AM381" si="347">IFERROR(RANK(AL368, AL$367:AL$381),"")</f>
        <v/>
      </c>
      <c r="AN368" s="436"/>
      <c r="AO368" s="95"/>
      <c r="AP368" s="95"/>
      <c r="AQ368" s="178" t="str">
        <f t="shared" ref="AQ368:AQ381" si="348">IFERROR(AP368/AO368,"")</f>
        <v/>
      </c>
      <c r="AR368" s="95" t="str">
        <f t="shared" ref="AR368:AR381" si="349">IFERROR(RANK(AQ368, AQ$367:AQ$381),"")</f>
        <v/>
      </c>
      <c r="AS368" s="436"/>
      <c r="AT368" s="95"/>
      <c r="AU368" s="95"/>
      <c r="AV368" s="178" t="str">
        <f t="shared" ref="AV368:AV381" si="350">IFERROR(AU368/AT368,"")</f>
        <v/>
      </c>
      <c r="AW368" s="95" t="str">
        <f t="shared" ref="AW368:AW381" si="351">IFERROR(RANK(AV368, AV$367:AV$381),"")</f>
        <v/>
      </c>
      <c r="AX368" s="436"/>
    </row>
    <row r="369" spans="2:50">
      <c r="B369" s="435"/>
      <c r="C369" s="95">
        <f t="shared" si="336"/>
        <v>3</v>
      </c>
      <c r="D369" s="95"/>
      <c r="E369" s="95"/>
      <c r="F369" s="95"/>
      <c r="G369" s="178"/>
      <c r="H369" s="436"/>
      <c r="I369" s="154" t="str">
        <f t="shared" si="333"/>
        <v/>
      </c>
      <c r="J369" s="154" t="str">
        <f t="shared" si="334"/>
        <v/>
      </c>
      <c r="K369" s="155" t="str">
        <f t="shared" si="335"/>
        <v/>
      </c>
      <c r="L369" s="438"/>
      <c r="M369" s="154" t="str">
        <f t="shared" si="337"/>
        <v/>
      </c>
      <c r="N369" s="433"/>
      <c r="O369" s="433"/>
      <c r="P369" s="95"/>
      <c r="Q369" s="95"/>
      <c r="R369" s="178" t="str">
        <f t="shared" si="338"/>
        <v/>
      </c>
      <c r="S369" s="95" t="str">
        <f t="shared" si="339"/>
        <v/>
      </c>
      <c r="T369" s="436"/>
      <c r="U369" s="95"/>
      <c r="V369" s="95"/>
      <c r="W369" s="178" t="str">
        <f t="shared" si="340"/>
        <v/>
      </c>
      <c r="X369" s="95" t="str">
        <f t="shared" si="341"/>
        <v/>
      </c>
      <c r="Y369" s="436"/>
      <c r="Z369" s="95"/>
      <c r="AA369" s="95"/>
      <c r="AB369" s="178" t="str">
        <f t="shared" si="342"/>
        <v/>
      </c>
      <c r="AC369" s="95" t="str">
        <f t="shared" si="343"/>
        <v/>
      </c>
      <c r="AD369" s="436"/>
      <c r="AE369" s="95"/>
      <c r="AF369" s="95"/>
      <c r="AG369" s="178" t="str">
        <f t="shared" si="344"/>
        <v/>
      </c>
      <c r="AH369" s="95" t="str">
        <f t="shared" si="345"/>
        <v/>
      </c>
      <c r="AI369" s="436"/>
      <c r="AJ369" s="95"/>
      <c r="AK369" s="95"/>
      <c r="AL369" s="178" t="str">
        <f t="shared" si="346"/>
        <v/>
      </c>
      <c r="AM369" s="95" t="str">
        <f t="shared" si="347"/>
        <v/>
      </c>
      <c r="AN369" s="436"/>
      <c r="AO369" s="95"/>
      <c r="AP369" s="95"/>
      <c r="AQ369" s="178" t="str">
        <f t="shared" si="348"/>
        <v/>
      </c>
      <c r="AR369" s="95" t="str">
        <f t="shared" si="349"/>
        <v/>
      </c>
      <c r="AS369" s="436"/>
      <c r="AT369" s="95"/>
      <c r="AU369" s="95"/>
      <c r="AV369" s="178" t="str">
        <f t="shared" si="350"/>
        <v/>
      </c>
      <c r="AW369" s="95" t="str">
        <f t="shared" si="351"/>
        <v/>
      </c>
      <c r="AX369" s="436"/>
    </row>
    <row r="370" spans="2:50">
      <c r="B370" s="435"/>
      <c r="C370" s="95">
        <f t="shared" si="336"/>
        <v>4</v>
      </c>
      <c r="D370" s="95"/>
      <c r="E370" s="95"/>
      <c r="F370" s="95"/>
      <c r="G370" s="178"/>
      <c r="H370" s="436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38"/>
      <c r="M370" s="154" t="str">
        <f t="shared" si="337"/>
        <v/>
      </c>
      <c r="N370" s="433"/>
      <c r="O370" s="433"/>
      <c r="P370" s="95"/>
      <c r="Q370" s="95"/>
      <c r="R370" s="178" t="str">
        <f t="shared" si="338"/>
        <v/>
      </c>
      <c r="S370" s="95" t="str">
        <f t="shared" si="339"/>
        <v/>
      </c>
      <c r="T370" s="436"/>
      <c r="U370" s="95"/>
      <c r="V370" s="95"/>
      <c r="W370" s="178" t="str">
        <f t="shared" si="340"/>
        <v/>
      </c>
      <c r="X370" s="95" t="str">
        <f t="shared" si="341"/>
        <v/>
      </c>
      <c r="Y370" s="436"/>
      <c r="Z370" s="95"/>
      <c r="AA370" s="95"/>
      <c r="AB370" s="178" t="str">
        <f t="shared" si="342"/>
        <v/>
      </c>
      <c r="AC370" s="95" t="str">
        <f t="shared" si="343"/>
        <v/>
      </c>
      <c r="AD370" s="436"/>
      <c r="AE370" s="95"/>
      <c r="AF370" s="95"/>
      <c r="AG370" s="178" t="str">
        <f t="shared" si="344"/>
        <v/>
      </c>
      <c r="AH370" s="95" t="str">
        <f t="shared" si="345"/>
        <v/>
      </c>
      <c r="AI370" s="436"/>
      <c r="AJ370" s="95"/>
      <c r="AK370" s="95"/>
      <c r="AL370" s="178" t="str">
        <f t="shared" si="346"/>
        <v/>
      </c>
      <c r="AM370" s="95" t="str">
        <f t="shared" si="347"/>
        <v/>
      </c>
      <c r="AN370" s="436"/>
      <c r="AO370" s="95"/>
      <c r="AP370" s="95"/>
      <c r="AQ370" s="178" t="str">
        <f t="shared" si="348"/>
        <v/>
      </c>
      <c r="AR370" s="95" t="str">
        <f t="shared" si="349"/>
        <v/>
      </c>
      <c r="AS370" s="436"/>
      <c r="AT370" s="95"/>
      <c r="AU370" s="95"/>
      <c r="AV370" s="178" t="str">
        <f t="shared" si="350"/>
        <v/>
      </c>
      <c r="AW370" s="95" t="str">
        <f t="shared" si="351"/>
        <v/>
      </c>
      <c r="AX370" s="436"/>
    </row>
    <row r="371" spans="2:50">
      <c r="B371" s="435"/>
      <c r="C371" s="95">
        <f t="shared" si="336"/>
        <v>5</v>
      </c>
      <c r="D371" s="95"/>
      <c r="E371" s="95"/>
      <c r="F371" s="95"/>
      <c r="G371" s="178"/>
      <c r="H371" s="436"/>
      <c r="I371" s="154" t="str">
        <f t="shared" ref="I371:I381" si="352">IFERROR(AVERAGE(P371,U371,Z371,AE371,AJ371,AO371,AT371),"")</f>
        <v/>
      </c>
      <c r="J371" s="154" t="str">
        <f t="shared" ref="J371:J381" si="353">IFERROR(AVERAGE(Q371,V371,AA371,AF371,AK371,AP371,AU371),"")</f>
        <v/>
      </c>
      <c r="K371" s="155" t="str">
        <f t="shared" ref="K371:K381" si="354">IFERROR(AVERAGE(R371,W371,AB371,AG371,AL371,AQ371,AV371),"")</f>
        <v/>
      </c>
      <c r="L371" s="438"/>
      <c r="M371" s="154" t="str">
        <f t="shared" si="337"/>
        <v/>
      </c>
      <c r="N371" s="433"/>
      <c r="O371" s="433"/>
      <c r="P371" s="95"/>
      <c r="Q371" s="95"/>
      <c r="R371" s="178" t="str">
        <f t="shared" si="338"/>
        <v/>
      </c>
      <c r="S371" s="95" t="str">
        <f t="shared" si="339"/>
        <v/>
      </c>
      <c r="T371" s="436"/>
      <c r="U371" s="95"/>
      <c r="V371" s="95"/>
      <c r="W371" s="178" t="str">
        <f t="shared" si="340"/>
        <v/>
      </c>
      <c r="X371" s="95" t="str">
        <f t="shared" si="341"/>
        <v/>
      </c>
      <c r="Y371" s="436"/>
      <c r="Z371" s="95"/>
      <c r="AA371" s="95"/>
      <c r="AB371" s="178" t="str">
        <f t="shared" si="342"/>
        <v/>
      </c>
      <c r="AC371" s="95" t="str">
        <f t="shared" si="343"/>
        <v/>
      </c>
      <c r="AD371" s="436"/>
      <c r="AE371" s="95"/>
      <c r="AF371" s="95"/>
      <c r="AG371" s="178" t="str">
        <f t="shared" si="344"/>
        <v/>
      </c>
      <c r="AH371" s="95" t="str">
        <f t="shared" si="345"/>
        <v/>
      </c>
      <c r="AI371" s="436"/>
      <c r="AJ371" s="95"/>
      <c r="AK371" s="95"/>
      <c r="AL371" s="178" t="str">
        <f t="shared" si="346"/>
        <v/>
      </c>
      <c r="AM371" s="95" t="str">
        <f t="shared" si="347"/>
        <v/>
      </c>
      <c r="AN371" s="436"/>
      <c r="AO371" s="95"/>
      <c r="AP371" s="95"/>
      <c r="AQ371" s="178" t="str">
        <f t="shared" si="348"/>
        <v/>
      </c>
      <c r="AR371" s="95" t="str">
        <f t="shared" si="349"/>
        <v/>
      </c>
      <c r="AS371" s="436"/>
      <c r="AT371" s="95"/>
      <c r="AU371" s="95"/>
      <c r="AV371" s="178" t="str">
        <f t="shared" si="350"/>
        <v/>
      </c>
      <c r="AW371" s="95" t="str">
        <f t="shared" si="351"/>
        <v/>
      </c>
      <c r="AX371" s="436"/>
    </row>
    <row r="372" spans="2:50">
      <c r="B372" s="435"/>
      <c r="C372" s="95">
        <f t="shared" si="336"/>
        <v>6</v>
      </c>
      <c r="D372" s="95"/>
      <c r="E372" s="95"/>
      <c r="F372" s="95"/>
      <c r="G372" s="178"/>
      <c r="H372" s="436"/>
      <c r="I372" s="154" t="str">
        <f t="shared" si="352"/>
        <v/>
      </c>
      <c r="J372" s="154" t="str">
        <f t="shared" si="353"/>
        <v/>
      </c>
      <c r="K372" s="155" t="str">
        <f t="shared" si="354"/>
        <v/>
      </c>
      <c r="L372" s="438"/>
      <c r="M372" s="154" t="str">
        <f t="shared" si="337"/>
        <v/>
      </c>
      <c r="N372" s="433"/>
      <c r="O372" s="433"/>
      <c r="P372" s="95"/>
      <c r="Q372" s="95"/>
      <c r="R372" s="178" t="str">
        <f t="shared" si="338"/>
        <v/>
      </c>
      <c r="S372" s="95" t="str">
        <f t="shared" si="339"/>
        <v/>
      </c>
      <c r="T372" s="436"/>
      <c r="U372" s="95"/>
      <c r="V372" s="95"/>
      <c r="W372" s="178" t="str">
        <f t="shared" si="340"/>
        <v/>
      </c>
      <c r="X372" s="95" t="str">
        <f t="shared" si="341"/>
        <v/>
      </c>
      <c r="Y372" s="436"/>
      <c r="Z372" s="95"/>
      <c r="AA372" s="95"/>
      <c r="AB372" s="178" t="str">
        <f t="shared" si="342"/>
        <v/>
      </c>
      <c r="AC372" s="95" t="str">
        <f t="shared" si="343"/>
        <v/>
      </c>
      <c r="AD372" s="436"/>
      <c r="AE372" s="95"/>
      <c r="AF372" s="95"/>
      <c r="AG372" s="178" t="str">
        <f t="shared" si="344"/>
        <v/>
      </c>
      <c r="AH372" s="95" t="str">
        <f t="shared" si="345"/>
        <v/>
      </c>
      <c r="AI372" s="436"/>
      <c r="AJ372" s="95"/>
      <c r="AK372" s="95"/>
      <c r="AL372" s="178" t="str">
        <f t="shared" si="346"/>
        <v/>
      </c>
      <c r="AM372" s="95" t="str">
        <f t="shared" si="347"/>
        <v/>
      </c>
      <c r="AN372" s="436"/>
      <c r="AO372" s="95"/>
      <c r="AP372" s="95"/>
      <c r="AQ372" s="178" t="str">
        <f t="shared" si="348"/>
        <v/>
      </c>
      <c r="AR372" s="95" t="str">
        <f t="shared" si="349"/>
        <v/>
      </c>
      <c r="AS372" s="436"/>
      <c r="AT372" s="95"/>
      <c r="AU372" s="95"/>
      <c r="AV372" s="178" t="str">
        <f t="shared" si="350"/>
        <v/>
      </c>
      <c r="AW372" s="95" t="str">
        <f t="shared" si="351"/>
        <v/>
      </c>
      <c r="AX372" s="436"/>
    </row>
    <row r="373" spans="2:50">
      <c r="B373" s="435"/>
      <c r="C373" s="95">
        <f t="shared" si="336"/>
        <v>7</v>
      </c>
      <c r="D373" s="95"/>
      <c r="E373" s="95"/>
      <c r="F373" s="95"/>
      <c r="G373" s="178"/>
      <c r="H373" s="436"/>
      <c r="I373" s="154" t="str">
        <f t="shared" si="352"/>
        <v/>
      </c>
      <c r="J373" s="154" t="str">
        <f t="shared" si="353"/>
        <v/>
      </c>
      <c r="K373" s="155" t="str">
        <f t="shared" si="354"/>
        <v/>
      </c>
      <c r="L373" s="438"/>
      <c r="M373" s="154" t="str">
        <f t="shared" si="337"/>
        <v/>
      </c>
      <c r="N373" s="433"/>
      <c r="O373" s="433"/>
      <c r="P373" s="95"/>
      <c r="Q373" s="95"/>
      <c r="R373" s="178" t="str">
        <f t="shared" si="338"/>
        <v/>
      </c>
      <c r="S373" s="95" t="str">
        <f t="shared" si="339"/>
        <v/>
      </c>
      <c r="T373" s="436"/>
      <c r="U373" s="95"/>
      <c r="V373" s="95"/>
      <c r="W373" s="178" t="str">
        <f t="shared" si="340"/>
        <v/>
      </c>
      <c r="X373" s="95" t="str">
        <f t="shared" si="341"/>
        <v/>
      </c>
      <c r="Y373" s="436"/>
      <c r="Z373" s="95"/>
      <c r="AA373" s="95"/>
      <c r="AB373" s="178" t="str">
        <f t="shared" si="342"/>
        <v/>
      </c>
      <c r="AC373" s="95" t="str">
        <f t="shared" si="343"/>
        <v/>
      </c>
      <c r="AD373" s="436"/>
      <c r="AE373" s="95"/>
      <c r="AF373" s="95"/>
      <c r="AG373" s="178" t="str">
        <f t="shared" si="344"/>
        <v/>
      </c>
      <c r="AH373" s="95" t="str">
        <f t="shared" si="345"/>
        <v/>
      </c>
      <c r="AI373" s="436"/>
      <c r="AJ373" s="95"/>
      <c r="AK373" s="95"/>
      <c r="AL373" s="178" t="str">
        <f t="shared" si="346"/>
        <v/>
      </c>
      <c r="AM373" s="95" t="str">
        <f t="shared" si="347"/>
        <v/>
      </c>
      <c r="AN373" s="436"/>
      <c r="AO373" s="95"/>
      <c r="AP373" s="95"/>
      <c r="AQ373" s="178" t="str">
        <f t="shared" si="348"/>
        <v/>
      </c>
      <c r="AR373" s="95" t="str">
        <f t="shared" si="349"/>
        <v/>
      </c>
      <c r="AS373" s="436"/>
      <c r="AT373" s="95"/>
      <c r="AU373" s="95"/>
      <c r="AV373" s="178" t="str">
        <f t="shared" si="350"/>
        <v/>
      </c>
      <c r="AW373" s="95" t="str">
        <f t="shared" si="351"/>
        <v/>
      </c>
      <c r="AX373" s="436"/>
    </row>
    <row r="374" spans="2:50">
      <c r="B374" s="435"/>
      <c r="C374" s="95">
        <f t="shared" si="336"/>
        <v>8</v>
      </c>
      <c r="D374" s="95"/>
      <c r="E374" s="95"/>
      <c r="F374" s="95"/>
      <c r="G374" s="178"/>
      <c r="H374" s="436"/>
      <c r="I374" s="154" t="str">
        <f t="shared" si="352"/>
        <v/>
      </c>
      <c r="J374" s="154" t="str">
        <f t="shared" si="353"/>
        <v/>
      </c>
      <c r="K374" s="155" t="str">
        <f t="shared" si="354"/>
        <v/>
      </c>
      <c r="L374" s="438"/>
      <c r="M374" s="154" t="str">
        <f t="shared" si="337"/>
        <v/>
      </c>
      <c r="N374" s="433"/>
      <c r="O374" s="433"/>
      <c r="P374" s="95"/>
      <c r="Q374" s="95"/>
      <c r="R374" s="178" t="str">
        <f t="shared" si="338"/>
        <v/>
      </c>
      <c r="S374" s="95" t="str">
        <f t="shared" si="339"/>
        <v/>
      </c>
      <c r="T374" s="436"/>
      <c r="U374" s="95"/>
      <c r="V374" s="95"/>
      <c r="W374" s="178" t="str">
        <f t="shared" si="340"/>
        <v/>
      </c>
      <c r="X374" s="95" t="str">
        <f t="shared" si="341"/>
        <v/>
      </c>
      <c r="Y374" s="436"/>
      <c r="Z374" s="95"/>
      <c r="AA374" s="95"/>
      <c r="AB374" s="178" t="str">
        <f t="shared" si="342"/>
        <v/>
      </c>
      <c r="AC374" s="95" t="str">
        <f t="shared" si="343"/>
        <v/>
      </c>
      <c r="AD374" s="436"/>
      <c r="AE374" s="95"/>
      <c r="AF374" s="95"/>
      <c r="AG374" s="178" t="str">
        <f t="shared" si="344"/>
        <v/>
      </c>
      <c r="AH374" s="95" t="str">
        <f t="shared" si="345"/>
        <v/>
      </c>
      <c r="AI374" s="436"/>
      <c r="AJ374" s="95"/>
      <c r="AK374" s="95"/>
      <c r="AL374" s="178" t="str">
        <f t="shared" si="346"/>
        <v/>
      </c>
      <c r="AM374" s="95" t="str">
        <f t="shared" si="347"/>
        <v/>
      </c>
      <c r="AN374" s="436"/>
      <c r="AO374" s="95"/>
      <c r="AP374" s="95"/>
      <c r="AQ374" s="178" t="str">
        <f t="shared" si="348"/>
        <v/>
      </c>
      <c r="AR374" s="95" t="str">
        <f t="shared" si="349"/>
        <v/>
      </c>
      <c r="AS374" s="436"/>
      <c r="AT374" s="95"/>
      <c r="AU374" s="95"/>
      <c r="AV374" s="178" t="str">
        <f t="shared" si="350"/>
        <v/>
      </c>
      <c r="AW374" s="95" t="str">
        <f t="shared" si="351"/>
        <v/>
      </c>
      <c r="AX374" s="436"/>
    </row>
    <row r="375" spans="2:50">
      <c r="B375" s="435"/>
      <c r="C375" s="95">
        <f t="shared" si="336"/>
        <v>9</v>
      </c>
      <c r="D375" s="95"/>
      <c r="E375" s="95"/>
      <c r="F375" s="95"/>
      <c r="G375" s="178"/>
      <c r="H375" s="436"/>
      <c r="I375" s="154" t="str">
        <f t="shared" si="352"/>
        <v/>
      </c>
      <c r="J375" s="154" t="str">
        <f t="shared" si="353"/>
        <v/>
      </c>
      <c r="K375" s="155" t="str">
        <f t="shared" si="354"/>
        <v/>
      </c>
      <c r="L375" s="438"/>
      <c r="M375" s="154" t="str">
        <f t="shared" si="337"/>
        <v/>
      </c>
      <c r="N375" s="433"/>
      <c r="O375" s="433"/>
      <c r="P375" s="95"/>
      <c r="Q375" s="95"/>
      <c r="R375" s="178" t="str">
        <f t="shared" si="338"/>
        <v/>
      </c>
      <c r="S375" s="95" t="str">
        <f t="shared" si="339"/>
        <v/>
      </c>
      <c r="T375" s="436"/>
      <c r="U375" s="95"/>
      <c r="V375" s="95"/>
      <c r="W375" s="178" t="str">
        <f t="shared" si="340"/>
        <v/>
      </c>
      <c r="X375" s="95" t="str">
        <f t="shared" si="341"/>
        <v/>
      </c>
      <c r="Y375" s="436"/>
      <c r="Z375" s="95"/>
      <c r="AA375" s="95"/>
      <c r="AB375" s="178" t="str">
        <f t="shared" si="342"/>
        <v/>
      </c>
      <c r="AC375" s="95" t="str">
        <f t="shared" si="343"/>
        <v/>
      </c>
      <c r="AD375" s="436"/>
      <c r="AE375" s="95"/>
      <c r="AF375" s="95"/>
      <c r="AG375" s="178" t="str">
        <f t="shared" si="344"/>
        <v/>
      </c>
      <c r="AH375" s="95" t="str">
        <f t="shared" si="345"/>
        <v/>
      </c>
      <c r="AI375" s="436"/>
      <c r="AJ375" s="95"/>
      <c r="AK375" s="95"/>
      <c r="AL375" s="178" t="str">
        <f t="shared" si="346"/>
        <v/>
      </c>
      <c r="AM375" s="95" t="str">
        <f t="shared" si="347"/>
        <v/>
      </c>
      <c r="AN375" s="436"/>
      <c r="AO375" s="95"/>
      <c r="AP375" s="95"/>
      <c r="AQ375" s="178" t="str">
        <f t="shared" si="348"/>
        <v/>
      </c>
      <c r="AR375" s="95" t="str">
        <f t="shared" si="349"/>
        <v/>
      </c>
      <c r="AS375" s="436"/>
      <c r="AT375" s="95"/>
      <c r="AU375" s="95"/>
      <c r="AV375" s="178" t="str">
        <f t="shared" si="350"/>
        <v/>
      </c>
      <c r="AW375" s="95" t="str">
        <f t="shared" si="351"/>
        <v/>
      </c>
      <c r="AX375" s="436"/>
    </row>
    <row r="376" spans="2:50">
      <c r="B376" s="435"/>
      <c r="C376" s="95">
        <f t="shared" si="336"/>
        <v>10</v>
      </c>
      <c r="D376" s="95"/>
      <c r="E376" s="95"/>
      <c r="F376" s="95"/>
      <c r="G376" s="178"/>
      <c r="H376" s="436"/>
      <c r="I376" s="154" t="str">
        <f t="shared" si="352"/>
        <v/>
      </c>
      <c r="J376" s="154" t="str">
        <f t="shared" si="353"/>
        <v/>
      </c>
      <c r="K376" s="155" t="str">
        <f t="shared" si="354"/>
        <v/>
      </c>
      <c r="L376" s="438"/>
      <c r="M376" s="154" t="str">
        <f t="shared" si="337"/>
        <v/>
      </c>
      <c r="N376" s="433"/>
      <c r="O376" s="433"/>
      <c r="P376" s="95"/>
      <c r="Q376" s="95"/>
      <c r="R376" s="178" t="str">
        <f t="shared" si="338"/>
        <v/>
      </c>
      <c r="S376" s="95" t="str">
        <f t="shared" si="339"/>
        <v/>
      </c>
      <c r="T376" s="436"/>
      <c r="U376" s="95"/>
      <c r="V376" s="95"/>
      <c r="W376" s="178" t="str">
        <f t="shared" si="340"/>
        <v/>
      </c>
      <c r="X376" s="95" t="str">
        <f t="shared" si="341"/>
        <v/>
      </c>
      <c r="Y376" s="436"/>
      <c r="Z376" s="95"/>
      <c r="AA376" s="95"/>
      <c r="AB376" s="178" t="str">
        <f t="shared" si="342"/>
        <v/>
      </c>
      <c r="AC376" s="95" t="str">
        <f t="shared" si="343"/>
        <v/>
      </c>
      <c r="AD376" s="436"/>
      <c r="AE376" s="95"/>
      <c r="AF376" s="95"/>
      <c r="AG376" s="178" t="str">
        <f t="shared" si="344"/>
        <v/>
      </c>
      <c r="AH376" s="95" t="str">
        <f t="shared" si="345"/>
        <v/>
      </c>
      <c r="AI376" s="436"/>
      <c r="AJ376" s="95"/>
      <c r="AK376" s="95"/>
      <c r="AL376" s="178" t="str">
        <f t="shared" si="346"/>
        <v/>
      </c>
      <c r="AM376" s="95" t="str">
        <f t="shared" si="347"/>
        <v/>
      </c>
      <c r="AN376" s="436"/>
      <c r="AO376" s="95"/>
      <c r="AP376" s="95"/>
      <c r="AQ376" s="178" t="str">
        <f t="shared" si="348"/>
        <v/>
      </c>
      <c r="AR376" s="95" t="str">
        <f t="shared" si="349"/>
        <v/>
      </c>
      <c r="AS376" s="436"/>
      <c r="AT376" s="95"/>
      <c r="AU376" s="95"/>
      <c r="AV376" s="178" t="str">
        <f t="shared" si="350"/>
        <v/>
      </c>
      <c r="AW376" s="95" t="str">
        <f t="shared" si="351"/>
        <v/>
      </c>
      <c r="AX376" s="436"/>
    </row>
    <row r="377" spans="2:50">
      <c r="B377" s="435"/>
      <c r="C377" s="95">
        <f t="shared" si="336"/>
        <v>11</v>
      </c>
      <c r="D377" s="95"/>
      <c r="E377" s="95"/>
      <c r="F377" s="95"/>
      <c r="G377" s="178"/>
      <c r="H377" s="436"/>
      <c r="I377" s="154" t="str">
        <f t="shared" si="352"/>
        <v/>
      </c>
      <c r="J377" s="154" t="str">
        <f t="shared" si="353"/>
        <v/>
      </c>
      <c r="K377" s="155" t="str">
        <f t="shared" si="354"/>
        <v/>
      </c>
      <c r="L377" s="438"/>
      <c r="M377" s="154" t="str">
        <f t="shared" si="337"/>
        <v/>
      </c>
      <c r="N377" s="433"/>
      <c r="O377" s="433"/>
      <c r="P377" s="95"/>
      <c r="Q377" s="95"/>
      <c r="R377" s="178" t="str">
        <f t="shared" si="338"/>
        <v/>
      </c>
      <c r="S377" s="95" t="str">
        <f t="shared" si="339"/>
        <v/>
      </c>
      <c r="T377" s="436"/>
      <c r="U377" s="95"/>
      <c r="V377" s="95"/>
      <c r="W377" s="178" t="str">
        <f t="shared" si="340"/>
        <v/>
      </c>
      <c r="X377" s="95" t="str">
        <f t="shared" si="341"/>
        <v/>
      </c>
      <c r="Y377" s="436"/>
      <c r="Z377" s="95"/>
      <c r="AA377" s="95"/>
      <c r="AB377" s="178" t="str">
        <f t="shared" si="342"/>
        <v/>
      </c>
      <c r="AC377" s="95" t="str">
        <f t="shared" si="343"/>
        <v/>
      </c>
      <c r="AD377" s="436"/>
      <c r="AE377" s="95"/>
      <c r="AF377" s="95"/>
      <c r="AG377" s="178" t="str">
        <f t="shared" si="344"/>
        <v/>
      </c>
      <c r="AH377" s="95" t="str">
        <f t="shared" si="345"/>
        <v/>
      </c>
      <c r="AI377" s="436"/>
      <c r="AJ377" s="95"/>
      <c r="AK377" s="95"/>
      <c r="AL377" s="178" t="str">
        <f t="shared" si="346"/>
        <v/>
      </c>
      <c r="AM377" s="95" t="str">
        <f t="shared" si="347"/>
        <v/>
      </c>
      <c r="AN377" s="436"/>
      <c r="AO377" s="95"/>
      <c r="AP377" s="95"/>
      <c r="AQ377" s="178" t="str">
        <f t="shared" si="348"/>
        <v/>
      </c>
      <c r="AR377" s="95" t="str">
        <f t="shared" si="349"/>
        <v/>
      </c>
      <c r="AS377" s="436"/>
      <c r="AT377" s="95"/>
      <c r="AU377" s="95"/>
      <c r="AV377" s="178" t="str">
        <f t="shared" si="350"/>
        <v/>
      </c>
      <c r="AW377" s="95" t="str">
        <f t="shared" si="351"/>
        <v/>
      </c>
      <c r="AX377" s="436"/>
    </row>
    <row r="378" spans="2:50">
      <c r="B378" s="435"/>
      <c r="C378" s="95">
        <f t="shared" si="336"/>
        <v>12</v>
      </c>
      <c r="D378" s="95"/>
      <c r="E378" s="95"/>
      <c r="F378" s="95"/>
      <c r="G378" s="178"/>
      <c r="H378" s="436"/>
      <c r="I378" s="154" t="str">
        <f t="shared" si="352"/>
        <v/>
      </c>
      <c r="J378" s="154" t="str">
        <f t="shared" si="353"/>
        <v/>
      </c>
      <c r="K378" s="155" t="str">
        <f t="shared" si="354"/>
        <v/>
      </c>
      <c r="L378" s="438"/>
      <c r="M378" s="154" t="str">
        <f t="shared" si="337"/>
        <v/>
      </c>
      <c r="N378" s="433"/>
      <c r="O378" s="433"/>
      <c r="P378" s="95"/>
      <c r="Q378" s="95"/>
      <c r="R378" s="178" t="str">
        <f t="shared" si="338"/>
        <v/>
      </c>
      <c r="S378" s="95" t="str">
        <f t="shared" si="339"/>
        <v/>
      </c>
      <c r="T378" s="436"/>
      <c r="U378" s="95"/>
      <c r="V378" s="95"/>
      <c r="W378" s="178" t="str">
        <f t="shared" si="340"/>
        <v/>
      </c>
      <c r="X378" s="95" t="str">
        <f t="shared" si="341"/>
        <v/>
      </c>
      <c r="Y378" s="436"/>
      <c r="Z378" s="95"/>
      <c r="AA378" s="95"/>
      <c r="AB378" s="178" t="str">
        <f t="shared" si="342"/>
        <v/>
      </c>
      <c r="AC378" s="95" t="str">
        <f t="shared" si="343"/>
        <v/>
      </c>
      <c r="AD378" s="436"/>
      <c r="AE378" s="95"/>
      <c r="AF378" s="95"/>
      <c r="AG378" s="178" t="str">
        <f t="shared" si="344"/>
        <v/>
      </c>
      <c r="AH378" s="95" t="str">
        <f t="shared" si="345"/>
        <v/>
      </c>
      <c r="AI378" s="436"/>
      <c r="AJ378" s="95"/>
      <c r="AK378" s="95"/>
      <c r="AL378" s="178" t="str">
        <f t="shared" si="346"/>
        <v/>
      </c>
      <c r="AM378" s="95" t="str">
        <f t="shared" si="347"/>
        <v/>
      </c>
      <c r="AN378" s="436"/>
      <c r="AO378" s="95"/>
      <c r="AP378" s="95"/>
      <c r="AQ378" s="178" t="str">
        <f t="shared" si="348"/>
        <v/>
      </c>
      <c r="AR378" s="95" t="str">
        <f t="shared" si="349"/>
        <v/>
      </c>
      <c r="AS378" s="436"/>
      <c r="AT378" s="95"/>
      <c r="AU378" s="95"/>
      <c r="AV378" s="178" t="str">
        <f t="shared" si="350"/>
        <v/>
      </c>
      <c r="AW378" s="95" t="str">
        <f t="shared" si="351"/>
        <v/>
      </c>
      <c r="AX378" s="436"/>
    </row>
    <row r="379" spans="2:50">
      <c r="B379" s="435"/>
      <c r="C379" s="95">
        <f t="shared" si="336"/>
        <v>13</v>
      </c>
      <c r="D379" s="95"/>
      <c r="E379" s="95"/>
      <c r="F379" s="95"/>
      <c r="G379" s="178"/>
      <c r="H379" s="436"/>
      <c r="I379" s="154" t="str">
        <f t="shared" si="352"/>
        <v/>
      </c>
      <c r="J379" s="154" t="str">
        <f t="shared" si="353"/>
        <v/>
      </c>
      <c r="K379" s="155" t="str">
        <f t="shared" si="354"/>
        <v/>
      </c>
      <c r="L379" s="438"/>
      <c r="M379" s="154" t="str">
        <f t="shared" si="337"/>
        <v/>
      </c>
      <c r="N379" s="433"/>
      <c r="O379" s="433"/>
      <c r="P379" s="95"/>
      <c r="Q379" s="95"/>
      <c r="R379" s="178" t="str">
        <f t="shared" si="338"/>
        <v/>
      </c>
      <c r="S379" s="95" t="str">
        <f t="shared" si="339"/>
        <v/>
      </c>
      <c r="T379" s="436"/>
      <c r="U379" s="95"/>
      <c r="V379" s="95"/>
      <c r="W379" s="178" t="str">
        <f t="shared" si="340"/>
        <v/>
      </c>
      <c r="X379" s="95" t="str">
        <f t="shared" si="341"/>
        <v/>
      </c>
      <c r="Y379" s="436"/>
      <c r="Z379" s="95"/>
      <c r="AA379" s="95"/>
      <c r="AB379" s="178" t="str">
        <f t="shared" si="342"/>
        <v/>
      </c>
      <c r="AC379" s="95" t="str">
        <f t="shared" si="343"/>
        <v/>
      </c>
      <c r="AD379" s="436"/>
      <c r="AE379" s="95"/>
      <c r="AF379" s="95"/>
      <c r="AG379" s="178" t="str">
        <f t="shared" si="344"/>
        <v/>
      </c>
      <c r="AH379" s="95" t="str">
        <f t="shared" si="345"/>
        <v/>
      </c>
      <c r="AI379" s="436"/>
      <c r="AJ379" s="95"/>
      <c r="AK379" s="95"/>
      <c r="AL379" s="178" t="str">
        <f t="shared" si="346"/>
        <v/>
      </c>
      <c r="AM379" s="95" t="str">
        <f t="shared" si="347"/>
        <v/>
      </c>
      <c r="AN379" s="436"/>
      <c r="AO379" s="95"/>
      <c r="AP379" s="95"/>
      <c r="AQ379" s="178" t="str">
        <f t="shared" si="348"/>
        <v/>
      </c>
      <c r="AR379" s="95" t="str">
        <f t="shared" si="349"/>
        <v/>
      </c>
      <c r="AS379" s="436"/>
      <c r="AT379" s="95"/>
      <c r="AU379" s="95"/>
      <c r="AV379" s="178" t="str">
        <f t="shared" si="350"/>
        <v/>
      </c>
      <c r="AW379" s="95" t="str">
        <f t="shared" si="351"/>
        <v/>
      </c>
      <c r="AX379" s="436"/>
    </row>
    <row r="380" spans="2:50">
      <c r="B380" s="435"/>
      <c r="C380" s="95">
        <f t="shared" si="336"/>
        <v>14</v>
      </c>
      <c r="D380" s="95"/>
      <c r="E380" s="95"/>
      <c r="F380" s="95"/>
      <c r="G380" s="178"/>
      <c r="H380" s="436"/>
      <c r="I380" s="154" t="str">
        <f t="shared" si="352"/>
        <v/>
      </c>
      <c r="J380" s="154" t="str">
        <f t="shared" si="353"/>
        <v/>
      </c>
      <c r="K380" s="155" t="str">
        <f t="shared" si="354"/>
        <v/>
      </c>
      <c r="L380" s="438"/>
      <c r="M380" s="154" t="str">
        <f t="shared" si="337"/>
        <v/>
      </c>
      <c r="N380" s="433"/>
      <c r="O380" s="433"/>
      <c r="P380" s="95"/>
      <c r="Q380" s="95"/>
      <c r="R380" s="178" t="str">
        <f t="shared" si="338"/>
        <v/>
      </c>
      <c r="S380" s="95" t="str">
        <f t="shared" si="339"/>
        <v/>
      </c>
      <c r="T380" s="436"/>
      <c r="U380" s="95"/>
      <c r="V380" s="95"/>
      <c r="W380" s="178" t="str">
        <f t="shared" si="340"/>
        <v/>
      </c>
      <c r="X380" s="95" t="str">
        <f t="shared" si="341"/>
        <v/>
      </c>
      <c r="Y380" s="436"/>
      <c r="Z380" s="95"/>
      <c r="AA380" s="95"/>
      <c r="AB380" s="178" t="str">
        <f t="shared" si="342"/>
        <v/>
      </c>
      <c r="AC380" s="95" t="str">
        <f t="shared" si="343"/>
        <v/>
      </c>
      <c r="AD380" s="436"/>
      <c r="AE380" s="95"/>
      <c r="AF380" s="95"/>
      <c r="AG380" s="178" t="str">
        <f t="shared" si="344"/>
        <v/>
      </c>
      <c r="AH380" s="95" t="str">
        <f t="shared" si="345"/>
        <v/>
      </c>
      <c r="AI380" s="436"/>
      <c r="AJ380" s="95"/>
      <c r="AK380" s="95"/>
      <c r="AL380" s="178" t="str">
        <f t="shared" si="346"/>
        <v/>
      </c>
      <c r="AM380" s="95" t="str">
        <f t="shared" si="347"/>
        <v/>
      </c>
      <c r="AN380" s="436"/>
      <c r="AO380" s="95"/>
      <c r="AP380" s="95"/>
      <c r="AQ380" s="178" t="str">
        <f t="shared" si="348"/>
        <v/>
      </c>
      <c r="AR380" s="95" t="str">
        <f t="shared" si="349"/>
        <v/>
      </c>
      <c r="AS380" s="436"/>
      <c r="AT380" s="95"/>
      <c r="AU380" s="95"/>
      <c r="AV380" s="178" t="str">
        <f t="shared" si="350"/>
        <v/>
      </c>
      <c r="AW380" s="95" t="str">
        <f t="shared" si="351"/>
        <v/>
      </c>
      <c r="AX380" s="436"/>
    </row>
    <row r="381" spans="2:50">
      <c r="B381" s="435"/>
      <c r="C381" s="95">
        <f t="shared" si="336"/>
        <v>15</v>
      </c>
      <c r="D381" s="95"/>
      <c r="E381" s="95"/>
      <c r="F381" s="95"/>
      <c r="G381" s="178"/>
      <c r="H381" s="436"/>
      <c r="I381" s="154" t="str">
        <f t="shared" si="352"/>
        <v/>
      </c>
      <c r="J381" s="154" t="str">
        <f t="shared" si="353"/>
        <v/>
      </c>
      <c r="K381" s="155" t="str">
        <f t="shared" si="354"/>
        <v/>
      </c>
      <c r="L381" s="439"/>
      <c r="M381" s="154" t="str">
        <f t="shared" si="337"/>
        <v/>
      </c>
      <c r="N381" s="433"/>
      <c r="O381" s="433"/>
      <c r="P381" s="95"/>
      <c r="Q381" s="95"/>
      <c r="R381" s="178" t="str">
        <f t="shared" si="338"/>
        <v/>
      </c>
      <c r="S381" s="95" t="str">
        <f t="shared" si="339"/>
        <v/>
      </c>
      <c r="T381" s="436"/>
      <c r="U381" s="95"/>
      <c r="V381" s="95"/>
      <c r="W381" s="178" t="str">
        <f t="shared" si="340"/>
        <v/>
      </c>
      <c r="X381" s="95" t="str">
        <f t="shared" si="341"/>
        <v/>
      </c>
      <c r="Y381" s="436"/>
      <c r="Z381" s="95"/>
      <c r="AA381" s="95"/>
      <c r="AB381" s="178" t="str">
        <f t="shared" si="342"/>
        <v/>
      </c>
      <c r="AC381" s="95" t="str">
        <f t="shared" si="343"/>
        <v/>
      </c>
      <c r="AD381" s="436"/>
      <c r="AE381" s="95"/>
      <c r="AF381" s="95"/>
      <c r="AG381" s="178" t="str">
        <f t="shared" si="344"/>
        <v/>
      </c>
      <c r="AH381" s="95" t="str">
        <f t="shared" si="345"/>
        <v/>
      </c>
      <c r="AI381" s="436"/>
      <c r="AJ381" s="95"/>
      <c r="AK381" s="95"/>
      <c r="AL381" s="178" t="str">
        <f t="shared" si="346"/>
        <v/>
      </c>
      <c r="AM381" s="95" t="str">
        <f t="shared" si="347"/>
        <v/>
      </c>
      <c r="AN381" s="436"/>
      <c r="AO381" s="95"/>
      <c r="AP381" s="95"/>
      <c r="AQ381" s="178" t="str">
        <f t="shared" si="348"/>
        <v/>
      </c>
      <c r="AR381" s="95" t="str">
        <f t="shared" si="349"/>
        <v/>
      </c>
      <c r="AS381" s="436"/>
      <c r="AT381" s="95"/>
      <c r="AU381" s="95"/>
      <c r="AV381" s="178" t="str">
        <f t="shared" si="350"/>
        <v/>
      </c>
      <c r="AW381" s="95" t="str">
        <f t="shared" si="351"/>
        <v/>
      </c>
      <c r="AX381" s="436"/>
    </row>
    <row r="382" spans="2:50" ht="15.75">
      <c r="B382" s="443" t="s">
        <v>167</v>
      </c>
      <c r="C382" s="444"/>
      <c r="D382" s="444"/>
      <c r="E382" s="444"/>
      <c r="F382" s="444"/>
      <c r="G382" s="444"/>
      <c r="H382" s="444"/>
      <c r="I382" s="151"/>
      <c r="J382" s="151"/>
      <c r="K382" s="151"/>
      <c r="L382" s="151"/>
      <c r="M382" s="151"/>
      <c r="N382" s="433" t="s">
        <v>159</v>
      </c>
      <c r="O382" s="446" t="s">
        <v>106</v>
      </c>
      <c r="P382" s="448">
        <f>AT362+1</f>
        <v>46000</v>
      </c>
      <c r="Q382" s="435"/>
      <c r="R382" s="435"/>
      <c r="S382" s="435"/>
      <c r="T382" s="435"/>
      <c r="U382" s="448">
        <f>P382+1</f>
        <v>46001</v>
      </c>
      <c r="V382" s="435"/>
      <c r="W382" s="435"/>
      <c r="X382" s="435"/>
      <c r="Y382" s="435"/>
      <c r="Z382" s="448">
        <f>U382+1</f>
        <v>46002</v>
      </c>
      <c r="AA382" s="435"/>
      <c r="AB382" s="435"/>
      <c r="AC382" s="435"/>
      <c r="AD382" s="435"/>
      <c r="AE382" s="448">
        <f>Z382+1</f>
        <v>46003</v>
      </c>
      <c r="AF382" s="435"/>
      <c r="AG382" s="435"/>
      <c r="AH382" s="435"/>
      <c r="AI382" s="435"/>
      <c r="AJ382" s="448">
        <f>AE382+1</f>
        <v>46004</v>
      </c>
      <c r="AK382" s="435"/>
      <c r="AL382" s="435"/>
      <c r="AM382" s="435"/>
      <c r="AN382" s="435"/>
      <c r="AO382" s="448">
        <f>AJ382+1</f>
        <v>46005</v>
      </c>
      <c r="AP382" s="435"/>
      <c r="AQ382" s="435"/>
      <c r="AR382" s="435"/>
      <c r="AS382" s="435"/>
      <c r="AT382" s="448">
        <f>AO382+1</f>
        <v>46006</v>
      </c>
      <c r="AU382" s="435"/>
      <c r="AV382" s="435"/>
      <c r="AW382" s="435"/>
      <c r="AX382" s="435"/>
    </row>
    <row r="383" spans="2:50" ht="15.75">
      <c r="B383" s="445"/>
      <c r="C383" s="445"/>
      <c r="D383" s="445"/>
      <c r="E383" s="445"/>
      <c r="F383" s="445"/>
      <c r="G383" s="445"/>
      <c r="H383" s="445"/>
      <c r="I383" s="151"/>
      <c r="J383" s="151"/>
      <c r="K383" s="151"/>
      <c r="L383" s="151"/>
      <c r="M383" s="151"/>
      <c r="N383" s="433"/>
      <c r="O383" s="447"/>
      <c r="P383" s="448" t="s">
        <v>120</v>
      </c>
      <c r="Q383" s="435"/>
      <c r="R383" s="435"/>
      <c r="S383" s="435"/>
      <c r="T383" s="435"/>
      <c r="U383" s="448" t="s">
        <v>114</v>
      </c>
      <c r="V383" s="435"/>
      <c r="W383" s="435"/>
      <c r="X383" s="435"/>
      <c r="Y383" s="435"/>
      <c r="Z383" s="448" t="s">
        <v>115</v>
      </c>
      <c r="AA383" s="435"/>
      <c r="AB383" s="435"/>
      <c r="AC383" s="435"/>
      <c r="AD383" s="435"/>
      <c r="AE383" s="448" t="s">
        <v>116</v>
      </c>
      <c r="AF383" s="435"/>
      <c r="AG383" s="435"/>
      <c r="AH383" s="435"/>
      <c r="AI383" s="435"/>
      <c r="AJ383" s="448" t="s">
        <v>117</v>
      </c>
      <c r="AK383" s="435"/>
      <c r="AL383" s="435"/>
      <c r="AM383" s="435"/>
      <c r="AN383" s="435"/>
      <c r="AO383" s="448" t="s">
        <v>118</v>
      </c>
      <c r="AP383" s="435"/>
      <c r="AQ383" s="435"/>
      <c r="AR383" s="435"/>
      <c r="AS383" s="435"/>
      <c r="AT383" s="448" t="s">
        <v>119</v>
      </c>
      <c r="AU383" s="435"/>
      <c r="AV383" s="435"/>
      <c r="AW383" s="435"/>
      <c r="AX383" s="435"/>
    </row>
    <row r="384" spans="2:50">
      <c r="B384" s="433" t="s">
        <v>155</v>
      </c>
      <c r="C384" s="433" t="s">
        <v>147</v>
      </c>
      <c r="D384" s="433"/>
      <c r="E384" s="433" t="s">
        <v>149</v>
      </c>
      <c r="F384" s="433"/>
      <c r="G384" s="433"/>
      <c r="H384" s="440" t="s">
        <v>156</v>
      </c>
      <c r="I384" s="434" t="s">
        <v>225</v>
      </c>
      <c r="J384" s="434"/>
      <c r="K384" s="434"/>
      <c r="L384" s="434" t="s">
        <v>156</v>
      </c>
      <c r="M384" s="434" t="s">
        <v>168</v>
      </c>
      <c r="N384" s="433"/>
      <c r="O384" s="433" t="s">
        <v>158</v>
      </c>
      <c r="P384" s="430" t="s">
        <v>152</v>
      </c>
      <c r="Q384" s="431"/>
      <c r="R384" s="431"/>
      <c r="S384" s="432"/>
      <c r="T384" s="433" t="s">
        <v>156</v>
      </c>
      <c r="U384" s="430" t="s">
        <v>152</v>
      </c>
      <c r="V384" s="431"/>
      <c r="W384" s="431"/>
      <c r="X384" s="432"/>
      <c r="Y384" s="433" t="s">
        <v>156</v>
      </c>
      <c r="Z384" s="430" t="s">
        <v>152</v>
      </c>
      <c r="AA384" s="431"/>
      <c r="AB384" s="431"/>
      <c r="AC384" s="432"/>
      <c r="AD384" s="433" t="s">
        <v>156</v>
      </c>
      <c r="AE384" s="430" t="s">
        <v>152</v>
      </c>
      <c r="AF384" s="431"/>
      <c r="AG384" s="431"/>
      <c r="AH384" s="432"/>
      <c r="AI384" s="433" t="s">
        <v>156</v>
      </c>
      <c r="AJ384" s="430" t="s">
        <v>152</v>
      </c>
      <c r="AK384" s="431"/>
      <c r="AL384" s="431"/>
      <c r="AM384" s="432"/>
      <c r="AN384" s="433" t="s">
        <v>156</v>
      </c>
      <c r="AO384" s="430" t="s">
        <v>152</v>
      </c>
      <c r="AP384" s="431"/>
      <c r="AQ384" s="431"/>
      <c r="AR384" s="432"/>
      <c r="AS384" s="433" t="s">
        <v>156</v>
      </c>
      <c r="AT384" s="430" t="s">
        <v>152</v>
      </c>
      <c r="AU384" s="431"/>
      <c r="AV384" s="431"/>
      <c r="AW384" s="432"/>
      <c r="AX384" s="433" t="s">
        <v>156</v>
      </c>
    </row>
    <row r="385" spans="2:50">
      <c r="B385" s="433"/>
      <c r="C385" s="433"/>
      <c r="D385" s="433"/>
      <c r="E385" s="433" t="s">
        <v>148</v>
      </c>
      <c r="F385" s="433"/>
      <c r="G385" s="433"/>
      <c r="H385" s="441"/>
      <c r="I385" s="434" t="s">
        <v>148</v>
      </c>
      <c r="J385" s="434"/>
      <c r="K385" s="434"/>
      <c r="L385" s="434"/>
      <c r="M385" s="434"/>
      <c r="N385" s="433"/>
      <c r="O385" s="433"/>
      <c r="P385" s="430" t="s">
        <v>153</v>
      </c>
      <c r="Q385" s="431"/>
      <c r="R385" s="431"/>
      <c r="S385" s="432"/>
      <c r="T385" s="433"/>
      <c r="U385" s="430" t="s">
        <v>153</v>
      </c>
      <c r="V385" s="431"/>
      <c r="W385" s="431"/>
      <c r="X385" s="432"/>
      <c r="Y385" s="433"/>
      <c r="Z385" s="430" t="s">
        <v>153</v>
      </c>
      <c r="AA385" s="431"/>
      <c r="AB385" s="431"/>
      <c r="AC385" s="432"/>
      <c r="AD385" s="433"/>
      <c r="AE385" s="430" t="s">
        <v>153</v>
      </c>
      <c r="AF385" s="431"/>
      <c r="AG385" s="431"/>
      <c r="AH385" s="432"/>
      <c r="AI385" s="433"/>
      <c r="AJ385" s="430" t="s">
        <v>153</v>
      </c>
      <c r="AK385" s="431"/>
      <c r="AL385" s="431"/>
      <c r="AM385" s="432"/>
      <c r="AN385" s="433"/>
      <c r="AO385" s="430" t="s">
        <v>153</v>
      </c>
      <c r="AP385" s="431"/>
      <c r="AQ385" s="431"/>
      <c r="AR385" s="432"/>
      <c r="AS385" s="433"/>
      <c r="AT385" s="430" t="s">
        <v>153</v>
      </c>
      <c r="AU385" s="431"/>
      <c r="AV385" s="431"/>
      <c r="AW385" s="432"/>
      <c r="AX385" s="433"/>
    </row>
    <row r="386" spans="2:50">
      <c r="B386" s="433"/>
      <c r="C386" s="433"/>
      <c r="D386" s="433"/>
      <c r="E386" s="94" t="s">
        <v>150</v>
      </c>
      <c r="F386" s="94" t="s">
        <v>151</v>
      </c>
      <c r="G386" s="94" t="s">
        <v>154</v>
      </c>
      <c r="H386" s="442"/>
      <c r="I386" s="153" t="s">
        <v>150</v>
      </c>
      <c r="J386" s="153" t="s">
        <v>151</v>
      </c>
      <c r="K386" s="153" t="s">
        <v>154</v>
      </c>
      <c r="L386" s="434"/>
      <c r="M386" s="434"/>
      <c r="N386" s="433"/>
      <c r="O386" s="433"/>
      <c r="P386" s="94" t="s">
        <v>150</v>
      </c>
      <c r="Q386" s="94" t="s">
        <v>151</v>
      </c>
      <c r="R386" s="94" t="s">
        <v>154</v>
      </c>
      <c r="S386" s="94" t="s">
        <v>168</v>
      </c>
      <c r="T386" s="433"/>
      <c r="U386" s="94" t="s">
        <v>150</v>
      </c>
      <c r="V386" s="94" t="s">
        <v>151</v>
      </c>
      <c r="W386" s="94" t="s">
        <v>154</v>
      </c>
      <c r="X386" s="94" t="s">
        <v>168</v>
      </c>
      <c r="Y386" s="433"/>
      <c r="Z386" s="94" t="s">
        <v>150</v>
      </c>
      <c r="AA386" s="94" t="s">
        <v>151</v>
      </c>
      <c r="AB386" s="94" t="s">
        <v>154</v>
      </c>
      <c r="AC386" s="94" t="s">
        <v>168</v>
      </c>
      <c r="AD386" s="43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3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3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3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33"/>
    </row>
    <row r="387" spans="2:50">
      <c r="B387" s="433" t="s">
        <v>139</v>
      </c>
      <c r="C387" s="95">
        <f>C367</f>
        <v>1</v>
      </c>
      <c r="D387" s="95" t="s">
        <v>838</v>
      </c>
      <c r="E387" s="95">
        <v>17</v>
      </c>
      <c r="F387" s="95">
        <v>2000</v>
      </c>
      <c r="G387" s="178">
        <f>F387/E387</f>
        <v>117.64705882352941</v>
      </c>
      <c r="H387" s="436">
        <f>AVERAGE(G387:G401)</f>
        <v>117.64705882352941</v>
      </c>
      <c r="I387" s="154">
        <f t="shared" ref="I387:I389" si="355">IFERROR(AVERAGE(P387,U387,Z387,AE387,AJ387,AO387,AT387),"")</f>
        <v>17</v>
      </c>
      <c r="J387" s="154">
        <f t="shared" ref="J387:J389" si="356">IFERROR(AVERAGE(Q387,V387,AA387,AF387,AK387,AP387,AU387),"")</f>
        <v>1924.1738805390164</v>
      </c>
      <c r="K387" s="155">
        <f t="shared" ref="K387:K389" si="357">IFERROR(AVERAGE(R387,W387,AB387,AG387,AL387,AQ387,AV387),"")</f>
        <v>113.18669885523627</v>
      </c>
      <c r="L387" s="437">
        <f>IFERROR(AVERAGE(K387:K401),"-")</f>
        <v>113.18669885523627</v>
      </c>
      <c r="M387" s="154">
        <f>IFERROR(RANK(K387, K$387:K$401),"")</f>
        <v>1</v>
      </c>
      <c r="N387" s="433"/>
      <c r="O387" s="433"/>
      <c r="P387" s="95">
        <v>17</v>
      </c>
      <c r="Q387" s="95">
        <v>1923.6000000000006</v>
      </c>
      <c r="R387" s="178">
        <f>IFERROR(Q387/P387,"")</f>
        <v>113.15294117647062</v>
      </c>
      <c r="S387" s="95">
        <f>IFERROR(RANK(R387, R$387:R$401),"")</f>
        <v>1</v>
      </c>
      <c r="T387" s="436">
        <f>AVERAGE(R387:R401)</f>
        <v>113.15294117647062</v>
      </c>
      <c r="U387" s="95">
        <v>17</v>
      </c>
      <c r="V387" s="95">
        <v>1923.6734693877556</v>
      </c>
      <c r="W387" s="178">
        <f>IFERROR(V387/U387,"")</f>
        <v>113.1572629051621</v>
      </c>
      <c r="X387" s="95">
        <f>IFERROR(RANK(W387, W$387:W$401),"")</f>
        <v>1</v>
      </c>
      <c r="Y387" s="436">
        <f>AVERAGE(W387:W401)</f>
        <v>113.1572629051621</v>
      </c>
      <c r="Z387" s="95">
        <v>17</v>
      </c>
      <c r="AA387" s="95">
        <v>1938.1395348837223</v>
      </c>
      <c r="AB387" s="178">
        <f>IFERROR(AA387/Z387,"")</f>
        <v>114.00820793433661</v>
      </c>
      <c r="AC387" s="95">
        <f>IFERROR(RANK(AB387, AB$387:AB$401),"")</f>
        <v>1</v>
      </c>
      <c r="AD387" s="436">
        <f>AVERAGE(AB387:AB401)</f>
        <v>114.00820793433661</v>
      </c>
      <c r="AE387" s="95">
        <v>17</v>
      </c>
      <c r="AF387" s="95">
        <v>1925.1428571428553</v>
      </c>
      <c r="AG387" s="178">
        <f>IFERROR(AF387/AE387,"")</f>
        <v>113.24369747899149</v>
      </c>
      <c r="AH387" s="95">
        <f>IFERROR(RANK(AG387, AG$387:AG$401),"")</f>
        <v>1</v>
      </c>
      <c r="AI387" s="436">
        <f>AVERAGE(AG387:AG401)</f>
        <v>113.24369747899149</v>
      </c>
      <c r="AJ387" s="95">
        <v>17</v>
      </c>
      <c r="AK387" s="95">
        <v>1929.7297297297305</v>
      </c>
      <c r="AL387" s="178">
        <f>IFERROR(AK387/AJ387,"")</f>
        <v>113.51351351351356</v>
      </c>
      <c r="AM387" s="95">
        <f>IFERROR(RANK(AL387, AL$387:AL$401),"")</f>
        <v>1</v>
      </c>
      <c r="AN387" s="436">
        <f>AVERAGE(AL387:AL401)</f>
        <v>113.51351351351356</v>
      </c>
      <c r="AO387" s="95">
        <v>17</v>
      </c>
      <c r="AP387" s="95">
        <v>1921.1764705882347</v>
      </c>
      <c r="AQ387" s="178">
        <f>IFERROR(AP387/AO387,"")</f>
        <v>113.01038062283733</v>
      </c>
      <c r="AR387" s="95">
        <f>IFERROR(RANK(AQ387, AQ$387:AQ$401),"")</f>
        <v>1</v>
      </c>
      <c r="AS387" s="436">
        <f>AVERAGE(AQ387:AQ401)</f>
        <v>113.01038062283733</v>
      </c>
      <c r="AT387" s="95">
        <v>17</v>
      </c>
      <c r="AU387" s="95">
        <v>1907.7551020408171</v>
      </c>
      <c r="AV387" s="178">
        <f>IFERROR(AU387/AT387,"")</f>
        <v>112.22088835534218</v>
      </c>
      <c r="AW387" s="95">
        <f>IFERROR(RANK(AV387, AV$387:AV$401),"")</f>
        <v>1</v>
      </c>
      <c r="AX387" s="436">
        <f>AVERAGE(AV387:AV401)</f>
        <v>112.22088835534218</v>
      </c>
    </row>
    <row r="388" spans="2:50">
      <c r="B388" s="435"/>
      <c r="C388" s="95">
        <f t="shared" ref="C388:C401" si="358">C368</f>
        <v>2</v>
      </c>
      <c r="D388" s="95"/>
      <c r="E388" s="95"/>
      <c r="F388" s="95"/>
      <c r="G388" s="178"/>
      <c r="H388" s="436"/>
      <c r="I388" s="154" t="str">
        <f t="shared" si="355"/>
        <v/>
      </c>
      <c r="J388" s="154" t="str">
        <f t="shared" si="356"/>
        <v/>
      </c>
      <c r="K388" s="155" t="str">
        <f t="shared" si="357"/>
        <v/>
      </c>
      <c r="L388" s="438"/>
      <c r="M388" s="154" t="str">
        <f t="shared" ref="M388:M401" si="359">IFERROR(RANK(K388, K$387:K$401),"")</f>
        <v/>
      </c>
      <c r="N388" s="433"/>
      <c r="O388" s="433"/>
      <c r="P388" s="95"/>
      <c r="Q388" s="95"/>
      <c r="R388" s="178" t="str">
        <f t="shared" ref="R388:R401" si="360">IFERROR(Q388/P388,"")</f>
        <v/>
      </c>
      <c r="S388" s="95" t="str">
        <f t="shared" ref="S388:S401" si="361">IFERROR(RANK(R388, R$387:R$401),"")</f>
        <v/>
      </c>
      <c r="T388" s="436"/>
      <c r="U388" s="95"/>
      <c r="V388" s="95"/>
      <c r="W388" s="178" t="str">
        <f t="shared" ref="W388:W401" si="362">IFERROR(V388/U388,"")</f>
        <v/>
      </c>
      <c r="X388" s="95" t="str">
        <f t="shared" ref="X388:X401" si="363">IFERROR(RANK(W388, W$387:W$401),"")</f>
        <v/>
      </c>
      <c r="Y388" s="436"/>
      <c r="Z388" s="95"/>
      <c r="AA388" s="95"/>
      <c r="AB388" s="178" t="str">
        <f t="shared" ref="AB388:AB401" si="364">IFERROR(AA388/Z388,"")</f>
        <v/>
      </c>
      <c r="AC388" s="95" t="str">
        <f t="shared" ref="AC388:AC401" si="365">IFERROR(RANK(AB388, AB$387:AB$401),"")</f>
        <v/>
      </c>
      <c r="AD388" s="436"/>
      <c r="AE388" s="95"/>
      <c r="AF388" s="95"/>
      <c r="AG388" s="178" t="str">
        <f t="shared" ref="AG388:AG401" si="366">IFERROR(AF388/AE388,"")</f>
        <v/>
      </c>
      <c r="AH388" s="95" t="str">
        <f t="shared" ref="AH388:AH401" si="367">IFERROR(RANK(AG388, AG$387:AG$401),"")</f>
        <v/>
      </c>
      <c r="AI388" s="436"/>
      <c r="AJ388" s="95"/>
      <c r="AK388" s="95"/>
      <c r="AL388" s="178" t="str">
        <f t="shared" ref="AL388:AL401" si="368">IFERROR(AK388/AJ388,"")</f>
        <v/>
      </c>
      <c r="AM388" s="95" t="str">
        <f t="shared" ref="AM388:AM401" si="369">IFERROR(RANK(AL388, AL$387:AL$401),"")</f>
        <v/>
      </c>
      <c r="AN388" s="436"/>
      <c r="AO388" s="95"/>
      <c r="AP388" s="95"/>
      <c r="AQ388" s="178" t="str">
        <f t="shared" ref="AQ388:AQ401" si="370">IFERROR(AP388/AO388,"")</f>
        <v/>
      </c>
      <c r="AR388" s="95" t="str">
        <f t="shared" ref="AR388:AR401" si="371">IFERROR(RANK(AQ388, AQ$387:AQ$401),"")</f>
        <v/>
      </c>
      <c r="AS388" s="436"/>
      <c r="AT388" s="95"/>
      <c r="AU388" s="95"/>
      <c r="AV388" s="178" t="str">
        <f t="shared" ref="AV388:AV401" si="372">IFERROR(AU388/AT388,"")</f>
        <v/>
      </c>
      <c r="AW388" s="95" t="str">
        <f t="shared" ref="AW388:AW401" si="373">IFERROR(RANK(AV388, AV$387:AV$401),"")</f>
        <v/>
      </c>
      <c r="AX388" s="436"/>
    </row>
    <row r="389" spans="2:50">
      <c r="B389" s="435"/>
      <c r="C389" s="95">
        <f t="shared" si="358"/>
        <v>3</v>
      </c>
      <c r="D389" s="95"/>
      <c r="E389" s="95"/>
      <c r="F389" s="95"/>
      <c r="G389" s="178"/>
      <c r="H389" s="436"/>
      <c r="I389" s="154" t="str">
        <f t="shared" si="355"/>
        <v/>
      </c>
      <c r="J389" s="154" t="str">
        <f t="shared" si="356"/>
        <v/>
      </c>
      <c r="K389" s="155" t="str">
        <f t="shared" si="357"/>
        <v/>
      </c>
      <c r="L389" s="438"/>
      <c r="M389" s="154" t="str">
        <f t="shared" si="359"/>
        <v/>
      </c>
      <c r="N389" s="433"/>
      <c r="O389" s="433"/>
      <c r="P389" s="95"/>
      <c r="Q389" s="95"/>
      <c r="R389" s="178" t="str">
        <f t="shared" si="360"/>
        <v/>
      </c>
      <c r="S389" s="95" t="str">
        <f t="shared" si="361"/>
        <v/>
      </c>
      <c r="T389" s="436"/>
      <c r="U389" s="95"/>
      <c r="V389" s="95"/>
      <c r="W389" s="178" t="str">
        <f t="shared" si="362"/>
        <v/>
      </c>
      <c r="X389" s="95" t="str">
        <f t="shared" si="363"/>
        <v/>
      </c>
      <c r="Y389" s="436"/>
      <c r="Z389" s="95"/>
      <c r="AA389" s="95"/>
      <c r="AB389" s="178" t="str">
        <f t="shared" si="364"/>
        <v/>
      </c>
      <c r="AC389" s="95" t="str">
        <f t="shared" si="365"/>
        <v/>
      </c>
      <c r="AD389" s="436"/>
      <c r="AE389" s="95"/>
      <c r="AF389" s="95"/>
      <c r="AG389" s="178" t="str">
        <f t="shared" si="366"/>
        <v/>
      </c>
      <c r="AH389" s="95" t="str">
        <f t="shared" si="367"/>
        <v/>
      </c>
      <c r="AI389" s="436"/>
      <c r="AJ389" s="95"/>
      <c r="AK389" s="95"/>
      <c r="AL389" s="178" t="str">
        <f t="shared" si="368"/>
        <v/>
      </c>
      <c r="AM389" s="95" t="str">
        <f t="shared" si="369"/>
        <v/>
      </c>
      <c r="AN389" s="436"/>
      <c r="AO389" s="95"/>
      <c r="AP389" s="95"/>
      <c r="AQ389" s="178" t="str">
        <f t="shared" si="370"/>
        <v/>
      </c>
      <c r="AR389" s="95" t="str">
        <f t="shared" si="371"/>
        <v/>
      </c>
      <c r="AS389" s="436"/>
      <c r="AT389" s="95"/>
      <c r="AU389" s="95"/>
      <c r="AV389" s="178" t="str">
        <f t="shared" si="372"/>
        <v/>
      </c>
      <c r="AW389" s="95" t="str">
        <f t="shared" si="373"/>
        <v/>
      </c>
      <c r="AX389" s="436"/>
    </row>
    <row r="390" spans="2:50">
      <c r="B390" s="435"/>
      <c r="C390" s="95">
        <f t="shared" si="358"/>
        <v>4</v>
      </c>
      <c r="D390" s="95"/>
      <c r="E390" s="95"/>
      <c r="F390" s="95"/>
      <c r="G390" s="178"/>
      <c r="H390" s="436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38"/>
      <c r="M390" s="154" t="str">
        <f t="shared" si="359"/>
        <v/>
      </c>
      <c r="N390" s="433"/>
      <c r="O390" s="433"/>
      <c r="P390" s="95"/>
      <c r="Q390" s="95"/>
      <c r="R390" s="178" t="str">
        <f t="shared" si="360"/>
        <v/>
      </c>
      <c r="S390" s="95" t="str">
        <f t="shared" si="361"/>
        <v/>
      </c>
      <c r="T390" s="436"/>
      <c r="U390" s="95"/>
      <c r="V390" s="95"/>
      <c r="W390" s="178" t="str">
        <f t="shared" si="362"/>
        <v/>
      </c>
      <c r="X390" s="95" t="str">
        <f t="shared" si="363"/>
        <v/>
      </c>
      <c r="Y390" s="436"/>
      <c r="Z390" s="95"/>
      <c r="AA390" s="95"/>
      <c r="AB390" s="178" t="str">
        <f t="shared" si="364"/>
        <v/>
      </c>
      <c r="AC390" s="95" t="str">
        <f t="shared" si="365"/>
        <v/>
      </c>
      <c r="AD390" s="436"/>
      <c r="AE390" s="95"/>
      <c r="AF390" s="95"/>
      <c r="AG390" s="178" t="str">
        <f t="shared" si="366"/>
        <v/>
      </c>
      <c r="AH390" s="95" t="str">
        <f t="shared" si="367"/>
        <v/>
      </c>
      <c r="AI390" s="436"/>
      <c r="AJ390" s="95"/>
      <c r="AK390" s="95"/>
      <c r="AL390" s="178" t="str">
        <f t="shared" si="368"/>
        <v/>
      </c>
      <c r="AM390" s="95" t="str">
        <f t="shared" si="369"/>
        <v/>
      </c>
      <c r="AN390" s="436"/>
      <c r="AO390" s="95"/>
      <c r="AP390" s="95"/>
      <c r="AQ390" s="178" t="str">
        <f t="shared" si="370"/>
        <v/>
      </c>
      <c r="AR390" s="95" t="str">
        <f t="shared" si="371"/>
        <v/>
      </c>
      <c r="AS390" s="436"/>
      <c r="AT390" s="95"/>
      <c r="AU390" s="95"/>
      <c r="AV390" s="178" t="str">
        <f t="shared" si="372"/>
        <v/>
      </c>
      <c r="AW390" s="95" t="str">
        <f t="shared" si="373"/>
        <v/>
      </c>
      <c r="AX390" s="436"/>
    </row>
    <row r="391" spans="2:50">
      <c r="B391" s="435"/>
      <c r="C391" s="95">
        <f t="shared" si="358"/>
        <v>5</v>
      </c>
      <c r="D391" s="95"/>
      <c r="E391" s="95"/>
      <c r="F391" s="95"/>
      <c r="G391" s="178"/>
      <c r="H391" s="436"/>
      <c r="I391" s="154" t="str">
        <f t="shared" ref="I391:I401" si="374">IFERROR(AVERAGE(P391,U391,Z391,AE391,AJ391,AO391,AT391),"")</f>
        <v/>
      </c>
      <c r="J391" s="154" t="str">
        <f t="shared" ref="J391:J401" si="375">IFERROR(AVERAGE(Q391,V391,AA391,AF391,AK391,AP391,AU391),"")</f>
        <v/>
      </c>
      <c r="K391" s="155" t="str">
        <f t="shared" ref="K391:K401" si="376">IFERROR(AVERAGE(R391,W391,AB391,AG391,AL391,AQ391,AV391),"")</f>
        <v/>
      </c>
      <c r="L391" s="438"/>
      <c r="M391" s="154" t="str">
        <f t="shared" si="359"/>
        <v/>
      </c>
      <c r="N391" s="433"/>
      <c r="O391" s="433"/>
      <c r="P391" s="95"/>
      <c r="Q391" s="95"/>
      <c r="R391" s="178" t="str">
        <f t="shared" si="360"/>
        <v/>
      </c>
      <c r="S391" s="95" t="str">
        <f t="shared" si="361"/>
        <v/>
      </c>
      <c r="T391" s="436"/>
      <c r="U391" s="95"/>
      <c r="V391" s="95"/>
      <c r="W391" s="178" t="str">
        <f t="shared" si="362"/>
        <v/>
      </c>
      <c r="X391" s="95" t="str">
        <f t="shared" si="363"/>
        <v/>
      </c>
      <c r="Y391" s="436"/>
      <c r="Z391" s="95"/>
      <c r="AA391" s="95"/>
      <c r="AB391" s="178" t="str">
        <f t="shared" si="364"/>
        <v/>
      </c>
      <c r="AC391" s="95" t="str">
        <f t="shared" si="365"/>
        <v/>
      </c>
      <c r="AD391" s="436"/>
      <c r="AE391" s="95"/>
      <c r="AF391" s="95"/>
      <c r="AG391" s="178" t="str">
        <f t="shared" si="366"/>
        <v/>
      </c>
      <c r="AH391" s="95" t="str">
        <f t="shared" si="367"/>
        <v/>
      </c>
      <c r="AI391" s="436"/>
      <c r="AJ391" s="95"/>
      <c r="AK391" s="95"/>
      <c r="AL391" s="178" t="str">
        <f t="shared" si="368"/>
        <v/>
      </c>
      <c r="AM391" s="95" t="str">
        <f t="shared" si="369"/>
        <v/>
      </c>
      <c r="AN391" s="436"/>
      <c r="AO391" s="95"/>
      <c r="AP391" s="95"/>
      <c r="AQ391" s="178" t="str">
        <f t="shared" si="370"/>
        <v/>
      </c>
      <c r="AR391" s="95" t="str">
        <f t="shared" si="371"/>
        <v/>
      </c>
      <c r="AS391" s="436"/>
      <c r="AT391" s="95"/>
      <c r="AU391" s="95"/>
      <c r="AV391" s="178" t="str">
        <f t="shared" si="372"/>
        <v/>
      </c>
      <c r="AW391" s="95" t="str">
        <f t="shared" si="373"/>
        <v/>
      </c>
      <c r="AX391" s="436"/>
    </row>
    <row r="392" spans="2:50">
      <c r="B392" s="435"/>
      <c r="C392" s="95">
        <f t="shared" si="358"/>
        <v>6</v>
      </c>
      <c r="D392" s="95"/>
      <c r="E392" s="95"/>
      <c r="F392" s="95"/>
      <c r="G392" s="178"/>
      <c r="H392" s="436"/>
      <c r="I392" s="154" t="str">
        <f t="shared" si="374"/>
        <v/>
      </c>
      <c r="J392" s="154" t="str">
        <f t="shared" si="375"/>
        <v/>
      </c>
      <c r="K392" s="155" t="str">
        <f t="shared" si="376"/>
        <v/>
      </c>
      <c r="L392" s="438"/>
      <c r="M392" s="154" t="str">
        <f t="shared" si="359"/>
        <v/>
      </c>
      <c r="N392" s="433"/>
      <c r="O392" s="433"/>
      <c r="P392" s="95"/>
      <c r="Q392" s="95"/>
      <c r="R392" s="178" t="str">
        <f t="shared" si="360"/>
        <v/>
      </c>
      <c r="S392" s="95" t="str">
        <f t="shared" si="361"/>
        <v/>
      </c>
      <c r="T392" s="436"/>
      <c r="U392" s="95"/>
      <c r="V392" s="95"/>
      <c r="W392" s="178" t="str">
        <f t="shared" si="362"/>
        <v/>
      </c>
      <c r="X392" s="95" t="str">
        <f t="shared" si="363"/>
        <v/>
      </c>
      <c r="Y392" s="436"/>
      <c r="Z392" s="95"/>
      <c r="AA392" s="95"/>
      <c r="AB392" s="178" t="str">
        <f t="shared" si="364"/>
        <v/>
      </c>
      <c r="AC392" s="95" t="str">
        <f t="shared" si="365"/>
        <v/>
      </c>
      <c r="AD392" s="436"/>
      <c r="AE392" s="95"/>
      <c r="AF392" s="95"/>
      <c r="AG392" s="178" t="str">
        <f t="shared" si="366"/>
        <v/>
      </c>
      <c r="AH392" s="95" t="str">
        <f t="shared" si="367"/>
        <v/>
      </c>
      <c r="AI392" s="436"/>
      <c r="AJ392" s="95"/>
      <c r="AK392" s="95"/>
      <c r="AL392" s="178" t="str">
        <f t="shared" si="368"/>
        <v/>
      </c>
      <c r="AM392" s="95" t="str">
        <f t="shared" si="369"/>
        <v/>
      </c>
      <c r="AN392" s="436"/>
      <c r="AO392" s="95"/>
      <c r="AP392" s="95"/>
      <c r="AQ392" s="178" t="str">
        <f t="shared" si="370"/>
        <v/>
      </c>
      <c r="AR392" s="95" t="str">
        <f t="shared" si="371"/>
        <v/>
      </c>
      <c r="AS392" s="436"/>
      <c r="AT392" s="95"/>
      <c r="AU392" s="95"/>
      <c r="AV392" s="178" t="str">
        <f t="shared" si="372"/>
        <v/>
      </c>
      <c r="AW392" s="95" t="str">
        <f t="shared" si="373"/>
        <v/>
      </c>
      <c r="AX392" s="436"/>
    </row>
    <row r="393" spans="2:50">
      <c r="B393" s="435"/>
      <c r="C393" s="95">
        <f t="shared" si="358"/>
        <v>7</v>
      </c>
      <c r="D393" s="95"/>
      <c r="E393" s="95"/>
      <c r="F393" s="95"/>
      <c r="G393" s="178"/>
      <c r="H393" s="436"/>
      <c r="I393" s="154" t="str">
        <f t="shared" si="374"/>
        <v/>
      </c>
      <c r="J393" s="154" t="str">
        <f t="shared" si="375"/>
        <v/>
      </c>
      <c r="K393" s="155" t="str">
        <f t="shared" si="376"/>
        <v/>
      </c>
      <c r="L393" s="438"/>
      <c r="M393" s="154" t="str">
        <f t="shared" si="359"/>
        <v/>
      </c>
      <c r="N393" s="433"/>
      <c r="O393" s="433"/>
      <c r="P393" s="95"/>
      <c r="Q393" s="95"/>
      <c r="R393" s="178" t="str">
        <f t="shared" si="360"/>
        <v/>
      </c>
      <c r="S393" s="95" t="str">
        <f t="shared" si="361"/>
        <v/>
      </c>
      <c r="T393" s="436"/>
      <c r="U393" s="95"/>
      <c r="V393" s="95"/>
      <c r="W393" s="178" t="str">
        <f t="shared" si="362"/>
        <v/>
      </c>
      <c r="X393" s="95" t="str">
        <f t="shared" si="363"/>
        <v/>
      </c>
      <c r="Y393" s="436"/>
      <c r="Z393" s="95"/>
      <c r="AA393" s="95"/>
      <c r="AB393" s="178" t="str">
        <f t="shared" si="364"/>
        <v/>
      </c>
      <c r="AC393" s="95" t="str">
        <f t="shared" si="365"/>
        <v/>
      </c>
      <c r="AD393" s="436"/>
      <c r="AE393" s="95"/>
      <c r="AF393" s="95"/>
      <c r="AG393" s="178" t="str">
        <f t="shared" si="366"/>
        <v/>
      </c>
      <c r="AH393" s="95" t="str">
        <f t="shared" si="367"/>
        <v/>
      </c>
      <c r="AI393" s="436"/>
      <c r="AJ393" s="95"/>
      <c r="AK393" s="95"/>
      <c r="AL393" s="178" t="str">
        <f t="shared" si="368"/>
        <v/>
      </c>
      <c r="AM393" s="95" t="str">
        <f t="shared" si="369"/>
        <v/>
      </c>
      <c r="AN393" s="436"/>
      <c r="AO393" s="95"/>
      <c r="AP393" s="95"/>
      <c r="AQ393" s="178" t="str">
        <f t="shared" si="370"/>
        <v/>
      </c>
      <c r="AR393" s="95" t="str">
        <f t="shared" si="371"/>
        <v/>
      </c>
      <c r="AS393" s="436"/>
      <c r="AT393" s="95"/>
      <c r="AU393" s="95"/>
      <c r="AV393" s="178" t="str">
        <f t="shared" si="372"/>
        <v/>
      </c>
      <c r="AW393" s="95" t="str">
        <f t="shared" si="373"/>
        <v/>
      </c>
      <c r="AX393" s="436"/>
    </row>
    <row r="394" spans="2:50">
      <c r="B394" s="435"/>
      <c r="C394" s="95">
        <f t="shared" si="358"/>
        <v>8</v>
      </c>
      <c r="D394" s="95"/>
      <c r="E394" s="95"/>
      <c r="F394" s="95"/>
      <c r="G394" s="178"/>
      <c r="H394" s="436"/>
      <c r="I394" s="154" t="str">
        <f t="shared" si="374"/>
        <v/>
      </c>
      <c r="J394" s="154" t="str">
        <f t="shared" si="375"/>
        <v/>
      </c>
      <c r="K394" s="155" t="str">
        <f t="shared" si="376"/>
        <v/>
      </c>
      <c r="L394" s="438"/>
      <c r="M394" s="154" t="str">
        <f t="shared" si="359"/>
        <v/>
      </c>
      <c r="N394" s="433"/>
      <c r="O394" s="433"/>
      <c r="P394" s="95"/>
      <c r="Q394" s="95"/>
      <c r="R394" s="178" t="str">
        <f t="shared" si="360"/>
        <v/>
      </c>
      <c r="S394" s="95" t="str">
        <f t="shared" si="361"/>
        <v/>
      </c>
      <c r="T394" s="436"/>
      <c r="U394" s="95"/>
      <c r="V394" s="95"/>
      <c r="W394" s="178" t="str">
        <f t="shared" si="362"/>
        <v/>
      </c>
      <c r="X394" s="95" t="str">
        <f t="shared" si="363"/>
        <v/>
      </c>
      <c r="Y394" s="436"/>
      <c r="Z394" s="95"/>
      <c r="AA394" s="95"/>
      <c r="AB394" s="178" t="str">
        <f t="shared" si="364"/>
        <v/>
      </c>
      <c r="AC394" s="95" t="str">
        <f t="shared" si="365"/>
        <v/>
      </c>
      <c r="AD394" s="436"/>
      <c r="AE394" s="95"/>
      <c r="AF394" s="95"/>
      <c r="AG394" s="178" t="str">
        <f t="shared" si="366"/>
        <v/>
      </c>
      <c r="AH394" s="95" t="str">
        <f t="shared" si="367"/>
        <v/>
      </c>
      <c r="AI394" s="436"/>
      <c r="AJ394" s="95"/>
      <c r="AK394" s="95"/>
      <c r="AL394" s="178" t="str">
        <f t="shared" si="368"/>
        <v/>
      </c>
      <c r="AM394" s="95" t="str">
        <f t="shared" si="369"/>
        <v/>
      </c>
      <c r="AN394" s="436"/>
      <c r="AO394" s="95"/>
      <c r="AP394" s="95"/>
      <c r="AQ394" s="178" t="str">
        <f t="shared" si="370"/>
        <v/>
      </c>
      <c r="AR394" s="95" t="str">
        <f t="shared" si="371"/>
        <v/>
      </c>
      <c r="AS394" s="436"/>
      <c r="AT394" s="95"/>
      <c r="AU394" s="95"/>
      <c r="AV394" s="178" t="str">
        <f t="shared" si="372"/>
        <v/>
      </c>
      <c r="AW394" s="95" t="str">
        <f t="shared" si="373"/>
        <v/>
      </c>
      <c r="AX394" s="436"/>
    </row>
    <row r="395" spans="2:50">
      <c r="B395" s="435"/>
      <c r="C395" s="95">
        <f t="shared" si="358"/>
        <v>9</v>
      </c>
      <c r="D395" s="95"/>
      <c r="E395" s="95"/>
      <c r="F395" s="95"/>
      <c r="G395" s="178"/>
      <c r="H395" s="436"/>
      <c r="I395" s="154" t="str">
        <f t="shared" si="374"/>
        <v/>
      </c>
      <c r="J395" s="154" t="str">
        <f t="shared" si="375"/>
        <v/>
      </c>
      <c r="K395" s="155" t="str">
        <f t="shared" si="376"/>
        <v/>
      </c>
      <c r="L395" s="438"/>
      <c r="M395" s="154" t="str">
        <f t="shared" si="359"/>
        <v/>
      </c>
      <c r="N395" s="433"/>
      <c r="O395" s="433"/>
      <c r="P395" s="95"/>
      <c r="Q395" s="95"/>
      <c r="R395" s="178" t="str">
        <f t="shared" si="360"/>
        <v/>
      </c>
      <c r="S395" s="95" t="str">
        <f t="shared" si="361"/>
        <v/>
      </c>
      <c r="T395" s="436"/>
      <c r="U395" s="95"/>
      <c r="V395" s="95"/>
      <c r="W395" s="178" t="str">
        <f t="shared" si="362"/>
        <v/>
      </c>
      <c r="X395" s="95" t="str">
        <f t="shared" si="363"/>
        <v/>
      </c>
      <c r="Y395" s="436"/>
      <c r="Z395" s="95"/>
      <c r="AA395" s="95"/>
      <c r="AB395" s="178" t="str">
        <f t="shared" si="364"/>
        <v/>
      </c>
      <c r="AC395" s="95" t="str">
        <f t="shared" si="365"/>
        <v/>
      </c>
      <c r="AD395" s="436"/>
      <c r="AE395" s="95"/>
      <c r="AF395" s="95"/>
      <c r="AG395" s="178" t="str">
        <f t="shared" si="366"/>
        <v/>
      </c>
      <c r="AH395" s="95" t="str">
        <f t="shared" si="367"/>
        <v/>
      </c>
      <c r="AI395" s="436"/>
      <c r="AJ395" s="95"/>
      <c r="AK395" s="95"/>
      <c r="AL395" s="178" t="str">
        <f t="shared" si="368"/>
        <v/>
      </c>
      <c r="AM395" s="95" t="str">
        <f t="shared" si="369"/>
        <v/>
      </c>
      <c r="AN395" s="436"/>
      <c r="AO395" s="95"/>
      <c r="AP395" s="95"/>
      <c r="AQ395" s="178" t="str">
        <f t="shared" si="370"/>
        <v/>
      </c>
      <c r="AR395" s="95" t="str">
        <f t="shared" si="371"/>
        <v/>
      </c>
      <c r="AS395" s="436"/>
      <c r="AT395" s="95"/>
      <c r="AU395" s="95"/>
      <c r="AV395" s="178" t="str">
        <f t="shared" si="372"/>
        <v/>
      </c>
      <c r="AW395" s="95" t="str">
        <f t="shared" si="373"/>
        <v/>
      </c>
      <c r="AX395" s="436"/>
    </row>
    <row r="396" spans="2:50">
      <c r="B396" s="435"/>
      <c r="C396" s="95">
        <f t="shared" si="358"/>
        <v>10</v>
      </c>
      <c r="D396" s="95"/>
      <c r="E396" s="95"/>
      <c r="F396" s="95"/>
      <c r="G396" s="178"/>
      <c r="H396" s="436"/>
      <c r="I396" s="154" t="str">
        <f t="shared" si="374"/>
        <v/>
      </c>
      <c r="J396" s="154" t="str">
        <f t="shared" si="375"/>
        <v/>
      </c>
      <c r="K396" s="155" t="str">
        <f t="shared" si="376"/>
        <v/>
      </c>
      <c r="L396" s="438"/>
      <c r="M396" s="154" t="str">
        <f t="shared" si="359"/>
        <v/>
      </c>
      <c r="N396" s="433"/>
      <c r="O396" s="433"/>
      <c r="P396" s="95"/>
      <c r="Q396" s="95"/>
      <c r="R396" s="178" t="str">
        <f t="shared" si="360"/>
        <v/>
      </c>
      <c r="S396" s="95" t="str">
        <f t="shared" si="361"/>
        <v/>
      </c>
      <c r="T396" s="436"/>
      <c r="U396" s="95"/>
      <c r="V396" s="95"/>
      <c r="W396" s="178" t="str">
        <f t="shared" si="362"/>
        <v/>
      </c>
      <c r="X396" s="95" t="str">
        <f t="shared" si="363"/>
        <v/>
      </c>
      <c r="Y396" s="436"/>
      <c r="Z396" s="95"/>
      <c r="AA396" s="95"/>
      <c r="AB396" s="178" t="str">
        <f t="shared" si="364"/>
        <v/>
      </c>
      <c r="AC396" s="95" t="str">
        <f t="shared" si="365"/>
        <v/>
      </c>
      <c r="AD396" s="436"/>
      <c r="AE396" s="95"/>
      <c r="AF396" s="95"/>
      <c r="AG396" s="178" t="str">
        <f t="shared" si="366"/>
        <v/>
      </c>
      <c r="AH396" s="95" t="str">
        <f t="shared" si="367"/>
        <v/>
      </c>
      <c r="AI396" s="436"/>
      <c r="AJ396" s="95"/>
      <c r="AK396" s="95"/>
      <c r="AL396" s="178" t="str">
        <f t="shared" si="368"/>
        <v/>
      </c>
      <c r="AM396" s="95" t="str">
        <f t="shared" si="369"/>
        <v/>
      </c>
      <c r="AN396" s="436"/>
      <c r="AO396" s="95"/>
      <c r="AP396" s="95"/>
      <c r="AQ396" s="178" t="str">
        <f t="shared" si="370"/>
        <v/>
      </c>
      <c r="AR396" s="95" t="str">
        <f t="shared" si="371"/>
        <v/>
      </c>
      <c r="AS396" s="436"/>
      <c r="AT396" s="95"/>
      <c r="AU396" s="95"/>
      <c r="AV396" s="178" t="str">
        <f t="shared" si="372"/>
        <v/>
      </c>
      <c r="AW396" s="95" t="str">
        <f t="shared" si="373"/>
        <v/>
      </c>
      <c r="AX396" s="436"/>
    </row>
    <row r="397" spans="2:50">
      <c r="B397" s="435"/>
      <c r="C397" s="95">
        <f t="shared" si="358"/>
        <v>11</v>
      </c>
      <c r="D397" s="95"/>
      <c r="E397" s="95"/>
      <c r="F397" s="95"/>
      <c r="G397" s="178"/>
      <c r="H397" s="436"/>
      <c r="I397" s="154" t="str">
        <f t="shared" si="374"/>
        <v/>
      </c>
      <c r="J397" s="154" t="str">
        <f t="shared" si="375"/>
        <v/>
      </c>
      <c r="K397" s="155" t="str">
        <f t="shared" si="376"/>
        <v/>
      </c>
      <c r="L397" s="438"/>
      <c r="M397" s="154" t="str">
        <f t="shared" si="359"/>
        <v/>
      </c>
      <c r="N397" s="433"/>
      <c r="O397" s="433"/>
      <c r="P397" s="95"/>
      <c r="Q397" s="95"/>
      <c r="R397" s="178" t="str">
        <f t="shared" si="360"/>
        <v/>
      </c>
      <c r="S397" s="95" t="str">
        <f t="shared" si="361"/>
        <v/>
      </c>
      <c r="T397" s="436"/>
      <c r="U397" s="95"/>
      <c r="V397" s="95"/>
      <c r="W397" s="178" t="str">
        <f t="shared" si="362"/>
        <v/>
      </c>
      <c r="X397" s="95" t="str">
        <f t="shared" si="363"/>
        <v/>
      </c>
      <c r="Y397" s="436"/>
      <c r="Z397" s="95"/>
      <c r="AA397" s="95"/>
      <c r="AB397" s="178" t="str">
        <f t="shared" si="364"/>
        <v/>
      </c>
      <c r="AC397" s="95" t="str">
        <f t="shared" si="365"/>
        <v/>
      </c>
      <c r="AD397" s="436"/>
      <c r="AE397" s="95"/>
      <c r="AF397" s="95"/>
      <c r="AG397" s="178" t="str">
        <f t="shared" si="366"/>
        <v/>
      </c>
      <c r="AH397" s="95" t="str">
        <f t="shared" si="367"/>
        <v/>
      </c>
      <c r="AI397" s="436"/>
      <c r="AJ397" s="95"/>
      <c r="AK397" s="95"/>
      <c r="AL397" s="178" t="str">
        <f t="shared" si="368"/>
        <v/>
      </c>
      <c r="AM397" s="95" t="str">
        <f t="shared" si="369"/>
        <v/>
      </c>
      <c r="AN397" s="436"/>
      <c r="AO397" s="95"/>
      <c r="AP397" s="95"/>
      <c r="AQ397" s="178" t="str">
        <f t="shared" si="370"/>
        <v/>
      </c>
      <c r="AR397" s="95" t="str">
        <f t="shared" si="371"/>
        <v/>
      </c>
      <c r="AS397" s="436"/>
      <c r="AT397" s="95"/>
      <c r="AU397" s="95"/>
      <c r="AV397" s="178" t="str">
        <f t="shared" si="372"/>
        <v/>
      </c>
      <c r="AW397" s="95" t="str">
        <f t="shared" si="373"/>
        <v/>
      </c>
      <c r="AX397" s="436"/>
    </row>
    <row r="398" spans="2:50">
      <c r="B398" s="435"/>
      <c r="C398" s="95">
        <f t="shared" si="358"/>
        <v>12</v>
      </c>
      <c r="D398" s="95"/>
      <c r="E398" s="95"/>
      <c r="F398" s="95"/>
      <c r="G398" s="178"/>
      <c r="H398" s="436"/>
      <c r="I398" s="154" t="str">
        <f t="shared" si="374"/>
        <v/>
      </c>
      <c r="J398" s="154" t="str">
        <f t="shared" si="375"/>
        <v/>
      </c>
      <c r="K398" s="155" t="str">
        <f t="shared" si="376"/>
        <v/>
      </c>
      <c r="L398" s="438"/>
      <c r="M398" s="154" t="str">
        <f t="shared" si="359"/>
        <v/>
      </c>
      <c r="N398" s="433"/>
      <c r="O398" s="433"/>
      <c r="P398" s="95"/>
      <c r="Q398" s="95"/>
      <c r="R398" s="178" t="str">
        <f t="shared" si="360"/>
        <v/>
      </c>
      <c r="S398" s="95" t="str">
        <f t="shared" si="361"/>
        <v/>
      </c>
      <c r="T398" s="436"/>
      <c r="U398" s="95"/>
      <c r="V398" s="95"/>
      <c r="W398" s="178" t="str">
        <f t="shared" si="362"/>
        <v/>
      </c>
      <c r="X398" s="95" t="str">
        <f t="shared" si="363"/>
        <v/>
      </c>
      <c r="Y398" s="436"/>
      <c r="Z398" s="95"/>
      <c r="AA398" s="95"/>
      <c r="AB398" s="178" t="str">
        <f t="shared" si="364"/>
        <v/>
      </c>
      <c r="AC398" s="95" t="str">
        <f t="shared" si="365"/>
        <v/>
      </c>
      <c r="AD398" s="436"/>
      <c r="AE398" s="95"/>
      <c r="AF398" s="95"/>
      <c r="AG398" s="178" t="str">
        <f t="shared" si="366"/>
        <v/>
      </c>
      <c r="AH398" s="95" t="str">
        <f t="shared" si="367"/>
        <v/>
      </c>
      <c r="AI398" s="436"/>
      <c r="AJ398" s="95"/>
      <c r="AK398" s="95"/>
      <c r="AL398" s="178" t="str">
        <f t="shared" si="368"/>
        <v/>
      </c>
      <c r="AM398" s="95" t="str">
        <f t="shared" si="369"/>
        <v/>
      </c>
      <c r="AN398" s="436"/>
      <c r="AO398" s="95"/>
      <c r="AP398" s="95"/>
      <c r="AQ398" s="178" t="str">
        <f t="shared" si="370"/>
        <v/>
      </c>
      <c r="AR398" s="95" t="str">
        <f t="shared" si="371"/>
        <v/>
      </c>
      <c r="AS398" s="436"/>
      <c r="AT398" s="95"/>
      <c r="AU398" s="95"/>
      <c r="AV398" s="178" t="str">
        <f t="shared" si="372"/>
        <v/>
      </c>
      <c r="AW398" s="95" t="str">
        <f t="shared" si="373"/>
        <v/>
      </c>
      <c r="AX398" s="436"/>
    </row>
    <row r="399" spans="2:50">
      <c r="B399" s="435"/>
      <c r="C399" s="95">
        <f t="shared" si="358"/>
        <v>13</v>
      </c>
      <c r="D399" s="95"/>
      <c r="E399" s="95"/>
      <c r="F399" s="95"/>
      <c r="G399" s="178"/>
      <c r="H399" s="436"/>
      <c r="I399" s="154" t="str">
        <f t="shared" si="374"/>
        <v/>
      </c>
      <c r="J399" s="154" t="str">
        <f t="shared" si="375"/>
        <v/>
      </c>
      <c r="K399" s="155" t="str">
        <f t="shared" si="376"/>
        <v/>
      </c>
      <c r="L399" s="438"/>
      <c r="M399" s="154" t="str">
        <f t="shared" si="359"/>
        <v/>
      </c>
      <c r="N399" s="433"/>
      <c r="O399" s="433"/>
      <c r="P399" s="95"/>
      <c r="Q399" s="95"/>
      <c r="R399" s="178" t="str">
        <f t="shared" si="360"/>
        <v/>
      </c>
      <c r="S399" s="95" t="str">
        <f t="shared" si="361"/>
        <v/>
      </c>
      <c r="T399" s="436"/>
      <c r="U399" s="95"/>
      <c r="V399" s="95"/>
      <c r="W399" s="178" t="str">
        <f t="shared" si="362"/>
        <v/>
      </c>
      <c r="X399" s="95" t="str">
        <f t="shared" si="363"/>
        <v/>
      </c>
      <c r="Y399" s="436"/>
      <c r="Z399" s="95"/>
      <c r="AA399" s="95"/>
      <c r="AB399" s="178" t="str">
        <f t="shared" si="364"/>
        <v/>
      </c>
      <c r="AC399" s="95" t="str">
        <f t="shared" si="365"/>
        <v/>
      </c>
      <c r="AD399" s="436"/>
      <c r="AE399" s="95"/>
      <c r="AF399" s="95"/>
      <c r="AG399" s="178" t="str">
        <f t="shared" si="366"/>
        <v/>
      </c>
      <c r="AH399" s="95" t="str">
        <f t="shared" si="367"/>
        <v/>
      </c>
      <c r="AI399" s="436"/>
      <c r="AJ399" s="95"/>
      <c r="AK399" s="95"/>
      <c r="AL399" s="178" t="str">
        <f t="shared" si="368"/>
        <v/>
      </c>
      <c r="AM399" s="95" t="str">
        <f t="shared" si="369"/>
        <v/>
      </c>
      <c r="AN399" s="436"/>
      <c r="AO399" s="95"/>
      <c r="AP399" s="95"/>
      <c r="AQ399" s="178" t="str">
        <f t="shared" si="370"/>
        <v/>
      </c>
      <c r="AR399" s="95" t="str">
        <f t="shared" si="371"/>
        <v/>
      </c>
      <c r="AS399" s="436"/>
      <c r="AT399" s="95"/>
      <c r="AU399" s="95"/>
      <c r="AV399" s="178" t="str">
        <f t="shared" si="372"/>
        <v/>
      </c>
      <c r="AW399" s="95" t="str">
        <f t="shared" si="373"/>
        <v/>
      </c>
      <c r="AX399" s="436"/>
    </row>
    <row r="400" spans="2:50">
      <c r="B400" s="435"/>
      <c r="C400" s="95">
        <f t="shared" si="358"/>
        <v>14</v>
      </c>
      <c r="D400" s="95"/>
      <c r="E400" s="95"/>
      <c r="F400" s="95"/>
      <c r="G400" s="178"/>
      <c r="H400" s="436"/>
      <c r="I400" s="154" t="str">
        <f t="shared" si="374"/>
        <v/>
      </c>
      <c r="J400" s="154" t="str">
        <f t="shared" si="375"/>
        <v/>
      </c>
      <c r="K400" s="155" t="str">
        <f t="shared" si="376"/>
        <v/>
      </c>
      <c r="L400" s="438"/>
      <c r="M400" s="154" t="str">
        <f t="shared" si="359"/>
        <v/>
      </c>
      <c r="N400" s="433"/>
      <c r="O400" s="433"/>
      <c r="P400" s="95"/>
      <c r="Q400" s="95"/>
      <c r="R400" s="178" t="str">
        <f t="shared" si="360"/>
        <v/>
      </c>
      <c r="S400" s="95" t="str">
        <f t="shared" si="361"/>
        <v/>
      </c>
      <c r="T400" s="436"/>
      <c r="U400" s="95"/>
      <c r="V400" s="95"/>
      <c r="W400" s="178" t="str">
        <f t="shared" si="362"/>
        <v/>
      </c>
      <c r="X400" s="95" t="str">
        <f t="shared" si="363"/>
        <v/>
      </c>
      <c r="Y400" s="436"/>
      <c r="Z400" s="95"/>
      <c r="AA400" s="95"/>
      <c r="AB400" s="178" t="str">
        <f t="shared" si="364"/>
        <v/>
      </c>
      <c r="AC400" s="95" t="str">
        <f t="shared" si="365"/>
        <v/>
      </c>
      <c r="AD400" s="436"/>
      <c r="AE400" s="95"/>
      <c r="AF400" s="95"/>
      <c r="AG400" s="178" t="str">
        <f t="shared" si="366"/>
        <v/>
      </c>
      <c r="AH400" s="95" t="str">
        <f t="shared" si="367"/>
        <v/>
      </c>
      <c r="AI400" s="436"/>
      <c r="AJ400" s="95"/>
      <c r="AK400" s="95"/>
      <c r="AL400" s="178" t="str">
        <f t="shared" si="368"/>
        <v/>
      </c>
      <c r="AM400" s="95" t="str">
        <f t="shared" si="369"/>
        <v/>
      </c>
      <c r="AN400" s="436"/>
      <c r="AO400" s="95"/>
      <c r="AP400" s="95"/>
      <c r="AQ400" s="178" t="str">
        <f t="shared" si="370"/>
        <v/>
      </c>
      <c r="AR400" s="95" t="str">
        <f t="shared" si="371"/>
        <v/>
      </c>
      <c r="AS400" s="436"/>
      <c r="AT400" s="95"/>
      <c r="AU400" s="95"/>
      <c r="AV400" s="178" t="str">
        <f t="shared" si="372"/>
        <v/>
      </c>
      <c r="AW400" s="95" t="str">
        <f t="shared" si="373"/>
        <v/>
      </c>
      <c r="AX400" s="436"/>
    </row>
    <row r="401" spans="2:50">
      <c r="B401" s="435"/>
      <c r="C401" s="95">
        <f t="shared" si="358"/>
        <v>15</v>
      </c>
      <c r="D401" s="95"/>
      <c r="E401" s="95"/>
      <c r="F401" s="95"/>
      <c r="G401" s="178"/>
      <c r="H401" s="436"/>
      <c r="I401" s="154" t="str">
        <f t="shared" si="374"/>
        <v/>
      </c>
      <c r="J401" s="154" t="str">
        <f t="shared" si="375"/>
        <v/>
      </c>
      <c r="K401" s="155" t="str">
        <f t="shared" si="376"/>
        <v/>
      </c>
      <c r="L401" s="439"/>
      <c r="M401" s="154" t="str">
        <f t="shared" si="359"/>
        <v/>
      </c>
      <c r="N401" s="433"/>
      <c r="O401" s="433"/>
      <c r="P401" s="95"/>
      <c r="Q401" s="95"/>
      <c r="R401" s="178" t="str">
        <f t="shared" si="360"/>
        <v/>
      </c>
      <c r="S401" s="95" t="str">
        <f t="shared" si="361"/>
        <v/>
      </c>
      <c r="T401" s="436"/>
      <c r="U401" s="95"/>
      <c r="V401" s="95"/>
      <c r="W401" s="178" t="str">
        <f t="shared" si="362"/>
        <v/>
      </c>
      <c r="X401" s="95" t="str">
        <f t="shared" si="363"/>
        <v/>
      </c>
      <c r="Y401" s="436"/>
      <c r="Z401" s="95"/>
      <c r="AA401" s="95"/>
      <c r="AB401" s="178" t="str">
        <f t="shared" si="364"/>
        <v/>
      </c>
      <c r="AC401" s="95" t="str">
        <f t="shared" si="365"/>
        <v/>
      </c>
      <c r="AD401" s="436"/>
      <c r="AE401" s="95"/>
      <c r="AF401" s="95"/>
      <c r="AG401" s="178" t="str">
        <f t="shared" si="366"/>
        <v/>
      </c>
      <c r="AH401" s="95" t="str">
        <f t="shared" si="367"/>
        <v/>
      </c>
      <c r="AI401" s="436"/>
      <c r="AJ401" s="95"/>
      <c r="AK401" s="95"/>
      <c r="AL401" s="178" t="str">
        <f t="shared" si="368"/>
        <v/>
      </c>
      <c r="AM401" s="95" t="str">
        <f t="shared" si="369"/>
        <v/>
      </c>
      <c r="AN401" s="436"/>
      <c r="AO401" s="95"/>
      <c r="AP401" s="95"/>
      <c r="AQ401" s="178" t="str">
        <f t="shared" si="370"/>
        <v/>
      </c>
      <c r="AR401" s="95" t="str">
        <f t="shared" si="371"/>
        <v/>
      </c>
      <c r="AS401" s="436"/>
      <c r="AT401" s="95"/>
      <c r="AU401" s="95"/>
      <c r="AV401" s="178" t="str">
        <f t="shared" si="372"/>
        <v/>
      </c>
      <c r="AW401" s="95" t="str">
        <f t="shared" si="373"/>
        <v/>
      </c>
      <c r="AX401" s="436"/>
    </row>
    <row r="402" spans="2:50" ht="15.75">
      <c r="B402" s="443" t="s">
        <v>167</v>
      </c>
      <c r="C402" s="444"/>
      <c r="D402" s="444"/>
      <c r="E402" s="444"/>
      <c r="F402" s="444"/>
      <c r="G402" s="444"/>
      <c r="H402" s="444"/>
      <c r="I402" s="151"/>
      <c r="J402" s="151"/>
      <c r="K402" s="151"/>
      <c r="L402" s="151"/>
      <c r="M402" s="151"/>
      <c r="N402" s="433" t="s">
        <v>159</v>
      </c>
      <c r="O402" s="446" t="s">
        <v>106</v>
      </c>
      <c r="P402" s="448">
        <f>AT382+1</f>
        <v>46007</v>
      </c>
      <c r="Q402" s="435"/>
      <c r="R402" s="435"/>
      <c r="S402" s="435"/>
      <c r="T402" s="435"/>
      <c r="U402" s="448">
        <f>P402+1</f>
        <v>46008</v>
      </c>
      <c r="V402" s="435"/>
      <c r="W402" s="435"/>
      <c r="X402" s="435"/>
      <c r="Y402" s="435"/>
      <c r="Z402" s="448">
        <f>U402+1</f>
        <v>46009</v>
      </c>
      <c r="AA402" s="435"/>
      <c r="AB402" s="435"/>
      <c r="AC402" s="435"/>
      <c r="AD402" s="435"/>
      <c r="AE402" s="448">
        <f>Z402+1</f>
        <v>46010</v>
      </c>
      <c r="AF402" s="435"/>
      <c r="AG402" s="435"/>
      <c r="AH402" s="435"/>
      <c r="AI402" s="435"/>
      <c r="AJ402" s="448">
        <f>AE402+1</f>
        <v>46011</v>
      </c>
      <c r="AK402" s="435"/>
      <c r="AL402" s="435"/>
      <c r="AM402" s="435"/>
      <c r="AN402" s="435"/>
      <c r="AO402" s="448">
        <f>AJ402+1</f>
        <v>46012</v>
      </c>
      <c r="AP402" s="435"/>
      <c r="AQ402" s="435"/>
      <c r="AR402" s="435"/>
      <c r="AS402" s="435"/>
      <c r="AT402" s="448">
        <f>AO402+1</f>
        <v>46013</v>
      </c>
      <c r="AU402" s="435"/>
      <c r="AV402" s="435"/>
      <c r="AW402" s="435"/>
      <c r="AX402" s="435"/>
    </row>
    <row r="403" spans="2:50" ht="15.75">
      <c r="B403" s="445"/>
      <c r="C403" s="445"/>
      <c r="D403" s="445"/>
      <c r="E403" s="445"/>
      <c r="F403" s="445"/>
      <c r="G403" s="445"/>
      <c r="H403" s="445"/>
      <c r="I403" s="151"/>
      <c r="J403" s="151"/>
      <c r="K403" s="151"/>
      <c r="L403" s="151"/>
      <c r="M403" s="151"/>
      <c r="N403" s="433"/>
      <c r="O403" s="447"/>
      <c r="P403" s="448" t="s">
        <v>120</v>
      </c>
      <c r="Q403" s="435"/>
      <c r="R403" s="435"/>
      <c r="S403" s="435"/>
      <c r="T403" s="435"/>
      <c r="U403" s="448" t="s">
        <v>114</v>
      </c>
      <c r="V403" s="435"/>
      <c r="W403" s="435"/>
      <c r="X403" s="435"/>
      <c r="Y403" s="435"/>
      <c r="Z403" s="448" t="s">
        <v>115</v>
      </c>
      <c r="AA403" s="435"/>
      <c r="AB403" s="435"/>
      <c r="AC403" s="435"/>
      <c r="AD403" s="435"/>
      <c r="AE403" s="448" t="s">
        <v>116</v>
      </c>
      <c r="AF403" s="435"/>
      <c r="AG403" s="435"/>
      <c r="AH403" s="435"/>
      <c r="AI403" s="435"/>
      <c r="AJ403" s="448" t="s">
        <v>117</v>
      </c>
      <c r="AK403" s="435"/>
      <c r="AL403" s="435"/>
      <c r="AM403" s="435"/>
      <c r="AN403" s="435"/>
      <c r="AO403" s="448" t="s">
        <v>118</v>
      </c>
      <c r="AP403" s="435"/>
      <c r="AQ403" s="435"/>
      <c r="AR403" s="435"/>
      <c r="AS403" s="435"/>
      <c r="AT403" s="448" t="s">
        <v>119</v>
      </c>
      <c r="AU403" s="435"/>
      <c r="AV403" s="435"/>
      <c r="AW403" s="435"/>
      <c r="AX403" s="435"/>
    </row>
    <row r="404" spans="2:50">
      <c r="B404" s="433" t="s">
        <v>155</v>
      </c>
      <c r="C404" s="433" t="s">
        <v>147</v>
      </c>
      <c r="D404" s="433"/>
      <c r="E404" s="433" t="s">
        <v>149</v>
      </c>
      <c r="F404" s="433"/>
      <c r="G404" s="433"/>
      <c r="H404" s="440" t="s">
        <v>156</v>
      </c>
      <c r="I404" s="434" t="s">
        <v>225</v>
      </c>
      <c r="J404" s="434"/>
      <c r="K404" s="434"/>
      <c r="L404" s="434" t="s">
        <v>156</v>
      </c>
      <c r="M404" s="434" t="s">
        <v>168</v>
      </c>
      <c r="N404" s="433"/>
      <c r="O404" s="433" t="s">
        <v>158</v>
      </c>
      <c r="P404" s="430" t="s">
        <v>152</v>
      </c>
      <c r="Q404" s="431"/>
      <c r="R404" s="431"/>
      <c r="S404" s="432"/>
      <c r="T404" s="433" t="s">
        <v>156</v>
      </c>
      <c r="U404" s="430" t="s">
        <v>152</v>
      </c>
      <c r="V404" s="431"/>
      <c r="W404" s="431"/>
      <c r="X404" s="432"/>
      <c r="Y404" s="433" t="s">
        <v>156</v>
      </c>
      <c r="Z404" s="430" t="s">
        <v>152</v>
      </c>
      <c r="AA404" s="431"/>
      <c r="AB404" s="431"/>
      <c r="AC404" s="432"/>
      <c r="AD404" s="433" t="s">
        <v>156</v>
      </c>
      <c r="AE404" s="430" t="s">
        <v>152</v>
      </c>
      <c r="AF404" s="431"/>
      <c r="AG404" s="431"/>
      <c r="AH404" s="432"/>
      <c r="AI404" s="433" t="s">
        <v>156</v>
      </c>
      <c r="AJ404" s="430" t="s">
        <v>152</v>
      </c>
      <c r="AK404" s="431"/>
      <c r="AL404" s="431"/>
      <c r="AM404" s="432"/>
      <c r="AN404" s="433" t="s">
        <v>156</v>
      </c>
      <c r="AO404" s="430" t="s">
        <v>152</v>
      </c>
      <c r="AP404" s="431"/>
      <c r="AQ404" s="431"/>
      <c r="AR404" s="432"/>
      <c r="AS404" s="433" t="s">
        <v>156</v>
      </c>
      <c r="AT404" s="430" t="s">
        <v>152</v>
      </c>
      <c r="AU404" s="431"/>
      <c r="AV404" s="431"/>
      <c r="AW404" s="432"/>
      <c r="AX404" s="433" t="s">
        <v>156</v>
      </c>
    </row>
    <row r="405" spans="2:50">
      <c r="B405" s="433"/>
      <c r="C405" s="433"/>
      <c r="D405" s="433"/>
      <c r="E405" s="433" t="s">
        <v>148</v>
      </c>
      <c r="F405" s="433"/>
      <c r="G405" s="433"/>
      <c r="H405" s="441"/>
      <c r="I405" s="434" t="s">
        <v>148</v>
      </c>
      <c r="J405" s="434"/>
      <c r="K405" s="434"/>
      <c r="L405" s="434"/>
      <c r="M405" s="434"/>
      <c r="N405" s="433"/>
      <c r="O405" s="433"/>
      <c r="P405" s="430" t="s">
        <v>153</v>
      </c>
      <c r="Q405" s="431"/>
      <c r="R405" s="431"/>
      <c r="S405" s="432"/>
      <c r="T405" s="433"/>
      <c r="U405" s="430" t="s">
        <v>153</v>
      </c>
      <c r="V405" s="431"/>
      <c r="W405" s="431"/>
      <c r="X405" s="432"/>
      <c r="Y405" s="433"/>
      <c r="Z405" s="430" t="s">
        <v>153</v>
      </c>
      <c r="AA405" s="431"/>
      <c r="AB405" s="431"/>
      <c r="AC405" s="432"/>
      <c r="AD405" s="433"/>
      <c r="AE405" s="430" t="s">
        <v>153</v>
      </c>
      <c r="AF405" s="431"/>
      <c r="AG405" s="431"/>
      <c r="AH405" s="432"/>
      <c r="AI405" s="433"/>
      <c r="AJ405" s="430" t="s">
        <v>153</v>
      </c>
      <c r="AK405" s="431"/>
      <c r="AL405" s="431"/>
      <c r="AM405" s="432"/>
      <c r="AN405" s="433"/>
      <c r="AO405" s="430" t="s">
        <v>153</v>
      </c>
      <c r="AP405" s="431"/>
      <c r="AQ405" s="431"/>
      <c r="AR405" s="432"/>
      <c r="AS405" s="433"/>
      <c r="AT405" s="430" t="s">
        <v>153</v>
      </c>
      <c r="AU405" s="431"/>
      <c r="AV405" s="431"/>
      <c r="AW405" s="432"/>
      <c r="AX405" s="433"/>
    </row>
    <row r="406" spans="2:50">
      <c r="B406" s="433"/>
      <c r="C406" s="433"/>
      <c r="D406" s="433"/>
      <c r="E406" s="94" t="s">
        <v>150</v>
      </c>
      <c r="F406" s="94" t="s">
        <v>151</v>
      </c>
      <c r="G406" s="94" t="s">
        <v>154</v>
      </c>
      <c r="H406" s="442"/>
      <c r="I406" s="153" t="s">
        <v>150</v>
      </c>
      <c r="J406" s="153" t="s">
        <v>151</v>
      </c>
      <c r="K406" s="153" t="s">
        <v>154</v>
      </c>
      <c r="L406" s="434"/>
      <c r="M406" s="434"/>
      <c r="N406" s="433"/>
      <c r="O406" s="433"/>
      <c r="P406" s="94" t="s">
        <v>150</v>
      </c>
      <c r="Q406" s="94" t="s">
        <v>151</v>
      </c>
      <c r="R406" s="94" t="s">
        <v>154</v>
      </c>
      <c r="S406" s="94" t="s">
        <v>168</v>
      </c>
      <c r="T406" s="433"/>
      <c r="U406" s="94" t="s">
        <v>150</v>
      </c>
      <c r="V406" s="94" t="s">
        <v>151</v>
      </c>
      <c r="W406" s="94" t="s">
        <v>154</v>
      </c>
      <c r="X406" s="94" t="s">
        <v>168</v>
      </c>
      <c r="Y406" s="433"/>
      <c r="Z406" s="94" t="s">
        <v>150</v>
      </c>
      <c r="AA406" s="94" t="s">
        <v>151</v>
      </c>
      <c r="AB406" s="94" t="s">
        <v>154</v>
      </c>
      <c r="AC406" s="94" t="s">
        <v>168</v>
      </c>
      <c r="AD406" s="43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3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3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3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33"/>
    </row>
    <row r="407" spans="2:50">
      <c r="B407" s="433" t="s">
        <v>139</v>
      </c>
      <c r="C407" s="95">
        <f>C387</f>
        <v>1</v>
      </c>
      <c r="D407" s="95"/>
      <c r="E407" s="95"/>
      <c r="F407" s="95"/>
      <c r="G407" s="178" t="e">
        <f>F407/E407</f>
        <v>#DIV/0!</v>
      </c>
      <c r="H407" s="436" t="e">
        <f>AVERAGE(G407:G421)</f>
        <v>#DIV/0!</v>
      </c>
      <c r="I407" s="154" t="str">
        <f t="shared" ref="I407:I409" si="377">IFERROR(AVERAGE(P407,U407,Z407,AE407,AJ407,AO407,AT407),"")</f>
        <v/>
      </c>
      <c r="J407" s="154" t="str">
        <f t="shared" ref="J407:J409" si="378">IFERROR(AVERAGE(Q407,V407,AA407,AF407,AK407,AP407,AU407),"")</f>
        <v/>
      </c>
      <c r="K407" s="155" t="str">
        <f t="shared" ref="K407:K409" si="379">IFERROR(AVERAGE(R407,W407,AB407,AG407,AL407,AQ407,AV407),"")</f>
        <v/>
      </c>
      <c r="L407" s="437" t="str">
        <f>IFERROR(AVERAGE(K407:K421),"-")</f>
        <v>-</v>
      </c>
      <c r="M407" s="154" t="str">
        <f>IFERROR(RANK(K407, K$407:K$421),"")</f>
        <v/>
      </c>
      <c r="N407" s="433"/>
      <c r="O407" s="433"/>
      <c r="P407" s="95"/>
      <c r="Q407" s="95"/>
      <c r="R407" s="178" t="str">
        <f>IFERROR(Q407/P407,"")</f>
        <v/>
      </c>
      <c r="S407" s="95" t="str">
        <f>IFERROR(RANK(R407, R$407:R$421),"")</f>
        <v/>
      </c>
      <c r="T407" s="436" t="e">
        <f>AVERAGE(R407:R421)</f>
        <v>#DIV/0!</v>
      </c>
      <c r="U407" s="95"/>
      <c r="V407" s="95"/>
      <c r="W407" s="178" t="str">
        <f>IFERROR(V407/U407,"")</f>
        <v/>
      </c>
      <c r="X407" s="95" t="str">
        <f>IFERROR(RANK(W407, W$407:W$421),"")</f>
        <v/>
      </c>
      <c r="Y407" s="436" t="e">
        <f>AVERAGE(W407:W421)</f>
        <v>#DIV/0!</v>
      </c>
      <c r="Z407" s="95"/>
      <c r="AA407" s="95"/>
      <c r="AB407" s="178" t="str">
        <f>IFERROR(AA407/Z407,"")</f>
        <v/>
      </c>
      <c r="AC407" s="95" t="str">
        <f>IFERROR(RANK(AB407, AB$407:AB$421),"")</f>
        <v/>
      </c>
      <c r="AD407" s="436" t="e">
        <f>AVERAGE(AB407:AB421)</f>
        <v>#DIV/0!</v>
      </c>
      <c r="AE407" s="95"/>
      <c r="AF407" s="95"/>
      <c r="AG407" s="178" t="str">
        <f>IFERROR(AF407/AE407,"")</f>
        <v/>
      </c>
      <c r="AH407" s="95" t="str">
        <f>IFERROR(RANK(AG407, AG$407:AG$421),"")</f>
        <v/>
      </c>
      <c r="AI407" s="436" t="e">
        <f>AVERAGE(AG407:AG421)</f>
        <v>#DIV/0!</v>
      </c>
      <c r="AJ407" s="95"/>
      <c r="AK407" s="95"/>
      <c r="AL407" s="178" t="str">
        <f>IFERROR(AK407/AJ407,"")</f>
        <v/>
      </c>
      <c r="AM407" s="95" t="str">
        <f>IFERROR(RANK(AL407, AL$407:AL$421),"")</f>
        <v/>
      </c>
      <c r="AN407" s="436" t="e">
        <f>AVERAGE(AL407:AL421)</f>
        <v>#DIV/0!</v>
      </c>
      <c r="AO407" s="95"/>
      <c r="AP407" s="95"/>
      <c r="AQ407" s="178" t="str">
        <f>IFERROR(AP407/AO407,"")</f>
        <v/>
      </c>
      <c r="AR407" s="95" t="str">
        <f>IFERROR(RANK(AQ407, AQ$407:AQ$421),"")</f>
        <v/>
      </c>
      <c r="AS407" s="436" t="e">
        <f>AVERAGE(AQ407:AQ421)</f>
        <v>#DIV/0!</v>
      </c>
      <c r="AT407" s="95"/>
      <c r="AU407" s="95"/>
      <c r="AV407" s="178" t="str">
        <f>IFERROR(AU407/AT407,"")</f>
        <v/>
      </c>
      <c r="AW407" s="95" t="str">
        <f>IFERROR(RANK(AV407, AV$407:AV$421),"")</f>
        <v/>
      </c>
      <c r="AX407" s="436" t="e">
        <f>AVERAGE(AV407:AV421)</f>
        <v>#DIV/0!</v>
      </c>
    </row>
    <row r="408" spans="2:50">
      <c r="B408" s="435"/>
      <c r="C408" s="95">
        <f t="shared" ref="C408:C421" si="380">C388</f>
        <v>2</v>
      </c>
      <c r="D408" s="95"/>
      <c r="E408" s="95"/>
      <c r="F408" s="95"/>
      <c r="G408" s="178"/>
      <c r="H408" s="436"/>
      <c r="I408" s="154" t="str">
        <f t="shared" si="377"/>
        <v/>
      </c>
      <c r="J408" s="154" t="str">
        <f t="shared" si="378"/>
        <v/>
      </c>
      <c r="K408" s="155" t="str">
        <f t="shared" si="379"/>
        <v/>
      </c>
      <c r="L408" s="438"/>
      <c r="M408" s="154" t="str">
        <f t="shared" ref="M408:M421" si="381">IFERROR(RANK(K408, K$407:K$421),"")</f>
        <v/>
      </c>
      <c r="N408" s="433"/>
      <c r="O408" s="433"/>
      <c r="P408" s="95"/>
      <c r="Q408" s="95"/>
      <c r="R408" s="178" t="str">
        <f t="shared" ref="R408:R421" si="382">IFERROR(Q408/P408,"")</f>
        <v/>
      </c>
      <c r="S408" s="95" t="str">
        <f t="shared" ref="S408:S421" si="383">IFERROR(RANK(R408, R$407:R$421),"")</f>
        <v/>
      </c>
      <c r="T408" s="436"/>
      <c r="U408" s="95"/>
      <c r="V408" s="95"/>
      <c r="W408" s="178" t="str">
        <f t="shared" ref="W408:W421" si="384">IFERROR(V408/U408,"")</f>
        <v/>
      </c>
      <c r="X408" s="95" t="str">
        <f t="shared" ref="X408:X421" si="385">IFERROR(RANK(W408, W$407:W$421),"")</f>
        <v/>
      </c>
      <c r="Y408" s="436"/>
      <c r="Z408" s="95"/>
      <c r="AA408" s="95"/>
      <c r="AB408" s="178" t="str">
        <f t="shared" ref="AB408:AB421" si="386">IFERROR(AA408/Z408,"")</f>
        <v/>
      </c>
      <c r="AC408" s="95" t="str">
        <f t="shared" ref="AC408:AC421" si="387">IFERROR(RANK(AB408, AB$407:AB$421),"")</f>
        <v/>
      </c>
      <c r="AD408" s="436"/>
      <c r="AE408" s="95"/>
      <c r="AF408" s="95"/>
      <c r="AG408" s="178" t="str">
        <f t="shared" ref="AG408:AG421" si="388">IFERROR(AF408/AE408,"")</f>
        <v/>
      </c>
      <c r="AH408" s="95" t="str">
        <f t="shared" ref="AH408:AH421" si="389">IFERROR(RANK(AG408, AG$407:AG$421),"")</f>
        <v/>
      </c>
      <c r="AI408" s="436"/>
      <c r="AJ408" s="95"/>
      <c r="AK408" s="95"/>
      <c r="AL408" s="178" t="str">
        <f t="shared" ref="AL408:AL421" si="390">IFERROR(AK408/AJ408,"")</f>
        <v/>
      </c>
      <c r="AM408" s="95" t="str">
        <f t="shared" ref="AM408:AM421" si="391">IFERROR(RANK(AL408, AL$407:AL$421),"")</f>
        <v/>
      </c>
      <c r="AN408" s="436"/>
      <c r="AO408" s="95"/>
      <c r="AP408" s="95"/>
      <c r="AQ408" s="178" t="str">
        <f t="shared" ref="AQ408:AQ421" si="392">IFERROR(AP408/AO408,"")</f>
        <v/>
      </c>
      <c r="AR408" s="95" t="str">
        <f t="shared" ref="AR408:AR421" si="393">IFERROR(RANK(AQ408, AQ$407:AQ$421),"")</f>
        <v/>
      </c>
      <c r="AS408" s="436"/>
      <c r="AT408" s="95"/>
      <c r="AU408" s="95"/>
      <c r="AV408" s="178" t="str">
        <f t="shared" ref="AV408:AV421" si="394">IFERROR(AU408/AT408,"")</f>
        <v/>
      </c>
      <c r="AW408" s="95" t="str">
        <f t="shared" ref="AW408:AW421" si="395">IFERROR(RANK(AV408, AV$407:AV$421),"")</f>
        <v/>
      </c>
      <c r="AX408" s="436"/>
    </row>
    <row r="409" spans="2:50">
      <c r="B409" s="435"/>
      <c r="C409" s="95">
        <f t="shared" si="380"/>
        <v>3</v>
      </c>
      <c r="D409" s="95"/>
      <c r="E409" s="95"/>
      <c r="F409" s="95"/>
      <c r="G409" s="178"/>
      <c r="H409" s="436"/>
      <c r="I409" s="154" t="str">
        <f t="shared" si="377"/>
        <v/>
      </c>
      <c r="J409" s="154" t="str">
        <f t="shared" si="378"/>
        <v/>
      </c>
      <c r="K409" s="155" t="str">
        <f t="shared" si="379"/>
        <v/>
      </c>
      <c r="L409" s="438"/>
      <c r="M409" s="154" t="str">
        <f t="shared" si="381"/>
        <v/>
      </c>
      <c r="N409" s="433"/>
      <c r="O409" s="433"/>
      <c r="P409" s="95"/>
      <c r="Q409" s="95"/>
      <c r="R409" s="178" t="str">
        <f t="shared" si="382"/>
        <v/>
      </c>
      <c r="S409" s="95" t="str">
        <f t="shared" si="383"/>
        <v/>
      </c>
      <c r="T409" s="436"/>
      <c r="U409" s="95"/>
      <c r="V409" s="95"/>
      <c r="W409" s="178" t="str">
        <f t="shared" si="384"/>
        <v/>
      </c>
      <c r="X409" s="95" t="str">
        <f t="shared" si="385"/>
        <v/>
      </c>
      <c r="Y409" s="436"/>
      <c r="Z409" s="95"/>
      <c r="AA409" s="95"/>
      <c r="AB409" s="178" t="str">
        <f t="shared" si="386"/>
        <v/>
      </c>
      <c r="AC409" s="95" t="str">
        <f t="shared" si="387"/>
        <v/>
      </c>
      <c r="AD409" s="436"/>
      <c r="AE409" s="95"/>
      <c r="AF409" s="95"/>
      <c r="AG409" s="178" t="str">
        <f t="shared" si="388"/>
        <v/>
      </c>
      <c r="AH409" s="95" t="str">
        <f t="shared" si="389"/>
        <v/>
      </c>
      <c r="AI409" s="436"/>
      <c r="AJ409" s="95"/>
      <c r="AK409" s="95"/>
      <c r="AL409" s="178" t="str">
        <f t="shared" si="390"/>
        <v/>
      </c>
      <c r="AM409" s="95" t="str">
        <f t="shared" si="391"/>
        <v/>
      </c>
      <c r="AN409" s="436"/>
      <c r="AO409" s="95"/>
      <c r="AP409" s="95"/>
      <c r="AQ409" s="178" t="str">
        <f t="shared" si="392"/>
        <v/>
      </c>
      <c r="AR409" s="95" t="str">
        <f t="shared" si="393"/>
        <v/>
      </c>
      <c r="AS409" s="436"/>
      <c r="AT409" s="95"/>
      <c r="AU409" s="95"/>
      <c r="AV409" s="178" t="str">
        <f t="shared" si="394"/>
        <v/>
      </c>
      <c r="AW409" s="95" t="str">
        <f t="shared" si="395"/>
        <v/>
      </c>
      <c r="AX409" s="436"/>
    </row>
    <row r="410" spans="2:50">
      <c r="B410" s="435"/>
      <c r="C410" s="95">
        <f t="shared" si="380"/>
        <v>4</v>
      </c>
      <c r="D410" s="95"/>
      <c r="E410" s="95"/>
      <c r="F410" s="95"/>
      <c r="G410" s="178"/>
      <c r="H410" s="436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38"/>
      <c r="M410" s="154" t="str">
        <f t="shared" si="381"/>
        <v/>
      </c>
      <c r="N410" s="433"/>
      <c r="O410" s="433"/>
      <c r="P410" s="95"/>
      <c r="Q410" s="95"/>
      <c r="R410" s="178" t="str">
        <f t="shared" si="382"/>
        <v/>
      </c>
      <c r="S410" s="95" t="str">
        <f t="shared" si="383"/>
        <v/>
      </c>
      <c r="T410" s="436"/>
      <c r="U410" s="95"/>
      <c r="V410" s="95"/>
      <c r="W410" s="178" t="str">
        <f t="shared" si="384"/>
        <v/>
      </c>
      <c r="X410" s="95" t="str">
        <f t="shared" si="385"/>
        <v/>
      </c>
      <c r="Y410" s="436"/>
      <c r="Z410" s="95"/>
      <c r="AA410" s="95"/>
      <c r="AB410" s="178" t="str">
        <f t="shared" si="386"/>
        <v/>
      </c>
      <c r="AC410" s="95" t="str">
        <f t="shared" si="387"/>
        <v/>
      </c>
      <c r="AD410" s="436"/>
      <c r="AE410" s="95"/>
      <c r="AF410" s="95"/>
      <c r="AG410" s="178" t="str">
        <f t="shared" si="388"/>
        <v/>
      </c>
      <c r="AH410" s="95" t="str">
        <f t="shared" si="389"/>
        <v/>
      </c>
      <c r="AI410" s="436"/>
      <c r="AJ410" s="95"/>
      <c r="AK410" s="95"/>
      <c r="AL410" s="178" t="str">
        <f t="shared" si="390"/>
        <v/>
      </c>
      <c r="AM410" s="95" t="str">
        <f t="shared" si="391"/>
        <v/>
      </c>
      <c r="AN410" s="436"/>
      <c r="AO410" s="95"/>
      <c r="AP410" s="95"/>
      <c r="AQ410" s="178" t="str">
        <f t="shared" si="392"/>
        <v/>
      </c>
      <c r="AR410" s="95" t="str">
        <f t="shared" si="393"/>
        <v/>
      </c>
      <c r="AS410" s="436"/>
      <c r="AT410" s="95"/>
      <c r="AU410" s="95"/>
      <c r="AV410" s="178" t="str">
        <f t="shared" si="394"/>
        <v/>
      </c>
      <c r="AW410" s="95" t="str">
        <f t="shared" si="395"/>
        <v/>
      </c>
      <c r="AX410" s="436"/>
    </row>
    <row r="411" spans="2:50">
      <c r="B411" s="435"/>
      <c r="C411" s="95">
        <f t="shared" si="380"/>
        <v>5</v>
      </c>
      <c r="D411" s="95"/>
      <c r="E411" s="95"/>
      <c r="F411" s="95"/>
      <c r="G411" s="178"/>
      <c r="H411" s="436"/>
      <c r="I411" s="154" t="str">
        <f t="shared" ref="I411:I421" si="396">IFERROR(AVERAGE(P411,U411,Z411,AE411,AJ411,AO411,AT411),"")</f>
        <v/>
      </c>
      <c r="J411" s="154" t="str">
        <f t="shared" ref="J411:J421" si="397">IFERROR(AVERAGE(Q411,V411,AA411,AF411,AK411,AP411,AU411),"")</f>
        <v/>
      </c>
      <c r="K411" s="155" t="str">
        <f t="shared" ref="K411:K421" si="398">IFERROR(AVERAGE(R411,W411,AB411,AG411,AL411,AQ411,AV411),"")</f>
        <v/>
      </c>
      <c r="L411" s="438"/>
      <c r="M411" s="154" t="str">
        <f t="shared" si="381"/>
        <v/>
      </c>
      <c r="N411" s="433"/>
      <c r="O411" s="433"/>
      <c r="P411" s="95"/>
      <c r="Q411" s="95"/>
      <c r="R411" s="178" t="str">
        <f t="shared" si="382"/>
        <v/>
      </c>
      <c r="S411" s="95" t="str">
        <f t="shared" si="383"/>
        <v/>
      </c>
      <c r="T411" s="436"/>
      <c r="U411" s="95"/>
      <c r="V411" s="95"/>
      <c r="W411" s="178" t="str">
        <f t="shared" si="384"/>
        <v/>
      </c>
      <c r="X411" s="95" t="str">
        <f t="shared" si="385"/>
        <v/>
      </c>
      <c r="Y411" s="436"/>
      <c r="Z411" s="95"/>
      <c r="AA411" s="95"/>
      <c r="AB411" s="178" t="str">
        <f t="shared" si="386"/>
        <v/>
      </c>
      <c r="AC411" s="95" t="str">
        <f t="shared" si="387"/>
        <v/>
      </c>
      <c r="AD411" s="436"/>
      <c r="AE411" s="95"/>
      <c r="AF411" s="95"/>
      <c r="AG411" s="178" t="str">
        <f t="shared" si="388"/>
        <v/>
      </c>
      <c r="AH411" s="95" t="str">
        <f t="shared" si="389"/>
        <v/>
      </c>
      <c r="AI411" s="436"/>
      <c r="AJ411" s="95"/>
      <c r="AK411" s="95"/>
      <c r="AL411" s="178" t="str">
        <f t="shared" si="390"/>
        <v/>
      </c>
      <c r="AM411" s="95" t="str">
        <f t="shared" si="391"/>
        <v/>
      </c>
      <c r="AN411" s="436"/>
      <c r="AO411" s="95"/>
      <c r="AP411" s="95"/>
      <c r="AQ411" s="178" t="str">
        <f t="shared" si="392"/>
        <v/>
      </c>
      <c r="AR411" s="95" t="str">
        <f t="shared" si="393"/>
        <v/>
      </c>
      <c r="AS411" s="436"/>
      <c r="AT411" s="95"/>
      <c r="AU411" s="95"/>
      <c r="AV411" s="178" t="str">
        <f t="shared" si="394"/>
        <v/>
      </c>
      <c r="AW411" s="95" t="str">
        <f t="shared" si="395"/>
        <v/>
      </c>
      <c r="AX411" s="436"/>
    </row>
    <row r="412" spans="2:50">
      <c r="B412" s="435"/>
      <c r="C412" s="95">
        <f t="shared" si="380"/>
        <v>6</v>
      </c>
      <c r="D412" s="95"/>
      <c r="E412" s="95"/>
      <c r="F412" s="95"/>
      <c r="G412" s="178"/>
      <c r="H412" s="436"/>
      <c r="I412" s="154" t="str">
        <f t="shared" si="396"/>
        <v/>
      </c>
      <c r="J412" s="154" t="str">
        <f t="shared" si="397"/>
        <v/>
      </c>
      <c r="K412" s="155" t="str">
        <f t="shared" si="398"/>
        <v/>
      </c>
      <c r="L412" s="438"/>
      <c r="M412" s="154" t="str">
        <f t="shared" si="381"/>
        <v/>
      </c>
      <c r="N412" s="433"/>
      <c r="O412" s="433"/>
      <c r="P412" s="95"/>
      <c r="Q412" s="95"/>
      <c r="R412" s="178" t="str">
        <f t="shared" si="382"/>
        <v/>
      </c>
      <c r="S412" s="95" t="str">
        <f t="shared" si="383"/>
        <v/>
      </c>
      <c r="T412" s="436"/>
      <c r="U412" s="95"/>
      <c r="V412" s="95"/>
      <c r="W412" s="178" t="str">
        <f t="shared" si="384"/>
        <v/>
      </c>
      <c r="X412" s="95" t="str">
        <f t="shared" si="385"/>
        <v/>
      </c>
      <c r="Y412" s="436"/>
      <c r="Z412" s="95"/>
      <c r="AA412" s="95"/>
      <c r="AB412" s="178" t="str">
        <f t="shared" si="386"/>
        <v/>
      </c>
      <c r="AC412" s="95" t="str">
        <f t="shared" si="387"/>
        <v/>
      </c>
      <c r="AD412" s="436"/>
      <c r="AE412" s="95"/>
      <c r="AF412" s="95"/>
      <c r="AG412" s="178" t="str">
        <f t="shared" si="388"/>
        <v/>
      </c>
      <c r="AH412" s="95" t="str">
        <f t="shared" si="389"/>
        <v/>
      </c>
      <c r="AI412" s="436"/>
      <c r="AJ412" s="95"/>
      <c r="AK412" s="95"/>
      <c r="AL412" s="178" t="str">
        <f t="shared" si="390"/>
        <v/>
      </c>
      <c r="AM412" s="95" t="str">
        <f t="shared" si="391"/>
        <v/>
      </c>
      <c r="AN412" s="436"/>
      <c r="AO412" s="95"/>
      <c r="AP412" s="95"/>
      <c r="AQ412" s="178" t="str">
        <f t="shared" si="392"/>
        <v/>
      </c>
      <c r="AR412" s="95" t="str">
        <f t="shared" si="393"/>
        <v/>
      </c>
      <c r="AS412" s="436"/>
      <c r="AT412" s="95"/>
      <c r="AU412" s="95"/>
      <c r="AV412" s="178" t="str">
        <f t="shared" si="394"/>
        <v/>
      </c>
      <c r="AW412" s="95" t="str">
        <f t="shared" si="395"/>
        <v/>
      </c>
      <c r="AX412" s="436"/>
    </row>
    <row r="413" spans="2:50">
      <c r="B413" s="435"/>
      <c r="C413" s="95">
        <f t="shared" si="380"/>
        <v>7</v>
      </c>
      <c r="D413" s="95"/>
      <c r="E413" s="95"/>
      <c r="F413" s="95"/>
      <c r="G413" s="178"/>
      <c r="H413" s="436"/>
      <c r="I413" s="154" t="str">
        <f t="shared" si="396"/>
        <v/>
      </c>
      <c r="J413" s="154" t="str">
        <f t="shared" si="397"/>
        <v/>
      </c>
      <c r="K413" s="155" t="str">
        <f t="shared" si="398"/>
        <v/>
      </c>
      <c r="L413" s="438"/>
      <c r="M413" s="154" t="str">
        <f t="shared" si="381"/>
        <v/>
      </c>
      <c r="N413" s="433"/>
      <c r="O413" s="433"/>
      <c r="P413" s="95"/>
      <c r="Q413" s="95"/>
      <c r="R413" s="178" t="str">
        <f t="shared" si="382"/>
        <v/>
      </c>
      <c r="S413" s="95" t="str">
        <f t="shared" si="383"/>
        <v/>
      </c>
      <c r="T413" s="436"/>
      <c r="U413" s="95"/>
      <c r="V413" s="95"/>
      <c r="W413" s="178" t="str">
        <f t="shared" si="384"/>
        <v/>
      </c>
      <c r="X413" s="95" t="str">
        <f t="shared" si="385"/>
        <v/>
      </c>
      <c r="Y413" s="436"/>
      <c r="Z413" s="95"/>
      <c r="AA413" s="95"/>
      <c r="AB413" s="178" t="str">
        <f t="shared" si="386"/>
        <v/>
      </c>
      <c r="AC413" s="95" t="str">
        <f t="shared" si="387"/>
        <v/>
      </c>
      <c r="AD413" s="436"/>
      <c r="AE413" s="95"/>
      <c r="AF413" s="95"/>
      <c r="AG413" s="178" t="str">
        <f t="shared" si="388"/>
        <v/>
      </c>
      <c r="AH413" s="95" t="str">
        <f t="shared" si="389"/>
        <v/>
      </c>
      <c r="AI413" s="436"/>
      <c r="AJ413" s="95"/>
      <c r="AK413" s="95"/>
      <c r="AL413" s="178" t="str">
        <f t="shared" si="390"/>
        <v/>
      </c>
      <c r="AM413" s="95" t="str">
        <f t="shared" si="391"/>
        <v/>
      </c>
      <c r="AN413" s="436"/>
      <c r="AO413" s="95"/>
      <c r="AP413" s="95"/>
      <c r="AQ413" s="178" t="str">
        <f t="shared" si="392"/>
        <v/>
      </c>
      <c r="AR413" s="95" t="str">
        <f t="shared" si="393"/>
        <v/>
      </c>
      <c r="AS413" s="436"/>
      <c r="AT413" s="95"/>
      <c r="AU413" s="95"/>
      <c r="AV413" s="178" t="str">
        <f t="shared" si="394"/>
        <v/>
      </c>
      <c r="AW413" s="95" t="str">
        <f t="shared" si="395"/>
        <v/>
      </c>
      <c r="AX413" s="436"/>
    </row>
    <row r="414" spans="2:50">
      <c r="B414" s="435"/>
      <c r="C414" s="95">
        <f t="shared" si="380"/>
        <v>8</v>
      </c>
      <c r="D414" s="95"/>
      <c r="E414" s="95"/>
      <c r="F414" s="95"/>
      <c r="G414" s="178"/>
      <c r="H414" s="436"/>
      <c r="I414" s="154" t="str">
        <f t="shared" si="396"/>
        <v/>
      </c>
      <c r="J414" s="154" t="str">
        <f t="shared" si="397"/>
        <v/>
      </c>
      <c r="K414" s="155" t="str">
        <f t="shared" si="398"/>
        <v/>
      </c>
      <c r="L414" s="438"/>
      <c r="M414" s="154" t="str">
        <f t="shared" si="381"/>
        <v/>
      </c>
      <c r="N414" s="433"/>
      <c r="O414" s="433"/>
      <c r="P414" s="95"/>
      <c r="Q414" s="95"/>
      <c r="R414" s="178" t="str">
        <f t="shared" si="382"/>
        <v/>
      </c>
      <c r="S414" s="95" t="str">
        <f t="shared" si="383"/>
        <v/>
      </c>
      <c r="T414" s="436"/>
      <c r="U414" s="95"/>
      <c r="V414" s="95"/>
      <c r="W414" s="178" t="str">
        <f t="shared" si="384"/>
        <v/>
      </c>
      <c r="X414" s="95" t="str">
        <f t="shared" si="385"/>
        <v/>
      </c>
      <c r="Y414" s="436"/>
      <c r="Z414" s="95"/>
      <c r="AA414" s="95"/>
      <c r="AB414" s="178" t="str">
        <f t="shared" si="386"/>
        <v/>
      </c>
      <c r="AC414" s="95" t="str">
        <f t="shared" si="387"/>
        <v/>
      </c>
      <c r="AD414" s="436"/>
      <c r="AE414" s="95"/>
      <c r="AF414" s="95"/>
      <c r="AG414" s="178" t="str">
        <f t="shared" si="388"/>
        <v/>
      </c>
      <c r="AH414" s="95" t="str">
        <f t="shared" si="389"/>
        <v/>
      </c>
      <c r="AI414" s="436"/>
      <c r="AJ414" s="95"/>
      <c r="AK414" s="95"/>
      <c r="AL414" s="178" t="str">
        <f t="shared" si="390"/>
        <v/>
      </c>
      <c r="AM414" s="95" t="str">
        <f t="shared" si="391"/>
        <v/>
      </c>
      <c r="AN414" s="436"/>
      <c r="AO414" s="95"/>
      <c r="AP414" s="95"/>
      <c r="AQ414" s="178" t="str">
        <f t="shared" si="392"/>
        <v/>
      </c>
      <c r="AR414" s="95" t="str">
        <f t="shared" si="393"/>
        <v/>
      </c>
      <c r="AS414" s="436"/>
      <c r="AT414" s="95"/>
      <c r="AU414" s="95"/>
      <c r="AV414" s="178" t="str">
        <f t="shared" si="394"/>
        <v/>
      </c>
      <c r="AW414" s="95" t="str">
        <f t="shared" si="395"/>
        <v/>
      </c>
      <c r="AX414" s="436"/>
    </row>
    <row r="415" spans="2:50">
      <c r="B415" s="435"/>
      <c r="C415" s="95">
        <f t="shared" si="380"/>
        <v>9</v>
      </c>
      <c r="D415" s="95"/>
      <c r="E415" s="95"/>
      <c r="F415" s="95"/>
      <c r="G415" s="178"/>
      <c r="H415" s="436"/>
      <c r="I415" s="154" t="str">
        <f t="shared" si="396"/>
        <v/>
      </c>
      <c r="J415" s="154" t="str">
        <f t="shared" si="397"/>
        <v/>
      </c>
      <c r="K415" s="155" t="str">
        <f t="shared" si="398"/>
        <v/>
      </c>
      <c r="L415" s="438"/>
      <c r="M415" s="154" t="str">
        <f t="shared" si="381"/>
        <v/>
      </c>
      <c r="N415" s="433"/>
      <c r="O415" s="433"/>
      <c r="P415" s="95"/>
      <c r="Q415" s="95"/>
      <c r="R415" s="178" t="str">
        <f t="shared" si="382"/>
        <v/>
      </c>
      <c r="S415" s="95" t="str">
        <f t="shared" si="383"/>
        <v/>
      </c>
      <c r="T415" s="436"/>
      <c r="U415" s="95"/>
      <c r="V415" s="95"/>
      <c r="W415" s="178" t="str">
        <f t="shared" si="384"/>
        <v/>
      </c>
      <c r="X415" s="95" t="str">
        <f t="shared" si="385"/>
        <v/>
      </c>
      <c r="Y415" s="436"/>
      <c r="Z415" s="95"/>
      <c r="AA415" s="95"/>
      <c r="AB415" s="178" t="str">
        <f t="shared" si="386"/>
        <v/>
      </c>
      <c r="AC415" s="95" t="str">
        <f t="shared" si="387"/>
        <v/>
      </c>
      <c r="AD415" s="436"/>
      <c r="AE415" s="95"/>
      <c r="AF415" s="95"/>
      <c r="AG415" s="178" t="str">
        <f t="shared" si="388"/>
        <v/>
      </c>
      <c r="AH415" s="95" t="str">
        <f t="shared" si="389"/>
        <v/>
      </c>
      <c r="AI415" s="436"/>
      <c r="AJ415" s="95"/>
      <c r="AK415" s="95"/>
      <c r="AL415" s="178" t="str">
        <f t="shared" si="390"/>
        <v/>
      </c>
      <c r="AM415" s="95" t="str">
        <f t="shared" si="391"/>
        <v/>
      </c>
      <c r="AN415" s="436"/>
      <c r="AO415" s="95"/>
      <c r="AP415" s="95"/>
      <c r="AQ415" s="178" t="str">
        <f t="shared" si="392"/>
        <v/>
      </c>
      <c r="AR415" s="95" t="str">
        <f t="shared" si="393"/>
        <v/>
      </c>
      <c r="AS415" s="436"/>
      <c r="AT415" s="95"/>
      <c r="AU415" s="95"/>
      <c r="AV415" s="178" t="str">
        <f t="shared" si="394"/>
        <v/>
      </c>
      <c r="AW415" s="95" t="str">
        <f t="shared" si="395"/>
        <v/>
      </c>
      <c r="AX415" s="436"/>
    </row>
    <row r="416" spans="2:50">
      <c r="B416" s="435"/>
      <c r="C416" s="95">
        <f t="shared" si="380"/>
        <v>10</v>
      </c>
      <c r="D416" s="95"/>
      <c r="E416" s="95"/>
      <c r="F416" s="95"/>
      <c r="G416" s="178"/>
      <c r="H416" s="436"/>
      <c r="I416" s="154" t="str">
        <f t="shared" si="396"/>
        <v/>
      </c>
      <c r="J416" s="154" t="str">
        <f t="shared" si="397"/>
        <v/>
      </c>
      <c r="K416" s="155" t="str">
        <f t="shared" si="398"/>
        <v/>
      </c>
      <c r="L416" s="438"/>
      <c r="M416" s="154" t="str">
        <f t="shared" si="381"/>
        <v/>
      </c>
      <c r="N416" s="433"/>
      <c r="O416" s="433"/>
      <c r="P416" s="95"/>
      <c r="Q416" s="95"/>
      <c r="R416" s="178" t="str">
        <f t="shared" si="382"/>
        <v/>
      </c>
      <c r="S416" s="95" t="str">
        <f t="shared" si="383"/>
        <v/>
      </c>
      <c r="T416" s="436"/>
      <c r="U416" s="95"/>
      <c r="V416" s="95"/>
      <c r="W416" s="178" t="str">
        <f t="shared" si="384"/>
        <v/>
      </c>
      <c r="X416" s="95" t="str">
        <f t="shared" si="385"/>
        <v/>
      </c>
      <c r="Y416" s="436"/>
      <c r="Z416" s="95"/>
      <c r="AA416" s="95"/>
      <c r="AB416" s="178" t="str">
        <f t="shared" si="386"/>
        <v/>
      </c>
      <c r="AC416" s="95" t="str">
        <f t="shared" si="387"/>
        <v/>
      </c>
      <c r="AD416" s="436"/>
      <c r="AE416" s="95"/>
      <c r="AF416" s="95"/>
      <c r="AG416" s="178" t="str">
        <f t="shared" si="388"/>
        <v/>
      </c>
      <c r="AH416" s="95" t="str">
        <f t="shared" si="389"/>
        <v/>
      </c>
      <c r="AI416" s="436"/>
      <c r="AJ416" s="95"/>
      <c r="AK416" s="95"/>
      <c r="AL416" s="178" t="str">
        <f t="shared" si="390"/>
        <v/>
      </c>
      <c r="AM416" s="95" t="str">
        <f t="shared" si="391"/>
        <v/>
      </c>
      <c r="AN416" s="436"/>
      <c r="AO416" s="95"/>
      <c r="AP416" s="95"/>
      <c r="AQ416" s="178" t="str">
        <f t="shared" si="392"/>
        <v/>
      </c>
      <c r="AR416" s="95" t="str">
        <f t="shared" si="393"/>
        <v/>
      </c>
      <c r="AS416" s="436"/>
      <c r="AT416" s="95"/>
      <c r="AU416" s="95"/>
      <c r="AV416" s="178" t="str">
        <f t="shared" si="394"/>
        <v/>
      </c>
      <c r="AW416" s="95" t="str">
        <f t="shared" si="395"/>
        <v/>
      </c>
      <c r="AX416" s="436"/>
    </row>
    <row r="417" spans="2:50">
      <c r="B417" s="435"/>
      <c r="C417" s="95">
        <f t="shared" si="380"/>
        <v>11</v>
      </c>
      <c r="D417" s="95"/>
      <c r="E417" s="95"/>
      <c r="F417" s="95"/>
      <c r="G417" s="178"/>
      <c r="H417" s="436"/>
      <c r="I417" s="154" t="str">
        <f t="shared" si="396"/>
        <v/>
      </c>
      <c r="J417" s="154" t="str">
        <f t="shared" si="397"/>
        <v/>
      </c>
      <c r="K417" s="155" t="str">
        <f t="shared" si="398"/>
        <v/>
      </c>
      <c r="L417" s="438"/>
      <c r="M417" s="154" t="str">
        <f t="shared" si="381"/>
        <v/>
      </c>
      <c r="N417" s="433"/>
      <c r="O417" s="433"/>
      <c r="P417" s="95"/>
      <c r="Q417" s="95"/>
      <c r="R417" s="178" t="str">
        <f t="shared" si="382"/>
        <v/>
      </c>
      <c r="S417" s="95" t="str">
        <f t="shared" si="383"/>
        <v/>
      </c>
      <c r="T417" s="436"/>
      <c r="U417" s="95"/>
      <c r="V417" s="95"/>
      <c r="W417" s="178" t="str">
        <f t="shared" si="384"/>
        <v/>
      </c>
      <c r="X417" s="95" t="str">
        <f t="shared" si="385"/>
        <v/>
      </c>
      <c r="Y417" s="436"/>
      <c r="Z417" s="95"/>
      <c r="AA417" s="95"/>
      <c r="AB417" s="178" t="str">
        <f t="shared" si="386"/>
        <v/>
      </c>
      <c r="AC417" s="95" t="str">
        <f t="shared" si="387"/>
        <v/>
      </c>
      <c r="AD417" s="436"/>
      <c r="AE417" s="95"/>
      <c r="AF417" s="95"/>
      <c r="AG417" s="178" t="str">
        <f t="shared" si="388"/>
        <v/>
      </c>
      <c r="AH417" s="95" t="str">
        <f t="shared" si="389"/>
        <v/>
      </c>
      <c r="AI417" s="436"/>
      <c r="AJ417" s="95"/>
      <c r="AK417" s="95"/>
      <c r="AL417" s="178" t="str">
        <f t="shared" si="390"/>
        <v/>
      </c>
      <c r="AM417" s="95" t="str">
        <f t="shared" si="391"/>
        <v/>
      </c>
      <c r="AN417" s="436"/>
      <c r="AO417" s="95"/>
      <c r="AP417" s="95"/>
      <c r="AQ417" s="178" t="str">
        <f t="shared" si="392"/>
        <v/>
      </c>
      <c r="AR417" s="95" t="str">
        <f t="shared" si="393"/>
        <v/>
      </c>
      <c r="AS417" s="436"/>
      <c r="AT417" s="95"/>
      <c r="AU417" s="95"/>
      <c r="AV417" s="178" t="str">
        <f t="shared" si="394"/>
        <v/>
      </c>
      <c r="AW417" s="95" t="str">
        <f t="shared" si="395"/>
        <v/>
      </c>
      <c r="AX417" s="436"/>
    </row>
    <row r="418" spans="2:50">
      <c r="B418" s="435"/>
      <c r="C418" s="95">
        <f t="shared" si="380"/>
        <v>12</v>
      </c>
      <c r="D418" s="95"/>
      <c r="E418" s="95"/>
      <c r="F418" s="95"/>
      <c r="G418" s="178"/>
      <c r="H418" s="436"/>
      <c r="I418" s="154" t="str">
        <f t="shared" si="396"/>
        <v/>
      </c>
      <c r="J418" s="154" t="str">
        <f t="shared" si="397"/>
        <v/>
      </c>
      <c r="K418" s="155" t="str">
        <f t="shared" si="398"/>
        <v/>
      </c>
      <c r="L418" s="438"/>
      <c r="M418" s="154" t="str">
        <f t="shared" si="381"/>
        <v/>
      </c>
      <c r="N418" s="433"/>
      <c r="O418" s="433"/>
      <c r="P418" s="95"/>
      <c r="Q418" s="95"/>
      <c r="R418" s="178" t="str">
        <f t="shared" si="382"/>
        <v/>
      </c>
      <c r="S418" s="95" t="str">
        <f t="shared" si="383"/>
        <v/>
      </c>
      <c r="T418" s="436"/>
      <c r="U418" s="95"/>
      <c r="V418" s="95"/>
      <c r="W418" s="178" t="str">
        <f t="shared" si="384"/>
        <v/>
      </c>
      <c r="X418" s="95" t="str">
        <f t="shared" si="385"/>
        <v/>
      </c>
      <c r="Y418" s="436"/>
      <c r="Z418" s="95"/>
      <c r="AA418" s="95"/>
      <c r="AB418" s="178" t="str">
        <f t="shared" si="386"/>
        <v/>
      </c>
      <c r="AC418" s="95" t="str">
        <f t="shared" si="387"/>
        <v/>
      </c>
      <c r="AD418" s="436"/>
      <c r="AE418" s="95"/>
      <c r="AF418" s="95"/>
      <c r="AG418" s="178" t="str">
        <f t="shared" si="388"/>
        <v/>
      </c>
      <c r="AH418" s="95" t="str">
        <f t="shared" si="389"/>
        <v/>
      </c>
      <c r="AI418" s="436"/>
      <c r="AJ418" s="95"/>
      <c r="AK418" s="95"/>
      <c r="AL418" s="178" t="str">
        <f t="shared" si="390"/>
        <v/>
      </c>
      <c r="AM418" s="95" t="str">
        <f t="shared" si="391"/>
        <v/>
      </c>
      <c r="AN418" s="436"/>
      <c r="AO418" s="95"/>
      <c r="AP418" s="95"/>
      <c r="AQ418" s="178" t="str">
        <f t="shared" si="392"/>
        <v/>
      </c>
      <c r="AR418" s="95" t="str">
        <f t="shared" si="393"/>
        <v/>
      </c>
      <c r="AS418" s="436"/>
      <c r="AT418" s="95"/>
      <c r="AU418" s="95"/>
      <c r="AV418" s="178" t="str">
        <f t="shared" si="394"/>
        <v/>
      </c>
      <c r="AW418" s="95" t="str">
        <f t="shared" si="395"/>
        <v/>
      </c>
      <c r="AX418" s="436"/>
    </row>
    <row r="419" spans="2:50">
      <c r="B419" s="435"/>
      <c r="C419" s="95">
        <f t="shared" si="380"/>
        <v>13</v>
      </c>
      <c r="D419" s="95"/>
      <c r="E419" s="95"/>
      <c r="F419" s="95"/>
      <c r="G419" s="178"/>
      <c r="H419" s="436"/>
      <c r="I419" s="154" t="str">
        <f t="shared" si="396"/>
        <v/>
      </c>
      <c r="J419" s="154" t="str">
        <f t="shared" si="397"/>
        <v/>
      </c>
      <c r="K419" s="155" t="str">
        <f t="shared" si="398"/>
        <v/>
      </c>
      <c r="L419" s="438"/>
      <c r="M419" s="154" t="str">
        <f t="shared" si="381"/>
        <v/>
      </c>
      <c r="N419" s="433"/>
      <c r="O419" s="433"/>
      <c r="P419" s="95"/>
      <c r="Q419" s="95"/>
      <c r="R419" s="178" t="str">
        <f t="shared" si="382"/>
        <v/>
      </c>
      <c r="S419" s="95" t="str">
        <f t="shared" si="383"/>
        <v/>
      </c>
      <c r="T419" s="436"/>
      <c r="U419" s="95"/>
      <c r="V419" s="95"/>
      <c r="W419" s="178" t="str">
        <f t="shared" si="384"/>
        <v/>
      </c>
      <c r="X419" s="95" t="str">
        <f t="shared" si="385"/>
        <v/>
      </c>
      <c r="Y419" s="436"/>
      <c r="Z419" s="95"/>
      <c r="AA419" s="95"/>
      <c r="AB419" s="178" t="str">
        <f t="shared" si="386"/>
        <v/>
      </c>
      <c r="AC419" s="95" t="str">
        <f t="shared" si="387"/>
        <v/>
      </c>
      <c r="AD419" s="436"/>
      <c r="AE419" s="95"/>
      <c r="AF419" s="95"/>
      <c r="AG419" s="178" t="str">
        <f t="shared" si="388"/>
        <v/>
      </c>
      <c r="AH419" s="95" t="str">
        <f t="shared" si="389"/>
        <v/>
      </c>
      <c r="AI419" s="436"/>
      <c r="AJ419" s="95"/>
      <c r="AK419" s="95"/>
      <c r="AL419" s="178" t="str">
        <f t="shared" si="390"/>
        <v/>
      </c>
      <c r="AM419" s="95" t="str">
        <f t="shared" si="391"/>
        <v/>
      </c>
      <c r="AN419" s="436"/>
      <c r="AO419" s="95"/>
      <c r="AP419" s="95"/>
      <c r="AQ419" s="178" t="str">
        <f t="shared" si="392"/>
        <v/>
      </c>
      <c r="AR419" s="95" t="str">
        <f t="shared" si="393"/>
        <v/>
      </c>
      <c r="AS419" s="436"/>
      <c r="AT419" s="95"/>
      <c r="AU419" s="95"/>
      <c r="AV419" s="178" t="str">
        <f t="shared" si="394"/>
        <v/>
      </c>
      <c r="AW419" s="95" t="str">
        <f t="shared" si="395"/>
        <v/>
      </c>
      <c r="AX419" s="436"/>
    </row>
    <row r="420" spans="2:50">
      <c r="B420" s="435"/>
      <c r="C420" s="95">
        <f t="shared" si="380"/>
        <v>14</v>
      </c>
      <c r="D420" s="95"/>
      <c r="E420" s="95"/>
      <c r="F420" s="95"/>
      <c r="G420" s="178"/>
      <c r="H420" s="436"/>
      <c r="I420" s="154" t="str">
        <f t="shared" si="396"/>
        <v/>
      </c>
      <c r="J420" s="154" t="str">
        <f t="shared" si="397"/>
        <v/>
      </c>
      <c r="K420" s="155" t="str">
        <f t="shared" si="398"/>
        <v/>
      </c>
      <c r="L420" s="438"/>
      <c r="M420" s="154" t="str">
        <f t="shared" si="381"/>
        <v/>
      </c>
      <c r="N420" s="433"/>
      <c r="O420" s="433"/>
      <c r="P420" s="95"/>
      <c r="Q420" s="95"/>
      <c r="R420" s="178" t="str">
        <f t="shared" si="382"/>
        <v/>
      </c>
      <c r="S420" s="95" t="str">
        <f t="shared" si="383"/>
        <v/>
      </c>
      <c r="T420" s="436"/>
      <c r="U420" s="95"/>
      <c r="V420" s="95"/>
      <c r="W420" s="178" t="str">
        <f t="shared" si="384"/>
        <v/>
      </c>
      <c r="X420" s="95" t="str">
        <f t="shared" si="385"/>
        <v/>
      </c>
      <c r="Y420" s="436"/>
      <c r="Z420" s="95"/>
      <c r="AA420" s="95"/>
      <c r="AB420" s="178" t="str">
        <f t="shared" si="386"/>
        <v/>
      </c>
      <c r="AC420" s="95" t="str">
        <f t="shared" si="387"/>
        <v/>
      </c>
      <c r="AD420" s="436"/>
      <c r="AE420" s="95"/>
      <c r="AF420" s="95"/>
      <c r="AG420" s="178" t="str">
        <f t="shared" si="388"/>
        <v/>
      </c>
      <c r="AH420" s="95" t="str">
        <f t="shared" si="389"/>
        <v/>
      </c>
      <c r="AI420" s="436"/>
      <c r="AJ420" s="95"/>
      <c r="AK420" s="95"/>
      <c r="AL420" s="178" t="str">
        <f t="shared" si="390"/>
        <v/>
      </c>
      <c r="AM420" s="95" t="str">
        <f t="shared" si="391"/>
        <v/>
      </c>
      <c r="AN420" s="436"/>
      <c r="AO420" s="95"/>
      <c r="AP420" s="95"/>
      <c r="AQ420" s="178" t="str">
        <f t="shared" si="392"/>
        <v/>
      </c>
      <c r="AR420" s="95" t="str">
        <f t="shared" si="393"/>
        <v/>
      </c>
      <c r="AS420" s="436"/>
      <c r="AT420" s="95"/>
      <c r="AU420" s="95"/>
      <c r="AV420" s="178" t="str">
        <f t="shared" si="394"/>
        <v/>
      </c>
      <c r="AW420" s="95" t="str">
        <f t="shared" si="395"/>
        <v/>
      </c>
      <c r="AX420" s="436"/>
    </row>
    <row r="421" spans="2:50">
      <c r="B421" s="435"/>
      <c r="C421" s="95">
        <f t="shared" si="380"/>
        <v>15</v>
      </c>
      <c r="D421" s="95"/>
      <c r="E421" s="95"/>
      <c r="F421" s="95"/>
      <c r="G421" s="178"/>
      <c r="H421" s="436"/>
      <c r="I421" s="154" t="str">
        <f t="shared" si="396"/>
        <v/>
      </c>
      <c r="J421" s="154" t="str">
        <f t="shared" si="397"/>
        <v/>
      </c>
      <c r="K421" s="155" t="str">
        <f t="shared" si="398"/>
        <v/>
      </c>
      <c r="L421" s="439"/>
      <c r="M421" s="154" t="str">
        <f t="shared" si="381"/>
        <v/>
      </c>
      <c r="N421" s="433"/>
      <c r="O421" s="433"/>
      <c r="P421" s="95"/>
      <c r="Q421" s="95"/>
      <c r="R421" s="178" t="str">
        <f t="shared" si="382"/>
        <v/>
      </c>
      <c r="S421" s="95" t="str">
        <f t="shared" si="383"/>
        <v/>
      </c>
      <c r="T421" s="436"/>
      <c r="U421" s="95"/>
      <c r="V421" s="95"/>
      <c r="W421" s="178" t="str">
        <f t="shared" si="384"/>
        <v/>
      </c>
      <c r="X421" s="95" t="str">
        <f t="shared" si="385"/>
        <v/>
      </c>
      <c r="Y421" s="436"/>
      <c r="Z421" s="95"/>
      <c r="AA421" s="95"/>
      <c r="AB421" s="178" t="str">
        <f t="shared" si="386"/>
        <v/>
      </c>
      <c r="AC421" s="95" t="str">
        <f t="shared" si="387"/>
        <v/>
      </c>
      <c r="AD421" s="436"/>
      <c r="AE421" s="95"/>
      <c r="AF421" s="95"/>
      <c r="AG421" s="178" t="str">
        <f t="shared" si="388"/>
        <v/>
      </c>
      <c r="AH421" s="95" t="str">
        <f t="shared" si="389"/>
        <v/>
      </c>
      <c r="AI421" s="436"/>
      <c r="AJ421" s="95"/>
      <c r="AK421" s="95"/>
      <c r="AL421" s="178" t="str">
        <f t="shared" si="390"/>
        <v/>
      </c>
      <c r="AM421" s="95" t="str">
        <f t="shared" si="391"/>
        <v/>
      </c>
      <c r="AN421" s="436"/>
      <c r="AO421" s="95"/>
      <c r="AP421" s="95"/>
      <c r="AQ421" s="178" t="str">
        <f t="shared" si="392"/>
        <v/>
      </c>
      <c r="AR421" s="95" t="str">
        <f t="shared" si="393"/>
        <v/>
      </c>
      <c r="AS421" s="436"/>
      <c r="AT421" s="95"/>
      <c r="AU421" s="95"/>
      <c r="AV421" s="178" t="str">
        <f t="shared" si="394"/>
        <v/>
      </c>
      <c r="AW421" s="95" t="str">
        <f t="shared" si="395"/>
        <v/>
      </c>
      <c r="AX421" s="436"/>
    </row>
    <row r="422" spans="2:50" ht="15.75">
      <c r="B422" s="443" t="s">
        <v>167</v>
      </c>
      <c r="C422" s="444"/>
      <c r="D422" s="444"/>
      <c r="E422" s="444"/>
      <c r="F422" s="444"/>
      <c r="G422" s="444"/>
      <c r="H422" s="444"/>
      <c r="I422" s="151"/>
      <c r="J422" s="151"/>
      <c r="K422" s="151"/>
      <c r="L422" s="151"/>
      <c r="M422" s="151"/>
      <c r="N422" s="433" t="s">
        <v>159</v>
      </c>
      <c r="O422" s="446" t="s">
        <v>106</v>
      </c>
      <c r="P422" s="448">
        <f>AT402+1</f>
        <v>46014</v>
      </c>
      <c r="Q422" s="435"/>
      <c r="R422" s="435"/>
      <c r="S422" s="435"/>
      <c r="T422" s="435"/>
      <c r="U422" s="448">
        <f>P422+1</f>
        <v>46015</v>
      </c>
      <c r="V422" s="435"/>
      <c r="W422" s="435"/>
      <c r="X422" s="435"/>
      <c r="Y422" s="435"/>
      <c r="Z422" s="448">
        <f>U422+1</f>
        <v>46016</v>
      </c>
      <c r="AA422" s="435"/>
      <c r="AB422" s="435"/>
      <c r="AC422" s="435"/>
      <c r="AD422" s="435"/>
      <c r="AE422" s="448">
        <f>Z422+1</f>
        <v>46017</v>
      </c>
      <c r="AF422" s="435"/>
      <c r="AG422" s="435"/>
      <c r="AH422" s="435"/>
      <c r="AI422" s="435"/>
      <c r="AJ422" s="448">
        <f>AE422+1</f>
        <v>46018</v>
      </c>
      <c r="AK422" s="435"/>
      <c r="AL422" s="435"/>
      <c r="AM422" s="435"/>
      <c r="AN422" s="435"/>
      <c r="AO422" s="448">
        <f>AJ422+1</f>
        <v>46019</v>
      </c>
      <c r="AP422" s="435"/>
      <c r="AQ422" s="435"/>
      <c r="AR422" s="435"/>
      <c r="AS422" s="435"/>
      <c r="AT422" s="448">
        <f>AO422+1</f>
        <v>46020</v>
      </c>
      <c r="AU422" s="435"/>
      <c r="AV422" s="435"/>
      <c r="AW422" s="435"/>
      <c r="AX422" s="435"/>
    </row>
    <row r="423" spans="2:50" ht="15.75">
      <c r="B423" s="445"/>
      <c r="C423" s="445"/>
      <c r="D423" s="445"/>
      <c r="E423" s="445"/>
      <c r="F423" s="445"/>
      <c r="G423" s="445"/>
      <c r="H423" s="445"/>
      <c r="I423" s="151"/>
      <c r="J423" s="151"/>
      <c r="K423" s="151"/>
      <c r="L423" s="151"/>
      <c r="M423" s="151"/>
      <c r="N423" s="433"/>
      <c r="O423" s="447"/>
      <c r="P423" s="448" t="s">
        <v>120</v>
      </c>
      <c r="Q423" s="435"/>
      <c r="R423" s="435"/>
      <c r="S423" s="435"/>
      <c r="T423" s="435"/>
      <c r="U423" s="448" t="s">
        <v>114</v>
      </c>
      <c r="V423" s="435"/>
      <c r="W423" s="435"/>
      <c r="X423" s="435"/>
      <c r="Y423" s="435"/>
      <c r="Z423" s="448" t="s">
        <v>115</v>
      </c>
      <c r="AA423" s="435"/>
      <c r="AB423" s="435"/>
      <c r="AC423" s="435"/>
      <c r="AD423" s="435"/>
      <c r="AE423" s="448" t="s">
        <v>116</v>
      </c>
      <c r="AF423" s="435"/>
      <c r="AG423" s="435"/>
      <c r="AH423" s="435"/>
      <c r="AI423" s="435"/>
      <c r="AJ423" s="448" t="s">
        <v>117</v>
      </c>
      <c r="AK423" s="435"/>
      <c r="AL423" s="435"/>
      <c r="AM423" s="435"/>
      <c r="AN423" s="435"/>
      <c r="AO423" s="448" t="s">
        <v>118</v>
      </c>
      <c r="AP423" s="435"/>
      <c r="AQ423" s="435"/>
      <c r="AR423" s="435"/>
      <c r="AS423" s="435"/>
      <c r="AT423" s="448" t="s">
        <v>119</v>
      </c>
      <c r="AU423" s="435"/>
      <c r="AV423" s="435"/>
      <c r="AW423" s="435"/>
      <c r="AX423" s="435"/>
    </row>
    <row r="424" spans="2:50">
      <c r="B424" s="433" t="s">
        <v>155</v>
      </c>
      <c r="C424" s="433" t="s">
        <v>147</v>
      </c>
      <c r="D424" s="433"/>
      <c r="E424" s="433" t="s">
        <v>149</v>
      </c>
      <c r="F424" s="433"/>
      <c r="G424" s="433"/>
      <c r="H424" s="440" t="s">
        <v>156</v>
      </c>
      <c r="I424" s="434" t="s">
        <v>225</v>
      </c>
      <c r="J424" s="434"/>
      <c r="K424" s="434"/>
      <c r="L424" s="434" t="s">
        <v>156</v>
      </c>
      <c r="M424" s="434" t="s">
        <v>168</v>
      </c>
      <c r="N424" s="433"/>
      <c r="O424" s="433" t="s">
        <v>158</v>
      </c>
      <c r="P424" s="430" t="s">
        <v>152</v>
      </c>
      <c r="Q424" s="431"/>
      <c r="R424" s="431"/>
      <c r="S424" s="432"/>
      <c r="T424" s="433" t="s">
        <v>156</v>
      </c>
      <c r="U424" s="430" t="s">
        <v>152</v>
      </c>
      <c r="V424" s="431"/>
      <c r="W424" s="431"/>
      <c r="X424" s="432"/>
      <c r="Y424" s="433" t="s">
        <v>156</v>
      </c>
      <c r="Z424" s="430" t="s">
        <v>152</v>
      </c>
      <c r="AA424" s="431"/>
      <c r="AB424" s="431"/>
      <c r="AC424" s="432"/>
      <c r="AD424" s="433" t="s">
        <v>156</v>
      </c>
      <c r="AE424" s="430" t="s">
        <v>152</v>
      </c>
      <c r="AF424" s="431"/>
      <c r="AG424" s="431"/>
      <c r="AH424" s="432"/>
      <c r="AI424" s="433" t="s">
        <v>156</v>
      </c>
      <c r="AJ424" s="430" t="s">
        <v>152</v>
      </c>
      <c r="AK424" s="431"/>
      <c r="AL424" s="431"/>
      <c r="AM424" s="432"/>
      <c r="AN424" s="433" t="s">
        <v>156</v>
      </c>
      <c r="AO424" s="430" t="s">
        <v>152</v>
      </c>
      <c r="AP424" s="431"/>
      <c r="AQ424" s="431"/>
      <c r="AR424" s="432"/>
      <c r="AS424" s="433" t="s">
        <v>156</v>
      </c>
      <c r="AT424" s="430" t="s">
        <v>152</v>
      </c>
      <c r="AU424" s="431"/>
      <c r="AV424" s="431"/>
      <c r="AW424" s="432"/>
      <c r="AX424" s="433" t="s">
        <v>156</v>
      </c>
    </row>
    <row r="425" spans="2:50">
      <c r="B425" s="433"/>
      <c r="C425" s="433"/>
      <c r="D425" s="433"/>
      <c r="E425" s="433" t="s">
        <v>148</v>
      </c>
      <c r="F425" s="433"/>
      <c r="G425" s="433"/>
      <c r="H425" s="441"/>
      <c r="I425" s="434" t="s">
        <v>148</v>
      </c>
      <c r="J425" s="434"/>
      <c r="K425" s="434"/>
      <c r="L425" s="434"/>
      <c r="M425" s="434"/>
      <c r="N425" s="433"/>
      <c r="O425" s="433"/>
      <c r="P425" s="430" t="s">
        <v>153</v>
      </c>
      <c r="Q425" s="431"/>
      <c r="R425" s="431"/>
      <c r="S425" s="432"/>
      <c r="T425" s="433"/>
      <c r="U425" s="430" t="s">
        <v>153</v>
      </c>
      <c r="V425" s="431"/>
      <c r="W425" s="431"/>
      <c r="X425" s="432"/>
      <c r="Y425" s="433"/>
      <c r="Z425" s="430" t="s">
        <v>153</v>
      </c>
      <c r="AA425" s="431"/>
      <c r="AB425" s="431"/>
      <c r="AC425" s="432"/>
      <c r="AD425" s="433"/>
      <c r="AE425" s="430" t="s">
        <v>153</v>
      </c>
      <c r="AF425" s="431"/>
      <c r="AG425" s="431"/>
      <c r="AH425" s="432"/>
      <c r="AI425" s="433"/>
      <c r="AJ425" s="430" t="s">
        <v>153</v>
      </c>
      <c r="AK425" s="431"/>
      <c r="AL425" s="431"/>
      <c r="AM425" s="432"/>
      <c r="AN425" s="433"/>
      <c r="AO425" s="430" t="s">
        <v>153</v>
      </c>
      <c r="AP425" s="431"/>
      <c r="AQ425" s="431"/>
      <c r="AR425" s="432"/>
      <c r="AS425" s="433"/>
      <c r="AT425" s="430" t="s">
        <v>153</v>
      </c>
      <c r="AU425" s="431"/>
      <c r="AV425" s="431"/>
      <c r="AW425" s="432"/>
      <c r="AX425" s="433"/>
    </row>
    <row r="426" spans="2:50">
      <c r="B426" s="433"/>
      <c r="C426" s="433"/>
      <c r="D426" s="433"/>
      <c r="E426" s="94" t="s">
        <v>150</v>
      </c>
      <c r="F426" s="94" t="s">
        <v>151</v>
      </c>
      <c r="G426" s="94" t="s">
        <v>154</v>
      </c>
      <c r="H426" s="442"/>
      <c r="I426" s="153" t="s">
        <v>150</v>
      </c>
      <c r="J426" s="153" t="s">
        <v>151</v>
      </c>
      <c r="K426" s="153" t="s">
        <v>154</v>
      </c>
      <c r="L426" s="434"/>
      <c r="M426" s="434"/>
      <c r="N426" s="433"/>
      <c r="O426" s="433"/>
      <c r="P426" s="94" t="s">
        <v>150</v>
      </c>
      <c r="Q426" s="94" t="s">
        <v>151</v>
      </c>
      <c r="R426" s="94" t="s">
        <v>154</v>
      </c>
      <c r="S426" s="94" t="s">
        <v>168</v>
      </c>
      <c r="T426" s="433"/>
      <c r="U426" s="94" t="s">
        <v>150</v>
      </c>
      <c r="V426" s="94" t="s">
        <v>151</v>
      </c>
      <c r="W426" s="94" t="s">
        <v>154</v>
      </c>
      <c r="X426" s="94" t="s">
        <v>168</v>
      </c>
      <c r="Y426" s="433"/>
      <c r="Z426" s="94" t="s">
        <v>150</v>
      </c>
      <c r="AA426" s="94" t="s">
        <v>151</v>
      </c>
      <c r="AB426" s="94" t="s">
        <v>154</v>
      </c>
      <c r="AC426" s="94" t="s">
        <v>168</v>
      </c>
      <c r="AD426" s="43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3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3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3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33"/>
    </row>
    <row r="427" spans="2:50">
      <c r="B427" s="433" t="s">
        <v>139</v>
      </c>
      <c r="C427" s="95">
        <f>C407</f>
        <v>1</v>
      </c>
      <c r="D427" s="95"/>
      <c r="E427" s="95"/>
      <c r="F427" s="95"/>
      <c r="G427" s="178" t="e">
        <f>F427/E427</f>
        <v>#DIV/0!</v>
      </c>
      <c r="H427" s="436" t="e">
        <f>AVERAGE(G427:G441)</f>
        <v>#DIV/0!</v>
      </c>
      <c r="I427" s="154" t="str">
        <f t="shared" ref="I427:I429" si="399">IFERROR(AVERAGE(P427,U427,Z427,AE427,AJ427,AO427,AT427),"")</f>
        <v/>
      </c>
      <c r="J427" s="154" t="str">
        <f t="shared" ref="J427:J429" si="400">IFERROR(AVERAGE(Q427,V427,AA427,AF427,AK427,AP427,AU427),"")</f>
        <v/>
      </c>
      <c r="K427" s="155" t="str">
        <f t="shared" ref="K427:K429" si="401">IFERROR(AVERAGE(R427,W427,AB427,AG427,AL427,AQ427,AV427),"")</f>
        <v/>
      </c>
      <c r="L427" s="437" t="str">
        <f>IFERROR(AVERAGE(K427:K441),"-")</f>
        <v>-</v>
      </c>
      <c r="M427" s="154" t="str">
        <f>IFERROR(RANK(K427, K$427:K$441),"")</f>
        <v/>
      </c>
      <c r="N427" s="433"/>
      <c r="O427" s="433"/>
      <c r="P427" s="95"/>
      <c r="Q427" s="95"/>
      <c r="R427" s="178" t="str">
        <f>IFERROR(Q427/P427,"")</f>
        <v/>
      </c>
      <c r="S427" s="95" t="str">
        <f>IFERROR(RANK(R427, R$427:R$441),"")</f>
        <v/>
      </c>
      <c r="T427" s="436" t="e">
        <f>AVERAGE(R427:R441)</f>
        <v>#DIV/0!</v>
      </c>
      <c r="U427" s="95"/>
      <c r="V427" s="95"/>
      <c r="W427" s="178" t="str">
        <f>IFERROR(V427/U427,"")</f>
        <v/>
      </c>
      <c r="X427" s="95" t="str">
        <f>IFERROR(RANK(W427, W$427:W$441),"")</f>
        <v/>
      </c>
      <c r="Y427" s="436" t="e">
        <f>AVERAGE(W427:W441)</f>
        <v>#DIV/0!</v>
      </c>
      <c r="Z427" s="95"/>
      <c r="AA427" s="95"/>
      <c r="AB427" s="178" t="str">
        <f>IFERROR(AA427/Z427,"")</f>
        <v/>
      </c>
      <c r="AC427" s="95" t="str">
        <f>IFERROR(RANK(AB427, AB$427:AB$441),"")</f>
        <v/>
      </c>
      <c r="AD427" s="436" t="e">
        <f>AVERAGE(AB427:AB441)</f>
        <v>#DIV/0!</v>
      </c>
      <c r="AE427" s="95"/>
      <c r="AF427" s="95"/>
      <c r="AG427" s="178" t="str">
        <f>IFERROR(AF427/AE427,"")</f>
        <v/>
      </c>
      <c r="AH427" s="95" t="str">
        <f>IFERROR(RANK(AG427, AG$427:AG$441),"")</f>
        <v/>
      </c>
      <c r="AI427" s="436" t="e">
        <f>AVERAGE(AG427:AG441)</f>
        <v>#DIV/0!</v>
      </c>
      <c r="AJ427" s="95"/>
      <c r="AK427" s="95"/>
      <c r="AL427" s="178" t="str">
        <f>IFERROR(AK427/AJ427,"")</f>
        <v/>
      </c>
      <c r="AM427" s="95" t="str">
        <f>IFERROR(RANK(AL427, AL$427:AL$441),"")</f>
        <v/>
      </c>
      <c r="AN427" s="436" t="e">
        <f>AVERAGE(AL427:AL441)</f>
        <v>#DIV/0!</v>
      </c>
      <c r="AO427" s="95"/>
      <c r="AP427" s="95"/>
      <c r="AQ427" s="178" t="str">
        <f>IFERROR(AP427/AO427,"")</f>
        <v/>
      </c>
      <c r="AR427" s="95" t="str">
        <f>IFERROR(RANK(AQ427, AQ$427:AQ$441),"")</f>
        <v/>
      </c>
      <c r="AS427" s="436" t="e">
        <f>AVERAGE(AQ427:AQ441)</f>
        <v>#DIV/0!</v>
      </c>
      <c r="AT427" s="95"/>
      <c r="AU427" s="95"/>
      <c r="AV427" s="178" t="str">
        <f>IFERROR(AU427/AT427,"")</f>
        <v/>
      </c>
      <c r="AW427" s="95" t="str">
        <f>IFERROR(RANK(AV427, AV$427:AV$441),"")</f>
        <v/>
      </c>
      <c r="AX427" s="436" t="e">
        <f>AVERAGE(AV427:AV441)</f>
        <v>#DIV/0!</v>
      </c>
    </row>
    <row r="428" spans="2:50">
      <c r="B428" s="435"/>
      <c r="C428" s="95">
        <f t="shared" ref="C428:C441" si="402">C408</f>
        <v>2</v>
      </c>
      <c r="D428" s="95"/>
      <c r="E428" s="95"/>
      <c r="F428" s="95"/>
      <c r="G428" s="178"/>
      <c r="H428" s="436"/>
      <c r="I428" s="154" t="str">
        <f t="shared" si="399"/>
        <v/>
      </c>
      <c r="J428" s="154" t="str">
        <f t="shared" si="400"/>
        <v/>
      </c>
      <c r="K428" s="155" t="str">
        <f t="shared" si="401"/>
        <v/>
      </c>
      <c r="L428" s="438"/>
      <c r="M428" s="154" t="str">
        <f t="shared" ref="M428:M441" si="403">IFERROR(RANK(K428, K$427:K$441),"")</f>
        <v/>
      </c>
      <c r="N428" s="433"/>
      <c r="O428" s="433"/>
      <c r="P428" s="95"/>
      <c r="Q428" s="95"/>
      <c r="R428" s="178" t="str">
        <f t="shared" ref="R428:R441" si="404">IFERROR(Q428/P428,"")</f>
        <v/>
      </c>
      <c r="S428" s="95" t="str">
        <f t="shared" ref="S428:S441" si="405">IFERROR(RANK(R428, R$427:R$441),"")</f>
        <v/>
      </c>
      <c r="T428" s="436"/>
      <c r="U428" s="95"/>
      <c r="V428" s="95"/>
      <c r="W428" s="178" t="str">
        <f t="shared" ref="W428:W441" si="406">IFERROR(V428/U428,"")</f>
        <v/>
      </c>
      <c r="X428" s="95" t="str">
        <f t="shared" ref="X428:X441" si="407">IFERROR(RANK(W428, W$427:W$441),"")</f>
        <v/>
      </c>
      <c r="Y428" s="436"/>
      <c r="Z428" s="95"/>
      <c r="AA428" s="95"/>
      <c r="AB428" s="178" t="str">
        <f t="shared" ref="AB428:AB441" si="408">IFERROR(AA428/Z428,"")</f>
        <v/>
      </c>
      <c r="AC428" s="95" t="str">
        <f t="shared" ref="AC428:AC441" si="409">IFERROR(RANK(AB428, AB$427:AB$441),"")</f>
        <v/>
      </c>
      <c r="AD428" s="436"/>
      <c r="AE428" s="95"/>
      <c r="AF428" s="95"/>
      <c r="AG428" s="178" t="str">
        <f t="shared" ref="AG428:AG441" si="410">IFERROR(AF428/AE428,"")</f>
        <v/>
      </c>
      <c r="AH428" s="95" t="str">
        <f t="shared" ref="AH428:AH441" si="411">IFERROR(RANK(AG428, AG$427:AG$441),"")</f>
        <v/>
      </c>
      <c r="AI428" s="436"/>
      <c r="AJ428" s="95"/>
      <c r="AK428" s="95"/>
      <c r="AL428" s="178" t="str">
        <f t="shared" ref="AL428:AL441" si="412">IFERROR(AK428/AJ428,"")</f>
        <v/>
      </c>
      <c r="AM428" s="95" t="str">
        <f t="shared" ref="AM428:AM441" si="413">IFERROR(RANK(AL428, AL$427:AL$441),"")</f>
        <v/>
      </c>
      <c r="AN428" s="436"/>
      <c r="AO428" s="95"/>
      <c r="AP428" s="95"/>
      <c r="AQ428" s="178" t="str">
        <f t="shared" ref="AQ428:AQ441" si="414">IFERROR(AP428/AO428,"")</f>
        <v/>
      </c>
      <c r="AR428" s="95" t="str">
        <f t="shared" ref="AR428:AR441" si="415">IFERROR(RANK(AQ428, AQ$427:AQ$441),"")</f>
        <v/>
      </c>
      <c r="AS428" s="436"/>
      <c r="AT428" s="95"/>
      <c r="AU428" s="95"/>
      <c r="AV428" s="178" t="str">
        <f t="shared" ref="AV428:AV441" si="416">IFERROR(AU428/AT428,"")</f>
        <v/>
      </c>
      <c r="AW428" s="95" t="str">
        <f t="shared" ref="AW428:AW441" si="417">IFERROR(RANK(AV428, AV$427:AV$441),"")</f>
        <v/>
      </c>
      <c r="AX428" s="436"/>
    </row>
    <row r="429" spans="2:50">
      <c r="B429" s="435"/>
      <c r="C429" s="95">
        <f t="shared" si="402"/>
        <v>3</v>
      </c>
      <c r="D429" s="95"/>
      <c r="E429" s="95"/>
      <c r="F429" s="95"/>
      <c r="G429" s="178"/>
      <c r="H429" s="436"/>
      <c r="I429" s="154" t="str">
        <f t="shared" si="399"/>
        <v/>
      </c>
      <c r="J429" s="154" t="str">
        <f t="shared" si="400"/>
        <v/>
      </c>
      <c r="K429" s="155" t="str">
        <f t="shared" si="401"/>
        <v/>
      </c>
      <c r="L429" s="438"/>
      <c r="M429" s="154" t="str">
        <f t="shared" si="403"/>
        <v/>
      </c>
      <c r="N429" s="433"/>
      <c r="O429" s="433"/>
      <c r="P429" s="95"/>
      <c r="Q429" s="95"/>
      <c r="R429" s="178" t="str">
        <f t="shared" si="404"/>
        <v/>
      </c>
      <c r="S429" s="95" t="str">
        <f t="shared" si="405"/>
        <v/>
      </c>
      <c r="T429" s="436"/>
      <c r="U429" s="95"/>
      <c r="V429" s="95"/>
      <c r="W429" s="178" t="str">
        <f t="shared" si="406"/>
        <v/>
      </c>
      <c r="X429" s="95" t="str">
        <f t="shared" si="407"/>
        <v/>
      </c>
      <c r="Y429" s="436"/>
      <c r="Z429" s="95"/>
      <c r="AA429" s="95"/>
      <c r="AB429" s="178" t="str">
        <f t="shared" si="408"/>
        <v/>
      </c>
      <c r="AC429" s="95" t="str">
        <f t="shared" si="409"/>
        <v/>
      </c>
      <c r="AD429" s="436"/>
      <c r="AE429" s="95"/>
      <c r="AF429" s="95"/>
      <c r="AG429" s="178" t="str">
        <f t="shared" si="410"/>
        <v/>
      </c>
      <c r="AH429" s="95" t="str">
        <f t="shared" si="411"/>
        <v/>
      </c>
      <c r="AI429" s="436"/>
      <c r="AJ429" s="95"/>
      <c r="AK429" s="95"/>
      <c r="AL429" s="178" t="str">
        <f t="shared" si="412"/>
        <v/>
      </c>
      <c r="AM429" s="95" t="str">
        <f t="shared" si="413"/>
        <v/>
      </c>
      <c r="AN429" s="436"/>
      <c r="AO429" s="95"/>
      <c r="AP429" s="95"/>
      <c r="AQ429" s="178" t="str">
        <f t="shared" si="414"/>
        <v/>
      </c>
      <c r="AR429" s="95" t="str">
        <f t="shared" si="415"/>
        <v/>
      </c>
      <c r="AS429" s="436"/>
      <c r="AT429" s="95"/>
      <c r="AU429" s="95"/>
      <c r="AV429" s="178" t="str">
        <f t="shared" si="416"/>
        <v/>
      </c>
      <c r="AW429" s="95" t="str">
        <f t="shared" si="417"/>
        <v/>
      </c>
      <c r="AX429" s="436"/>
    </row>
    <row r="430" spans="2:50">
      <c r="B430" s="435"/>
      <c r="C430" s="95">
        <f t="shared" si="402"/>
        <v>4</v>
      </c>
      <c r="D430" s="95"/>
      <c r="E430" s="95"/>
      <c r="F430" s="95"/>
      <c r="G430" s="178"/>
      <c r="H430" s="436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38"/>
      <c r="M430" s="154" t="str">
        <f t="shared" si="403"/>
        <v/>
      </c>
      <c r="N430" s="433"/>
      <c r="O430" s="433"/>
      <c r="P430" s="95"/>
      <c r="Q430" s="95"/>
      <c r="R430" s="178" t="str">
        <f t="shared" si="404"/>
        <v/>
      </c>
      <c r="S430" s="95" t="str">
        <f t="shared" si="405"/>
        <v/>
      </c>
      <c r="T430" s="436"/>
      <c r="U430" s="95"/>
      <c r="V430" s="95"/>
      <c r="W430" s="178" t="str">
        <f t="shared" si="406"/>
        <v/>
      </c>
      <c r="X430" s="95" t="str">
        <f t="shared" si="407"/>
        <v/>
      </c>
      <c r="Y430" s="436"/>
      <c r="Z430" s="95"/>
      <c r="AA430" s="95"/>
      <c r="AB430" s="178" t="str">
        <f t="shared" si="408"/>
        <v/>
      </c>
      <c r="AC430" s="95" t="str">
        <f t="shared" si="409"/>
        <v/>
      </c>
      <c r="AD430" s="436"/>
      <c r="AE430" s="95"/>
      <c r="AF430" s="95"/>
      <c r="AG430" s="178" t="str">
        <f t="shared" si="410"/>
        <v/>
      </c>
      <c r="AH430" s="95" t="str">
        <f t="shared" si="411"/>
        <v/>
      </c>
      <c r="AI430" s="436"/>
      <c r="AJ430" s="95"/>
      <c r="AK430" s="95"/>
      <c r="AL430" s="178" t="str">
        <f t="shared" si="412"/>
        <v/>
      </c>
      <c r="AM430" s="95" t="str">
        <f t="shared" si="413"/>
        <v/>
      </c>
      <c r="AN430" s="436"/>
      <c r="AO430" s="95"/>
      <c r="AP430" s="95"/>
      <c r="AQ430" s="178" t="str">
        <f t="shared" si="414"/>
        <v/>
      </c>
      <c r="AR430" s="95" t="str">
        <f t="shared" si="415"/>
        <v/>
      </c>
      <c r="AS430" s="436"/>
      <c r="AT430" s="95"/>
      <c r="AU430" s="95"/>
      <c r="AV430" s="178" t="str">
        <f t="shared" si="416"/>
        <v/>
      </c>
      <c r="AW430" s="95" t="str">
        <f t="shared" si="417"/>
        <v/>
      </c>
      <c r="AX430" s="436"/>
    </row>
    <row r="431" spans="2:50">
      <c r="B431" s="435"/>
      <c r="C431" s="95">
        <f t="shared" si="402"/>
        <v>5</v>
      </c>
      <c r="D431" s="95"/>
      <c r="E431" s="95"/>
      <c r="F431" s="95"/>
      <c r="G431" s="178"/>
      <c r="H431" s="436"/>
      <c r="I431" s="154" t="str">
        <f t="shared" ref="I431:I441" si="418">IFERROR(AVERAGE(P431,U431,Z431,AE431,AJ431,AO431,AT431),"")</f>
        <v/>
      </c>
      <c r="J431" s="154" t="str">
        <f t="shared" ref="J431:J441" si="419">IFERROR(AVERAGE(Q431,V431,AA431,AF431,AK431,AP431,AU431),"")</f>
        <v/>
      </c>
      <c r="K431" s="155" t="str">
        <f t="shared" ref="K431:K441" si="420">IFERROR(AVERAGE(R431,W431,AB431,AG431,AL431,AQ431,AV431),"")</f>
        <v/>
      </c>
      <c r="L431" s="438"/>
      <c r="M431" s="154" t="str">
        <f t="shared" si="403"/>
        <v/>
      </c>
      <c r="N431" s="433"/>
      <c r="O431" s="433"/>
      <c r="P431" s="95"/>
      <c r="Q431" s="95"/>
      <c r="R431" s="178" t="str">
        <f t="shared" si="404"/>
        <v/>
      </c>
      <c r="S431" s="95" t="str">
        <f t="shared" si="405"/>
        <v/>
      </c>
      <c r="T431" s="436"/>
      <c r="U431" s="95"/>
      <c r="V431" s="95"/>
      <c r="W431" s="178" t="str">
        <f t="shared" si="406"/>
        <v/>
      </c>
      <c r="X431" s="95" t="str">
        <f t="shared" si="407"/>
        <v/>
      </c>
      <c r="Y431" s="436"/>
      <c r="Z431" s="95"/>
      <c r="AA431" s="95"/>
      <c r="AB431" s="178" t="str">
        <f t="shared" si="408"/>
        <v/>
      </c>
      <c r="AC431" s="95" t="str">
        <f t="shared" si="409"/>
        <v/>
      </c>
      <c r="AD431" s="436"/>
      <c r="AE431" s="95"/>
      <c r="AF431" s="95"/>
      <c r="AG431" s="178" t="str">
        <f t="shared" si="410"/>
        <v/>
      </c>
      <c r="AH431" s="95" t="str">
        <f t="shared" si="411"/>
        <v/>
      </c>
      <c r="AI431" s="436"/>
      <c r="AJ431" s="95"/>
      <c r="AK431" s="95"/>
      <c r="AL431" s="178" t="str">
        <f t="shared" si="412"/>
        <v/>
      </c>
      <c r="AM431" s="95" t="str">
        <f t="shared" si="413"/>
        <v/>
      </c>
      <c r="AN431" s="436"/>
      <c r="AO431" s="95"/>
      <c r="AP431" s="95"/>
      <c r="AQ431" s="178" t="str">
        <f t="shared" si="414"/>
        <v/>
      </c>
      <c r="AR431" s="95" t="str">
        <f t="shared" si="415"/>
        <v/>
      </c>
      <c r="AS431" s="436"/>
      <c r="AT431" s="95"/>
      <c r="AU431" s="95"/>
      <c r="AV431" s="178" t="str">
        <f t="shared" si="416"/>
        <v/>
      </c>
      <c r="AW431" s="95" t="str">
        <f t="shared" si="417"/>
        <v/>
      </c>
      <c r="AX431" s="436"/>
    </row>
    <row r="432" spans="2:50">
      <c r="B432" s="435"/>
      <c r="C432" s="95">
        <f t="shared" si="402"/>
        <v>6</v>
      </c>
      <c r="D432" s="95"/>
      <c r="E432" s="95"/>
      <c r="F432" s="95"/>
      <c r="G432" s="178"/>
      <c r="H432" s="436"/>
      <c r="I432" s="154" t="str">
        <f t="shared" si="418"/>
        <v/>
      </c>
      <c r="J432" s="154" t="str">
        <f t="shared" si="419"/>
        <v/>
      </c>
      <c r="K432" s="155" t="str">
        <f t="shared" si="420"/>
        <v/>
      </c>
      <c r="L432" s="438"/>
      <c r="M432" s="154" t="str">
        <f t="shared" si="403"/>
        <v/>
      </c>
      <c r="N432" s="433"/>
      <c r="O432" s="433"/>
      <c r="P432" s="95"/>
      <c r="Q432" s="95"/>
      <c r="R432" s="178" t="str">
        <f t="shared" si="404"/>
        <v/>
      </c>
      <c r="S432" s="95" t="str">
        <f t="shared" si="405"/>
        <v/>
      </c>
      <c r="T432" s="436"/>
      <c r="U432" s="95"/>
      <c r="V432" s="95"/>
      <c r="W432" s="178" t="str">
        <f t="shared" si="406"/>
        <v/>
      </c>
      <c r="X432" s="95" t="str">
        <f t="shared" si="407"/>
        <v/>
      </c>
      <c r="Y432" s="436"/>
      <c r="Z432" s="95"/>
      <c r="AA432" s="95"/>
      <c r="AB432" s="178" t="str">
        <f t="shared" si="408"/>
        <v/>
      </c>
      <c r="AC432" s="95" t="str">
        <f t="shared" si="409"/>
        <v/>
      </c>
      <c r="AD432" s="436"/>
      <c r="AE432" s="95"/>
      <c r="AF432" s="95"/>
      <c r="AG432" s="178" t="str">
        <f t="shared" si="410"/>
        <v/>
      </c>
      <c r="AH432" s="95" t="str">
        <f t="shared" si="411"/>
        <v/>
      </c>
      <c r="AI432" s="436"/>
      <c r="AJ432" s="95"/>
      <c r="AK432" s="95"/>
      <c r="AL432" s="178" t="str">
        <f t="shared" si="412"/>
        <v/>
      </c>
      <c r="AM432" s="95" t="str">
        <f t="shared" si="413"/>
        <v/>
      </c>
      <c r="AN432" s="436"/>
      <c r="AO432" s="95"/>
      <c r="AP432" s="95"/>
      <c r="AQ432" s="178" t="str">
        <f t="shared" si="414"/>
        <v/>
      </c>
      <c r="AR432" s="95" t="str">
        <f t="shared" si="415"/>
        <v/>
      </c>
      <c r="AS432" s="436"/>
      <c r="AT432" s="95"/>
      <c r="AU432" s="95"/>
      <c r="AV432" s="178" t="str">
        <f t="shared" si="416"/>
        <v/>
      </c>
      <c r="AW432" s="95" t="str">
        <f t="shared" si="417"/>
        <v/>
      </c>
      <c r="AX432" s="436"/>
    </row>
    <row r="433" spans="2:50">
      <c r="B433" s="435"/>
      <c r="C433" s="95">
        <f t="shared" si="402"/>
        <v>7</v>
      </c>
      <c r="D433" s="95"/>
      <c r="E433" s="95"/>
      <c r="F433" s="95"/>
      <c r="G433" s="178"/>
      <c r="H433" s="436"/>
      <c r="I433" s="154" t="str">
        <f t="shared" si="418"/>
        <v/>
      </c>
      <c r="J433" s="154" t="str">
        <f t="shared" si="419"/>
        <v/>
      </c>
      <c r="K433" s="155" t="str">
        <f t="shared" si="420"/>
        <v/>
      </c>
      <c r="L433" s="438"/>
      <c r="M433" s="154" t="str">
        <f t="shared" si="403"/>
        <v/>
      </c>
      <c r="N433" s="433"/>
      <c r="O433" s="433"/>
      <c r="P433" s="95"/>
      <c r="Q433" s="95"/>
      <c r="R433" s="178" t="str">
        <f t="shared" si="404"/>
        <v/>
      </c>
      <c r="S433" s="95" t="str">
        <f t="shared" si="405"/>
        <v/>
      </c>
      <c r="T433" s="436"/>
      <c r="U433" s="95"/>
      <c r="V433" s="95"/>
      <c r="W433" s="178" t="str">
        <f t="shared" si="406"/>
        <v/>
      </c>
      <c r="X433" s="95" t="str">
        <f t="shared" si="407"/>
        <v/>
      </c>
      <c r="Y433" s="436"/>
      <c r="Z433" s="95"/>
      <c r="AA433" s="95"/>
      <c r="AB433" s="178" t="str">
        <f t="shared" si="408"/>
        <v/>
      </c>
      <c r="AC433" s="95" t="str">
        <f t="shared" si="409"/>
        <v/>
      </c>
      <c r="AD433" s="436"/>
      <c r="AE433" s="95"/>
      <c r="AF433" s="95"/>
      <c r="AG433" s="178" t="str">
        <f t="shared" si="410"/>
        <v/>
      </c>
      <c r="AH433" s="95" t="str">
        <f t="shared" si="411"/>
        <v/>
      </c>
      <c r="AI433" s="436"/>
      <c r="AJ433" s="95"/>
      <c r="AK433" s="95"/>
      <c r="AL433" s="178" t="str">
        <f t="shared" si="412"/>
        <v/>
      </c>
      <c r="AM433" s="95" t="str">
        <f t="shared" si="413"/>
        <v/>
      </c>
      <c r="AN433" s="436"/>
      <c r="AO433" s="95"/>
      <c r="AP433" s="95"/>
      <c r="AQ433" s="178" t="str">
        <f t="shared" si="414"/>
        <v/>
      </c>
      <c r="AR433" s="95" t="str">
        <f t="shared" si="415"/>
        <v/>
      </c>
      <c r="AS433" s="436"/>
      <c r="AT433" s="95"/>
      <c r="AU433" s="95"/>
      <c r="AV433" s="178" t="str">
        <f t="shared" si="416"/>
        <v/>
      </c>
      <c r="AW433" s="95" t="str">
        <f t="shared" si="417"/>
        <v/>
      </c>
      <c r="AX433" s="436"/>
    </row>
    <row r="434" spans="2:50">
      <c r="B434" s="435"/>
      <c r="C434" s="95">
        <f t="shared" si="402"/>
        <v>8</v>
      </c>
      <c r="D434" s="95"/>
      <c r="E434" s="95"/>
      <c r="F434" s="95"/>
      <c r="G434" s="178"/>
      <c r="H434" s="436"/>
      <c r="I434" s="154" t="str">
        <f t="shared" si="418"/>
        <v/>
      </c>
      <c r="J434" s="154" t="str">
        <f t="shared" si="419"/>
        <v/>
      </c>
      <c r="K434" s="155" t="str">
        <f t="shared" si="420"/>
        <v/>
      </c>
      <c r="L434" s="438"/>
      <c r="M434" s="154" t="str">
        <f t="shared" si="403"/>
        <v/>
      </c>
      <c r="N434" s="433"/>
      <c r="O434" s="433"/>
      <c r="P434" s="95"/>
      <c r="Q434" s="95"/>
      <c r="R434" s="178" t="str">
        <f t="shared" si="404"/>
        <v/>
      </c>
      <c r="S434" s="95" t="str">
        <f t="shared" si="405"/>
        <v/>
      </c>
      <c r="T434" s="436"/>
      <c r="U434" s="95"/>
      <c r="V434" s="95"/>
      <c r="W434" s="178" t="str">
        <f t="shared" si="406"/>
        <v/>
      </c>
      <c r="X434" s="95" t="str">
        <f t="shared" si="407"/>
        <v/>
      </c>
      <c r="Y434" s="436"/>
      <c r="Z434" s="95"/>
      <c r="AA434" s="95"/>
      <c r="AB434" s="178" t="str">
        <f t="shared" si="408"/>
        <v/>
      </c>
      <c r="AC434" s="95" t="str">
        <f t="shared" si="409"/>
        <v/>
      </c>
      <c r="AD434" s="436"/>
      <c r="AE434" s="95"/>
      <c r="AF434" s="95"/>
      <c r="AG434" s="178" t="str">
        <f t="shared" si="410"/>
        <v/>
      </c>
      <c r="AH434" s="95" t="str">
        <f t="shared" si="411"/>
        <v/>
      </c>
      <c r="AI434" s="436"/>
      <c r="AJ434" s="95"/>
      <c r="AK434" s="95"/>
      <c r="AL434" s="178" t="str">
        <f t="shared" si="412"/>
        <v/>
      </c>
      <c r="AM434" s="95" t="str">
        <f t="shared" si="413"/>
        <v/>
      </c>
      <c r="AN434" s="436"/>
      <c r="AO434" s="95"/>
      <c r="AP434" s="95"/>
      <c r="AQ434" s="178" t="str">
        <f t="shared" si="414"/>
        <v/>
      </c>
      <c r="AR434" s="95" t="str">
        <f t="shared" si="415"/>
        <v/>
      </c>
      <c r="AS434" s="436"/>
      <c r="AT434" s="95"/>
      <c r="AU434" s="95"/>
      <c r="AV434" s="178" t="str">
        <f t="shared" si="416"/>
        <v/>
      </c>
      <c r="AW434" s="95" t="str">
        <f t="shared" si="417"/>
        <v/>
      </c>
      <c r="AX434" s="436"/>
    </row>
    <row r="435" spans="2:50">
      <c r="B435" s="435"/>
      <c r="C435" s="95">
        <f t="shared" si="402"/>
        <v>9</v>
      </c>
      <c r="D435" s="95"/>
      <c r="E435" s="95"/>
      <c r="F435" s="95"/>
      <c r="G435" s="178"/>
      <c r="H435" s="436"/>
      <c r="I435" s="154" t="str">
        <f t="shared" si="418"/>
        <v/>
      </c>
      <c r="J435" s="154" t="str">
        <f t="shared" si="419"/>
        <v/>
      </c>
      <c r="K435" s="155" t="str">
        <f t="shared" si="420"/>
        <v/>
      </c>
      <c r="L435" s="438"/>
      <c r="M435" s="154" t="str">
        <f t="shared" si="403"/>
        <v/>
      </c>
      <c r="N435" s="433"/>
      <c r="O435" s="433"/>
      <c r="P435" s="95"/>
      <c r="Q435" s="95"/>
      <c r="R435" s="178" t="str">
        <f t="shared" si="404"/>
        <v/>
      </c>
      <c r="S435" s="95" t="str">
        <f t="shared" si="405"/>
        <v/>
      </c>
      <c r="T435" s="436"/>
      <c r="U435" s="95"/>
      <c r="V435" s="95"/>
      <c r="W435" s="178" t="str">
        <f t="shared" si="406"/>
        <v/>
      </c>
      <c r="X435" s="95" t="str">
        <f t="shared" si="407"/>
        <v/>
      </c>
      <c r="Y435" s="436"/>
      <c r="Z435" s="95"/>
      <c r="AA435" s="95"/>
      <c r="AB435" s="178" t="str">
        <f t="shared" si="408"/>
        <v/>
      </c>
      <c r="AC435" s="95" t="str">
        <f t="shared" si="409"/>
        <v/>
      </c>
      <c r="AD435" s="436"/>
      <c r="AE435" s="95"/>
      <c r="AF435" s="95"/>
      <c r="AG435" s="178" t="str">
        <f t="shared" si="410"/>
        <v/>
      </c>
      <c r="AH435" s="95" t="str">
        <f t="shared" si="411"/>
        <v/>
      </c>
      <c r="AI435" s="436"/>
      <c r="AJ435" s="95"/>
      <c r="AK435" s="95"/>
      <c r="AL435" s="178" t="str">
        <f t="shared" si="412"/>
        <v/>
      </c>
      <c r="AM435" s="95" t="str">
        <f t="shared" si="413"/>
        <v/>
      </c>
      <c r="AN435" s="436"/>
      <c r="AO435" s="95"/>
      <c r="AP435" s="95"/>
      <c r="AQ435" s="178" t="str">
        <f t="shared" si="414"/>
        <v/>
      </c>
      <c r="AR435" s="95" t="str">
        <f t="shared" si="415"/>
        <v/>
      </c>
      <c r="AS435" s="436"/>
      <c r="AT435" s="95"/>
      <c r="AU435" s="95"/>
      <c r="AV435" s="178" t="str">
        <f t="shared" si="416"/>
        <v/>
      </c>
      <c r="AW435" s="95" t="str">
        <f t="shared" si="417"/>
        <v/>
      </c>
      <c r="AX435" s="436"/>
    </row>
    <row r="436" spans="2:50">
      <c r="B436" s="435"/>
      <c r="C436" s="95">
        <f t="shared" si="402"/>
        <v>10</v>
      </c>
      <c r="D436" s="95"/>
      <c r="E436" s="95"/>
      <c r="F436" s="95"/>
      <c r="G436" s="178"/>
      <c r="H436" s="436"/>
      <c r="I436" s="154" t="str">
        <f t="shared" si="418"/>
        <v/>
      </c>
      <c r="J436" s="154" t="str">
        <f t="shared" si="419"/>
        <v/>
      </c>
      <c r="K436" s="155" t="str">
        <f t="shared" si="420"/>
        <v/>
      </c>
      <c r="L436" s="438"/>
      <c r="M436" s="154" t="str">
        <f t="shared" si="403"/>
        <v/>
      </c>
      <c r="N436" s="433"/>
      <c r="O436" s="433"/>
      <c r="P436" s="95"/>
      <c r="Q436" s="95"/>
      <c r="R436" s="178" t="str">
        <f t="shared" si="404"/>
        <v/>
      </c>
      <c r="S436" s="95" t="str">
        <f t="shared" si="405"/>
        <v/>
      </c>
      <c r="T436" s="436"/>
      <c r="U436" s="95"/>
      <c r="V436" s="95"/>
      <c r="W436" s="178" t="str">
        <f t="shared" si="406"/>
        <v/>
      </c>
      <c r="X436" s="95" t="str">
        <f t="shared" si="407"/>
        <v/>
      </c>
      <c r="Y436" s="436"/>
      <c r="Z436" s="95"/>
      <c r="AA436" s="95"/>
      <c r="AB436" s="178" t="str">
        <f t="shared" si="408"/>
        <v/>
      </c>
      <c r="AC436" s="95" t="str">
        <f t="shared" si="409"/>
        <v/>
      </c>
      <c r="AD436" s="436"/>
      <c r="AE436" s="95"/>
      <c r="AF436" s="95"/>
      <c r="AG436" s="178" t="str">
        <f t="shared" si="410"/>
        <v/>
      </c>
      <c r="AH436" s="95" t="str">
        <f t="shared" si="411"/>
        <v/>
      </c>
      <c r="AI436" s="436"/>
      <c r="AJ436" s="95"/>
      <c r="AK436" s="95"/>
      <c r="AL436" s="178" t="str">
        <f t="shared" si="412"/>
        <v/>
      </c>
      <c r="AM436" s="95" t="str">
        <f t="shared" si="413"/>
        <v/>
      </c>
      <c r="AN436" s="436"/>
      <c r="AO436" s="95"/>
      <c r="AP436" s="95"/>
      <c r="AQ436" s="178" t="str">
        <f t="shared" si="414"/>
        <v/>
      </c>
      <c r="AR436" s="95" t="str">
        <f t="shared" si="415"/>
        <v/>
      </c>
      <c r="AS436" s="436"/>
      <c r="AT436" s="95"/>
      <c r="AU436" s="95"/>
      <c r="AV436" s="178" t="str">
        <f t="shared" si="416"/>
        <v/>
      </c>
      <c r="AW436" s="95" t="str">
        <f t="shared" si="417"/>
        <v/>
      </c>
      <c r="AX436" s="436"/>
    </row>
    <row r="437" spans="2:50">
      <c r="B437" s="435"/>
      <c r="C437" s="95">
        <f t="shared" si="402"/>
        <v>11</v>
      </c>
      <c r="D437" s="95"/>
      <c r="E437" s="95"/>
      <c r="F437" s="95"/>
      <c r="G437" s="178"/>
      <c r="H437" s="436"/>
      <c r="I437" s="154" t="str">
        <f t="shared" si="418"/>
        <v/>
      </c>
      <c r="J437" s="154" t="str">
        <f t="shared" si="419"/>
        <v/>
      </c>
      <c r="K437" s="155" t="str">
        <f t="shared" si="420"/>
        <v/>
      </c>
      <c r="L437" s="438"/>
      <c r="M437" s="154" t="str">
        <f t="shared" si="403"/>
        <v/>
      </c>
      <c r="N437" s="433"/>
      <c r="O437" s="433"/>
      <c r="P437" s="95"/>
      <c r="Q437" s="95"/>
      <c r="R437" s="178" t="str">
        <f t="shared" si="404"/>
        <v/>
      </c>
      <c r="S437" s="95" t="str">
        <f t="shared" si="405"/>
        <v/>
      </c>
      <c r="T437" s="436"/>
      <c r="U437" s="95"/>
      <c r="V437" s="95"/>
      <c r="W437" s="178" t="str">
        <f t="shared" si="406"/>
        <v/>
      </c>
      <c r="X437" s="95" t="str">
        <f t="shared" si="407"/>
        <v/>
      </c>
      <c r="Y437" s="436"/>
      <c r="Z437" s="95"/>
      <c r="AA437" s="95"/>
      <c r="AB437" s="178" t="str">
        <f t="shared" si="408"/>
        <v/>
      </c>
      <c r="AC437" s="95" t="str">
        <f t="shared" si="409"/>
        <v/>
      </c>
      <c r="AD437" s="436"/>
      <c r="AE437" s="95"/>
      <c r="AF437" s="95"/>
      <c r="AG437" s="178" t="str">
        <f t="shared" si="410"/>
        <v/>
      </c>
      <c r="AH437" s="95" t="str">
        <f t="shared" si="411"/>
        <v/>
      </c>
      <c r="AI437" s="436"/>
      <c r="AJ437" s="95"/>
      <c r="AK437" s="95"/>
      <c r="AL437" s="178" t="str">
        <f t="shared" si="412"/>
        <v/>
      </c>
      <c r="AM437" s="95" t="str">
        <f t="shared" si="413"/>
        <v/>
      </c>
      <c r="AN437" s="436"/>
      <c r="AO437" s="95"/>
      <c r="AP437" s="95"/>
      <c r="AQ437" s="178" t="str">
        <f t="shared" si="414"/>
        <v/>
      </c>
      <c r="AR437" s="95" t="str">
        <f t="shared" si="415"/>
        <v/>
      </c>
      <c r="AS437" s="436"/>
      <c r="AT437" s="95"/>
      <c r="AU437" s="95"/>
      <c r="AV437" s="178" t="str">
        <f t="shared" si="416"/>
        <v/>
      </c>
      <c r="AW437" s="95" t="str">
        <f t="shared" si="417"/>
        <v/>
      </c>
      <c r="AX437" s="436"/>
    </row>
    <row r="438" spans="2:50">
      <c r="B438" s="435"/>
      <c r="C438" s="95">
        <f t="shared" si="402"/>
        <v>12</v>
      </c>
      <c r="D438" s="95"/>
      <c r="E438" s="95"/>
      <c r="F438" s="95"/>
      <c r="G438" s="178"/>
      <c r="H438" s="436"/>
      <c r="I438" s="154" t="str">
        <f t="shared" si="418"/>
        <v/>
      </c>
      <c r="J438" s="154" t="str">
        <f t="shared" si="419"/>
        <v/>
      </c>
      <c r="K438" s="155" t="str">
        <f t="shared" si="420"/>
        <v/>
      </c>
      <c r="L438" s="438"/>
      <c r="M438" s="154" t="str">
        <f t="shared" si="403"/>
        <v/>
      </c>
      <c r="N438" s="433"/>
      <c r="O438" s="433"/>
      <c r="P438" s="95"/>
      <c r="Q438" s="95"/>
      <c r="R438" s="178" t="str">
        <f t="shared" si="404"/>
        <v/>
      </c>
      <c r="S438" s="95" t="str">
        <f t="shared" si="405"/>
        <v/>
      </c>
      <c r="T438" s="436"/>
      <c r="U438" s="95"/>
      <c r="V438" s="95"/>
      <c r="W438" s="178" t="str">
        <f t="shared" si="406"/>
        <v/>
      </c>
      <c r="X438" s="95" t="str">
        <f t="shared" si="407"/>
        <v/>
      </c>
      <c r="Y438" s="436"/>
      <c r="Z438" s="95"/>
      <c r="AA438" s="95"/>
      <c r="AB438" s="178" t="str">
        <f t="shared" si="408"/>
        <v/>
      </c>
      <c r="AC438" s="95" t="str">
        <f t="shared" si="409"/>
        <v/>
      </c>
      <c r="AD438" s="436"/>
      <c r="AE438" s="95"/>
      <c r="AF438" s="95"/>
      <c r="AG438" s="178" t="str">
        <f t="shared" si="410"/>
        <v/>
      </c>
      <c r="AH438" s="95" t="str">
        <f t="shared" si="411"/>
        <v/>
      </c>
      <c r="AI438" s="436"/>
      <c r="AJ438" s="95"/>
      <c r="AK438" s="95"/>
      <c r="AL438" s="178" t="str">
        <f t="shared" si="412"/>
        <v/>
      </c>
      <c r="AM438" s="95" t="str">
        <f t="shared" si="413"/>
        <v/>
      </c>
      <c r="AN438" s="436"/>
      <c r="AO438" s="95"/>
      <c r="AP438" s="95"/>
      <c r="AQ438" s="178" t="str">
        <f t="shared" si="414"/>
        <v/>
      </c>
      <c r="AR438" s="95" t="str">
        <f t="shared" si="415"/>
        <v/>
      </c>
      <c r="AS438" s="436"/>
      <c r="AT438" s="95"/>
      <c r="AU438" s="95"/>
      <c r="AV438" s="178" t="str">
        <f t="shared" si="416"/>
        <v/>
      </c>
      <c r="AW438" s="95" t="str">
        <f t="shared" si="417"/>
        <v/>
      </c>
      <c r="AX438" s="436"/>
    </row>
    <row r="439" spans="2:50">
      <c r="B439" s="435"/>
      <c r="C439" s="95">
        <f t="shared" si="402"/>
        <v>13</v>
      </c>
      <c r="D439" s="95"/>
      <c r="E439" s="95"/>
      <c r="F439" s="95"/>
      <c r="G439" s="178"/>
      <c r="H439" s="436"/>
      <c r="I439" s="154" t="str">
        <f t="shared" si="418"/>
        <v/>
      </c>
      <c r="J439" s="154" t="str">
        <f t="shared" si="419"/>
        <v/>
      </c>
      <c r="K439" s="155" t="str">
        <f t="shared" si="420"/>
        <v/>
      </c>
      <c r="L439" s="438"/>
      <c r="M439" s="154" t="str">
        <f t="shared" si="403"/>
        <v/>
      </c>
      <c r="N439" s="433"/>
      <c r="O439" s="433"/>
      <c r="P439" s="95"/>
      <c r="Q439" s="95"/>
      <c r="R439" s="178" t="str">
        <f t="shared" si="404"/>
        <v/>
      </c>
      <c r="S439" s="95" t="str">
        <f t="shared" si="405"/>
        <v/>
      </c>
      <c r="T439" s="436"/>
      <c r="U439" s="95"/>
      <c r="V439" s="95"/>
      <c r="W439" s="178" t="str">
        <f t="shared" si="406"/>
        <v/>
      </c>
      <c r="X439" s="95" t="str">
        <f t="shared" si="407"/>
        <v/>
      </c>
      <c r="Y439" s="436"/>
      <c r="Z439" s="95"/>
      <c r="AA439" s="95"/>
      <c r="AB439" s="178" t="str">
        <f t="shared" si="408"/>
        <v/>
      </c>
      <c r="AC439" s="95" t="str">
        <f t="shared" si="409"/>
        <v/>
      </c>
      <c r="AD439" s="436"/>
      <c r="AE439" s="95"/>
      <c r="AF439" s="95"/>
      <c r="AG439" s="178" t="str">
        <f t="shared" si="410"/>
        <v/>
      </c>
      <c r="AH439" s="95" t="str">
        <f t="shared" si="411"/>
        <v/>
      </c>
      <c r="AI439" s="436"/>
      <c r="AJ439" s="95"/>
      <c r="AK439" s="95"/>
      <c r="AL439" s="178" t="str">
        <f t="shared" si="412"/>
        <v/>
      </c>
      <c r="AM439" s="95" t="str">
        <f t="shared" si="413"/>
        <v/>
      </c>
      <c r="AN439" s="436"/>
      <c r="AO439" s="95"/>
      <c r="AP439" s="95"/>
      <c r="AQ439" s="178" t="str">
        <f t="shared" si="414"/>
        <v/>
      </c>
      <c r="AR439" s="95" t="str">
        <f t="shared" si="415"/>
        <v/>
      </c>
      <c r="AS439" s="436"/>
      <c r="AT439" s="95"/>
      <c r="AU439" s="95"/>
      <c r="AV439" s="178" t="str">
        <f t="shared" si="416"/>
        <v/>
      </c>
      <c r="AW439" s="95" t="str">
        <f t="shared" si="417"/>
        <v/>
      </c>
      <c r="AX439" s="436"/>
    </row>
    <row r="440" spans="2:50">
      <c r="B440" s="435"/>
      <c r="C440" s="95">
        <f t="shared" si="402"/>
        <v>14</v>
      </c>
      <c r="D440" s="95"/>
      <c r="E440" s="95"/>
      <c r="F440" s="95"/>
      <c r="G440" s="178"/>
      <c r="H440" s="436"/>
      <c r="I440" s="154" t="str">
        <f t="shared" si="418"/>
        <v/>
      </c>
      <c r="J440" s="154" t="str">
        <f t="shared" si="419"/>
        <v/>
      </c>
      <c r="K440" s="155" t="str">
        <f t="shared" si="420"/>
        <v/>
      </c>
      <c r="L440" s="438"/>
      <c r="M440" s="154" t="str">
        <f t="shared" si="403"/>
        <v/>
      </c>
      <c r="N440" s="433"/>
      <c r="O440" s="433"/>
      <c r="P440" s="95"/>
      <c r="Q440" s="95"/>
      <c r="R440" s="178" t="str">
        <f t="shared" si="404"/>
        <v/>
      </c>
      <c r="S440" s="95" t="str">
        <f t="shared" si="405"/>
        <v/>
      </c>
      <c r="T440" s="436"/>
      <c r="U440" s="95"/>
      <c r="V440" s="95"/>
      <c r="W440" s="178" t="str">
        <f t="shared" si="406"/>
        <v/>
      </c>
      <c r="X440" s="95" t="str">
        <f t="shared" si="407"/>
        <v/>
      </c>
      <c r="Y440" s="436"/>
      <c r="Z440" s="95"/>
      <c r="AA440" s="95"/>
      <c r="AB440" s="178" t="str">
        <f t="shared" si="408"/>
        <v/>
      </c>
      <c r="AC440" s="95" t="str">
        <f t="shared" si="409"/>
        <v/>
      </c>
      <c r="AD440" s="436"/>
      <c r="AE440" s="95"/>
      <c r="AF440" s="95"/>
      <c r="AG440" s="178" t="str">
        <f t="shared" si="410"/>
        <v/>
      </c>
      <c r="AH440" s="95" t="str">
        <f t="shared" si="411"/>
        <v/>
      </c>
      <c r="AI440" s="436"/>
      <c r="AJ440" s="95"/>
      <c r="AK440" s="95"/>
      <c r="AL440" s="178" t="str">
        <f t="shared" si="412"/>
        <v/>
      </c>
      <c r="AM440" s="95" t="str">
        <f t="shared" si="413"/>
        <v/>
      </c>
      <c r="AN440" s="436"/>
      <c r="AO440" s="95"/>
      <c r="AP440" s="95"/>
      <c r="AQ440" s="178" t="str">
        <f t="shared" si="414"/>
        <v/>
      </c>
      <c r="AR440" s="95" t="str">
        <f t="shared" si="415"/>
        <v/>
      </c>
      <c r="AS440" s="436"/>
      <c r="AT440" s="95"/>
      <c r="AU440" s="95"/>
      <c r="AV440" s="178" t="str">
        <f t="shared" si="416"/>
        <v/>
      </c>
      <c r="AW440" s="95" t="str">
        <f t="shared" si="417"/>
        <v/>
      </c>
      <c r="AX440" s="436"/>
    </row>
    <row r="441" spans="2:50">
      <c r="B441" s="435"/>
      <c r="C441" s="95">
        <f t="shared" si="402"/>
        <v>15</v>
      </c>
      <c r="D441" s="95"/>
      <c r="E441" s="95"/>
      <c r="F441" s="95"/>
      <c r="G441" s="178"/>
      <c r="H441" s="436"/>
      <c r="I441" s="154" t="str">
        <f t="shared" si="418"/>
        <v/>
      </c>
      <c r="J441" s="154" t="str">
        <f t="shared" si="419"/>
        <v/>
      </c>
      <c r="K441" s="155" t="str">
        <f t="shared" si="420"/>
        <v/>
      </c>
      <c r="L441" s="439"/>
      <c r="M441" s="154" t="str">
        <f t="shared" si="403"/>
        <v/>
      </c>
      <c r="N441" s="433"/>
      <c r="O441" s="433"/>
      <c r="P441" s="95"/>
      <c r="Q441" s="95"/>
      <c r="R441" s="178" t="str">
        <f t="shared" si="404"/>
        <v/>
      </c>
      <c r="S441" s="95" t="str">
        <f t="shared" si="405"/>
        <v/>
      </c>
      <c r="T441" s="436"/>
      <c r="U441" s="95"/>
      <c r="V441" s="95"/>
      <c r="W441" s="178" t="str">
        <f t="shared" si="406"/>
        <v/>
      </c>
      <c r="X441" s="95" t="str">
        <f t="shared" si="407"/>
        <v/>
      </c>
      <c r="Y441" s="436"/>
      <c r="Z441" s="95"/>
      <c r="AA441" s="95"/>
      <c r="AB441" s="178" t="str">
        <f t="shared" si="408"/>
        <v/>
      </c>
      <c r="AC441" s="95" t="str">
        <f t="shared" si="409"/>
        <v/>
      </c>
      <c r="AD441" s="436"/>
      <c r="AE441" s="95"/>
      <c r="AF441" s="95"/>
      <c r="AG441" s="178" t="str">
        <f t="shared" si="410"/>
        <v/>
      </c>
      <c r="AH441" s="95" t="str">
        <f t="shared" si="411"/>
        <v/>
      </c>
      <c r="AI441" s="436"/>
      <c r="AJ441" s="95"/>
      <c r="AK441" s="95"/>
      <c r="AL441" s="178" t="str">
        <f t="shared" si="412"/>
        <v/>
      </c>
      <c r="AM441" s="95" t="str">
        <f t="shared" si="413"/>
        <v/>
      </c>
      <c r="AN441" s="436"/>
      <c r="AO441" s="95"/>
      <c r="AP441" s="95"/>
      <c r="AQ441" s="178" t="str">
        <f t="shared" si="414"/>
        <v/>
      </c>
      <c r="AR441" s="95" t="str">
        <f t="shared" si="415"/>
        <v/>
      </c>
      <c r="AS441" s="436"/>
      <c r="AT441" s="95"/>
      <c r="AU441" s="95"/>
      <c r="AV441" s="178" t="str">
        <f t="shared" si="416"/>
        <v/>
      </c>
      <c r="AW441" s="95" t="str">
        <f t="shared" si="417"/>
        <v/>
      </c>
      <c r="AX441" s="436"/>
    </row>
    <row r="442" spans="2:50" ht="15.75">
      <c r="B442" s="443" t="s">
        <v>167</v>
      </c>
      <c r="C442" s="444"/>
      <c r="D442" s="444"/>
      <c r="E442" s="444"/>
      <c r="F442" s="444"/>
      <c r="G442" s="444"/>
      <c r="H442" s="444"/>
      <c r="I442" s="151"/>
      <c r="J442" s="151"/>
      <c r="K442" s="151"/>
      <c r="L442" s="151"/>
      <c r="M442" s="151"/>
      <c r="N442" s="433" t="s">
        <v>159</v>
      </c>
      <c r="O442" s="446" t="s">
        <v>106</v>
      </c>
      <c r="P442" s="448">
        <f>AT422+1</f>
        <v>46021</v>
      </c>
      <c r="Q442" s="435"/>
      <c r="R442" s="435"/>
      <c r="S442" s="435"/>
      <c r="T442" s="435"/>
      <c r="U442" s="448">
        <f>P442+1</f>
        <v>46022</v>
      </c>
      <c r="V442" s="435"/>
      <c r="W442" s="435"/>
      <c r="X442" s="435"/>
      <c r="Y442" s="435"/>
      <c r="Z442" s="448">
        <f>U442+1</f>
        <v>46023</v>
      </c>
      <c r="AA442" s="435"/>
      <c r="AB442" s="435"/>
      <c r="AC442" s="435"/>
      <c r="AD442" s="435"/>
      <c r="AE442" s="448">
        <f>Z442+1</f>
        <v>46024</v>
      </c>
      <c r="AF442" s="435"/>
      <c r="AG442" s="435"/>
      <c r="AH442" s="435"/>
      <c r="AI442" s="435"/>
      <c r="AJ442" s="448">
        <f>AE442+1</f>
        <v>46025</v>
      </c>
      <c r="AK442" s="435"/>
      <c r="AL442" s="435"/>
      <c r="AM442" s="435"/>
      <c r="AN442" s="435"/>
      <c r="AO442" s="448">
        <f>AJ442+1</f>
        <v>46026</v>
      </c>
      <c r="AP442" s="435"/>
      <c r="AQ442" s="435"/>
      <c r="AR442" s="435"/>
      <c r="AS442" s="435"/>
      <c r="AT442" s="448">
        <f>AO442+1</f>
        <v>46027</v>
      </c>
      <c r="AU442" s="435"/>
      <c r="AV442" s="435"/>
      <c r="AW442" s="435"/>
      <c r="AX442" s="435"/>
    </row>
    <row r="443" spans="2:50" ht="15.75">
      <c r="B443" s="445"/>
      <c r="C443" s="445"/>
      <c r="D443" s="445"/>
      <c r="E443" s="445"/>
      <c r="F443" s="445"/>
      <c r="G443" s="445"/>
      <c r="H443" s="445"/>
      <c r="I443" s="151"/>
      <c r="J443" s="151"/>
      <c r="K443" s="151"/>
      <c r="L443" s="151"/>
      <c r="M443" s="151"/>
      <c r="N443" s="433"/>
      <c r="O443" s="447"/>
      <c r="P443" s="448" t="s">
        <v>120</v>
      </c>
      <c r="Q443" s="435"/>
      <c r="R443" s="435"/>
      <c r="S443" s="435"/>
      <c r="T443" s="435"/>
      <c r="U443" s="448" t="s">
        <v>114</v>
      </c>
      <c r="V443" s="435"/>
      <c r="W443" s="435"/>
      <c r="X443" s="435"/>
      <c r="Y443" s="435"/>
      <c r="Z443" s="448" t="s">
        <v>115</v>
      </c>
      <c r="AA443" s="435"/>
      <c r="AB443" s="435"/>
      <c r="AC443" s="435"/>
      <c r="AD443" s="435"/>
      <c r="AE443" s="448" t="s">
        <v>116</v>
      </c>
      <c r="AF443" s="435"/>
      <c r="AG443" s="435"/>
      <c r="AH443" s="435"/>
      <c r="AI443" s="435"/>
      <c r="AJ443" s="448" t="s">
        <v>117</v>
      </c>
      <c r="AK443" s="435"/>
      <c r="AL443" s="435"/>
      <c r="AM443" s="435"/>
      <c r="AN443" s="435"/>
      <c r="AO443" s="448" t="s">
        <v>118</v>
      </c>
      <c r="AP443" s="435"/>
      <c r="AQ443" s="435"/>
      <c r="AR443" s="435"/>
      <c r="AS443" s="435"/>
      <c r="AT443" s="448" t="s">
        <v>119</v>
      </c>
      <c r="AU443" s="435"/>
      <c r="AV443" s="435"/>
      <c r="AW443" s="435"/>
      <c r="AX443" s="435"/>
    </row>
    <row r="444" spans="2:50">
      <c r="B444" s="433" t="s">
        <v>155</v>
      </c>
      <c r="C444" s="433" t="s">
        <v>147</v>
      </c>
      <c r="D444" s="433"/>
      <c r="E444" s="433" t="s">
        <v>149</v>
      </c>
      <c r="F444" s="433"/>
      <c r="G444" s="433"/>
      <c r="H444" s="440" t="s">
        <v>156</v>
      </c>
      <c r="I444" s="434" t="s">
        <v>225</v>
      </c>
      <c r="J444" s="434"/>
      <c r="K444" s="434"/>
      <c r="L444" s="434" t="s">
        <v>156</v>
      </c>
      <c r="M444" s="434" t="s">
        <v>168</v>
      </c>
      <c r="N444" s="433"/>
      <c r="O444" s="433" t="s">
        <v>158</v>
      </c>
      <c r="P444" s="430" t="s">
        <v>152</v>
      </c>
      <c r="Q444" s="431"/>
      <c r="R444" s="431"/>
      <c r="S444" s="432"/>
      <c r="T444" s="433" t="s">
        <v>156</v>
      </c>
      <c r="U444" s="430" t="s">
        <v>152</v>
      </c>
      <c r="V444" s="431"/>
      <c r="W444" s="431"/>
      <c r="X444" s="432"/>
      <c r="Y444" s="433" t="s">
        <v>156</v>
      </c>
      <c r="Z444" s="430" t="s">
        <v>152</v>
      </c>
      <c r="AA444" s="431"/>
      <c r="AB444" s="431"/>
      <c r="AC444" s="432"/>
      <c r="AD444" s="433" t="s">
        <v>156</v>
      </c>
      <c r="AE444" s="430" t="s">
        <v>152</v>
      </c>
      <c r="AF444" s="431"/>
      <c r="AG444" s="431"/>
      <c r="AH444" s="432"/>
      <c r="AI444" s="433" t="s">
        <v>156</v>
      </c>
      <c r="AJ444" s="430" t="s">
        <v>152</v>
      </c>
      <c r="AK444" s="431"/>
      <c r="AL444" s="431"/>
      <c r="AM444" s="432"/>
      <c r="AN444" s="433" t="s">
        <v>156</v>
      </c>
      <c r="AO444" s="430" t="s">
        <v>152</v>
      </c>
      <c r="AP444" s="431"/>
      <c r="AQ444" s="431"/>
      <c r="AR444" s="432"/>
      <c r="AS444" s="433" t="s">
        <v>156</v>
      </c>
      <c r="AT444" s="430" t="s">
        <v>152</v>
      </c>
      <c r="AU444" s="431"/>
      <c r="AV444" s="431"/>
      <c r="AW444" s="432"/>
      <c r="AX444" s="433" t="s">
        <v>156</v>
      </c>
    </row>
    <row r="445" spans="2:50">
      <c r="B445" s="433"/>
      <c r="C445" s="433"/>
      <c r="D445" s="433"/>
      <c r="E445" s="433" t="s">
        <v>148</v>
      </c>
      <c r="F445" s="433"/>
      <c r="G445" s="433"/>
      <c r="H445" s="441"/>
      <c r="I445" s="434" t="s">
        <v>148</v>
      </c>
      <c r="J445" s="434"/>
      <c r="K445" s="434"/>
      <c r="L445" s="434"/>
      <c r="M445" s="434"/>
      <c r="N445" s="433"/>
      <c r="O445" s="433"/>
      <c r="P445" s="430" t="s">
        <v>153</v>
      </c>
      <c r="Q445" s="431"/>
      <c r="R445" s="431"/>
      <c r="S445" s="432"/>
      <c r="T445" s="433"/>
      <c r="U445" s="430" t="s">
        <v>153</v>
      </c>
      <c r="V445" s="431"/>
      <c r="W445" s="431"/>
      <c r="X445" s="432"/>
      <c r="Y445" s="433"/>
      <c r="Z445" s="430" t="s">
        <v>153</v>
      </c>
      <c r="AA445" s="431"/>
      <c r="AB445" s="431"/>
      <c r="AC445" s="432"/>
      <c r="AD445" s="433"/>
      <c r="AE445" s="430" t="s">
        <v>153</v>
      </c>
      <c r="AF445" s="431"/>
      <c r="AG445" s="431"/>
      <c r="AH445" s="432"/>
      <c r="AI445" s="433"/>
      <c r="AJ445" s="430" t="s">
        <v>153</v>
      </c>
      <c r="AK445" s="431"/>
      <c r="AL445" s="431"/>
      <c r="AM445" s="432"/>
      <c r="AN445" s="433"/>
      <c r="AO445" s="430" t="s">
        <v>153</v>
      </c>
      <c r="AP445" s="431"/>
      <c r="AQ445" s="431"/>
      <c r="AR445" s="432"/>
      <c r="AS445" s="433"/>
      <c r="AT445" s="430" t="s">
        <v>153</v>
      </c>
      <c r="AU445" s="431"/>
      <c r="AV445" s="431"/>
      <c r="AW445" s="432"/>
      <c r="AX445" s="433"/>
    </row>
    <row r="446" spans="2:50">
      <c r="B446" s="433"/>
      <c r="C446" s="433"/>
      <c r="D446" s="433"/>
      <c r="E446" s="94" t="s">
        <v>150</v>
      </c>
      <c r="F446" s="94" t="s">
        <v>151</v>
      </c>
      <c r="G446" s="94" t="s">
        <v>154</v>
      </c>
      <c r="H446" s="442"/>
      <c r="I446" s="153" t="s">
        <v>150</v>
      </c>
      <c r="J446" s="153" t="s">
        <v>151</v>
      </c>
      <c r="K446" s="153" t="s">
        <v>154</v>
      </c>
      <c r="L446" s="434"/>
      <c r="M446" s="434"/>
      <c r="N446" s="433"/>
      <c r="O446" s="433"/>
      <c r="P446" s="94" t="s">
        <v>150</v>
      </c>
      <c r="Q446" s="94" t="s">
        <v>151</v>
      </c>
      <c r="R446" s="94" t="s">
        <v>154</v>
      </c>
      <c r="S446" s="94" t="s">
        <v>168</v>
      </c>
      <c r="T446" s="433"/>
      <c r="U446" s="94" t="s">
        <v>150</v>
      </c>
      <c r="V446" s="94" t="s">
        <v>151</v>
      </c>
      <c r="W446" s="94" t="s">
        <v>154</v>
      </c>
      <c r="X446" s="94" t="s">
        <v>168</v>
      </c>
      <c r="Y446" s="433"/>
      <c r="Z446" s="94" t="s">
        <v>150</v>
      </c>
      <c r="AA446" s="94" t="s">
        <v>151</v>
      </c>
      <c r="AB446" s="94" t="s">
        <v>154</v>
      </c>
      <c r="AC446" s="94" t="s">
        <v>168</v>
      </c>
      <c r="AD446" s="43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3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3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3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33"/>
    </row>
    <row r="447" spans="2:50">
      <c r="B447" s="433" t="s">
        <v>139</v>
      </c>
      <c r="C447" s="95">
        <f>C427</f>
        <v>1</v>
      </c>
      <c r="D447" s="95"/>
      <c r="E447" s="95"/>
      <c r="F447" s="95"/>
      <c r="G447" s="178" t="e">
        <f>F447/E447</f>
        <v>#DIV/0!</v>
      </c>
      <c r="H447" s="436" t="e">
        <f>AVERAGE(G447:G461)</f>
        <v>#DIV/0!</v>
      </c>
      <c r="I447" s="154" t="str">
        <f t="shared" ref="I447:I449" si="421">IFERROR(AVERAGE(P447,U447,Z447,AE447,AJ447,AO447,AT447),"")</f>
        <v/>
      </c>
      <c r="J447" s="154" t="str">
        <f t="shared" ref="J447:J449" si="422">IFERROR(AVERAGE(Q447,V447,AA447,AF447,AK447,AP447,AU447),"")</f>
        <v/>
      </c>
      <c r="K447" s="155" t="str">
        <f t="shared" ref="K447:K449" si="423">IFERROR(AVERAGE(R447,W447,AB447,AG447,AL447,AQ447,AV447),"")</f>
        <v/>
      </c>
      <c r="L447" s="437" t="str">
        <f>IFERROR(AVERAGE(K447:K461),"-")</f>
        <v>-</v>
      </c>
      <c r="M447" s="154" t="str">
        <f>IFERROR(RANK(K447, K$447:K$461),"")</f>
        <v/>
      </c>
      <c r="N447" s="433"/>
      <c r="O447" s="433"/>
      <c r="P447" s="95"/>
      <c r="Q447" s="95"/>
      <c r="R447" s="178" t="str">
        <f>IFERROR(Q447/P447,"")</f>
        <v/>
      </c>
      <c r="S447" s="95" t="str">
        <f>IFERROR(RANK(R447, R$447:R$461),"")</f>
        <v/>
      </c>
      <c r="T447" s="436" t="e">
        <f>AVERAGE(R447:R461)</f>
        <v>#DIV/0!</v>
      </c>
      <c r="U447" s="95"/>
      <c r="V447" s="95"/>
      <c r="W447" s="178" t="str">
        <f>IFERROR(V447/U447,"")</f>
        <v/>
      </c>
      <c r="X447" s="95" t="str">
        <f>IFERROR(RANK(W447, W$447:W$461),"")</f>
        <v/>
      </c>
      <c r="Y447" s="436" t="e">
        <f>AVERAGE(W447:W461)</f>
        <v>#DIV/0!</v>
      </c>
      <c r="Z447" s="95"/>
      <c r="AA447" s="95"/>
      <c r="AB447" s="178" t="str">
        <f>IFERROR(AA447/Z447,"")</f>
        <v/>
      </c>
      <c r="AC447" s="95" t="str">
        <f>IFERROR(RANK(AB447, AB$447:AB$461),"")</f>
        <v/>
      </c>
      <c r="AD447" s="436" t="e">
        <f>AVERAGE(AB447:AB461)</f>
        <v>#DIV/0!</v>
      </c>
      <c r="AE447" s="95"/>
      <c r="AF447" s="95"/>
      <c r="AG447" s="178" t="str">
        <f>IFERROR(AF447/AE447,"")</f>
        <v/>
      </c>
      <c r="AH447" s="95" t="str">
        <f>IFERROR(RANK(AG447, AG$447:AG$461),"")</f>
        <v/>
      </c>
      <c r="AI447" s="436" t="e">
        <f>AVERAGE(AG447:AG461)</f>
        <v>#DIV/0!</v>
      </c>
      <c r="AJ447" s="95"/>
      <c r="AK447" s="95"/>
      <c r="AL447" s="178" t="str">
        <f>IFERROR(AK447/AJ447,"")</f>
        <v/>
      </c>
      <c r="AM447" s="95" t="str">
        <f>IFERROR(RANK(AL447, AL$447:AL$461),"")</f>
        <v/>
      </c>
      <c r="AN447" s="436" t="e">
        <f>AVERAGE(AL447:AL461)</f>
        <v>#DIV/0!</v>
      </c>
      <c r="AO447" s="95"/>
      <c r="AP447" s="95"/>
      <c r="AQ447" s="178" t="str">
        <f>IFERROR(AP447/AO447,"")</f>
        <v/>
      </c>
      <c r="AR447" s="95" t="str">
        <f>IFERROR(RANK(AQ447, AQ$447:AQ$461),"")</f>
        <v/>
      </c>
      <c r="AS447" s="436" t="e">
        <f>AVERAGE(AQ447:AQ461)</f>
        <v>#DIV/0!</v>
      </c>
      <c r="AT447" s="95"/>
      <c r="AU447" s="95"/>
      <c r="AV447" s="178" t="str">
        <f>IFERROR(AU447/AT447,"")</f>
        <v/>
      </c>
      <c r="AW447" s="95" t="str">
        <f>IFERROR(RANK(AV447, AV$447:AV$461),"")</f>
        <v/>
      </c>
      <c r="AX447" s="436" t="e">
        <f>AVERAGE(AV447:AV461)</f>
        <v>#DIV/0!</v>
      </c>
    </row>
    <row r="448" spans="2:50">
      <c r="B448" s="435"/>
      <c r="C448" s="95">
        <f t="shared" ref="C448:C461" si="424">C428</f>
        <v>2</v>
      </c>
      <c r="D448" s="95"/>
      <c r="E448" s="95"/>
      <c r="F448" s="95"/>
      <c r="G448" s="178"/>
      <c r="H448" s="436"/>
      <c r="I448" s="154" t="str">
        <f t="shared" si="421"/>
        <v/>
      </c>
      <c r="J448" s="154" t="str">
        <f t="shared" si="422"/>
        <v/>
      </c>
      <c r="K448" s="155" t="str">
        <f t="shared" si="423"/>
        <v/>
      </c>
      <c r="L448" s="438"/>
      <c r="M448" s="154" t="str">
        <f t="shared" ref="M448:M461" si="425">IFERROR(RANK(K448, K$447:K$461),"")</f>
        <v/>
      </c>
      <c r="N448" s="433"/>
      <c r="O448" s="433"/>
      <c r="P448" s="95"/>
      <c r="Q448" s="95"/>
      <c r="R448" s="178" t="str">
        <f t="shared" ref="R448:R461" si="426">IFERROR(Q448/P448,"")</f>
        <v/>
      </c>
      <c r="S448" s="95" t="str">
        <f t="shared" ref="S448:S461" si="427">IFERROR(RANK(R448, R$447:R$461),"")</f>
        <v/>
      </c>
      <c r="T448" s="436"/>
      <c r="U448" s="95"/>
      <c r="V448" s="95"/>
      <c r="W448" s="178" t="str">
        <f t="shared" ref="W448:W461" si="428">IFERROR(V448/U448,"")</f>
        <v/>
      </c>
      <c r="X448" s="95" t="str">
        <f t="shared" ref="X448:X461" si="429">IFERROR(RANK(W448, W$447:W$461),"")</f>
        <v/>
      </c>
      <c r="Y448" s="436"/>
      <c r="Z448" s="95"/>
      <c r="AA448" s="95"/>
      <c r="AB448" s="178" t="str">
        <f t="shared" ref="AB448:AB461" si="430">IFERROR(AA448/Z448,"")</f>
        <v/>
      </c>
      <c r="AC448" s="95" t="str">
        <f t="shared" ref="AC448:AC461" si="431">IFERROR(RANK(AB448, AB$447:AB$461),"")</f>
        <v/>
      </c>
      <c r="AD448" s="436"/>
      <c r="AE448" s="95"/>
      <c r="AF448" s="95"/>
      <c r="AG448" s="178" t="str">
        <f t="shared" ref="AG448:AG461" si="432">IFERROR(AF448/AE448,"")</f>
        <v/>
      </c>
      <c r="AH448" s="95" t="str">
        <f t="shared" ref="AH448:AH461" si="433">IFERROR(RANK(AG448, AG$447:AG$461),"")</f>
        <v/>
      </c>
      <c r="AI448" s="436"/>
      <c r="AJ448" s="95"/>
      <c r="AK448" s="95"/>
      <c r="AL448" s="178" t="str">
        <f t="shared" ref="AL448:AL461" si="434">IFERROR(AK448/AJ448,"")</f>
        <v/>
      </c>
      <c r="AM448" s="95" t="str">
        <f t="shared" ref="AM448:AM461" si="435">IFERROR(RANK(AL448, AL$447:AL$461),"")</f>
        <v/>
      </c>
      <c r="AN448" s="436"/>
      <c r="AO448" s="95"/>
      <c r="AP448" s="95"/>
      <c r="AQ448" s="178" t="str">
        <f t="shared" ref="AQ448:AQ461" si="436">IFERROR(AP448/AO448,"")</f>
        <v/>
      </c>
      <c r="AR448" s="95" t="str">
        <f t="shared" ref="AR448:AR461" si="437">IFERROR(RANK(AQ448, AQ$447:AQ$461),"")</f>
        <v/>
      </c>
      <c r="AS448" s="436"/>
      <c r="AT448" s="95"/>
      <c r="AU448" s="95"/>
      <c r="AV448" s="178" t="str">
        <f t="shared" ref="AV448:AV461" si="438">IFERROR(AU448/AT448,"")</f>
        <v/>
      </c>
      <c r="AW448" s="95" t="str">
        <f t="shared" ref="AW448:AW461" si="439">IFERROR(RANK(AV448, AV$447:AV$461),"")</f>
        <v/>
      </c>
      <c r="AX448" s="436"/>
    </row>
    <row r="449" spans="2:50">
      <c r="B449" s="435"/>
      <c r="C449" s="95">
        <f t="shared" si="424"/>
        <v>3</v>
      </c>
      <c r="D449" s="95"/>
      <c r="E449" s="95"/>
      <c r="F449" s="95"/>
      <c r="G449" s="178"/>
      <c r="H449" s="436"/>
      <c r="I449" s="154" t="str">
        <f t="shared" si="421"/>
        <v/>
      </c>
      <c r="J449" s="154" t="str">
        <f t="shared" si="422"/>
        <v/>
      </c>
      <c r="K449" s="155" t="str">
        <f t="shared" si="423"/>
        <v/>
      </c>
      <c r="L449" s="438"/>
      <c r="M449" s="154" t="str">
        <f t="shared" si="425"/>
        <v/>
      </c>
      <c r="N449" s="433"/>
      <c r="O449" s="433"/>
      <c r="P449" s="95"/>
      <c r="Q449" s="95"/>
      <c r="R449" s="178" t="str">
        <f t="shared" si="426"/>
        <v/>
      </c>
      <c r="S449" s="95" t="str">
        <f t="shared" si="427"/>
        <v/>
      </c>
      <c r="T449" s="436"/>
      <c r="U449" s="95"/>
      <c r="V449" s="95"/>
      <c r="W449" s="178" t="str">
        <f t="shared" si="428"/>
        <v/>
      </c>
      <c r="X449" s="95" t="str">
        <f t="shared" si="429"/>
        <v/>
      </c>
      <c r="Y449" s="436"/>
      <c r="Z449" s="95"/>
      <c r="AA449" s="95"/>
      <c r="AB449" s="178" t="str">
        <f t="shared" si="430"/>
        <v/>
      </c>
      <c r="AC449" s="95" t="str">
        <f t="shared" si="431"/>
        <v/>
      </c>
      <c r="AD449" s="436"/>
      <c r="AE449" s="95"/>
      <c r="AF449" s="95"/>
      <c r="AG449" s="178" t="str">
        <f t="shared" si="432"/>
        <v/>
      </c>
      <c r="AH449" s="95" t="str">
        <f t="shared" si="433"/>
        <v/>
      </c>
      <c r="AI449" s="436"/>
      <c r="AJ449" s="95"/>
      <c r="AK449" s="95"/>
      <c r="AL449" s="178" t="str">
        <f t="shared" si="434"/>
        <v/>
      </c>
      <c r="AM449" s="95" t="str">
        <f t="shared" si="435"/>
        <v/>
      </c>
      <c r="AN449" s="436"/>
      <c r="AO449" s="95"/>
      <c r="AP449" s="95"/>
      <c r="AQ449" s="178" t="str">
        <f t="shared" si="436"/>
        <v/>
      </c>
      <c r="AR449" s="95" t="str">
        <f t="shared" si="437"/>
        <v/>
      </c>
      <c r="AS449" s="436"/>
      <c r="AT449" s="95"/>
      <c r="AU449" s="95"/>
      <c r="AV449" s="178" t="str">
        <f t="shared" si="438"/>
        <v/>
      </c>
      <c r="AW449" s="95" t="str">
        <f t="shared" si="439"/>
        <v/>
      </c>
      <c r="AX449" s="436"/>
    </row>
    <row r="450" spans="2:50">
      <c r="B450" s="435"/>
      <c r="C450" s="95">
        <f t="shared" si="424"/>
        <v>4</v>
      </c>
      <c r="D450" s="95"/>
      <c r="E450" s="95"/>
      <c r="F450" s="95"/>
      <c r="G450" s="178"/>
      <c r="H450" s="436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38"/>
      <c r="M450" s="154" t="str">
        <f t="shared" si="425"/>
        <v/>
      </c>
      <c r="N450" s="433"/>
      <c r="O450" s="433"/>
      <c r="P450" s="95"/>
      <c r="Q450" s="95"/>
      <c r="R450" s="178" t="str">
        <f t="shared" si="426"/>
        <v/>
      </c>
      <c r="S450" s="95" t="str">
        <f t="shared" si="427"/>
        <v/>
      </c>
      <c r="T450" s="436"/>
      <c r="U450" s="95"/>
      <c r="V450" s="95"/>
      <c r="W450" s="178" t="str">
        <f t="shared" si="428"/>
        <v/>
      </c>
      <c r="X450" s="95" t="str">
        <f t="shared" si="429"/>
        <v/>
      </c>
      <c r="Y450" s="436"/>
      <c r="Z450" s="95"/>
      <c r="AA450" s="95"/>
      <c r="AB450" s="178" t="str">
        <f t="shared" si="430"/>
        <v/>
      </c>
      <c r="AC450" s="95" t="str">
        <f t="shared" si="431"/>
        <v/>
      </c>
      <c r="AD450" s="436"/>
      <c r="AE450" s="95"/>
      <c r="AF450" s="95"/>
      <c r="AG450" s="178" t="str">
        <f t="shared" si="432"/>
        <v/>
      </c>
      <c r="AH450" s="95" t="str">
        <f t="shared" si="433"/>
        <v/>
      </c>
      <c r="AI450" s="436"/>
      <c r="AJ450" s="95"/>
      <c r="AK450" s="95"/>
      <c r="AL450" s="178" t="str">
        <f t="shared" si="434"/>
        <v/>
      </c>
      <c r="AM450" s="95" t="str">
        <f t="shared" si="435"/>
        <v/>
      </c>
      <c r="AN450" s="436"/>
      <c r="AO450" s="95"/>
      <c r="AP450" s="95"/>
      <c r="AQ450" s="178" t="str">
        <f t="shared" si="436"/>
        <v/>
      </c>
      <c r="AR450" s="95" t="str">
        <f t="shared" si="437"/>
        <v/>
      </c>
      <c r="AS450" s="436"/>
      <c r="AT450" s="95"/>
      <c r="AU450" s="95"/>
      <c r="AV450" s="178" t="str">
        <f t="shared" si="438"/>
        <v/>
      </c>
      <c r="AW450" s="95" t="str">
        <f t="shared" si="439"/>
        <v/>
      </c>
      <c r="AX450" s="436"/>
    </row>
    <row r="451" spans="2:50">
      <c r="B451" s="435"/>
      <c r="C451" s="95">
        <f t="shared" si="424"/>
        <v>5</v>
      </c>
      <c r="D451" s="95"/>
      <c r="E451" s="95"/>
      <c r="F451" s="95"/>
      <c r="G451" s="178"/>
      <c r="H451" s="436"/>
      <c r="I451" s="154" t="str">
        <f t="shared" ref="I451:I461" si="440">IFERROR(AVERAGE(P451,U451,Z451,AE451,AJ451,AO451,AT451),"")</f>
        <v/>
      </c>
      <c r="J451" s="154" t="str">
        <f t="shared" ref="J451:J461" si="441">IFERROR(AVERAGE(Q451,V451,AA451,AF451,AK451,AP451,AU451),"")</f>
        <v/>
      </c>
      <c r="K451" s="155" t="str">
        <f t="shared" ref="K451:K461" si="442">IFERROR(AVERAGE(R451,W451,AB451,AG451,AL451,AQ451,AV451),"")</f>
        <v/>
      </c>
      <c r="L451" s="438"/>
      <c r="M451" s="154" t="str">
        <f t="shared" si="425"/>
        <v/>
      </c>
      <c r="N451" s="433"/>
      <c r="O451" s="433"/>
      <c r="P451" s="95"/>
      <c r="Q451" s="95"/>
      <c r="R451" s="178" t="str">
        <f t="shared" si="426"/>
        <v/>
      </c>
      <c r="S451" s="95" t="str">
        <f t="shared" si="427"/>
        <v/>
      </c>
      <c r="T451" s="436"/>
      <c r="U451" s="95"/>
      <c r="V451" s="95"/>
      <c r="W451" s="178" t="str">
        <f t="shared" si="428"/>
        <v/>
      </c>
      <c r="X451" s="95" t="str">
        <f t="shared" si="429"/>
        <v/>
      </c>
      <c r="Y451" s="436"/>
      <c r="Z451" s="95"/>
      <c r="AA451" s="95"/>
      <c r="AB451" s="178" t="str">
        <f t="shared" si="430"/>
        <v/>
      </c>
      <c r="AC451" s="95" t="str">
        <f t="shared" si="431"/>
        <v/>
      </c>
      <c r="AD451" s="436"/>
      <c r="AE451" s="95"/>
      <c r="AF451" s="95"/>
      <c r="AG451" s="178" t="str">
        <f t="shared" si="432"/>
        <v/>
      </c>
      <c r="AH451" s="95" t="str">
        <f t="shared" si="433"/>
        <v/>
      </c>
      <c r="AI451" s="436"/>
      <c r="AJ451" s="95"/>
      <c r="AK451" s="95"/>
      <c r="AL451" s="178" t="str">
        <f t="shared" si="434"/>
        <v/>
      </c>
      <c r="AM451" s="95" t="str">
        <f t="shared" si="435"/>
        <v/>
      </c>
      <c r="AN451" s="436"/>
      <c r="AO451" s="95"/>
      <c r="AP451" s="95"/>
      <c r="AQ451" s="178" t="str">
        <f t="shared" si="436"/>
        <v/>
      </c>
      <c r="AR451" s="95" t="str">
        <f t="shared" si="437"/>
        <v/>
      </c>
      <c r="AS451" s="436"/>
      <c r="AT451" s="95"/>
      <c r="AU451" s="95"/>
      <c r="AV451" s="178" t="str">
        <f t="shared" si="438"/>
        <v/>
      </c>
      <c r="AW451" s="95" t="str">
        <f t="shared" si="439"/>
        <v/>
      </c>
      <c r="AX451" s="436"/>
    </row>
    <row r="452" spans="2:50">
      <c r="B452" s="435"/>
      <c r="C452" s="95">
        <f t="shared" si="424"/>
        <v>6</v>
      </c>
      <c r="D452" s="95"/>
      <c r="E452" s="95"/>
      <c r="F452" s="95"/>
      <c r="G452" s="178"/>
      <c r="H452" s="436"/>
      <c r="I452" s="154" t="str">
        <f t="shared" si="440"/>
        <v/>
      </c>
      <c r="J452" s="154" t="str">
        <f t="shared" si="441"/>
        <v/>
      </c>
      <c r="K452" s="155" t="str">
        <f t="shared" si="442"/>
        <v/>
      </c>
      <c r="L452" s="438"/>
      <c r="M452" s="154" t="str">
        <f t="shared" si="425"/>
        <v/>
      </c>
      <c r="N452" s="433"/>
      <c r="O452" s="433"/>
      <c r="P452" s="95"/>
      <c r="Q452" s="95"/>
      <c r="R452" s="178" t="str">
        <f t="shared" si="426"/>
        <v/>
      </c>
      <c r="S452" s="95" t="str">
        <f t="shared" si="427"/>
        <v/>
      </c>
      <c r="T452" s="436"/>
      <c r="U452" s="95"/>
      <c r="V452" s="95"/>
      <c r="W452" s="178" t="str">
        <f t="shared" si="428"/>
        <v/>
      </c>
      <c r="X452" s="95" t="str">
        <f t="shared" si="429"/>
        <v/>
      </c>
      <c r="Y452" s="436"/>
      <c r="Z452" s="95"/>
      <c r="AA452" s="95"/>
      <c r="AB452" s="178" t="str">
        <f t="shared" si="430"/>
        <v/>
      </c>
      <c r="AC452" s="95" t="str">
        <f t="shared" si="431"/>
        <v/>
      </c>
      <c r="AD452" s="436"/>
      <c r="AE452" s="95"/>
      <c r="AF452" s="95"/>
      <c r="AG452" s="178" t="str">
        <f t="shared" si="432"/>
        <v/>
      </c>
      <c r="AH452" s="95" t="str">
        <f t="shared" si="433"/>
        <v/>
      </c>
      <c r="AI452" s="436"/>
      <c r="AJ452" s="95"/>
      <c r="AK452" s="95"/>
      <c r="AL452" s="178" t="str">
        <f t="shared" si="434"/>
        <v/>
      </c>
      <c r="AM452" s="95" t="str">
        <f t="shared" si="435"/>
        <v/>
      </c>
      <c r="AN452" s="436"/>
      <c r="AO452" s="95"/>
      <c r="AP452" s="95"/>
      <c r="AQ452" s="178" t="str">
        <f t="shared" si="436"/>
        <v/>
      </c>
      <c r="AR452" s="95" t="str">
        <f t="shared" si="437"/>
        <v/>
      </c>
      <c r="AS452" s="436"/>
      <c r="AT452" s="95"/>
      <c r="AU452" s="95"/>
      <c r="AV452" s="178" t="str">
        <f t="shared" si="438"/>
        <v/>
      </c>
      <c r="AW452" s="95" t="str">
        <f t="shared" si="439"/>
        <v/>
      </c>
      <c r="AX452" s="436"/>
    </row>
    <row r="453" spans="2:50">
      <c r="B453" s="435"/>
      <c r="C453" s="95">
        <f t="shared" si="424"/>
        <v>7</v>
      </c>
      <c r="D453" s="95"/>
      <c r="E453" s="95"/>
      <c r="F453" s="95"/>
      <c r="G453" s="178"/>
      <c r="H453" s="436"/>
      <c r="I453" s="154" t="str">
        <f t="shared" si="440"/>
        <v/>
      </c>
      <c r="J453" s="154" t="str">
        <f t="shared" si="441"/>
        <v/>
      </c>
      <c r="K453" s="155" t="str">
        <f t="shared" si="442"/>
        <v/>
      </c>
      <c r="L453" s="438"/>
      <c r="M453" s="154" t="str">
        <f t="shared" si="425"/>
        <v/>
      </c>
      <c r="N453" s="433"/>
      <c r="O453" s="433"/>
      <c r="P453" s="95"/>
      <c r="Q453" s="95"/>
      <c r="R453" s="178" t="str">
        <f t="shared" si="426"/>
        <v/>
      </c>
      <c r="S453" s="95" t="str">
        <f t="shared" si="427"/>
        <v/>
      </c>
      <c r="T453" s="436"/>
      <c r="U453" s="95"/>
      <c r="V453" s="95"/>
      <c r="W453" s="178" t="str">
        <f t="shared" si="428"/>
        <v/>
      </c>
      <c r="X453" s="95" t="str">
        <f t="shared" si="429"/>
        <v/>
      </c>
      <c r="Y453" s="436"/>
      <c r="Z453" s="95"/>
      <c r="AA453" s="95"/>
      <c r="AB453" s="178" t="str">
        <f t="shared" si="430"/>
        <v/>
      </c>
      <c r="AC453" s="95" t="str">
        <f t="shared" si="431"/>
        <v/>
      </c>
      <c r="AD453" s="436"/>
      <c r="AE453" s="95"/>
      <c r="AF453" s="95"/>
      <c r="AG453" s="178" t="str">
        <f t="shared" si="432"/>
        <v/>
      </c>
      <c r="AH453" s="95" t="str">
        <f t="shared" si="433"/>
        <v/>
      </c>
      <c r="AI453" s="436"/>
      <c r="AJ453" s="95"/>
      <c r="AK453" s="95"/>
      <c r="AL453" s="178" t="str">
        <f t="shared" si="434"/>
        <v/>
      </c>
      <c r="AM453" s="95" t="str">
        <f t="shared" si="435"/>
        <v/>
      </c>
      <c r="AN453" s="436"/>
      <c r="AO453" s="95"/>
      <c r="AP453" s="95"/>
      <c r="AQ453" s="178" t="str">
        <f t="shared" si="436"/>
        <v/>
      </c>
      <c r="AR453" s="95" t="str">
        <f t="shared" si="437"/>
        <v/>
      </c>
      <c r="AS453" s="436"/>
      <c r="AT453" s="95"/>
      <c r="AU453" s="95"/>
      <c r="AV453" s="178" t="str">
        <f t="shared" si="438"/>
        <v/>
      </c>
      <c r="AW453" s="95" t="str">
        <f t="shared" si="439"/>
        <v/>
      </c>
      <c r="AX453" s="436"/>
    </row>
    <row r="454" spans="2:50">
      <c r="B454" s="435"/>
      <c r="C454" s="95">
        <f t="shared" si="424"/>
        <v>8</v>
      </c>
      <c r="D454" s="95"/>
      <c r="E454" s="95"/>
      <c r="F454" s="95"/>
      <c r="G454" s="178"/>
      <c r="H454" s="436"/>
      <c r="I454" s="154" t="str">
        <f t="shared" si="440"/>
        <v/>
      </c>
      <c r="J454" s="154" t="str">
        <f t="shared" si="441"/>
        <v/>
      </c>
      <c r="K454" s="155" t="str">
        <f t="shared" si="442"/>
        <v/>
      </c>
      <c r="L454" s="438"/>
      <c r="M454" s="154" t="str">
        <f t="shared" si="425"/>
        <v/>
      </c>
      <c r="N454" s="433"/>
      <c r="O454" s="433"/>
      <c r="P454" s="95"/>
      <c r="Q454" s="95"/>
      <c r="R454" s="178" t="str">
        <f t="shared" si="426"/>
        <v/>
      </c>
      <c r="S454" s="95" t="str">
        <f t="shared" si="427"/>
        <v/>
      </c>
      <c r="T454" s="436"/>
      <c r="U454" s="95"/>
      <c r="V454" s="95"/>
      <c r="W454" s="178" t="str">
        <f t="shared" si="428"/>
        <v/>
      </c>
      <c r="X454" s="95" t="str">
        <f t="shared" si="429"/>
        <v/>
      </c>
      <c r="Y454" s="436"/>
      <c r="Z454" s="95"/>
      <c r="AA454" s="95"/>
      <c r="AB454" s="178" t="str">
        <f t="shared" si="430"/>
        <v/>
      </c>
      <c r="AC454" s="95" t="str">
        <f t="shared" si="431"/>
        <v/>
      </c>
      <c r="AD454" s="436"/>
      <c r="AE454" s="95"/>
      <c r="AF454" s="95"/>
      <c r="AG454" s="178" t="str">
        <f t="shared" si="432"/>
        <v/>
      </c>
      <c r="AH454" s="95" t="str">
        <f t="shared" si="433"/>
        <v/>
      </c>
      <c r="AI454" s="436"/>
      <c r="AJ454" s="95"/>
      <c r="AK454" s="95"/>
      <c r="AL454" s="178" t="str">
        <f t="shared" si="434"/>
        <v/>
      </c>
      <c r="AM454" s="95" t="str">
        <f t="shared" si="435"/>
        <v/>
      </c>
      <c r="AN454" s="436"/>
      <c r="AO454" s="95"/>
      <c r="AP454" s="95"/>
      <c r="AQ454" s="178" t="str">
        <f t="shared" si="436"/>
        <v/>
      </c>
      <c r="AR454" s="95" t="str">
        <f t="shared" si="437"/>
        <v/>
      </c>
      <c r="AS454" s="436"/>
      <c r="AT454" s="95"/>
      <c r="AU454" s="95"/>
      <c r="AV454" s="178" t="str">
        <f t="shared" si="438"/>
        <v/>
      </c>
      <c r="AW454" s="95" t="str">
        <f t="shared" si="439"/>
        <v/>
      </c>
      <c r="AX454" s="436"/>
    </row>
    <row r="455" spans="2:50">
      <c r="B455" s="435"/>
      <c r="C455" s="95">
        <f t="shared" si="424"/>
        <v>9</v>
      </c>
      <c r="D455" s="95"/>
      <c r="E455" s="95"/>
      <c r="F455" s="95"/>
      <c r="G455" s="178"/>
      <c r="H455" s="436"/>
      <c r="I455" s="154" t="str">
        <f t="shared" si="440"/>
        <v/>
      </c>
      <c r="J455" s="154" t="str">
        <f t="shared" si="441"/>
        <v/>
      </c>
      <c r="K455" s="155" t="str">
        <f t="shared" si="442"/>
        <v/>
      </c>
      <c r="L455" s="438"/>
      <c r="M455" s="154" t="str">
        <f t="shared" si="425"/>
        <v/>
      </c>
      <c r="N455" s="433"/>
      <c r="O455" s="433"/>
      <c r="P455" s="95"/>
      <c r="Q455" s="95"/>
      <c r="R455" s="178" t="str">
        <f t="shared" si="426"/>
        <v/>
      </c>
      <c r="S455" s="95" t="str">
        <f t="shared" si="427"/>
        <v/>
      </c>
      <c r="T455" s="436"/>
      <c r="U455" s="95"/>
      <c r="V455" s="95"/>
      <c r="W455" s="178" t="str">
        <f t="shared" si="428"/>
        <v/>
      </c>
      <c r="X455" s="95" t="str">
        <f t="shared" si="429"/>
        <v/>
      </c>
      <c r="Y455" s="436"/>
      <c r="Z455" s="95"/>
      <c r="AA455" s="95"/>
      <c r="AB455" s="178" t="str">
        <f t="shared" si="430"/>
        <v/>
      </c>
      <c r="AC455" s="95" t="str">
        <f t="shared" si="431"/>
        <v/>
      </c>
      <c r="AD455" s="436"/>
      <c r="AE455" s="95"/>
      <c r="AF455" s="95"/>
      <c r="AG455" s="178" t="str">
        <f t="shared" si="432"/>
        <v/>
      </c>
      <c r="AH455" s="95" t="str">
        <f t="shared" si="433"/>
        <v/>
      </c>
      <c r="AI455" s="436"/>
      <c r="AJ455" s="95"/>
      <c r="AK455" s="95"/>
      <c r="AL455" s="178" t="str">
        <f t="shared" si="434"/>
        <v/>
      </c>
      <c r="AM455" s="95" t="str">
        <f t="shared" si="435"/>
        <v/>
      </c>
      <c r="AN455" s="436"/>
      <c r="AO455" s="95"/>
      <c r="AP455" s="95"/>
      <c r="AQ455" s="178" t="str">
        <f t="shared" si="436"/>
        <v/>
      </c>
      <c r="AR455" s="95" t="str">
        <f t="shared" si="437"/>
        <v/>
      </c>
      <c r="AS455" s="436"/>
      <c r="AT455" s="95"/>
      <c r="AU455" s="95"/>
      <c r="AV455" s="178" t="str">
        <f t="shared" si="438"/>
        <v/>
      </c>
      <c r="AW455" s="95" t="str">
        <f t="shared" si="439"/>
        <v/>
      </c>
      <c r="AX455" s="436"/>
    </row>
    <row r="456" spans="2:50">
      <c r="B456" s="435"/>
      <c r="C456" s="95">
        <f t="shared" si="424"/>
        <v>10</v>
      </c>
      <c r="D456" s="95"/>
      <c r="E456" s="95"/>
      <c r="F456" s="95"/>
      <c r="G456" s="178"/>
      <c r="H456" s="436"/>
      <c r="I456" s="154" t="str">
        <f t="shared" si="440"/>
        <v/>
      </c>
      <c r="J456" s="154" t="str">
        <f t="shared" si="441"/>
        <v/>
      </c>
      <c r="K456" s="155" t="str">
        <f t="shared" si="442"/>
        <v/>
      </c>
      <c r="L456" s="438"/>
      <c r="M456" s="154" t="str">
        <f t="shared" si="425"/>
        <v/>
      </c>
      <c r="N456" s="433"/>
      <c r="O456" s="433"/>
      <c r="P456" s="95"/>
      <c r="Q456" s="95"/>
      <c r="R456" s="178" t="str">
        <f t="shared" si="426"/>
        <v/>
      </c>
      <c r="S456" s="95" t="str">
        <f t="shared" si="427"/>
        <v/>
      </c>
      <c r="T456" s="436"/>
      <c r="U456" s="95"/>
      <c r="V456" s="95"/>
      <c r="W456" s="178" t="str">
        <f t="shared" si="428"/>
        <v/>
      </c>
      <c r="X456" s="95" t="str">
        <f t="shared" si="429"/>
        <v/>
      </c>
      <c r="Y456" s="436"/>
      <c r="Z456" s="95"/>
      <c r="AA456" s="95"/>
      <c r="AB456" s="178" t="str">
        <f t="shared" si="430"/>
        <v/>
      </c>
      <c r="AC456" s="95" t="str">
        <f t="shared" si="431"/>
        <v/>
      </c>
      <c r="AD456" s="436"/>
      <c r="AE456" s="95"/>
      <c r="AF456" s="95"/>
      <c r="AG456" s="178" t="str">
        <f t="shared" si="432"/>
        <v/>
      </c>
      <c r="AH456" s="95" t="str">
        <f t="shared" si="433"/>
        <v/>
      </c>
      <c r="AI456" s="436"/>
      <c r="AJ456" s="95"/>
      <c r="AK456" s="95"/>
      <c r="AL456" s="178" t="str">
        <f t="shared" si="434"/>
        <v/>
      </c>
      <c r="AM456" s="95" t="str">
        <f t="shared" si="435"/>
        <v/>
      </c>
      <c r="AN456" s="436"/>
      <c r="AO456" s="95"/>
      <c r="AP456" s="95"/>
      <c r="AQ456" s="178" t="str">
        <f t="shared" si="436"/>
        <v/>
      </c>
      <c r="AR456" s="95" t="str">
        <f t="shared" si="437"/>
        <v/>
      </c>
      <c r="AS456" s="436"/>
      <c r="AT456" s="95"/>
      <c r="AU456" s="95"/>
      <c r="AV456" s="178" t="str">
        <f t="shared" si="438"/>
        <v/>
      </c>
      <c r="AW456" s="95" t="str">
        <f t="shared" si="439"/>
        <v/>
      </c>
      <c r="AX456" s="436"/>
    </row>
    <row r="457" spans="2:50">
      <c r="B457" s="435"/>
      <c r="C457" s="95">
        <f t="shared" si="424"/>
        <v>11</v>
      </c>
      <c r="D457" s="95"/>
      <c r="E457" s="95"/>
      <c r="F457" s="95"/>
      <c r="G457" s="178"/>
      <c r="H457" s="436"/>
      <c r="I457" s="154" t="str">
        <f t="shared" si="440"/>
        <v/>
      </c>
      <c r="J457" s="154" t="str">
        <f t="shared" si="441"/>
        <v/>
      </c>
      <c r="K457" s="155" t="str">
        <f t="shared" si="442"/>
        <v/>
      </c>
      <c r="L457" s="438"/>
      <c r="M457" s="154" t="str">
        <f t="shared" si="425"/>
        <v/>
      </c>
      <c r="N457" s="433"/>
      <c r="O457" s="433"/>
      <c r="P457" s="95"/>
      <c r="Q457" s="95"/>
      <c r="R457" s="178" t="str">
        <f t="shared" si="426"/>
        <v/>
      </c>
      <c r="S457" s="95" t="str">
        <f t="shared" si="427"/>
        <v/>
      </c>
      <c r="T457" s="436"/>
      <c r="U457" s="95"/>
      <c r="V457" s="95"/>
      <c r="W457" s="178" t="str">
        <f t="shared" si="428"/>
        <v/>
      </c>
      <c r="X457" s="95" t="str">
        <f t="shared" si="429"/>
        <v/>
      </c>
      <c r="Y457" s="436"/>
      <c r="Z457" s="95"/>
      <c r="AA457" s="95"/>
      <c r="AB457" s="178" t="str">
        <f t="shared" si="430"/>
        <v/>
      </c>
      <c r="AC457" s="95" t="str">
        <f t="shared" si="431"/>
        <v/>
      </c>
      <c r="AD457" s="436"/>
      <c r="AE457" s="95"/>
      <c r="AF457" s="95"/>
      <c r="AG457" s="178" t="str">
        <f t="shared" si="432"/>
        <v/>
      </c>
      <c r="AH457" s="95" t="str">
        <f t="shared" si="433"/>
        <v/>
      </c>
      <c r="AI457" s="436"/>
      <c r="AJ457" s="95"/>
      <c r="AK457" s="95"/>
      <c r="AL457" s="178" t="str">
        <f t="shared" si="434"/>
        <v/>
      </c>
      <c r="AM457" s="95" t="str">
        <f t="shared" si="435"/>
        <v/>
      </c>
      <c r="AN457" s="436"/>
      <c r="AO457" s="95"/>
      <c r="AP457" s="95"/>
      <c r="AQ457" s="178" t="str">
        <f t="shared" si="436"/>
        <v/>
      </c>
      <c r="AR457" s="95" t="str">
        <f t="shared" si="437"/>
        <v/>
      </c>
      <c r="AS457" s="436"/>
      <c r="AT457" s="95"/>
      <c r="AU457" s="95"/>
      <c r="AV457" s="178" t="str">
        <f t="shared" si="438"/>
        <v/>
      </c>
      <c r="AW457" s="95" t="str">
        <f t="shared" si="439"/>
        <v/>
      </c>
      <c r="AX457" s="436"/>
    </row>
    <row r="458" spans="2:50">
      <c r="B458" s="435"/>
      <c r="C458" s="95">
        <f t="shared" si="424"/>
        <v>12</v>
      </c>
      <c r="D458" s="95"/>
      <c r="E458" s="95"/>
      <c r="F458" s="95"/>
      <c r="G458" s="178"/>
      <c r="H458" s="436"/>
      <c r="I458" s="154" t="str">
        <f t="shared" si="440"/>
        <v/>
      </c>
      <c r="J458" s="154" t="str">
        <f t="shared" si="441"/>
        <v/>
      </c>
      <c r="K458" s="155" t="str">
        <f t="shared" si="442"/>
        <v/>
      </c>
      <c r="L458" s="438"/>
      <c r="M458" s="154" t="str">
        <f t="shared" si="425"/>
        <v/>
      </c>
      <c r="N458" s="433"/>
      <c r="O458" s="433"/>
      <c r="P458" s="95"/>
      <c r="Q458" s="95"/>
      <c r="R458" s="178" t="str">
        <f t="shared" si="426"/>
        <v/>
      </c>
      <c r="S458" s="95" t="str">
        <f t="shared" si="427"/>
        <v/>
      </c>
      <c r="T458" s="436"/>
      <c r="U458" s="95"/>
      <c r="V458" s="95"/>
      <c r="W458" s="178" t="str">
        <f t="shared" si="428"/>
        <v/>
      </c>
      <c r="X458" s="95" t="str">
        <f t="shared" si="429"/>
        <v/>
      </c>
      <c r="Y458" s="436"/>
      <c r="Z458" s="95"/>
      <c r="AA458" s="95"/>
      <c r="AB458" s="178" t="str">
        <f t="shared" si="430"/>
        <v/>
      </c>
      <c r="AC458" s="95" t="str">
        <f t="shared" si="431"/>
        <v/>
      </c>
      <c r="AD458" s="436"/>
      <c r="AE458" s="95"/>
      <c r="AF458" s="95"/>
      <c r="AG458" s="178" t="str">
        <f t="shared" si="432"/>
        <v/>
      </c>
      <c r="AH458" s="95" t="str">
        <f t="shared" si="433"/>
        <v/>
      </c>
      <c r="AI458" s="436"/>
      <c r="AJ458" s="95"/>
      <c r="AK458" s="95"/>
      <c r="AL458" s="178" t="str">
        <f t="shared" si="434"/>
        <v/>
      </c>
      <c r="AM458" s="95" t="str">
        <f t="shared" si="435"/>
        <v/>
      </c>
      <c r="AN458" s="436"/>
      <c r="AO458" s="95"/>
      <c r="AP458" s="95"/>
      <c r="AQ458" s="178" t="str">
        <f t="shared" si="436"/>
        <v/>
      </c>
      <c r="AR458" s="95" t="str">
        <f t="shared" si="437"/>
        <v/>
      </c>
      <c r="AS458" s="436"/>
      <c r="AT458" s="95"/>
      <c r="AU458" s="95"/>
      <c r="AV458" s="178" t="str">
        <f t="shared" si="438"/>
        <v/>
      </c>
      <c r="AW458" s="95" t="str">
        <f t="shared" si="439"/>
        <v/>
      </c>
      <c r="AX458" s="436"/>
    </row>
    <row r="459" spans="2:50">
      <c r="B459" s="435"/>
      <c r="C459" s="95">
        <f t="shared" si="424"/>
        <v>13</v>
      </c>
      <c r="D459" s="95"/>
      <c r="E459" s="95"/>
      <c r="F459" s="95"/>
      <c r="G459" s="178"/>
      <c r="H459" s="436"/>
      <c r="I459" s="154" t="str">
        <f t="shared" si="440"/>
        <v/>
      </c>
      <c r="J459" s="154" t="str">
        <f t="shared" si="441"/>
        <v/>
      </c>
      <c r="K459" s="155" t="str">
        <f t="shared" si="442"/>
        <v/>
      </c>
      <c r="L459" s="438"/>
      <c r="M459" s="154" t="str">
        <f t="shared" si="425"/>
        <v/>
      </c>
      <c r="N459" s="433"/>
      <c r="O459" s="433"/>
      <c r="P459" s="95"/>
      <c r="Q459" s="95"/>
      <c r="R459" s="178" t="str">
        <f t="shared" si="426"/>
        <v/>
      </c>
      <c r="S459" s="95" t="str">
        <f t="shared" si="427"/>
        <v/>
      </c>
      <c r="T459" s="436"/>
      <c r="U459" s="95"/>
      <c r="V459" s="95"/>
      <c r="W459" s="178" t="str">
        <f t="shared" si="428"/>
        <v/>
      </c>
      <c r="X459" s="95" t="str">
        <f t="shared" si="429"/>
        <v/>
      </c>
      <c r="Y459" s="436"/>
      <c r="Z459" s="95"/>
      <c r="AA459" s="95"/>
      <c r="AB459" s="178" t="str">
        <f t="shared" si="430"/>
        <v/>
      </c>
      <c r="AC459" s="95" t="str">
        <f t="shared" si="431"/>
        <v/>
      </c>
      <c r="AD459" s="436"/>
      <c r="AE459" s="95"/>
      <c r="AF459" s="95"/>
      <c r="AG459" s="178" t="str">
        <f t="shared" si="432"/>
        <v/>
      </c>
      <c r="AH459" s="95" t="str">
        <f t="shared" si="433"/>
        <v/>
      </c>
      <c r="AI459" s="436"/>
      <c r="AJ459" s="95"/>
      <c r="AK459" s="95"/>
      <c r="AL459" s="178" t="str">
        <f t="shared" si="434"/>
        <v/>
      </c>
      <c r="AM459" s="95" t="str">
        <f t="shared" si="435"/>
        <v/>
      </c>
      <c r="AN459" s="436"/>
      <c r="AO459" s="95"/>
      <c r="AP459" s="95"/>
      <c r="AQ459" s="178" t="str">
        <f t="shared" si="436"/>
        <v/>
      </c>
      <c r="AR459" s="95" t="str">
        <f t="shared" si="437"/>
        <v/>
      </c>
      <c r="AS459" s="436"/>
      <c r="AT459" s="95"/>
      <c r="AU459" s="95"/>
      <c r="AV459" s="178" t="str">
        <f t="shared" si="438"/>
        <v/>
      </c>
      <c r="AW459" s="95" t="str">
        <f t="shared" si="439"/>
        <v/>
      </c>
      <c r="AX459" s="436"/>
    </row>
    <row r="460" spans="2:50">
      <c r="B460" s="435"/>
      <c r="C460" s="95">
        <f t="shared" si="424"/>
        <v>14</v>
      </c>
      <c r="D460" s="95"/>
      <c r="E460" s="95"/>
      <c r="F460" s="95"/>
      <c r="G460" s="178"/>
      <c r="H460" s="436"/>
      <c r="I460" s="154" t="str">
        <f t="shared" si="440"/>
        <v/>
      </c>
      <c r="J460" s="154" t="str">
        <f t="shared" si="441"/>
        <v/>
      </c>
      <c r="K460" s="155" t="str">
        <f t="shared" si="442"/>
        <v/>
      </c>
      <c r="L460" s="438"/>
      <c r="M460" s="154" t="str">
        <f t="shared" si="425"/>
        <v/>
      </c>
      <c r="N460" s="433"/>
      <c r="O460" s="433"/>
      <c r="P460" s="95"/>
      <c r="Q460" s="95"/>
      <c r="R460" s="178" t="str">
        <f t="shared" si="426"/>
        <v/>
      </c>
      <c r="S460" s="95" t="str">
        <f t="shared" si="427"/>
        <v/>
      </c>
      <c r="T460" s="436"/>
      <c r="U460" s="95"/>
      <c r="V460" s="95"/>
      <c r="W460" s="178" t="str">
        <f t="shared" si="428"/>
        <v/>
      </c>
      <c r="X460" s="95" t="str">
        <f t="shared" si="429"/>
        <v/>
      </c>
      <c r="Y460" s="436"/>
      <c r="Z460" s="95"/>
      <c r="AA460" s="95"/>
      <c r="AB460" s="178" t="str">
        <f t="shared" si="430"/>
        <v/>
      </c>
      <c r="AC460" s="95" t="str">
        <f t="shared" si="431"/>
        <v/>
      </c>
      <c r="AD460" s="436"/>
      <c r="AE460" s="95"/>
      <c r="AF460" s="95"/>
      <c r="AG460" s="178" t="str">
        <f t="shared" si="432"/>
        <v/>
      </c>
      <c r="AH460" s="95" t="str">
        <f t="shared" si="433"/>
        <v/>
      </c>
      <c r="AI460" s="436"/>
      <c r="AJ460" s="95"/>
      <c r="AK460" s="95"/>
      <c r="AL460" s="178" t="str">
        <f t="shared" si="434"/>
        <v/>
      </c>
      <c r="AM460" s="95" t="str">
        <f t="shared" si="435"/>
        <v/>
      </c>
      <c r="AN460" s="436"/>
      <c r="AO460" s="95"/>
      <c r="AP460" s="95"/>
      <c r="AQ460" s="178" t="str">
        <f t="shared" si="436"/>
        <v/>
      </c>
      <c r="AR460" s="95" t="str">
        <f t="shared" si="437"/>
        <v/>
      </c>
      <c r="AS460" s="436"/>
      <c r="AT460" s="95"/>
      <c r="AU460" s="95"/>
      <c r="AV460" s="178" t="str">
        <f t="shared" si="438"/>
        <v/>
      </c>
      <c r="AW460" s="95" t="str">
        <f t="shared" si="439"/>
        <v/>
      </c>
      <c r="AX460" s="436"/>
    </row>
    <row r="461" spans="2:50">
      <c r="B461" s="435"/>
      <c r="C461" s="95">
        <f t="shared" si="424"/>
        <v>15</v>
      </c>
      <c r="D461" s="95"/>
      <c r="E461" s="95"/>
      <c r="F461" s="95"/>
      <c r="G461" s="178"/>
      <c r="H461" s="436"/>
      <c r="I461" s="154" t="str">
        <f t="shared" si="440"/>
        <v/>
      </c>
      <c r="J461" s="154" t="str">
        <f t="shared" si="441"/>
        <v/>
      </c>
      <c r="K461" s="155" t="str">
        <f t="shared" si="442"/>
        <v/>
      </c>
      <c r="L461" s="439"/>
      <c r="M461" s="154" t="str">
        <f t="shared" si="425"/>
        <v/>
      </c>
      <c r="N461" s="433"/>
      <c r="O461" s="433"/>
      <c r="P461" s="95"/>
      <c r="Q461" s="95"/>
      <c r="R461" s="178" t="str">
        <f t="shared" si="426"/>
        <v/>
      </c>
      <c r="S461" s="95" t="str">
        <f t="shared" si="427"/>
        <v/>
      </c>
      <c r="T461" s="436"/>
      <c r="U461" s="95"/>
      <c r="V461" s="95"/>
      <c r="W461" s="178" t="str">
        <f t="shared" si="428"/>
        <v/>
      </c>
      <c r="X461" s="95" t="str">
        <f t="shared" si="429"/>
        <v/>
      </c>
      <c r="Y461" s="436"/>
      <c r="Z461" s="95"/>
      <c r="AA461" s="95"/>
      <c r="AB461" s="178" t="str">
        <f t="shared" si="430"/>
        <v/>
      </c>
      <c r="AC461" s="95" t="str">
        <f t="shared" si="431"/>
        <v/>
      </c>
      <c r="AD461" s="436"/>
      <c r="AE461" s="95"/>
      <c r="AF461" s="95"/>
      <c r="AG461" s="178" t="str">
        <f t="shared" si="432"/>
        <v/>
      </c>
      <c r="AH461" s="95" t="str">
        <f t="shared" si="433"/>
        <v/>
      </c>
      <c r="AI461" s="436"/>
      <c r="AJ461" s="95"/>
      <c r="AK461" s="95"/>
      <c r="AL461" s="178" t="str">
        <f t="shared" si="434"/>
        <v/>
      </c>
      <c r="AM461" s="95" t="str">
        <f t="shared" si="435"/>
        <v/>
      </c>
      <c r="AN461" s="436"/>
      <c r="AO461" s="95"/>
      <c r="AP461" s="95"/>
      <c r="AQ461" s="178" t="str">
        <f t="shared" si="436"/>
        <v/>
      </c>
      <c r="AR461" s="95" t="str">
        <f t="shared" si="437"/>
        <v/>
      </c>
      <c r="AS461" s="436"/>
      <c r="AT461" s="95"/>
      <c r="AU461" s="95"/>
      <c r="AV461" s="178" t="str">
        <f t="shared" si="438"/>
        <v/>
      </c>
      <c r="AW461" s="95" t="str">
        <f t="shared" si="439"/>
        <v/>
      </c>
      <c r="AX461" s="436"/>
    </row>
  </sheetData>
  <mergeCells count="1357"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461"/>
  <sheetViews>
    <sheetView topLeftCell="A368" zoomScaleNormal="100" workbookViewId="0">
      <selection activeCell="A387" sqref="A387:XFD387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325</v>
      </c>
      <c r="C1" s="218">
        <f>AVERAGE(L367,L387,L407,L427,L447)</f>
        <v>79.744461687589819</v>
      </c>
    </row>
    <row r="2" spans="1:50" ht="15.75" hidden="1">
      <c r="A2" s="76"/>
      <c r="B2" s="443" t="s">
        <v>167</v>
      </c>
      <c r="C2" s="444"/>
      <c r="D2" s="444"/>
      <c r="E2" s="444"/>
      <c r="F2" s="444"/>
      <c r="G2" s="444"/>
      <c r="H2" s="444"/>
      <c r="I2" s="151"/>
      <c r="J2" s="151"/>
      <c r="K2" s="151"/>
      <c r="L2" s="151"/>
      <c r="M2" s="148"/>
      <c r="N2" s="446" t="s">
        <v>159</v>
      </c>
      <c r="O2" s="446" t="s">
        <v>106</v>
      </c>
      <c r="P2" s="448"/>
      <c r="Q2" s="435"/>
      <c r="R2" s="435"/>
      <c r="S2" s="435"/>
      <c r="T2" s="435"/>
      <c r="U2" s="448"/>
      <c r="V2" s="435"/>
      <c r="W2" s="435"/>
      <c r="X2" s="435"/>
      <c r="Y2" s="435"/>
      <c r="Z2" s="448"/>
      <c r="AA2" s="435"/>
      <c r="AB2" s="435"/>
      <c r="AC2" s="435"/>
      <c r="AD2" s="435"/>
      <c r="AE2" s="448">
        <v>45870</v>
      </c>
      <c r="AF2" s="435"/>
      <c r="AG2" s="435"/>
      <c r="AH2" s="435"/>
      <c r="AI2" s="435"/>
      <c r="AJ2" s="448">
        <v>45871</v>
      </c>
      <c r="AK2" s="435"/>
      <c r="AL2" s="435"/>
      <c r="AM2" s="435"/>
      <c r="AN2" s="435"/>
      <c r="AO2" s="448">
        <v>45872</v>
      </c>
      <c r="AP2" s="435"/>
      <c r="AQ2" s="435"/>
      <c r="AR2" s="435"/>
      <c r="AS2" s="435"/>
      <c r="AT2" s="448">
        <v>45873</v>
      </c>
      <c r="AU2" s="435"/>
      <c r="AV2" s="435"/>
      <c r="AW2" s="435"/>
      <c r="AX2" s="435"/>
    </row>
    <row r="3" spans="1:50" ht="15.75" hidden="1">
      <c r="A3" s="76"/>
      <c r="B3" s="445"/>
      <c r="C3" s="445"/>
      <c r="D3" s="445"/>
      <c r="E3" s="445"/>
      <c r="F3" s="445"/>
      <c r="G3" s="445"/>
      <c r="H3" s="445"/>
      <c r="I3" s="149"/>
      <c r="J3" s="149"/>
      <c r="K3" s="149"/>
      <c r="L3" s="149"/>
      <c r="M3" s="150"/>
      <c r="N3" s="447"/>
      <c r="O3" s="447"/>
      <c r="P3" s="448" t="s">
        <v>120</v>
      </c>
      <c r="Q3" s="435"/>
      <c r="R3" s="435"/>
      <c r="S3" s="435"/>
      <c r="T3" s="435"/>
      <c r="U3" s="448" t="s">
        <v>114</v>
      </c>
      <c r="V3" s="435"/>
      <c r="W3" s="435"/>
      <c r="X3" s="435"/>
      <c r="Y3" s="435"/>
      <c r="Z3" s="448" t="s">
        <v>115</v>
      </c>
      <c r="AA3" s="435"/>
      <c r="AB3" s="435"/>
      <c r="AC3" s="435"/>
      <c r="AD3" s="435"/>
      <c r="AE3" s="448" t="s">
        <v>116</v>
      </c>
      <c r="AF3" s="435"/>
      <c r="AG3" s="435"/>
      <c r="AH3" s="435"/>
      <c r="AI3" s="435"/>
      <c r="AJ3" s="448" t="s">
        <v>117</v>
      </c>
      <c r="AK3" s="435"/>
      <c r="AL3" s="435"/>
      <c r="AM3" s="435"/>
      <c r="AN3" s="435"/>
      <c r="AO3" s="448" t="s">
        <v>118</v>
      </c>
      <c r="AP3" s="435"/>
      <c r="AQ3" s="435"/>
      <c r="AR3" s="435"/>
      <c r="AS3" s="435"/>
      <c r="AT3" s="448" t="s">
        <v>119</v>
      </c>
      <c r="AU3" s="435"/>
      <c r="AV3" s="435"/>
      <c r="AW3" s="435"/>
      <c r="AX3" s="435"/>
    </row>
    <row r="4" spans="1:50" ht="14.25" hidden="1">
      <c r="A4" s="76"/>
      <c r="B4" s="433" t="s">
        <v>155</v>
      </c>
      <c r="C4" s="433" t="s">
        <v>147</v>
      </c>
      <c r="D4" s="433"/>
      <c r="E4" s="433" t="s">
        <v>149</v>
      </c>
      <c r="F4" s="433"/>
      <c r="G4" s="433"/>
      <c r="H4" s="440" t="s">
        <v>156</v>
      </c>
      <c r="I4" s="434" t="s">
        <v>225</v>
      </c>
      <c r="J4" s="434"/>
      <c r="K4" s="434"/>
      <c r="L4" s="454" t="s">
        <v>156</v>
      </c>
      <c r="M4" s="451" t="s">
        <v>168</v>
      </c>
      <c r="N4" s="433"/>
      <c r="O4" s="433" t="s">
        <v>158</v>
      </c>
      <c r="P4" s="430" t="s">
        <v>152</v>
      </c>
      <c r="Q4" s="431"/>
      <c r="R4" s="431"/>
      <c r="S4" s="432"/>
      <c r="T4" s="433" t="s">
        <v>156</v>
      </c>
      <c r="U4" s="430" t="s">
        <v>152</v>
      </c>
      <c r="V4" s="431"/>
      <c r="W4" s="431"/>
      <c r="X4" s="432"/>
      <c r="Y4" s="433" t="s">
        <v>156</v>
      </c>
      <c r="Z4" s="430" t="s">
        <v>152</v>
      </c>
      <c r="AA4" s="431"/>
      <c r="AB4" s="431"/>
      <c r="AC4" s="432"/>
      <c r="AD4" s="433" t="s">
        <v>156</v>
      </c>
      <c r="AE4" s="430" t="s">
        <v>152</v>
      </c>
      <c r="AF4" s="431"/>
      <c r="AG4" s="431"/>
      <c r="AH4" s="432"/>
      <c r="AI4" s="433" t="s">
        <v>156</v>
      </c>
      <c r="AJ4" s="430" t="s">
        <v>152</v>
      </c>
      <c r="AK4" s="431"/>
      <c r="AL4" s="431"/>
      <c r="AM4" s="432"/>
      <c r="AN4" s="433" t="s">
        <v>156</v>
      </c>
      <c r="AO4" s="430" t="s">
        <v>152</v>
      </c>
      <c r="AP4" s="431"/>
      <c r="AQ4" s="431"/>
      <c r="AR4" s="432"/>
      <c r="AS4" s="433" t="s">
        <v>156</v>
      </c>
      <c r="AT4" s="430" t="s">
        <v>152</v>
      </c>
      <c r="AU4" s="431"/>
      <c r="AV4" s="431"/>
      <c r="AW4" s="432"/>
      <c r="AX4" s="433" t="s">
        <v>156</v>
      </c>
    </row>
    <row r="5" spans="1:50" ht="14.25" hidden="1">
      <c r="A5" s="76"/>
      <c r="B5" s="433"/>
      <c r="C5" s="433"/>
      <c r="D5" s="433"/>
      <c r="E5" s="433" t="s">
        <v>148</v>
      </c>
      <c r="F5" s="433"/>
      <c r="G5" s="433"/>
      <c r="H5" s="441"/>
      <c r="I5" s="434" t="s">
        <v>148</v>
      </c>
      <c r="J5" s="434"/>
      <c r="K5" s="434"/>
      <c r="L5" s="455"/>
      <c r="M5" s="452"/>
      <c r="N5" s="433"/>
      <c r="O5" s="433"/>
      <c r="P5" s="430" t="s">
        <v>153</v>
      </c>
      <c r="Q5" s="431"/>
      <c r="R5" s="431"/>
      <c r="S5" s="432"/>
      <c r="T5" s="433"/>
      <c r="U5" s="430" t="s">
        <v>153</v>
      </c>
      <c r="V5" s="431"/>
      <c r="W5" s="431"/>
      <c r="X5" s="432"/>
      <c r="Y5" s="433"/>
      <c r="Z5" s="430" t="s">
        <v>153</v>
      </c>
      <c r="AA5" s="431"/>
      <c r="AB5" s="431"/>
      <c r="AC5" s="432"/>
      <c r="AD5" s="433"/>
      <c r="AE5" s="430" t="s">
        <v>153</v>
      </c>
      <c r="AF5" s="431"/>
      <c r="AG5" s="431"/>
      <c r="AH5" s="432"/>
      <c r="AI5" s="433"/>
      <c r="AJ5" s="430" t="s">
        <v>153</v>
      </c>
      <c r="AK5" s="431"/>
      <c r="AL5" s="431"/>
      <c r="AM5" s="432"/>
      <c r="AN5" s="433"/>
      <c r="AO5" s="430" t="s">
        <v>153</v>
      </c>
      <c r="AP5" s="431"/>
      <c r="AQ5" s="431"/>
      <c r="AR5" s="432"/>
      <c r="AS5" s="433"/>
      <c r="AT5" s="430" t="s">
        <v>153</v>
      </c>
      <c r="AU5" s="431"/>
      <c r="AV5" s="431"/>
      <c r="AW5" s="432"/>
      <c r="AX5" s="433"/>
    </row>
    <row r="6" spans="1:50" ht="14.25" hidden="1">
      <c r="A6" s="74"/>
      <c r="B6" s="433"/>
      <c r="C6" s="433"/>
      <c r="D6" s="433"/>
      <c r="E6" s="94" t="s">
        <v>150</v>
      </c>
      <c r="F6" s="94" t="s">
        <v>151</v>
      </c>
      <c r="G6" s="94" t="s">
        <v>154</v>
      </c>
      <c r="H6" s="442"/>
      <c r="I6" s="153" t="s">
        <v>150</v>
      </c>
      <c r="J6" s="153" t="s">
        <v>151</v>
      </c>
      <c r="K6" s="153" t="s">
        <v>154</v>
      </c>
      <c r="L6" s="456"/>
      <c r="M6" s="453"/>
      <c r="N6" s="433"/>
      <c r="O6" s="433"/>
      <c r="P6" s="94" t="s">
        <v>150</v>
      </c>
      <c r="Q6" s="94" t="s">
        <v>151</v>
      </c>
      <c r="R6" s="94" t="s">
        <v>154</v>
      </c>
      <c r="S6" s="94" t="s">
        <v>168</v>
      </c>
      <c r="T6" s="433"/>
      <c r="U6" s="94" t="s">
        <v>150</v>
      </c>
      <c r="V6" s="94" t="s">
        <v>151</v>
      </c>
      <c r="W6" s="94" t="s">
        <v>154</v>
      </c>
      <c r="X6" s="94" t="s">
        <v>168</v>
      </c>
      <c r="Y6" s="433"/>
      <c r="Z6" s="94" t="s">
        <v>150</v>
      </c>
      <c r="AA6" s="94" t="s">
        <v>151</v>
      </c>
      <c r="AB6" s="94" t="s">
        <v>154</v>
      </c>
      <c r="AC6" s="94" t="s">
        <v>168</v>
      </c>
      <c r="AD6" s="433"/>
      <c r="AE6" s="94" t="s">
        <v>150</v>
      </c>
      <c r="AF6" s="94" t="s">
        <v>151</v>
      </c>
      <c r="AG6" s="94" t="s">
        <v>154</v>
      </c>
      <c r="AH6" s="94" t="s">
        <v>168</v>
      </c>
      <c r="AI6" s="433"/>
      <c r="AJ6" s="94" t="s">
        <v>150</v>
      </c>
      <c r="AK6" s="94" t="s">
        <v>151</v>
      </c>
      <c r="AL6" s="94" t="s">
        <v>154</v>
      </c>
      <c r="AM6" s="94" t="s">
        <v>168</v>
      </c>
      <c r="AN6" s="433"/>
      <c r="AO6" s="94" t="s">
        <v>150</v>
      </c>
      <c r="AP6" s="94" t="s">
        <v>151</v>
      </c>
      <c r="AQ6" s="94" t="s">
        <v>154</v>
      </c>
      <c r="AR6" s="94" t="s">
        <v>168</v>
      </c>
      <c r="AS6" s="433"/>
      <c r="AT6" s="94" t="s">
        <v>150</v>
      </c>
      <c r="AU6" s="94" t="s">
        <v>151</v>
      </c>
      <c r="AV6" s="94" t="s">
        <v>154</v>
      </c>
      <c r="AW6" s="94" t="s">
        <v>168</v>
      </c>
      <c r="AX6" s="433"/>
    </row>
    <row r="7" spans="1:50" ht="14.25" hidden="1">
      <c r="A7" s="76"/>
      <c r="B7" s="433" t="s">
        <v>139</v>
      </c>
      <c r="C7" s="95">
        <v>1</v>
      </c>
      <c r="D7" s="95"/>
      <c r="E7" s="152"/>
      <c r="F7" s="95"/>
      <c r="G7" s="178" t="e">
        <f>F7/E7</f>
        <v>#DIV/0!</v>
      </c>
      <c r="H7" s="436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37" t="str">
        <f>IFERROR(AVERAGE(K7:K21),"-")</f>
        <v>-</v>
      </c>
      <c r="M7" s="154" t="str">
        <f>IFERROR(RANK(K7, K$7:K$21),"")</f>
        <v/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6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36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36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36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36" t="e">
        <f>AVERAGE(AV7:AV21)</f>
        <v>#DIV/0!</v>
      </c>
    </row>
    <row r="8" spans="1:50" ht="15" hidden="1" customHeight="1">
      <c r="A8" s="76"/>
      <c r="B8" s="435"/>
      <c r="C8" s="95">
        <v>2</v>
      </c>
      <c r="D8" s="95"/>
      <c r="E8" s="152"/>
      <c r="F8" s="95"/>
      <c r="G8" s="178" t="e">
        <f t="shared" ref="G8:G21" si="1">F8/E8</f>
        <v>#DIV/0!</v>
      </c>
      <c r="H8" s="436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38"/>
      <c r="M8" s="154" t="str">
        <f t="shared" ref="M8:M21" si="2">IFERROR(RANK(K8, K$7:K$21),"")</f>
        <v/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6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36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36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36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36"/>
    </row>
    <row r="9" spans="1:50" ht="14.25" hidden="1">
      <c r="A9" s="76"/>
      <c r="B9" s="435"/>
      <c r="C9" s="95">
        <v>3</v>
      </c>
      <c r="D9" s="95"/>
      <c r="E9" s="152"/>
      <c r="F9" s="95"/>
      <c r="G9" s="178" t="e">
        <f t="shared" si="1"/>
        <v>#DIV/0!</v>
      </c>
      <c r="H9" s="43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38"/>
      <c r="M9" s="154" t="str">
        <f t="shared" si="2"/>
        <v/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6"/>
      <c r="U9" s="152"/>
      <c r="V9" s="152"/>
      <c r="W9" s="178" t="str">
        <f t="shared" si="5"/>
        <v/>
      </c>
      <c r="X9" s="95" t="str">
        <f t="shared" si="6"/>
        <v/>
      </c>
      <c r="Y9" s="436"/>
      <c r="Z9" s="152"/>
      <c r="AA9" s="152"/>
      <c r="AB9" s="178" t="str">
        <f t="shared" si="7"/>
        <v/>
      </c>
      <c r="AC9" s="95" t="str">
        <f t="shared" si="8"/>
        <v/>
      </c>
      <c r="AD9" s="436"/>
      <c r="AE9" s="95"/>
      <c r="AF9" s="152"/>
      <c r="AG9" s="178" t="str">
        <f t="shared" si="9"/>
        <v/>
      </c>
      <c r="AH9" s="95" t="str">
        <f t="shared" si="10"/>
        <v/>
      </c>
      <c r="AI9" s="436"/>
      <c r="AJ9" s="95"/>
      <c r="AK9" s="152"/>
      <c r="AL9" s="178" t="str">
        <f t="shared" si="11"/>
        <v/>
      </c>
      <c r="AM9" s="95" t="str">
        <f t="shared" si="12"/>
        <v/>
      </c>
      <c r="AN9" s="436"/>
      <c r="AO9" s="95"/>
      <c r="AP9" s="152"/>
      <c r="AQ9" s="178" t="str">
        <f t="shared" si="13"/>
        <v/>
      </c>
      <c r="AR9" s="95" t="str">
        <f t="shared" si="14"/>
        <v/>
      </c>
      <c r="AS9" s="436"/>
      <c r="AT9" s="95"/>
      <c r="AU9" s="152"/>
      <c r="AV9" s="178" t="str">
        <f t="shared" si="15"/>
        <v/>
      </c>
      <c r="AW9" s="95" t="str">
        <f t="shared" si="16"/>
        <v/>
      </c>
      <c r="AX9" s="436"/>
    </row>
    <row r="10" spans="1:50" ht="14.25" hidden="1">
      <c r="A10" s="76"/>
      <c r="B10" s="435"/>
      <c r="C10" s="95">
        <v>4</v>
      </c>
      <c r="D10" s="95"/>
      <c r="E10" s="152"/>
      <c r="F10" s="95"/>
      <c r="G10" s="178" t="e">
        <f t="shared" si="1"/>
        <v>#DIV/0!</v>
      </c>
      <c r="H10" s="43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38"/>
      <c r="M10" s="154" t="str">
        <f t="shared" si="2"/>
        <v/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6"/>
      <c r="U10" s="152"/>
      <c r="V10" s="152"/>
      <c r="W10" s="178" t="str">
        <f t="shared" si="5"/>
        <v/>
      </c>
      <c r="X10" s="95" t="str">
        <f t="shared" si="6"/>
        <v/>
      </c>
      <c r="Y10" s="436"/>
      <c r="Z10" s="152"/>
      <c r="AA10" s="152"/>
      <c r="AB10" s="178" t="str">
        <f t="shared" si="7"/>
        <v/>
      </c>
      <c r="AC10" s="95" t="str">
        <f t="shared" si="8"/>
        <v/>
      </c>
      <c r="AD10" s="436"/>
      <c r="AE10" s="95"/>
      <c r="AF10" s="152"/>
      <c r="AG10" s="178" t="str">
        <f t="shared" si="9"/>
        <v/>
      </c>
      <c r="AH10" s="95" t="str">
        <f t="shared" si="10"/>
        <v/>
      </c>
      <c r="AI10" s="436"/>
      <c r="AJ10" s="95"/>
      <c r="AK10" s="152"/>
      <c r="AL10" s="178" t="str">
        <f t="shared" si="11"/>
        <v/>
      </c>
      <c r="AM10" s="95" t="str">
        <f t="shared" si="12"/>
        <v/>
      </c>
      <c r="AN10" s="436"/>
      <c r="AO10" s="95"/>
      <c r="AP10" s="152"/>
      <c r="AQ10" s="178" t="str">
        <f t="shared" si="13"/>
        <v/>
      </c>
      <c r="AR10" s="95" t="str">
        <f t="shared" si="14"/>
        <v/>
      </c>
      <c r="AS10" s="436"/>
      <c r="AT10" s="95"/>
      <c r="AU10" s="152"/>
      <c r="AV10" s="178" t="str">
        <f t="shared" si="15"/>
        <v/>
      </c>
      <c r="AW10" s="95" t="str">
        <f t="shared" si="16"/>
        <v/>
      </c>
      <c r="AX10" s="436"/>
    </row>
    <row r="11" spans="1:50" ht="14.25" hidden="1">
      <c r="A11" s="76"/>
      <c r="B11" s="435"/>
      <c r="C11" s="95">
        <v>5</v>
      </c>
      <c r="D11" s="95"/>
      <c r="E11" s="152"/>
      <c r="F11" s="95"/>
      <c r="G11" s="178" t="e">
        <f t="shared" si="1"/>
        <v>#DIV/0!</v>
      </c>
      <c r="H11" s="436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38"/>
      <c r="M11" s="154" t="str">
        <f t="shared" si="2"/>
        <v/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6"/>
      <c r="U11" s="152"/>
      <c r="V11" s="152"/>
      <c r="W11" s="178" t="str">
        <f t="shared" si="5"/>
        <v/>
      </c>
      <c r="X11" s="95" t="str">
        <f t="shared" si="6"/>
        <v/>
      </c>
      <c r="Y11" s="436"/>
      <c r="Z11" s="152"/>
      <c r="AA11" s="152"/>
      <c r="AB11" s="178" t="str">
        <f t="shared" si="7"/>
        <v/>
      </c>
      <c r="AC11" s="95" t="str">
        <f t="shared" si="8"/>
        <v/>
      </c>
      <c r="AD11" s="436"/>
      <c r="AE11" s="95"/>
      <c r="AF11" s="152"/>
      <c r="AG11" s="178" t="str">
        <f t="shared" si="9"/>
        <v/>
      </c>
      <c r="AH11" s="95" t="str">
        <f t="shared" si="10"/>
        <v/>
      </c>
      <c r="AI11" s="436"/>
      <c r="AJ11" s="95"/>
      <c r="AK11" s="152"/>
      <c r="AL11" s="178" t="str">
        <f t="shared" si="11"/>
        <v/>
      </c>
      <c r="AM11" s="95" t="str">
        <f t="shared" si="12"/>
        <v/>
      </c>
      <c r="AN11" s="436"/>
      <c r="AO11" s="95"/>
      <c r="AP11" s="152"/>
      <c r="AQ11" s="178" t="str">
        <f t="shared" si="13"/>
        <v/>
      </c>
      <c r="AR11" s="95" t="str">
        <f t="shared" si="14"/>
        <v/>
      </c>
      <c r="AS11" s="436"/>
      <c r="AT11" s="95"/>
      <c r="AU11" s="152"/>
      <c r="AV11" s="178" t="str">
        <f t="shared" si="15"/>
        <v/>
      </c>
      <c r="AW11" s="95" t="str">
        <f t="shared" si="16"/>
        <v/>
      </c>
      <c r="AX11" s="436"/>
    </row>
    <row r="12" spans="1:50" ht="14.25" hidden="1">
      <c r="A12" s="76"/>
      <c r="B12" s="435"/>
      <c r="C12" s="95">
        <v>6</v>
      </c>
      <c r="D12" s="95"/>
      <c r="E12" s="152"/>
      <c r="F12" s="95"/>
      <c r="G12" s="178" t="e">
        <f t="shared" si="1"/>
        <v>#DIV/0!</v>
      </c>
      <c r="H12" s="436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38"/>
      <c r="M12" s="154" t="str">
        <f t="shared" si="2"/>
        <v/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6"/>
      <c r="U12" s="152"/>
      <c r="V12" s="152"/>
      <c r="W12" s="178" t="str">
        <f t="shared" si="5"/>
        <v/>
      </c>
      <c r="X12" s="95" t="str">
        <f t="shared" si="6"/>
        <v/>
      </c>
      <c r="Y12" s="436"/>
      <c r="Z12" s="152"/>
      <c r="AA12" s="152"/>
      <c r="AB12" s="178" t="str">
        <f t="shared" si="7"/>
        <v/>
      </c>
      <c r="AC12" s="95" t="str">
        <f t="shared" si="8"/>
        <v/>
      </c>
      <c r="AD12" s="436"/>
      <c r="AE12" s="95"/>
      <c r="AF12" s="152"/>
      <c r="AG12" s="178" t="str">
        <f t="shared" si="9"/>
        <v/>
      </c>
      <c r="AH12" s="95" t="str">
        <f t="shared" si="10"/>
        <v/>
      </c>
      <c r="AI12" s="436"/>
      <c r="AJ12" s="95"/>
      <c r="AK12" s="152"/>
      <c r="AL12" s="178" t="str">
        <f t="shared" si="11"/>
        <v/>
      </c>
      <c r="AM12" s="95" t="str">
        <f t="shared" si="12"/>
        <v/>
      </c>
      <c r="AN12" s="436"/>
      <c r="AO12" s="95"/>
      <c r="AP12" s="152"/>
      <c r="AQ12" s="178" t="str">
        <f t="shared" si="13"/>
        <v/>
      </c>
      <c r="AR12" s="95" t="str">
        <f t="shared" si="14"/>
        <v/>
      </c>
      <c r="AS12" s="436"/>
      <c r="AT12" s="95"/>
      <c r="AU12" s="152"/>
      <c r="AV12" s="178" t="str">
        <f t="shared" si="15"/>
        <v/>
      </c>
      <c r="AW12" s="95" t="str">
        <f t="shared" si="16"/>
        <v/>
      </c>
      <c r="AX12" s="436"/>
    </row>
    <row r="13" spans="1:50" ht="14.25" hidden="1">
      <c r="A13" s="76"/>
      <c r="B13" s="435"/>
      <c r="C13" s="95">
        <v>7</v>
      </c>
      <c r="D13" s="95"/>
      <c r="E13" s="152"/>
      <c r="F13" s="95"/>
      <c r="G13" s="178" t="e">
        <f t="shared" si="1"/>
        <v>#DIV/0!</v>
      </c>
      <c r="H13" s="436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38"/>
      <c r="M13" s="154" t="str">
        <f t="shared" si="2"/>
        <v/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6"/>
      <c r="U13" s="152"/>
      <c r="V13" s="152"/>
      <c r="W13" s="178" t="str">
        <f t="shared" si="5"/>
        <v/>
      </c>
      <c r="X13" s="95" t="str">
        <f t="shared" si="6"/>
        <v/>
      </c>
      <c r="Y13" s="436"/>
      <c r="Z13" s="152"/>
      <c r="AA13" s="152"/>
      <c r="AB13" s="178" t="str">
        <f t="shared" si="7"/>
        <v/>
      </c>
      <c r="AC13" s="95" t="str">
        <f t="shared" si="8"/>
        <v/>
      </c>
      <c r="AD13" s="436"/>
      <c r="AE13" s="95"/>
      <c r="AF13" s="152"/>
      <c r="AG13" s="178" t="str">
        <f t="shared" si="9"/>
        <v/>
      </c>
      <c r="AH13" s="95" t="str">
        <f t="shared" si="10"/>
        <v/>
      </c>
      <c r="AI13" s="436"/>
      <c r="AJ13" s="95"/>
      <c r="AK13" s="152"/>
      <c r="AL13" s="178" t="str">
        <f t="shared" si="11"/>
        <v/>
      </c>
      <c r="AM13" s="95" t="str">
        <f t="shared" si="12"/>
        <v/>
      </c>
      <c r="AN13" s="436"/>
      <c r="AO13" s="95"/>
      <c r="AP13" s="152"/>
      <c r="AQ13" s="178" t="str">
        <f t="shared" si="13"/>
        <v/>
      </c>
      <c r="AR13" s="95" t="str">
        <f t="shared" si="14"/>
        <v/>
      </c>
      <c r="AS13" s="436"/>
      <c r="AT13" s="95"/>
      <c r="AU13" s="152"/>
      <c r="AV13" s="178" t="str">
        <f t="shared" si="15"/>
        <v/>
      </c>
      <c r="AW13" s="95" t="str">
        <f t="shared" si="16"/>
        <v/>
      </c>
      <c r="AX13" s="436"/>
    </row>
    <row r="14" spans="1:50" ht="14.25" hidden="1">
      <c r="A14" s="76"/>
      <c r="B14" s="435"/>
      <c r="C14" s="95">
        <v>8</v>
      </c>
      <c r="D14" s="95"/>
      <c r="E14" s="152"/>
      <c r="F14" s="95"/>
      <c r="G14" s="178" t="e">
        <f t="shared" si="1"/>
        <v>#DIV/0!</v>
      </c>
      <c r="H14" s="43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38"/>
      <c r="M14" s="154" t="str">
        <f t="shared" si="2"/>
        <v/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6"/>
      <c r="U14" s="152"/>
      <c r="V14" s="152"/>
      <c r="W14" s="178" t="str">
        <f t="shared" si="5"/>
        <v/>
      </c>
      <c r="X14" s="95" t="str">
        <f t="shared" si="6"/>
        <v/>
      </c>
      <c r="Y14" s="436"/>
      <c r="Z14" s="152"/>
      <c r="AA14" s="152"/>
      <c r="AB14" s="178" t="str">
        <f t="shared" si="7"/>
        <v/>
      </c>
      <c r="AC14" s="95" t="str">
        <f t="shared" si="8"/>
        <v/>
      </c>
      <c r="AD14" s="436"/>
      <c r="AE14" s="95"/>
      <c r="AF14" s="152"/>
      <c r="AG14" s="178" t="str">
        <f t="shared" si="9"/>
        <v/>
      </c>
      <c r="AH14" s="95" t="str">
        <f t="shared" si="10"/>
        <v/>
      </c>
      <c r="AI14" s="436"/>
      <c r="AJ14" s="95"/>
      <c r="AK14" s="152"/>
      <c r="AL14" s="178" t="str">
        <f t="shared" si="11"/>
        <v/>
      </c>
      <c r="AM14" s="95" t="str">
        <f t="shared" si="12"/>
        <v/>
      </c>
      <c r="AN14" s="436"/>
      <c r="AO14" s="95"/>
      <c r="AP14" s="152"/>
      <c r="AQ14" s="178" t="str">
        <f t="shared" si="13"/>
        <v/>
      </c>
      <c r="AR14" s="95" t="str">
        <f t="shared" si="14"/>
        <v/>
      </c>
      <c r="AS14" s="436"/>
      <c r="AT14" s="95"/>
      <c r="AU14" s="152"/>
      <c r="AV14" s="178" t="str">
        <f t="shared" si="15"/>
        <v/>
      </c>
      <c r="AW14" s="95" t="str">
        <f t="shared" si="16"/>
        <v/>
      </c>
      <c r="AX14" s="436"/>
    </row>
    <row r="15" spans="1:50" ht="14.25" hidden="1">
      <c r="A15" s="76"/>
      <c r="B15" s="435"/>
      <c r="C15" s="95">
        <v>9</v>
      </c>
      <c r="D15" s="95"/>
      <c r="E15" s="152"/>
      <c r="F15" s="95"/>
      <c r="G15" s="178" t="e">
        <f t="shared" si="1"/>
        <v>#DIV/0!</v>
      </c>
      <c r="H15" s="43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38"/>
      <c r="M15" s="154" t="str">
        <f t="shared" si="2"/>
        <v/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6"/>
      <c r="U15" s="152"/>
      <c r="V15" s="152"/>
      <c r="W15" s="178" t="str">
        <f t="shared" si="5"/>
        <v/>
      </c>
      <c r="X15" s="95" t="str">
        <f t="shared" si="6"/>
        <v/>
      </c>
      <c r="Y15" s="436"/>
      <c r="Z15" s="152"/>
      <c r="AA15" s="152"/>
      <c r="AB15" s="178" t="str">
        <f t="shared" si="7"/>
        <v/>
      </c>
      <c r="AC15" s="95" t="str">
        <f t="shared" si="8"/>
        <v/>
      </c>
      <c r="AD15" s="436"/>
      <c r="AE15" s="95"/>
      <c r="AF15" s="152"/>
      <c r="AG15" s="178" t="str">
        <f t="shared" si="9"/>
        <v/>
      </c>
      <c r="AH15" s="95" t="str">
        <f t="shared" si="10"/>
        <v/>
      </c>
      <c r="AI15" s="436"/>
      <c r="AJ15" s="95"/>
      <c r="AK15" s="152"/>
      <c r="AL15" s="178" t="str">
        <f t="shared" si="11"/>
        <v/>
      </c>
      <c r="AM15" s="95" t="str">
        <f t="shared" si="12"/>
        <v/>
      </c>
      <c r="AN15" s="436"/>
      <c r="AO15" s="95"/>
      <c r="AP15" s="152"/>
      <c r="AQ15" s="178" t="str">
        <f t="shared" si="13"/>
        <v/>
      </c>
      <c r="AR15" s="95" t="str">
        <f t="shared" si="14"/>
        <v/>
      </c>
      <c r="AS15" s="436"/>
      <c r="AT15" s="95"/>
      <c r="AU15" s="152"/>
      <c r="AV15" s="178" t="str">
        <f t="shared" si="15"/>
        <v/>
      </c>
      <c r="AW15" s="95" t="str">
        <f t="shared" si="16"/>
        <v/>
      </c>
      <c r="AX15" s="436"/>
    </row>
    <row r="16" spans="1:50" ht="14.25" hidden="1">
      <c r="A16" s="76"/>
      <c r="B16" s="435"/>
      <c r="C16" s="95">
        <v>10</v>
      </c>
      <c r="D16" s="95"/>
      <c r="E16" s="152"/>
      <c r="F16" s="95"/>
      <c r="G16" s="178" t="e">
        <f t="shared" si="1"/>
        <v>#DIV/0!</v>
      </c>
      <c r="H16" s="43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38"/>
      <c r="M16" s="154" t="str">
        <f t="shared" si="2"/>
        <v/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6"/>
      <c r="U16" s="152"/>
      <c r="V16" s="152"/>
      <c r="W16" s="178" t="str">
        <f t="shared" si="5"/>
        <v/>
      </c>
      <c r="X16" s="95" t="str">
        <f t="shared" si="6"/>
        <v/>
      </c>
      <c r="Y16" s="436"/>
      <c r="Z16" s="152"/>
      <c r="AA16" s="152"/>
      <c r="AB16" s="178" t="str">
        <f t="shared" si="7"/>
        <v/>
      </c>
      <c r="AC16" s="95" t="str">
        <f t="shared" si="8"/>
        <v/>
      </c>
      <c r="AD16" s="436"/>
      <c r="AE16" s="95"/>
      <c r="AF16" s="152"/>
      <c r="AG16" s="178" t="str">
        <f t="shared" si="9"/>
        <v/>
      </c>
      <c r="AH16" s="95" t="str">
        <f t="shared" si="10"/>
        <v/>
      </c>
      <c r="AI16" s="436"/>
      <c r="AJ16" s="95"/>
      <c r="AK16" s="152"/>
      <c r="AL16" s="178" t="str">
        <f t="shared" si="11"/>
        <v/>
      </c>
      <c r="AM16" s="95" t="str">
        <f t="shared" si="12"/>
        <v/>
      </c>
      <c r="AN16" s="436"/>
      <c r="AO16" s="95"/>
      <c r="AP16" s="152"/>
      <c r="AQ16" s="178" t="str">
        <f t="shared" si="13"/>
        <v/>
      </c>
      <c r="AR16" s="95" t="str">
        <f t="shared" si="14"/>
        <v/>
      </c>
      <c r="AS16" s="436"/>
      <c r="AT16" s="95"/>
      <c r="AU16" s="152"/>
      <c r="AV16" s="178" t="str">
        <f t="shared" si="15"/>
        <v/>
      </c>
      <c r="AW16" s="95" t="str">
        <f t="shared" si="16"/>
        <v/>
      </c>
      <c r="AX16" s="436"/>
    </row>
    <row r="17" spans="2:50" hidden="1">
      <c r="B17" s="435"/>
      <c r="C17" s="95">
        <v>11</v>
      </c>
      <c r="D17" s="95"/>
      <c r="E17" s="95"/>
      <c r="F17" s="95"/>
      <c r="G17" s="178" t="e">
        <f t="shared" si="1"/>
        <v>#DIV/0!</v>
      </c>
      <c r="H17" s="43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38"/>
      <c r="M17" s="154" t="str">
        <f t="shared" si="2"/>
        <v/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6"/>
      <c r="U17" s="95"/>
      <c r="V17" s="95"/>
      <c r="W17" s="178" t="str">
        <f t="shared" si="5"/>
        <v/>
      </c>
      <c r="X17" s="95" t="str">
        <f t="shared" si="6"/>
        <v/>
      </c>
      <c r="Y17" s="436"/>
      <c r="Z17" s="95"/>
      <c r="AA17" s="95"/>
      <c r="AB17" s="178" t="str">
        <f t="shared" si="7"/>
        <v/>
      </c>
      <c r="AC17" s="95" t="str">
        <f t="shared" si="8"/>
        <v/>
      </c>
      <c r="AD17" s="436"/>
      <c r="AE17" s="95"/>
      <c r="AF17" s="152"/>
      <c r="AG17" s="178" t="str">
        <f t="shared" si="9"/>
        <v/>
      </c>
      <c r="AH17" s="95" t="str">
        <f t="shared" si="10"/>
        <v/>
      </c>
      <c r="AI17" s="436"/>
      <c r="AJ17" s="95"/>
      <c r="AK17" s="152"/>
      <c r="AL17" s="178" t="str">
        <f t="shared" si="11"/>
        <v/>
      </c>
      <c r="AM17" s="95" t="str">
        <f t="shared" si="12"/>
        <v/>
      </c>
      <c r="AN17" s="436"/>
      <c r="AO17" s="95"/>
      <c r="AP17" s="152"/>
      <c r="AQ17" s="178" t="str">
        <f t="shared" si="13"/>
        <v/>
      </c>
      <c r="AR17" s="95" t="str">
        <f t="shared" si="14"/>
        <v/>
      </c>
      <c r="AS17" s="436"/>
      <c r="AT17" s="95"/>
      <c r="AU17" s="152"/>
      <c r="AV17" s="178" t="str">
        <f t="shared" si="15"/>
        <v/>
      </c>
      <c r="AW17" s="95" t="str">
        <f t="shared" si="16"/>
        <v/>
      </c>
      <c r="AX17" s="436"/>
    </row>
    <row r="18" spans="2:50" hidden="1">
      <c r="B18" s="435"/>
      <c r="C18" s="95">
        <v>12</v>
      </c>
      <c r="D18" s="95"/>
      <c r="E18" s="95"/>
      <c r="F18" s="95"/>
      <c r="G18" s="178" t="e">
        <f t="shared" si="1"/>
        <v>#DIV/0!</v>
      </c>
      <c r="H18" s="43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38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6"/>
      <c r="U18" s="95"/>
      <c r="V18" s="95"/>
      <c r="W18" s="178" t="str">
        <f t="shared" si="5"/>
        <v/>
      </c>
      <c r="X18" s="95" t="str">
        <f t="shared" si="6"/>
        <v/>
      </c>
      <c r="Y18" s="436"/>
      <c r="Z18" s="95"/>
      <c r="AA18" s="95"/>
      <c r="AB18" s="178" t="str">
        <f t="shared" si="7"/>
        <v/>
      </c>
      <c r="AC18" s="95" t="str">
        <f t="shared" si="8"/>
        <v/>
      </c>
      <c r="AD18" s="436"/>
      <c r="AE18" s="95"/>
      <c r="AF18" s="152"/>
      <c r="AG18" s="178" t="str">
        <f t="shared" si="9"/>
        <v/>
      </c>
      <c r="AH18" s="95" t="str">
        <f t="shared" si="10"/>
        <v/>
      </c>
      <c r="AI18" s="436"/>
      <c r="AJ18" s="95"/>
      <c r="AK18" s="152"/>
      <c r="AL18" s="178" t="str">
        <f t="shared" si="11"/>
        <v/>
      </c>
      <c r="AM18" s="95" t="str">
        <f t="shared" si="12"/>
        <v/>
      </c>
      <c r="AN18" s="436"/>
      <c r="AO18" s="95"/>
      <c r="AP18" s="152"/>
      <c r="AQ18" s="178" t="str">
        <f t="shared" si="13"/>
        <v/>
      </c>
      <c r="AR18" s="95" t="str">
        <f t="shared" si="14"/>
        <v/>
      </c>
      <c r="AS18" s="436"/>
      <c r="AT18" s="95"/>
      <c r="AU18" s="152"/>
      <c r="AV18" s="178" t="str">
        <f t="shared" si="15"/>
        <v/>
      </c>
      <c r="AW18" s="95" t="str">
        <f t="shared" si="16"/>
        <v/>
      </c>
      <c r="AX18" s="436"/>
    </row>
    <row r="19" spans="2:50" hidden="1">
      <c r="B19" s="435"/>
      <c r="C19" s="95">
        <v>13</v>
      </c>
      <c r="D19" s="95"/>
      <c r="E19" s="95"/>
      <c r="F19" s="95"/>
      <c r="G19" s="178" t="e">
        <f t="shared" si="1"/>
        <v>#DIV/0!</v>
      </c>
      <c r="H19" s="43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38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6"/>
      <c r="U19" s="95"/>
      <c r="V19" s="95"/>
      <c r="W19" s="178" t="str">
        <f t="shared" si="5"/>
        <v/>
      </c>
      <c r="X19" s="95" t="str">
        <f t="shared" si="6"/>
        <v/>
      </c>
      <c r="Y19" s="436"/>
      <c r="Z19" s="95"/>
      <c r="AA19" s="95"/>
      <c r="AB19" s="178" t="str">
        <f t="shared" si="7"/>
        <v/>
      </c>
      <c r="AC19" s="95" t="str">
        <f t="shared" si="8"/>
        <v/>
      </c>
      <c r="AD19" s="436"/>
      <c r="AE19" s="95"/>
      <c r="AF19" s="152"/>
      <c r="AG19" s="178" t="str">
        <f t="shared" si="9"/>
        <v/>
      </c>
      <c r="AH19" s="95" t="str">
        <f t="shared" si="10"/>
        <v/>
      </c>
      <c r="AI19" s="436"/>
      <c r="AJ19" s="95"/>
      <c r="AK19" s="152"/>
      <c r="AL19" s="178" t="str">
        <f t="shared" si="11"/>
        <v/>
      </c>
      <c r="AM19" s="95" t="str">
        <f t="shared" si="12"/>
        <v/>
      </c>
      <c r="AN19" s="436"/>
      <c r="AO19" s="95"/>
      <c r="AP19" s="152"/>
      <c r="AQ19" s="178" t="str">
        <f t="shared" si="13"/>
        <v/>
      </c>
      <c r="AR19" s="95" t="str">
        <f t="shared" si="14"/>
        <v/>
      </c>
      <c r="AS19" s="436"/>
      <c r="AT19" s="95"/>
      <c r="AU19" s="152"/>
      <c r="AV19" s="178" t="str">
        <f t="shared" si="15"/>
        <v/>
      </c>
      <c r="AW19" s="95" t="str">
        <f t="shared" si="16"/>
        <v/>
      </c>
      <c r="AX19" s="436"/>
    </row>
    <row r="20" spans="2:50" hidden="1">
      <c r="B20" s="435"/>
      <c r="C20" s="95">
        <v>14</v>
      </c>
      <c r="D20" s="95"/>
      <c r="E20" s="95"/>
      <c r="F20" s="95"/>
      <c r="G20" s="178" t="e">
        <f t="shared" si="1"/>
        <v>#DIV/0!</v>
      </c>
      <c r="H20" s="43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38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6"/>
      <c r="U20" s="95"/>
      <c r="V20" s="95"/>
      <c r="W20" s="178" t="str">
        <f t="shared" si="5"/>
        <v/>
      </c>
      <c r="X20" s="95" t="str">
        <f t="shared" si="6"/>
        <v/>
      </c>
      <c r="Y20" s="436"/>
      <c r="Z20" s="95"/>
      <c r="AA20" s="95"/>
      <c r="AB20" s="178" t="str">
        <f t="shared" si="7"/>
        <v/>
      </c>
      <c r="AC20" s="95" t="str">
        <f t="shared" si="8"/>
        <v/>
      </c>
      <c r="AD20" s="436"/>
      <c r="AE20" s="95"/>
      <c r="AF20" s="152"/>
      <c r="AG20" s="178" t="str">
        <f t="shared" si="9"/>
        <v/>
      </c>
      <c r="AH20" s="95" t="str">
        <f t="shared" si="10"/>
        <v/>
      </c>
      <c r="AI20" s="436"/>
      <c r="AJ20" s="95"/>
      <c r="AK20" s="152"/>
      <c r="AL20" s="178" t="str">
        <f t="shared" si="11"/>
        <v/>
      </c>
      <c r="AM20" s="95" t="str">
        <f t="shared" si="12"/>
        <v/>
      </c>
      <c r="AN20" s="436"/>
      <c r="AO20" s="95"/>
      <c r="AP20" s="152"/>
      <c r="AQ20" s="178" t="str">
        <f t="shared" si="13"/>
        <v/>
      </c>
      <c r="AR20" s="95" t="str">
        <f t="shared" si="14"/>
        <v/>
      </c>
      <c r="AS20" s="436"/>
      <c r="AT20" s="95"/>
      <c r="AU20" s="152"/>
      <c r="AV20" s="178" t="str">
        <f t="shared" si="15"/>
        <v/>
      </c>
      <c r="AW20" s="95" t="str">
        <f t="shared" si="16"/>
        <v/>
      </c>
      <c r="AX20" s="436"/>
    </row>
    <row r="21" spans="2:50" hidden="1">
      <c r="B21" s="435"/>
      <c r="C21" s="95">
        <v>15</v>
      </c>
      <c r="D21" s="95"/>
      <c r="E21" s="95"/>
      <c r="F21" s="95"/>
      <c r="G21" s="178" t="e">
        <f t="shared" si="1"/>
        <v>#DIV/0!</v>
      </c>
      <c r="H21" s="43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39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6"/>
      <c r="U21" s="95"/>
      <c r="V21" s="95"/>
      <c r="W21" s="178" t="str">
        <f t="shared" si="5"/>
        <v/>
      </c>
      <c r="X21" s="95" t="str">
        <f t="shared" si="6"/>
        <v/>
      </c>
      <c r="Y21" s="436"/>
      <c r="Z21" s="95"/>
      <c r="AA21" s="95"/>
      <c r="AB21" s="178" t="str">
        <f t="shared" si="7"/>
        <v/>
      </c>
      <c r="AC21" s="95" t="str">
        <f t="shared" si="8"/>
        <v/>
      </c>
      <c r="AD21" s="436"/>
      <c r="AE21" s="95"/>
      <c r="AF21" s="152"/>
      <c r="AG21" s="178" t="str">
        <f t="shared" si="9"/>
        <v/>
      </c>
      <c r="AH21" s="95" t="str">
        <f t="shared" si="10"/>
        <v/>
      </c>
      <c r="AI21" s="436"/>
      <c r="AJ21" s="95"/>
      <c r="AK21" s="152"/>
      <c r="AL21" s="178" t="str">
        <f t="shared" si="11"/>
        <v/>
      </c>
      <c r="AM21" s="95" t="str">
        <f t="shared" si="12"/>
        <v/>
      </c>
      <c r="AN21" s="436"/>
      <c r="AO21" s="95"/>
      <c r="AP21" s="152"/>
      <c r="AQ21" s="178" t="str">
        <f t="shared" si="13"/>
        <v/>
      </c>
      <c r="AR21" s="95" t="str">
        <f t="shared" si="14"/>
        <v/>
      </c>
      <c r="AS21" s="436"/>
      <c r="AT21" s="95"/>
      <c r="AU21" s="152"/>
      <c r="AV21" s="178" t="str">
        <f t="shared" si="15"/>
        <v/>
      </c>
      <c r="AW21" s="95" t="str">
        <f t="shared" si="16"/>
        <v/>
      </c>
      <c r="AX21" s="436"/>
    </row>
    <row r="22" spans="2:50" ht="15.75" hidden="1">
      <c r="B22" s="443" t="s">
        <v>167</v>
      </c>
      <c r="C22" s="444"/>
      <c r="D22" s="444"/>
      <c r="E22" s="444"/>
      <c r="F22" s="444"/>
      <c r="G22" s="444"/>
      <c r="H22" s="444"/>
      <c r="I22" s="151"/>
      <c r="J22" s="151"/>
      <c r="K22" s="151"/>
      <c r="L22" s="151"/>
      <c r="M22" s="151"/>
      <c r="N22" s="433" t="s">
        <v>159</v>
      </c>
      <c r="O22" s="446" t="s">
        <v>106</v>
      </c>
      <c r="P22" s="448">
        <v>45874</v>
      </c>
      <c r="Q22" s="435"/>
      <c r="R22" s="435"/>
      <c r="S22" s="435"/>
      <c r="T22" s="435"/>
      <c r="U22" s="448">
        <v>45875</v>
      </c>
      <c r="V22" s="435"/>
      <c r="W22" s="435"/>
      <c r="X22" s="435"/>
      <c r="Y22" s="435"/>
      <c r="Z22" s="448">
        <v>45876</v>
      </c>
      <c r="AA22" s="435"/>
      <c r="AB22" s="435"/>
      <c r="AC22" s="435"/>
      <c r="AD22" s="435"/>
      <c r="AE22" s="448">
        <v>45877</v>
      </c>
      <c r="AF22" s="435"/>
      <c r="AG22" s="435"/>
      <c r="AH22" s="435"/>
      <c r="AI22" s="435"/>
      <c r="AJ22" s="448">
        <v>45878</v>
      </c>
      <c r="AK22" s="435"/>
      <c r="AL22" s="435"/>
      <c r="AM22" s="435"/>
      <c r="AN22" s="435"/>
      <c r="AO22" s="448">
        <v>45879</v>
      </c>
      <c r="AP22" s="435"/>
      <c r="AQ22" s="435"/>
      <c r="AR22" s="435"/>
      <c r="AS22" s="435"/>
      <c r="AT22" s="448">
        <v>45880</v>
      </c>
      <c r="AU22" s="435"/>
      <c r="AV22" s="435"/>
      <c r="AW22" s="435"/>
      <c r="AX22" s="435"/>
    </row>
    <row r="23" spans="2:50" ht="15.75" hidden="1">
      <c r="B23" s="445"/>
      <c r="C23" s="445"/>
      <c r="D23" s="445"/>
      <c r="E23" s="445"/>
      <c r="F23" s="445"/>
      <c r="G23" s="445"/>
      <c r="H23" s="445"/>
      <c r="I23" s="151"/>
      <c r="J23" s="151"/>
      <c r="K23" s="151"/>
      <c r="L23" s="151"/>
      <c r="M23" s="151"/>
      <c r="N23" s="433"/>
      <c r="O23" s="447"/>
      <c r="P23" s="448" t="s">
        <v>120</v>
      </c>
      <c r="Q23" s="435"/>
      <c r="R23" s="435"/>
      <c r="S23" s="435"/>
      <c r="T23" s="435"/>
      <c r="U23" s="448" t="s">
        <v>114</v>
      </c>
      <c r="V23" s="435"/>
      <c r="W23" s="435"/>
      <c r="X23" s="435"/>
      <c r="Y23" s="435"/>
      <c r="Z23" s="448" t="s">
        <v>115</v>
      </c>
      <c r="AA23" s="435"/>
      <c r="AB23" s="435"/>
      <c r="AC23" s="435"/>
      <c r="AD23" s="435"/>
      <c r="AE23" s="448" t="s">
        <v>116</v>
      </c>
      <c r="AF23" s="435"/>
      <c r="AG23" s="435"/>
      <c r="AH23" s="435"/>
      <c r="AI23" s="435"/>
      <c r="AJ23" s="448" t="s">
        <v>117</v>
      </c>
      <c r="AK23" s="435"/>
      <c r="AL23" s="435"/>
      <c r="AM23" s="435"/>
      <c r="AN23" s="435"/>
      <c r="AO23" s="448" t="s">
        <v>118</v>
      </c>
      <c r="AP23" s="435"/>
      <c r="AQ23" s="435"/>
      <c r="AR23" s="435"/>
      <c r="AS23" s="435"/>
      <c r="AT23" s="448" t="s">
        <v>119</v>
      </c>
      <c r="AU23" s="435"/>
      <c r="AV23" s="435"/>
      <c r="AW23" s="435"/>
      <c r="AX23" s="435"/>
    </row>
    <row r="24" spans="2:50" hidden="1">
      <c r="B24" s="433" t="s">
        <v>155</v>
      </c>
      <c r="C24" s="433" t="s">
        <v>147</v>
      </c>
      <c r="D24" s="433"/>
      <c r="E24" s="433" t="s">
        <v>149</v>
      </c>
      <c r="F24" s="433"/>
      <c r="G24" s="433"/>
      <c r="H24" s="440" t="s">
        <v>156</v>
      </c>
      <c r="I24" s="434" t="s">
        <v>225</v>
      </c>
      <c r="J24" s="434"/>
      <c r="K24" s="434"/>
      <c r="L24" s="434" t="s">
        <v>156</v>
      </c>
      <c r="M24" s="434" t="s">
        <v>168</v>
      </c>
      <c r="N24" s="433"/>
      <c r="O24" s="433" t="s">
        <v>158</v>
      </c>
      <c r="P24" s="430" t="s">
        <v>152</v>
      </c>
      <c r="Q24" s="431"/>
      <c r="R24" s="431"/>
      <c r="S24" s="432"/>
      <c r="T24" s="433" t="s">
        <v>156</v>
      </c>
      <c r="U24" s="430" t="s">
        <v>152</v>
      </c>
      <c r="V24" s="431"/>
      <c r="W24" s="431"/>
      <c r="X24" s="432"/>
      <c r="Y24" s="433" t="s">
        <v>156</v>
      </c>
      <c r="Z24" s="430" t="s">
        <v>152</v>
      </c>
      <c r="AA24" s="431"/>
      <c r="AB24" s="431"/>
      <c r="AC24" s="432"/>
      <c r="AD24" s="433" t="s">
        <v>156</v>
      </c>
      <c r="AE24" s="430" t="s">
        <v>152</v>
      </c>
      <c r="AF24" s="431"/>
      <c r="AG24" s="431"/>
      <c r="AH24" s="432"/>
      <c r="AI24" s="433" t="s">
        <v>156</v>
      </c>
      <c r="AJ24" s="430" t="s">
        <v>152</v>
      </c>
      <c r="AK24" s="431"/>
      <c r="AL24" s="431"/>
      <c r="AM24" s="432"/>
      <c r="AN24" s="433" t="s">
        <v>156</v>
      </c>
      <c r="AO24" s="430" t="s">
        <v>152</v>
      </c>
      <c r="AP24" s="431"/>
      <c r="AQ24" s="431"/>
      <c r="AR24" s="432"/>
      <c r="AS24" s="433" t="s">
        <v>156</v>
      </c>
      <c r="AT24" s="430" t="s">
        <v>152</v>
      </c>
      <c r="AU24" s="431"/>
      <c r="AV24" s="431"/>
      <c r="AW24" s="432"/>
      <c r="AX24" s="433" t="s">
        <v>156</v>
      </c>
    </row>
    <row r="25" spans="2:50" hidden="1">
      <c r="B25" s="433"/>
      <c r="C25" s="433"/>
      <c r="D25" s="433"/>
      <c r="E25" s="433" t="s">
        <v>148</v>
      </c>
      <c r="F25" s="433"/>
      <c r="G25" s="433"/>
      <c r="H25" s="441"/>
      <c r="I25" s="434" t="s">
        <v>148</v>
      </c>
      <c r="J25" s="434"/>
      <c r="K25" s="434"/>
      <c r="L25" s="434"/>
      <c r="M25" s="434"/>
      <c r="N25" s="433"/>
      <c r="O25" s="433"/>
      <c r="P25" s="430" t="s">
        <v>153</v>
      </c>
      <c r="Q25" s="431"/>
      <c r="R25" s="431"/>
      <c r="S25" s="432"/>
      <c r="T25" s="433"/>
      <c r="U25" s="430" t="s">
        <v>153</v>
      </c>
      <c r="V25" s="431"/>
      <c r="W25" s="431"/>
      <c r="X25" s="432"/>
      <c r="Y25" s="433"/>
      <c r="Z25" s="430" t="s">
        <v>153</v>
      </c>
      <c r="AA25" s="431"/>
      <c r="AB25" s="431"/>
      <c r="AC25" s="432"/>
      <c r="AD25" s="433"/>
      <c r="AE25" s="430" t="s">
        <v>153</v>
      </c>
      <c r="AF25" s="431"/>
      <c r="AG25" s="431"/>
      <c r="AH25" s="432"/>
      <c r="AI25" s="433"/>
      <c r="AJ25" s="430" t="s">
        <v>153</v>
      </c>
      <c r="AK25" s="431"/>
      <c r="AL25" s="431"/>
      <c r="AM25" s="432"/>
      <c r="AN25" s="433"/>
      <c r="AO25" s="430" t="s">
        <v>153</v>
      </c>
      <c r="AP25" s="431"/>
      <c r="AQ25" s="431"/>
      <c r="AR25" s="432"/>
      <c r="AS25" s="433"/>
      <c r="AT25" s="430" t="s">
        <v>153</v>
      </c>
      <c r="AU25" s="431"/>
      <c r="AV25" s="431"/>
      <c r="AW25" s="432"/>
      <c r="AX25" s="433"/>
    </row>
    <row r="26" spans="2:50" hidden="1">
      <c r="B26" s="433"/>
      <c r="C26" s="433"/>
      <c r="D26" s="433"/>
      <c r="E26" s="94" t="s">
        <v>150</v>
      </c>
      <c r="F26" s="94" t="s">
        <v>151</v>
      </c>
      <c r="G26" s="94" t="s">
        <v>154</v>
      </c>
      <c r="H26" s="442"/>
      <c r="I26" s="153" t="s">
        <v>150</v>
      </c>
      <c r="J26" s="153" t="s">
        <v>151</v>
      </c>
      <c r="K26" s="153" t="s">
        <v>154</v>
      </c>
      <c r="L26" s="434"/>
      <c r="M26" s="434"/>
      <c r="N26" s="433"/>
      <c r="O26" s="433"/>
      <c r="P26" s="94" t="s">
        <v>150</v>
      </c>
      <c r="Q26" s="94" t="s">
        <v>151</v>
      </c>
      <c r="R26" s="94" t="s">
        <v>154</v>
      </c>
      <c r="S26" s="94" t="s">
        <v>168</v>
      </c>
      <c r="T26" s="433"/>
      <c r="U26" s="94" t="s">
        <v>150</v>
      </c>
      <c r="V26" s="94" t="s">
        <v>151</v>
      </c>
      <c r="W26" s="94" t="s">
        <v>154</v>
      </c>
      <c r="X26" s="94" t="s">
        <v>168</v>
      </c>
      <c r="Y26" s="433"/>
      <c r="Z26" s="94" t="s">
        <v>150</v>
      </c>
      <c r="AA26" s="94" t="s">
        <v>151</v>
      </c>
      <c r="AB26" s="94" t="s">
        <v>154</v>
      </c>
      <c r="AC26" s="94" t="s">
        <v>168</v>
      </c>
      <c r="AD26" s="433"/>
      <c r="AE26" s="94" t="s">
        <v>150</v>
      </c>
      <c r="AF26" s="94" t="s">
        <v>151</v>
      </c>
      <c r="AG26" s="94" t="s">
        <v>154</v>
      </c>
      <c r="AH26" s="94" t="s">
        <v>168</v>
      </c>
      <c r="AI26" s="433"/>
      <c r="AJ26" s="94" t="s">
        <v>150</v>
      </c>
      <c r="AK26" s="94" t="s">
        <v>151</v>
      </c>
      <c r="AL26" s="94" t="s">
        <v>154</v>
      </c>
      <c r="AM26" s="94" t="s">
        <v>168</v>
      </c>
      <c r="AN26" s="433"/>
      <c r="AO26" s="94" t="s">
        <v>150</v>
      </c>
      <c r="AP26" s="94" t="s">
        <v>151</v>
      </c>
      <c r="AQ26" s="94" t="s">
        <v>154</v>
      </c>
      <c r="AR26" s="94" t="s">
        <v>168</v>
      </c>
      <c r="AS26" s="433"/>
      <c r="AT26" s="94" t="s">
        <v>150</v>
      </c>
      <c r="AU26" s="94" t="s">
        <v>151</v>
      </c>
      <c r="AV26" s="94" t="s">
        <v>154</v>
      </c>
      <c r="AW26" s="94" t="s">
        <v>168</v>
      </c>
      <c r="AX26" s="433"/>
    </row>
    <row r="27" spans="2:50" hidden="1">
      <c r="B27" s="433" t="s">
        <v>139</v>
      </c>
      <c r="C27" s="95">
        <v>1</v>
      </c>
      <c r="D27" s="95"/>
      <c r="E27" s="95"/>
      <c r="F27" s="95"/>
      <c r="G27" s="178" t="e">
        <f>F27/E27</f>
        <v>#DIV/0!</v>
      </c>
      <c r="H27" s="436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37" t="str">
        <f>IFERROR(AVERAGE(K27:K41),"-")</f>
        <v>-</v>
      </c>
      <c r="M27" s="154" t="str">
        <f>IFERROR(RANK(K27, K$7:K$21),"")</f>
        <v/>
      </c>
      <c r="N27" s="433"/>
      <c r="O27" s="433"/>
      <c r="P27" s="95"/>
      <c r="Q27" s="152"/>
      <c r="R27" s="178" t="str">
        <f>IFERROR(Q27/P27,"")</f>
        <v/>
      </c>
      <c r="S27" s="95" t="str">
        <f>IFERROR(RANK(R27, R$27:R$41),"")</f>
        <v/>
      </c>
      <c r="T27" s="436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36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36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36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36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36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36" t="e">
        <f>AVERAGE(AV27:AV41)</f>
        <v>#DIV/0!</v>
      </c>
    </row>
    <row r="28" spans="2:50" hidden="1">
      <c r="B28" s="435"/>
      <c r="C28" s="95">
        <v>2</v>
      </c>
      <c r="D28" s="95"/>
      <c r="E28" s="95"/>
      <c r="F28" s="95"/>
      <c r="G28" s="178" t="e">
        <f t="shared" ref="G28:G41" si="19">F28/E28</f>
        <v>#DIV/0!</v>
      </c>
      <c r="H28" s="436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38"/>
      <c r="M28" s="154" t="str">
        <f t="shared" ref="M28:M41" si="20">IFERROR(RANK(K28, K$7:K$21),"")</f>
        <v/>
      </c>
      <c r="N28" s="433"/>
      <c r="O28" s="43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36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36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36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36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36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36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36"/>
    </row>
    <row r="29" spans="2:50" hidden="1">
      <c r="B29" s="435"/>
      <c r="C29" s="95">
        <v>3</v>
      </c>
      <c r="D29" s="95"/>
      <c r="E29" s="95"/>
      <c r="F29" s="95"/>
      <c r="G29" s="178" t="e">
        <f t="shared" si="19"/>
        <v>#DIV/0!</v>
      </c>
      <c r="H29" s="436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38"/>
      <c r="M29" s="154" t="str">
        <f t="shared" si="20"/>
        <v/>
      </c>
      <c r="N29" s="433"/>
      <c r="O29" s="433"/>
      <c r="P29" s="95"/>
      <c r="Q29" s="152"/>
      <c r="R29" s="178" t="str">
        <f t="shared" si="21"/>
        <v/>
      </c>
      <c r="S29" s="95" t="str">
        <f t="shared" si="22"/>
        <v/>
      </c>
      <c r="T29" s="436"/>
      <c r="U29" s="95"/>
      <c r="V29" s="152"/>
      <c r="W29" s="178" t="str">
        <f t="shared" si="23"/>
        <v/>
      </c>
      <c r="X29" s="95" t="str">
        <f t="shared" si="24"/>
        <v/>
      </c>
      <c r="Y29" s="436"/>
      <c r="Z29" s="95"/>
      <c r="AA29" s="152"/>
      <c r="AB29" s="178" t="str">
        <f t="shared" si="25"/>
        <v/>
      </c>
      <c r="AC29" s="95" t="str">
        <f t="shared" si="26"/>
        <v/>
      </c>
      <c r="AD29" s="436"/>
      <c r="AE29" s="95"/>
      <c r="AF29" s="152"/>
      <c r="AG29" s="178" t="str">
        <f t="shared" si="27"/>
        <v/>
      </c>
      <c r="AH29" s="95" t="str">
        <f t="shared" si="28"/>
        <v/>
      </c>
      <c r="AI29" s="436"/>
      <c r="AJ29" s="95"/>
      <c r="AK29" s="152"/>
      <c r="AL29" s="178" t="str">
        <f t="shared" si="29"/>
        <v/>
      </c>
      <c r="AM29" s="95" t="str">
        <f t="shared" si="30"/>
        <v/>
      </c>
      <c r="AN29" s="436"/>
      <c r="AO29" s="95"/>
      <c r="AP29" s="152"/>
      <c r="AQ29" s="178" t="str">
        <f t="shared" si="31"/>
        <v/>
      </c>
      <c r="AR29" s="95" t="str">
        <f t="shared" si="32"/>
        <v/>
      </c>
      <c r="AS29" s="436"/>
      <c r="AT29" s="95"/>
      <c r="AU29" s="152"/>
      <c r="AV29" s="178" t="str">
        <f t="shared" si="33"/>
        <v/>
      </c>
      <c r="AW29" s="95" t="str">
        <f t="shared" si="34"/>
        <v/>
      </c>
      <c r="AX29" s="436"/>
    </row>
    <row r="30" spans="2:50" hidden="1">
      <c r="B30" s="435"/>
      <c r="C30" s="95">
        <v>4</v>
      </c>
      <c r="D30" s="95"/>
      <c r="E30" s="95"/>
      <c r="F30" s="95"/>
      <c r="G30" s="178" t="e">
        <f t="shared" si="19"/>
        <v>#DIV/0!</v>
      </c>
      <c r="H30" s="43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38"/>
      <c r="M30" s="154" t="str">
        <f t="shared" si="20"/>
        <v/>
      </c>
      <c r="N30" s="433"/>
      <c r="O30" s="433"/>
      <c r="P30" s="95"/>
      <c r="Q30" s="152"/>
      <c r="R30" s="178" t="str">
        <f t="shared" si="21"/>
        <v/>
      </c>
      <c r="S30" s="95" t="str">
        <f t="shared" si="22"/>
        <v/>
      </c>
      <c r="T30" s="436"/>
      <c r="U30" s="95"/>
      <c r="V30" s="152"/>
      <c r="W30" s="178" t="str">
        <f t="shared" si="23"/>
        <v/>
      </c>
      <c r="X30" s="95" t="str">
        <f t="shared" si="24"/>
        <v/>
      </c>
      <c r="Y30" s="436"/>
      <c r="Z30" s="95"/>
      <c r="AA30" s="152"/>
      <c r="AB30" s="178" t="str">
        <f t="shared" si="25"/>
        <v/>
      </c>
      <c r="AC30" s="95" t="str">
        <f t="shared" si="26"/>
        <v/>
      </c>
      <c r="AD30" s="436"/>
      <c r="AE30" s="95"/>
      <c r="AF30" s="152"/>
      <c r="AG30" s="178" t="str">
        <f t="shared" si="27"/>
        <v/>
      </c>
      <c r="AH30" s="95" t="str">
        <f t="shared" si="28"/>
        <v/>
      </c>
      <c r="AI30" s="436"/>
      <c r="AJ30" s="95"/>
      <c r="AK30" s="152"/>
      <c r="AL30" s="178" t="str">
        <f t="shared" si="29"/>
        <v/>
      </c>
      <c r="AM30" s="95" t="str">
        <f t="shared" si="30"/>
        <v/>
      </c>
      <c r="AN30" s="436"/>
      <c r="AO30" s="95"/>
      <c r="AP30" s="152"/>
      <c r="AQ30" s="178" t="str">
        <f t="shared" si="31"/>
        <v/>
      </c>
      <c r="AR30" s="95" t="str">
        <f t="shared" si="32"/>
        <v/>
      </c>
      <c r="AS30" s="436"/>
      <c r="AT30" s="95"/>
      <c r="AU30" s="152"/>
      <c r="AV30" s="178" t="str">
        <f t="shared" si="33"/>
        <v/>
      </c>
      <c r="AW30" s="95" t="str">
        <f t="shared" si="34"/>
        <v/>
      </c>
      <c r="AX30" s="436"/>
    </row>
    <row r="31" spans="2:50" hidden="1">
      <c r="B31" s="435"/>
      <c r="C31" s="95">
        <v>5</v>
      </c>
      <c r="D31" s="95"/>
      <c r="E31" s="95"/>
      <c r="F31" s="95"/>
      <c r="G31" s="178" t="e">
        <f t="shared" si="19"/>
        <v>#DIV/0!</v>
      </c>
      <c r="H31" s="436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38"/>
      <c r="M31" s="154" t="str">
        <f t="shared" si="20"/>
        <v/>
      </c>
      <c r="N31" s="433"/>
      <c r="O31" s="433"/>
      <c r="P31" s="95"/>
      <c r="Q31" s="152"/>
      <c r="R31" s="178" t="str">
        <f t="shared" si="21"/>
        <v/>
      </c>
      <c r="S31" s="95" t="str">
        <f t="shared" si="22"/>
        <v/>
      </c>
      <c r="T31" s="436"/>
      <c r="U31" s="95"/>
      <c r="V31" s="152"/>
      <c r="W31" s="178" t="str">
        <f t="shared" si="23"/>
        <v/>
      </c>
      <c r="X31" s="95" t="str">
        <f t="shared" si="24"/>
        <v/>
      </c>
      <c r="Y31" s="436"/>
      <c r="Z31" s="95"/>
      <c r="AA31" s="152"/>
      <c r="AB31" s="178" t="str">
        <f t="shared" si="25"/>
        <v/>
      </c>
      <c r="AC31" s="95" t="str">
        <f t="shared" si="26"/>
        <v/>
      </c>
      <c r="AD31" s="436"/>
      <c r="AE31" s="95"/>
      <c r="AF31" s="152"/>
      <c r="AG31" s="178" t="str">
        <f t="shared" si="27"/>
        <v/>
      </c>
      <c r="AH31" s="95" t="str">
        <f t="shared" si="28"/>
        <v/>
      </c>
      <c r="AI31" s="436"/>
      <c r="AJ31" s="95"/>
      <c r="AK31" s="152"/>
      <c r="AL31" s="178" t="str">
        <f t="shared" si="29"/>
        <v/>
      </c>
      <c r="AM31" s="95" t="str">
        <f t="shared" si="30"/>
        <v/>
      </c>
      <c r="AN31" s="436"/>
      <c r="AO31" s="95"/>
      <c r="AP31" s="152"/>
      <c r="AQ31" s="178" t="str">
        <f t="shared" si="31"/>
        <v/>
      </c>
      <c r="AR31" s="95" t="str">
        <f t="shared" si="32"/>
        <v/>
      </c>
      <c r="AS31" s="436"/>
      <c r="AT31" s="95"/>
      <c r="AU31" s="152"/>
      <c r="AV31" s="178" t="str">
        <f t="shared" si="33"/>
        <v/>
      </c>
      <c r="AW31" s="95" t="str">
        <f t="shared" si="34"/>
        <v/>
      </c>
      <c r="AX31" s="436"/>
    </row>
    <row r="32" spans="2:50" hidden="1">
      <c r="B32" s="435"/>
      <c r="C32" s="95">
        <v>6</v>
      </c>
      <c r="D32" s="95"/>
      <c r="E32" s="95"/>
      <c r="F32" s="95"/>
      <c r="G32" s="178" t="e">
        <f t="shared" si="19"/>
        <v>#DIV/0!</v>
      </c>
      <c r="H32" s="436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38"/>
      <c r="M32" s="154" t="str">
        <f t="shared" si="20"/>
        <v/>
      </c>
      <c r="N32" s="433"/>
      <c r="O32" s="433"/>
      <c r="P32" s="95"/>
      <c r="Q32" s="152"/>
      <c r="R32" s="178" t="str">
        <f t="shared" si="21"/>
        <v/>
      </c>
      <c r="S32" s="95" t="str">
        <f t="shared" si="22"/>
        <v/>
      </c>
      <c r="T32" s="436"/>
      <c r="U32" s="95"/>
      <c r="V32" s="152"/>
      <c r="W32" s="178" t="str">
        <f t="shared" si="23"/>
        <v/>
      </c>
      <c r="X32" s="95" t="str">
        <f t="shared" si="24"/>
        <v/>
      </c>
      <c r="Y32" s="436"/>
      <c r="Z32" s="95"/>
      <c r="AA32" s="152"/>
      <c r="AB32" s="178" t="str">
        <f t="shared" si="25"/>
        <v/>
      </c>
      <c r="AC32" s="95" t="str">
        <f t="shared" si="26"/>
        <v/>
      </c>
      <c r="AD32" s="436"/>
      <c r="AE32" s="95"/>
      <c r="AF32" s="152"/>
      <c r="AG32" s="178" t="str">
        <f t="shared" si="27"/>
        <v/>
      </c>
      <c r="AH32" s="95" t="str">
        <f t="shared" si="28"/>
        <v/>
      </c>
      <c r="AI32" s="436"/>
      <c r="AJ32" s="95"/>
      <c r="AK32" s="152"/>
      <c r="AL32" s="178" t="str">
        <f t="shared" si="29"/>
        <v/>
      </c>
      <c r="AM32" s="95" t="str">
        <f t="shared" si="30"/>
        <v/>
      </c>
      <c r="AN32" s="436"/>
      <c r="AO32" s="95"/>
      <c r="AP32" s="152"/>
      <c r="AQ32" s="178" t="str">
        <f t="shared" si="31"/>
        <v/>
      </c>
      <c r="AR32" s="95" t="str">
        <f t="shared" si="32"/>
        <v/>
      </c>
      <c r="AS32" s="436"/>
      <c r="AT32" s="95"/>
      <c r="AU32" s="152"/>
      <c r="AV32" s="178" t="str">
        <f t="shared" si="33"/>
        <v/>
      </c>
      <c r="AW32" s="95" t="str">
        <f t="shared" si="34"/>
        <v/>
      </c>
      <c r="AX32" s="436"/>
    </row>
    <row r="33" spans="2:50" hidden="1">
      <c r="B33" s="435"/>
      <c r="C33" s="95">
        <v>7</v>
      </c>
      <c r="D33" s="95"/>
      <c r="E33" s="95"/>
      <c r="F33" s="95"/>
      <c r="G33" s="178" t="e">
        <f t="shared" si="19"/>
        <v>#DIV/0!</v>
      </c>
      <c r="H33" s="436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38"/>
      <c r="M33" s="154" t="str">
        <f t="shared" si="20"/>
        <v/>
      </c>
      <c r="N33" s="433"/>
      <c r="O33" s="433"/>
      <c r="P33" s="95"/>
      <c r="Q33" s="152"/>
      <c r="R33" s="178" t="str">
        <f t="shared" si="21"/>
        <v/>
      </c>
      <c r="S33" s="95" t="str">
        <f t="shared" si="22"/>
        <v/>
      </c>
      <c r="T33" s="436"/>
      <c r="U33" s="95"/>
      <c r="V33" s="152"/>
      <c r="W33" s="178" t="str">
        <f t="shared" si="23"/>
        <v/>
      </c>
      <c r="X33" s="95" t="str">
        <f t="shared" si="24"/>
        <v/>
      </c>
      <c r="Y33" s="436"/>
      <c r="Z33" s="95"/>
      <c r="AA33" s="152"/>
      <c r="AB33" s="178" t="str">
        <f t="shared" si="25"/>
        <v/>
      </c>
      <c r="AC33" s="95" t="str">
        <f t="shared" si="26"/>
        <v/>
      </c>
      <c r="AD33" s="436"/>
      <c r="AE33" s="95"/>
      <c r="AF33" s="152"/>
      <c r="AG33" s="178" t="str">
        <f t="shared" si="27"/>
        <v/>
      </c>
      <c r="AH33" s="95" t="str">
        <f t="shared" si="28"/>
        <v/>
      </c>
      <c r="AI33" s="436"/>
      <c r="AJ33" s="95"/>
      <c r="AK33" s="152"/>
      <c r="AL33" s="178" t="str">
        <f t="shared" si="29"/>
        <v/>
      </c>
      <c r="AM33" s="95" t="str">
        <f t="shared" si="30"/>
        <v/>
      </c>
      <c r="AN33" s="436"/>
      <c r="AO33" s="95"/>
      <c r="AP33" s="152"/>
      <c r="AQ33" s="178" t="str">
        <f t="shared" si="31"/>
        <v/>
      </c>
      <c r="AR33" s="95" t="str">
        <f t="shared" si="32"/>
        <v/>
      </c>
      <c r="AS33" s="436"/>
      <c r="AT33" s="95"/>
      <c r="AU33" s="152"/>
      <c r="AV33" s="178" t="str">
        <f t="shared" si="33"/>
        <v/>
      </c>
      <c r="AW33" s="95" t="str">
        <f t="shared" si="34"/>
        <v/>
      </c>
      <c r="AX33" s="436"/>
    </row>
    <row r="34" spans="2:50" hidden="1">
      <c r="B34" s="435"/>
      <c r="C34" s="95">
        <v>8</v>
      </c>
      <c r="D34" s="95"/>
      <c r="E34" s="95"/>
      <c r="F34" s="95"/>
      <c r="G34" s="178" t="e">
        <f t="shared" si="19"/>
        <v>#DIV/0!</v>
      </c>
      <c r="H34" s="436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38"/>
      <c r="M34" s="154" t="str">
        <f t="shared" si="20"/>
        <v/>
      </c>
      <c r="N34" s="433"/>
      <c r="O34" s="433"/>
      <c r="P34" s="95"/>
      <c r="Q34" s="152"/>
      <c r="R34" s="178" t="str">
        <f t="shared" si="21"/>
        <v/>
      </c>
      <c r="S34" s="95" t="str">
        <f t="shared" si="22"/>
        <v/>
      </c>
      <c r="T34" s="436"/>
      <c r="U34" s="95"/>
      <c r="V34" s="152"/>
      <c r="W34" s="178" t="str">
        <f t="shared" si="23"/>
        <v/>
      </c>
      <c r="X34" s="95" t="str">
        <f t="shared" si="24"/>
        <v/>
      </c>
      <c r="Y34" s="436"/>
      <c r="Z34" s="95"/>
      <c r="AA34" s="152"/>
      <c r="AB34" s="178" t="str">
        <f t="shared" si="25"/>
        <v/>
      </c>
      <c r="AC34" s="95" t="str">
        <f t="shared" si="26"/>
        <v/>
      </c>
      <c r="AD34" s="436"/>
      <c r="AE34" s="95"/>
      <c r="AF34" s="152"/>
      <c r="AG34" s="178" t="str">
        <f t="shared" si="27"/>
        <v/>
      </c>
      <c r="AH34" s="95" t="str">
        <f t="shared" si="28"/>
        <v/>
      </c>
      <c r="AI34" s="436"/>
      <c r="AJ34" s="95"/>
      <c r="AK34" s="152"/>
      <c r="AL34" s="178" t="str">
        <f t="shared" si="29"/>
        <v/>
      </c>
      <c r="AM34" s="95" t="str">
        <f t="shared" si="30"/>
        <v/>
      </c>
      <c r="AN34" s="436"/>
      <c r="AO34" s="95"/>
      <c r="AP34" s="152"/>
      <c r="AQ34" s="178" t="str">
        <f t="shared" si="31"/>
        <v/>
      </c>
      <c r="AR34" s="95" t="str">
        <f t="shared" si="32"/>
        <v/>
      </c>
      <c r="AS34" s="436"/>
      <c r="AT34" s="95"/>
      <c r="AU34" s="152"/>
      <c r="AV34" s="178" t="str">
        <f t="shared" si="33"/>
        <v/>
      </c>
      <c r="AW34" s="95" t="str">
        <f t="shared" si="34"/>
        <v/>
      </c>
      <c r="AX34" s="436"/>
    </row>
    <row r="35" spans="2:50" hidden="1">
      <c r="B35" s="435"/>
      <c r="C35" s="95">
        <v>9</v>
      </c>
      <c r="D35" s="95"/>
      <c r="E35" s="95"/>
      <c r="F35" s="95"/>
      <c r="G35" s="178" t="e">
        <f t="shared" si="19"/>
        <v>#DIV/0!</v>
      </c>
      <c r="H35" s="436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38"/>
      <c r="M35" s="154" t="str">
        <f t="shared" si="20"/>
        <v/>
      </c>
      <c r="N35" s="433"/>
      <c r="O35" s="433"/>
      <c r="P35" s="95"/>
      <c r="Q35" s="152"/>
      <c r="R35" s="178" t="str">
        <f t="shared" si="21"/>
        <v/>
      </c>
      <c r="S35" s="95" t="str">
        <f t="shared" si="22"/>
        <v/>
      </c>
      <c r="T35" s="436"/>
      <c r="U35" s="95"/>
      <c r="V35" s="152"/>
      <c r="W35" s="178" t="str">
        <f t="shared" si="23"/>
        <v/>
      </c>
      <c r="X35" s="95" t="str">
        <f t="shared" si="24"/>
        <v/>
      </c>
      <c r="Y35" s="436"/>
      <c r="Z35" s="95"/>
      <c r="AA35" s="152"/>
      <c r="AB35" s="178" t="str">
        <f t="shared" si="25"/>
        <v/>
      </c>
      <c r="AC35" s="95" t="str">
        <f t="shared" si="26"/>
        <v/>
      </c>
      <c r="AD35" s="436"/>
      <c r="AE35" s="95"/>
      <c r="AF35" s="152"/>
      <c r="AG35" s="178" t="str">
        <f t="shared" si="27"/>
        <v/>
      </c>
      <c r="AH35" s="95" t="str">
        <f t="shared" si="28"/>
        <v/>
      </c>
      <c r="AI35" s="436"/>
      <c r="AJ35" s="95"/>
      <c r="AK35" s="152"/>
      <c r="AL35" s="178" t="str">
        <f t="shared" si="29"/>
        <v/>
      </c>
      <c r="AM35" s="95" t="str">
        <f t="shared" si="30"/>
        <v/>
      </c>
      <c r="AN35" s="436"/>
      <c r="AO35" s="95"/>
      <c r="AP35" s="152"/>
      <c r="AQ35" s="178" t="str">
        <f t="shared" si="31"/>
        <v/>
      </c>
      <c r="AR35" s="95" t="str">
        <f t="shared" si="32"/>
        <v/>
      </c>
      <c r="AS35" s="436"/>
      <c r="AT35" s="95"/>
      <c r="AU35" s="152"/>
      <c r="AV35" s="178" t="str">
        <f t="shared" si="33"/>
        <v/>
      </c>
      <c r="AW35" s="95" t="str">
        <f t="shared" si="34"/>
        <v/>
      </c>
      <c r="AX35" s="436"/>
    </row>
    <row r="36" spans="2:50" hidden="1">
      <c r="B36" s="435"/>
      <c r="C36" s="95">
        <v>10</v>
      </c>
      <c r="D36" s="95"/>
      <c r="E36" s="95"/>
      <c r="F36" s="95"/>
      <c r="G36" s="178" t="e">
        <f t="shared" si="19"/>
        <v>#DIV/0!</v>
      </c>
      <c r="H36" s="436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38"/>
      <c r="M36" s="154" t="str">
        <f t="shared" si="20"/>
        <v/>
      </c>
      <c r="N36" s="433"/>
      <c r="O36" s="433"/>
      <c r="P36" s="95"/>
      <c r="Q36" s="152"/>
      <c r="R36" s="178" t="str">
        <f t="shared" si="21"/>
        <v/>
      </c>
      <c r="S36" s="95" t="str">
        <f t="shared" si="22"/>
        <v/>
      </c>
      <c r="T36" s="436"/>
      <c r="U36" s="95"/>
      <c r="V36" s="152"/>
      <c r="W36" s="178" t="str">
        <f t="shared" si="23"/>
        <v/>
      </c>
      <c r="X36" s="95" t="str">
        <f t="shared" si="24"/>
        <v/>
      </c>
      <c r="Y36" s="436"/>
      <c r="Z36" s="95"/>
      <c r="AA36" s="152"/>
      <c r="AB36" s="178" t="str">
        <f t="shared" si="25"/>
        <v/>
      </c>
      <c r="AC36" s="95" t="str">
        <f t="shared" si="26"/>
        <v/>
      </c>
      <c r="AD36" s="436"/>
      <c r="AE36" s="95"/>
      <c r="AF36" s="152"/>
      <c r="AG36" s="178" t="str">
        <f t="shared" si="27"/>
        <v/>
      </c>
      <c r="AH36" s="95" t="str">
        <f t="shared" si="28"/>
        <v/>
      </c>
      <c r="AI36" s="436"/>
      <c r="AJ36" s="95"/>
      <c r="AK36" s="152"/>
      <c r="AL36" s="178" t="str">
        <f t="shared" si="29"/>
        <v/>
      </c>
      <c r="AM36" s="95" t="str">
        <f t="shared" si="30"/>
        <v/>
      </c>
      <c r="AN36" s="436"/>
      <c r="AO36" s="95"/>
      <c r="AP36" s="152"/>
      <c r="AQ36" s="178" t="str">
        <f t="shared" si="31"/>
        <v/>
      </c>
      <c r="AR36" s="95" t="str">
        <f t="shared" si="32"/>
        <v/>
      </c>
      <c r="AS36" s="436"/>
      <c r="AT36" s="95"/>
      <c r="AU36" s="152"/>
      <c r="AV36" s="178" t="str">
        <f t="shared" si="33"/>
        <v/>
      </c>
      <c r="AW36" s="95" t="str">
        <f t="shared" si="34"/>
        <v/>
      </c>
      <c r="AX36" s="436"/>
    </row>
    <row r="37" spans="2:50" hidden="1">
      <c r="B37" s="435"/>
      <c r="C37" s="95">
        <v>11</v>
      </c>
      <c r="D37" s="95"/>
      <c r="E37" s="95"/>
      <c r="F37" s="95"/>
      <c r="G37" s="178" t="e">
        <f t="shared" si="19"/>
        <v>#DIV/0!</v>
      </c>
      <c r="H37" s="436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38"/>
      <c r="M37" s="154" t="str">
        <f t="shared" si="20"/>
        <v/>
      </c>
      <c r="N37" s="433"/>
      <c r="O37" s="433"/>
      <c r="P37" s="95"/>
      <c r="Q37" s="152"/>
      <c r="R37" s="178" t="str">
        <f t="shared" si="21"/>
        <v/>
      </c>
      <c r="S37" s="95" t="str">
        <f t="shared" si="22"/>
        <v/>
      </c>
      <c r="T37" s="436"/>
      <c r="U37" s="95"/>
      <c r="V37" s="152"/>
      <c r="W37" s="178" t="str">
        <f t="shared" si="23"/>
        <v/>
      </c>
      <c r="X37" s="95" t="str">
        <f t="shared" si="24"/>
        <v/>
      </c>
      <c r="Y37" s="436"/>
      <c r="Z37" s="95"/>
      <c r="AA37" s="152"/>
      <c r="AB37" s="178" t="str">
        <f t="shared" si="25"/>
        <v/>
      </c>
      <c r="AC37" s="95" t="str">
        <f t="shared" si="26"/>
        <v/>
      </c>
      <c r="AD37" s="436"/>
      <c r="AE37" s="95"/>
      <c r="AF37" s="152"/>
      <c r="AG37" s="178" t="str">
        <f t="shared" si="27"/>
        <v/>
      </c>
      <c r="AH37" s="95" t="str">
        <f t="shared" si="28"/>
        <v/>
      </c>
      <c r="AI37" s="436"/>
      <c r="AJ37" s="95"/>
      <c r="AK37" s="152"/>
      <c r="AL37" s="178" t="str">
        <f t="shared" si="29"/>
        <v/>
      </c>
      <c r="AM37" s="95" t="str">
        <f t="shared" si="30"/>
        <v/>
      </c>
      <c r="AN37" s="436"/>
      <c r="AO37" s="95"/>
      <c r="AP37" s="152"/>
      <c r="AQ37" s="178" t="str">
        <f t="shared" si="31"/>
        <v/>
      </c>
      <c r="AR37" s="95" t="str">
        <f t="shared" si="32"/>
        <v/>
      </c>
      <c r="AS37" s="436"/>
      <c r="AT37" s="95"/>
      <c r="AU37" s="152"/>
      <c r="AV37" s="178" t="str">
        <f t="shared" si="33"/>
        <v/>
      </c>
      <c r="AW37" s="95" t="str">
        <f t="shared" si="34"/>
        <v/>
      </c>
      <c r="AX37" s="436"/>
    </row>
    <row r="38" spans="2:50" hidden="1">
      <c r="B38" s="435"/>
      <c r="C38" s="95">
        <v>12</v>
      </c>
      <c r="D38" s="95"/>
      <c r="E38" s="95"/>
      <c r="F38" s="95"/>
      <c r="G38" s="178" t="e">
        <f t="shared" si="19"/>
        <v>#DIV/0!</v>
      </c>
      <c r="H38" s="436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38"/>
      <c r="M38" s="154" t="str">
        <f t="shared" si="20"/>
        <v/>
      </c>
      <c r="N38" s="433"/>
      <c r="O38" s="433"/>
      <c r="P38" s="95"/>
      <c r="Q38" s="152"/>
      <c r="R38" s="178" t="str">
        <f t="shared" si="21"/>
        <v/>
      </c>
      <c r="S38" s="95" t="str">
        <f t="shared" si="22"/>
        <v/>
      </c>
      <c r="T38" s="436"/>
      <c r="U38" s="95"/>
      <c r="V38" s="152"/>
      <c r="W38" s="178" t="str">
        <f t="shared" si="23"/>
        <v/>
      </c>
      <c r="X38" s="95" t="str">
        <f t="shared" si="24"/>
        <v/>
      </c>
      <c r="Y38" s="436"/>
      <c r="Z38" s="95"/>
      <c r="AA38" s="152"/>
      <c r="AB38" s="178" t="str">
        <f t="shared" si="25"/>
        <v/>
      </c>
      <c r="AC38" s="95" t="str">
        <f t="shared" si="26"/>
        <v/>
      </c>
      <c r="AD38" s="436"/>
      <c r="AE38" s="95"/>
      <c r="AF38" s="152"/>
      <c r="AG38" s="178" t="str">
        <f t="shared" si="27"/>
        <v/>
      </c>
      <c r="AH38" s="95" t="str">
        <f t="shared" si="28"/>
        <v/>
      </c>
      <c r="AI38" s="436"/>
      <c r="AJ38" s="95"/>
      <c r="AK38" s="152"/>
      <c r="AL38" s="178" t="str">
        <f t="shared" si="29"/>
        <v/>
      </c>
      <c r="AM38" s="95" t="str">
        <f t="shared" si="30"/>
        <v/>
      </c>
      <c r="AN38" s="436"/>
      <c r="AO38" s="95"/>
      <c r="AP38" s="152"/>
      <c r="AQ38" s="178" t="str">
        <f t="shared" si="31"/>
        <v/>
      </c>
      <c r="AR38" s="95" t="str">
        <f t="shared" si="32"/>
        <v/>
      </c>
      <c r="AS38" s="436"/>
      <c r="AT38" s="95"/>
      <c r="AU38" s="152"/>
      <c r="AV38" s="178" t="str">
        <f t="shared" si="33"/>
        <v/>
      </c>
      <c r="AW38" s="95" t="str">
        <f t="shared" si="34"/>
        <v/>
      </c>
      <c r="AX38" s="436"/>
    </row>
    <row r="39" spans="2:50" hidden="1">
      <c r="B39" s="435"/>
      <c r="C39" s="95">
        <v>13</v>
      </c>
      <c r="D39" s="95"/>
      <c r="E39" s="95"/>
      <c r="F39" s="95"/>
      <c r="G39" s="178" t="e">
        <f t="shared" si="19"/>
        <v>#DIV/0!</v>
      </c>
      <c r="H39" s="436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38"/>
      <c r="M39" s="154" t="str">
        <f t="shared" si="20"/>
        <v/>
      </c>
      <c r="N39" s="433"/>
      <c r="O39" s="433"/>
      <c r="P39" s="95"/>
      <c r="Q39" s="152"/>
      <c r="R39" s="178" t="str">
        <f t="shared" si="21"/>
        <v/>
      </c>
      <c r="S39" s="95" t="str">
        <f t="shared" si="22"/>
        <v/>
      </c>
      <c r="T39" s="436"/>
      <c r="U39" s="95"/>
      <c r="V39" s="152"/>
      <c r="W39" s="178" t="str">
        <f t="shared" si="23"/>
        <v/>
      </c>
      <c r="X39" s="95" t="str">
        <f t="shared" si="24"/>
        <v/>
      </c>
      <c r="Y39" s="436"/>
      <c r="Z39" s="95"/>
      <c r="AA39" s="152"/>
      <c r="AB39" s="178" t="str">
        <f t="shared" si="25"/>
        <v/>
      </c>
      <c r="AC39" s="95" t="str">
        <f t="shared" si="26"/>
        <v/>
      </c>
      <c r="AD39" s="436"/>
      <c r="AE39" s="95"/>
      <c r="AF39" s="152"/>
      <c r="AG39" s="178" t="str">
        <f t="shared" si="27"/>
        <v/>
      </c>
      <c r="AH39" s="95" t="str">
        <f t="shared" si="28"/>
        <v/>
      </c>
      <c r="AI39" s="436"/>
      <c r="AJ39" s="95"/>
      <c r="AK39" s="152"/>
      <c r="AL39" s="178" t="str">
        <f t="shared" si="29"/>
        <v/>
      </c>
      <c r="AM39" s="95" t="str">
        <f t="shared" si="30"/>
        <v/>
      </c>
      <c r="AN39" s="436"/>
      <c r="AO39" s="95"/>
      <c r="AP39" s="152"/>
      <c r="AQ39" s="178" t="str">
        <f t="shared" si="31"/>
        <v/>
      </c>
      <c r="AR39" s="95" t="str">
        <f t="shared" si="32"/>
        <v/>
      </c>
      <c r="AS39" s="436"/>
      <c r="AT39" s="95"/>
      <c r="AU39" s="152"/>
      <c r="AV39" s="178" t="str">
        <f t="shared" si="33"/>
        <v/>
      </c>
      <c r="AW39" s="95" t="str">
        <f t="shared" si="34"/>
        <v/>
      </c>
      <c r="AX39" s="436"/>
    </row>
    <row r="40" spans="2:50" hidden="1">
      <c r="B40" s="435"/>
      <c r="C40" s="95">
        <v>14</v>
      </c>
      <c r="D40" s="95"/>
      <c r="E40" s="95"/>
      <c r="F40" s="95"/>
      <c r="G40" s="178" t="e">
        <f t="shared" si="19"/>
        <v>#DIV/0!</v>
      </c>
      <c r="H40" s="436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38"/>
      <c r="M40" s="154" t="str">
        <f t="shared" si="20"/>
        <v/>
      </c>
      <c r="N40" s="433"/>
      <c r="O40" s="433"/>
      <c r="P40" s="95"/>
      <c r="Q40" s="152"/>
      <c r="R40" s="178" t="str">
        <f t="shared" si="21"/>
        <v/>
      </c>
      <c r="S40" s="95" t="str">
        <f t="shared" si="22"/>
        <v/>
      </c>
      <c r="T40" s="436"/>
      <c r="U40" s="95"/>
      <c r="V40" s="152"/>
      <c r="W40" s="178" t="str">
        <f t="shared" si="23"/>
        <v/>
      </c>
      <c r="X40" s="95" t="str">
        <f t="shared" si="24"/>
        <v/>
      </c>
      <c r="Y40" s="436"/>
      <c r="Z40" s="95"/>
      <c r="AA40" s="152"/>
      <c r="AB40" s="178" t="str">
        <f t="shared" si="25"/>
        <v/>
      </c>
      <c r="AC40" s="95" t="str">
        <f t="shared" si="26"/>
        <v/>
      </c>
      <c r="AD40" s="436"/>
      <c r="AE40" s="95"/>
      <c r="AF40" s="152"/>
      <c r="AG40" s="178" t="str">
        <f t="shared" si="27"/>
        <v/>
      </c>
      <c r="AH40" s="95" t="str">
        <f t="shared" si="28"/>
        <v/>
      </c>
      <c r="AI40" s="436"/>
      <c r="AJ40" s="95"/>
      <c r="AK40" s="152"/>
      <c r="AL40" s="178" t="str">
        <f t="shared" si="29"/>
        <v/>
      </c>
      <c r="AM40" s="95" t="str">
        <f t="shared" si="30"/>
        <v/>
      </c>
      <c r="AN40" s="436"/>
      <c r="AO40" s="95"/>
      <c r="AP40" s="152"/>
      <c r="AQ40" s="178" t="str">
        <f t="shared" si="31"/>
        <v/>
      </c>
      <c r="AR40" s="95" t="str">
        <f t="shared" si="32"/>
        <v/>
      </c>
      <c r="AS40" s="436"/>
      <c r="AT40" s="95"/>
      <c r="AU40" s="152"/>
      <c r="AV40" s="178" t="str">
        <f t="shared" si="33"/>
        <v/>
      </c>
      <c r="AW40" s="95" t="str">
        <f t="shared" si="34"/>
        <v/>
      </c>
      <c r="AX40" s="436"/>
    </row>
    <row r="41" spans="2:50" hidden="1">
      <c r="B41" s="435"/>
      <c r="C41" s="95">
        <v>15</v>
      </c>
      <c r="D41" s="95"/>
      <c r="E41" s="95"/>
      <c r="F41" s="95"/>
      <c r="G41" s="178" t="e">
        <f t="shared" si="19"/>
        <v>#DIV/0!</v>
      </c>
      <c r="H41" s="436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39"/>
      <c r="M41" s="154" t="str">
        <f t="shared" si="20"/>
        <v/>
      </c>
      <c r="N41" s="433"/>
      <c r="O41" s="433"/>
      <c r="P41" s="95"/>
      <c r="Q41" s="152"/>
      <c r="R41" s="178" t="str">
        <f t="shared" si="21"/>
        <v/>
      </c>
      <c r="S41" s="95" t="str">
        <f t="shared" si="22"/>
        <v/>
      </c>
      <c r="T41" s="436"/>
      <c r="U41" s="95"/>
      <c r="V41" s="152"/>
      <c r="W41" s="178" t="str">
        <f t="shared" si="23"/>
        <v/>
      </c>
      <c r="X41" s="95" t="str">
        <f t="shared" si="24"/>
        <v/>
      </c>
      <c r="Y41" s="436"/>
      <c r="Z41" s="95"/>
      <c r="AA41" s="152"/>
      <c r="AB41" s="178" t="str">
        <f t="shared" si="25"/>
        <v/>
      </c>
      <c r="AC41" s="95" t="str">
        <f t="shared" si="26"/>
        <v/>
      </c>
      <c r="AD41" s="436"/>
      <c r="AE41" s="95"/>
      <c r="AF41" s="152"/>
      <c r="AG41" s="178" t="str">
        <f t="shared" si="27"/>
        <v/>
      </c>
      <c r="AH41" s="95" t="str">
        <f t="shared" si="28"/>
        <v/>
      </c>
      <c r="AI41" s="436"/>
      <c r="AJ41" s="95"/>
      <c r="AK41" s="152"/>
      <c r="AL41" s="178" t="str">
        <f t="shared" si="29"/>
        <v/>
      </c>
      <c r="AM41" s="95" t="str">
        <f t="shared" si="30"/>
        <v/>
      </c>
      <c r="AN41" s="436"/>
      <c r="AO41" s="95"/>
      <c r="AP41" s="152"/>
      <c r="AQ41" s="178" t="str">
        <f t="shared" si="31"/>
        <v/>
      </c>
      <c r="AR41" s="95" t="str">
        <f t="shared" si="32"/>
        <v/>
      </c>
      <c r="AS41" s="436"/>
      <c r="AT41" s="95"/>
      <c r="AU41" s="152"/>
      <c r="AV41" s="178" t="str">
        <f t="shared" si="33"/>
        <v/>
      </c>
      <c r="AW41" s="95" t="str">
        <f t="shared" si="34"/>
        <v/>
      </c>
      <c r="AX41" s="436"/>
    </row>
    <row r="42" spans="2:50" ht="15.75" hidden="1">
      <c r="B42" s="443" t="s">
        <v>167</v>
      </c>
      <c r="C42" s="444"/>
      <c r="D42" s="444"/>
      <c r="E42" s="444"/>
      <c r="F42" s="444"/>
      <c r="G42" s="444"/>
      <c r="H42" s="444"/>
      <c r="I42" s="151"/>
      <c r="J42" s="151"/>
      <c r="K42" s="151"/>
      <c r="L42" s="151"/>
      <c r="M42" s="151"/>
      <c r="N42" s="433" t="s">
        <v>159</v>
      </c>
      <c r="O42" s="446" t="s">
        <v>106</v>
      </c>
      <c r="P42" s="448">
        <v>45881</v>
      </c>
      <c r="Q42" s="435"/>
      <c r="R42" s="435"/>
      <c r="S42" s="435"/>
      <c r="T42" s="435"/>
      <c r="U42" s="448">
        <v>45882</v>
      </c>
      <c r="V42" s="435"/>
      <c r="W42" s="435"/>
      <c r="X42" s="435"/>
      <c r="Y42" s="435"/>
      <c r="Z42" s="448">
        <v>45883</v>
      </c>
      <c r="AA42" s="435"/>
      <c r="AB42" s="435"/>
      <c r="AC42" s="435"/>
      <c r="AD42" s="435"/>
      <c r="AE42" s="448">
        <v>45884</v>
      </c>
      <c r="AF42" s="435"/>
      <c r="AG42" s="435"/>
      <c r="AH42" s="435"/>
      <c r="AI42" s="435"/>
      <c r="AJ42" s="448">
        <v>45885</v>
      </c>
      <c r="AK42" s="435"/>
      <c r="AL42" s="435"/>
      <c r="AM42" s="435"/>
      <c r="AN42" s="435"/>
      <c r="AO42" s="448">
        <v>45886</v>
      </c>
      <c r="AP42" s="435"/>
      <c r="AQ42" s="435"/>
      <c r="AR42" s="435"/>
      <c r="AS42" s="435"/>
      <c r="AT42" s="448">
        <v>45887</v>
      </c>
      <c r="AU42" s="435"/>
      <c r="AV42" s="435"/>
      <c r="AW42" s="435"/>
      <c r="AX42" s="435"/>
    </row>
    <row r="43" spans="2:50" ht="15.75" hidden="1">
      <c r="B43" s="445"/>
      <c r="C43" s="445"/>
      <c r="D43" s="445"/>
      <c r="E43" s="445"/>
      <c r="F43" s="445"/>
      <c r="G43" s="445"/>
      <c r="H43" s="445"/>
      <c r="I43" s="151"/>
      <c r="J43" s="151"/>
      <c r="K43" s="151"/>
      <c r="L43" s="151"/>
      <c r="M43" s="151"/>
      <c r="N43" s="433"/>
      <c r="O43" s="447"/>
      <c r="P43" s="448" t="s">
        <v>120</v>
      </c>
      <c r="Q43" s="435"/>
      <c r="R43" s="435"/>
      <c r="S43" s="435"/>
      <c r="T43" s="435"/>
      <c r="U43" s="448" t="s">
        <v>114</v>
      </c>
      <c r="V43" s="435"/>
      <c r="W43" s="435"/>
      <c r="X43" s="435"/>
      <c r="Y43" s="435"/>
      <c r="Z43" s="448" t="s">
        <v>115</v>
      </c>
      <c r="AA43" s="435"/>
      <c r="AB43" s="435"/>
      <c r="AC43" s="435"/>
      <c r="AD43" s="435"/>
      <c r="AE43" s="448" t="s">
        <v>116</v>
      </c>
      <c r="AF43" s="435"/>
      <c r="AG43" s="435"/>
      <c r="AH43" s="435"/>
      <c r="AI43" s="435"/>
      <c r="AJ43" s="448" t="s">
        <v>117</v>
      </c>
      <c r="AK43" s="435"/>
      <c r="AL43" s="435"/>
      <c r="AM43" s="435"/>
      <c r="AN43" s="435"/>
      <c r="AO43" s="448" t="s">
        <v>118</v>
      </c>
      <c r="AP43" s="435"/>
      <c r="AQ43" s="435"/>
      <c r="AR43" s="435"/>
      <c r="AS43" s="435"/>
      <c r="AT43" s="448" t="s">
        <v>119</v>
      </c>
      <c r="AU43" s="435"/>
      <c r="AV43" s="435"/>
      <c r="AW43" s="435"/>
      <c r="AX43" s="435"/>
    </row>
    <row r="44" spans="2:50" hidden="1">
      <c r="B44" s="433" t="s">
        <v>155</v>
      </c>
      <c r="C44" s="433" t="s">
        <v>147</v>
      </c>
      <c r="D44" s="433"/>
      <c r="E44" s="433" t="s">
        <v>149</v>
      </c>
      <c r="F44" s="433"/>
      <c r="G44" s="433"/>
      <c r="H44" s="440" t="s">
        <v>156</v>
      </c>
      <c r="I44" s="434" t="s">
        <v>225</v>
      </c>
      <c r="J44" s="434"/>
      <c r="K44" s="434"/>
      <c r="L44" s="434" t="s">
        <v>156</v>
      </c>
      <c r="M44" s="434" t="s">
        <v>168</v>
      </c>
      <c r="N44" s="433"/>
      <c r="O44" s="433" t="s">
        <v>158</v>
      </c>
      <c r="P44" s="430" t="s">
        <v>152</v>
      </c>
      <c r="Q44" s="431"/>
      <c r="R44" s="431"/>
      <c r="S44" s="432"/>
      <c r="T44" s="433" t="s">
        <v>156</v>
      </c>
      <c r="U44" s="430" t="s">
        <v>152</v>
      </c>
      <c r="V44" s="431"/>
      <c r="W44" s="431"/>
      <c r="X44" s="432"/>
      <c r="Y44" s="433" t="s">
        <v>156</v>
      </c>
      <c r="Z44" s="430" t="s">
        <v>152</v>
      </c>
      <c r="AA44" s="431"/>
      <c r="AB44" s="431"/>
      <c r="AC44" s="432"/>
      <c r="AD44" s="433" t="s">
        <v>156</v>
      </c>
      <c r="AE44" s="430" t="s">
        <v>152</v>
      </c>
      <c r="AF44" s="431"/>
      <c r="AG44" s="431"/>
      <c r="AH44" s="432"/>
      <c r="AI44" s="433" t="s">
        <v>156</v>
      </c>
      <c r="AJ44" s="430" t="s">
        <v>152</v>
      </c>
      <c r="AK44" s="431"/>
      <c r="AL44" s="431"/>
      <c r="AM44" s="432"/>
      <c r="AN44" s="433" t="s">
        <v>156</v>
      </c>
      <c r="AO44" s="430" t="s">
        <v>152</v>
      </c>
      <c r="AP44" s="431"/>
      <c r="AQ44" s="431"/>
      <c r="AR44" s="432"/>
      <c r="AS44" s="433" t="s">
        <v>156</v>
      </c>
      <c r="AT44" s="430" t="s">
        <v>152</v>
      </c>
      <c r="AU44" s="431"/>
      <c r="AV44" s="431"/>
      <c r="AW44" s="432"/>
      <c r="AX44" s="433" t="s">
        <v>156</v>
      </c>
    </row>
    <row r="45" spans="2:50" hidden="1">
      <c r="B45" s="433"/>
      <c r="C45" s="433"/>
      <c r="D45" s="433"/>
      <c r="E45" s="433" t="s">
        <v>148</v>
      </c>
      <c r="F45" s="433"/>
      <c r="G45" s="433"/>
      <c r="H45" s="441"/>
      <c r="I45" s="434" t="s">
        <v>148</v>
      </c>
      <c r="J45" s="434"/>
      <c r="K45" s="434"/>
      <c r="L45" s="434"/>
      <c r="M45" s="434"/>
      <c r="N45" s="433"/>
      <c r="O45" s="433"/>
      <c r="P45" s="430" t="s">
        <v>153</v>
      </c>
      <c r="Q45" s="431"/>
      <c r="R45" s="431"/>
      <c r="S45" s="432"/>
      <c r="T45" s="433"/>
      <c r="U45" s="430" t="s">
        <v>153</v>
      </c>
      <c r="V45" s="431"/>
      <c r="W45" s="431"/>
      <c r="X45" s="432"/>
      <c r="Y45" s="433"/>
      <c r="Z45" s="430" t="s">
        <v>153</v>
      </c>
      <c r="AA45" s="431"/>
      <c r="AB45" s="431"/>
      <c r="AC45" s="432"/>
      <c r="AD45" s="433"/>
      <c r="AE45" s="430" t="s">
        <v>153</v>
      </c>
      <c r="AF45" s="431"/>
      <c r="AG45" s="431"/>
      <c r="AH45" s="432"/>
      <c r="AI45" s="433"/>
      <c r="AJ45" s="430" t="s">
        <v>153</v>
      </c>
      <c r="AK45" s="431"/>
      <c r="AL45" s="431"/>
      <c r="AM45" s="432"/>
      <c r="AN45" s="433"/>
      <c r="AO45" s="430" t="s">
        <v>153</v>
      </c>
      <c r="AP45" s="431"/>
      <c r="AQ45" s="431"/>
      <c r="AR45" s="432"/>
      <c r="AS45" s="433"/>
      <c r="AT45" s="430" t="s">
        <v>153</v>
      </c>
      <c r="AU45" s="431"/>
      <c r="AV45" s="431"/>
      <c r="AW45" s="432"/>
      <c r="AX45" s="433"/>
    </row>
    <row r="46" spans="2:50" hidden="1">
      <c r="B46" s="433"/>
      <c r="C46" s="433"/>
      <c r="D46" s="433"/>
      <c r="E46" s="94" t="s">
        <v>150</v>
      </c>
      <c r="F46" s="94" t="s">
        <v>151</v>
      </c>
      <c r="G46" s="94" t="s">
        <v>154</v>
      </c>
      <c r="H46" s="442"/>
      <c r="I46" s="153" t="s">
        <v>150</v>
      </c>
      <c r="J46" s="153" t="s">
        <v>151</v>
      </c>
      <c r="K46" s="153" t="s">
        <v>154</v>
      </c>
      <c r="L46" s="434"/>
      <c r="M46" s="434"/>
      <c r="N46" s="433"/>
      <c r="O46" s="433"/>
      <c r="P46" s="94" t="s">
        <v>150</v>
      </c>
      <c r="Q46" s="94" t="s">
        <v>151</v>
      </c>
      <c r="R46" s="94" t="s">
        <v>154</v>
      </c>
      <c r="S46" s="94" t="s">
        <v>168</v>
      </c>
      <c r="T46" s="433"/>
      <c r="U46" s="94" t="s">
        <v>150</v>
      </c>
      <c r="V46" s="94" t="s">
        <v>151</v>
      </c>
      <c r="W46" s="94" t="s">
        <v>154</v>
      </c>
      <c r="X46" s="94" t="s">
        <v>168</v>
      </c>
      <c r="Y46" s="433"/>
      <c r="Z46" s="94" t="s">
        <v>150</v>
      </c>
      <c r="AA46" s="94" t="s">
        <v>151</v>
      </c>
      <c r="AB46" s="94" t="s">
        <v>154</v>
      </c>
      <c r="AC46" s="94" t="s">
        <v>168</v>
      </c>
      <c r="AD46" s="433"/>
      <c r="AE46" s="94" t="s">
        <v>150</v>
      </c>
      <c r="AF46" s="94" t="s">
        <v>151</v>
      </c>
      <c r="AG46" s="94" t="s">
        <v>154</v>
      </c>
      <c r="AH46" s="94" t="s">
        <v>168</v>
      </c>
      <c r="AI46" s="433"/>
      <c r="AJ46" s="94" t="s">
        <v>150</v>
      </c>
      <c r="AK46" s="94" t="s">
        <v>151</v>
      </c>
      <c r="AL46" s="94" t="s">
        <v>154</v>
      </c>
      <c r="AM46" s="94" t="s">
        <v>168</v>
      </c>
      <c r="AN46" s="433"/>
      <c r="AO46" s="94" t="s">
        <v>150</v>
      </c>
      <c r="AP46" s="94" t="s">
        <v>151</v>
      </c>
      <c r="AQ46" s="94" t="s">
        <v>154</v>
      </c>
      <c r="AR46" s="94" t="s">
        <v>168</v>
      </c>
      <c r="AS46" s="433"/>
      <c r="AT46" s="94" t="s">
        <v>150</v>
      </c>
      <c r="AU46" s="94" t="s">
        <v>151</v>
      </c>
      <c r="AV46" s="94" t="s">
        <v>154</v>
      </c>
      <c r="AW46" s="94" t="s">
        <v>168</v>
      </c>
      <c r="AX46" s="433"/>
    </row>
    <row r="47" spans="2:50" hidden="1">
      <c r="B47" s="433" t="s">
        <v>139</v>
      </c>
      <c r="C47" s="95">
        <v>1</v>
      </c>
      <c r="D47" s="95"/>
      <c r="E47" s="95"/>
      <c r="F47" s="95"/>
      <c r="G47" s="178" t="e">
        <f>F47/E47</f>
        <v>#DIV/0!</v>
      </c>
      <c r="H47" s="436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37" t="str">
        <f>IFERROR(AVERAGE(K47:K61),"-")</f>
        <v>-</v>
      </c>
      <c r="M47" s="154" t="str">
        <f>IFERROR(RANK(K47, K$7:K$21),"")</f>
        <v/>
      </c>
      <c r="N47" s="433"/>
      <c r="O47" s="433"/>
      <c r="P47" s="95"/>
      <c r="Q47" s="152"/>
      <c r="R47" s="178" t="str">
        <f>IFERROR(Q47/P47,"")</f>
        <v/>
      </c>
      <c r="S47" s="95" t="str">
        <f>IFERROR(RANK(R47, R$47:R$61),"")</f>
        <v/>
      </c>
      <c r="T47" s="436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36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36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36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36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36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36" t="e">
        <f>AVERAGE(AV47:AV61)</f>
        <v>#DIV/0!</v>
      </c>
    </row>
    <row r="48" spans="2:50" hidden="1">
      <c r="B48" s="435"/>
      <c r="C48" s="95">
        <v>2</v>
      </c>
      <c r="D48" s="95"/>
      <c r="E48" s="95"/>
      <c r="F48" s="95"/>
      <c r="G48" s="178" t="e">
        <f t="shared" ref="G48:G61" si="37">F48/E48</f>
        <v>#DIV/0!</v>
      </c>
      <c r="H48" s="436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38"/>
      <c r="M48" s="154" t="str">
        <f t="shared" ref="M48:M61" si="38">IFERROR(RANK(K48, K$7:K$21),"")</f>
        <v/>
      </c>
      <c r="N48" s="433"/>
      <c r="O48" s="43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36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36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36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36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36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36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36"/>
    </row>
    <row r="49" spans="2:50" hidden="1">
      <c r="B49" s="435"/>
      <c r="C49" s="95">
        <v>3</v>
      </c>
      <c r="D49" s="95"/>
      <c r="E49" s="95"/>
      <c r="F49" s="95"/>
      <c r="G49" s="178" t="e">
        <f t="shared" si="37"/>
        <v>#DIV/0!</v>
      </c>
      <c r="H49" s="436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38"/>
      <c r="M49" s="154" t="str">
        <f t="shared" si="38"/>
        <v/>
      </c>
      <c r="N49" s="433"/>
      <c r="O49" s="433"/>
      <c r="P49" s="95"/>
      <c r="Q49" s="152"/>
      <c r="R49" s="178" t="str">
        <f t="shared" si="39"/>
        <v/>
      </c>
      <c r="S49" s="95" t="str">
        <f t="shared" si="40"/>
        <v/>
      </c>
      <c r="T49" s="436"/>
      <c r="U49" s="95"/>
      <c r="V49" s="152"/>
      <c r="W49" s="178" t="str">
        <f t="shared" si="41"/>
        <v/>
      </c>
      <c r="X49" s="95" t="str">
        <f t="shared" si="42"/>
        <v/>
      </c>
      <c r="Y49" s="436"/>
      <c r="Z49" s="95"/>
      <c r="AA49" s="152"/>
      <c r="AB49" s="178" t="str">
        <f t="shared" si="43"/>
        <v/>
      </c>
      <c r="AC49" s="95" t="str">
        <f t="shared" si="44"/>
        <v/>
      </c>
      <c r="AD49" s="436"/>
      <c r="AE49" s="95"/>
      <c r="AF49" s="152"/>
      <c r="AG49" s="178" t="str">
        <f t="shared" si="45"/>
        <v/>
      </c>
      <c r="AH49" s="95" t="str">
        <f t="shared" si="46"/>
        <v/>
      </c>
      <c r="AI49" s="436"/>
      <c r="AJ49" s="95"/>
      <c r="AK49" s="152"/>
      <c r="AL49" s="178" t="str">
        <f t="shared" si="47"/>
        <v/>
      </c>
      <c r="AM49" s="95" t="str">
        <f t="shared" si="48"/>
        <v/>
      </c>
      <c r="AN49" s="436"/>
      <c r="AO49" s="95"/>
      <c r="AP49" s="152"/>
      <c r="AQ49" s="178" t="str">
        <f t="shared" si="49"/>
        <v/>
      </c>
      <c r="AR49" s="95" t="str">
        <f t="shared" si="50"/>
        <v/>
      </c>
      <c r="AS49" s="436"/>
      <c r="AT49" s="95"/>
      <c r="AU49" s="152"/>
      <c r="AV49" s="178" t="str">
        <f t="shared" si="51"/>
        <v/>
      </c>
      <c r="AW49" s="95" t="str">
        <f t="shared" si="52"/>
        <v/>
      </c>
      <c r="AX49" s="436"/>
    </row>
    <row r="50" spans="2:50" hidden="1">
      <c r="B50" s="435"/>
      <c r="C50" s="95">
        <v>4</v>
      </c>
      <c r="D50" s="95"/>
      <c r="E50" s="95"/>
      <c r="F50" s="95"/>
      <c r="G50" s="178" t="e">
        <f t="shared" si="37"/>
        <v>#DIV/0!</v>
      </c>
      <c r="H50" s="43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38"/>
      <c r="M50" s="154" t="str">
        <f t="shared" si="38"/>
        <v/>
      </c>
      <c r="N50" s="433"/>
      <c r="O50" s="433"/>
      <c r="P50" s="95"/>
      <c r="Q50" s="152"/>
      <c r="R50" s="178" t="str">
        <f t="shared" si="39"/>
        <v/>
      </c>
      <c r="S50" s="95" t="str">
        <f t="shared" si="40"/>
        <v/>
      </c>
      <c r="T50" s="436"/>
      <c r="U50" s="95"/>
      <c r="V50" s="152"/>
      <c r="W50" s="178" t="str">
        <f t="shared" si="41"/>
        <v/>
      </c>
      <c r="X50" s="95" t="str">
        <f t="shared" si="42"/>
        <v/>
      </c>
      <c r="Y50" s="436"/>
      <c r="Z50" s="95"/>
      <c r="AA50" s="152"/>
      <c r="AB50" s="178" t="str">
        <f t="shared" si="43"/>
        <v/>
      </c>
      <c r="AC50" s="95" t="str">
        <f t="shared" si="44"/>
        <v/>
      </c>
      <c r="AD50" s="436"/>
      <c r="AE50" s="95"/>
      <c r="AF50" s="152"/>
      <c r="AG50" s="178" t="str">
        <f t="shared" si="45"/>
        <v/>
      </c>
      <c r="AH50" s="95" t="str">
        <f t="shared" si="46"/>
        <v/>
      </c>
      <c r="AI50" s="436"/>
      <c r="AJ50" s="95"/>
      <c r="AK50" s="152"/>
      <c r="AL50" s="178" t="str">
        <f t="shared" si="47"/>
        <v/>
      </c>
      <c r="AM50" s="95" t="str">
        <f t="shared" si="48"/>
        <v/>
      </c>
      <c r="AN50" s="436"/>
      <c r="AO50" s="95"/>
      <c r="AP50" s="152"/>
      <c r="AQ50" s="178" t="str">
        <f t="shared" si="49"/>
        <v/>
      </c>
      <c r="AR50" s="95" t="str">
        <f t="shared" si="50"/>
        <v/>
      </c>
      <c r="AS50" s="436"/>
      <c r="AT50" s="95"/>
      <c r="AU50" s="152"/>
      <c r="AV50" s="178" t="str">
        <f t="shared" si="51"/>
        <v/>
      </c>
      <c r="AW50" s="95" t="str">
        <f t="shared" si="52"/>
        <v/>
      </c>
      <c r="AX50" s="436"/>
    </row>
    <row r="51" spans="2:50" hidden="1">
      <c r="B51" s="435"/>
      <c r="C51" s="95">
        <v>5</v>
      </c>
      <c r="D51" s="95"/>
      <c r="E51" s="95"/>
      <c r="F51" s="95"/>
      <c r="G51" s="178" t="e">
        <f t="shared" si="37"/>
        <v>#DIV/0!</v>
      </c>
      <c r="H51" s="436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38"/>
      <c r="M51" s="154" t="str">
        <f t="shared" si="38"/>
        <v/>
      </c>
      <c r="N51" s="433"/>
      <c r="O51" s="433"/>
      <c r="P51" s="95"/>
      <c r="Q51" s="152"/>
      <c r="R51" s="178" t="str">
        <f t="shared" si="39"/>
        <v/>
      </c>
      <c r="S51" s="95" t="str">
        <f t="shared" si="40"/>
        <v/>
      </c>
      <c r="T51" s="436"/>
      <c r="U51" s="95"/>
      <c r="V51" s="152"/>
      <c r="W51" s="178" t="str">
        <f t="shared" si="41"/>
        <v/>
      </c>
      <c r="X51" s="95" t="str">
        <f t="shared" si="42"/>
        <v/>
      </c>
      <c r="Y51" s="436"/>
      <c r="Z51" s="95"/>
      <c r="AA51" s="152"/>
      <c r="AB51" s="178" t="str">
        <f t="shared" si="43"/>
        <v/>
      </c>
      <c r="AC51" s="95" t="str">
        <f t="shared" si="44"/>
        <v/>
      </c>
      <c r="AD51" s="436"/>
      <c r="AE51" s="95"/>
      <c r="AF51" s="152"/>
      <c r="AG51" s="178" t="str">
        <f t="shared" si="45"/>
        <v/>
      </c>
      <c r="AH51" s="95" t="str">
        <f t="shared" si="46"/>
        <v/>
      </c>
      <c r="AI51" s="436"/>
      <c r="AJ51" s="95"/>
      <c r="AK51" s="152"/>
      <c r="AL51" s="178" t="str">
        <f t="shared" si="47"/>
        <v/>
      </c>
      <c r="AM51" s="95" t="str">
        <f t="shared" si="48"/>
        <v/>
      </c>
      <c r="AN51" s="436"/>
      <c r="AO51" s="95"/>
      <c r="AP51" s="152"/>
      <c r="AQ51" s="178" t="str">
        <f t="shared" si="49"/>
        <v/>
      </c>
      <c r="AR51" s="95" t="str">
        <f t="shared" si="50"/>
        <v/>
      </c>
      <c r="AS51" s="436"/>
      <c r="AT51" s="95"/>
      <c r="AU51" s="152"/>
      <c r="AV51" s="178" t="str">
        <f t="shared" si="51"/>
        <v/>
      </c>
      <c r="AW51" s="95" t="str">
        <f t="shared" si="52"/>
        <v/>
      </c>
      <c r="AX51" s="436"/>
    </row>
    <row r="52" spans="2:50" hidden="1">
      <c r="B52" s="435"/>
      <c r="C52" s="95">
        <v>6</v>
      </c>
      <c r="D52" s="95"/>
      <c r="E52" s="95"/>
      <c r="F52" s="95"/>
      <c r="G52" s="178" t="e">
        <f t="shared" si="37"/>
        <v>#DIV/0!</v>
      </c>
      <c r="H52" s="436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38"/>
      <c r="M52" s="154" t="str">
        <f t="shared" si="38"/>
        <v/>
      </c>
      <c r="N52" s="433"/>
      <c r="O52" s="433"/>
      <c r="P52" s="95"/>
      <c r="Q52" s="152"/>
      <c r="R52" s="178" t="str">
        <f t="shared" si="39"/>
        <v/>
      </c>
      <c r="S52" s="95" t="str">
        <f t="shared" si="40"/>
        <v/>
      </c>
      <c r="T52" s="436"/>
      <c r="U52" s="95"/>
      <c r="V52" s="152"/>
      <c r="W52" s="178" t="str">
        <f t="shared" si="41"/>
        <v/>
      </c>
      <c r="X52" s="95" t="str">
        <f t="shared" si="42"/>
        <v/>
      </c>
      <c r="Y52" s="436"/>
      <c r="Z52" s="95"/>
      <c r="AA52" s="152"/>
      <c r="AB52" s="178" t="str">
        <f t="shared" si="43"/>
        <v/>
      </c>
      <c r="AC52" s="95" t="str">
        <f t="shared" si="44"/>
        <v/>
      </c>
      <c r="AD52" s="436"/>
      <c r="AE52" s="95"/>
      <c r="AF52" s="152"/>
      <c r="AG52" s="178" t="str">
        <f t="shared" si="45"/>
        <v/>
      </c>
      <c r="AH52" s="95" t="str">
        <f t="shared" si="46"/>
        <v/>
      </c>
      <c r="AI52" s="436"/>
      <c r="AJ52" s="95"/>
      <c r="AK52" s="152"/>
      <c r="AL52" s="178" t="str">
        <f t="shared" si="47"/>
        <v/>
      </c>
      <c r="AM52" s="95" t="str">
        <f t="shared" si="48"/>
        <v/>
      </c>
      <c r="AN52" s="436"/>
      <c r="AO52" s="95"/>
      <c r="AP52" s="152"/>
      <c r="AQ52" s="178" t="str">
        <f t="shared" si="49"/>
        <v/>
      </c>
      <c r="AR52" s="95" t="str">
        <f t="shared" si="50"/>
        <v/>
      </c>
      <c r="AS52" s="436"/>
      <c r="AT52" s="95"/>
      <c r="AU52" s="152"/>
      <c r="AV52" s="178" t="str">
        <f t="shared" si="51"/>
        <v/>
      </c>
      <c r="AW52" s="95" t="str">
        <f t="shared" si="52"/>
        <v/>
      </c>
      <c r="AX52" s="436"/>
    </row>
    <row r="53" spans="2:50" hidden="1">
      <c r="B53" s="435"/>
      <c r="C53" s="95">
        <v>7</v>
      </c>
      <c r="D53" s="95"/>
      <c r="E53" s="95"/>
      <c r="F53" s="95"/>
      <c r="G53" s="178" t="e">
        <f t="shared" si="37"/>
        <v>#DIV/0!</v>
      </c>
      <c r="H53" s="436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38"/>
      <c r="M53" s="154" t="str">
        <f t="shared" si="38"/>
        <v/>
      </c>
      <c r="N53" s="433"/>
      <c r="O53" s="433"/>
      <c r="P53" s="95"/>
      <c r="Q53" s="152"/>
      <c r="R53" s="178" t="str">
        <f t="shared" si="39"/>
        <v/>
      </c>
      <c r="S53" s="95" t="str">
        <f t="shared" si="40"/>
        <v/>
      </c>
      <c r="T53" s="436"/>
      <c r="U53" s="95"/>
      <c r="V53" s="152"/>
      <c r="W53" s="178" t="str">
        <f t="shared" si="41"/>
        <v/>
      </c>
      <c r="X53" s="95" t="str">
        <f t="shared" si="42"/>
        <v/>
      </c>
      <c r="Y53" s="436"/>
      <c r="Z53" s="95"/>
      <c r="AA53" s="152"/>
      <c r="AB53" s="178" t="str">
        <f t="shared" si="43"/>
        <v/>
      </c>
      <c r="AC53" s="95" t="str">
        <f t="shared" si="44"/>
        <v/>
      </c>
      <c r="AD53" s="436"/>
      <c r="AE53" s="95"/>
      <c r="AF53" s="152"/>
      <c r="AG53" s="178" t="str">
        <f t="shared" si="45"/>
        <v/>
      </c>
      <c r="AH53" s="95" t="str">
        <f t="shared" si="46"/>
        <v/>
      </c>
      <c r="AI53" s="436"/>
      <c r="AJ53" s="95"/>
      <c r="AK53" s="152"/>
      <c r="AL53" s="178" t="str">
        <f t="shared" si="47"/>
        <v/>
      </c>
      <c r="AM53" s="95" t="str">
        <f t="shared" si="48"/>
        <v/>
      </c>
      <c r="AN53" s="436"/>
      <c r="AO53" s="95"/>
      <c r="AP53" s="152"/>
      <c r="AQ53" s="178" t="str">
        <f t="shared" si="49"/>
        <v/>
      </c>
      <c r="AR53" s="95" t="str">
        <f t="shared" si="50"/>
        <v/>
      </c>
      <c r="AS53" s="436"/>
      <c r="AT53" s="95"/>
      <c r="AU53" s="152"/>
      <c r="AV53" s="178" t="str">
        <f t="shared" si="51"/>
        <v/>
      </c>
      <c r="AW53" s="95" t="str">
        <f t="shared" si="52"/>
        <v/>
      </c>
      <c r="AX53" s="436"/>
    </row>
    <row r="54" spans="2:50" hidden="1">
      <c r="B54" s="435"/>
      <c r="C54" s="95">
        <v>8</v>
      </c>
      <c r="D54" s="95"/>
      <c r="E54" s="95"/>
      <c r="F54" s="95"/>
      <c r="G54" s="178" t="e">
        <f t="shared" si="37"/>
        <v>#DIV/0!</v>
      </c>
      <c r="H54" s="436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38"/>
      <c r="M54" s="154" t="str">
        <f t="shared" si="38"/>
        <v/>
      </c>
      <c r="N54" s="433"/>
      <c r="O54" s="433"/>
      <c r="P54" s="95"/>
      <c r="Q54" s="152"/>
      <c r="R54" s="178" t="str">
        <f t="shared" si="39"/>
        <v/>
      </c>
      <c r="S54" s="95" t="str">
        <f t="shared" si="40"/>
        <v/>
      </c>
      <c r="T54" s="436"/>
      <c r="U54" s="95"/>
      <c r="V54" s="152"/>
      <c r="W54" s="178" t="str">
        <f t="shared" si="41"/>
        <v/>
      </c>
      <c r="X54" s="95" t="str">
        <f t="shared" si="42"/>
        <v/>
      </c>
      <c r="Y54" s="436"/>
      <c r="Z54" s="95"/>
      <c r="AA54" s="152"/>
      <c r="AB54" s="178" t="str">
        <f t="shared" si="43"/>
        <v/>
      </c>
      <c r="AC54" s="95" t="str">
        <f t="shared" si="44"/>
        <v/>
      </c>
      <c r="AD54" s="436"/>
      <c r="AE54" s="95"/>
      <c r="AF54" s="152"/>
      <c r="AG54" s="178" t="str">
        <f t="shared" si="45"/>
        <v/>
      </c>
      <c r="AH54" s="95" t="str">
        <f t="shared" si="46"/>
        <v/>
      </c>
      <c r="AI54" s="436"/>
      <c r="AJ54" s="95"/>
      <c r="AK54" s="152"/>
      <c r="AL54" s="178" t="str">
        <f t="shared" si="47"/>
        <v/>
      </c>
      <c r="AM54" s="95" t="str">
        <f t="shared" si="48"/>
        <v/>
      </c>
      <c r="AN54" s="436"/>
      <c r="AO54" s="95"/>
      <c r="AP54" s="152"/>
      <c r="AQ54" s="178" t="str">
        <f t="shared" si="49"/>
        <v/>
      </c>
      <c r="AR54" s="95" t="str">
        <f t="shared" si="50"/>
        <v/>
      </c>
      <c r="AS54" s="436"/>
      <c r="AT54" s="95"/>
      <c r="AU54" s="152"/>
      <c r="AV54" s="178" t="str">
        <f t="shared" si="51"/>
        <v/>
      </c>
      <c r="AW54" s="95" t="str">
        <f t="shared" si="52"/>
        <v/>
      </c>
      <c r="AX54" s="436"/>
    </row>
    <row r="55" spans="2:50" hidden="1">
      <c r="B55" s="435"/>
      <c r="C55" s="95">
        <v>9</v>
      </c>
      <c r="D55" s="95"/>
      <c r="E55" s="95"/>
      <c r="F55" s="95"/>
      <c r="G55" s="178" t="e">
        <f t="shared" si="37"/>
        <v>#DIV/0!</v>
      </c>
      <c r="H55" s="436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38"/>
      <c r="M55" s="154" t="str">
        <f t="shared" si="38"/>
        <v/>
      </c>
      <c r="N55" s="433"/>
      <c r="O55" s="433"/>
      <c r="P55" s="95"/>
      <c r="Q55" s="152"/>
      <c r="R55" s="178" t="str">
        <f t="shared" si="39"/>
        <v/>
      </c>
      <c r="S55" s="95" t="str">
        <f t="shared" si="40"/>
        <v/>
      </c>
      <c r="T55" s="436"/>
      <c r="U55" s="95"/>
      <c r="V55" s="152"/>
      <c r="W55" s="178" t="str">
        <f t="shared" si="41"/>
        <v/>
      </c>
      <c r="X55" s="95" t="str">
        <f t="shared" si="42"/>
        <v/>
      </c>
      <c r="Y55" s="436"/>
      <c r="Z55" s="95"/>
      <c r="AA55" s="152"/>
      <c r="AB55" s="178" t="str">
        <f t="shared" si="43"/>
        <v/>
      </c>
      <c r="AC55" s="95" t="str">
        <f t="shared" si="44"/>
        <v/>
      </c>
      <c r="AD55" s="436"/>
      <c r="AE55" s="95"/>
      <c r="AF55" s="152"/>
      <c r="AG55" s="178" t="str">
        <f t="shared" si="45"/>
        <v/>
      </c>
      <c r="AH55" s="95" t="str">
        <f t="shared" si="46"/>
        <v/>
      </c>
      <c r="AI55" s="436"/>
      <c r="AJ55" s="95"/>
      <c r="AK55" s="152"/>
      <c r="AL55" s="178" t="str">
        <f t="shared" si="47"/>
        <v/>
      </c>
      <c r="AM55" s="95" t="str">
        <f t="shared" si="48"/>
        <v/>
      </c>
      <c r="AN55" s="436"/>
      <c r="AO55" s="95"/>
      <c r="AP55" s="152"/>
      <c r="AQ55" s="178" t="str">
        <f t="shared" si="49"/>
        <v/>
      </c>
      <c r="AR55" s="95" t="str">
        <f t="shared" si="50"/>
        <v/>
      </c>
      <c r="AS55" s="436"/>
      <c r="AT55" s="95"/>
      <c r="AU55" s="152"/>
      <c r="AV55" s="178" t="str">
        <f t="shared" si="51"/>
        <v/>
      </c>
      <c r="AW55" s="95" t="str">
        <f t="shared" si="52"/>
        <v/>
      </c>
      <c r="AX55" s="436"/>
    </row>
    <row r="56" spans="2:50" hidden="1">
      <c r="B56" s="435"/>
      <c r="C56" s="95">
        <v>10</v>
      </c>
      <c r="D56" s="95"/>
      <c r="E56" s="95"/>
      <c r="F56" s="95"/>
      <c r="G56" s="178" t="e">
        <f t="shared" si="37"/>
        <v>#DIV/0!</v>
      </c>
      <c r="H56" s="436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38"/>
      <c r="M56" s="154" t="str">
        <f t="shared" si="38"/>
        <v/>
      </c>
      <c r="N56" s="433"/>
      <c r="O56" s="433"/>
      <c r="P56" s="95"/>
      <c r="Q56" s="152"/>
      <c r="R56" s="178" t="str">
        <f t="shared" si="39"/>
        <v/>
      </c>
      <c r="S56" s="95" t="str">
        <f t="shared" si="40"/>
        <v/>
      </c>
      <c r="T56" s="436"/>
      <c r="U56" s="95"/>
      <c r="V56" s="152"/>
      <c r="W56" s="178" t="str">
        <f t="shared" si="41"/>
        <v/>
      </c>
      <c r="X56" s="95" t="str">
        <f t="shared" si="42"/>
        <v/>
      </c>
      <c r="Y56" s="436"/>
      <c r="Z56" s="95"/>
      <c r="AA56" s="152"/>
      <c r="AB56" s="178" t="str">
        <f t="shared" si="43"/>
        <v/>
      </c>
      <c r="AC56" s="95" t="str">
        <f t="shared" si="44"/>
        <v/>
      </c>
      <c r="AD56" s="436"/>
      <c r="AE56" s="95"/>
      <c r="AF56" s="152"/>
      <c r="AG56" s="178" t="str">
        <f t="shared" si="45"/>
        <v/>
      </c>
      <c r="AH56" s="95" t="str">
        <f t="shared" si="46"/>
        <v/>
      </c>
      <c r="AI56" s="436"/>
      <c r="AJ56" s="95"/>
      <c r="AK56" s="152"/>
      <c r="AL56" s="178" t="str">
        <f t="shared" si="47"/>
        <v/>
      </c>
      <c r="AM56" s="95" t="str">
        <f t="shared" si="48"/>
        <v/>
      </c>
      <c r="AN56" s="436"/>
      <c r="AO56" s="95"/>
      <c r="AP56" s="152"/>
      <c r="AQ56" s="178" t="str">
        <f t="shared" si="49"/>
        <v/>
      </c>
      <c r="AR56" s="95" t="str">
        <f t="shared" si="50"/>
        <v/>
      </c>
      <c r="AS56" s="436"/>
      <c r="AT56" s="95"/>
      <c r="AU56" s="152"/>
      <c r="AV56" s="178" t="str">
        <f t="shared" si="51"/>
        <v/>
      </c>
      <c r="AW56" s="95" t="str">
        <f t="shared" si="52"/>
        <v/>
      </c>
      <c r="AX56" s="436"/>
    </row>
    <row r="57" spans="2:50" hidden="1">
      <c r="B57" s="435"/>
      <c r="C57" s="95">
        <v>11</v>
      </c>
      <c r="D57" s="95"/>
      <c r="E57" s="95"/>
      <c r="F57" s="95"/>
      <c r="G57" s="178" t="e">
        <f t="shared" si="37"/>
        <v>#DIV/0!</v>
      </c>
      <c r="H57" s="436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38"/>
      <c r="M57" s="154" t="str">
        <f t="shared" si="38"/>
        <v/>
      </c>
      <c r="N57" s="433"/>
      <c r="O57" s="433"/>
      <c r="P57" s="95"/>
      <c r="Q57" s="152"/>
      <c r="R57" s="178" t="str">
        <f t="shared" si="39"/>
        <v/>
      </c>
      <c r="S57" s="95" t="str">
        <f t="shared" si="40"/>
        <v/>
      </c>
      <c r="T57" s="436"/>
      <c r="U57" s="95"/>
      <c r="V57" s="152"/>
      <c r="W57" s="178" t="str">
        <f t="shared" si="41"/>
        <v/>
      </c>
      <c r="X57" s="95" t="str">
        <f t="shared" si="42"/>
        <v/>
      </c>
      <c r="Y57" s="436"/>
      <c r="Z57" s="95"/>
      <c r="AA57" s="152"/>
      <c r="AB57" s="178" t="str">
        <f t="shared" si="43"/>
        <v/>
      </c>
      <c r="AC57" s="95" t="str">
        <f t="shared" si="44"/>
        <v/>
      </c>
      <c r="AD57" s="436"/>
      <c r="AE57" s="95"/>
      <c r="AF57" s="152"/>
      <c r="AG57" s="178" t="str">
        <f t="shared" si="45"/>
        <v/>
      </c>
      <c r="AH57" s="95" t="str">
        <f t="shared" si="46"/>
        <v/>
      </c>
      <c r="AI57" s="436"/>
      <c r="AJ57" s="95"/>
      <c r="AK57" s="152"/>
      <c r="AL57" s="178" t="str">
        <f t="shared" si="47"/>
        <v/>
      </c>
      <c r="AM57" s="95" t="str">
        <f t="shared" si="48"/>
        <v/>
      </c>
      <c r="AN57" s="436"/>
      <c r="AO57" s="95"/>
      <c r="AP57" s="152"/>
      <c r="AQ57" s="178" t="str">
        <f t="shared" si="49"/>
        <v/>
      </c>
      <c r="AR57" s="95" t="str">
        <f t="shared" si="50"/>
        <v/>
      </c>
      <c r="AS57" s="436"/>
      <c r="AT57" s="95"/>
      <c r="AU57" s="152"/>
      <c r="AV57" s="178" t="str">
        <f t="shared" si="51"/>
        <v/>
      </c>
      <c r="AW57" s="95" t="str">
        <f t="shared" si="52"/>
        <v/>
      </c>
      <c r="AX57" s="436"/>
    </row>
    <row r="58" spans="2:50" hidden="1">
      <c r="B58" s="435"/>
      <c r="C58" s="95">
        <v>12</v>
      </c>
      <c r="D58" s="95"/>
      <c r="E58" s="95"/>
      <c r="F58" s="95"/>
      <c r="G58" s="178" t="e">
        <f t="shared" si="37"/>
        <v>#DIV/0!</v>
      </c>
      <c r="H58" s="436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38"/>
      <c r="M58" s="154" t="str">
        <f t="shared" si="38"/>
        <v/>
      </c>
      <c r="N58" s="433"/>
      <c r="O58" s="433"/>
      <c r="P58" s="95"/>
      <c r="Q58" s="152"/>
      <c r="R58" s="178" t="str">
        <f t="shared" si="39"/>
        <v/>
      </c>
      <c r="S58" s="95" t="str">
        <f t="shared" si="40"/>
        <v/>
      </c>
      <c r="T58" s="436"/>
      <c r="U58" s="95"/>
      <c r="V58" s="152"/>
      <c r="W58" s="178" t="str">
        <f t="shared" si="41"/>
        <v/>
      </c>
      <c r="X58" s="95" t="str">
        <f t="shared" si="42"/>
        <v/>
      </c>
      <c r="Y58" s="436"/>
      <c r="Z58" s="95"/>
      <c r="AA58" s="152"/>
      <c r="AB58" s="178" t="str">
        <f t="shared" si="43"/>
        <v/>
      </c>
      <c r="AC58" s="95" t="str">
        <f t="shared" si="44"/>
        <v/>
      </c>
      <c r="AD58" s="436"/>
      <c r="AE58" s="95"/>
      <c r="AF58" s="152"/>
      <c r="AG58" s="178" t="str">
        <f t="shared" si="45"/>
        <v/>
      </c>
      <c r="AH58" s="95" t="str">
        <f t="shared" si="46"/>
        <v/>
      </c>
      <c r="AI58" s="436"/>
      <c r="AJ58" s="95"/>
      <c r="AK58" s="152"/>
      <c r="AL58" s="178" t="str">
        <f t="shared" si="47"/>
        <v/>
      </c>
      <c r="AM58" s="95" t="str">
        <f t="shared" si="48"/>
        <v/>
      </c>
      <c r="AN58" s="436"/>
      <c r="AO58" s="95"/>
      <c r="AP58" s="152"/>
      <c r="AQ58" s="178" t="str">
        <f t="shared" si="49"/>
        <v/>
      </c>
      <c r="AR58" s="95" t="str">
        <f t="shared" si="50"/>
        <v/>
      </c>
      <c r="AS58" s="436"/>
      <c r="AT58" s="95"/>
      <c r="AU58" s="152"/>
      <c r="AV58" s="178" t="str">
        <f t="shared" si="51"/>
        <v/>
      </c>
      <c r="AW58" s="95" t="str">
        <f t="shared" si="52"/>
        <v/>
      </c>
      <c r="AX58" s="436"/>
    </row>
    <row r="59" spans="2:50" hidden="1">
      <c r="B59" s="435"/>
      <c r="C59" s="95">
        <v>13</v>
      </c>
      <c r="D59" s="95"/>
      <c r="E59" s="95"/>
      <c r="F59" s="95"/>
      <c r="G59" s="178" t="e">
        <f t="shared" si="37"/>
        <v>#DIV/0!</v>
      </c>
      <c r="H59" s="436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38"/>
      <c r="M59" s="154" t="str">
        <f t="shared" si="38"/>
        <v/>
      </c>
      <c r="N59" s="433"/>
      <c r="O59" s="433"/>
      <c r="P59" s="95"/>
      <c r="Q59" s="152"/>
      <c r="R59" s="178" t="str">
        <f t="shared" si="39"/>
        <v/>
      </c>
      <c r="S59" s="95" t="str">
        <f t="shared" si="40"/>
        <v/>
      </c>
      <c r="T59" s="436"/>
      <c r="U59" s="95"/>
      <c r="V59" s="152"/>
      <c r="W59" s="178" t="str">
        <f t="shared" si="41"/>
        <v/>
      </c>
      <c r="X59" s="95" t="str">
        <f t="shared" si="42"/>
        <v/>
      </c>
      <c r="Y59" s="436"/>
      <c r="Z59" s="95"/>
      <c r="AA59" s="152"/>
      <c r="AB59" s="178" t="str">
        <f t="shared" si="43"/>
        <v/>
      </c>
      <c r="AC59" s="95" t="str">
        <f t="shared" si="44"/>
        <v/>
      </c>
      <c r="AD59" s="436"/>
      <c r="AE59" s="95"/>
      <c r="AF59" s="152"/>
      <c r="AG59" s="178" t="str">
        <f t="shared" si="45"/>
        <v/>
      </c>
      <c r="AH59" s="95" t="str">
        <f t="shared" si="46"/>
        <v/>
      </c>
      <c r="AI59" s="436"/>
      <c r="AJ59" s="95"/>
      <c r="AK59" s="152"/>
      <c r="AL59" s="178" t="str">
        <f t="shared" si="47"/>
        <v/>
      </c>
      <c r="AM59" s="95" t="str">
        <f t="shared" si="48"/>
        <v/>
      </c>
      <c r="AN59" s="436"/>
      <c r="AO59" s="95"/>
      <c r="AP59" s="152"/>
      <c r="AQ59" s="178" t="str">
        <f t="shared" si="49"/>
        <v/>
      </c>
      <c r="AR59" s="95" t="str">
        <f t="shared" si="50"/>
        <v/>
      </c>
      <c r="AS59" s="436"/>
      <c r="AT59" s="95"/>
      <c r="AU59" s="152"/>
      <c r="AV59" s="178" t="str">
        <f t="shared" si="51"/>
        <v/>
      </c>
      <c r="AW59" s="95" t="str">
        <f t="shared" si="52"/>
        <v/>
      </c>
      <c r="AX59" s="436"/>
    </row>
    <row r="60" spans="2:50" hidden="1">
      <c r="B60" s="435"/>
      <c r="C60" s="95">
        <v>14</v>
      </c>
      <c r="D60" s="95"/>
      <c r="E60" s="95"/>
      <c r="F60" s="95"/>
      <c r="G60" s="178" t="e">
        <f t="shared" si="37"/>
        <v>#DIV/0!</v>
      </c>
      <c r="H60" s="436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38"/>
      <c r="M60" s="154" t="str">
        <f t="shared" si="38"/>
        <v/>
      </c>
      <c r="N60" s="433"/>
      <c r="O60" s="433"/>
      <c r="P60" s="95"/>
      <c r="Q60" s="152"/>
      <c r="R60" s="178" t="str">
        <f t="shared" si="39"/>
        <v/>
      </c>
      <c r="S60" s="95" t="str">
        <f t="shared" si="40"/>
        <v/>
      </c>
      <c r="T60" s="436"/>
      <c r="U60" s="95"/>
      <c r="V60" s="152"/>
      <c r="W60" s="178" t="str">
        <f t="shared" si="41"/>
        <v/>
      </c>
      <c r="X60" s="95" t="str">
        <f t="shared" si="42"/>
        <v/>
      </c>
      <c r="Y60" s="436"/>
      <c r="Z60" s="95"/>
      <c r="AA60" s="152"/>
      <c r="AB60" s="178" t="str">
        <f t="shared" si="43"/>
        <v/>
      </c>
      <c r="AC60" s="95" t="str">
        <f t="shared" si="44"/>
        <v/>
      </c>
      <c r="AD60" s="436"/>
      <c r="AE60" s="95"/>
      <c r="AF60" s="152"/>
      <c r="AG60" s="178" t="str">
        <f t="shared" si="45"/>
        <v/>
      </c>
      <c r="AH60" s="95" t="str">
        <f t="shared" si="46"/>
        <v/>
      </c>
      <c r="AI60" s="436"/>
      <c r="AJ60" s="95"/>
      <c r="AK60" s="152"/>
      <c r="AL60" s="178" t="str">
        <f t="shared" si="47"/>
        <v/>
      </c>
      <c r="AM60" s="95" t="str">
        <f t="shared" si="48"/>
        <v/>
      </c>
      <c r="AN60" s="436"/>
      <c r="AO60" s="95"/>
      <c r="AP60" s="152"/>
      <c r="AQ60" s="178" t="str">
        <f t="shared" si="49"/>
        <v/>
      </c>
      <c r="AR60" s="95" t="str">
        <f t="shared" si="50"/>
        <v/>
      </c>
      <c r="AS60" s="436"/>
      <c r="AT60" s="95"/>
      <c r="AU60" s="152"/>
      <c r="AV60" s="178" t="str">
        <f t="shared" si="51"/>
        <v/>
      </c>
      <c r="AW60" s="95" t="str">
        <f t="shared" si="52"/>
        <v/>
      </c>
      <c r="AX60" s="436"/>
    </row>
    <row r="61" spans="2:50" hidden="1">
      <c r="B61" s="435"/>
      <c r="C61" s="95">
        <v>15</v>
      </c>
      <c r="D61" s="95"/>
      <c r="E61" s="95"/>
      <c r="F61" s="95"/>
      <c r="G61" s="178" t="e">
        <f t="shared" si="37"/>
        <v>#DIV/0!</v>
      </c>
      <c r="H61" s="436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39"/>
      <c r="M61" s="154" t="str">
        <f t="shared" si="38"/>
        <v/>
      </c>
      <c r="N61" s="433"/>
      <c r="O61" s="433"/>
      <c r="P61" s="95"/>
      <c r="Q61" s="152"/>
      <c r="R61" s="178" t="str">
        <f t="shared" si="39"/>
        <v/>
      </c>
      <c r="S61" s="95" t="str">
        <f t="shared" si="40"/>
        <v/>
      </c>
      <c r="T61" s="436"/>
      <c r="U61" s="95"/>
      <c r="V61" s="152"/>
      <c r="W61" s="178" t="str">
        <f t="shared" si="41"/>
        <v/>
      </c>
      <c r="X61" s="95" t="str">
        <f t="shared" si="42"/>
        <v/>
      </c>
      <c r="Y61" s="436"/>
      <c r="Z61" s="95"/>
      <c r="AA61" s="152"/>
      <c r="AB61" s="178" t="str">
        <f t="shared" si="43"/>
        <v/>
      </c>
      <c r="AC61" s="95" t="str">
        <f t="shared" si="44"/>
        <v/>
      </c>
      <c r="AD61" s="436"/>
      <c r="AE61" s="95"/>
      <c r="AF61" s="152"/>
      <c r="AG61" s="178" t="str">
        <f t="shared" si="45"/>
        <v/>
      </c>
      <c r="AH61" s="95" t="str">
        <f t="shared" si="46"/>
        <v/>
      </c>
      <c r="AI61" s="436"/>
      <c r="AJ61" s="95"/>
      <c r="AK61" s="152"/>
      <c r="AL61" s="178" t="str">
        <f t="shared" si="47"/>
        <v/>
      </c>
      <c r="AM61" s="95" t="str">
        <f t="shared" si="48"/>
        <v/>
      </c>
      <c r="AN61" s="436"/>
      <c r="AO61" s="95"/>
      <c r="AP61" s="152"/>
      <c r="AQ61" s="178" t="str">
        <f t="shared" si="49"/>
        <v/>
      </c>
      <c r="AR61" s="95" t="str">
        <f t="shared" si="50"/>
        <v/>
      </c>
      <c r="AS61" s="436"/>
      <c r="AT61" s="95"/>
      <c r="AU61" s="152"/>
      <c r="AV61" s="178" t="str">
        <f t="shared" si="51"/>
        <v/>
      </c>
      <c r="AW61" s="95" t="str">
        <f t="shared" si="52"/>
        <v/>
      </c>
      <c r="AX61" s="436"/>
    </row>
    <row r="62" spans="2:50" ht="15.75" hidden="1">
      <c r="B62" s="443" t="s">
        <v>167</v>
      </c>
      <c r="C62" s="444"/>
      <c r="D62" s="444"/>
      <c r="E62" s="444"/>
      <c r="F62" s="444"/>
      <c r="G62" s="444"/>
      <c r="H62" s="444"/>
      <c r="I62" s="151"/>
      <c r="J62" s="151"/>
      <c r="K62" s="151"/>
      <c r="L62" s="151"/>
      <c r="M62" s="151"/>
      <c r="N62" s="433" t="s">
        <v>159</v>
      </c>
      <c r="O62" s="446" t="s">
        <v>106</v>
      </c>
      <c r="P62" s="448">
        <v>45888</v>
      </c>
      <c r="Q62" s="435"/>
      <c r="R62" s="435"/>
      <c r="S62" s="435"/>
      <c r="T62" s="435"/>
      <c r="U62" s="448">
        <v>45889</v>
      </c>
      <c r="V62" s="435"/>
      <c r="W62" s="435"/>
      <c r="X62" s="435"/>
      <c r="Y62" s="435"/>
      <c r="Z62" s="448">
        <v>45890</v>
      </c>
      <c r="AA62" s="435"/>
      <c r="AB62" s="435"/>
      <c r="AC62" s="435"/>
      <c r="AD62" s="435"/>
      <c r="AE62" s="448">
        <v>45891</v>
      </c>
      <c r="AF62" s="435"/>
      <c r="AG62" s="435"/>
      <c r="AH62" s="435"/>
      <c r="AI62" s="435"/>
      <c r="AJ62" s="448">
        <v>45892</v>
      </c>
      <c r="AK62" s="435"/>
      <c r="AL62" s="435"/>
      <c r="AM62" s="435"/>
      <c r="AN62" s="435"/>
      <c r="AO62" s="448">
        <v>45893</v>
      </c>
      <c r="AP62" s="435"/>
      <c r="AQ62" s="435"/>
      <c r="AR62" s="435"/>
      <c r="AS62" s="435"/>
      <c r="AT62" s="448">
        <v>45894</v>
      </c>
      <c r="AU62" s="435"/>
      <c r="AV62" s="435"/>
      <c r="AW62" s="435"/>
      <c r="AX62" s="435"/>
    </row>
    <row r="63" spans="2:50" ht="15.75" hidden="1">
      <c r="B63" s="445"/>
      <c r="C63" s="445"/>
      <c r="D63" s="445"/>
      <c r="E63" s="445"/>
      <c r="F63" s="445"/>
      <c r="G63" s="445"/>
      <c r="H63" s="445"/>
      <c r="I63" s="151"/>
      <c r="J63" s="151"/>
      <c r="K63" s="151"/>
      <c r="L63" s="151"/>
      <c r="M63" s="151"/>
      <c r="N63" s="433"/>
      <c r="O63" s="447"/>
      <c r="P63" s="448" t="s">
        <v>120</v>
      </c>
      <c r="Q63" s="435"/>
      <c r="R63" s="435"/>
      <c r="S63" s="435"/>
      <c r="T63" s="435"/>
      <c r="U63" s="448" t="s">
        <v>114</v>
      </c>
      <c r="V63" s="435"/>
      <c r="W63" s="435"/>
      <c r="X63" s="435"/>
      <c r="Y63" s="435"/>
      <c r="Z63" s="448" t="s">
        <v>115</v>
      </c>
      <c r="AA63" s="435"/>
      <c r="AB63" s="435"/>
      <c r="AC63" s="435"/>
      <c r="AD63" s="435"/>
      <c r="AE63" s="448" t="s">
        <v>116</v>
      </c>
      <c r="AF63" s="435"/>
      <c r="AG63" s="435"/>
      <c r="AH63" s="435"/>
      <c r="AI63" s="435"/>
      <c r="AJ63" s="448" t="s">
        <v>117</v>
      </c>
      <c r="AK63" s="435"/>
      <c r="AL63" s="435"/>
      <c r="AM63" s="435"/>
      <c r="AN63" s="435"/>
      <c r="AO63" s="448" t="s">
        <v>118</v>
      </c>
      <c r="AP63" s="435"/>
      <c r="AQ63" s="435"/>
      <c r="AR63" s="435"/>
      <c r="AS63" s="435"/>
      <c r="AT63" s="448" t="s">
        <v>119</v>
      </c>
      <c r="AU63" s="435"/>
      <c r="AV63" s="435"/>
      <c r="AW63" s="435"/>
      <c r="AX63" s="435"/>
    </row>
    <row r="64" spans="2:50" hidden="1">
      <c r="B64" s="433" t="s">
        <v>155</v>
      </c>
      <c r="C64" s="433" t="s">
        <v>147</v>
      </c>
      <c r="D64" s="433"/>
      <c r="E64" s="433" t="s">
        <v>149</v>
      </c>
      <c r="F64" s="433"/>
      <c r="G64" s="433"/>
      <c r="H64" s="440" t="s">
        <v>156</v>
      </c>
      <c r="I64" s="434" t="s">
        <v>225</v>
      </c>
      <c r="J64" s="434"/>
      <c r="K64" s="434"/>
      <c r="L64" s="434" t="s">
        <v>156</v>
      </c>
      <c r="M64" s="434" t="s">
        <v>168</v>
      </c>
      <c r="N64" s="433"/>
      <c r="O64" s="433" t="s">
        <v>158</v>
      </c>
      <c r="P64" s="430" t="s">
        <v>152</v>
      </c>
      <c r="Q64" s="431"/>
      <c r="R64" s="431"/>
      <c r="S64" s="432"/>
      <c r="T64" s="433" t="s">
        <v>156</v>
      </c>
      <c r="U64" s="430" t="s">
        <v>152</v>
      </c>
      <c r="V64" s="431"/>
      <c r="W64" s="431"/>
      <c r="X64" s="432"/>
      <c r="Y64" s="433" t="s">
        <v>156</v>
      </c>
      <c r="Z64" s="430" t="s">
        <v>152</v>
      </c>
      <c r="AA64" s="431"/>
      <c r="AB64" s="431"/>
      <c r="AC64" s="432"/>
      <c r="AD64" s="433" t="s">
        <v>156</v>
      </c>
      <c r="AE64" s="430" t="s">
        <v>152</v>
      </c>
      <c r="AF64" s="431"/>
      <c r="AG64" s="431"/>
      <c r="AH64" s="432"/>
      <c r="AI64" s="433" t="s">
        <v>156</v>
      </c>
      <c r="AJ64" s="430" t="s">
        <v>152</v>
      </c>
      <c r="AK64" s="431"/>
      <c r="AL64" s="431"/>
      <c r="AM64" s="432"/>
      <c r="AN64" s="433" t="s">
        <v>156</v>
      </c>
      <c r="AO64" s="430" t="s">
        <v>152</v>
      </c>
      <c r="AP64" s="431"/>
      <c r="AQ64" s="431"/>
      <c r="AR64" s="432"/>
      <c r="AS64" s="433" t="s">
        <v>156</v>
      </c>
      <c r="AT64" s="430" t="s">
        <v>152</v>
      </c>
      <c r="AU64" s="431"/>
      <c r="AV64" s="431"/>
      <c r="AW64" s="432"/>
      <c r="AX64" s="433" t="s">
        <v>156</v>
      </c>
    </row>
    <row r="65" spans="2:50" hidden="1">
      <c r="B65" s="433"/>
      <c r="C65" s="433"/>
      <c r="D65" s="433"/>
      <c r="E65" s="433" t="s">
        <v>148</v>
      </c>
      <c r="F65" s="433"/>
      <c r="G65" s="433"/>
      <c r="H65" s="441"/>
      <c r="I65" s="434" t="s">
        <v>148</v>
      </c>
      <c r="J65" s="434"/>
      <c r="K65" s="434"/>
      <c r="L65" s="434"/>
      <c r="M65" s="434"/>
      <c r="N65" s="433"/>
      <c r="O65" s="433"/>
      <c r="P65" s="430" t="s">
        <v>153</v>
      </c>
      <c r="Q65" s="431"/>
      <c r="R65" s="431"/>
      <c r="S65" s="432"/>
      <c r="T65" s="433"/>
      <c r="U65" s="430" t="s">
        <v>153</v>
      </c>
      <c r="V65" s="431"/>
      <c r="W65" s="431"/>
      <c r="X65" s="432"/>
      <c r="Y65" s="433"/>
      <c r="Z65" s="430" t="s">
        <v>153</v>
      </c>
      <c r="AA65" s="431"/>
      <c r="AB65" s="431"/>
      <c r="AC65" s="432"/>
      <c r="AD65" s="433"/>
      <c r="AE65" s="430" t="s">
        <v>153</v>
      </c>
      <c r="AF65" s="431"/>
      <c r="AG65" s="431"/>
      <c r="AH65" s="432"/>
      <c r="AI65" s="433"/>
      <c r="AJ65" s="430" t="s">
        <v>153</v>
      </c>
      <c r="AK65" s="431"/>
      <c r="AL65" s="431"/>
      <c r="AM65" s="432"/>
      <c r="AN65" s="433"/>
      <c r="AO65" s="430" t="s">
        <v>153</v>
      </c>
      <c r="AP65" s="431"/>
      <c r="AQ65" s="431"/>
      <c r="AR65" s="432"/>
      <c r="AS65" s="433"/>
      <c r="AT65" s="430" t="s">
        <v>153</v>
      </c>
      <c r="AU65" s="431"/>
      <c r="AV65" s="431"/>
      <c r="AW65" s="432"/>
      <c r="AX65" s="433"/>
    </row>
    <row r="66" spans="2:50" hidden="1">
      <c r="B66" s="433"/>
      <c r="C66" s="433"/>
      <c r="D66" s="433"/>
      <c r="E66" s="94" t="s">
        <v>150</v>
      </c>
      <c r="F66" s="94" t="s">
        <v>151</v>
      </c>
      <c r="G66" s="94" t="s">
        <v>154</v>
      </c>
      <c r="H66" s="442"/>
      <c r="I66" s="153" t="s">
        <v>150</v>
      </c>
      <c r="J66" s="153" t="s">
        <v>151</v>
      </c>
      <c r="K66" s="153" t="s">
        <v>154</v>
      </c>
      <c r="L66" s="434"/>
      <c r="M66" s="434"/>
      <c r="N66" s="433"/>
      <c r="O66" s="433"/>
      <c r="P66" s="94" t="s">
        <v>150</v>
      </c>
      <c r="Q66" s="94" t="s">
        <v>151</v>
      </c>
      <c r="R66" s="94" t="s">
        <v>154</v>
      </c>
      <c r="S66" s="94" t="s">
        <v>168</v>
      </c>
      <c r="T66" s="433"/>
      <c r="U66" s="94" t="s">
        <v>150</v>
      </c>
      <c r="V66" s="94" t="s">
        <v>151</v>
      </c>
      <c r="W66" s="94" t="s">
        <v>154</v>
      </c>
      <c r="X66" s="94" t="s">
        <v>168</v>
      </c>
      <c r="Y66" s="433"/>
      <c r="Z66" s="94" t="s">
        <v>150</v>
      </c>
      <c r="AA66" s="94" t="s">
        <v>151</v>
      </c>
      <c r="AB66" s="94" t="s">
        <v>154</v>
      </c>
      <c r="AC66" s="94" t="s">
        <v>168</v>
      </c>
      <c r="AD66" s="433"/>
      <c r="AE66" s="94" t="s">
        <v>150</v>
      </c>
      <c r="AF66" s="94" t="s">
        <v>151</v>
      </c>
      <c r="AG66" s="94" t="s">
        <v>154</v>
      </c>
      <c r="AH66" s="94" t="s">
        <v>168</v>
      </c>
      <c r="AI66" s="433"/>
      <c r="AJ66" s="94" t="s">
        <v>150</v>
      </c>
      <c r="AK66" s="94" t="s">
        <v>151</v>
      </c>
      <c r="AL66" s="94" t="s">
        <v>154</v>
      </c>
      <c r="AM66" s="94" t="s">
        <v>168</v>
      </c>
      <c r="AN66" s="433"/>
      <c r="AO66" s="94" t="s">
        <v>150</v>
      </c>
      <c r="AP66" s="94" t="s">
        <v>151</v>
      </c>
      <c r="AQ66" s="94" t="s">
        <v>154</v>
      </c>
      <c r="AR66" s="94" t="s">
        <v>168</v>
      </c>
      <c r="AS66" s="433"/>
      <c r="AT66" s="94" t="s">
        <v>150</v>
      </c>
      <c r="AU66" s="94" t="s">
        <v>151</v>
      </c>
      <c r="AV66" s="94" t="s">
        <v>154</v>
      </c>
      <c r="AW66" s="94" t="s">
        <v>168</v>
      </c>
      <c r="AX66" s="433"/>
    </row>
    <row r="67" spans="2:50" hidden="1">
      <c r="B67" s="433" t="s">
        <v>139</v>
      </c>
      <c r="C67" s="95">
        <v>1</v>
      </c>
      <c r="D67" s="95"/>
      <c r="E67" s="95"/>
      <c r="F67" s="95"/>
      <c r="G67" s="178" t="e">
        <f>F67/E67</f>
        <v>#DIV/0!</v>
      </c>
      <c r="H67" s="436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37" t="str">
        <f>IFERROR(AVERAGE(K67:K81),"-")</f>
        <v>-</v>
      </c>
      <c r="M67" s="154" t="str">
        <f>IFERROR(RANK(K67, K$67:K$81),"")</f>
        <v/>
      </c>
      <c r="N67" s="433"/>
      <c r="O67" s="433"/>
      <c r="P67" s="95"/>
      <c r="Q67" s="152"/>
      <c r="R67" s="178" t="str">
        <f>IFERROR(Q67/P67,"")</f>
        <v/>
      </c>
      <c r="S67" s="95" t="str">
        <f>IFERROR(RANK(R67, R$67:R$81),"")</f>
        <v/>
      </c>
      <c r="T67" s="436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36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36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36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36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36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36" t="e">
        <f>AVERAGE(AV67:AV81)</f>
        <v>#DIV/0!</v>
      </c>
    </row>
    <row r="68" spans="2:50" hidden="1">
      <c r="B68" s="435"/>
      <c r="C68" s="95">
        <v>2</v>
      </c>
      <c r="D68" s="95"/>
      <c r="E68" s="95"/>
      <c r="F68" s="95"/>
      <c r="G68" s="178"/>
      <c r="H68" s="436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38"/>
      <c r="M68" s="154" t="str">
        <f t="shared" ref="M68:M81" si="55">IFERROR(RANK(K68, K$67:K$81),"")</f>
        <v/>
      </c>
      <c r="N68" s="433"/>
      <c r="O68" s="43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36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36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36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36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36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36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36"/>
    </row>
    <row r="69" spans="2:50" hidden="1">
      <c r="B69" s="435"/>
      <c r="C69" s="95">
        <v>3</v>
      </c>
      <c r="D69" s="95"/>
      <c r="E69" s="95"/>
      <c r="F69" s="95"/>
      <c r="G69" s="178"/>
      <c r="H69" s="436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38"/>
      <c r="M69" s="154" t="str">
        <f t="shared" si="55"/>
        <v/>
      </c>
      <c r="N69" s="433"/>
      <c r="O69" s="433"/>
      <c r="P69" s="95"/>
      <c r="Q69" s="152"/>
      <c r="R69" s="178" t="str">
        <f t="shared" si="56"/>
        <v/>
      </c>
      <c r="S69" s="95" t="str">
        <f t="shared" si="57"/>
        <v/>
      </c>
      <c r="T69" s="436"/>
      <c r="U69" s="95"/>
      <c r="V69" s="152"/>
      <c r="W69" s="178" t="str">
        <f t="shared" si="58"/>
        <v/>
      </c>
      <c r="X69" s="95" t="str">
        <f t="shared" si="59"/>
        <v/>
      </c>
      <c r="Y69" s="436"/>
      <c r="Z69" s="95"/>
      <c r="AA69" s="152"/>
      <c r="AB69" s="178" t="str">
        <f t="shared" si="60"/>
        <v/>
      </c>
      <c r="AC69" s="95" t="str">
        <f t="shared" si="61"/>
        <v/>
      </c>
      <c r="AD69" s="436"/>
      <c r="AE69" s="95"/>
      <c r="AF69" s="152"/>
      <c r="AG69" s="178" t="str">
        <f t="shared" si="62"/>
        <v/>
      </c>
      <c r="AH69" s="95" t="str">
        <f t="shared" si="63"/>
        <v/>
      </c>
      <c r="AI69" s="436"/>
      <c r="AJ69" s="95"/>
      <c r="AK69" s="152"/>
      <c r="AL69" s="178" t="str">
        <f t="shared" si="64"/>
        <v/>
      </c>
      <c r="AM69" s="95" t="str">
        <f t="shared" si="65"/>
        <v/>
      </c>
      <c r="AN69" s="436"/>
      <c r="AO69" s="95"/>
      <c r="AP69" s="152"/>
      <c r="AQ69" s="178" t="str">
        <f t="shared" si="66"/>
        <v/>
      </c>
      <c r="AR69" s="95" t="str">
        <f t="shared" si="67"/>
        <v/>
      </c>
      <c r="AS69" s="436"/>
      <c r="AT69" s="95"/>
      <c r="AU69" s="152"/>
      <c r="AV69" s="178" t="str">
        <f t="shared" si="68"/>
        <v/>
      </c>
      <c r="AW69" s="95" t="str">
        <f t="shared" si="69"/>
        <v/>
      </c>
      <c r="AX69" s="436"/>
    </row>
    <row r="70" spans="2:50" hidden="1">
      <c r="B70" s="435"/>
      <c r="C70" s="95">
        <v>4</v>
      </c>
      <c r="D70" s="95"/>
      <c r="E70" s="95"/>
      <c r="F70" s="95"/>
      <c r="G70" s="178"/>
      <c r="H70" s="436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38"/>
      <c r="M70" s="154" t="str">
        <f t="shared" si="55"/>
        <v/>
      </c>
      <c r="N70" s="433"/>
      <c r="O70" s="433"/>
      <c r="P70" s="95"/>
      <c r="Q70" s="152"/>
      <c r="R70" s="178" t="str">
        <f t="shared" si="56"/>
        <v/>
      </c>
      <c r="S70" s="95" t="str">
        <f t="shared" si="57"/>
        <v/>
      </c>
      <c r="T70" s="436"/>
      <c r="U70" s="95"/>
      <c r="V70" s="152"/>
      <c r="W70" s="178" t="str">
        <f t="shared" si="58"/>
        <v/>
      </c>
      <c r="X70" s="95" t="str">
        <f t="shared" si="59"/>
        <v/>
      </c>
      <c r="Y70" s="436"/>
      <c r="Z70" s="95"/>
      <c r="AA70" s="152"/>
      <c r="AB70" s="178" t="str">
        <f t="shared" si="60"/>
        <v/>
      </c>
      <c r="AC70" s="95" t="str">
        <f t="shared" si="61"/>
        <v/>
      </c>
      <c r="AD70" s="436"/>
      <c r="AE70" s="95"/>
      <c r="AF70" s="152"/>
      <c r="AG70" s="178" t="str">
        <f t="shared" si="62"/>
        <v/>
      </c>
      <c r="AH70" s="95" t="str">
        <f t="shared" si="63"/>
        <v/>
      </c>
      <c r="AI70" s="436"/>
      <c r="AJ70" s="95"/>
      <c r="AK70" s="152"/>
      <c r="AL70" s="178" t="str">
        <f t="shared" si="64"/>
        <v/>
      </c>
      <c r="AM70" s="95" t="str">
        <f t="shared" si="65"/>
        <v/>
      </c>
      <c r="AN70" s="436"/>
      <c r="AO70" s="95"/>
      <c r="AP70" s="152"/>
      <c r="AQ70" s="178" t="str">
        <f t="shared" si="66"/>
        <v/>
      </c>
      <c r="AR70" s="95" t="str">
        <f t="shared" si="67"/>
        <v/>
      </c>
      <c r="AS70" s="436"/>
      <c r="AT70" s="95"/>
      <c r="AU70" s="152"/>
      <c r="AV70" s="178" t="str">
        <f t="shared" si="68"/>
        <v/>
      </c>
      <c r="AW70" s="95" t="str">
        <f t="shared" si="69"/>
        <v/>
      </c>
      <c r="AX70" s="436"/>
    </row>
    <row r="71" spans="2:50" hidden="1">
      <c r="B71" s="435"/>
      <c r="C71" s="95">
        <v>5</v>
      </c>
      <c r="D71" s="95"/>
      <c r="E71" s="95"/>
      <c r="F71" s="95"/>
      <c r="G71" s="178"/>
      <c r="H71" s="436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38"/>
      <c r="M71" s="154" t="str">
        <f t="shared" si="55"/>
        <v/>
      </c>
      <c r="N71" s="433"/>
      <c r="O71" s="433"/>
      <c r="P71" s="95"/>
      <c r="Q71" s="152"/>
      <c r="R71" s="178" t="str">
        <f t="shared" si="56"/>
        <v/>
      </c>
      <c r="S71" s="95" t="str">
        <f t="shared" si="57"/>
        <v/>
      </c>
      <c r="T71" s="436"/>
      <c r="U71" s="95"/>
      <c r="V71" s="152"/>
      <c r="W71" s="178" t="str">
        <f t="shared" si="58"/>
        <v/>
      </c>
      <c r="X71" s="95" t="str">
        <f t="shared" si="59"/>
        <v/>
      </c>
      <c r="Y71" s="436"/>
      <c r="Z71" s="95"/>
      <c r="AA71" s="152"/>
      <c r="AB71" s="178" t="str">
        <f t="shared" si="60"/>
        <v/>
      </c>
      <c r="AC71" s="95" t="str">
        <f t="shared" si="61"/>
        <v/>
      </c>
      <c r="AD71" s="436"/>
      <c r="AE71" s="95"/>
      <c r="AF71" s="152"/>
      <c r="AG71" s="178" t="str">
        <f t="shared" si="62"/>
        <v/>
      </c>
      <c r="AH71" s="95" t="str">
        <f t="shared" si="63"/>
        <v/>
      </c>
      <c r="AI71" s="436"/>
      <c r="AJ71" s="95"/>
      <c r="AK71" s="152"/>
      <c r="AL71" s="178" t="str">
        <f t="shared" si="64"/>
        <v/>
      </c>
      <c r="AM71" s="95" t="str">
        <f t="shared" si="65"/>
        <v/>
      </c>
      <c r="AN71" s="436"/>
      <c r="AO71" s="95"/>
      <c r="AP71" s="152"/>
      <c r="AQ71" s="178" t="str">
        <f t="shared" si="66"/>
        <v/>
      </c>
      <c r="AR71" s="95" t="str">
        <f t="shared" si="67"/>
        <v/>
      </c>
      <c r="AS71" s="436"/>
      <c r="AT71" s="95"/>
      <c r="AU71" s="152"/>
      <c r="AV71" s="178" t="str">
        <f t="shared" si="68"/>
        <v/>
      </c>
      <c r="AW71" s="95" t="str">
        <f t="shared" si="69"/>
        <v/>
      </c>
      <c r="AX71" s="436"/>
    </row>
    <row r="72" spans="2:50" hidden="1">
      <c r="B72" s="435"/>
      <c r="C72" s="95">
        <v>6</v>
      </c>
      <c r="D72" s="95"/>
      <c r="E72" s="95"/>
      <c r="F72" s="95"/>
      <c r="G72" s="178"/>
      <c r="H72" s="436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38"/>
      <c r="M72" s="154" t="str">
        <f t="shared" si="55"/>
        <v/>
      </c>
      <c r="N72" s="433"/>
      <c r="O72" s="433"/>
      <c r="P72" s="95"/>
      <c r="Q72" s="152"/>
      <c r="R72" s="178" t="str">
        <f t="shared" si="56"/>
        <v/>
      </c>
      <c r="S72" s="95" t="str">
        <f t="shared" si="57"/>
        <v/>
      </c>
      <c r="T72" s="436"/>
      <c r="U72" s="95"/>
      <c r="V72" s="152"/>
      <c r="W72" s="178" t="str">
        <f t="shared" si="58"/>
        <v/>
      </c>
      <c r="X72" s="95" t="str">
        <f t="shared" si="59"/>
        <v/>
      </c>
      <c r="Y72" s="436"/>
      <c r="Z72" s="95"/>
      <c r="AA72" s="152"/>
      <c r="AB72" s="178" t="str">
        <f t="shared" si="60"/>
        <v/>
      </c>
      <c r="AC72" s="95" t="str">
        <f t="shared" si="61"/>
        <v/>
      </c>
      <c r="AD72" s="436"/>
      <c r="AE72" s="95"/>
      <c r="AF72" s="152"/>
      <c r="AG72" s="178" t="str">
        <f t="shared" si="62"/>
        <v/>
      </c>
      <c r="AH72" s="95" t="str">
        <f t="shared" si="63"/>
        <v/>
      </c>
      <c r="AI72" s="436"/>
      <c r="AJ72" s="95"/>
      <c r="AK72" s="152"/>
      <c r="AL72" s="178" t="str">
        <f t="shared" si="64"/>
        <v/>
      </c>
      <c r="AM72" s="95" t="str">
        <f t="shared" si="65"/>
        <v/>
      </c>
      <c r="AN72" s="436"/>
      <c r="AO72" s="95"/>
      <c r="AP72" s="152"/>
      <c r="AQ72" s="178" t="str">
        <f t="shared" si="66"/>
        <v/>
      </c>
      <c r="AR72" s="95" t="str">
        <f t="shared" si="67"/>
        <v/>
      </c>
      <c r="AS72" s="436"/>
      <c r="AT72" s="95"/>
      <c r="AU72" s="152"/>
      <c r="AV72" s="178" t="str">
        <f t="shared" si="68"/>
        <v/>
      </c>
      <c r="AW72" s="95" t="str">
        <f t="shared" si="69"/>
        <v/>
      </c>
      <c r="AX72" s="436"/>
    </row>
    <row r="73" spans="2:50" hidden="1">
      <c r="B73" s="435"/>
      <c r="C73" s="95">
        <v>7</v>
      </c>
      <c r="D73" s="95"/>
      <c r="E73" s="95"/>
      <c r="F73" s="95"/>
      <c r="G73" s="178"/>
      <c r="H73" s="436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38"/>
      <c r="M73" s="154" t="str">
        <f t="shared" si="55"/>
        <v/>
      </c>
      <c r="N73" s="433"/>
      <c r="O73" s="433"/>
      <c r="P73" s="95"/>
      <c r="Q73" s="152"/>
      <c r="R73" s="178" t="str">
        <f t="shared" si="56"/>
        <v/>
      </c>
      <c r="S73" s="95" t="str">
        <f t="shared" si="57"/>
        <v/>
      </c>
      <c r="T73" s="436"/>
      <c r="U73" s="95"/>
      <c r="V73" s="152"/>
      <c r="W73" s="178" t="str">
        <f t="shared" si="58"/>
        <v/>
      </c>
      <c r="X73" s="95" t="str">
        <f t="shared" si="59"/>
        <v/>
      </c>
      <c r="Y73" s="436"/>
      <c r="Z73" s="95"/>
      <c r="AA73" s="152"/>
      <c r="AB73" s="178" t="str">
        <f t="shared" si="60"/>
        <v/>
      </c>
      <c r="AC73" s="95" t="str">
        <f t="shared" si="61"/>
        <v/>
      </c>
      <c r="AD73" s="436"/>
      <c r="AE73" s="95"/>
      <c r="AF73" s="152"/>
      <c r="AG73" s="178" t="str">
        <f t="shared" si="62"/>
        <v/>
      </c>
      <c r="AH73" s="95" t="str">
        <f t="shared" si="63"/>
        <v/>
      </c>
      <c r="AI73" s="436"/>
      <c r="AJ73" s="95"/>
      <c r="AK73" s="152"/>
      <c r="AL73" s="178" t="str">
        <f t="shared" si="64"/>
        <v/>
      </c>
      <c r="AM73" s="95" t="str">
        <f t="shared" si="65"/>
        <v/>
      </c>
      <c r="AN73" s="436"/>
      <c r="AO73" s="95"/>
      <c r="AP73" s="152"/>
      <c r="AQ73" s="178" t="str">
        <f t="shared" si="66"/>
        <v/>
      </c>
      <c r="AR73" s="95" t="str">
        <f t="shared" si="67"/>
        <v/>
      </c>
      <c r="AS73" s="436"/>
      <c r="AT73" s="95"/>
      <c r="AU73" s="152"/>
      <c r="AV73" s="178" t="str">
        <f t="shared" si="68"/>
        <v/>
      </c>
      <c r="AW73" s="95" t="str">
        <f t="shared" si="69"/>
        <v/>
      </c>
      <c r="AX73" s="436"/>
    </row>
    <row r="74" spans="2:50" hidden="1">
      <c r="B74" s="435"/>
      <c r="C74" s="95">
        <v>8</v>
      </c>
      <c r="D74" s="95"/>
      <c r="E74" s="95"/>
      <c r="F74" s="95"/>
      <c r="G74" s="178"/>
      <c r="H74" s="436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38"/>
      <c r="M74" s="154" t="str">
        <f t="shared" si="55"/>
        <v/>
      </c>
      <c r="N74" s="433"/>
      <c r="O74" s="433"/>
      <c r="P74" s="95"/>
      <c r="Q74" s="152"/>
      <c r="R74" s="178" t="str">
        <f t="shared" si="56"/>
        <v/>
      </c>
      <c r="S74" s="95" t="str">
        <f t="shared" si="57"/>
        <v/>
      </c>
      <c r="T74" s="436"/>
      <c r="U74" s="95"/>
      <c r="V74" s="152"/>
      <c r="W74" s="178" t="str">
        <f t="shared" si="58"/>
        <v/>
      </c>
      <c r="X74" s="95" t="str">
        <f t="shared" si="59"/>
        <v/>
      </c>
      <c r="Y74" s="436"/>
      <c r="Z74" s="95"/>
      <c r="AA74" s="152"/>
      <c r="AB74" s="178" t="str">
        <f t="shared" si="60"/>
        <v/>
      </c>
      <c r="AC74" s="95" t="str">
        <f t="shared" si="61"/>
        <v/>
      </c>
      <c r="AD74" s="436"/>
      <c r="AE74" s="95"/>
      <c r="AF74" s="152"/>
      <c r="AG74" s="178" t="str">
        <f t="shared" si="62"/>
        <v/>
      </c>
      <c r="AH74" s="95" t="str">
        <f t="shared" si="63"/>
        <v/>
      </c>
      <c r="AI74" s="436"/>
      <c r="AJ74" s="95"/>
      <c r="AK74" s="152"/>
      <c r="AL74" s="178" t="str">
        <f t="shared" si="64"/>
        <v/>
      </c>
      <c r="AM74" s="95" t="str">
        <f t="shared" si="65"/>
        <v/>
      </c>
      <c r="AN74" s="436"/>
      <c r="AO74" s="95"/>
      <c r="AP74" s="152"/>
      <c r="AQ74" s="178" t="str">
        <f t="shared" si="66"/>
        <v/>
      </c>
      <c r="AR74" s="95" t="str">
        <f t="shared" si="67"/>
        <v/>
      </c>
      <c r="AS74" s="436"/>
      <c r="AT74" s="95"/>
      <c r="AU74" s="152"/>
      <c r="AV74" s="178" t="str">
        <f t="shared" si="68"/>
        <v/>
      </c>
      <c r="AW74" s="95" t="str">
        <f t="shared" si="69"/>
        <v/>
      </c>
      <c r="AX74" s="436"/>
    </row>
    <row r="75" spans="2:50" hidden="1">
      <c r="B75" s="435"/>
      <c r="C75" s="95">
        <v>9</v>
      </c>
      <c r="D75" s="95"/>
      <c r="E75" s="95"/>
      <c r="F75" s="95"/>
      <c r="G75" s="178"/>
      <c r="H75" s="436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38"/>
      <c r="M75" s="154" t="str">
        <f t="shared" si="55"/>
        <v/>
      </c>
      <c r="N75" s="433"/>
      <c r="O75" s="433"/>
      <c r="P75" s="95"/>
      <c r="Q75" s="152"/>
      <c r="R75" s="178" t="str">
        <f t="shared" si="56"/>
        <v/>
      </c>
      <c r="S75" s="95" t="str">
        <f t="shared" si="57"/>
        <v/>
      </c>
      <c r="T75" s="436"/>
      <c r="U75" s="95"/>
      <c r="V75" s="152"/>
      <c r="W75" s="178" t="str">
        <f t="shared" si="58"/>
        <v/>
      </c>
      <c r="X75" s="95" t="str">
        <f t="shared" si="59"/>
        <v/>
      </c>
      <c r="Y75" s="436"/>
      <c r="Z75" s="95"/>
      <c r="AA75" s="152"/>
      <c r="AB75" s="178" t="str">
        <f t="shared" si="60"/>
        <v/>
      </c>
      <c r="AC75" s="95" t="str">
        <f t="shared" si="61"/>
        <v/>
      </c>
      <c r="AD75" s="436"/>
      <c r="AE75" s="95"/>
      <c r="AF75" s="152"/>
      <c r="AG75" s="178" t="str">
        <f t="shared" si="62"/>
        <v/>
      </c>
      <c r="AH75" s="95" t="str">
        <f t="shared" si="63"/>
        <v/>
      </c>
      <c r="AI75" s="436"/>
      <c r="AJ75" s="95"/>
      <c r="AK75" s="152"/>
      <c r="AL75" s="178" t="str">
        <f t="shared" si="64"/>
        <v/>
      </c>
      <c r="AM75" s="95" t="str">
        <f t="shared" si="65"/>
        <v/>
      </c>
      <c r="AN75" s="436"/>
      <c r="AO75" s="95"/>
      <c r="AP75" s="152"/>
      <c r="AQ75" s="178" t="str">
        <f t="shared" si="66"/>
        <v/>
      </c>
      <c r="AR75" s="95" t="str">
        <f t="shared" si="67"/>
        <v/>
      </c>
      <c r="AS75" s="436"/>
      <c r="AT75" s="95"/>
      <c r="AU75" s="152"/>
      <c r="AV75" s="178" t="str">
        <f t="shared" si="68"/>
        <v/>
      </c>
      <c r="AW75" s="95" t="str">
        <f t="shared" si="69"/>
        <v/>
      </c>
      <c r="AX75" s="436"/>
    </row>
    <row r="76" spans="2:50" hidden="1">
      <c r="B76" s="435"/>
      <c r="C76" s="95">
        <v>10</v>
      </c>
      <c r="D76" s="95"/>
      <c r="E76" s="95"/>
      <c r="F76" s="95"/>
      <c r="G76" s="178"/>
      <c r="H76" s="436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38"/>
      <c r="M76" s="154" t="str">
        <f t="shared" si="55"/>
        <v/>
      </c>
      <c r="N76" s="433"/>
      <c r="O76" s="433"/>
      <c r="P76" s="95"/>
      <c r="Q76" s="152"/>
      <c r="R76" s="178" t="str">
        <f t="shared" si="56"/>
        <v/>
      </c>
      <c r="S76" s="95" t="str">
        <f t="shared" si="57"/>
        <v/>
      </c>
      <c r="T76" s="436"/>
      <c r="U76" s="95"/>
      <c r="V76" s="152"/>
      <c r="W76" s="178" t="str">
        <f t="shared" si="58"/>
        <v/>
      </c>
      <c r="X76" s="95" t="str">
        <f t="shared" si="59"/>
        <v/>
      </c>
      <c r="Y76" s="436"/>
      <c r="Z76" s="95"/>
      <c r="AA76" s="152"/>
      <c r="AB76" s="178" t="str">
        <f t="shared" si="60"/>
        <v/>
      </c>
      <c r="AC76" s="95" t="str">
        <f t="shared" si="61"/>
        <v/>
      </c>
      <c r="AD76" s="436"/>
      <c r="AE76" s="95"/>
      <c r="AF76" s="152"/>
      <c r="AG76" s="178" t="str">
        <f t="shared" si="62"/>
        <v/>
      </c>
      <c r="AH76" s="95" t="str">
        <f t="shared" si="63"/>
        <v/>
      </c>
      <c r="AI76" s="436"/>
      <c r="AJ76" s="95"/>
      <c r="AK76" s="152"/>
      <c r="AL76" s="178" t="str">
        <f t="shared" si="64"/>
        <v/>
      </c>
      <c r="AM76" s="95" t="str">
        <f t="shared" si="65"/>
        <v/>
      </c>
      <c r="AN76" s="436"/>
      <c r="AO76" s="95"/>
      <c r="AP76" s="152"/>
      <c r="AQ76" s="178" t="str">
        <f t="shared" si="66"/>
        <v/>
      </c>
      <c r="AR76" s="95" t="str">
        <f t="shared" si="67"/>
        <v/>
      </c>
      <c r="AS76" s="436"/>
      <c r="AT76" s="95"/>
      <c r="AU76" s="152"/>
      <c r="AV76" s="178" t="str">
        <f t="shared" si="68"/>
        <v/>
      </c>
      <c r="AW76" s="95" t="str">
        <f t="shared" si="69"/>
        <v/>
      </c>
      <c r="AX76" s="436"/>
    </row>
    <row r="77" spans="2:50" hidden="1">
      <c r="B77" s="435"/>
      <c r="C77" s="95">
        <v>11</v>
      </c>
      <c r="D77" s="95"/>
      <c r="E77" s="95"/>
      <c r="F77" s="95"/>
      <c r="G77" s="178"/>
      <c r="H77" s="436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38"/>
      <c r="M77" s="154" t="str">
        <f t="shared" si="55"/>
        <v/>
      </c>
      <c r="N77" s="433"/>
      <c r="O77" s="433"/>
      <c r="P77" s="95"/>
      <c r="Q77" s="152"/>
      <c r="R77" s="178" t="str">
        <f t="shared" si="56"/>
        <v/>
      </c>
      <c r="S77" s="95" t="str">
        <f t="shared" si="57"/>
        <v/>
      </c>
      <c r="T77" s="436"/>
      <c r="U77" s="95"/>
      <c r="V77" s="152"/>
      <c r="W77" s="178" t="str">
        <f t="shared" si="58"/>
        <v/>
      </c>
      <c r="X77" s="95" t="str">
        <f t="shared" si="59"/>
        <v/>
      </c>
      <c r="Y77" s="436"/>
      <c r="Z77" s="95"/>
      <c r="AA77" s="152"/>
      <c r="AB77" s="178" t="str">
        <f t="shared" si="60"/>
        <v/>
      </c>
      <c r="AC77" s="95" t="str">
        <f t="shared" si="61"/>
        <v/>
      </c>
      <c r="AD77" s="436"/>
      <c r="AE77" s="95"/>
      <c r="AF77" s="152"/>
      <c r="AG77" s="178" t="str">
        <f t="shared" si="62"/>
        <v/>
      </c>
      <c r="AH77" s="95" t="str">
        <f t="shared" si="63"/>
        <v/>
      </c>
      <c r="AI77" s="436"/>
      <c r="AJ77" s="95"/>
      <c r="AK77" s="152"/>
      <c r="AL77" s="178" t="str">
        <f t="shared" si="64"/>
        <v/>
      </c>
      <c r="AM77" s="95" t="str">
        <f t="shared" si="65"/>
        <v/>
      </c>
      <c r="AN77" s="436"/>
      <c r="AO77" s="95"/>
      <c r="AP77" s="152"/>
      <c r="AQ77" s="178" t="str">
        <f t="shared" si="66"/>
        <v/>
      </c>
      <c r="AR77" s="95" t="str">
        <f t="shared" si="67"/>
        <v/>
      </c>
      <c r="AS77" s="436"/>
      <c r="AT77" s="95"/>
      <c r="AU77" s="152"/>
      <c r="AV77" s="178" t="str">
        <f t="shared" si="68"/>
        <v/>
      </c>
      <c r="AW77" s="95" t="str">
        <f t="shared" si="69"/>
        <v/>
      </c>
      <c r="AX77" s="436"/>
    </row>
    <row r="78" spans="2:50" hidden="1">
      <c r="B78" s="435"/>
      <c r="C78" s="95">
        <v>12</v>
      </c>
      <c r="D78" s="95"/>
      <c r="E78" s="95"/>
      <c r="F78" s="95"/>
      <c r="G78" s="178"/>
      <c r="H78" s="436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38"/>
      <c r="M78" s="154" t="str">
        <f t="shared" si="55"/>
        <v/>
      </c>
      <c r="N78" s="433"/>
      <c r="O78" s="433"/>
      <c r="P78" s="95"/>
      <c r="Q78" s="152"/>
      <c r="R78" s="178" t="str">
        <f t="shared" si="56"/>
        <v/>
      </c>
      <c r="S78" s="95" t="str">
        <f t="shared" si="57"/>
        <v/>
      </c>
      <c r="T78" s="436"/>
      <c r="U78" s="95"/>
      <c r="V78" s="152"/>
      <c r="W78" s="178" t="str">
        <f t="shared" si="58"/>
        <v/>
      </c>
      <c r="X78" s="95" t="str">
        <f t="shared" si="59"/>
        <v/>
      </c>
      <c r="Y78" s="436"/>
      <c r="Z78" s="95"/>
      <c r="AA78" s="152"/>
      <c r="AB78" s="178" t="str">
        <f t="shared" si="60"/>
        <v/>
      </c>
      <c r="AC78" s="95" t="str">
        <f t="shared" si="61"/>
        <v/>
      </c>
      <c r="AD78" s="436"/>
      <c r="AE78" s="95"/>
      <c r="AF78" s="152"/>
      <c r="AG78" s="178" t="str">
        <f t="shared" si="62"/>
        <v/>
      </c>
      <c r="AH78" s="95" t="str">
        <f t="shared" si="63"/>
        <v/>
      </c>
      <c r="AI78" s="436"/>
      <c r="AJ78" s="95"/>
      <c r="AK78" s="152"/>
      <c r="AL78" s="178" t="str">
        <f t="shared" si="64"/>
        <v/>
      </c>
      <c r="AM78" s="95" t="str">
        <f t="shared" si="65"/>
        <v/>
      </c>
      <c r="AN78" s="436"/>
      <c r="AO78" s="95"/>
      <c r="AP78" s="152"/>
      <c r="AQ78" s="178" t="str">
        <f t="shared" si="66"/>
        <v/>
      </c>
      <c r="AR78" s="95" t="str">
        <f t="shared" si="67"/>
        <v/>
      </c>
      <c r="AS78" s="436"/>
      <c r="AT78" s="95"/>
      <c r="AU78" s="152"/>
      <c r="AV78" s="178" t="str">
        <f t="shared" si="68"/>
        <v/>
      </c>
      <c r="AW78" s="95" t="str">
        <f t="shared" si="69"/>
        <v/>
      </c>
      <c r="AX78" s="436"/>
    </row>
    <row r="79" spans="2:50" hidden="1">
      <c r="B79" s="435"/>
      <c r="C79" s="95">
        <v>13</v>
      </c>
      <c r="D79" s="95"/>
      <c r="E79" s="95"/>
      <c r="F79" s="95"/>
      <c r="G79" s="178"/>
      <c r="H79" s="436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38"/>
      <c r="M79" s="154" t="str">
        <f t="shared" si="55"/>
        <v/>
      </c>
      <c r="N79" s="433"/>
      <c r="O79" s="433"/>
      <c r="P79" s="95"/>
      <c r="Q79" s="152"/>
      <c r="R79" s="178" t="str">
        <f t="shared" si="56"/>
        <v/>
      </c>
      <c r="S79" s="95" t="str">
        <f t="shared" si="57"/>
        <v/>
      </c>
      <c r="T79" s="436"/>
      <c r="U79" s="95"/>
      <c r="V79" s="152"/>
      <c r="W79" s="178" t="str">
        <f t="shared" si="58"/>
        <v/>
      </c>
      <c r="X79" s="95" t="str">
        <f t="shared" si="59"/>
        <v/>
      </c>
      <c r="Y79" s="436"/>
      <c r="Z79" s="95"/>
      <c r="AA79" s="152"/>
      <c r="AB79" s="178" t="str">
        <f t="shared" si="60"/>
        <v/>
      </c>
      <c r="AC79" s="95" t="str">
        <f t="shared" si="61"/>
        <v/>
      </c>
      <c r="AD79" s="436"/>
      <c r="AE79" s="95"/>
      <c r="AF79" s="152"/>
      <c r="AG79" s="178" t="str">
        <f t="shared" si="62"/>
        <v/>
      </c>
      <c r="AH79" s="95" t="str">
        <f t="shared" si="63"/>
        <v/>
      </c>
      <c r="AI79" s="436"/>
      <c r="AJ79" s="95"/>
      <c r="AK79" s="152"/>
      <c r="AL79" s="178" t="str">
        <f t="shared" si="64"/>
        <v/>
      </c>
      <c r="AM79" s="95" t="str">
        <f t="shared" si="65"/>
        <v/>
      </c>
      <c r="AN79" s="436"/>
      <c r="AO79" s="95"/>
      <c r="AP79" s="152"/>
      <c r="AQ79" s="178" t="str">
        <f t="shared" si="66"/>
        <v/>
      </c>
      <c r="AR79" s="95" t="str">
        <f t="shared" si="67"/>
        <v/>
      </c>
      <c r="AS79" s="436"/>
      <c r="AT79" s="95"/>
      <c r="AU79" s="152"/>
      <c r="AV79" s="178" t="str">
        <f t="shared" si="68"/>
        <v/>
      </c>
      <c r="AW79" s="95" t="str">
        <f t="shared" si="69"/>
        <v/>
      </c>
      <c r="AX79" s="436"/>
    </row>
    <row r="80" spans="2:50" hidden="1">
      <c r="B80" s="435"/>
      <c r="C80" s="95">
        <v>14</v>
      </c>
      <c r="D80" s="95"/>
      <c r="E80" s="95"/>
      <c r="F80" s="95"/>
      <c r="G80" s="178"/>
      <c r="H80" s="436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38"/>
      <c r="M80" s="154" t="str">
        <f t="shared" si="55"/>
        <v/>
      </c>
      <c r="N80" s="433"/>
      <c r="O80" s="433"/>
      <c r="P80" s="95"/>
      <c r="Q80" s="152"/>
      <c r="R80" s="178" t="str">
        <f t="shared" si="56"/>
        <v/>
      </c>
      <c r="S80" s="95" t="str">
        <f t="shared" si="57"/>
        <v/>
      </c>
      <c r="T80" s="436"/>
      <c r="U80" s="95"/>
      <c r="V80" s="152"/>
      <c r="W80" s="178" t="str">
        <f t="shared" si="58"/>
        <v/>
      </c>
      <c r="X80" s="95" t="str">
        <f t="shared" si="59"/>
        <v/>
      </c>
      <c r="Y80" s="436"/>
      <c r="Z80" s="95"/>
      <c r="AA80" s="152"/>
      <c r="AB80" s="178" t="str">
        <f t="shared" si="60"/>
        <v/>
      </c>
      <c r="AC80" s="95" t="str">
        <f t="shared" si="61"/>
        <v/>
      </c>
      <c r="AD80" s="436"/>
      <c r="AE80" s="95"/>
      <c r="AF80" s="152"/>
      <c r="AG80" s="178" t="str">
        <f t="shared" si="62"/>
        <v/>
      </c>
      <c r="AH80" s="95" t="str">
        <f t="shared" si="63"/>
        <v/>
      </c>
      <c r="AI80" s="436"/>
      <c r="AJ80" s="95"/>
      <c r="AK80" s="152"/>
      <c r="AL80" s="178" t="str">
        <f t="shared" si="64"/>
        <v/>
      </c>
      <c r="AM80" s="95" t="str">
        <f t="shared" si="65"/>
        <v/>
      </c>
      <c r="AN80" s="436"/>
      <c r="AO80" s="95"/>
      <c r="AP80" s="152"/>
      <c r="AQ80" s="178" t="str">
        <f t="shared" si="66"/>
        <v/>
      </c>
      <c r="AR80" s="95" t="str">
        <f t="shared" si="67"/>
        <v/>
      </c>
      <c r="AS80" s="436"/>
      <c r="AT80" s="95"/>
      <c r="AU80" s="152"/>
      <c r="AV80" s="178" t="str">
        <f t="shared" si="68"/>
        <v/>
      </c>
      <c r="AW80" s="95" t="str">
        <f t="shared" si="69"/>
        <v/>
      </c>
      <c r="AX80" s="436"/>
    </row>
    <row r="81" spans="2:50" hidden="1">
      <c r="B81" s="435"/>
      <c r="C81" s="95">
        <v>15</v>
      </c>
      <c r="D81" s="95"/>
      <c r="E81" s="95"/>
      <c r="F81" s="95"/>
      <c r="G81" s="178"/>
      <c r="H81" s="436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39"/>
      <c r="M81" s="154" t="str">
        <f t="shared" si="55"/>
        <v/>
      </c>
      <c r="N81" s="433"/>
      <c r="O81" s="433"/>
      <c r="P81" s="95"/>
      <c r="Q81" s="152"/>
      <c r="R81" s="178" t="str">
        <f t="shared" si="56"/>
        <v/>
      </c>
      <c r="S81" s="95" t="str">
        <f t="shared" si="57"/>
        <v/>
      </c>
      <c r="T81" s="436"/>
      <c r="U81" s="95"/>
      <c r="V81" s="152"/>
      <c r="W81" s="178" t="str">
        <f t="shared" si="58"/>
        <v/>
      </c>
      <c r="X81" s="95" t="str">
        <f t="shared" si="59"/>
        <v/>
      </c>
      <c r="Y81" s="436"/>
      <c r="Z81" s="95"/>
      <c r="AA81" s="152"/>
      <c r="AB81" s="178" t="str">
        <f t="shared" si="60"/>
        <v/>
      </c>
      <c r="AC81" s="95" t="str">
        <f t="shared" si="61"/>
        <v/>
      </c>
      <c r="AD81" s="436"/>
      <c r="AE81" s="95"/>
      <c r="AF81" s="152"/>
      <c r="AG81" s="178" t="str">
        <f t="shared" si="62"/>
        <v/>
      </c>
      <c r="AH81" s="95" t="str">
        <f t="shared" si="63"/>
        <v/>
      </c>
      <c r="AI81" s="436"/>
      <c r="AJ81" s="95"/>
      <c r="AK81" s="152"/>
      <c r="AL81" s="178" t="str">
        <f t="shared" si="64"/>
        <v/>
      </c>
      <c r="AM81" s="95" t="str">
        <f t="shared" si="65"/>
        <v/>
      </c>
      <c r="AN81" s="436"/>
      <c r="AO81" s="95"/>
      <c r="AP81" s="152"/>
      <c r="AQ81" s="178" t="str">
        <f t="shared" si="66"/>
        <v/>
      </c>
      <c r="AR81" s="95" t="str">
        <f t="shared" si="67"/>
        <v/>
      </c>
      <c r="AS81" s="436"/>
      <c r="AT81" s="95"/>
      <c r="AU81" s="152"/>
      <c r="AV81" s="178" t="str">
        <f t="shared" si="68"/>
        <v/>
      </c>
      <c r="AW81" s="95" t="str">
        <f t="shared" si="69"/>
        <v/>
      </c>
      <c r="AX81" s="436"/>
    </row>
    <row r="82" spans="2:50" ht="15.75" hidden="1">
      <c r="B82" s="443" t="s">
        <v>167</v>
      </c>
      <c r="C82" s="444"/>
      <c r="D82" s="444"/>
      <c r="E82" s="444"/>
      <c r="F82" s="444"/>
      <c r="G82" s="444"/>
      <c r="H82" s="444"/>
      <c r="I82" s="151"/>
      <c r="J82" s="151"/>
      <c r="K82" s="151"/>
      <c r="L82" s="151"/>
      <c r="M82" s="151"/>
      <c r="N82" s="433" t="s">
        <v>159</v>
      </c>
      <c r="O82" s="446" t="s">
        <v>106</v>
      </c>
      <c r="P82" s="448">
        <v>45895</v>
      </c>
      <c r="Q82" s="435"/>
      <c r="R82" s="435"/>
      <c r="S82" s="435"/>
      <c r="T82" s="435"/>
      <c r="U82" s="448">
        <v>45896</v>
      </c>
      <c r="V82" s="435"/>
      <c r="W82" s="435"/>
      <c r="X82" s="435"/>
      <c r="Y82" s="435"/>
      <c r="Z82" s="448">
        <v>45897</v>
      </c>
      <c r="AA82" s="435"/>
      <c r="AB82" s="435"/>
      <c r="AC82" s="435"/>
      <c r="AD82" s="435"/>
      <c r="AE82" s="448">
        <v>45898</v>
      </c>
      <c r="AF82" s="435"/>
      <c r="AG82" s="435"/>
      <c r="AH82" s="435"/>
      <c r="AI82" s="435"/>
      <c r="AJ82" s="448">
        <v>45899</v>
      </c>
      <c r="AK82" s="435"/>
      <c r="AL82" s="435"/>
      <c r="AM82" s="435"/>
      <c r="AN82" s="435"/>
      <c r="AO82" s="448">
        <v>45900</v>
      </c>
      <c r="AP82" s="435"/>
      <c r="AQ82" s="435"/>
      <c r="AR82" s="435"/>
      <c r="AS82" s="435"/>
      <c r="AT82" s="448">
        <v>45901</v>
      </c>
      <c r="AU82" s="435"/>
      <c r="AV82" s="435"/>
      <c r="AW82" s="435"/>
      <c r="AX82" s="435"/>
    </row>
    <row r="83" spans="2:50" ht="15.75" hidden="1">
      <c r="B83" s="445"/>
      <c r="C83" s="445"/>
      <c r="D83" s="445"/>
      <c r="E83" s="445"/>
      <c r="F83" s="445"/>
      <c r="G83" s="445"/>
      <c r="H83" s="445"/>
      <c r="I83" s="151"/>
      <c r="J83" s="151"/>
      <c r="K83" s="151"/>
      <c r="L83" s="151"/>
      <c r="M83" s="151"/>
      <c r="N83" s="433"/>
      <c r="O83" s="447"/>
      <c r="P83" s="448" t="s">
        <v>120</v>
      </c>
      <c r="Q83" s="435"/>
      <c r="R83" s="435"/>
      <c r="S83" s="435"/>
      <c r="T83" s="435"/>
      <c r="U83" s="448" t="s">
        <v>114</v>
      </c>
      <c r="V83" s="435"/>
      <c r="W83" s="435"/>
      <c r="X83" s="435"/>
      <c r="Y83" s="435"/>
      <c r="Z83" s="448" t="s">
        <v>115</v>
      </c>
      <c r="AA83" s="435"/>
      <c r="AB83" s="435"/>
      <c r="AC83" s="435"/>
      <c r="AD83" s="435"/>
      <c r="AE83" s="448" t="s">
        <v>116</v>
      </c>
      <c r="AF83" s="435"/>
      <c r="AG83" s="435"/>
      <c r="AH83" s="435"/>
      <c r="AI83" s="435"/>
      <c r="AJ83" s="448" t="s">
        <v>117</v>
      </c>
      <c r="AK83" s="435"/>
      <c r="AL83" s="435"/>
      <c r="AM83" s="435"/>
      <c r="AN83" s="435"/>
      <c r="AO83" s="448" t="s">
        <v>118</v>
      </c>
      <c r="AP83" s="435"/>
      <c r="AQ83" s="435"/>
      <c r="AR83" s="435"/>
      <c r="AS83" s="435"/>
      <c r="AT83" s="448" t="s">
        <v>119</v>
      </c>
      <c r="AU83" s="435"/>
      <c r="AV83" s="435"/>
      <c r="AW83" s="435"/>
      <c r="AX83" s="435"/>
    </row>
    <row r="84" spans="2:50" hidden="1">
      <c r="B84" s="433" t="s">
        <v>155</v>
      </c>
      <c r="C84" s="433" t="s">
        <v>147</v>
      </c>
      <c r="D84" s="433"/>
      <c r="E84" s="433" t="s">
        <v>149</v>
      </c>
      <c r="F84" s="433"/>
      <c r="G84" s="433"/>
      <c r="H84" s="440" t="s">
        <v>156</v>
      </c>
      <c r="I84" s="434" t="s">
        <v>225</v>
      </c>
      <c r="J84" s="434"/>
      <c r="K84" s="434"/>
      <c r="L84" s="434" t="s">
        <v>156</v>
      </c>
      <c r="M84" s="434" t="s">
        <v>168</v>
      </c>
      <c r="N84" s="433"/>
      <c r="O84" s="433" t="s">
        <v>158</v>
      </c>
      <c r="P84" s="430" t="s">
        <v>152</v>
      </c>
      <c r="Q84" s="431"/>
      <c r="R84" s="431"/>
      <c r="S84" s="432"/>
      <c r="T84" s="433" t="s">
        <v>156</v>
      </c>
      <c r="U84" s="430" t="s">
        <v>152</v>
      </c>
      <c r="V84" s="431"/>
      <c r="W84" s="431"/>
      <c r="X84" s="432"/>
      <c r="Y84" s="433" t="s">
        <v>156</v>
      </c>
      <c r="Z84" s="430" t="s">
        <v>152</v>
      </c>
      <c r="AA84" s="431"/>
      <c r="AB84" s="431"/>
      <c r="AC84" s="432"/>
      <c r="AD84" s="433" t="s">
        <v>156</v>
      </c>
      <c r="AE84" s="430" t="s">
        <v>152</v>
      </c>
      <c r="AF84" s="431"/>
      <c r="AG84" s="431"/>
      <c r="AH84" s="432"/>
      <c r="AI84" s="433" t="s">
        <v>156</v>
      </c>
      <c r="AJ84" s="430" t="s">
        <v>152</v>
      </c>
      <c r="AK84" s="431"/>
      <c r="AL84" s="431"/>
      <c r="AM84" s="432"/>
      <c r="AN84" s="433" t="s">
        <v>156</v>
      </c>
      <c r="AO84" s="430" t="s">
        <v>152</v>
      </c>
      <c r="AP84" s="431"/>
      <c r="AQ84" s="431"/>
      <c r="AR84" s="432"/>
      <c r="AS84" s="433" t="s">
        <v>156</v>
      </c>
      <c r="AT84" s="430" t="s">
        <v>152</v>
      </c>
      <c r="AU84" s="431"/>
      <c r="AV84" s="431"/>
      <c r="AW84" s="432"/>
      <c r="AX84" s="433" t="s">
        <v>156</v>
      </c>
    </row>
    <row r="85" spans="2:50" hidden="1">
      <c r="B85" s="433"/>
      <c r="C85" s="433"/>
      <c r="D85" s="433"/>
      <c r="E85" s="433" t="s">
        <v>148</v>
      </c>
      <c r="F85" s="433"/>
      <c r="G85" s="433"/>
      <c r="H85" s="441"/>
      <c r="I85" s="434" t="s">
        <v>148</v>
      </c>
      <c r="J85" s="434"/>
      <c r="K85" s="434"/>
      <c r="L85" s="434"/>
      <c r="M85" s="434"/>
      <c r="N85" s="433"/>
      <c r="O85" s="433"/>
      <c r="P85" s="430" t="s">
        <v>153</v>
      </c>
      <c r="Q85" s="431"/>
      <c r="R85" s="431"/>
      <c r="S85" s="432"/>
      <c r="T85" s="433"/>
      <c r="U85" s="430" t="s">
        <v>153</v>
      </c>
      <c r="V85" s="431"/>
      <c r="W85" s="431"/>
      <c r="X85" s="432"/>
      <c r="Y85" s="433"/>
      <c r="Z85" s="430" t="s">
        <v>153</v>
      </c>
      <c r="AA85" s="431"/>
      <c r="AB85" s="431"/>
      <c r="AC85" s="432"/>
      <c r="AD85" s="433"/>
      <c r="AE85" s="430" t="s">
        <v>153</v>
      </c>
      <c r="AF85" s="431"/>
      <c r="AG85" s="431"/>
      <c r="AH85" s="432"/>
      <c r="AI85" s="433"/>
      <c r="AJ85" s="430" t="s">
        <v>153</v>
      </c>
      <c r="AK85" s="431"/>
      <c r="AL85" s="431"/>
      <c r="AM85" s="432"/>
      <c r="AN85" s="433"/>
      <c r="AO85" s="430" t="s">
        <v>153</v>
      </c>
      <c r="AP85" s="431"/>
      <c r="AQ85" s="431"/>
      <c r="AR85" s="432"/>
      <c r="AS85" s="433"/>
      <c r="AT85" s="430" t="s">
        <v>153</v>
      </c>
      <c r="AU85" s="431"/>
      <c r="AV85" s="431"/>
      <c r="AW85" s="432"/>
      <c r="AX85" s="433"/>
    </row>
    <row r="86" spans="2:50" hidden="1">
      <c r="B86" s="433"/>
      <c r="C86" s="433"/>
      <c r="D86" s="433"/>
      <c r="E86" s="94" t="s">
        <v>150</v>
      </c>
      <c r="F86" s="94" t="s">
        <v>151</v>
      </c>
      <c r="G86" s="94" t="s">
        <v>154</v>
      </c>
      <c r="H86" s="442"/>
      <c r="I86" s="153" t="s">
        <v>150</v>
      </c>
      <c r="J86" s="153" t="s">
        <v>151</v>
      </c>
      <c r="K86" s="153" t="s">
        <v>154</v>
      </c>
      <c r="L86" s="434"/>
      <c r="M86" s="434"/>
      <c r="N86" s="433"/>
      <c r="O86" s="433"/>
      <c r="P86" s="94" t="s">
        <v>150</v>
      </c>
      <c r="Q86" s="94" t="s">
        <v>151</v>
      </c>
      <c r="R86" s="94" t="s">
        <v>154</v>
      </c>
      <c r="S86" s="94" t="s">
        <v>168</v>
      </c>
      <c r="T86" s="433"/>
      <c r="U86" s="94" t="s">
        <v>150</v>
      </c>
      <c r="V86" s="94" t="s">
        <v>151</v>
      </c>
      <c r="W86" s="94" t="s">
        <v>154</v>
      </c>
      <c r="X86" s="94" t="s">
        <v>168</v>
      </c>
      <c r="Y86" s="433"/>
      <c r="Z86" s="94" t="s">
        <v>150</v>
      </c>
      <c r="AA86" s="94" t="s">
        <v>151</v>
      </c>
      <c r="AB86" s="94" t="s">
        <v>154</v>
      </c>
      <c r="AC86" s="94" t="s">
        <v>168</v>
      </c>
      <c r="AD86" s="433"/>
      <c r="AE86" s="94" t="s">
        <v>150</v>
      </c>
      <c r="AF86" s="94" t="s">
        <v>151</v>
      </c>
      <c r="AG86" s="94" t="s">
        <v>154</v>
      </c>
      <c r="AH86" s="94" t="s">
        <v>168</v>
      </c>
      <c r="AI86" s="433"/>
      <c r="AJ86" s="94" t="s">
        <v>150</v>
      </c>
      <c r="AK86" s="94" t="s">
        <v>151</v>
      </c>
      <c r="AL86" s="94" t="s">
        <v>154</v>
      </c>
      <c r="AM86" s="94" t="s">
        <v>168</v>
      </c>
      <c r="AN86" s="433"/>
      <c r="AO86" s="94" t="s">
        <v>150</v>
      </c>
      <c r="AP86" s="94" t="s">
        <v>151</v>
      </c>
      <c r="AQ86" s="94" t="s">
        <v>154</v>
      </c>
      <c r="AR86" s="94" t="s">
        <v>168</v>
      </c>
      <c r="AS86" s="433"/>
      <c r="AT86" s="94" t="s">
        <v>150</v>
      </c>
      <c r="AU86" s="94" t="s">
        <v>151</v>
      </c>
      <c r="AV86" s="94" t="s">
        <v>154</v>
      </c>
      <c r="AW86" s="94" t="s">
        <v>168</v>
      </c>
      <c r="AX86" s="433"/>
    </row>
    <row r="87" spans="2:50" hidden="1">
      <c r="B87" s="433" t="s">
        <v>139</v>
      </c>
      <c r="C87" s="95">
        <v>1</v>
      </c>
      <c r="D87" s="95"/>
      <c r="E87" s="95"/>
      <c r="F87" s="95"/>
      <c r="G87" s="178" t="e">
        <f>F87/E87</f>
        <v>#DIV/0!</v>
      </c>
      <c r="H87" s="436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37" t="str">
        <f>IFERROR(AVERAGE(K87:K101),"-")</f>
        <v>-</v>
      </c>
      <c r="M87" s="154" t="str">
        <f>IFERROR(RANK(K87, K$87:K$101),"")</f>
        <v/>
      </c>
      <c r="N87" s="433"/>
      <c r="O87" s="433"/>
      <c r="P87" s="95"/>
      <c r="Q87" s="95"/>
      <c r="R87" s="178" t="str">
        <f>IFERROR(Q87/P87,"")</f>
        <v/>
      </c>
      <c r="S87" s="95" t="str">
        <f>IFERROR(RANK(R87, R$87:R$101),"")</f>
        <v/>
      </c>
      <c r="T87" s="436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36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36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36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36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36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36" t="e">
        <f>AVERAGE(AV87:AV101)</f>
        <v>#DIV/0!</v>
      </c>
    </row>
    <row r="88" spans="2:50" hidden="1">
      <c r="B88" s="435"/>
      <c r="C88" s="95">
        <v>2</v>
      </c>
      <c r="D88" s="95"/>
      <c r="E88" s="95"/>
      <c r="F88" s="95"/>
      <c r="G88" s="178"/>
      <c r="H88" s="436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38"/>
      <c r="M88" s="154" t="str">
        <f t="shared" ref="M88:M101" si="72">IFERROR(RANK(K88, K$87:K$101),"")</f>
        <v/>
      </c>
      <c r="N88" s="433"/>
      <c r="O88" s="43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36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36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36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36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36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36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36"/>
    </row>
    <row r="89" spans="2:50" hidden="1">
      <c r="B89" s="435"/>
      <c r="C89" s="95">
        <v>3</v>
      </c>
      <c r="D89" s="95"/>
      <c r="E89" s="95"/>
      <c r="F89" s="95"/>
      <c r="G89" s="178"/>
      <c r="H89" s="436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38"/>
      <c r="M89" s="154" t="str">
        <f t="shared" si="72"/>
        <v/>
      </c>
      <c r="N89" s="433"/>
      <c r="O89" s="433"/>
      <c r="P89" s="95"/>
      <c r="Q89" s="95"/>
      <c r="R89" s="178" t="str">
        <f t="shared" si="73"/>
        <v/>
      </c>
      <c r="S89" s="95" t="str">
        <f t="shared" si="74"/>
        <v/>
      </c>
      <c r="T89" s="436"/>
      <c r="U89" s="95"/>
      <c r="V89" s="95"/>
      <c r="W89" s="178" t="str">
        <f t="shared" si="75"/>
        <v/>
      </c>
      <c r="X89" s="95" t="str">
        <f t="shared" si="76"/>
        <v/>
      </c>
      <c r="Y89" s="436"/>
      <c r="Z89" s="95"/>
      <c r="AA89" s="95"/>
      <c r="AB89" s="178" t="str">
        <f t="shared" si="77"/>
        <v/>
      </c>
      <c r="AC89" s="95" t="str">
        <f t="shared" si="78"/>
        <v/>
      </c>
      <c r="AD89" s="436"/>
      <c r="AE89" s="95"/>
      <c r="AF89" s="95"/>
      <c r="AG89" s="178" t="str">
        <f t="shared" si="79"/>
        <v/>
      </c>
      <c r="AH89" s="95" t="str">
        <f t="shared" si="80"/>
        <v/>
      </c>
      <c r="AI89" s="436"/>
      <c r="AJ89" s="95"/>
      <c r="AK89" s="95"/>
      <c r="AL89" s="178" t="str">
        <f t="shared" si="81"/>
        <v/>
      </c>
      <c r="AM89" s="95" t="str">
        <f t="shared" si="82"/>
        <v/>
      </c>
      <c r="AN89" s="436"/>
      <c r="AO89" s="95"/>
      <c r="AP89" s="95"/>
      <c r="AQ89" s="178" t="str">
        <f t="shared" si="83"/>
        <v/>
      </c>
      <c r="AR89" s="95" t="str">
        <f t="shared" si="84"/>
        <v/>
      </c>
      <c r="AS89" s="436"/>
      <c r="AT89" s="95"/>
      <c r="AU89" s="95"/>
      <c r="AV89" s="178" t="str">
        <f t="shared" si="85"/>
        <v/>
      </c>
      <c r="AW89" s="95" t="str">
        <f t="shared" si="86"/>
        <v/>
      </c>
      <c r="AX89" s="436"/>
    </row>
    <row r="90" spans="2:50" hidden="1">
      <c r="B90" s="435"/>
      <c r="C90" s="95">
        <v>4</v>
      </c>
      <c r="D90" s="95"/>
      <c r="E90" s="95"/>
      <c r="F90" s="95"/>
      <c r="G90" s="178"/>
      <c r="H90" s="436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38"/>
      <c r="M90" s="154" t="str">
        <f t="shared" si="72"/>
        <v/>
      </c>
      <c r="N90" s="433"/>
      <c r="O90" s="433"/>
      <c r="P90" s="95"/>
      <c r="Q90" s="95"/>
      <c r="R90" s="178" t="str">
        <f t="shared" si="73"/>
        <v/>
      </c>
      <c r="S90" s="95" t="str">
        <f t="shared" si="74"/>
        <v/>
      </c>
      <c r="T90" s="436"/>
      <c r="U90" s="95"/>
      <c r="V90" s="95"/>
      <c r="W90" s="178" t="str">
        <f t="shared" si="75"/>
        <v/>
      </c>
      <c r="X90" s="95" t="str">
        <f t="shared" si="76"/>
        <v/>
      </c>
      <c r="Y90" s="436"/>
      <c r="Z90" s="95"/>
      <c r="AA90" s="95"/>
      <c r="AB90" s="178" t="str">
        <f t="shared" si="77"/>
        <v/>
      </c>
      <c r="AC90" s="95" t="str">
        <f t="shared" si="78"/>
        <v/>
      </c>
      <c r="AD90" s="436"/>
      <c r="AE90" s="95"/>
      <c r="AF90" s="95"/>
      <c r="AG90" s="178" t="str">
        <f t="shared" si="79"/>
        <v/>
      </c>
      <c r="AH90" s="95" t="str">
        <f t="shared" si="80"/>
        <v/>
      </c>
      <c r="AI90" s="436"/>
      <c r="AJ90" s="95"/>
      <c r="AK90" s="95"/>
      <c r="AL90" s="178" t="str">
        <f t="shared" si="81"/>
        <v/>
      </c>
      <c r="AM90" s="95" t="str">
        <f t="shared" si="82"/>
        <v/>
      </c>
      <c r="AN90" s="436"/>
      <c r="AO90" s="95"/>
      <c r="AP90" s="95"/>
      <c r="AQ90" s="178" t="str">
        <f t="shared" si="83"/>
        <v/>
      </c>
      <c r="AR90" s="95" t="str">
        <f t="shared" si="84"/>
        <v/>
      </c>
      <c r="AS90" s="436"/>
      <c r="AT90" s="95"/>
      <c r="AU90" s="95"/>
      <c r="AV90" s="178" t="str">
        <f t="shared" si="85"/>
        <v/>
      </c>
      <c r="AW90" s="95" t="str">
        <f t="shared" si="86"/>
        <v/>
      </c>
      <c r="AX90" s="436"/>
    </row>
    <row r="91" spans="2:50" hidden="1">
      <c r="B91" s="435"/>
      <c r="C91" s="95">
        <v>5</v>
      </c>
      <c r="D91" s="95"/>
      <c r="E91" s="95"/>
      <c r="F91" s="95"/>
      <c r="G91" s="178"/>
      <c r="H91" s="436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38"/>
      <c r="M91" s="154" t="str">
        <f t="shared" si="72"/>
        <v/>
      </c>
      <c r="N91" s="433"/>
      <c r="O91" s="433"/>
      <c r="P91" s="95"/>
      <c r="Q91" s="95"/>
      <c r="R91" s="178" t="str">
        <f t="shared" si="73"/>
        <v/>
      </c>
      <c r="S91" s="95" t="str">
        <f t="shared" si="74"/>
        <v/>
      </c>
      <c r="T91" s="436"/>
      <c r="U91" s="95"/>
      <c r="V91" s="95"/>
      <c r="W91" s="178" t="str">
        <f t="shared" si="75"/>
        <v/>
      </c>
      <c r="X91" s="95" t="str">
        <f t="shared" si="76"/>
        <v/>
      </c>
      <c r="Y91" s="436"/>
      <c r="Z91" s="95"/>
      <c r="AA91" s="95"/>
      <c r="AB91" s="178" t="str">
        <f t="shared" si="77"/>
        <v/>
      </c>
      <c r="AC91" s="95" t="str">
        <f t="shared" si="78"/>
        <v/>
      </c>
      <c r="AD91" s="436"/>
      <c r="AE91" s="95"/>
      <c r="AF91" s="95"/>
      <c r="AG91" s="178" t="str">
        <f t="shared" si="79"/>
        <v/>
      </c>
      <c r="AH91" s="95" t="str">
        <f t="shared" si="80"/>
        <v/>
      </c>
      <c r="AI91" s="436"/>
      <c r="AJ91" s="95"/>
      <c r="AK91" s="95"/>
      <c r="AL91" s="178" t="str">
        <f t="shared" si="81"/>
        <v/>
      </c>
      <c r="AM91" s="95" t="str">
        <f t="shared" si="82"/>
        <v/>
      </c>
      <c r="AN91" s="436"/>
      <c r="AO91" s="95"/>
      <c r="AP91" s="95"/>
      <c r="AQ91" s="178" t="str">
        <f t="shared" si="83"/>
        <v/>
      </c>
      <c r="AR91" s="95" t="str">
        <f t="shared" si="84"/>
        <v/>
      </c>
      <c r="AS91" s="436"/>
      <c r="AT91" s="95"/>
      <c r="AU91" s="95"/>
      <c r="AV91" s="178" t="str">
        <f t="shared" si="85"/>
        <v/>
      </c>
      <c r="AW91" s="95" t="str">
        <f t="shared" si="86"/>
        <v/>
      </c>
      <c r="AX91" s="436"/>
    </row>
    <row r="92" spans="2:50" hidden="1">
      <c r="B92" s="435"/>
      <c r="C92" s="95">
        <v>6</v>
      </c>
      <c r="D92" s="95"/>
      <c r="E92" s="95"/>
      <c r="F92" s="95"/>
      <c r="G92" s="178"/>
      <c r="H92" s="436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38"/>
      <c r="M92" s="154" t="str">
        <f t="shared" si="72"/>
        <v/>
      </c>
      <c r="N92" s="433"/>
      <c r="O92" s="433"/>
      <c r="P92" s="95"/>
      <c r="Q92" s="95"/>
      <c r="R92" s="178" t="str">
        <f t="shared" si="73"/>
        <v/>
      </c>
      <c r="S92" s="95" t="str">
        <f t="shared" si="74"/>
        <v/>
      </c>
      <c r="T92" s="436"/>
      <c r="U92" s="95"/>
      <c r="V92" s="95"/>
      <c r="W92" s="178" t="str">
        <f t="shared" si="75"/>
        <v/>
      </c>
      <c r="X92" s="95" t="str">
        <f t="shared" si="76"/>
        <v/>
      </c>
      <c r="Y92" s="436"/>
      <c r="Z92" s="95"/>
      <c r="AA92" s="95"/>
      <c r="AB92" s="178" t="str">
        <f t="shared" si="77"/>
        <v/>
      </c>
      <c r="AC92" s="95" t="str">
        <f t="shared" si="78"/>
        <v/>
      </c>
      <c r="AD92" s="436"/>
      <c r="AE92" s="95"/>
      <c r="AF92" s="95"/>
      <c r="AG92" s="178" t="str">
        <f t="shared" si="79"/>
        <v/>
      </c>
      <c r="AH92" s="95" t="str">
        <f t="shared" si="80"/>
        <v/>
      </c>
      <c r="AI92" s="436"/>
      <c r="AJ92" s="95"/>
      <c r="AK92" s="95"/>
      <c r="AL92" s="178" t="str">
        <f t="shared" si="81"/>
        <v/>
      </c>
      <c r="AM92" s="95" t="str">
        <f t="shared" si="82"/>
        <v/>
      </c>
      <c r="AN92" s="436"/>
      <c r="AO92" s="95"/>
      <c r="AP92" s="95"/>
      <c r="AQ92" s="178" t="str">
        <f t="shared" si="83"/>
        <v/>
      </c>
      <c r="AR92" s="95" t="str">
        <f t="shared" si="84"/>
        <v/>
      </c>
      <c r="AS92" s="436"/>
      <c r="AT92" s="95"/>
      <c r="AU92" s="95"/>
      <c r="AV92" s="178" t="str">
        <f t="shared" si="85"/>
        <v/>
      </c>
      <c r="AW92" s="95" t="str">
        <f t="shared" si="86"/>
        <v/>
      </c>
      <c r="AX92" s="436"/>
    </row>
    <row r="93" spans="2:50" hidden="1">
      <c r="B93" s="435"/>
      <c r="C93" s="95">
        <v>7</v>
      </c>
      <c r="D93" s="95"/>
      <c r="E93" s="95"/>
      <c r="F93" s="95"/>
      <c r="G93" s="178"/>
      <c r="H93" s="436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38"/>
      <c r="M93" s="154" t="str">
        <f t="shared" si="72"/>
        <v/>
      </c>
      <c r="N93" s="433"/>
      <c r="O93" s="433"/>
      <c r="P93" s="95"/>
      <c r="Q93" s="95"/>
      <c r="R93" s="178" t="str">
        <f t="shared" si="73"/>
        <v/>
      </c>
      <c r="S93" s="95" t="str">
        <f t="shared" si="74"/>
        <v/>
      </c>
      <c r="T93" s="436"/>
      <c r="U93" s="95"/>
      <c r="V93" s="95"/>
      <c r="W93" s="178" t="str">
        <f t="shared" si="75"/>
        <v/>
      </c>
      <c r="X93" s="95" t="str">
        <f t="shared" si="76"/>
        <v/>
      </c>
      <c r="Y93" s="436"/>
      <c r="Z93" s="95"/>
      <c r="AA93" s="95"/>
      <c r="AB93" s="178" t="str">
        <f t="shared" si="77"/>
        <v/>
      </c>
      <c r="AC93" s="95" t="str">
        <f t="shared" si="78"/>
        <v/>
      </c>
      <c r="AD93" s="436"/>
      <c r="AE93" s="95"/>
      <c r="AF93" s="95"/>
      <c r="AG93" s="178" t="str">
        <f t="shared" si="79"/>
        <v/>
      </c>
      <c r="AH93" s="95" t="str">
        <f t="shared" si="80"/>
        <v/>
      </c>
      <c r="AI93" s="436"/>
      <c r="AJ93" s="95"/>
      <c r="AK93" s="95"/>
      <c r="AL93" s="178" t="str">
        <f t="shared" si="81"/>
        <v/>
      </c>
      <c r="AM93" s="95" t="str">
        <f t="shared" si="82"/>
        <v/>
      </c>
      <c r="AN93" s="436"/>
      <c r="AO93" s="95"/>
      <c r="AP93" s="95"/>
      <c r="AQ93" s="178" t="str">
        <f t="shared" si="83"/>
        <v/>
      </c>
      <c r="AR93" s="95" t="str">
        <f t="shared" si="84"/>
        <v/>
      </c>
      <c r="AS93" s="436"/>
      <c r="AT93" s="95"/>
      <c r="AU93" s="95"/>
      <c r="AV93" s="178" t="str">
        <f t="shared" si="85"/>
        <v/>
      </c>
      <c r="AW93" s="95" t="str">
        <f t="shared" si="86"/>
        <v/>
      </c>
      <c r="AX93" s="436"/>
    </row>
    <row r="94" spans="2:50" hidden="1">
      <c r="B94" s="435"/>
      <c r="C94" s="95">
        <v>8</v>
      </c>
      <c r="D94" s="95"/>
      <c r="E94" s="95"/>
      <c r="F94" s="95"/>
      <c r="G94" s="178"/>
      <c r="H94" s="436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38"/>
      <c r="M94" s="154" t="str">
        <f t="shared" si="72"/>
        <v/>
      </c>
      <c r="N94" s="433"/>
      <c r="O94" s="433"/>
      <c r="P94" s="95"/>
      <c r="Q94" s="95"/>
      <c r="R94" s="178" t="str">
        <f t="shared" si="73"/>
        <v/>
      </c>
      <c r="S94" s="95" t="str">
        <f t="shared" si="74"/>
        <v/>
      </c>
      <c r="T94" s="436"/>
      <c r="U94" s="95"/>
      <c r="V94" s="95"/>
      <c r="W94" s="178" t="str">
        <f t="shared" si="75"/>
        <v/>
      </c>
      <c r="X94" s="95" t="str">
        <f t="shared" si="76"/>
        <v/>
      </c>
      <c r="Y94" s="436"/>
      <c r="Z94" s="95"/>
      <c r="AA94" s="95"/>
      <c r="AB94" s="178" t="str">
        <f t="shared" si="77"/>
        <v/>
      </c>
      <c r="AC94" s="95" t="str">
        <f t="shared" si="78"/>
        <v/>
      </c>
      <c r="AD94" s="436"/>
      <c r="AE94" s="95"/>
      <c r="AF94" s="95"/>
      <c r="AG94" s="178" t="str">
        <f t="shared" si="79"/>
        <v/>
      </c>
      <c r="AH94" s="95" t="str">
        <f t="shared" si="80"/>
        <v/>
      </c>
      <c r="AI94" s="436"/>
      <c r="AJ94" s="95"/>
      <c r="AK94" s="95"/>
      <c r="AL94" s="178" t="str">
        <f t="shared" si="81"/>
        <v/>
      </c>
      <c r="AM94" s="95" t="str">
        <f t="shared" si="82"/>
        <v/>
      </c>
      <c r="AN94" s="436"/>
      <c r="AO94" s="95"/>
      <c r="AP94" s="95"/>
      <c r="AQ94" s="178" t="str">
        <f t="shared" si="83"/>
        <v/>
      </c>
      <c r="AR94" s="95" t="str">
        <f t="shared" si="84"/>
        <v/>
      </c>
      <c r="AS94" s="436"/>
      <c r="AT94" s="95"/>
      <c r="AU94" s="95"/>
      <c r="AV94" s="178" t="str">
        <f t="shared" si="85"/>
        <v/>
      </c>
      <c r="AW94" s="95" t="str">
        <f t="shared" si="86"/>
        <v/>
      </c>
      <c r="AX94" s="436"/>
    </row>
    <row r="95" spans="2:50" hidden="1">
      <c r="B95" s="435"/>
      <c r="C95" s="95">
        <v>9</v>
      </c>
      <c r="D95" s="95"/>
      <c r="E95" s="95"/>
      <c r="F95" s="95"/>
      <c r="G95" s="178"/>
      <c r="H95" s="436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38"/>
      <c r="M95" s="154" t="str">
        <f t="shared" si="72"/>
        <v/>
      </c>
      <c r="N95" s="433"/>
      <c r="O95" s="433"/>
      <c r="P95" s="95"/>
      <c r="Q95" s="95"/>
      <c r="R95" s="178" t="str">
        <f t="shared" si="73"/>
        <v/>
      </c>
      <c r="S95" s="95" t="str">
        <f t="shared" si="74"/>
        <v/>
      </c>
      <c r="T95" s="436"/>
      <c r="U95" s="95"/>
      <c r="V95" s="95"/>
      <c r="W95" s="178" t="str">
        <f t="shared" si="75"/>
        <v/>
      </c>
      <c r="X95" s="95" t="str">
        <f t="shared" si="76"/>
        <v/>
      </c>
      <c r="Y95" s="436"/>
      <c r="Z95" s="95"/>
      <c r="AA95" s="95"/>
      <c r="AB95" s="178" t="str">
        <f t="shared" si="77"/>
        <v/>
      </c>
      <c r="AC95" s="95" t="str">
        <f t="shared" si="78"/>
        <v/>
      </c>
      <c r="AD95" s="436"/>
      <c r="AE95" s="95"/>
      <c r="AF95" s="95"/>
      <c r="AG95" s="178" t="str">
        <f t="shared" si="79"/>
        <v/>
      </c>
      <c r="AH95" s="95" t="str">
        <f t="shared" si="80"/>
        <v/>
      </c>
      <c r="AI95" s="436"/>
      <c r="AJ95" s="95"/>
      <c r="AK95" s="95"/>
      <c r="AL95" s="178" t="str">
        <f t="shared" si="81"/>
        <v/>
      </c>
      <c r="AM95" s="95" t="str">
        <f t="shared" si="82"/>
        <v/>
      </c>
      <c r="AN95" s="436"/>
      <c r="AO95" s="95"/>
      <c r="AP95" s="95"/>
      <c r="AQ95" s="178" t="str">
        <f t="shared" si="83"/>
        <v/>
      </c>
      <c r="AR95" s="95" t="str">
        <f t="shared" si="84"/>
        <v/>
      </c>
      <c r="AS95" s="436"/>
      <c r="AT95" s="95"/>
      <c r="AU95" s="95"/>
      <c r="AV95" s="178" t="str">
        <f t="shared" si="85"/>
        <v/>
      </c>
      <c r="AW95" s="95" t="str">
        <f t="shared" si="86"/>
        <v/>
      </c>
      <c r="AX95" s="436"/>
    </row>
    <row r="96" spans="2:50" hidden="1">
      <c r="B96" s="435"/>
      <c r="C96" s="95">
        <v>10</v>
      </c>
      <c r="D96" s="95"/>
      <c r="E96" s="95"/>
      <c r="F96" s="95"/>
      <c r="G96" s="178"/>
      <c r="H96" s="436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38"/>
      <c r="M96" s="154" t="str">
        <f t="shared" si="72"/>
        <v/>
      </c>
      <c r="N96" s="433"/>
      <c r="O96" s="433"/>
      <c r="P96" s="95"/>
      <c r="Q96" s="95"/>
      <c r="R96" s="178" t="str">
        <f t="shared" si="73"/>
        <v/>
      </c>
      <c r="S96" s="95" t="str">
        <f t="shared" si="74"/>
        <v/>
      </c>
      <c r="T96" s="436"/>
      <c r="U96" s="95"/>
      <c r="V96" s="95"/>
      <c r="W96" s="178" t="str">
        <f t="shared" si="75"/>
        <v/>
      </c>
      <c r="X96" s="95" t="str">
        <f t="shared" si="76"/>
        <v/>
      </c>
      <c r="Y96" s="436"/>
      <c r="Z96" s="95"/>
      <c r="AA96" s="95"/>
      <c r="AB96" s="178" t="str">
        <f t="shared" si="77"/>
        <v/>
      </c>
      <c r="AC96" s="95" t="str">
        <f t="shared" si="78"/>
        <v/>
      </c>
      <c r="AD96" s="436"/>
      <c r="AE96" s="95"/>
      <c r="AF96" s="95"/>
      <c r="AG96" s="178" t="str">
        <f t="shared" si="79"/>
        <v/>
      </c>
      <c r="AH96" s="95" t="str">
        <f t="shared" si="80"/>
        <v/>
      </c>
      <c r="AI96" s="436"/>
      <c r="AJ96" s="95"/>
      <c r="AK96" s="95"/>
      <c r="AL96" s="178" t="str">
        <f t="shared" si="81"/>
        <v/>
      </c>
      <c r="AM96" s="95" t="str">
        <f t="shared" si="82"/>
        <v/>
      </c>
      <c r="AN96" s="436"/>
      <c r="AO96" s="95"/>
      <c r="AP96" s="95"/>
      <c r="AQ96" s="178" t="str">
        <f t="shared" si="83"/>
        <v/>
      </c>
      <c r="AR96" s="95" t="str">
        <f t="shared" si="84"/>
        <v/>
      </c>
      <c r="AS96" s="436"/>
      <c r="AT96" s="95"/>
      <c r="AU96" s="95"/>
      <c r="AV96" s="178" t="str">
        <f t="shared" si="85"/>
        <v/>
      </c>
      <c r="AW96" s="95" t="str">
        <f t="shared" si="86"/>
        <v/>
      </c>
      <c r="AX96" s="436"/>
    </row>
    <row r="97" spans="2:50" hidden="1">
      <c r="B97" s="435"/>
      <c r="C97" s="95">
        <v>11</v>
      </c>
      <c r="D97" s="95"/>
      <c r="E97" s="95"/>
      <c r="F97" s="95"/>
      <c r="G97" s="178"/>
      <c r="H97" s="436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38"/>
      <c r="M97" s="154" t="str">
        <f t="shared" si="72"/>
        <v/>
      </c>
      <c r="N97" s="433"/>
      <c r="O97" s="433"/>
      <c r="P97" s="95"/>
      <c r="Q97" s="95"/>
      <c r="R97" s="178" t="str">
        <f t="shared" si="73"/>
        <v/>
      </c>
      <c r="S97" s="95" t="str">
        <f t="shared" si="74"/>
        <v/>
      </c>
      <c r="T97" s="436"/>
      <c r="U97" s="95"/>
      <c r="V97" s="95"/>
      <c r="W97" s="178" t="str">
        <f t="shared" si="75"/>
        <v/>
      </c>
      <c r="X97" s="95" t="str">
        <f t="shared" si="76"/>
        <v/>
      </c>
      <c r="Y97" s="436"/>
      <c r="Z97" s="95"/>
      <c r="AA97" s="95"/>
      <c r="AB97" s="178" t="str">
        <f t="shared" si="77"/>
        <v/>
      </c>
      <c r="AC97" s="95" t="str">
        <f t="shared" si="78"/>
        <v/>
      </c>
      <c r="AD97" s="436"/>
      <c r="AE97" s="95"/>
      <c r="AF97" s="95"/>
      <c r="AG97" s="178" t="str">
        <f t="shared" si="79"/>
        <v/>
      </c>
      <c r="AH97" s="95" t="str">
        <f t="shared" si="80"/>
        <v/>
      </c>
      <c r="AI97" s="436"/>
      <c r="AJ97" s="95"/>
      <c r="AK97" s="95"/>
      <c r="AL97" s="178" t="str">
        <f t="shared" si="81"/>
        <v/>
      </c>
      <c r="AM97" s="95" t="str">
        <f t="shared" si="82"/>
        <v/>
      </c>
      <c r="AN97" s="436"/>
      <c r="AO97" s="95"/>
      <c r="AP97" s="95"/>
      <c r="AQ97" s="178" t="str">
        <f t="shared" si="83"/>
        <v/>
      </c>
      <c r="AR97" s="95" t="str">
        <f t="shared" si="84"/>
        <v/>
      </c>
      <c r="AS97" s="436"/>
      <c r="AT97" s="95"/>
      <c r="AU97" s="95"/>
      <c r="AV97" s="178" t="str">
        <f t="shared" si="85"/>
        <v/>
      </c>
      <c r="AW97" s="95" t="str">
        <f t="shared" si="86"/>
        <v/>
      </c>
      <c r="AX97" s="436"/>
    </row>
    <row r="98" spans="2:50" hidden="1">
      <c r="B98" s="435"/>
      <c r="C98" s="95">
        <v>12</v>
      </c>
      <c r="D98" s="95"/>
      <c r="E98" s="95"/>
      <c r="F98" s="95"/>
      <c r="G98" s="178"/>
      <c r="H98" s="436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38"/>
      <c r="M98" s="154" t="str">
        <f t="shared" si="72"/>
        <v/>
      </c>
      <c r="N98" s="433"/>
      <c r="O98" s="433"/>
      <c r="P98" s="95"/>
      <c r="Q98" s="95"/>
      <c r="R98" s="178" t="str">
        <f t="shared" si="73"/>
        <v/>
      </c>
      <c r="S98" s="95" t="str">
        <f t="shared" si="74"/>
        <v/>
      </c>
      <c r="T98" s="436"/>
      <c r="U98" s="95"/>
      <c r="V98" s="95"/>
      <c r="W98" s="178" t="str">
        <f t="shared" si="75"/>
        <v/>
      </c>
      <c r="X98" s="95" t="str">
        <f t="shared" si="76"/>
        <v/>
      </c>
      <c r="Y98" s="436"/>
      <c r="Z98" s="95"/>
      <c r="AA98" s="95"/>
      <c r="AB98" s="178" t="str">
        <f t="shared" si="77"/>
        <v/>
      </c>
      <c r="AC98" s="95" t="str">
        <f t="shared" si="78"/>
        <v/>
      </c>
      <c r="AD98" s="436"/>
      <c r="AE98" s="95"/>
      <c r="AF98" s="95"/>
      <c r="AG98" s="178" t="str">
        <f t="shared" si="79"/>
        <v/>
      </c>
      <c r="AH98" s="95" t="str">
        <f t="shared" si="80"/>
        <v/>
      </c>
      <c r="AI98" s="436"/>
      <c r="AJ98" s="95"/>
      <c r="AK98" s="95"/>
      <c r="AL98" s="178" t="str">
        <f t="shared" si="81"/>
        <v/>
      </c>
      <c r="AM98" s="95" t="str">
        <f t="shared" si="82"/>
        <v/>
      </c>
      <c r="AN98" s="436"/>
      <c r="AO98" s="95"/>
      <c r="AP98" s="95"/>
      <c r="AQ98" s="178" t="str">
        <f t="shared" si="83"/>
        <v/>
      </c>
      <c r="AR98" s="95" t="str">
        <f t="shared" si="84"/>
        <v/>
      </c>
      <c r="AS98" s="436"/>
      <c r="AT98" s="95"/>
      <c r="AU98" s="95"/>
      <c r="AV98" s="178" t="str">
        <f t="shared" si="85"/>
        <v/>
      </c>
      <c r="AW98" s="95" t="str">
        <f t="shared" si="86"/>
        <v/>
      </c>
      <c r="AX98" s="436"/>
    </row>
    <row r="99" spans="2:50" hidden="1">
      <c r="B99" s="435"/>
      <c r="C99" s="95">
        <v>13</v>
      </c>
      <c r="D99" s="95"/>
      <c r="E99" s="95"/>
      <c r="F99" s="95"/>
      <c r="G99" s="178"/>
      <c r="H99" s="436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38"/>
      <c r="M99" s="154" t="str">
        <f t="shared" si="72"/>
        <v/>
      </c>
      <c r="N99" s="433"/>
      <c r="O99" s="433"/>
      <c r="P99" s="95"/>
      <c r="Q99" s="95"/>
      <c r="R99" s="178" t="str">
        <f t="shared" si="73"/>
        <v/>
      </c>
      <c r="S99" s="95" t="str">
        <f t="shared" si="74"/>
        <v/>
      </c>
      <c r="T99" s="436"/>
      <c r="U99" s="95"/>
      <c r="V99" s="95"/>
      <c r="W99" s="178" t="str">
        <f t="shared" si="75"/>
        <v/>
      </c>
      <c r="X99" s="95" t="str">
        <f t="shared" si="76"/>
        <v/>
      </c>
      <c r="Y99" s="436"/>
      <c r="Z99" s="95"/>
      <c r="AA99" s="95"/>
      <c r="AB99" s="178" t="str">
        <f t="shared" si="77"/>
        <v/>
      </c>
      <c r="AC99" s="95" t="str">
        <f t="shared" si="78"/>
        <v/>
      </c>
      <c r="AD99" s="436"/>
      <c r="AE99" s="95"/>
      <c r="AF99" s="95"/>
      <c r="AG99" s="178" t="str">
        <f t="shared" si="79"/>
        <v/>
      </c>
      <c r="AH99" s="95" t="str">
        <f t="shared" si="80"/>
        <v/>
      </c>
      <c r="AI99" s="436"/>
      <c r="AJ99" s="95"/>
      <c r="AK99" s="95"/>
      <c r="AL99" s="178" t="str">
        <f t="shared" si="81"/>
        <v/>
      </c>
      <c r="AM99" s="95" t="str">
        <f t="shared" si="82"/>
        <v/>
      </c>
      <c r="AN99" s="436"/>
      <c r="AO99" s="95"/>
      <c r="AP99" s="95"/>
      <c r="AQ99" s="178" t="str">
        <f t="shared" si="83"/>
        <v/>
      </c>
      <c r="AR99" s="95" t="str">
        <f t="shared" si="84"/>
        <v/>
      </c>
      <c r="AS99" s="436"/>
      <c r="AT99" s="95"/>
      <c r="AU99" s="95"/>
      <c r="AV99" s="178" t="str">
        <f t="shared" si="85"/>
        <v/>
      </c>
      <c r="AW99" s="95" t="str">
        <f t="shared" si="86"/>
        <v/>
      </c>
      <c r="AX99" s="436"/>
    </row>
    <row r="100" spans="2:50" hidden="1">
      <c r="B100" s="435"/>
      <c r="C100" s="95">
        <v>14</v>
      </c>
      <c r="D100" s="95"/>
      <c r="E100" s="95"/>
      <c r="F100" s="95"/>
      <c r="G100" s="178"/>
      <c r="H100" s="436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38"/>
      <c r="M100" s="154" t="str">
        <f t="shared" si="72"/>
        <v/>
      </c>
      <c r="N100" s="433"/>
      <c r="O100" s="433"/>
      <c r="P100" s="95"/>
      <c r="Q100" s="95"/>
      <c r="R100" s="178" t="str">
        <f t="shared" si="73"/>
        <v/>
      </c>
      <c r="S100" s="95" t="str">
        <f t="shared" si="74"/>
        <v/>
      </c>
      <c r="T100" s="436"/>
      <c r="U100" s="95"/>
      <c r="V100" s="95"/>
      <c r="W100" s="178" t="str">
        <f t="shared" si="75"/>
        <v/>
      </c>
      <c r="X100" s="95" t="str">
        <f t="shared" si="76"/>
        <v/>
      </c>
      <c r="Y100" s="436"/>
      <c r="Z100" s="95"/>
      <c r="AA100" s="95"/>
      <c r="AB100" s="178" t="str">
        <f t="shared" si="77"/>
        <v/>
      </c>
      <c r="AC100" s="95" t="str">
        <f t="shared" si="78"/>
        <v/>
      </c>
      <c r="AD100" s="436"/>
      <c r="AE100" s="95"/>
      <c r="AF100" s="95"/>
      <c r="AG100" s="178" t="str">
        <f t="shared" si="79"/>
        <v/>
      </c>
      <c r="AH100" s="95" t="str">
        <f t="shared" si="80"/>
        <v/>
      </c>
      <c r="AI100" s="436"/>
      <c r="AJ100" s="95"/>
      <c r="AK100" s="95"/>
      <c r="AL100" s="178" t="str">
        <f t="shared" si="81"/>
        <v/>
      </c>
      <c r="AM100" s="95" t="str">
        <f t="shared" si="82"/>
        <v/>
      </c>
      <c r="AN100" s="436"/>
      <c r="AO100" s="95"/>
      <c r="AP100" s="95"/>
      <c r="AQ100" s="178" t="str">
        <f t="shared" si="83"/>
        <v/>
      </c>
      <c r="AR100" s="95" t="str">
        <f t="shared" si="84"/>
        <v/>
      </c>
      <c r="AS100" s="436"/>
      <c r="AT100" s="95"/>
      <c r="AU100" s="95"/>
      <c r="AV100" s="178" t="str">
        <f t="shared" si="85"/>
        <v/>
      </c>
      <c r="AW100" s="95" t="str">
        <f t="shared" si="86"/>
        <v/>
      </c>
      <c r="AX100" s="436"/>
    </row>
    <row r="101" spans="2:50" hidden="1">
      <c r="B101" s="435"/>
      <c r="C101" s="95">
        <v>15</v>
      </c>
      <c r="D101" s="95"/>
      <c r="E101" s="95"/>
      <c r="F101" s="95"/>
      <c r="G101" s="178"/>
      <c r="H101" s="436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39"/>
      <c r="M101" s="154" t="str">
        <f t="shared" si="72"/>
        <v/>
      </c>
      <c r="N101" s="433"/>
      <c r="O101" s="433"/>
      <c r="P101" s="95"/>
      <c r="Q101" s="95"/>
      <c r="R101" s="178" t="str">
        <f t="shared" si="73"/>
        <v/>
      </c>
      <c r="S101" s="95" t="str">
        <f t="shared" si="74"/>
        <v/>
      </c>
      <c r="T101" s="436"/>
      <c r="U101" s="95"/>
      <c r="V101" s="95"/>
      <c r="W101" s="178" t="str">
        <f t="shared" si="75"/>
        <v/>
      </c>
      <c r="X101" s="95" t="str">
        <f t="shared" si="76"/>
        <v/>
      </c>
      <c r="Y101" s="436"/>
      <c r="Z101" s="95"/>
      <c r="AA101" s="95"/>
      <c r="AB101" s="178" t="str">
        <f t="shared" si="77"/>
        <v/>
      </c>
      <c r="AC101" s="95" t="str">
        <f t="shared" si="78"/>
        <v/>
      </c>
      <c r="AD101" s="436"/>
      <c r="AE101" s="95"/>
      <c r="AF101" s="95"/>
      <c r="AG101" s="178" t="str">
        <f t="shared" si="79"/>
        <v/>
      </c>
      <c r="AH101" s="95" t="str">
        <f t="shared" si="80"/>
        <v/>
      </c>
      <c r="AI101" s="436"/>
      <c r="AJ101" s="95"/>
      <c r="AK101" s="95"/>
      <c r="AL101" s="178" t="str">
        <f t="shared" si="81"/>
        <v/>
      </c>
      <c r="AM101" s="95" t="str">
        <f t="shared" si="82"/>
        <v/>
      </c>
      <c r="AN101" s="436"/>
      <c r="AO101" s="95"/>
      <c r="AP101" s="95"/>
      <c r="AQ101" s="178" t="str">
        <f t="shared" si="83"/>
        <v/>
      </c>
      <c r="AR101" s="95" t="str">
        <f t="shared" si="84"/>
        <v/>
      </c>
      <c r="AS101" s="436"/>
      <c r="AT101" s="95"/>
      <c r="AU101" s="95"/>
      <c r="AV101" s="178" t="str">
        <f t="shared" si="85"/>
        <v/>
      </c>
      <c r="AW101" s="95" t="str">
        <f t="shared" si="86"/>
        <v/>
      </c>
      <c r="AX101" s="436"/>
    </row>
    <row r="102" spans="2:50" ht="15.75" hidden="1">
      <c r="B102" s="443" t="s">
        <v>167</v>
      </c>
      <c r="C102" s="444"/>
      <c r="D102" s="444"/>
      <c r="E102" s="444"/>
      <c r="F102" s="444"/>
      <c r="G102" s="444"/>
      <c r="H102" s="444"/>
      <c r="I102" s="151"/>
      <c r="J102" s="151"/>
      <c r="K102" s="151"/>
      <c r="L102" s="151"/>
      <c r="M102" s="151"/>
      <c r="N102" s="433" t="s">
        <v>159</v>
      </c>
      <c r="O102" s="446" t="s">
        <v>106</v>
      </c>
      <c r="P102" s="448">
        <f>AT82+1</f>
        <v>45902</v>
      </c>
      <c r="Q102" s="435"/>
      <c r="R102" s="435"/>
      <c r="S102" s="435"/>
      <c r="T102" s="435"/>
      <c r="U102" s="448">
        <f>P102+1</f>
        <v>45903</v>
      </c>
      <c r="V102" s="435"/>
      <c r="W102" s="435"/>
      <c r="X102" s="435"/>
      <c r="Y102" s="435"/>
      <c r="Z102" s="448">
        <f>U102+1</f>
        <v>45904</v>
      </c>
      <c r="AA102" s="435"/>
      <c r="AB102" s="435"/>
      <c r="AC102" s="435"/>
      <c r="AD102" s="435"/>
      <c r="AE102" s="448">
        <f>Z102+1</f>
        <v>45905</v>
      </c>
      <c r="AF102" s="435"/>
      <c r="AG102" s="435"/>
      <c r="AH102" s="435"/>
      <c r="AI102" s="435"/>
      <c r="AJ102" s="448">
        <f>AE102+1</f>
        <v>45906</v>
      </c>
      <c r="AK102" s="435"/>
      <c r="AL102" s="435"/>
      <c r="AM102" s="435"/>
      <c r="AN102" s="435"/>
      <c r="AO102" s="448">
        <f>AJ102+1</f>
        <v>45907</v>
      </c>
      <c r="AP102" s="435"/>
      <c r="AQ102" s="435"/>
      <c r="AR102" s="435"/>
      <c r="AS102" s="435"/>
      <c r="AT102" s="448">
        <f>AO102+1</f>
        <v>45908</v>
      </c>
      <c r="AU102" s="435"/>
      <c r="AV102" s="435"/>
      <c r="AW102" s="435"/>
      <c r="AX102" s="435"/>
    </row>
    <row r="103" spans="2:50" ht="15.75" hidden="1">
      <c r="B103" s="445"/>
      <c r="C103" s="445"/>
      <c r="D103" s="445"/>
      <c r="E103" s="445"/>
      <c r="F103" s="445"/>
      <c r="G103" s="445"/>
      <c r="H103" s="445"/>
      <c r="I103" s="151"/>
      <c r="J103" s="151"/>
      <c r="K103" s="151"/>
      <c r="L103" s="151"/>
      <c r="M103" s="151"/>
      <c r="N103" s="433"/>
      <c r="O103" s="447"/>
      <c r="P103" s="448" t="s">
        <v>120</v>
      </c>
      <c r="Q103" s="435"/>
      <c r="R103" s="435"/>
      <c r="S103" s="435"/>
      <c r="T103" s="435"/>
      <c r="U103" s="448" t="s">
        <v>114</v>
      </c>
      <c r="V103" s="435"/>
      <c r="W103" s="435"/>
      <c r="X103" s="435"/>
      <c r="Y103" s="435"/>
      <c r="Z103" s="448" t="s">
        <v>115</v>
      </c>
      <c r="AA103" s="435"/>
      <c r="AB103" s="435"/>
      <c r="AC103" s="435"/>
      <c r="AD103" s="435"/>
      <c r="AE103" s="448" t="s">
        <v>116</v>
      </c>
      <c r="AF103" s="435"/>
      <c r="AG103" s="435"/>
      <c r="AH103" s="435"/>
      <c r="AI103" s="435"/>
      <c r="AJ103" s="448" t="s">
        <v>117</v>
      </c>
      <c r="AK103" s="435"/>
      <c r="AL103" s="435"/>
      <c r="AM103" s="435"/>
      <c r="AN103" s="435"/>
      <c r="AO103" s="448" t="s">
        <v>118</v>
      </c>
      <c r="AP103" s="435"/>
      <c r="AQ103" s="435"/>
      <c r="AR103" s="435"/>
      <c r="AS103" s="435"/>
      <c r="AT103" s="448" t="s">
        <v>119</v>
      </c>
      <c r="AU103" s="435"/>
      <c r="AV103" s="435"/>
      <c r="AW103" s="435"/>
      <c r="AX103" s="435"/>
    </row>
    <row r="104" spans="2:50" hidden="1">
      <c r="B104" s="433" t="s">
        <v>155</v>
      </c>
      <c r="C104" s="433" t="s">
        <v>147</v>
      </c>
      <c r="D104" s="433"/>
      <c r="E104" s="433" t="s">
        <v>149</v>
      </c>
      <c r="F104" s="433"/>
      <c r="G104" s="433"/>
      <c r="H104" s="440" t="s">
        <v>156</v>
      </c>
      <c r="I104" s="434" t="s">
        <v>225</v>
      </c>
      <c r="J104" s="434"/>
      <c r="K104" s="434"/>
      <c r="L104" s="434" t="s">
        <v>156</v>
      </c>
      <c r="M104" s="434" t="s">
        <v>168</v>
      </c>
      <c r="N104" s="433"/>
      <c r="O104" s="433" t="s">
        <v>158</v>
      </c>
      <c r="P104" s="430" t="s">
        <v>152</v>
      </c>
      <c r="Q104" s="431"/>
      <c r="R104" s="431"/>
      <c r="S104" s="432"/>
      <c r="T104" s="433" t="s">
        <v>156</v>
      </c>
      <c r="U104" s="430" t="s">
        <v>152</v>
      </c>
      <c r="V104" s="431"/>
      <c r="W104" s="431"/>
      <c r="X104" s="432"/>
      <c r="Y104" s="433" t="s">
        <v>156</v>
      </c>
      <c r="Z104" s="430" t="s">
        <v>152</v>
      </c>
      <c r="AA104" s="431"/>
      <c r="AB104" s="431"/>
      <c r="AC104" s="432"/>
      <c r="AD104" s="433" t="s">
        <v>156</v>
      </c>
      <c r="AE104" s="430" t="s">
        <v>152</v>
      </c>
      <c r="AF104" s="431"/>
      <c r="AG104" s="431"/>
      <c r="AH104" s="432"/>
      <c r="AI104" s="433" t="s">
        <v>156</v>
      </c>
      <c r="AJ104" s="430" t="s">
        <v>152</v>
      </c>
      <c r="AK104" s="431"/>
      <c r="AL104" s="431"/>
      <c r="AM104" s="432"/>
      <c r="AN104" s="433" t="s">
        <v>156</v>
      </c>
      <c r="AO104" s="430" t="s">
        <v>152</v>
      </c>
      <c r="AP104" s="431"/>
      <c r="AQ104" s="431"/>
      <c r="AR104" s="432"/>
      <c r="AS104" s="433" t="s">
        <v>156</v>
      </c>
      <c r="AT104" s="430" t="s">
        <v>152</v>
      </c>
      <c r="AU104" s="431"/>
      <c r="AV104" s="431"/>
      <c r="AW104" s="432"/>
      <c r="AX104" s="433" t="s">
        <v>156</v>
      </c>
    </row>
    <row r="105" spans="2:50" hidden="1">
      <c r="B105" s="433"/>
      <c r="C105" s="433"/>
      <c r="D105" s="433"/>
      <c r="E105" s="433" t="s">
        <v>148</v>
      </c>
      <c r="F105" s="433"/>
      <c r="G105" s="433"/>
      <c r="H105" s="441"/>
      <c r="I105" s="434" t="s">
        <v>148</v>
      </c>
      <c r="J105" s="434"/>
      <c r="K105" s="434"/>
      <c r="L105" s="434"/>
      <c r="M105" s="434"/>
      <c r="N105" s="433"/>
      <c r="O105" s="433"/>
      <c r="P105" s="430" t="s">
        <v>153</v>
      </c>
      <c r="Q105" s="431"/>
      <c r="R105" s="431"/>
      <c r="S105" s="432"/>
      <c r="T105" s="433"/>
      <c r="U105" s="430" t="s">
        <v>153</v>
      </c>
      <c r="V105" s="431"/>
      <c r="W105" s="431"/>
      <c r="X105" s="432"/>
      <c r="Y105" s="433"/>
      <c r="Z105" s="430" t="s">
        <v>153</v>
      </c>
      <c r="AA105" s="431"/>
      <c r="AB105" s="431"/>
      <c r="AC105" s="432"/>
      <c r="AD105" s="433"/>
      <c r="AE105" s="430" t="s">
        <v>153</v>
      </c>
      <c r="AF105" s="431"/>
      <c r="AG105" s="431"/>
      <c r="AH105" s="432"/>
      <c r="AI105" s="433"/>
      <c r="AJ105" s="430" t="s">
        <v>153</v>
      </c>
      <c r="AK105" s="431"/>
      <c r="AL105" s="431"/>
      <c r="AM105" s="432"/>
      <c r="AN105" s="433"/>
      <c r="AO105" s="430" t="s">
        <v>153</v>
      </c>
      <c r="AP105" s="431"/>
      <c r="AQ105" s="431"/>
      <c r="AR105" s="432"/>
      <c r="AS105" s="433"/>
      <c r="AT105" s="430" t="s">
        <v>153</v>
      </c>
      <c r="AU105" s="431"/>
      <c r="AV105" s="431"/>
      <c r="AW105" s="432"/>
      <c r="AX105" s="433"/>
    </row>
    <row r="106" spans="2:50" hidden="1">
      <c r="B106" s="433"/>
      <c r="C106" s="433"/>
      <c r="D106" s="433"/>
      <c r="E106" s="94" t="s">
        <v>150</v>
      </c>
      <c r="F106" s="94" t="s">
        <v>151</v>
      </c>
      <c r="G106" s="94" t="s">
        <v>154</v>
      </c>
      <c r="H106" s="442"/>
      <c r="I106" s="153" t="s">
        <v>150</v>
      </c>
      <c r="J106" s="153" t="s">
        <v>151</v>
      </c>
      <c r="K106" s="153" t="s">
        <v>154</v>
      </c>
      <c r="L106" s="434"/>
      <c r="M106" s="434"/>
      <c r="N106" s="433"/>
      <c r="O106" s="433"/>
      <c r="P106" s="94" t="s">
        <v>150</v>
      </c>
      <c r="Q106" s="94" t="s">
        <v>151</v>
      </c>
      <c r="R106" s="94" t="s">
        <v>154</v>
      </c>
      <c r="S106" s="94" t="s">
        <v>168</v>
      </c>
      <c r="T106" s="433"/>
      <c r="U106" s="94" t="s">
        <v>150</v>
      </c>
      <c r="V106" s="94" t="s">
        <v>151</v>
      </c>
      <c r="W106" s="94" t="s">
        <v>154</v>
      </c>
      <c r="X106" s="94" t="s">
        <v>168</v>
      </c>
      <c r="Y106" s="433"/>
      <c r="Z106" s="94" t="s">
        <v>150</v>
      </c>
      <c r="AA106" s="94" t="s">
        <v>151</v>
      </c>
      <c r="AB106" s="94" t="s">
        <v>154</v>
      </c>
      <c r="AC106" s="94" t="s">
        <v>168</v>
      </c>
      <c r="AD106" s="43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3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3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3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33"/>
    </row>
    <row r="107" spans="2:50" hidden="1">
      <c r="B107" s="433" t="s">
        <v>139</v>
      </c>
      <c r="C107" s="95">
        <v>1</v>
      </c>
      <c r="D107" s="95"/>
      <c r="E107" s="95"/>
      <c r="F107" s="95"/>
      <c r="G107" s="178" t="e">
        <f>F107/E107</f>
        <v>#DIV/0!</v>
      </c>
      <c r="H107" s="436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37" t="str">
        <f>IFERROR(AVERAGE(K107:K121),"-")</f>
        <v>-</v>
      </c>
      <c r="M107" s="154" t="str">
        <f>IFERROR(RANK(K107, K$107:K$121),"")</f>
        <v/>
      </c>
      <c r="N107" s="433"/>
      <c r="O107" s="43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36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36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36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36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36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36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36" t="e">
        <f>AVERAGE(AV107:AV121)</f>
        <v>#DIV/0!</v>
      </c>
    </row>
    <row r="108" spans="2:50" hidden="1">
      <c r="B108" s="435"/>
      <c r="C108" s="95">
        <v>2</v>
      </c>
      <c r="D108" s="95"/>
      <c r="E108" s="95"/>
      <c r="F108" s="95"/>
      <c r="G108" s="178"/>
      <c r="H108" s="436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38"/>
      <c r="M108" s="154" t="str">
        <f t="shared" ref="M108:M121" si="89">IFERROR(RANK(K108, K$107:K$121),"")</f>
        <v/>
      </c>
      <c r="N108" s="433"/>
      <c r="O108" s="43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36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36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36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36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36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36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36"/>
    </row>
    <row r="109" spans="2:50" hidden="1">
      <c r="B109" s="435"/>
      <c r="C109" s="95">
        <v>3</v>
      </c>
      <c r="D109" s="95"/>
      <c r="E109" s="95"/>
      <c r="F109" s="95"/>
      <c r="G109" s="178"/>
      <c r="H109" s="436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38"/>
      <c r="M109" s="154" t="str">
        <f t="shared" si="89"/>
        <v/>
      </c>
      <c r="N109" s="433"/>
      <c r="O109" s="433"/>
      <c r="P109" s="95"/>
      <c r="Q109" s="95"/>
      <c r="R109" s="178" t="str">
        <f t="shared" si="90"/>
        <v/>
      </c>
      <c r="S109" s="95" t="str">
        <f t="shared" si="91"/>
        <v/>
      </c>
      <c r="T109" s="436"/>
      <c r="U109" s="95"/>
      <c r="V109" s="95"/>
      <c r="W109" s="178" t="str">
        <f t="shared" si="92"/>
        <v/>
      </c>
      <c r="X109" s="95" t="str">
        <f t="shared" si="93"/>
        <v/>
      </c>
      <c r="Y109" s="436"/>
      <c r="Z109" s="95"/>
      <c r="AA109" s="95"/>
      <c r="AB109" s="178" t="str">
        <f t="shared" si="94"/>
        <v/>
      </c>
      <c r="AC109" s="95" t="str">
        <f t="shared" si="95"/>
        <v/>
      </c>
      <c r="AD109" s="436"/>
      <c r="AE109" s="95"/>
      <c r="AF109" s="95"/>
      <c r="AG109" s="178" t="str">
        <f t="shared" si="96"/>
        <v/>
      </c>
      <c r="AH109" s="95" t="str">
        <f t="shared" si="97"/>
        <v/>
      </c>
      <c r="AI109" s="436"/>
      <c r="AJ109" s="95"/>
      <c r="AK109" s="95"/>
      <c r="AL109" s="178" t="str">
        <f t="shared" si="98"/>
        <v/>
      </c>
      <c r="AM109" s="95" t="str">
        <f t="shared" si="99"/>
        <v/>
      </c>
      <c r="AN109" s="436"/>
      <c r="AO109" s="95"/>
      <c r="AP109" s="95"/>
      <c r="AQ109" s="178" t="str">
        <f t="shared" si="100"/>
        <v/>
      </c>
      <c r="AR109" s="95" t="str">
        <f t="shared" si="101"/>
        <v/>
      </c>
      <c r="AS109" s="436"/>
      <c r="AT109" s="95"/>
      <c r="AU109" s="95"/>
      <c r="AV109" s="178" t="str">
        <f t="shared" si="102"/>
        <v/>
      </c>
      <c r="AW109" s="95" t="str">
        <f t="shared" si="103"/>
        <v/>
      </c>
      <c r="AX109" s="436"/>
    </row>
    <row r="110" spans="2:50" hidden="1">
      <c r="B110" s="435"/>
      <c r="C110" s="95">
        <v>4</v>
      </c>
      <c r="D110" s="95"/>
      <c r="E110" s="95"/>
      <c r="F110" s="95"/>
      <c r="G110" s="178"/>
      <c r="H110" s="436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38"/>
      <c r="M110" s="154" t="str">
        <f t="shared" si="89"/>
        <v/>
      </c>
      <c r="N110" s="433"/>
      <c r="O110" s="433"/>
      <c r="P110" s="95"/>
      <c r="Q110" s="95"/>
      <c r="R110" s="178" t="str">
        <f t="shared" si="90"/>
        <v/>
      </c>
      <c r="S110" s="95" t="str">
        <f t="shared" si="91"/>
        <v/>
      </c>
      <c r="T110" s="436"/>
      <c r="U110" s="95"/>
      <c r="V110" s="95"/>
      <c r="W110" s="178" t="str">
        <f t="shared" si="92"/>
        <v/>
      </c>
      <c r="X110" s="95" t="str">
        <f t="shared" si="93"/>
        <v/>
      </c>
      <c r="Y110" s="436"/>
      <c r="Z110" s="95"/>
      <c r="AA110" s="95"/>
      <c r="AB110" s="178" t="str">
        <f t="shared" si="94"/>
        <v/>
      </c>
      <c r="AC110" s="95" t="str">
        <f t="shared" si="95"/>
        <v/>
      </c>
      <c r="AD110" s="436"/>
      <c r="AE110" s="95"/>
      <c r="AF110" s="95"/>
      <c r="AG110" s="178" t="str">
        <f t="shared" si="96"/>
        <v/>
      </c>
      <c r="AH110" s="95" t="str">
        <f t="shared" si="97"/>
        <v/>
      </c>
      <c r="AI110" s="436"/>
      <c r="AJ110" s="95"/>
      <c r="AK110" s="95"/>
      <c r="AL110" s="178" t="str">
        <f t="shared" si="98"/>
        <v/>
      </c>
      <c r="AM110" s="95" t="str">
        <f t="shared" si="99"/>
        <v/>
      </c>
      <c r="AN110" s="436"/>
      <c r="AO110" s="95"/>
      <c r="AP110" s="95"/>
      <c r="AQ110" s="178" t="str">
        <f t="shared" si="100"/>
        <v/>
      </c>
      <c r="AR110" s="95" t="str">
        <f t="shared" si="101"/>
        <v/>
      </c>
      <c r="AS110" s="436"/>
      <c r="AT110" s="95"/>
      <c r="AU110" s="95"/>
      <c r="AV110" s="178" t="str">
        <f t="shared" si="102"/>
        <v/>
      </c>
      <c r="AW110" s="95" t="str">
        <f t="shared" si="103"/>
        <v/>
      </c>
      <c r="AX110" s="436"/>
    </row>
    <row r="111" spans="2:50" hidden="1">
      <c r="B111" s="435"/>
      <c r="C111" s="95">
        <v>5</v>
      </c>
      <c r="D111" s="95"/>
      <c r="E111" s="95"/>
      <c r="F111" s="95"/>
      <c r="G111" s="178"/>
      <c r="H111" s="436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38"/>
      <c r="M111" s="154" t="str">
        <f t="shared" si="89"/>
        <v/>
      </c>
      <c r="N111" s="433"/>
      <c r="O111" s="433"/>
      <c r="P111" s="95"/>
      <c r="Q111" s="95"/>
      <c r="R111" s="178" t="str">
        <f t="shared" si="90"/>
        <v/>
      </c>
      <c r="S111" s="95" t="str">
        <f t="shared" si="91"/>
        <v/>
      </c>
      <c r="T111" s="436"/>
      <c r="U111" s="95"/>
      <c r="V111" s="95"/>
      <c r="W111" s="178" t="str">
        <f t="shared" si="92"/>
        <v/>
      </c>
      <c r="X111" s="95" t="str">
        <f t="shared" si="93"/>
        <v/>
      </c>
      <c r="Y111" s="436"/>
      <c r="Z111" s="95"/>
      <c r="AA111" s="95"/>
      <c r="AB111" s="178" t="str">
        <f t="shared" si="94"/>
        <v/>
      </c>
      <c r="AC111" s="95" t="str">
        <f t="shared" si="95"/>
        <v/>
      </c>
      <c r="AD111" s="436"/>
      <c r="AE111" s="95"/>
      <c r="AF111" s="95"/>
      <c r="AG111" s="178" t="str">
        <f t="shared" si="96"/>
        <v/>
      </c>
      <c r="AH111" s="95" t="str">
        <f t="shared" si="97"/>
        <v/>
      </c>
      <c r="AI111" s="436"/>
      <c r="AJ111" s="95"/>
      <c r="AK111" s="95"/>
      <c r="AL111" s="178" t="str">
        <f t="shared" si="98"/>
        <v/>
      </c>
      <c r="AM111" s="95" t="str">
        <f t="shared" si="99"/>
        <v/>
      </c>
      <c r="AN111" s="436"/>
      <c r="AO111" s="95"/>
      <c r="AP111" s="95"/>
      <c r="AQ111" s="178" t="str">
        <f t="shared" si="100"/>
        <v/>
      </c>
      <c r="AR111" s="95" t="str">
        <f t="shared" si="101"/>
        <v/>
      </c>
      <c r="AS111" s="436"/>
      <c r="AT111" s="95"/>
      <c r="AU111" s="95"/>
      <c r="AV111" s="178" t="str">
        <f t="shared" si="102"/>
        <v/>
      </c>
      <c r="AW111" s="95" t="str">
        <f t="shared" si="103"/>
        <v/>
      </c>
      <c r="AX111" s="436"/>
    </row>
    <row r="112" spans="2:50" hidden="1">
      <c r="B112" s="435"/>
      <c r="C112" s="95">
        <v>6</v>
      </c>
      <c r="D112" s="95"/>
      <c r="E112" s="95"/>
      <c r="F112" s="95"/>
      <c r="G112" s="178"/>
      <c r="H112" s="436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38"/>
      <c r="M112" s="154" t="str">
        <f t="shared" si="89"/>
        <v/>
      </c>
      <c r="N112" s="433"/>
      <c r="O112" s="433"/>
      <c r="P112" s="95"/>
      <c r="Q112" s="95"/>
      <c r="R112" s="178" t="str">
        <f t="shared" si="90"/>
        <v/>
      </c>
      <c r="S112" s="95" t="str">
        <f t="shared" si="91"/>
        <v/>
      </c>
      <c r="T112" s="436"/>
      <c r="U112" s="95"/>
      <c r="V112" s="95"/>
      <c r="W112" s="178" t="str">
        <f t="shared" si="92"/>
        <v/>
      </c>
      <c r="X112" s="95" t="str">
        <f t="shared" si="93"/>
        <v/>
      </c>
      <c r="Y112" s="436"/>
      <c r="Z112" s="95"/>
      <c r="AA112" s="95"/>
      <c r="AB112" s="178" t="str">
        <f t="shared" si="94"/>
        <v/>
      </c>
      <c r="AC112" s="95" t="str">
        <f t="shared" si="95"/>
        <v/>
      </c>
      <c r="AD112" s="436"/>
      <c r="AE112" s="95"/>
      <c r="AF112" s="95"/>
      <c r="AG112" s="178" t="str">
        <f t="shared" si="96"/>
        <v/>
      </c>
      <c r="AH112" s="95" t="str">
        <f t="shared" si="97"/>
        <v/>
      </c>
      <c r="AI112" s="436"/>
      <c r="AJ112" s="95"/>
      <c r="AK112" s="95"/>
      <c r="AL112" s="178" t="str">
        <f t="shared" si="98"/>
        <v/>
      </c>
      <c r="AM112" s="95" t="str">
        <f t="shared" si="99"/>
        <v/>
      </c>
      <c r="AN112" s="436"/>
      <c r="AO112" s="95"/>
      <c r="AP112" s="95"/>
      <c r="AQ112" s="178" t="str">
        <f t="shared" si="100"/>
        <v/>
      </c>
      <c r="AR112" s="95" t="str">
        <f t="shared" si="101"/>
        <v/>
      </c>
      <c r="AS112" s="436"/>
      <c r="AT112" s="95"/>
      <c r="AU112" s="95"/>
      <c r="AV112" s="178" t="str">
        <f t="shared" si="102"/>
        <v/>
      </c>
      <c r="AW112" s="95" t="str">
        <f t="shared" si="103"/>
        <v/>
      </c>
      <c r="AX112" s="436"/>
    </row>
    <row r="113" spans="2:50" hidden="1">
      <c r="B113" s="435"/>
      <c r="C113" s="95">
        <v>7</v>
      </c>
      <c r="D113" s="95"/>
      <c r="E113" s="95"/>
      <c r="F113" s="95"/>
      <c r="G113" s="178"/>
      <c r="H113" s="436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38"/>
      <c r="M113" s="154" t="str">
        <f t="shared" si="89"/>
        <v/>
      </c>
      <c r="N113" s="433"/>
      <c r="O113" s="433"/>
      <c r="P113" s="95"/>
      <c r="Q113" s="95"/>
      <c r="R113" s="178" t="str">
        <f t="shared" si="90"/>
        <v/>
      </c>
      <c r="S113" s="95" t="str">
        <f t="shared" si="91"/>
        <v/>
      </c>
      <c r="T113" s="436"/>
      <c r="U113" s="95"/>
      <c r="V113" s="95"/>
      <c r="W113" s="178" t="str">
        <f t="shared" si="92"/>
        <v/>
      </c>
      <c r="X113" s="95" t="str">
        <f t="shared" si="93"/>
        <v/>
      </c>
      <c r="Y113" s="436"/>
      <c r="Z113" s="95"/>
      <c r="AA113" s="95"/>
      <c r="AB113" s="178" t="str">
        <f t="shared" si="94"/>
        <v/>
      </c>
      <c r="AC113" s="95" t="str">
        <f t="shared" si="95"/>
        <v/>
      </c>
      <c r="AD113" s="436"/>
      <c r="AE113" s="95"/>
      <c r="AF113" s="95"/>
      <c r="AG113" s="178" t="str">
        <f t="shared" si="96"/>
        <v/>
      </c>
      <c r="AH113" s="95" t="str">
        <f t="shared" si="97"/>
        <v/>
      </c>
      <c r="AI113" s="436"/>
      <c r="AJ113" s="95"/>
      <c r="AK113" s="95"/>
      <c r="AL113" s="178" t="str">
        <f t="shared" si="98"/>
        <v/>
      </c>
      <c r="AM113" s="95" t="str">
        <f t="shared" si="99"/>
        <v/>
      </c>
      <c r="AN113" s="436"/>
      <c r="AO113" s="95"/>
      <c r="AP113" s="95"/>
      <c r="AQ113" s="178" t="str">
        <f t="shared" si="100"/>
        <v/>
      </c>
      <c r="AR113" s="95" t="str">
        <f t="shared" si="101"/>
        <v/>
      </c>
      <c r="AS113" s="436"/>
      <c r="AT113" s="95"/>
      <c r="AU113" s="95"/>
      <c r="AV113" s="178" t="str">
        <f t="shared" si="102"/>
        <v/>
      </c>
      <c r="AW113" s="95" t="str">
        <f t="shared" si="103"/>
        <v/>
      </c>
      <c r="AX113" s="436"/>
    </row>
    <row r="114" spans="2:50" hidden="1">
      <c r="B114" s="435"/>
      <c r="C114" s="95">
        <v>8</v>
      </c>
      <c r="D114" s="95"/>
      <c r="E114" s="95"/>
      <c r="F114" s="95"/>
      <c r="G114" s="178"/>
      <c r="H114" s="436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38"/>
      <c r="M114" s="154" t="str">
        <f t="shared" si="89"/>
        <v/>
      </c>
      <c r="N114" s="433"/>
      <c r="O114" s="433"/>
      <c r="P114" s="95"/>
      <c r="Q114" s="95"/>
      <c r="R114" s="178" t="str">
        <f t="shared" si="90"/>
        <v/>
      </c>
      <c r="S114" s="95" t="str">
        <f t="shared" si="91"/>
        <v/>
      </c>
      <c r="T114" s="436"/>
      <c r="U114" s="95"/>
      <c r="V114" s="95"/>
      <c r="W114" s="178" t="str">
        <f t="shared" si="92"/>
        <v/>
      </c>
      <c r="X114" s="95" t="str">
        <f t="shared" si="93"/>
        <v/>
      </c>
      <c r="Y114" s="436"/>
      <c r="Z114" s="95"/>
      <c r="AA114" s="95"/>
      <c r="AB114" s="178" t="str">
        <f t="shared" si="94"/>
        <v/>
      </c>
      <c r="AC114" s="95" t="str">
        <f t="shared" si="95"/>
        <v/>
      </c>
      <c r="AD114" s="436"/>
      <c r="AE114" s="95"/>
      <c r="AF114" s="95"/>
      <c r="AG114" s="178" t="str">
        <f t="shared" si="96"/>
        <v/>
      </c>
      <c r="AH114" s="95" t="str">
        <f t="shared" si="97"/>
        <v/>
      </c>
      <c r="AI114" s="436"/>
      <c r="AJ114" s="95"/>
      <c r="AK114" s="95"/>
      <c r="AL114" s="178" t="str">
        <f t="shared" si="98"/>
        <v/>
      </c>
      <c r="AM114" s="95" t="str">
        <f t="shared" si="99"/>
        <v/>
      </c>
      <c r="AN114" s="436"/>
      <c r="AO114" s="95"/>
      <c r="AP114" s="95"/>
      <c r="AQ114" s="178" t="str">
        <f t="shared" si="100"/>
        <v/>
      </c>
      <c r="AR114" s="95" t="str">
        <f t="shared" si="101"/>
        <v/>
      </c>
      <c r="AS114" s="436"/>
      <c r="AT114" s="95"/>
      <c r="AU114" s="95"/>
      <c r="AV114" s="178" t="str">
        <f t="shared" si="102"/>
        <v/>
      </c>
      <c r="AW114" s="95" t="str">
        <f t="shared" si="103"/>
        <v/>
      </c>
      <c r="AX114" s="436"/>
    </row>
    <row r="115" spans="2:50" hidden="1">
      <c r="B115" s="435"/>
      <c r="C115" s="95">
        <v>9</v>
      </c>
      <c r="D115" s="95"/>
      <c r="E115" s="95"/>
      <c r="F115" s="95"/>
      <c r="G115" s="178"/>
      <c r="H115" s="436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38"/>
      <c r="M115" s="154" t="str">
        <f t="shared" si="89"/>
        <v/>
      </c>
      <c r="N115" s="433"/>
      <c r="O115" s="433"/>
      <c r="P115" s="95"/>
      <c r="Q115" s="95"/>
      <c r="R115" s="178" t="str">
        <f t="shared" si="90"/>
        <v/>
      </c>
      <c r="S115" s="95" t="str">
        <f t="shared" si="91"/>
        <v/>
      </c>
      <c r="T115" s="436"/>
      <c r="U115" s="95"/>
      <c r="V115" s="95"/>
      <c r="W115" s="178" t="str">
        <f t="shared" si="92"/>
        <v/>
      </c>
      <c r="X115" s="95" t="str">
        <f t="shared" si="93"/>
        <v/>
      </c>
      <c r="Y115" s="436"/>
      <c r="Z115" s="95"/>
      <c r="AA115" s="95"/>
      <c r="AB115" s="178" t="str">
        <f t="shared" si="94"/>
        <v/>
      </c>
      <c r="AC115" s="95" t="str">
        <f t="shared" si="95"/>
        <v/>
      </c>
      <c r="AD115" s="436"/>
      <c r="AE115" s="95"/>
      <c r="AF115" s="95"/>
      <c r="AG115" s="178" t="str">
        <f t="shared" si="96"/>
        <v/>
      </c>
      <c r="AH115" s="95" t="str">
        <f t="shared" si="97"/>
        <v/>
      </c>
      <c r="AI115" s="436"/>
      <c r="AJ115" s="95"/>
      <c r="AK115" s="95"/>
      <c r="AL115" s="178" t="str">
        <f t="shared" si="98"/>
        <v/>
      </c>
      <c r="AM115" s="95" t="str">
        <f t="shared" si="99"/>
        <v/>
      </c>
      <c r="AN115" s="436"/>
      <c r="AO115" s="95"/>
      <c r="AP115" s="95"/>
      <c r="AQ115" s="178" t="str">
        <f t="shared" si="100"/>
        <v/>
      </c>
      <c r="AR115" s="95" t="str">
        <f t="shared" si="101"/>
        <v/>
      </c>
      <c r="AS115" s="436"/>
      <c r="AT115" s="95"/>
      <c r="AU115" s="95"/>
      <c r="AV115" s="178" t="str">
        <f t="shared" si="102"/>
        <v/>
      </c>
      <c r="AW115" s="95" t="str">
        <f t="shared" si="103"/>
        <v/>
      </c>
      <c r="AX115" s="436"/>
    </row>
    <row r="116" spans="2:50" hidden="1">
      <c r="B116" s="435"/>
      <c r="C116" s="95">
        <v>10</v>
      </c>
      <c r="D116" s="95"/>
      <c r="E116" s="95"/>
      <c r="F116" s="95"/>
      <c r="G116" s="178"/>
      <c r="H116" s="436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38"/>
      <c r="M116" s="154" t="str">
        <f t="shared" si="89"/>
        <v/>
      </c>
      <c r="N116" s="433"/>
      <c r="O116" s="433"/>
      <c r="P116" s="95"/>
      <c r="Q116" s="95"/>
      <c r="R116" s="178" t="str">
        <f t="shared" si="90"/>
        <v/>
      </c>
      <c r="S116" s="95" t="str">
        <f t="shared" si="91"/>
        <v/>
      </c>
      <c r="T116" s="436"/>
      <c r="U116" s="95"/>
      <c r="V116" s="95"/>
      <c r="W116" s="178" t="str">
        <f t="shared" si="92"/>
        <v/>
      </c>
      <c r="X116" s="95" t="str">
        <f t="shared" si="93"/>
        <v/>
      </c>
      <c r="Y116" s="436"/>
      <c r="Z116" s="95"/>
      <c r="AA116" s="95"/>
      <c r="AB116" s="178" t="str">
        <f t="shared" si="94"/>
        <v/>
      </c>
      <c r="AC116" s="95" t="str">
        <f t="shared" si="95"/>
        <v/>
      </c>
      <c r="AD116" s="436"/>
      <c r="AE116" s="95"/>
      <c r="AF116" s="95"/>
      <c r="AG116" s="178" t="str">
        <f t="shared" si="96"/>
        <v/>
      </c>
      <c r="AH116" s="95" t="str">
        <f t="shared" si="97"/>
        <v/>
      </c>
      <c r="AI116" s="436"/>
      <c r="AJ116" s="95"/>
      <c r="AK116" s="95"/>
      <c r="AL116" s="178" t="str">
        <f t="shared" si="98"/>
        <v/>
      </c>
      <c r="AM116" s="95" t="str">
        <f t="shared" si="99"/>
        <v/>
      </c>
      <c r="AN116" s="436"/>
      <c r="AO116" s="95"/>
      <c r="AP116" s="95"/>
      <c r="AQ116" s="178" t="str">
        <f t="shared" si="100"/>
        <v/>
      </c>
      <c r="AR116" s="95" t="str">
        <f t="shared" si="101"/>
        <v/>
      </c>
      <c r="AS116" s="436"/>
      <c r="AT116" s="95"/>
      <c r="AU116" s="95"/>
      <c r="AV116" s="178" t="str">
        <f t="shared" si="102"/>
        <v/>
      </c>
      <c r="AW116" s="95" t="str">
        <f t="shared" si="103"/>
        <v/>
      </c>
      <c r="AX116" s="436"/>
    </row>
    <row r="117" spans="2:50" hidden="1">
      <c r="B117" s="435"/>
      <c r="C117" s="95">
        <v>11</v>
      </c>
      <c r="D117" s="95"/>
      <c r="E117" s="95"/>
      <c r="F117" s="95"/>
      <c r="G117" s="178"/>
      <c r="H117" s="436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38"/>
      <c r="M117" s="154" t="str">
        <f t="shared" si="89"/>
        <v/>
      </c>
      <c r="N117" s="433"/>
      <c r="O117" s="433"/>
      <c r="P117" s="95"/>
      <c r="Q117" s="95"/>
      <c r="R117" s="178" t="str">
        <f t="shared" si="90"/>
        <v/>
      </c>
      <c r="S117" s="95" t="str">
        <f t="shared" si="91"/>
        <v/>
      </c>
      <c r="T117" s="436"/>
      <c r="U117" s="95"/>
      <c r="V117" s="95"/>
      <c r="W117" s="178" t="str">
        <f t="shared" si="92"/>
        <v/>
      </c>
      <c r="X117" s="95" t="str">
        <f t="shared" si="93"/>
        <v/>
      </c>
      <c r="Y117" s="436"/>
      <c r="Z117" s="95"/>
      <c r="AA117" s="95"/>
      <c r="AB117" s="178" t="str">
        <f t="shared" si="94"/>
        <v/>
      </c>
      <c r="AC117" s="95" t="str">
        <f t="shared" si="95"/>
        <v/>
      </c>
      <c r="AD117" s="436"/>
      <c r="AE117" s="95"/>
      <c r="AF117" s="95"/>
      <c r="AG117" s="178" t="str">
        <f t="shared" si="96"/>
        <v/>
      </c>
      <c r="AH117" s="95" t="str">
        <f t="shared" si="97"/>
        <v/>
      </c>
      <c r="AI117" s="436"/>
      <c r="AJ117" s="95"/>
      <c r="AK117" s="95"/>
      <c r="AL117" s="178" t="str">
        <f t="shared" si="98"/>
        <v/>
      </c>
      <c r="AM117" s="95" t="str">
        <f t="shared" si="99"/>
        <v/>
      </c>
      <c r="AN117" s="436"/>
      <c r="AO117" s="95"/>
      <c r="AP117" s="95"/>
      <c r="AQ117" s="178" t="str">
        <f t="shared" si="100"/>
        <v/>
      </c>
      <c r="AR117" s="95" t="str">
        <f t="shared" si="101"/>
        <v/>
      </c>
      <c r="AS117" s="436"/>
      <c r="AT117" s="95"/>
      <c r="AU117" s="95"/>
      <c r="AV117" s="178" t="str">
        <f t="shared" si="102"/>
        <v/>
      </c>
      <c r="AW117" s="95" t="str">
        <f t="shared" si="103"/>
        <v/>
      </c>
      <c r="AX117" s="436"/>
    </row>
    <row r="118" spans="2:50" hidden="1">
      <c r="B118" s="435"/>
      <c r="C118" s="95">
        <v>12</v>
      </c>
      <c r="D118" s="95"/>
      <c r="E118" s="95"/>
      <c r="F118" s="95"/>
      <c r="G118" s="178"/>
      <c r="H118" s="436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38"/>
      <c r="M118" s="154" t="str">
        <f t="shared" si="89"/>
        <v/>
      </c>
      <c r="N118" s="433"/>
      <c r="O118" s="433"/>
      <c r="P118" s="95"/>
      <c r="Q118" s="95"/>
      <c r="R118" s="178" t="str">
        <f t="shared" si="90"/>
        <v/>
      </c>
      <c r="S118" s="95" t="str">
        <f t="shared" si="91"/>
        <v/>
      </c>
      <c r="T118" s="436"/>
      <c r="U118" s="95"/>
      <c r="V118" s="95"/>
      <c r="W118" s="178" t="str">
        <f t="shared" si="92"/>
        <v/>
      </c>
      <c r="X118" s="95" t="str">
        <f t="shared" si="93"/>
        <v/>
      </c>
      <c r="Y118" s="436"/>
      <c r="Z118" s="95"/>
      <c r="AA118" s="95"/>
      <c r="AB118" s="178" t="str">
        <f t="shared" si="94"/>
        <v/>
      </c>
      <c r="AC118" s="95" t="str">
        <f t="shared" si="95"/>
        <v/>
      </c>
      <c r="AD118" s="436"/>
      <c r="AE118" s="95"/>
      <c r="AF118" s="95"/>
      <c r="AG118" s="178" t="str">
        <f t="shared" si="96"/>
        <v/>
      </c>
      <c r="AH118" s="95" t="str">
        <f t="shared" si="97"/>
        <v/>
      </c>
      <c r="AI118" s="436"/>
      <c r="AJ118" s="95"/>
      <c r="AK118" s="95"/>
      <c r="AL118" s="178" t="str">
        <f t="shared" si="98"/>
        <v/>
      </c>
      <c r="AM118" s="95" t="str">
        <f t="shared" si="99"/>
        <v/>
      </c>
      <c r="AN118" s="436"/>
      <c r="AO118" s="95"/>
      <c r="AP118" s="95"/>
      <c r="AQ118" s="178" t="str">
        <f t="shared" si="100"/>
        <v/>
      </c>
      <c r="AR118" s="95" t="str">
        <f t="shared" si="101"/>
        <v/>
      </c>
      <c r="AS118" s="436"/>
      <c r="AT118" s="95"/>
      <c r="AU118" s="95"/>
      <c r="AV118" s="178" t="str">
        <f t="shared" si="102"/>
        <v/>
      </c>
      <c r="AW118" s="95" t="str">
        <f t="shared" si="103"/>
        <v/>
      </c>
      <c r="AX118" s="436"/>
    </row>
    <row r="119" spans="2:50" hidden="1">
      <c r="B119" s="435"/>
      <c r="C119" s="95">
        <v>13</v>
      </c>
      <c r="D119" s="95"/>
      <c r="E119" s="95"/>
      <c r="F119" s="95"/>
      <c r="G119" s="178"/>
      <c r="H119" s="436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38"/>
      <c r="M119" s="154" t="str">
        <f t="shared" si="89"/>
        <v/>
      </c>
      <c r="N119" s="433"/>
      <c r="O119" s="433"/>
      <c r="P119" s="95"/>
      <c r="Q119" s="95"/>
      <c r="R119" s="178" t="str">
        <f t="shared" si="90"/>
        <v/>
      </c>
      <c r="S119" s="95" t="str">
        <f t="shared" si="91"/>
        <v/>
      </c>
      <c r="T119" s="436"/>
      <c r="U119" s="95"/>
      <c r="V119" s="95"/>
      <c r="W119" s="178" t="str">
        <f t="shared" si="92"/>
        <v/>
      </c>
      <c r="X119" s="95" t="str">
        <f t="shared" si="93"/>
        <v/>
      </c>
      <c r="Y119" s="436"/>
      <c r="Z119" s="95"/>
      <c r="AA119" s="95"/>
      <c r="AB119" s="178" t="str">
        <f t="shared" si="94"/>
        <v/>
      </c>
      <c r="AC119" s="95" t="str">
        <f t="shared" si="95"/>
        <v/>
      </c>
      <c r="AD119" s="436"/>
      <c r="AE119" s="95"/>
      <c r="AF119" s="95"/>
      <c r="AG119" s="178" t="str">
        <f t="shared" si="96"/>
        <v/>
      </c>
      <c r="AH119" s="95" t="str">
        <f t="shared" si="97"/>
        <v/>
      </c>
      <c r="AI119" s="436"/>
      <c r="AJ119" s="95"/>
      <c r="AK119" s="95"/>
      <c r="AL119" s="178" t="str">
        <f t="shared" si="98"/>
        <v/>
      </c>
      <c r="AM119" s="95" t="str">
        <f t="shared" si="99"/>
        <v/>
      </c>
      <c r="AN119" s="436"/>
      <c r="AO119" s="95"/>
      <c r="AP119" s="95"/>
      <c r="AQ119" s="178" t="str">
        <f t="shared" si="100"/>
        <v/>
      </c>
      <c r="AR119" s="95" t="str">
        <f t="shared" si="101"/>
        <v/>
      </c>
      <c r="AS119" s="436"/>
      <c r="AT119" s="95"/>
      <c r="AU119" s="95"/>
      <c r="AV119" s="178" t="str">
        <f t="shared" si="102"/>
        <v/>
      </c>
      <c r="AW119" s="95" t="str">
        <f t="shared" si="103"/>
        <v/>
      </c>
      <c r="AX119" s="436"/>
    </row>
    <row r="120" spans="2:50" hidden="1">
      <c r="B120" s="435"/>
      <c r="C120" s="95">
        <v>14</v>
      </c>
      <c r="D120" s="95"/>
      <c r="E120" s="95"/>
      <c r="F120" s="95"/>
      <c r="G120" s="178"/>
      <c r="H120" s="436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38"/>
      <c r="M120" s="154" t="str">
        <f t="shared" si="89"/>
        <v/>
      </c>
      <c r="N120" s="433"/>
      <c r="O120" s="433"/>
      <c r="P120" s="95"/>
      <c r="Q120" s="95"/>
      <c r="R120" s="178" t="str">
        <f t="shared" si="90"/>
        <v/>
      </c>
      <c r="S120" s="95" t="str">
        <f t="shared" si="91"/>
        <v/>
      </c>
      <c r="T120" s="436"/>
      <c r="U120" s="95"/>
      <c r="V120" s="95"/>
      <c r="W120" s="178" t="str">
        <f t="shared" si="92"/>
        <v/>
      </c>
      <c r="X120" s="95" t="str">
        <f t="shared" si="93"/>
        <v/>
      </c>
      <c r="Y120" s="436"/>
      <c r="Z120" s="95"/>
      <c r="AA120" s="95"/>
      <c r="AB120" s="178" t="str">
        <f t="shared" si="94"/>
        <v/>
      </c>
      <c r="AC120" s="95" t="str">
        <f t="shared" si="95"/>
        <v/>
      </c>
      <c r="AD120" s="436"/>
      <c r="AE120" s="95"/>
      <c r="AF120" s="95"/>
      <c r="AG120" s="178" t="str">
        <f t="shared" si="96"/>
        <v/>
      </c>
      <c r="AH120" s="95" t="str">
        <f t="shared" si="97"/>
        <v/>
      </c>
      <c r="AI120" s="436"/>
      <c r="AJ120" s="95"/>
      <c r="AK120" s="95"/>
      <c r="AL120" s="178" t="str">
        <f t="shared" si="98"/>
        <v/>
      </c>
      <c r="AM120" s="95" t="str">
        <f t="shared" si="99"/>
        <v/>
      </c>
      <c r="AN120" s="436"/>
      <c r="AO120" s="95"/>
      <c r="AP120" s="95"/>
      <c r="AQ120" s="178" t="str">
        <f t="shared" si="100"/>
        <v/>
      </c>
      <c r="AR120" s="95" t="str">
        <f t="shared" si="101"/>
        <v/>
      </c>
      <c r="AS120" s="436"/>
      <c r="AT120" s="95"/>
      <c r="AU120" s="95"/>
      <c r="AV120" s="178" t="str">
        <f t="shared" si="102"/>
        <v/>
      </c>
      <c r="AW120" s="95" t="str">
        <f t="shared" si="103"/>
        <v/>
      </c>
      <c r="AX120" s="436"/>
    </row>
    <row r="121" spans="2:50" hidden="1">
      <c r="B121" s="435"/>
      <c r="C121" s="95">
        <v>15</v>
      </c>
      <c r="D121" s="95"/>
      <c r="E121" s="95"/>
      <c r="F121" s="95"/>
      <c r="G121" s="178"/>
      <c r="H121" s="436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39"/>
      <c r="M121" s="154" t="str">
        <f t="shared" si="89"/>
        <v/>
      </c>
      <c r="N121" s="433"/>
      <c r="O121" s="433"/>
      <c r="P121" s="95"/>
      <c r="Q121" s="95"/>
      <c r="R121" s="178" t="str">
        <f t="shared" si="90"/>
        <v/>
      </c>
      <c r="S121" s="95" t="str">
        <f t="shared" si="91"/>
        <v/>
      </c>
      <c r="T121" s="436"/>
      <c r="U121" s="95"/>
      <c r="V121" s="95"/>
      <c r="W121" s="178" t="str">
        <f t="shared" si="92"/>
        <v/>
      </c>
      <c r="X121" s="95" t="str">
        <f t="shared" si="93"/>
        <v/>
      </c>
      <c r="Y121" s="436"/>
      <c r="Z121" s="95"/>
      <c r="AA121" s="95"/>
      <c r="AB121" s="178" t="str">
        <f t="shared" si="94"/>
        <v/>
      </c>
      <c r="AC121" s="95" t="str">
        <f t="shared" si="95"/>
        <v/>
      </c>
      <c r="AD121" s="436"/>
      <c r="AE121" s="95"/>
      <c r="AF121" s="95"/>
      <c r="AG121" s="178" t="str">
        <f t="shared" si="96"/>
        <v/>
      </c>
      <c r="AH121" s="95" t="str">
        <f t="shared" si="97"/>
        <v/>
      </c>
      <c r="AI121" s="436"/>
      <c r="AJ121" s="95"/>
      <c r="AK121" s="95"/>
      <c r="AL121" s="178" t="str">
        <f t="shared" si="98"/>
        <v/>
      </c>
      <c r="AM121" s="95" t="str">
        <f t="shared" si="99"/>
        <v/>
      </c>
      <c r="AN121" s="436"/>
      <c r="AO121" s="95"/>
      <c r="AP121" s="95"/>
      <c r="AQ121" s="178" t="str">
        <f t="shared" si="100"/>
        <v/>
      </c>
      <c r="AR121" s="95" t="str">
        <f t="shared" si="101"/>
        <v/>
      </c>
      <c r="AS121" s="436"/>
      <c r="AT121" s="95"/>
      <c r="AU121" s="95"/>
      <c r="AV121" s="178" t="str">
        <f t="shared" si="102"/>
        <v/>
      </c>
      <c r="AW121" s="95" t="str">
        <f t="shared" si="103"/>
        <v/>
      </c>
      <c r="AX121" s="436"/>
    </row>
    <row r="122" spans="2:50" ht="15.75" hidden="1">
      <c r="B122" s="443" t="s">
        <v>167</v>
      </c>
      <c r="C122" s="444"/>
      <c r="D122" s="444"/>
      <c r="E122" s="444"/>
      <c r="F122" s="444"/>
      <c r="G122" s="444"/>
      <c r="H122" s="444"/>
      <c r="I122" s="151"/>
      <c r="J122" s="151"/>
      <c r="K122" s="151"/>
      <c r="L122" s="151"/>
      <c r="M122" s="151"/>
      <c r="N122" s="433" t="s">
        <v>159</v>
      </c>
      <c r="O122" s="446" t="s">
        <v>106</v>
      </c>
      <c r="P122" s="448">
        <f>AT102+1</f>
        <v>45909</v>
      </c>
      <c r="Q122" s="435"/>
      <c r="R122" s="435"/>
      <c r="S122" s="435"/>
      <c r="T122" s="435"/>
      <c r="U122" s="448">
        <f>P122+1</f>
        <v>45910</v>
      </c>
      <c r="V122" s="435"/>
      <c r="W122" s="435"/>
      <c r="X122" s="435"/>
      <c r="Y122" s="435"/>
      <c r="Z122" s="448">
        <f>U122+1</f>
        <v>45911</v>
      </c>
      <c r="AA122" s="435"/>
      <c r="AB122" s="435"/>
      <c r="AC122" s="435"/>
      <c r="AD122" s="435"/>
      <c r="AE122" s="448">
        <f>Z122+1</f>
        <v>45912</v>
      </c>
      <c r="AF122" s="435"/>
      <c r="AG122" s="435"/>
      <c r="AH122" s="435"/>
      <c r="AI122" s="435"/>
      <c r="AJ122" s="448">
        <f>AE122+1</f>
        <v>45913</v>
      </c>
      <c r="AK122" s="435"/>
      <c r="AL122" s="435"/>
      <c r="AM122" s="435"/>
      <c r="AN122" s="435"/>
      <c r="AO122" s="448">
        <f>AJ122+1</f>
        <v>45914</v>
      </c>
      <c r="AP122" s="435"/>
      <c r="AQ122" s="435"/>
      <c r="AR122" s="435"/>
      <c r="AS122" s="435"/>
      <c r="AT122" s="448">
        <f>AO122+1</f>
        <v>45915</v>
      </c>
      <c r="AU122" s="435"/>
      <c r="AV122" s="435"/>
      <c r="AW122" s="435"/>
      <c r="AX122" s="435"/>
    </row>
    <row r="123" spans="2:50" ht="15.75" hidden="1">
      <c r="B123" s="445"/>
      <c r="C123" s="445"/>
      <c r="D123" s="445"/>
      <c r="E123" s="445"/>
      <c r="F123" s="445"/>
      <c r="G123" s="445"/>
      <c r="H123" s="445"/>
      <c r="I123" s="151"/>
      <c r="J123" s="151"/>
      <c r="K123" s="151"/>
      <c r="L123" s="151"/>
      <c r="M123" s="151"/>
      <c r="N123" s="433"/>
      <c r="O123" s="447"/>
      <c r="P123" s="448" t="s">
        <v>120</v>
      </c>
      <c r="Q123" s="435"/>
      <c r="R123" s="435"/>
      <c r="S123" s="435"/>
      <c r="T123" s="435"/>
      <c r="U123" s="448" t="s">
        <v>114</v>
      </c>
      <c r="V123" s="435"/>
      <c r="W123" s="435"/>
      <c r="X123" s="435"/>
      <c r="Y123" s="435"/>
      <c r="Z123" s="448" t="s">
        <v>115</v>
      </c>
      <c r="AA123" s="435"/>
      <c r="AB123" s="435"/>
      <c r="AC123" s="435"/>
      <c r="AD123" s="435"/>
      <c r="AE123" s="448" t="s">
        <v>116</v>
      </c>
      <c r="AF123" s="435"/>
      <c r="AG123" s="435"/>
      <c r="AH123" s="435"/>
      <c r="AI123" s="435"/>
      <c r="AJ123" s="448" t="s">
        <v>117</v>
      </c>
      <c r="AK123" s="435"/>
      <c r="AL123" s="435"/>
      <c r="AM123" s="435"/>
      <c r="AN123" s="435"/>
      <c r="AO123" s="448" t="s">
        <v>118</v>
      </c>
      <c r="AP123" s="435"/>
      <c r="AQ123" s="435"/>
      <c r="AR123" s="435"/>
      <c r="AS123" s="435"/>
      <c r="AT123" s="448" t="s">
        <v>119</v>
      </c>
      <c r="AU123" s="435"/>
      <c r="AV123" s="435"/>
      <c r="AW123" s="435"/>
      <c r="AX123" s="435"/>
    </row>
    <row r="124" spans="2:50" hidden="1">
      <c r="B124" s="433" t="s">
        <v>155</v>
      </c>
      <c r="C124" s="433" t="s">
        <v>147</v>
      </c>
      <c r="D124" s="433"/>
      <c r="E124" s="433" t="s">
        <v>149</v>
      </c>
      <c r="F124" s="433"/>
      <c r="G124" s="433"/>
      <c r="H124" s="440" t="s">
        <v>156</v>
      </c>
      <c r="I124" s="434" t="s">
        <v>225</v>
      </c>
      <c r="J124" s="434"/>
      <c r="K124" s="434"/>
      <c r="L124" s="434" t="s">
        <v>156</v>
      </c>
      <c r="M124" s="434" t="s">
        <v>168</v>
      </c>
      <c r="N124" s="433"/>
      <c r="O124" s="433" t="s">
        <v>158</v>
      </c>
      <c r="P124" s="430" t="s">
        <v>152</v>
      </c>
      <c r="Q124" s="431"/>
      <c r="R124" s="431"/>
      <c r="S124" s="432"/>
      <c r="T124" s="433" t="s">
        <v>156</v>
      </c>
      <c r="U124" s="430" t="s">
        <v>152</v>
      </c>
      <c r="V124" s="431"/>
      <c r="W124" s="431"/>
      <c r="X124" s="432"/>
      <c r="Y124" s="433" t="s">
        <v>156</v>
      </c>
      <c r="Z124" s="430" t="s">
        <v>152</v>
      </c>
      <c r="AA124" s="431"/>
      <c r="AB124" s="431"/>
      <c r="AC124" s="432"/>
      <c r="AD124" s="433" t="s">
        <v>156</v>
      </c>
      <c r="AE124" s="430" t="s">
        <v>152</v>
      </c>
      <c r="AF124" s="431"/>
      <c r="AG124" s="431"/>
      <c r="AH124" s="432"/>
      <c r="AI124" s="433" t="s">
        <v>156</v>
      </c>
      <c r="AJ124" s="430" t="s">
        <v>152</v>
      </c>
      <c r="AK124" s="431"/>
      <c r="AL124" s="431"/>
      <c r="AM124" s="432"/>
      <c r="AN124" s="433" t="s">
        <v>156</v>
      </c>
      <c r="AO124" s="430" t="s">
        <v>152</v>
      </c>
      <c r="AP124" s="431"/>
      <c r="AQ124" s="431"/>
      <c r="AR124" s="432"/>
      <c r="AS124" s="433" t="s">
        <v>156</v>
      </c>
      <c r="AT124" s="430" t="s">
        <v>152</v>
      </c>
      <c r="AU124" s="431"/>
      <c r="AV124" s="431"/>
      <c r="AW124" s="432"/>
      <c r="AX124" s="433" t="s">
        <v>156</v>
      </c>
    </row>
    <row r="125" spans="2:50" hidden="1">
      <c r="B125" s="433"/>
      <c r="C125" s="433"/>
      <c r="D125" s="433"/>
      <c r="E125" s="433" t="s">
        <v>148</v>
      </c>
      <c r="F125" s="433"/>
      <c r="G125" s="433"/>
      <c r="H125" s="441"/>
      <c r="I125" s="434" t="s">
        <v>148</v>
      </c>
      <c r="J125" s="434"/>
      <c r="K125" s="434"/>
      <c r="L125" s="434"/>
      <c r="M125" s="434"/>
      <c r="N125" s="433"/>
      <c r="O125" s="433"/>
      <c r="P125" s="430" t="s">
        <v>153</v>
      </c>
      <c r="Q125" s="431"/>
      <c r="R125" s="431"/>
      <c r="S125" s="432"/>
      <c r="T125" s="433"/>
      <c r="U125" s="430" t="s">
        <v>153</v>
      </c>
      <c r="V125" s="431"/>
      <c r="W125" s="431"/>
      <c r="X125" s="432"/>
      <c r="Y125" s="433"/>
      <c r="Z125" s="430" t="s">
        <v>153</v>
      </c>
      <c r="AA125" s="431"/>
      <c r="AB125" s="431"/>
      <c r="AC125" s="432"/>
      <c r="AD125" s="433"/>
      <c r="AE125" s="430" t="s">
        <v>153</v>
      </c>
      <c r="AF125" s="431"/>
      <c r="AG125" s="431"/>
      <c r="AH125" s="432"/>
      <c r="AI125" s="433"/>
      <c r="AJ125" s="430" t="s">
        <v>153</v>
      </c>
      <c r="AK125" s="431"/>
      <c r="AL125" s="431"/>
      <c r="AM125" s="432"/>
      <c r="AN125" s="433"/>
      <c r="AO125" s="430" t="s">
        <v>153</v>
      </c>
      <c r="AP125" s="431"/>
      <c r="AQ125" s="431"/>
      <c r="AR125" s="432"/>
      <c r="AS125" s="433"/>
      <c r="AT125" s="430" t="s">
        <v>153</v>
      </c>
      <c r="AU125" s="431"/>
      <c r="AV125" s="431"/>
      <c r="AW125" s="432"/>
      <c r="AX125" s="433"/>
    </row>
    <row r="126" spans="2:50" hidden="1">
      <c r="B126" s="433"/>
      <c r="C126" s="433"/>
      <c r="D126" s="433"/>
      <c r="E126" s="94" t="s">
        <v>150</v>
      </c>
      <c r="F126" s="94" t="s">
        <v>151</v>
      </c>
      <c r="G126" s="94" t="s">
        <v>154</v>
      </c>
      <c r="H126" s="442"/>
      <c r="I126" s="153" t="s">
        <v>150</v>
      </c>
      <c r="J126" s="153" t="s">
        <v>151</v>
      </c>
      <c r="K126" s="153" t="s">
        <v>154</v>
      </c>
      <c r="L126" s="434"/>
      <c r="M126" s="434"/>
      <c r="N126" s="433"/>
      <c r="O126" s="433"/>
      <c r="P126" s="94" t="s">
        <v>150</v>
      </c>
      <c r="Q126" s="94" t="s">
        <v>151</v>
      </c>
      <c r="R126" s="94" t="s">
        <v>154</v>
      </c>
      <c r="S126" s="94" t="s">
        <v>168</v>
      </c>
      <c r="T126" s="433"/>
      <c r="U126" s="94" t="s">
        <v>150</v>
      </c>
      <c r="V126" s="94" t="s">
        <v>151</v>
      </c>
      <c r="W126" s="94" t="s">
        <v>154</v>
      </c>
      <c r="X126" s="94" t="s">
        <v>168</v>
      </c>
      <c r="Y126" s="433"/>
      <c r="Z126" s="94" t="s">
        <v>150</v>
      </c>
      <c r="AA126" s="94" t="s">
        <v>151</v>
      </c>
      <c r="AB126" s="94" t="s">
        <v>154</v>
      </c>
      <c r="AC126" s="94" t="s">
        <v>168</v>
      </c>
      <c r="AD126" s="43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3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3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3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33"/>
    </row>
    <row r="127" spans="2:50" hidden="1">
      <c r="B127" s="433" t="s">
        <v>139</v>
      </c>
      <c r="C127" s="95">
        <v>1</v>
      </c>
      <c r="D127" s="95"/>
      <c r="E127" s="95"/>
      <c r="F127" s="95"/>
      <c r="G127" s="178" t="e">
        <f>F127/E127</f>
        <v>#DIV/0!</v>
      </c>
      <c r="H127" s="436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37" t="str">
        <f>IFERROR(AVERAGE(K127:K141),"-")</f>
        <v>-</v>
      </c>
      <c r="M127" s="154" t="str">
        <f>IFERROR(RANK(K127, K$127:K$141),"")</f>
        <v/>
      </c>
      <c r="N127" s="433"/>
      <c r="O127" s="43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36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36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36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36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36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36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36" t="e">
        <f>AVERAGE(AV127:AV141)</f>
        <v>#DIV/0!</v>
      </c>
    </row>
    <row r="128" spans="2:50" hidden="1">
      <c r="B128" s="435"/>
      <c r="C128" s="95">
        <v>2</v>
      </c>
      <c r="D128" s="95"/>
      <c r="E128" s="95"/>
      <c r="F128" s="95"/>
      <c r="G128" s="178"/>
      <c r="H128" s="436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38"/>
      <c r="M128" s="154" t="str">
        <f t="shared" ref="M128:M141" si="106">IFERROR(RANK(K128, K$127:K$141),"")</f>
        <v/>
      </c>
      <c r="N128" s="433"/>
      <c r="O128" s="43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36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36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36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36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36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36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36"/>
    </row>
    <row r="129" spans="2:50" hidden="1">
      <c r="B129" s="435"/>
      <c r="C129" s="95">
        <v>3</v>
      </c>
      <c r="D129" s="95"/>
      <c r="E129" s="95"/>
      <c r="F129" s="95"/>
      <c r="G129" s="178"/>
      <c r="H129" s="436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38"/>
      <c r="M129" s="154" t="str">
        <f t="shared" si="106"/>
        <v/>
      </c>
      <c r="N129" s="433"/>
      <c r="O129" s="433"/>
      <c r="P129" s="95"/>
      <c r="Q129" s="95"/>
      <c r="R129" s="178" t="str">
        <f t="shared" si="107"/>
        <v/>
      </c>
      <c r="S129" s="95" t="str">
        <f t="shared" si="108"/>
        <v/>
      </c>
      <c r="T129" s="436"/>
      <c r="U129" s="95"/>
      <c r="V129" s="95"/>
      <c r="W129" s="178" t="str">
        <f t="shared" si="109"/>
        <v/>
      </c>
      <c r="X129" s="95" t="str">
        <f t="shared" si="110"/>
        <v/>
      </c>
      <c r="Y129" s="436"/>
      <c r="Z129" s="95"/>
      <c r="AA129" s="95"/>
      <c r="AB129" s="178" t="str">
        <f t="shared" si="111"/>
        <v/>
      </c>
      <c r="AC129" s="95" t="str">
        <f t="shared" si="112"/>
        <v/>
      </c>
      <c r="AD129" s="436"/>
      <c r="AE129" s="95"/>
      <c r="AF129" s="95"/>
      <c r="AG129" s="178" t="str">
        <f t="shared" si="113"/>
        <v/>
      </c>
      <c r="AH129" s="95" t="str">
        <f t="shared" si="114"/>
        <v/>
      </c>
      <c r="AI129" s="436"/>
      <c r="AJ129" s="95"/>
      <c r="AK129" s="95"/>
      <c r="AL129" s="178" t="str">
        <f t="shared" si="115"/>
        <v/>
      </c>
      <c r="AM129" s="95" t="str">
        <f t="shared" si="116"/>
        <v/>
      </c>
      <c r="AN129" s="436"/>
      <c r="AO129" s="95"/>
      <c r="AP129" s="95"/>
      <c r="AQ129" s="178" t="str">
        <f t="shared" si="117"/>
        <v/>
      </c>
      <c r="AR129" s="95" t="str">
        <f t="shared" si="118"/>
        <v/>
      </c>
      <c r="AS129" s="436"/>
      <c r="AT129" s="95"/>
      <c r="AU129" s="95"/>
      <c r="AV129" s="178" t="str">
        <f t="shared" si="119"/>
        <v/>
      </c>
      <c r="AW129" s="95" t="str">
        <f t="shared" si="120"/>
        <v/>
      </c>
      <c r="AX129" s="436"/>
    </row>
    <row r="130" spans="2:50" hidden="1">
      <c r="B130" s="435"/>
      <c r="C130" s="95">
        <v>4</v>
      </c>
      <c r="D130" s="95"/>
      <c r="E130" s="95"/>
      <c r="F130" s="95"/>
      <c r="G130" s="178"/>
      <c r="H130" s="436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38"/>
      <c r="M130" s="154" t="str">
        <f t="shared" si="106"/>
        <v/>
      </c>
      <c r="N130" s="433"/>
      <c r="O130" s="433"/>
      <c r="P130" s="95"/>
      <c r="Q130" s="95"/>
      <c r="R130" s="178" t="str">
        <f t="shared" si="107"/>
        <v/>
      </c>
      <c r="S130" s="95" t="str">
        <f t="shared" si="108"/>
        <v/>
      </c>
      <c r="T130" s="436"/>
      <c r="U130" s="95"/>
      <c r="V130" s="95"/>
      <c r="W130" s="178" t="str">
        <f t="shared" si="109"/>
        <v/>
      </c>
      <c r="X130" s="95" t="str">
        <f t="shared" si="110"/>
        <v/>
      </c>
      <c r="Y130" s="436"/>
      <c r="Z130" s="95"/>
      <c r="AA130" s="95"/>
      <c r="AB130" s="178" t="str">
        <f t="shared" si="111"/>
        <v/>
      </c>
      <c r="AC130" s="95" t="str">
        <f t="shared" si="112"/>
        <v/>
      </c>
      <c r="AD130" s="436"/>
      <c r="AE130" s="95"/>
      <c r="AF130" s="95"/>
      <c r="AG130" s="178" t="str">
        <f t="shared" si="113"/>
        <v/>
      </c>
      <c r="AH130" s="95" t="str">
        <f t="shared" si="114"/>
        <v/>
      </c>
      <c r="AI130" s="436"/>
      <c r="AJ130" s="95"/>
      <c r="AK130" s="95"/>
      <c r="AL130" s="178" t="str">
        <f t="shared" si="115"/>
        <v/>
      </c>
      <c r="AM130" s="95" t="str">
        <f t="shared" si="116"/>
        <v/>
      </c>
      <c r="AN130" s="436"/>
      <c r="AO130" s="95"/>
      <c r="AP130" s="95"/>
      <c r="AQ130" s="178" t="str">
        <f t="shared" si="117"/>
        <v/>
      </c>
      <c r="AR130" s="95" t="str">
        <f t="shared" si="118"/>
        <v/>
      </c>
      <c r="AS130" s="436"/>
      <c r="AT130" s="95"/>
      <c r="AU130" s="95"/>
      <c r="AV130" s="178" t="str">
        <f t="shared" si="119"/>
        <v/>
      </c>
      <c r="AW130" s="95" t="str">
        <f t="shared" si="120"/>
        <v/>
      </c>
      <c r="AX130" s="436"/>
    </row>
    <row r="131" spans="2:50" hidden="1">
      <c r="B131" s="435"/>
      <c r="C131" s="95">
        <v>5</v>
      </c>
      <c r="D131" s="95"/>
      <c r="E131" s="95"/>
      <c r="F131" s="95"/>
      <c r="G131" s="178"/>
      <c r="H131" s="436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38"/>
      <c r="M131" s="154" t="str">
        <f t="shared" si="106"/>
        <v/>
      </c>
      <c r="N131" s="433"/>
      <c r="O131" s="433"/>
      <c r="P131" s="95"/>
      <c r="Q131" s="95"/>
      <c r="R131" s="178" t="str">
        <f t="shared" si="107"/>
        <v/>
      </c>
      <c r="S131" s="95" t="str">
        <f t="shared" si="108"/>
        <v/>
      </c>
      <c r="T131" s="436"/>
      <c r="U131" s="95"/>
      <c r="V131" s="95"/>
      <c r="W131" s="178" t="str">
        <f t="shared" si="109"/>
        <v/>
      </c>
      <c r="X131" s="95" t="str">
        <f t="shared" si="110"/>
        <v/>
      </c>
      <c r="Y131" s="436"/>
      <c r="Z131" s="95"/>
      <c r="AA131" s="95"/>
      <c r="AB131" s="178" t="str">
        <f t="shared" si="111"/>
        <v/>
      </c>
      <c r="AC131" s="95" t="str">
        <f t="shared" si="112"/>
        <v/>
      </c>
      <c r="AD131" s="436"/>
      <c r="AE131" s="95"/>
      <c r="AF131" s="95"/>
      <c r="AG131" s="178" t="str">
        <f t="shared" si="113"/>
        <v/>
      </c>
      <c r="AH131" s="95" t="str">
        <f t="shared" si="114"/>
        <v/>
      </c>
      <c r="AI131" s="436"/>
      <c r="AJ131" s="95"/>
      <c r="AK131" s="95"/>
      <c r="AL131" s="178" t="str">
        <f t="shared" si="115"/>
        <v/>
      </c>
      <c r="AM131" s="95" t="str">
        <f t="shared" si="116"/>
        <v/>
      </c>
      <c r="AN131" s="436"/>
      <c r="AO131" s="95"/>
      <c r="AP131" s="95"/>
      <c r="AQ131" s="178" t="str">
        <f t="shared" si="117"/>
        <v/>
      </c>
      <c r="AR131" s="95" t="str">
        <f t="shared" si="118"/>
        <v/>
      </c>
      <c r="AS131" s="436"/>
      <c r="AT131" s="95"/>
      <c r="AU131" s="95"/>
      <c r="AV131" s="178" t="str">
        <f t="shared" si="119"/>
        <v/>
      </c>
      <c r="AW131" s="95" t="str">
        <f t="shared" si="120"/>
        <v/>
      </c>
      <c r="AX131" s="436"/>
    </row>
    <row r="132" spans="2:50" hidden="1">
      <c r="B132" s="435"/>
      <c r="C132" s="95">
        <v>6</v>
      </c>
      <c r="D132" s="95"/>
      <c r="E132" s="95"/>
      <c r="F132" s="95"/>
      <c r="G132" s="178"/>
      <c r="H132" s="436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38"/>
      <c r="M132" s="154" t="str">
        <f t="shared" si="106"/>
        <v/>
      </c>
      <c r="N132" s="433"/>
      <c r="O132" s="433"/>
      <c r="P132" s="95"/>
      <c r="Q132" s="95"/>
      <c r="R132" s="178" t="str">
        <f t="shared" si="107"/>
        <v/>
      </c>
      <c r="S132" s="95" t="str">
        <f t="shared" si="108"/>
        <v/>
      </c>
      <c r="T132" s="436"/>
      <c r="U132" s="95"/>
      <c r="V132" s="95"/>
      <c r="W132" s="178" t="str">
        <f t="shared" si="109"/>
        <v/>
      </c>
      <c r="X132" s="95" t="str">
        <f t="shared" si="110"/>
        <v/>
      </c>
      <c r="Y132" s="436"/>
      <c r="Z132" s="95"/>
      <c r="AA132" s="95"/>
      <c r="AB132" s="178" t="str">
        <f t="shared" si="111"/>
        <v/>
      </c>
      <c r="AC132" s="95" t="str">
        <f t="shared" si="112"/>
        <v/>
      </c>
      <c r="AD132" s="436"/>
      <c r="AE132" s="95"/>
      <c r="AF132" s="95"/>
      <c r="AG132" s="178" t="str">
        <f t="shared" si="113"/>
        <v/>
      </c>
      <c r="AH132" s="95" t="str">
        <f t="shared" si="114"/>
        <v/>
      </c>
      <c r="AI132" s="436"/>
      <c r="AJ132" s="95"/>
      <c r="AK132" s="95"/>
      <c r="AL132" s="178" t="str">
        <f t="shared" si="115"/>
        <v/>
      </c>
      <c r="AM132" s="95" t="str">
        <f t="shared" si="116"/>
        <v/>
      </c>
      <c r="AN132" s="436"/>
      <c r="AO132" s="95"/>
      <c r="AP132" s="95"/>
      <c r="AQ132" s="178" t="str">
        <f t="shared" si="117"/>
        <v/>
      </c>
      <c r="AR132" s="95" t="str">
        <f t="shared" si="118"/>
        <v/>
      </c>
      <c r="AS132" s="436"/>
      <c r="AT132" s="95"/>
      <c r="AU132" s="95"/>
      <c r="AV132" s="178" t="str">
        <f t="shared" si="119"/>
        <v/>
      </c>
      <c r="AW132" s="95" t="str">
        <f t="shared" si="120"/>
        <v/>
      </c>
      <c r="AX132" s="436"/>
    </row>
    <row r="133" spans="2:50" hidden="1">
      <c r="B133" s="435"/>
      <c r="C133" s="95">
        <v>7</v>
      </c>
      <c r="D133" s="95"/>
      <c r="E133" s="95"/>
      <c r="F133" s="95"/>
      <c r="G133" s="178"/>
      <c r="H133" s="436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38"/>
      <c r="M133" s="154" t="str">
        <f t="shared" si="106"/>
        <v/>
      </c>
      <c r="N133" s="433"/>
      <c r="O133" s="433"/>
      <c r="P133" s="95"/>
      <c r="Q133" s="95"/>
      <c r="R133" s="178" t="str">
        <f t="shared" si="107"/>
        <v/>
      </c>
      <c r="S133" s="95" t="str">
        <f t="shared" si="108"/>
        <v/>
      </c>
      <c r="T133" s="436"/>
      <c r="U133" s="95"/>
      <c r="V133" s="95"/>
      <c r="W133" s="178" t="str">
        <f t="shared" si="109"/>
        <v/>
      </c>
      <c r="X133" s="95" t="str">
        <f t="shared" si="110"/>
        <v/>
      </c>
      <c r="Y133" s="436"/>
      <c r="Z133" s="95"/>
      <c r="AA133" s="95"/>
      <c r="AB133" s="178" t="str">
        <f t="shared" si="111"/>
        <v/>
      </c>
      <c r="AC133" s="95" t="str">
        <f t="shared" si="112"/>
        <v/>
      </c>
      <c r="AD133" s="436"/>
      <c r="AE133" s="95"/>
      <c r="AF133" s="95"/>
      <c r="AG133" s="178" t="str">
        <f t="shared" si="113"/>
        <v/>
      </c>
      <c r="AH133" s="95" t="str">
        <f t="shared" si="114"/>
        <v/>
      </c>
      <c r="AI133" s="436"/>
      <c r="AJ133" s="95"/>
      <c r="AK133" s="95"/>
      <c r="AL133" s="178" t="str">
        <f t="shared" si="115"/>
        <v/>
      </c>
      <c r="AM133" s="95" t="str">
        <f t="shared" si="116"/>
        <v/>
      </c>
      <c r="AN133" s="436"/>
      <c r="AO133" s="95"/>
      <c r="AP133" s="95"/>
      <c r="AQ133" s="178" t="str">
        <f t="shared" si="117"/>
        <v/>
      </c>
      <c r="AR133" s="95" t="str">
        <f t="shared" si="118"/>
        <v/>
      </c>
      <c r="AS133" s="436"/>
      <c r="AT133" s="95"/>
      <c r="AU133" s="95"/>
      <c r="AV133" s="178" t="str">
        <f t="shared" si="119"/>
        <v/>
      </c>
      <c r="AW133" s="95" t="str">
        <f t="shared" si="120"/>
        <v/>
      </c>
      <c r="AX133" s="436"/>
    </row>
    <row r="134" spans="2:50" hidden="1">
      <c r="B134" s="435"/>
      <c r="C134" s="95">
        <v>8</v>
      </c>
      <c r="D134" s="95"/>
      <c r="E134" s="95"/>
      <c r="F134" s="95"/>
      <c r="G134" s="178"/>
      <c r="H134" s="436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38"/>
      <c r="M134" s="154" t="str">
        <f t="shared" si="106"/>
        <v/>
      </c>
      <c r="N134" s="433"/>
      <c r="O134" s="433"/>
      <c r="P134" s="95"/>
      <c r="Q134" s="95"/>
      <c r="R134" s="178" t="str">
        <f t="shared" si="107"/>
        <v/>
      </c>
      <c r="S134" s="95" t="str">
        <f t="shared" si="108"/>
        <v/>
      </c>
      <c r="T134" s="436"/>
      <c r="U134" s="95"/>
      <c r="V134" s="95"/>
      <c r="W134" s="178" t="str">
        <f t="shared" si="109"/>
        <v/>
      </c>
      <c r="X134" s="95" t="str">
        <f t="shared" si="110"/>
        <v/>
      </c>
      <c r="Y134" s="436"/>
      <c r="Z134" s="95"/>
      <c r="AA134" s="95"/>
      <c r="AB134" s="178" t="str">
        <f t="shared" si="111"/>
        <v/>
      </c>
      <c r="AC134" s="95" t="str">
        <f t="shared" si="112"/>
        <v/>
      </c>
      <c r="AD134" s="436"/>
      <c r="AE134" s="95"/>
      <c r="AF134" s="95"/>
      <c r="AG134" s="178" t="str">
        <f t="shared" si="113"/>
        <v/>
      </c>
      <c r="AH134" s="95" t="str">
        <f t="shared" si="114"/>
        <v/>
      </c>
      <c r="AI134" s="436"/>
      <c r="AJ134" s="95"/>
      <c r="AK134" s="95"/>
      <c r="AL134" s="178" t="str">
        <f t="shared" si="115"/>
        <v/>
      </c>
      <c r="AM134" s="95" t="str">
        <f t="shared" si="116"/>
        <v/>
      </c>
      <c r="AN134" s="436"/>
      <c r="AO134" s="95"/>
      <c r="AP134" s="95"/>
      <c r="AQ134" s="178" t="str">
        <f t="shared" si="117"/>
        <v/>
      </c>
      <c r="AR134" s="95" t="str">
        <f t="shared" si="118"/>
        <v/>
      </c>
      <c r="AS134" s="436"/>
      <c r="AT134" s="95"/>
      <c r="AU134" s="95"/>
      <c r="AV134" s="178" t="str">
        <f t="shared" si="119"/>
        <v/>
      </c>
      <c r="AW134" s="95" t="str">
        <f t="shared" si="120"/>
        <v/>
      </c>
      <c r="AX134" s="436"/>
    </row>
    <row r="135" spans="2:50" hidden="1">
      <c r="B135" s="435"/>
      <c r="C135" s="95">
        <v>9</v>
      </c>
      <c r="D135" s="95"/>
      <c r="E135" s="95"/>
      <c r="F135" s="95"/>
      <c r="G135" s="178"/>
      <c r="H135" s="436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38"/>
      <c r="M135" s="154" t="str">
        <f t="shared" si="106"/>
        <v/>
      </c>
      <c r="N135" s="433"/>
      <c r="O135" s="433"/>
      <c r="P135" s="95"/>
      <c r="Q135" s="95"/>
      <c r="R135" s="178" t="str">
        <f t="shared" si="107"/>
        <v/>
      </c>
      <c r="S135" s="95" t="str">
        <f t="shared" si="108"/>
        <v/>
      </c>
      <c r="T135" s="436"/>
      <c r="U135" s="95"/>
      <c r="V135" s="95"/>
      <c r="W135" s="178" t="str">
        <f t="shared" si="109"/>
        <v/>
      </c>
      <c r="X135" s="95" t="str">
        <f t="shared" si="110"/>
        <v/>
      </c>
      <c r="Y135" s="436"/>
      <c r="Z135" s="95"/>
      <c r="AA135" s="95"/>
      <c r="AB135" s="178" t="str">
        <f t="shared" si="111"/>
        <v/>
      </c>
      <c r="AC135" s="95" t="str">
        <f t="shared" si="112"/>
        <v/>
      </c>
      <c r="AD135" s="436"/>
      <c r="AE135" s="95"/>
      <c r="AF135" s="95"/>
      <c r="AG135" s="178" t="str">
        <f t="shared" si="113"/>
        <v/>
      </c>
      <c r="AH135" s="95" t="str">
        <f t="shared" si="114"/>
        <v/>
      </c>
      <c r="AI135" s="436"/>
      <c r="AJ135" s="95"/>
      <c r="AK135" s="95"/>
      <c r="AL135" s="178" t="str">
        <f t="shared" si="115"/>
        <v/>
      </c>
      <c r="AM135" s="95" t="str">
        <f t="shared" si="116"/>
        <v/>
      </c>
      <c r="AN135" s="436"/>
      <c r="AO135" s="95"/>
      <c r="AP135" s="95"/>
      <c r="AQ135" s="178" t="str">
        <f t="shared" si="117"/>
        <v/>
      </c>
      <c r="AR135" s="95" t="str">
        <f t="shared" si="118"/>
        <v/>
      </c>
      <c r="AS135" s="436"/>
      <c r="AT135" s="95"/>
      <c r="AU135" s="95"/>
      <c r="AV135" s="178" t="str">
        <f t="shared" si="119"/>
        <v/>
      </c>
      <c r="AW135" s="95" t="str">
        <f t="shared" si="120"/>
        <v/>
      </c>
      <c r="AX135" s="436"/>
    </row>
    <row r="136" spans="2:50" hidden="1">
      <c r="B136" s="435"/>
      <c r="C136" s="95">
        <v>10</v>
      </c>
      <c r="D136" s="95"/>
      <c r="E136" s="95"/>
      <c r="F136" s="95"/>
      <c r="G136" s="178"/>
      <c r="H136" s="436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38"/>
      <c r="M136" s="154" t="str">
        <f t="shared" si="106"/>
        <v/>
      </c>
      <c r="N136" s="433"/>
      <c r="O136" s="433"/>
      <c r="P136" s="95"/>
      <c r="Q136" s="95"/>
      <c r="R136" s="178" t="str">
        <f t="shared" si="107"/>
        <v/>
      </c>
      <c r="S136" s="95" t="str">
        <f t="shared" si="108"/>
        <v/>
      </c>
      <c r="T136" s="436"/>
      <c r="U136" s="95"/>
      <c r="V136" s="95"/>
      <c r="W136" s="178" t="str">
        <f t="shared" si="109"/>
        <v/>
      </c>
      <c r="X136" s="95" t="str">
        <f t="shared" si="110"/>
        <v/>
      </c>
      <c r="Y136" s="436"/>
      <c r="Z136" s="95"/>
      <c r="AA136" s="95"/>
      <c r="AB136" s="178" t="str">
        <f t="shared" si="111"/>
        <v/>
      </c>
      <c r="AC136" s="95" t="str">
        <f t="shared" si="112"/>
        <v/>
      </c>
      <c r="AD136" s="436"/>
      <c r="AE136" s="95"/>
      <c r="AF136" s="95"/>
      <c r="AG136" s="178" t="str">
        <f t="shared" si="113"/>
        <v/>
      </c>
      <c r="AH136" s="95" t="str">
        <f t="shared" si="114"/>
        <v/>
      </c>
      <c r="AI136" s="436"/>
      <c r="AJ136" s="95"/>
      <c r="AK136" s="95"/>
      <c r="AL136" s="178" t="str">
        <f t="shared" si="115"/>
        <v/>
      </c>
      <c r="AM136" s="95" t="str">
        <f t="shared" si="116"/>
        <v/>
      </c>
      <c r="AN136" s="436"/>
      <c r="AO136" s="95"/>
      <c r="AP136" s="95"/>
      <c r="AQ136" s="178" t="str">
        <f t="shared" si="117"/>
        <v/>
      </c>
      <c r="AR136" s="95" t="str">
        <f t="shared" si="118"/>
        <v/>
      </c>
      <c r="AS136" s="436"/>
      <c r="AT136" s="95"/>
      <c r="AU136" s="95"/>
      <c r="AV136" s="178" t="str">
        <f t="shared" si="119"/>
        <v/>
      </c>
      <c r="AW136" s="95" t="str">
        <f t="shared" si="120"/>
        <v/>
      </c>
      <c r="AX136" s="436"/>
    </row>
    <row r="137" spans="2:50" hidden="1">
      <c r="B137" s="435"/>
      <c r="C137" s="95">
        <v>11</v>
      </c>
      <c r="D137" s="95"/>
      <c r="E137" s="95"/>
      <c r="F137" s="95"/>
      <c r="G137" s="178"/>
      <c r="H137" s="436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38"/>
      <c r="M137" s="154" t="str">
        <f t="shared" si="106"/>
        <v/>
      </c>
      <c r="N137" s="433"/>
      <c r="O137" s="433"/>
      <c r="P137" s="95"/>
      <c r="Q137" s="95"/>
      <c r="R137" s="178" t="str">
        <f t="shared" si="107"/>
        <v/>
      </c>
      <c r="S137" s="95" t="str">
        <f t="shared" si="108"/>
        <v/>
      </c>
      <c r="T137" s="436"/>
      <c r="U137" s="95"/>
      <c r="V137" s="95"/>
      <c r="W137" s="178" t="str">
        <f t="shared" si="109"/>
        <v/>
      </c>
      <c r="X137" s="95" t="str">
        <f t="shared" si="110"/>
        <v/>
      </c>
      <c r="Y137" s="436"/>
      <c r="Z137" s="95"/>
      <c r="AA137" s="95"/>
      <c r="AB137" s="178" t="str">
        <f t="shared" si="111"/>
        <v/>
      </c>
      <c r="AC137" s="95" t="str">
        <f t="shared" si="112"/>
        <v/>
      </c>
      <c r="AD137" s="436"/>
      <c r="AE137" s="95"/>
      <c r="AF137" s="95"/>
      <c r="AG137" s="178" t="str">
        <f t="shared" si="113"/>
        <v/>
      </c>
      <c r="AH137" s="95" t="str">
        <f t="shared" si="114"/>
        <v/>
      </c>
      <c r="AI137" s="436"/>
      <c r="AJ137" s="95"/>
      <c r="AK137" s="95"/>
      <c r="AL137" s="178" t="str">
        <f t="shared" si="115"/>
        <v/>
      </c>
      <c r="AM137" s="95" t="str">
        <f t="shared" si="116"/>
        <v/>
      </c>
      <c r="AN137" s="436"/>
      <c r="AO137" s="95"/>
      <c r="AP137" s="95"/>
      <c r="AQ137" s="178" t="str">
        <f t="shared" si="117"/>
        <v/>
      </c>
      <c r="AR137" s="95" t="str">
        <f t="shared" si="118"/>
        <v/>
      </c>
      <c r="AS137" s="436"/>
      <c r="AT137" s="95"/>
      <c r="AU137" s="95"/>
      <c r="AV137" s="178" t="str">
        <f t="shared" si="119"/>
        <v/>
      </c>
      <c r="AW137" s="95" t="str">
        <f t="shared" si="120"/>
        <v/>
      </c>
      <c r="AX137" s="436"/>
    </row>
    <row r="138" spans="2:50" hidden="1">
      <c r="B138" s="435"/>
      <c r="C138" s="95">
        <v>12</v>
      </c>
      <c r="D138" s="95"/>
      <c r="E138" s="95"/>
      <c r="F138" s="95"/>
      <c r="G138" s="178"/>
      <c r="H138" s="436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38"/>
      <c r="M138" s="154" t="str">
        <f t="shared" si="106"/>
        <v/>
      </c>
      <c r="N138" s="433"/>
      <c r="O138" s="433"/>
      <c r="P138" s="95"/>
      <c r="Q138" s="95"/>
      <c r="R138" s="178" t="str">
        <f t="shared" si="107"/>
        <v/>
      </c>
      <c r="S138" s="95" t="str">
        <f t="shared" si="108"/>
        <v/>
      </c>
      <c r="T138" s="436"/>
      <c r="U138" s="95"/>
      <c r="V138" s="95"/>
      <c r="W138" s="178" t="str">
        <f t="shared" si="109"/>
        <v/>
      </c>
      <c r="X138" s="95" t="str">
        <f t="shared" si="110"/>
        <v/>
      </c>
      <c r="Y138" s="436"/>
      <c r="Z138" s="95"/>
      <c r="AA138" s="95"/>
      <c r="AB138" s="178" t="str">
        <f t="shared" si="111"/>
        <v/>
      </c>
      <c r="AC138" s="95" t="str">
        <f t="shared" si="112"/>
        <v/>
      </c>
      <c r="AD138" s="436"/>
      <c r="AE138" s="95"/>
      <c r="AF138" s="95"/>
      <c r="AG138" s="178" t="str">
        <f t="shared" si="113"/>
        <v/>
      </c>
      <c r="AH138" s="95" t="str">
        <f t="shared" si="114"/>
        <v/>
      </c>
      <c r="AI138" s="436"/>
      <c r="AJ138" s="95"/>
      <c r="AK138" s="95"/>
      <c r="AL138" s="178" t="str">
        <f t="shared" si="115"/>
        <v/>
      </c>
      <c r="AM138" s="95" t="str">
        <f t="shared" si="116"/>
        <v/>
      </c>
      <c r="AN138" s="436"/>
      <c r="AO138" s="95"/>
      <c r="AP138" s="95"/>
      <c r="AQ138" s="178" t="str">
        <f t="shared" si="117"/>
        <v/>
      </c>
      <c r="AR138" s="95" t="str">
        <f t="shared" si="118"/>
        <v/>
      </c>
      <c r="AS138" s="436"/>
      <c r="AT138" s="95"/>
      <c r="AU138" s="95"/>
      <c r="AV138" s="178" t="str">
        <f t="shared" si="119"/>
        <v/>
      </c>
      <c r="AW138" s="95" t="str">
        <f t="shared" si="120"/>
        <v/>
      </c>
      <c r="AX138" s="436"/>
    </row>
    <row r="139" spans="2:50" hidden="1">
      <c r="B139" s="435"/>
      <c r="C139" s="95">
        <v>13</v>
      </c>
      <c r="D139" s="95"/>
      <c r="E139" s="95"/>
      <c r="F139" s="95"/>
      <c r="G139" s="178"/>
      <c r="H139" s="436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38"/>
      <c r="M139" s="154" t="str">
        <f t="shared" si="106"/>
        <v/>
      </c>
      <c r="N139" s="433"/>
      <c r="O139" s="433"/>
      <c r="P139" s="95"/>
      <c r="Q139" s="95"/>
      <c r="R139" s="178" t="str">
        <f t="shared" si="107"/>
        <v/>
      </c>
      <c r="S139" s="95" t="str">
        <f t="shared" si="108"/>
        <v/>
      </c>
      <c r="T139" s="436"/>
      <c r="U139" s="95"/>
      <c r="V139" s="95"/>
      <c r="W139" s="178" t="str">
        <f t="shared" si="109"/>
        <v/>
      </c>
      <c r="X139" s="95" t="str">
        <f t="shared" si="110"/>
        <v/>
      </c>
      <c r="Y139" s="436"/>
      <c r="Z139" s="95"/>
      <c r="AA139" s="95"/>
      <c r="AB139" s="178" t="str">
        <f t="shared" si="111"/>
        <v/>
      </c>
      <c r="AC139" s="95" t="str">
        <f t="shared" si="112"/>
        <v/>
      </c>
      <c r="AD139" s="436"/>
      <c r="AE139" s="95"/>
      <c r="AF139" s="95"/>
      <c r="AG139" s="178" t="str">
        <f t="shared" si="113"/>
        <v/>
      </c>
      <c r="AH139" s="95" t="str">
        <f t="shared" si="114"/>
        <v/>
      </c>
      <c r="AI139" s="436"/>
      <c r="AJ139" s="95"/>
      <c r="AK139" s="95"/>
      <c r="AL139" s="178" t="str">
        <f t="shared" si="115"/>
        <v/>
      </c>
      <c r="AM139" s="95" t="str">
        <f t="shared" si="116"/>
        <v/>
      </c>
      <c r="AN139" s="436"/>
      <c r="AO139" s="95"/>
      <c r="AP139" s="95"/>
      <c r="AQ139" s="178" t="str">
        <f t="shared" si="117"/>
        <v/>
      </c>
      <c r="AR139" s="95" t="str">
        <f t="shared" si="118"/>
        <v/>
      </c>
      <c r="AS139" s="436"/>
      <c r="AT139" s="95"/>
      <c r="AU139" s="95"/>
      <c r="AV139" s="178" t="str">
        <f t="shared" si="119"/>
        <v/>
      </c>
      <c r="AW139" s="95" t="str">
        <f t="shared" si="120"/>
        <v/>
      </c>
      <c r="AX139" s="436"/>
    </row>
    <row r="140" spans="2:50" hidden="1">
      <c r="B140" s="435"/>
      <c r="C140" s="95">
        <v>14</v>
      </c>
      <c r="D140" s="95"/>
      <c r="E140" s="95"/>
      <c r="F140" s="95"/>
      <c r="G140" s="178"/>
      <c r="H140" s="436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38"/>
      <c r="M140" s="154" t="str">
        <f t="shared" si="106"/>
        <v/>
      </c>
      <c r="N140" s="433"/>
      <c r="O140" s="433"/>
      <c r="P140" s="95"/>
      <c r="Q140" s="95"/>
      <c r="R140" s="178" t="str">
        <f t="shared" si="107"/>
        <v/>
      </c>
      <c r="S140" s="95" t="str">
        <f t="shared" si="108"/>
        <v/>
      </c>
      <c r="T140" s="436"/>
      <c r="U140" s="95"/>
      <c r="V140" s="95"/>
      <c r="W140" s="178" t="str">
        <f t="shared" si="109"/>
        <v/>
      </c>
      <c r="X140" s="95" t="str">
        <f t="shared" si="110"/>
        <v/>
      </c>
      <c r="Y140" s="436"/>
      <c r="Z140" s="95"/>
      <c r="AA140" s="95"/>
      <c r="AB140" s="178" t="str">
        <f t="shared" si="111"/>
        <v/>
      </c>
      <c r="AC140" s="95" t="str">
        <f t="shared" si="112"/>
        <v/>
      </c>
      <c r="AD140" s="436"/>
      <c r="AE140" s="95"/>
      <c r="AF140" s="95"/>
      <c r="AG140" s="178" t="str">
        <f t="shared" si="113"/>
        <v/>
      </c>
      <c r="AH140" s="95" t="str">
        <f t="shared" si="114"/>
        <v/>
      </c>
      <c r="AI140" s="436"/>
      <c r="AJ140" s="95"/>
      <c r="AK140" s="95"/>
      <c r="AL140" s="178" t="str">
        <f t="shared" si="115"/>
        <v/>
      </c>
      <c r="AM140" s="95" t="str">
        <f t="shared" si="116"/>
        <v/>
      </c>
      <c r="AN140" s="436"/>
      <c r="AO140" s="95"/>
      <c r="AP140" s="95"/>
      <c r="AQ140" s="178" t="str">
        <f t="shared" si="117"/>
        <v/>
      </c>
      <c r="AR140" s="95" t="str">
        <f t="shared" si="118"/>
        <v/>
      </c>
      <c r="AS140" s="436"/>
      <c r="AT140" s="95"/>
      <c r="AU140" s="95"/>
      <c r="AV140" s="178" t="str">
        <f t="shared" si="119"/>
        <v/>
      </c>
      <c r="AW140" s="95" t="str">
        <f t="shared" si="120"/>
        <v/>
      </c>
      <c r="AX140" s="436"/>
    </row>
    <row r="141" spans="2:50" hidden="1">
      <c r="B141" s="435"/>
      <c r="C141" s="95">
        <v>15</v>
      </c>
      <c r="D141" s="95"/>
      <c r="E141" s="95"/>
      <c r="F141" s="95"/>
      <c r="G141" s="178"/>
      <c r="H141" s="436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39"/>
      <c r="M141" s="154" t="str">
        <f t="shared" si="106"/>
        <v/>
      </c>
      <c r="N141" s="433"/>
      <c r="O141" s="433"/>
      <c r="P141" s="95"/>
      <c r="Q141" s="95"/>
      <c r="R141" s="178" t="str">
        <f t="shared" si="107"/>
        <v/>
      </c>
      <c r="S141" s="95" t="str">
        <f t="shared" si="108"/>
        <v/>
      </c>
      <c r="T141" s="436"/>
      <c r="U141" s="95"/>
      <c r="V141" s="95"/>
      <c r="W141" s="178" t="str">
        <f t="shared" si="109"/>
        <v/>
      </c>
      <c r="X141" s="95" t="str">
        <f t="shared" si="110"/>
        <v/>
      </c>
      <c r="Y141" s="436"/>
      <c r="Z141" s="95"/>
      <c r="AA141" s="95"/>
      <c r="AB141" s="178" t="str">
        <f t="shared" si="111"/>
        <v/>
      </c>
      <c r="AC141" s="95" t="str">
        <f t="shared" si="112"/>
        <v/>
      </c>
      <c r="AD141" s="436"/>
      <c r="AE141" s="95"/>
      <c r="AF141" s="95"/>
      <c r="AG141" s="178" t="str">
        <f t="shared" si="113"/>
        <v/>
      </c>
      <c r="AH141" s="95" t="str">
        <f t="shared" si="114"/>
        <v/>
      </c>
      <c r="AI141" s="436"/>
      <c r="AJ141" s="95"/>
      <c r="AK141" s="95"/>
      <c r="AL141" s="178" t="str">
        <f t="shared" si="115"/>
        <v/>
      </c>
      <c r="AM141" s="95" t="str">
        <f t="shared" si="116"/>
        <v/>
      </c>
      <c r="AN141" s="436"/>
      <c r="AO141" s="95"/>
      <c r="AP141" s="95"/>
      <c r="AQ141" s="178" t="str">
        <f t="shared" si="117"/>
        <v/>
      </c>
      <c r="AR141" s="95" t="str">
        <f t="shared" si="118"/>
        <v/>
      </c>
      <c r="AS141" s="436"/>
      <c r="AT141" s="95"/>
      <c r="AU141" s="95"/>
      <c r="AV141" s="178" t="str">
        <f t="shared" si="119"/>
        <v/>
      </c>
      <c r="AW141" s="95" t="str">
        <f t="shared" si="120"/>
        <v/>
      </c>
      <c r="AX141" s="436"/>
    </row>
    <row r="142" spans="2:50" ht="15.75" hidden="1">
      <c r="B142" s="443" t="s">
        <v>167</v>
      </c>
      <c r="C142" s="444"/>
      <c r="D142" s="444"/>
      <c r="E142" s="444"/>
      <c r="F142" s="444"/>
      <c r="G142" s="444"/>
      <c r="H142" s="444"/>
      <c r="I142" s="151"/>
      <c r="J142" s="151"/>
      <c r="K142" s="151"/>
      <c r="L142" s="151"/>
      <c r="M142" s="151"/>
      <c r="N142" s="433" t="s">
        <v>159</v>
      </c>
      <c r="O142" s="446" t="s">
        <v>106</v>
      </c>
      <c r="P142" s="448">
        <f>AT122+1</f>
        <v>45916</v>
      </c>
      <c r="Q142" s="435"/>
      <c r="R142" s="435"/>
      <c r="S142" s="435"/>
      <c r="T142" s="435"/>
      <c r="U142" s="448">
        <f>P142+1</f>
        <v>45917</v>
      </c>
      <c r="V142" s="435"/>
      <c r="W142" s="435"/>
      <c r="X142" s="435"/>
      <c r="Y142" s="435"/>
      <c r="Z142" s="448">
        <f>U142+1</f>
        <v>45918</v>
      </c>
      <c r="AA142" s="435"/>
      <c r="AB142" s="435"/>
      <c r="AC142" s="435"/>
      <c r="AD142" s="435"/>
      <c r="AE142" s="448">
        <f>Z142+1</f>
        <v>45919</v>
      </c>
      <c r="AF142" s="435"/>
      <c r="AG142" s="435"/>
      <c r="AH142" s="435"/>
      <c r="AI142" s="435"/>
      <c r="AJ142" s="448">
        <f>AE142+1</f>
        <v>45920</v>
      </c>
      <c r="AK142" s="435"/>
      <c r="AL142" s="435"/>
      <c r="AM142" s="435"/>
      <c r="AN142" s="435"/>
      <c r="AO142" s="448">
        <f>AJ142+1</f>
        <v>45921</v>
      </c>
      <c r="AP142" s="435"/>
      <c r="AQ142" s="435"/>
      <c r="AR142" s="435"/>
      <c r="AS142" s="435"/>
      <c r="AT142" s="448">
        <f>AO142+1</f>
        <v>45922</v>
      </c>
      <c r="AU142" s="435"/>
      <c r="AV142" s="435"/>
      <c r="AW142" s="435"/>
      <c r="AX142" s="435"/>
    </row>
    <row r="143" spans="2:50" ht="15.75" hidden="1">
      <c r="B143" s="445"/>
      <c r="C143" s="445"/>
      <c r="D143" s="445"/>
      <c r="E143" s="445"/>
      <c r="F143" s="445"/>
      <c r="G143" s="445"/>
      <c r="H143" s="445"/>
      <c r="I143" s="151"/>
      <c r="J143" s="151"/>
      <c r="K143" s="151"/>
      <c r="L143" s="151"/>
      <c r="M143" s="151"/>
      <c r="N143" s="433"/>
      <c r="O143" s="447"/>
      <c r="P143" s="448" t="s">
        <v>120</v>
      </c>
      <c r="Q143" s="435"/>
      <c r="R143" s="435"/>
      <c r="S143" s="435"/>
      <c r="T143" s="435"/>
      <c r="U143" s="448" t="s">
        <v>114</v>
      </c>
      <c r="V143" s="435"/>
      <c r="W143" s="435"/>
      <c r="X143" s="435"/>
      <c r="Y143" s="435"/>
      <c r="Z143" s="448" t="s">
        <v>115</v>
      </c>
      <c r="AA143" s="435"/>
      <c r="AB143" s="435"/>
      <c r="AC143" s="435"/>
      <c r="AD143" s="435"/>
      <c r="AE143" s="448" t="s">
        <v>116</v>
      </c>
      <c r="AF143" s="435"/>
      <c r="AG143" s="435"/>
      <c r="AH143" s="435"/>
      <c r="AI143" s="435"/>
      <c r="AJ143" s="448" t="s">
        <v>117</v>
      </c>
      <c r="AK143" s="435"/>
      <c r="AL143" s="435"/>
      <c r="AM143" s="435"/>
      <c r="AN143" s="435"/>
      <c r="AO143" s="448" t="s">
        <v>118</v>
      </c>
      <c r="AP143" s="435"/>
      <c r="AQ143" s="435"/>
      <c r="AR143" s="435"/>
      <c r="AS143" s="435"/>
      <c r="AT143" s="448" t="s">
        <v>119</v>
      </c>
      <c r="AU143" s="435"/>
      <c r="AV143" s="435"/>
      <c r="AW143" s="435"/>
      <c r="AX143" s="435"/>
    </row>
    <row r="144" spans="2:50" hidden="1">
      <c r="B144" s="433" t="s">
        <v>155</v>
      </c>
      <c r="C144" s="433" t="s">
        <v>147</v>
      </c>
      <c r="D144" s="433"/>
      <c r="E144" s="433" t="s">
        <v>149</v>
      </c>
      <c r="F144" s="433"/>
      <c r="G144" s="433"/>
      <c r="H144" s="440" t="s">
        <v>156</v>
      </c>
      <c r="I144" s="434" t="s">
        <v>225</v>
      </c>
      <c r="J144" s="434"/>
      <c r="K144" s="434"/>
      <c r="L144" s="434" t="s">
        <v>156</v>
      </c>
      <c r="M144" s="434" t="s">
        <v>168</v>
      </c>
      <c r="N144" s="433"/>
      <c r="O144" s="433" t="s">
        <v>158</v>
      </c>
      <c r="P144" s="430" t="s">
        <v>152</v>
      </c>
      <c r="Q144" s="431"/>
      <c r="R144" s="431"/>
      <c r="S144" s="432"/>
      <c r="T144" s="433" t="s">
        <v>156</v>
      </c>
      <c r="U144" s="430" t="s">
        <v>152</v>
      </c>
      <c r="V144" s="431"/>
      <c r="W144" s="431"/>
      <c r="X144" s="432"/>
      <c r="Y144" s="433" t="s">
        <v>156</v>
      </c>
      <c r="Z144" s="430" t="s">
        <v>152</v>
      </c>
      <c r="AA144" s="431"/>
      <c r="AB144" s="431"/>
      <c r="AC144" s="432"/>
      <c r="AD144" s="433" t="s">
        <v>156</v>
      </c>
      <c r="AE144" s="430" t="s">
        <v>152</v>
      </c>
      <c r="AF144" s="431"/>
      <c r="AG144" s="431"/>
      <c r="AH144" s="432"/>
      <c r="AI144" s="433" t="s">
        <v>156</v>
      </c>
      <c r="AJ144" s="430" t="s">
        <v>152</v>
      </c>
      <c r="AK144" s="431"/>
      <c r="AL144" s="431"/>
      <c r="AM144" s="432"/>
      <c r="AN144" s="433" t="s">
        <v>156</v>
      </c>
      <c r="AO144" s="430" t="s">
        <v>152</v>
      </c>
      <c r="AP144" s="431"/>
      <c r="AQ144" s="431"/>
      <c r="AR144" s="432"/>
      <c r="AS144" s="433" t="s">
        <v>156</v>
      </c>
      <c r="AT144" s="430" t="s">
        <v>152</v>
      </c>
      <c r="AU144" s="431"/>
      <c r="AV144" s="431"/>
      <c r="AW144" s="432"/>
      <c r="AX144" s="433" t="s">
        <v>156</v>
      </c>
    </row>
    <row r="145" spans="2:50" hidden="1">
      <c r="B145" s="433"/>
      <c r="C145" s="433"/>
      <c r="D145" s="433"/>
      <c r="E145" s="433" t="s">
        <v>148</v>
      </c>
      <c r="F145" s="433"/>
      <c r="G145" s="433"/>
      <c r="H145" s="441"/>
      <c r="I145" s="434" t="s">
        <v>148</v>
      </c>
      <c r="J145" s="434"/>
      <c r="K145" s="434"/>
      <c r="L145" s="434"/>
      <c r="M145" s="434"/>
      <c r="N145" s="433"/>
      <c r="O145" s="433"/>
      <c r="P145" s="430" t="s">
        <v>153</v>
      </c>
      <c r="Q145" s="431"/>
      <c r="R145" s="431"/>
      <c r="S145" s="432"/>
      <c r="T145" s="433"/>
      <c r="U145" s="430" t="s">
        <v>153</v>
      </c>
      <c r="V145" s="431"/>
      <c r="W145" s="431"/>
      <c r="X145" s="432"/>
      <c r="Y145" s="433"/>
      <c r="Z145" s="430" t="s">
        <v>153</v>
      </c>
      <c r="AA145" s="431"/>
      <c r="AB145" s="431"/>
      <c r="AC145" s="432"/>
      <c r="AD145" s="433"/>
      <c r="AE145" s="430" t="s">
        <v>153</v>
      </c>
      <c r="AF145" s="431"/>
      <c r="AG145" s="431"/>
      <c r="AH145" s="432"/>
      <c r="AI145" s="433"/>
      <c r="AJ145" s="430" t="s">
        <v>153</v>
      </c>
      <c r="AK145" s="431"/>
      <c r="AL145" s="431"/>
      <c r="AM145" s="432"/>
      <c r="AN145" s="433"/>
      <c r="AO145" s="430" t="s">
        <v>153</v>
      </c>
      <c r="AP145" s="431"/>
      <c r="AQ145" s="431"/>
      <c r="AR145" s="432"/>
      <c r="AS145" s="433"/>
      <c r="AT145" s="430" t="s">
        <v>153</v>
      </c>
      <c r="AU145" s="431"/>
      <c r="AV145" s="431"/>
      <c r="AW145" s="432"/>
      <c r="AX145" s="433"/>
    </row>
    <row r="146" spans="2:50" hidden="1">
      <c r="B146" s="433"/>
      <c r="C146" s="433"/>
      <c r="D146" s="433"/>
      <c r="E146" s="94" t="s">
        <v>150</v>
      </c>
      <c r="F146" s="94" t="s">
        <v>151</v>
      </c>
      <c r="G146" s="94" t="s">
        <v>154</v>
      </c>
      <c r="H146" s="442"/>
      <c r="I146" s="153" t="s">
        <v>150</v>
      </c>
      <c r="J146" s="153" t="s">
        <v>151</v>
      </c>
      <c r="K146" s="153" t="s">
        <v>154</v>
      </c>
      <c r="L146" s="434"/>
      <c r="M146" s="434"/>
      <c r="N146" s="433"/>
      <c r="O146" s="433"/>
      <c r="P146" s="94" t="s">
        <v>150</v>
      </c>
      <c r="Q146" s="94" t="s">
        <v>151</v>
      </c>
      <c r="R146" s="94" t="s">
        <v>154</v>
      </c>
      <c r="S146" s="94" t="s">
        <v>168</v>
      </c>
      <c r="T146" s="433"/>
      <c r="U146" s="94" t="s">
        <v>150</v>
      </c>
      <c r="V146" s="94" t="s">
        <v>151</v>
      </c>
      <c r="W146" s="94" t="s">
        <v>154</v>
      </c>
      <c r="X146" s="94" t="s">
        <v>168</v>
      </c>
      <c r="Y146" s="433"/>
      <c r="Z146" s="94" t="s">
        <v>150</v>
      </c>
      <c r="AA146" s="94" t="s">
        <v>151</v>
      </c>
      <c r="AB146" s="94" t="s">
        <v>154</v>
      </c>
      <c r="AC146" s="94" t="s">
        <v>168</v>
      </c>
      <c r="AD146" s="43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3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3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3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33"/>
    </row>
    <row r="147" spans="2:50" hidden="1">
      <c r="B147" s="433" t="s">
        <v>139</v>
      </c>
      <c r="C147" s="95">
        <v>1</v>
      </c>
      <c r="D147" s="95"/>
      <c r="E147" s="95"/>
      <c r="F147" s="95"/>
      <c r="G147" s="178" t="e">
        <f>F147/E147</f>
        <v>#DIV/0!</v>
      </c>
      <c r="H147" s="436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37" t="str">
        <f>IFERROR(AVERAGE(K147:K161),"-")</f>
        <v>-</v>
      </c>
      <c r="M147" s="154" t="str">
        <f>IFERROR(RANK(K147, K$147:K$161),"")</f>
        <v/>
      </c>
      <c r="N147" s="433"/>
      <c r="O147" s="43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36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36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36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36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36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36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36" t="e">
        <f>AVERAGE(AV147:AV161)</f>
        <v>#DIV/0!</v>
      </c>
    </row>
    <row r="148" spans="2:50" hidden="1">
      <c r="B148" s="435"/>
      <c r="C148" s="95">
        <v>2</v>
      </c>
      <c r="D148" s="95"/>
      <c r="E148" s="95"/>
      <c r="F148" s="95"/>
      <c r="G148" s="178"/>
      <c r="H148" s="436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38"/>
      <c r="M148" s="154" t="str">
        <f t="shared" ref="M148:M161" si="123">IFERROR(RANK(K148, K$147:K$161),"")</f>
        <v/>
      </c>
      <c r="N148" s="433"/>
      <c r="O148" s="43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36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36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36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36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36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36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36"/>
    </row>
    <row r="149" spans="2:50" hidden="1">
      <c r="B149" s="435"/>
      <c r="C149" s="95">
        <v>3</v>
      </c>
      <c r="D149" s="95"/>
      <c r="E149" s="95"/>
      <c r="F149" s="95"/>
      <c r="G149" s="178"/>
      <c r="H149" s="436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38"/>
      <c r="M149" s="154" t="str">
        <f t="shared" si="123"/>
        <v/>
      </c>
      <c r="N149" s="433"/>
      <c r="O149" s="433"/>
      <c r="P149" s="95"/>
      <c r="Q149" s="95"/>
      <c r="R149" s="178" t="str">
        <f t="shared" si="124"/>
        <v/>
      </c>
      <c r="S149" s="95" t="str">
        <f t="shared" si="125"/>
        <v/>
      </c>
      <c r="T149" s="436"/>
      <c r="U149" s="95"/>
      <c r="V149" s="95"/>
      <c r="W149" s="178" t="str">
        <f t="shared" si="126"/>
        <v/>
      </c>
      <c r="X149" s="95" t="str">
        <f t="shared" si="127"/>
        <v/>
      </c>
      <c r="Y149" s="436"/>
      <c r="Z149" s="95"/>
      <c r="AA149" s="95"/>
      <c r="AB149" s="178" t="str">
        <f t="shared" si="128"/>
        <v/>
      </c>
      <c r="AC149" s="95" t="str">
        <f t="shared" si="129"/>
        <v/>
      </c>
      <c r="AD149" s="436"/>
      <c r="AE149" s="95"/>
      <c r="AF149" s="95"/>
      <c r="AG149" s="178" t="str">
        <f t="shared" si="130"/>
        <v/>
      </c>
      <c r="AH149" s="95" t="str">
        <f t="shared" si="131"/>
        <v/>
      </c>
      <c r="AI149" s="436"/>
      <c r="AJ149" s="95"/>
      <c r="AK149" s="95"/>
      <c r="AL149" s="178" t="str">
        <f t="shared" si="132"/>
        <v/>
      </c>
      <c r="AM149" s="95" t="str">
        <f t="shared" si="133"/>
        <v/>
      </c>
      <c r="AN149" s="436"/>
      <c r="AO149" s="95"/>
      <c r="AP149" s="95"/>
      <c r="AQ149" s="178" t="str">
        <f t="shared" si="134"/>
        <v/>
      </c>
      <c r="AR149" s="95" t="str">
        <f t="shared" si="135"/>
        <v/>
      </c>
      <c r="AS149" s="436"/>
      <c r="AT149" s="95"/>
      <c r="AU149" s="95"/>
      <c r="AV149" s="178" t="str">
        <f t="shared" si="136"/>
        <v/>
      </c>
      <c r="AW149" s="95" t="str">
        <f t="shared" si="137"/>
        <v/>
      </c>
      <c r="AX149" s="436"/>
    </row>
    <row r="150" spans="2:50" hidden="1">
      <c r="B150" s="435"/>
      <c r="C150" s="95">
        <v>4</v>
      </c>
      <c r="D150" s="95"/>
      <c r="E150" s="95"/>
      <c r="F150" s="95"/>
      <c r="G150" s="178"/>
      <c r="H150" s="436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38"/>
      <c r="M150" s="154" t="str">
        <f t="shared" si="123"/>
        <v/>
      </c>
      <c r="N150" s="433"/>
      <c r="O150" s="433"/>
      <c r="P150" s="95"/>
      <c r="Q150" s="95"/>
      <c r="R150" s="178" t="str">
        <f t="shared" si="124"/>
        <v/>
      </c>
      <c r="S150" s="95" t="str">
        <f t="shared" si="125"/>
        <v/>
      </c>
      <c r="T150" s="436"/>
      <c r="U150" s="95"/>
      <c r="V150" s="95"/>
      <c r="W150" s="178" t="str">
        <f t="shared" si="126"/>
        <v/>
      </c>
      <c r="X150" s="95" t="str">
        <f t="shared" si="127"/>
        <v/>
      </c>
      <c r="Y150" s="436"/>
      <c r="Z150" s="95"/>
      <c r="AA150" s="95"/>
      <c r="AB150" s="178" t="str">
        <f t="shared" si="128"/>
        <v/>
      </c>
      <c r="AC150" s="95" t="str">
        <f t="shared" si="129"/>
        <v/>
      </c>
      <c r="AD150" s="436"/>
      <c r="AE150" s="95"/>
      <c r="AF150" s="95"/>
      <c r="AG150" s="178" t="str">
        <f t="shared" si="130"/>
        <v/>
      </c>
      <c r="AH150" s="95" t="str">
        <f t="shared" si="131"/>
        <v/>
      </c>
      <c r="AI150" s="436"/>
      <c r="AJ150" s="95"/>
      <c r="AK150" s="95"/>
      <c r="AL150" s="178" t="str">
        <f t="shared" si="132"/>
        <v/>
      </c>
      <c r="AM150" s="95" t="str">
        <f t="shared" si="133"/>
        <v/>
      </c>
      <c r="AN150" s="436"/>
      <c r="AO150" s="95"/>
      <c r="AP150" s="95"/>
      <c r="AQ150" s="178" t="str">
        <f t="shared" si="134"/>
        <v/>
      </c>
      <c r="AR150" s="95" t="str">
        <f t="shared" si="135"/>
        <v/>
      </c>
      <c r="AS150" s="436"/>
      <c r="AT150" s="95"/>
      <c r="AU150" s="95"/>
      <c r="AV150" s="178" t="str">
        <f t="shared" si="136"/>
        <v/>
      </c>
      <c r="AW150" s="95" t="str">
        <f t="shared" si="137"/>
        <v/>
      </c>
      <c r="AX150" s="436"/>
    </row>
    <row r="151" spans="2:50" hidden="1">
      <c r="B151" s="435"/>
      <c r="C151" s="95">
        <v>5</v>
      </c>
      <c r="D151" s="95"/>
      <c r="E151" s="95"/>
      <c r="F151" s="95"/>
      <c r="G151" s="178"/>
      <c r="H151" s="436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38"/>
      <c r="M151" s="154" t="str">
        <f t="shared" si="123"/>
        <v/>
      </c>
      <c r="N151" s="433"/>
      <c r="O151" s="433"/>
      <c r="P151" s="95"/>
      <c r="Q151" s="95"/>
      <c r="R151" s="178" t="str">
        <f t="shared" si="124"/>
        <v/>
      </c>
      <c r="S151" s="95" t="str">
        <f t="shared" si="125"/>
        <v/>
      </c>
      <c r="T151" s="436"/>
      <c r="U151" s="95"/>
      <c r="V151" s="95"/>
      <c r="W151" s="178" t="str">
        <f t="shared" si="126"/>
        <v/>
      </c>
      <c r="X151" s="95" t="str">
        <f t="shared" si="127"/>
        <v/>
      </c>
      <c r="Y151" s="436"/>
      <c r="Z151" s="95"/>
      <c r="AA151" s="95"/>
      <c r="AB151" s="178" t="str">
        <f t="shared" si="128"/>
        <v/>
      </c>
      <c r="AC151" s="95" t="str">
        <f t="shared" si="129"/>
        <v/>
      </c>
      <c r="AD151" s="436"/>
      <c r="AE151" s="95"/>
      <c r="AF151" s="95"/>
      <c r="AG151" s="178" t="str">
        <f t="shared" si="130"/>
        <v/>
      </c>
      <c r="AH151" s="95" t="str">
        <f t="shared" si="131"/>
        <v/>
      </c>
      <c r="AI151" s="436"/>
      <c r="AJ151" s="95"/>
      <c r="AK151" s="95"/>
      <c r="AL151" s="178" t="str">
        <f t="shared" si="132"/>
        <v/>
      </c>
      <c r="AM151" s="95" t="str">
        <f t="shared" si="133"/>
        <v/>
      </c>
      <c r="AN151" s="436"/>
      <c r="AO151" s="95"/>
      <c r="AP151" s="95"/>
      <c r="AQ151" s="178" t="str">
        <f t="shared" si="134"/>
        <v/>
      </c>
      <c r="AR151" s="95" t="str">
        <f t="shared" si="135"/>
        <v/>
      </c>
      <c r="AS151" s="436"/>
      <c r="AT151" s="95"/>
      <c r="AU151" s="95"/>
      <c r="AV151" s="178" t="str">
        <f t="shared" si="136"/>
        <v/>
      </c>
      <c r="AW151" s="95" t="str">
        <f t="shared" si="137"/>
        <v/>
      </c>
      <c r="AX151" s="436"/>
    </row>
    <row r="152" spans="2:50" hidden="1">
      <c r="B152" s="435"/>
      <c r="C152" s="95">
        <v>6</v>
      </c>
      <c r="D152" s="95"/>
      <c r="E152" s="95"/>
      <c r="F152" s="95"/>
      <c r="G152" s="178"/>
      <c r="H152" s="436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38"/>
      <c r="M152" s="154" t="str">
        <f t="shared" si="123"/>
        <v/>
      </c>
      <c r="N152" s="433"/>
      <c r="O152" s="433"/>
      <c r="P152" s="95"/>
      <c r="Q152" s="95"/>
      <c r="R152" s="178" t="str">
        <f t="shared" si="124"/>
        <v/>
      </c>
      <c r="S152" s="95" t="str">
        <f t="shared" si="125"/>
        <v/>
      </c>
      <c r="T152" s="436"/>
      <c r="U152" s="95"/>
      <c r="V152" s="95"/>
      <c r="W152" s="178" t="str">
        <f t="shared" si="126"/>
        <v/>
      </c>
      <c r="X152" s="95" t="str">
        <f t="shared" si="127"/>
        <v/>
      </c>
      <c r="Y152" s="436"/>
      <c r="Z152" s="95"/>
      <c r="AA152" s="95"/>
      <c r="AB152" s="178" t="str">
        <f t="shared" si="128"/>
        <v/>
      </c>
      <c r="AC152" s="95" t="str">
        <f t="shared" si="129"/>
        <v/>
      </c>
      <c r="AD152" s="436"/>
      <c r="AE152" s="95"/>
      <c r="AF152" s="95"/>
      <c r="AG152" s="178" t="str">
        <f t="shared" si="130"/>
        <v/>
      </c>
      <c r="AH152" s="95" t="str">
        <f t="shared" si="131"/>
        <v/>
      </c>
      <c r="AI152" s="436"/>
      <c r="AJ152" s="95"/>
      <c r="AK152" s="95"/>
      <c r="AL152" s="178" t="str">
        <f t="shared" si="132"/>
        <v/>
      </c>
      <c r="AM152" s="95" t="str">
        <f t="shared" si="133"/>
        <v/>
      </c>
      <c r="AN152" s="436"/>
      <c r="AO152" s="95"/>
      <c r="AP152" s="95"/>
      <c r="AQ152" s="178" t="str">
        <f t="shared" si="134"/>
        <v/>
      </c>
      <c r="AR152" s="95" t="str">
        <f t="shared" si="135"/>
        <v/>
      </c>
      <c r="AS152" s="436"/>
      <c r="AT152" s="95"/>
      <c r="AU152" s="95"/>
      <c r="AV152" s="178" t="str">
        <f t="shared" si="136"/>
        <v/>
      </c>
      <c r="AW152" s="95" t="str">
        <f t="shared" si="137"/>
        <v/>
      </c>
      <c r="AX152" s="436"/>
    </row>
    <row r="153" spans="2:50" hidden="1">
      <c r="B153" s="435"/>
      <c r="C153" s="95">
        <v>7</v>
      </c>
      <c r="D153" s="95"/>
      <c r="E153" s="95"/>
      <c r="F153" s="95"/>
      <c r="G153" s="178"/>
      <c r="H153" s="436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38"/>
      <c r="M153" s="154" t="str">
        <f t="shared" si="123"/>
        <v/>
      </c>
      <c r="N153" s="433"/>
      <c r="O153" s="433"/>
      <c r="P153" s="95"/>
      <c r="Q153" s="95"/>
      <c r="R153" s="178" t="str">
        <f t="shared" si="124"/>
        <v/>
      </c>
      <c r="S153" s="95" t="str">
        <f t="shared" si="125"/>
        <v/>
      </c>
      <c r="T153" s="436"/>
      <c r="U153" s="95"/>
      <c r="V153" s="95"/>
      <c r="W153" s="178" t="str">
        <f t="shared" si="126"/>
        <v/>
      </c>
      <c r="X153" s="95" t="str">
        <f t="shared" si="127"/>
        <v/>
      </c>
      <c r="Y153" s="436"/>
      <c r="Z153" s="95"/>
      <c r="AA153" s="95"/>
      <c r="AB153" s="178" t="str">
        <f t="shared" si="128"/>
        <v/>
      </c>
      <c r="AC153" s="95" t="str">
        <f t="shared" si="129"/>
        <v/>
      </c>
      <c r="AD153" s="436"/>
      <c r="AE153" s="95"/>
      <c r="AF153" s="95"/>
      <c r="AG153" s="178" t="str">
        <f t="shared" si="130"/>
        <v/>
      </c>
      <c r="AH153" s="95" t="str">
        <f t="shared" si="131"/>
        <v/>
      </c>
      <c r="AI153" s="436"/>
      <c r="AJ153" s="95"/>
      <c r="AK153" s="95"/>
      <c r="AL153" s="178" t="str">
        <f t="shared" si="132"/>
        <v/>
      </c>
      <c r="AM153" s="95" t="str">
        <f t="shared" si="133"/>
        <v/>
      </c>
      <c r="AN153" s="436"/>
      <c r="AO153" s="95"/>
      <c r="AP153" s="95"/>
      <c r="AQ153" s="178" t="str">
        <f t="shared" si="134"/>
        <v/>
      </c>
      <c r="AR153" s="95" t="str">
        <f t="shared" si="135"/>
        <v/>
      </c>
      <c r="AS153" s="436"/>
      <c r="AT153" s="95"/>
      <c r="AU153" s="95"/>
      <c r="AV153" s="178" t="str">
        <f t="shared" si="136"/>
        <v/>
      </c>
      <c r="AW153" s="95" t="str">
        <f t="shared" si="137"/>
        <v/>
      </c>
      <c r="AX153" s="436"/>
    </row>
    <row r="154" spans="2:50" hidden="1">
      <c r="B154" s="435"/>
      <c r="C154" s="95">
        <v>8</v>
      </c>
      <c r="D154" s="95"/>
      <c r="E154" s="95"/>
      <c r="F154" s="95"/>
      <c r="G154" s="178"/>
      <c r="H154" s="436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38"/>
      <c r="M154" s="154" t="str">
        <f t="shared" si="123"/>
        <v/>
      </c>
      <c r="N154" s="433"/>
      <c r="O154" s="433"/>
      <c r="P154" s="95"/>
      <c r="Q154" s="95"/>
      <c r="R154" s="178" t="str">
        <f t="shared" si="124"/>
        <v/>
      </c>
      <c r="S154" s="95" t="str">
        <f t="shared" si="125"/>
        <v/>
      </c>
      <c r="T154" s="436"/>
      <c r="U154" s="95"/>
      <c r="V154" s="95"/>
      <c r="W154" s="178" t="str">
        <f t="shared" si="126"/>
        <v/>
      </c>
      <c r="X154" s="95" t="str">
        <f t="shared" si="127"/>
        <v/>
      </c>
      <c r="Y154" s="436"/>
      <c r="Z154" s="95"/>
      <c r="AA154" s="95"/>
      <c r="AB154" s="178" t="str">
        <f t="shared" si="128"/>
        <v/>
      </c>
      <c r="AC154" s="95" t="str">
        <f t="shared" si="129"/>
        <v/>
      </c>
      <c r="AD154" s="436"/>
      <c r="AE154" s="95"/>
      <c r="AF154" s="95"/>
      <c r="AG154" s="178" t="str">
        <f t="shared" si="130"/>
        <v/>
      </c>
      <c r="AH154" s="95" t="str">
        <f t="shared" si="131"/>
        <v/>
      </c>
      <c r="AI154" s="436"/>
      <c r="AJ154" s="95"/>
      <c r="AK154" s="95"/>
      <c r="AL154" s="178" t="str">
        <f t="shared" si="132"/>
        <v/>
      </c>
      <c r="AM154" s="95" t="str">
        <f t="shared" si="133"/>
        <v/>
      </c>
      <c r="AN154" s="436"/>
      <c r="AO154" s="95"/>
      <c r="AP154" s="95"/>
      <c r="AQ154" s="178" t="str">
        <f t="shared" si="134"/>
        <v/>
      </c>
      <c r="AR154" s="95" t="str">
        <f t="shared" si="135"/>
        <v/>
      </c>
      <c r="AS154" s="436"/>
      <c r="AT154" s="95"/>
      <c r="AU154" s="95"/>
      <c r="AV154" s="178" t="str">
        <f t="shared" si="136"/>
        <v/>
      </c>
      <c r="AW154" s="95" t="str">
        <f t="shared" si="137"/>
        <v/>
      </c>
      <c r="AX154" s="436"/>
    </row>
    <row r="155" spans="2:50" hidden="1">
      <c r="B155" s="435"/>
      <c r="C155" s="95">
        <v>9</v>
      </c>
      <c r="D155" s="95"/>
      <c r="E155" s="95"/>
      <c r="F155" s="95"/>
      <c r="G155" s="178"/>
      <c r="H155" s="436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38"/>
      <c r="M155" s="154" t="str">
        <f t="shared" si="123"/>
        <v/>
      </c>
      <c r="N155" s="433"/>
      <c r="O155" s="433"/>
      <c r="P155" s="95"/>
      <c r="Q155" s="95"/>
      <c r="R155" s="178" t="str">
        <f t="shared" si="124"/>
        <v/>
      </c>
      <c r="S155" s="95" t="str">
        <f t="shared" si="125"/>
        <v/>
      </c>
      <c r="T155" s="436"/>
      <c r="U155" s="95"/>
      <c r="V155" s="95"/>
      <c r="W155" s="178" t="str">
        <f t="shared" si="126"/>
        <v/>
      </c>
      <c r="X155" s="95" t="str">
        <f t="shared" si="127"/>
        <v/>
      </c>
      <c r="Y155" s="436"/>
      <c r="Z155" s="95"/>
      <c r="AA155" s="95"/>
      <c r="AB155" s="178" t="str">
        <f t="shared" si="128"/>
        <v/>
      </c>
      <c r="AC155" s="95" t="str">
        <f t="shared" si="129"/>
        <v/>
      </c>
      <c r="AD155" s="436"/>
      <c r="AE155" s="95"/>
      <c r="AF155" s="95"/>
      <c r="AG155" s="178" t="str">
        <f t="shared" si="130"/>
        <v/>
      </c>
      <c r="AH155" s="95" t="str">
        <f t="shared" si="131"/>
        <v/>
      </c>
      <c r="AI155" s="436"/>
      <c r="AJ155" s="95"/>
      <c r="AK155" s="95"/>
      <c r="AL155" s="178" t="str">
        <f t="shared" si="132"/>
        <v/>
      </c>
      <c r="AM155" s="95" t="str">
        <f t="shared" si="133"/>
        <v/>
      </c>
      <c r="AN155" s="436"/>
      <c r="AO155" s="95"/>
      <c r="AP155" s="95"/>
      <c r="AQ155" s="178" t="str">
        <f t="shared" si="134"/>
        <v/>
      </c>
      <c r="AR155" s="95" t="str">
        <f t="shared" si="135"/>
        <v/>
      </c>
      <c r="AS155" s="436"/>
      <c r="AT155" s="95"/>
      <c r="AU155" s="95"/>
      <c r="AV155" s="178" t="str">
        <f t="shared" si="136"/>
        <v/>
      </c>
      <c r="AW155" s="95" t="str">
        <f t="shared" si="137"/>
        <v/>
      </c>
      <c r="AX155" s="436"/>
    </row>
    <row r="156" spans="2:50" hidden="1">
      <c r="B156" s="435"/>
      <c r="C156" s="95">
        <v>10</v>
      </c>
      <c r="D156" s="95"/>
      <c r="E156" s="95"/>
      <c r="F156" s="95"/>
      <c r="G156" s="178"/>
      <c r="H156" s="436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38"/>
      <c r="M156" s="154" t="str">
        <f t="shared" si="123"/>
        <v/>
      </c>
      <c r="N156" s="433"/>
      <c r="O156" s="433"/>
      <c r="P156" s="95"/>
      <c r="Q156" s="95"/>
      <c r="R156" s="178" t="str">
        <f t="shared" si="124"/>
        <v/>
      </c>
      <c r="S156" s="95" t="str">
        <f t="shared" si="125"/>
        <v/>
      </c>
      <c r="T156" s="436"/>
      <c r="U156" s="95"/>
      <c r="V156" s="95"/>
      <c r="W156" s="178" t="str">
        <f t="shared" si="126"/>
        <v/>
      </c>
      <c r="X156" s="95" t="str">
        <f t="shared" si="127"/>
        <v/>
      </c>
      <c r="Y156" s="436"/>
      <c r="Z156" s="95"/>
      <c r="AA156" s="95"/>
      <c r="AB156" s="178" t="str">
        <f t="shared" si="128"/>
        <v/>
      </c>
      <c r="AC156" s="95" t="str">
        <f t="shared" si="129"/>
        <v/>
      </c>
      <c r="AD156" s="436"/>
      <c r="AE156" s="95"/>
      <c r="AF156" s="95"/>
      <c r="AG156" s="178" t="str">
        <f t="shared" si="130"/>
        <v/>
      </c>
      <c r="AH156" s="95" t="str">
        <f t="shared" si="131"/>
        <v/>
      </c>
      <c r="AI156" s="436"/>
      <c r="AJ156" s="95"/>
      <c r="AK156" s="95"/>
      <c r="AL156" s="178" t="str">
        <f t="shared" si="132"/>
        <v/>
      </c>
      <c r="AM156" s="95" t="str">
        <f t="shared" si="133"/>
        <v/>
      </c>
      <c r="AN156" s="436"/>
      <c r="AO156" s="95"/>
      <c r="AP156" s="95"/>
      <c r="AQ156" s="178" t="str">
        <f t="shared" si="134"/>
        <v/>
      </c>
      <c r="AR156" s="95" t="str">
        <f t="shared" si="135"/>
        <v/>
      </c>
      <c r="AS156" s="436"/>
      <c r="AT156" s="95"/>
      <c r="AU156" s="95"/>
      <c r="AV156" s="178" t="str">
        <f t="shared" si="136"/>
        <v/>
      </c>
      <c r="AW156" s="95" t="str">
        <f t="shared" si="137"/>
        <v/>
      </c>
      <c r="AX156" s="436"/>
    </row>
    <row r="157" spans="2:50" hidden="1">
      <c r="B157" s="435"/>
      <c r="C157" s="95">
        <v>11</v>
      </c>
      <c r="D157" s="95"/>
      <c r="E157" s="95"/>
      <c r="F157" s="95"/>
      <c r="G157" s="178"/>
      <c r="H157" s="436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38"/>
      <c r="M157" s="154" t="str">
        <f t="shared" si="123"/>
        <v/>
      </c>
      <c r="N157" s="433"/>
      <c r="O157" s="433"/>
      <c r="P157" s="95"/>
      <c r="Q157" s="95"/>
      <c r="R157" s="178" t="str">
        <f t="shared" si="124"/>
        <v/>
      </c>
      <c r="S157" s="95" t="str">
        <f t="shared" si="125"/>
        <v/>
      </c>
      <c r="T157" s="436"/>
      <c r="U157" s="95"/>
      <c r="V157" s="95"/>
      <c r="W157" s="178" t="str">
        <f t="shared" si="126"/>
        <v/>
      </c>
      <c r="X157" s="95" t="str">
        <f t="shared" si="127"/>
        <v/>
      </c>
      <c r="Y157" s="436"/>
      <c r="Z157" s="95"/>
      <c r="AA157" s="95"/>
      <c r="AB157" s="178" t="str">
        <f t="shared" si="128"/>
        <v/>
      </c>
      <c r="AC157" s="95" t="str">
        <f t="shared" si="129"/>
        <v/>
      </c>
      <c r="AD157" s="436"/>
      <c r="AE157" s="95"/>
      <c r="AF157" s="95"/>
      <c r="AG157" s="178" t="str">
        <f t="shared" si="130"/>
        <v/>
      </c>
      <c r="AH157" s="95" t="str">
        <f t="shared" si="131"/>
        <v/>
      </c>
      <c r="AI157" s="436"/>
      <c r="AJ157" s="95"/>
      <c r="AK157" s="95"/>
      <c r="AL157" s="178" t="str">
        <f t="shared" si="132"/>
        <v/>
      </c>
      <c r="AM157" s="95" t="str">
        <f t="shared" si="133"/>
        <v/>
      </c>
      <c r="AN157" s="436"/>
      <c r="AO157" s="95"/>
      <c r="AP157" s="95"/>
      <c r="AQ157" s="178" t="str">
        <f t="shared" si="134"/>
        <v/>
      </c>
      <c r="AR157" s="95" t="str">
        <f t="shared" si="135"/>
        <v/>
      </c>
      <c r="AS157" s="436"/>
      <c r="AT157" s="95"/>
      <c r="AU157" s="95"/>
      <c r="AV157" s="178" t="str">
        <f t="shared" si="136"/>
        <v/>
      </c>
      <c r="AW157" s="95" t="str">
        <f t="shared" si="137"/>
        <v/>
      </c>
      <c r="AX157" s="436"/>
    </row>
    <row r="158" spans="2:50" hidden="1">
      <c r="B158" s="435"/>
      <c r="C158" s="95">
        <v>12</v>
      </c>
      <c r="D158" s="95"/>
      <c r="E158" s="95"/>
      <c r="F158" s="95"/>
      <c r="G158" s="178"/>
      <c r="H158" s="436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38"/>
      <c r="M158" s="154" t="str">
        <f t="shared" si="123"/>
        <v/>
      </c>
      <c r="N158" s="433"/>
      <c r="O158" s="433"/>
      <c r="P158" s="95"/>
      <c r="Q158" s="95"/>
      <c r="R158" s="178" t="str">
        <f t="shared" si="124"/>
        <v/>
      </c>
      <c r="S158" s="95" t="str">
        <f t="shared" si="125"/>
        <v/>
      </c>
      <c r="T158" s="436"/>
      <c r="U158" s="95"/>
      <c r="V158" s="95"/>
      <c r="W158" s="178" t="str">
        <f t="shared" si="126"/>
        <v/>
      </c>
      <c r="X158" s="95" t="str">
        <f t="shared" si="127"/>
        <v/>
      </c>
      <c r="Y158" s="436"/>
      <c r="Z158" s="95"/>
      <c r="AA158" s="95"/>
      <c r="AB158" s="178" t="str">
        <f t="shared" si="128"/>
        <v/>
      </c>
      <c r="AC158" s="95" t="str">
        <f t="shared" si="129"/>
        <v/>
      </c>
      <c r="AD158" s="436"/>
      <c r="AE158" s="95"/>
      <c r="AF158" s="95"/>
      <c r="AG158" s="178" t="str">
        <f t="shared" si="130"/>
        <v/>
      </c>
      <c r="AH158" s="95" t="str">
        <f t="shared" si="131"/>
        <v/>
      </c>
      <c r="AI158" s="436"/>
      <c r="AJ158" s="95"/>
      <c r="AK158" s="95"/>
      <c r="AL158" s="178" t="str">
        <f t="shared" si="132"/>
        <v/>
      </c>
      <c r="AM158" s="95" t="str">
        <f t="shared" si="133"/>
        <v/>
      </c>
      <c r="AN158" s="436"/>
      <c r="AO158" s="95"/>
      <c r="AP158" s="95"/>
      <c r="AQ158" s="178" t="str">
        <f t="shared" si="134"/>
        <v/>
      </c>
      <c r="AR158" s="95" t="str">
        <f t="shared" si="135"/>
        <v/>
      </c>
      <c r="AS158" s="436"/>
      <c r="AT158" s="95"/>
      <c r="AU158" s="95"/>
      <c r="AV158" s="178" t="str">
        <f t="shared" si="136"/>
        <v/>
      </c>
      <c r="AW158" s="95" t="str">
        <f t="shared" si="137"/>
        <v/>
      </c>
      <c r="AX158" s="436"/>
    </row>
    <row r="159" spans="2:50" hidden="1">
      <c r="B159" s="435"/>
      <c r="C159" s="95">
        <v>13</v>
      </c>
      <c r="D159" s="95"/>
      <c r="E159" s="95"/>
      <c r="F159" s="95"/>
      <c r="G159" s="178"/>
      <c r="H159" s="436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38"/>
      <c r="M159" s="154" t="str">
        <f t="shared" si="123"/>
        <v/>
      </c>
      <c r="N159" s="433"/>
      <c r="O159" s="433"/>
      <c r="P159" s="95"/>
      <c r="Q159" s="95"/>
      <c r="R159" s="178" t="str">
        <f t="shared" si="124"/>
        <v/>
      </c>
      <c r="S159" s="95" t="str">
        <f t="shared" si="125"/>
        <v/>
      </c>
      <c r="T159" s="436"/>
      <c r="U159" s="95"/>
      <c r="V159" s="95"/>
      <c r="W159" s="178" t="str">
        <f t="shared" si="126"/>
        <v/>
      </c>
      <c r="X159" s="95" t="str">
        <f t="shared" si="127"/>
        <v/>
      </c>
      <c r="Y159" s="436"/>
      <c r="Z159" s="95"/>
      <c r="AA159" s="95"/>
      <c r="AB159" s="178" t="str">
        <f t="shared" si="128"/>
        <v/>
      </c>
      <c r="AC159" s="95" t="str">
        <f t="shared" si="129"/>
        <v/>
      </c>
      <c r="AD159" s="436"/>
      <c r="AE159" s="95"/>
      <c r="AF159" s="95"/>
      <c r="AG159" s="178" t="str">
        <f t="shared" si="130"/>
        <v/>
      </c>
      <c r="AH159" s="95" t="str">
        <f t="shared" si="131"/>
        <v/>
      </c>
      <c r="AI159" s="436"/>
      <c r="AJ159" s="95"/>
      <c r="AK159" s="95"/>
      <c r="AL159" s="178" t="str">
        <f t="shared" si="132"/>
        <v/>
      </c>
      <c r="AM159" s="95" t="str">
        <f t="shared" si="133"/>
        <v/>
      </c>
      <c r="AN159" s="436"/>
      <c r="AO159" s="95"/>
      <c r="AP159" s="95"/>
      <c r="AQ159" s="178" t="str">
        <f t="shared" si="134"/>
        <v/>
      </c>
      <c r="AR159" s="95" t="str">
        <f t="shared" si="135"/>
        <v/>
      </c>
      <c r="AS159" s="436"/>
      <c r="AT159" s="95"/>
      <c r="AU159" s="95"/>
      <c r="AV159" s="178" t="str">
        <f t="shared" si="136"/>
        <v/>
      </c>
      <c r="AW159" s="95" t="str">
        <f t="shared" si="137"/>
        <v/>
      </c>
      <c r="AX159" s="436"/>
    </row>
    <row r="160" spans="2:50" hidden="1">
      <c r="B160" s="435"/>
      <c r="C160" s="95">
        <v>14</v>
      </c>
      <c r="D160" s="95"/>
      <c r="E160" s="95"/>
      <c r="F160" s="95"/>
      <c r="G160" s="178"/>
      <c r="H160" s="436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38"/>
      <c r="M160" s="154" t="str">
        <f t="shared" si="123"/>
        <v/>
      </c>
      <c r="N160" s="433"/>
      <c r="O160" s="433"/>
      <c r="P160" s="95"/>
      <c r="Q160" s="95"/>
      <c r="R160" s="178" t="str">
        <f t="shared" si="124"/>
        <v/>
      </c>
      <c r="S160" s="95" t="str">
        <f t="shared" si="125"/>
        <v/>
      </c>
      <c r="T160" s="436"/>
      <c r="U160" s="95"/>
      <c r="V160" s="95"/>
      <c r="W160" s="178" t="str">
        <f t="shared" si="126"/>
        <v/>
      </c>
      <c r="X160" s="95" t="str">
        <f t="shared" si="127"/>
        <v/>
      </c>
      <c r="Y160" s="436"/>
      <c r="Z160" s="95"/>
      <c r="AA160" s="95"/>
      <c r="AB160" s="178" t="str">
        <f t="shared" si="128"/>
        <v/>
      </c>
      <c r="AC160" s="95" t="str">
        <f t="shared" si="129"/>
        <v/>
      </c>
      <c r="AD160" s="436"/>
      <c r="AE160" s="95"/>
      <c r="AF160" s="95"/>
      <c r="AG160" s="178" t="str">
        <f t="shared" si="130"/>
        <v/>
      </c>
      <c r="AH160" s="95" t="str">
        <f t="shared" si="131"/>
        <v/>
      </c>
      <c r="AI160" s="436"/>
      <c r="AJ160" s="95"/>
      <c r="AK160" s="95"/>
      <c r="AL160" s="178" t="str">
        <f t="shared" si="132"/>
        <v/>
      </c>
      <c r="AM160" s="95" t="str">
        <f t="shared" si="133"/>
        <v/>
      </c>
      <c r="AN160" s="436"/>
      <c r="AO160" s="95"/>
      <c r="AP160" s="95"/>
      <c r="AQ160" s="178" t="str">
        <f t="shared" si="134"/>
        <v/>
      </c>
      <c r="AR160" s="95" t="str">
        <f t="shared" si="135"/>
        <v/>
      </c>
      <c r="AS160" s="436"/>
      <c r="AT160" s="95"/>
      <c r="AU160" s="95"/>
      <c r="AV160" s="178" t="str">
        <f t="shared" si="136"/>
        <v/>
      </c>
      <c r="AW160" s="95" t="str">
        <f t="shared" si="137"/>
        <v/>
      </c>
      <c r="AX160" s="436"/>
    </row>
    <row r="161" spans="2:50" hidden="1">
      <c r="B161" s="435"/>
      <c r="C161" s="95">
        <v>15</v>
      </c>
      <c r="D161" s="95"/>
      <c r="E161" s="95"/>
      <c r="F161" s="95"/>
      <c r="G161" s="178"/>
      <c r="H161" s="436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39"/>
      <c r="M161" s="154" t="str">
        <f t="shared" si="123"/>
        <v/>
      </c>
      <c r="N161" s="433"/>
      <c r="O161" s="433"/>
      <c r="P161" s="95"/>
      <c r="Q161" s="95"/>
      <c r="R161" s="178" t="str">
        <f t="shared" si="124"/>
        <v/>
      </c>
      <c r="S161" s="95" t="str">
        <f t="shared" si="125"/>
        <v/>
      </c>
      <c r="T161" s="436"/>
      <c r="U161" s="95"/>
      <c r="V161" s="95"/>
      <c r="W161" s="178" t="str">
        <f t="shared" si="126"/>
        <v/>
      </c>
      <c r="X161" s="95" t="str">
        <f t="shared" si="127"/>
        <v/>
      </c>
      <c r="Y161" s="436"/>
      <c r="Z161" s="95"/>
      <c r="AA161" s="95"/>
      <c r="AB161" s="178" t="str">
        <f t="shared" si="128"/>
        <v/>
      </c>
      <c r="AC161" s="95" t="str">
        <f t="shared" si="129"/>
        <v/>
      </c>
      <c r="AD161" s="436"/>
      <c r="AE161" s="95"/>
      <c r="AF161" s="95"/>
      <c r="AG161" s="178" t="str">
        <f t="shared" si="130"/>
        <v/>
      </c>
      <c r="AH161" s="95" t="str">
        <f t="shared" si="131"/>
        <v/>
      </c>
      <c r="AI161" s="436"/>
      <c r="AJ161" s="95"/>
      <c r="AK161" s="95"/>
      <c r="AL161" s="178" t="str">
        <f t="shared" si="132"/>
        <v/>
      </c>
      <c r="AM161" s="95" t="str">
        <f t="shared" si="133"/>
        <v/>
      </c>
      <c r="AN161" s="436"/>
      <c r="AO161" s="95"/>
      <c r="AP161" s="95"/>
      <c r="AQ161" s="178" t="str">
        <f t="shared" si="134"/>
        <v/>
      </c>
      <c r="AR161" s="95" t="str">
        <f t="shared" si="135"/>
        <v/>
      </c>
      <c r="AS161" s="436"/>
      <c r="AT161" s="95"/>
      <c r="AU161" s="95"/>
      <c r="AV161" s="178" t="str">
        <f t="shared" si="136"/>
        <v/>
      </c>
      <c r="AW161" s="95" t="str">
        <f t="shared" si="137"/>
        <v/>
      </c>
      <c r="AX161" s="436"/>
    </row>
    <row r="162" spans="2:50" ht="15.75" hidden="1">
      <c r="B162" s="443" t="s">
        <v>167</v>
      </c>
      <c r="C162" s="444"/>
      <c r="D162" s="444"/>
      <c r="E162" s="444"/>
      <c r="F162" s="444"/>
      <c r="G162" s="444"/>
      <c r="H162" s="444"/>
      <c r="I162" s="151"/>
      <c r="J162" s="151"/>
      <c r="K162" s="151"/>
      <c r="L162" s="151"/>
      <c r="M162" s="151"/>
      <c r="N162" s="433" t="s">
        <v>159</v>
      </c>
      <c r="O162" s="446" t="s">
        <v>106</v>
      </c>
      <c r="P162" s="448">
        <f>AT142+1</f>
        <v>45923</v>
      </c>
      <c r="Q162" s="435"/>
      <c r="R162" s="435"/>
      <c r="S162" s="435"/>
      <c r="T162" s="435"/>
      <c r="U162" s="448">
        <f>P162+1</f>
        <v>45924</v>
      </c>
      <c r="V162" s="435"/>
      <c r="W162" s="435"/>
      <c r="X162" s="435"/>
      <c r="Y162" s="435"/>
      <c r="Z162" s="448">
        <f>U162+1</f>
        <v>45925</v>
      </c>
      <c r="AA162" s="435"/>
      <c r="AB162" s="435"/>
      <c r="AC162" s="435"/>
      <c r="AD162" s="435"/>
      <c r="AE162" s="448">
        <f>Z162+1</f>
        <v>45926</v>
      </c>
      <c r="AF162" s="435"/>
      <c r="AG162" s="435"/>
      <c r="AH162" s="435"/>
      <c r="AI162" s="435"/>
      <c r="AJ162" s="448">
        <f>AE162+1</f>
        <v>45927</v>
      </c>
      <c r="AK162" s="435"/>
      <c r="AL162" s="435"/>
      <c r="AM162" s="435"/>
      <c r="AN162" s="435"/>
      <c r="AO162" s="448">
        <f>AJ162+1</f>
        <v>45928</v>
      </c>
      <c r="AP162" s="435"/>
      <c r="AQ162" s="435"/>
      <c r="AR162" s="435"/>
      <c r="AS162" s="435"/>
      <c r="AT162" s="448">
        <f>AO162+1</f>
        <v>45929</v>
      </c>
      <c r="AU162" s="435"/>
      <c r="AV162" s="435"/>
      <c r="AW162" s="435"/>
      <c r="AX162" s="435"/>
    </row>
    <row r="163" spans="2:50" ht="15.75" hidden="1">
      <c r="B163" s="445"/>
      <c r="C163" s="445"/>
      <c r="D163" s="445"/>
      <c r="E163" s="445"/>
      <c r="F163" s="445"/>
      <c r="G163" s="445"/>
      <c r="H163" s="445"/>
      <c r="I163" s="151"/>
      <c r="J163" s="151"/>
      <c r="K163" s="151"/>
      <c r="L163" s="151"/>
      <c r="M163" s="151"/>
      <c r="N163" s="433"/>
      <c r="O163" s="447"/>
      <c r="P163" s="448" t="s">
        <v>120</v>
      </c>
      <c r="Q163" s="435"/>
      <c r="R163" s="435"/>
      <c r="S163" s="435"/>
      <c r="T163" s="435"/>
      <c r="U163" s="448" t="s">
        <v>114</v>
      </c>
      <c r="V163" s="435"/>
      <c r="W163" s="435"/>
      <c r="X163" s="435"/>
      <c r="Y163" s="435"/>
      <c r="Z163" s="448" t="s">
        <v>115</v>
      </c>
      <c r="AA163" s="435"/>
      <c r="AB163" s="435"/>
      <c r="AC163" s="435"/>
      <c r="AD163" s="435"/>
      <c r="AE163" s="448" t="s">
        <v>116</v>
      </c>
      <c r="AF163" s="435"/>
      <c r="AG163" s="435"/>
      <c r="AH163" s="435"/>
      <c r="AI163" s="435"/>
      <c r="AJ163" s="448" t="s">
        <v>117</v>
      </c>
      <c r="AK163" s="435"/>
      <c r="AL163" s="435"/>
      <c r="AM163" s="435"/>
      <c r="AN163" s="435"/>
      <c r="AO163" s="448" t="s">
        <v>118</v>
      </c>
      <c r="AP163" s="435"/>
      <c r="AQ163" s="435"/>
      <c r="AR163" s="435"/>
      <c r="AS163" s="435"/>
      <c r="AT163" s="448" t="s">
        <v>119</v>
      </c>
      <c r="AU163" s="435"/>
      <c r="AV163" s="435"/>
      <c r="AW163" s="435"/>
      <c r="AX163" s="435"/>
    </row>
    <row r="164" spans="2:50" hidden="1">
      <c r="B164" s="433" t="s">
        <v>155</v>
      </c>
      <c r="C164" s="433" t="s">
        <v>147</v>
      </c>
      <c r="D164" s="433"/>
      <c r="E164" s="433" t="s">
        <v>149</v>
      </c>
      <c r="F164" s="433"/>
      <c r="G164" s="433"/>
      <c r="H164" s="440" t="s">
        <v>156</v>
      </c>
      <c r="I164" s="434" t="s">
        <v>225</v>
      </c>
      <c r="J164" s="434"/>
      <c r="K164" s="434"/>
      <c r="L164" s="434" t="s">
        <v>156</v>
      </c>
      <c r="M164" s="434" t="s">
        <v>168</v>
      </c>
      <c r="N164" s="433"/>
      <c r="O164" s="433" t="s">
        <v>158</v>
      </c>
      <c r="P164" s="430" t="s">
        <v>152</v>
      </c>
      <c r="Q164" s="431"/>
      <c r="R164" s="431"/>
      <c r="S164" s="432"/>
      <c r="T164" s="433" t="s">
        <v>156</v>
      </c>
      <c r="U164" s="430" t="s">
        <v>152</v>
      </c>
      <c r="V164" s="431"/>
      <c r="W164" s="431"/>
      <c r="X164" s="432"/>
      <c r="Y164" s="433" t="s">
        <v>156</v>
      </c>
      <c r="Z164" s="430" t="s">
        <v>152</v>
      </c>
      <c r="AA164" s="431"/>
      <c r="AB164" s="431"/>
      <c r="AC164" s="432"/>
      <c r="AD164" s="433" t="s">
        <v>156</v>
      </c>
      <c r="AE164" s="430" t="s">
        <v>152</v>
      </c>
      <c r="AF164" s="431"/>
      <c r="AG164" s="431"/>
      <c r="AH164" s="432"/>
      <c r="AI164" s="433" t="s">
        <v>156</v>
      </c>
      <c r="AJ164" s="430" t="s">
        <v>152</v>
      </c>
      <c r="AK164" s="431"/>
      <c r="AL164" s="431"/>
      <c r="AM164" s="432"/>
      <c r="AN164" s="433" t="s">
        <v>156</v>
      </c>
      <c r="AO164" s="430" t="s">
        <v>152</v>
      </c>
      <c r="AP164" s="431"/>
      <c r="AQ164" s="431"/>
      <c r="AR164" s="432"/>
      <c r="AS164" s="433" t="s">
        <v>156</v>
      </c>
      <c r="AT164" s="430" t="s">
        <v>152</v>
      </c>
      <c r="AU164" s="431"/>
      <c r="AV164" s="431"/>
      <c r="AW164" s="432"/>
      <c r="AX164" s="433" t="s">
        <v>156</v>
      </c>
    </row>
    <row r="165" spans="2:50" hidden="1">
      <c r="B165" s="433"/>
      <c r="C165" s="433"/>
      <c r="D165" s="433"/>
      <c r="E165" s="433" t="s">
        <v>148</v>
      </c>
      <c r="F165" s="433"/>
      <c r="G165" s="433"/>
      <c r="H165" s="441"/>
      <c r="I165" s="434" t="s">
        <v>148</v>
      </c>
      <c r="J165" s="434"/>
      <c r="K165" s="434"/>
      <c r="L165" s="434"/>
      <c r="M165" s="434"/>
      <c r="N165" s="433"/>
      <c r="O165" s="433"/>
      <c r="P165" s="430" t="s">
        <v>153</v>
      </c>
      <c r="Q165" s="431"/>
      <c r="R165" s="431"/>
      <c r="S165" s="432"/>
      <c r="T165" s="433"/>
      <c r="U165" s="430" t="s">
        <v>153</v>
      </c>
      <c r="V165" s="431"/>
      <c r="W165" s="431"/>
      <c r="X165" s="432"/>
      <c r="Y165" s="433"/>
      <c r="Z165" s="430" t="s">
        <v>153</v>
      </c>
      <c r="AA165" s="431"/>
      <c r="AB165" s="431"/>
      <c r="AC165" s="432"/>
      <c r="AD165" s="433"/>
      <c r="AE165" s="430" t="s">
        <v>153</v>
      </c>
      <c r="AF165" s="431"/>
      <c r="AG165" s="431"/>
      <c r="AH165" s="432"/>
      <c r="AI165" s="433"/>
      <c r="AJ165" s="430" t="s">
        <v>153</v>
      </c>
      <c r="AK165" s="431"/>
      <c r="AL165" s="431"/>
      <c r="AM165" s="432"/>
      <c r="AN165" s="433"/>
      <c r="AO165" s="430" t="s">
        <v>153</v>
      </c>
      <c r="AP165" s="431"/>
      <c r="AQ165" s="431"/>
      <c r="AR165" s="432"/>
      <c r="AS165" s="433"/>
      <c r="AT165" s="430" t="s">
        <v>153</v>
      </c>
      <c r="AU165" s="431"/>
      <c r="AV165" s="431"/>
      <c r="AW165" s="432"/>
      <c r="AX165" s="433"/>
    </row>
    <row r="166" spans="2:50" hidden="1">
      <c r="B166" s="433"/>
      <c r="C166" s="433"/>
      <c r="D166" s="433"/>
      <c r="E166" s="94" t="s">
        <v>150</v>
      </c>
      <c r="F166" s="94" t="s">
        <v>151</v>
      </c>
      <c r="G166" s="94" t="s">
        <v>154</v>
      </c>
      <c r="H166" s="442"/>
      <c r="I166" s="153" t="s">
        <v>150</v>
      </c>
      <c r="J166" s="153" t="s">
        <v>151</v>
      </c>
      <c r="K166" s="153" t="s">
        <v>154</v>
      </c>
      <c r="L166" s="434"/>
      <c r="M166" s="434"/>
      <c r="N166" s="433"/>
      <c r="O166" s="433"/>
      <c r="P166" s="94" t="s">
        <v>150</v>
      </c>
      <c r="Q166" s="94" t="s">
        <v>151</v>
      </c>
      <c r="R166" s="94" t="s">
        <v>154</v>
      </c>
      <c r="S166" s="94" t="s">
        <v>168</v>
      </c>
      <c r="T166" s="433"/>
      <c r="U166" s="94" t="s">
        <v>150</v>
      </c>
      <c r="V166" s="94" t="s">
        <v>151</v>
      </c>
      <c r="W166" s="94" t="s">
        <v>154</v>
      </c>
      <c r="X166" s="94" t="s">
        <v>168</v>
      </c>
      <c r="Y166" s="433"/>
      <c r="Z166" s="94" t="s">
        <v>150</v>
      </c>
      <c r="AA166" s="94" t="s">
        <v>151</v>
      </c>
      <c r="AB166" s="94" t="s">
        <v>154</v>
      </c>
      <c r="AC166" s="94" t="s">
        <v>168</v>
      </c>
      <c r="AD166" s="43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3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3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3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33"/>
    </row>
    <row r="167" spans="2:50" hidden="1">
      <c r="B167" s="433" t="s">
        <v>139</v>
      </c>
      <c r="C167" s="95">
        <v>1</v>
      </c>
      <c r="D167" s="95"/>
      <c r="E167" s="95"/>
      <c r="F167" s="95"/>
      <c r="G167" s="178" t="e">
        <f>F167/E167</f>
        <v>#DIV/0!</v>
      </c>
      <c r="H167" s="436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37" t="str">
        <f>IFERROR(AVERAGE(K167:K181),"-")</f>
        <v>-</v>
      </c>
      <c r="M167" s="154" t="str">
        <f>IFERROR(RANK(K167, K$167:K$181),"")</f>
        <v/>
      </c>
      <c r="N167" s="433"/>
      <c r="O167" s="43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36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36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36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36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36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36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36" t="e">
        <f>AVERAGE(AV167:AV181)</f>
        <v>#DIV/0!</v>
      </c>
    </row>
    <row r="168" spans="2:50" hidden="1">
      <c r="B168" s="435"/>
      <c r="C168" s="95">
        <v>2</v>
      </c>
      <c r="D168" s="95"/>
      <c r="E168" s="95"/>
      <c r="F168" s="95"/>
      <c r="G168" s="178"/>
      <c r="H168" s="436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38"/>
      <c r="M168" s="154" t="str">
        <f t="shared" ref="M168:M181" si="140">IFERROR(RANK(K168, K$167:K$181),"")</f>
        <v/>
      </c>
      <c r="N168" s="433"/>
      <c r="O168" s="43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36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36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36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36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36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36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36"/>
    </row>
    <row r="169" spans="2:50" hidden="1">
      <c r="B169" s="435"/>
      <c r="C169" s="95">
        <v>3</v>
      </c>
      <c r="D169" s="95"/>
      <c r="E169" s="95"/>
      <c r="F169" s="95"/>
      <c r="G169" s="178"/>
      <c r="H169" s="436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38"/>
      <c r="M169" s="154" t="str">
        <f t="shared" si="140"/>
        <v/>
      </c>
      <c r="N169" s="433"/>
      <c r="O169" s="433"/>
      <c r="P169" s="95"/>
      <c r="Q169" s="95"/>
      <c r="R169" s="178" t="str">
        <f t="shared" si="141"/>
        <v/>
      </c>
      <c r="S169" s="95" t="str">
        <f t="shared" si="142"/>
        <v/>
      </c>
      <c r="T169" s="436"/>
      <c r="U169" s="95"/>
      <c r="V169" s="95"/>
      <c r="W169" s="178" t="str">
        <f t="shared" si="143"/>
        <v/>
      </c>
      <c r="X169" s="95" t="str">
        <f t="shared" si="144"/>
        <v/>
      </c>
      <c r="Y169" s="436"/>
      <c r="Z169" s="95"/>
      <c r="AA169" s="95"/>
      <c r="AB169" s="178" t="str">
        <f t="shared" si="145"/>
        <v/>
      </c>
      <c r="AC169" s="95" t="str">
        <f t="shared" si="146"/>
        <v/>
      </c>
      <c r="AD169" s="436"/>
      <c r="AE169" s="95"/>
      <c r="AF169" s="95"/>
      <c r="AG169" s="178" t="str">
        <f t="shared" si="147"/>
        <v/>
      </c>
      <c r="AH169" s="95" t="str">
        <f t="shared" si="148"/>
        <v/>
      </c>
      <c r="AI169" s="436"/>
      <c r="AJ169" s="95"/>
      <c r="AK169" s="95"/>
      <c r="AL169" s="178" t="str">
        <f t="shared" si="149"/>
        <v/>
      </c>
      <c r="AM169" s="95" t="str">
        <f t="shared" si="150"/>
        <v/>
      </c>
      <c r="AN169" s="436"/>
      <c r="AO169" s="95"/>
      <c r="AP169" s="95"/>
      <c r="AQ169" s="178" t="str">
        <f t="shared" si="151"/>
        <v/>
      </c>
      <c r="AR169" s="95" t="str">
        <f t="shared" si="152"/>
        <v/>
      </c>
      <c r="AS169" s="436"/>
      <c r="AT169" s="95"/>
      <c r="AU169" s="95"/>
      <c r="AV169" s="178" t="str">
        <f t="shared" si="153"/>
        <v/>
      </c>
      <c r="AW169" s="95" t="str">
        <f t="shared" si="154"/>
        <v/>
      </c>
      <c r="AX169" s="436"/>
    </row>
    <row r="170" spans="2:50" hidden="1">
      <c r="B170" s="435"/>
      <c r="C170" s="95">
        <v>4</v>
      </c>
      <c r="D170" s="95"/>
      <c r="E170" s="95"/>
      <c r="F170" s="95"/>
      <c r="G170" s="178"/>
      <c r="H170" s="436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38"/>
      <c r="M170" s="154" t="str">
        <f t="shared" si="140"/>
        <v/>
      </c>
      <c r="N170" s="433"/>
      <c r="O170" s="433"/>
      <c r="P170" s="95"/>
      <c r="Q170" s="95"/>
      <c r="R170" s="178" t="str">
        <f t="shared" si="141"/>
        <v/>
      </c>
      <c r="S170" s="95" t="str">
        <f t="shared" si="142"/>
        <v/>
      </c>
      <c r="T170" s="436"/>
      <c r="U170" s="95"/>
      <c r="V170" s="95"/>
      <c r="W170" s="178" t="str">
        <f t="shared" si="143"/>
        <v/>
      </c>
      <c r="X170" s="95" t="str">
        <f t="shared" si="144"/>
        <v/>
      </c>
      <c r="Y170" s="436"/>
      <c r="Z170" s="95"/>
      <c r="AA170" s="95"/>
      <c r="AB170" s="178" t="str">
        <f t="shared" si="145"/>
        <v/>
      </c>
      <c r="AC170" s="95" t="str">
        <f t="shared" si="146"/>
        <v/>
      </c>
      <c r="AD170" s="436"/>
      <c r="AE170" s="95"/>
      <c r="AF170" s="95"/>
      <c r="AG170" s="178" t="str">
        <f t="shared" si="147"/>
        <v/>
      </c>
      <c r="AH170" s="95" t="str">
        <f t="shared" si="148"/>
        <v/>
      </c>
      <c r="AI170" s="436"/>
      <c r="AJ170" s="95"/>
      <c r="AK170" s="95"/>
      <c r="AL170" s="178" t="str">
        <f t="shared" si="149"/>
        <v/>
      </c>
      <c r="AM170" s="95" t="str">
        <f t="shared" si="150"/>
        <v/>
      </c>
      <c r="AN170" s="436"/>
      <c r="AO170" s="95"/>
      <c r="AP170" s="95"/>
      <c r="AQ170" s="178" t="str">
        <f t="shared" si="151"/>
        <v/>
      </c>
      <c r="AR170" s="95" t="str">
        <f t="shared" si="152"/>
        <v/>
      </c>
      <c r="AS170" s="436"/>
      <c r="AT170" s="95"/>
      <c r="AU170" s="95"/>
      <c r="AV170" s="178" t="str">
        <f t="shared" si="153"/>
        <v/>
      </c>
      <c r="AW170" s="95" t="str">
        <f t="shared" si="154"/>
        <v/>
      </c>
      <c r="AX170" s="436"/>
    </row>
    <row r="171" spans="2:50" hidden="1">
      <c r="B171" s="435"/>
      <c r="C171" s="95">
        <v>5</v>
      </c>
      <c r="D171" s="95"/>
      <c r="E171" s="95"/>
      <c r="F171" s="95"/>
      <c r="G171" s="178"/>
      <c r="H171" s="436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38"/>
      <c r="M171" s="154" t="str">
        <f t="shared" si="140"/>
        <v/>
      </c>
      <c r="N171" s="433"/>
      <c r="O171" s="433"/>
      <c r="P171" s="95"/>
      <c r="Q171" s="95"/>
      <c r="R171" s="178" t="str">
        <f t="shared" si="141"/>
        <v/>
      </c>
      <c r="S171" s="95" t="str">
        <f t="shared" si="142"/>
        <v/>
      </c>
      <c r="T171" s="436"/>
      <c r="U171" s="95"/>
      <c r="V171" s="95"/>
      <c r="W171" s="178" t="str">
        <f t="shared" si="143"/>
        <v/>
      </c>
      <c r="X171" s="95" t="str">
        <f t="shared" si="144"/>
        <v/>
      </c>
      <c r="Y171" s="436"/>
      <c r="Z171" s="95"/>
      <c r="AA171" s="95"/>
      <c r="AB171" s="178" t="str">
        <f t="shared" si="145"/>
        <v/>
      </c>
      <c r="AC171" s="95" t="str">
        <f t="shared" si="146"/>
        <v/>
      </c>
      <c r="AD171" s="436"/>
      <c r="AE171" s="95"/>
      <c r="AF171" s="95"/>
      <c r="AG171" s="178" t="str">
        <f t="shared" si="147"/>
        <v/>
      </c>
      <c r="AH171" s="95" t="str">
        <f t="shared" si="148"/>
        <v/>
      </c>
      <c r="AI171" s="436"/>
      <c r="AJ171" s="95"/>
      <c r="AK171" s="95"/>
      <c r="AL171" s="178" t="str">
        <f t="shared" si="149"/>
        <v/>
      </c>
      <c r="AM171" s="95" t="str">
        <f t="shared" si="150"/>
        <v/>
      </c>
      <c r="AN171" s="436"/>
      <c r="AO171" s="95"/>
      <c r="AP171" s="95"/>
      <c r="AQ171" s="178" t="str">
        <f t="shared" si="151"/>
        <v/>
      </c>
      <c r="AR171" s="95" t="str">
        <f t="shared" si="152"/>
        <v/>
      </c>
      <c r="AS171" s="436"/>
      <c r="AT171" s="95"/>
      <c r="AU171" s="95"/>
      <c r="AV171" s="178" t="str">
        <f t="shared" si="153"/>
        <v/>
      </c>
      <c r="AW171" s="95" t="str">
        <f t="shared" si="154"/>
        <v/>
      </c>
      <c r="AX171" s="436"/>
    </row>
    <row r="172" spans="2:50" hidden="1">
      <c r="B172" s="435"/>
      <c r="C172" s="95">
        <v>6</v>
      </c>
      <c r="D172" s="95"/>
      <c r="E172" s="95"/>
      <c r="F172" s="95"/>
      <c r="G172" s="178"/>
      <c r="H172" s="436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38"/>
      <c r="M172" s="154" t="str">
        <f t="shared" si="140"/>
        <v/>
      </c>
      <c r="N172" s="433"/>
      <c r="O172" s="433"/>
      <c r="P172" s="95"/>
      <c r="Q172" s="95"/>
      <c r="R172" s="178" t="str">
        <f t="shared" si="141"/>
        <v/>
      </c>
      <c r="S172" s="95" t="str">
        <f t="shared" si="142"/>
        <v/>
      </c>
      <c r="T172" s="436"/>
      <c r="U172" s="95"/>
      <c r="V172" s="95"/>
      <c r="W172" s="178" t="str">
        <f t="shared" si="143"/>
        <v/>
      </c>
      <c r="X172" s="95" t="str">
        <f t="shared" si="144"/>
        <v/>
      </c>
      <c r="Y172" s="436"/>
      <c r="Z172" s="95"/>
      <c r="AA172" s="95"/>
      <c r="AB172" s="178" t="str">
        <f t="shared" si="145"/>
        <v/>
      </c>
      <c r="AC172" s="95" t="str">
        <f t="shared" si="146"/>
        <v/>
      </c>
      <c r="AD172" s="436"/>
      <c r="AE172" s="95"/>
      <c r="AF172" s="95"/>
      <c r="AG172" s="178" t="str">
        <f t="shared" si="147"/>
        <v/>
      </c>
      <c r="AH172" s="95" t="str">
        <f t="shared" si="148"/>
        <v/>
      </c>
      <c r="AI172" s="436"/>
      <c r="AJ172" s="95"/>
      <c r="AK172" s="95"/>
      <c r="AL172" s="178" t="str">
        <f t="shared" si="149"/>
        <v/>
      </c>
      <c r="AM172" s="95" t="str">
        <f t="shared" si="150"/>
        <v/>
      </c>
      <c r="AN172" s="436"/>
      <c r="AO172" s="95"/>
      <c r="AP172" s="95"/>
      <c r="AQ172" s="178" t="str">
        <f t="shared" si="151"/>
        <v/>
      </c>
      <c r="AR172" s="95" t="str">
        <f t="shared" si="152"/>
        <v/>
      </c>
      <c r="AS172" s="436"/>
      <c r="AT172" s="95"/>
      <c r="AU172" s="95"/>
      <c r="AV172" s="178" t="str">
        <f t="shared" si="153"/>
        <v/>
      </c>
      <c r="AW172" s="95" t="str">
        <f t="shared" si="154"/>
        <v/>
      </c>
      <c r="AX172" s="436"/>
    </row>
    <row r="173" spans="2:50" hidden="1">
      <c r="B173" s="435"/>
      <c r="C173" s="95">
        <v>7</v>
      </c>
      <c r="D173" s="95"/>
      <c r="E173" s="95"/>
      <c r="F173" s="95"/>
      <c r="G173" s="178"/>
      <c r="H173" s="436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38"/>
      <c r="M173" s="154" t="str">
        <f t="shared" si="140"/>
        <v/>
      </c>
      <c r="N173" s="433"/>
      <c r="O173" s="433"/>
      <c r="P173" s="95"/>
      <c r="Q173" s="95"/>
      <c r="R173" s="178" t="str">
        <f t="shared" si="141"/>
        <v/>
      </c>
      <c r="S173" s="95" t="str">
        <f t="shared" si="142"/>
        <v/>
      </c>
      <c r="T173" s="436"/>
      <c r="U173" s="95"/>
      <c r="V173" s="95"/>
      <c r="W173" s="178" t="str">
        <f t="shared" si="143"/>
        <v/>
      </c>
      <c r="X173" s="95" t="str">
        <f t="shared" si="144"/>
        <v/>
      </c>
      <c r="Y173" s="436"/>
      <c r="Z173" s="95"/>
      <c r="AA173" s="95"/>
      <c r="AB173" s="178" t="str">
        <f t="shared" si="145"/>
        <v/>
      </c>
      <c r="AC173" s="95" t="str">
        <f t="shared" si="146"/>
        <v/>
      </c>
      <c r="AD173" s="436"/>
      <c r="AE173" s="95"/>
      <c r="AF173" s="95"/>
      <c r="AG173" s="178" t="str">
        <f t="shared" si="147"/>
        <v/>
      </c>
      <c r="AH173" s="95" t="str">
        <f t="shared" si="148"/>
        <v/>
      </c>
      <c r="AI173" s="436"/>
      <c r="AJ173" s="95"/>
      <c r="AK173" s="95"/>
      <c r="AL173" s="178" t="str">
        <f t="shared" si="149"/>
        <v/>
      </c>
      <c r="AM173" s="95" t="str">
        <f t="shared" si="150"/>
        <v/>
      </c>
      <c r="AN173" s="436"/>
      <c r="AO173" s="95"/>
      <c r="AP173" s="95"/>
      <c r="AQ173" s="178" t="str">
        <f t="shared" si="151"/>
        <v/>
      </c>
      <c r="AR173" s="95" t="str">
        <f t="shared" si="152"/>
        <v/>
      </c>
      <c r="AS173" s="436"/>
      <c r="AT173" s="95"/>
      <c r="AU173" s="95"/>
      <c r="AV173" s="178" t="str">
        <f t="shared" si="153"/>
        <v/>
      </c>
      <c r="AW173" s="95" t="str">
        <f t="shared" si="154"/>
        <v/>
      </c>
      <c r="AX173" s="436"/>
    </row>
    <row r="174" spans="2:50" hidden="1">
      <c r="B174" s="435"/>
      <c r="C174" s="95">
        <v>8</v>
      </c>
      <c r="D174" s="95"/>
      <c r="E174" s="95"/>
      <c r="F174" s="95"/>
      <c r="G174" s="178"/>
      <c r="H174" s="436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38"/>
      <c r="M174" s="154" t="str">
        <f t="shared" si="140"/>
        <v/>
      </c>
      <c r="N174" s="433"/>
      <c r="O174" s="433"/>
      <c r="P174" s="95"/>
      <c r="Q174" s="95"/>
      <c r="R174" s="178" t="str">
        <f t="shared" si="141"/>
        <v/>
      </c>
      <c r="S174" s="95" t="str">
        <f t="shared" si="142"/>
        <v/>
      </c>
      <c r="T174" s="436"/>
      <c r="U174" s="95"/>
      <c r="V174" s="95"/>
      <c r="W174" s="178" t="str">
        <f t="shared" si="143"/>
        <v/>
      </c>
      <c r="X174" s="95" t="str">
        <f t="shared" si="144"/>
        <v/>
      </c>
      <c r="Y174" s="436"/>
      <c r="Z174" s="95"/>
      <c r="AA174" s="95"/>
      <c r="AB174" s="178" t="str">
        <f t="shared" si="145"/>
        <v/>
      </c>
      <c r="AC174" s="95" t="str">
        <f t="shared" si="146"/>
        <v/>
      </c>
      <c r="AD174" s="436"/>
      <c r="AE174" s="95"/>
      <c r="AF174" s="95"/>
      <c r="AG174" s="178" t="str">
        <f t="shared" si="147"/>
        <v/>
      </c>
      <c r="AH174" s="95" t="str">
        <f t="shared" si="148"/>
        <v/>
      </c>
      <c r="AI174" s="436"/>
      <c r="AJ174" s="95"/>
      <c r="AK174" s="95"/>
      <c r="AL174" s="178" t="str">
        <f t="shared" si="149"/>
        <v/>
      </c>
      <c r="AM174" s="95" t="str">
        <f t="shared" si="150"/>
        <v/>
      </c>
      <c r="AN174" s="436"/>
      <c r="AO174" s="95"/>
      <c r="AP174" s="95"/>
      <c r="AQ174" s="178" t="str">
        <f t="shared" si="151"/>
        <v/>
      </c>
      <c r="AR174" s="95" t="str">
        <f t="shared" si="152"/>
        <v/>
      </c>
      <c r="AS174" s="436"/>
      <c r="AT174" s="95"/>
      <c r="AU174" s="95"/>
      <c r="AV174" s="178" t="str">
        <f t="shared" si="153"/>
        <v/>
      </c>
      <c r="AW174" s="95" t="str">
        <f t="shared" si="154"/>
        <v/>
      </c>
      <c r="AX174" s="436"/>
    </row>
    <row r="175" spans="2:50" hidden="1">
      <c r="B175" s="435"/>
      <c r="C175" s="95">
        <v>9</v>
      </c>
      <c r="D175" s="95"/>
      <c r="E175" s="95"/>
      <c r="F175" s="95"/>
      <c r="G175" s="178"/>
      <c r="H175" s="436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38"/>
      <c r="M175" s="154" t="str">
        <f t="shared" si="140"/>
        <v/>
      </c>
      <c r="N175" s="433"/>
      <c r="O175" s="433"/>
      <c r="P175" s="95"/>
      <c r="Q175" s="95"/>
      <c r="R175" s="178" t="str">
        <f t="shared" si="141"/>
        <v/>
      </c>
      <c r="S175" s="95" t="str">
        <f t="shared" si="142"/>
        <v/>
      </c>
      <c r="T175" s="436"/>
      <c r="U175" s="95"/>
      <c r="V175" s="95"/>
      <c r="W175" s="178" t="str">
        <f t="shared" si="143"/>
        <v/>
      </c>
      <c r="X175" s="95" t="str">
        <f t="shared" si="144"/>
        <v/>
      </c>
      <c r="Y175" s="436"/>
      <c r="Z175" s="95"/>
      <c r="AA175" s="95"/>
      <c r="AB175" s="178" t="str">
        <f t="shared" si="145"/>
        <v/>
      </c>
      <c r="AC175" s="95" t="str">
        <f t="shared" si="146"/>
        <v/>
      </c>
      <c r="AD175" s="436"/>
      <c r="AE175" s="95"/>
      <c r="AF175" s="95"/>
      <c r="AG175" s="178" t="str">
        <f t="shared" si="147"/>
        <v/>
      </c>
      <c r="AH175" s="95" t="str">
        <f t="shared" si="148"/>
        <v/>
      </c>
      <c r="AI175" s="436"/>
      <c r="AJ175" s="95"/>
      <c r="AK175" s="95"/>
      <c r="AL175" s="178" t="str">
        <f t="shared" si="149"/>
        <v/>
      </c>
      <c r="AM175" s="95" t="str">
        <f t="shared" si="150"/>
        <v/>
      </c>
      <c r="AN175" s="436"/>
      <c r="AO175" s="95"/>
      <c r="AP175" s="95"/>
      <c r="AQ175" s="178" t="str">
        <f t="shared" si="151"/>
        <v/>
      </c>
      <c r="AR175" s="95" t="str">
        <f t="shared" si="152"/>
        <v/>
      </c>
      <c r="AS175" s="436"/>
      <c r="AT175" s="95"/>
      <c r="AU175" s="95"/>
      <c r="AV175" s="178" t="str">
        <f t="shared" si="153"/>
        <v/>
      </c>
      <c r="AW175" s="95" t="str">
        <f t="shared" si="154"/>
        <v/>
      </c>
      <c r="AX175" s="436"/>
    </row>
    <row r="176" spans="2:50" hidden="1">
      <c r="B176" s="435"/>
      <c r="C176" s="95">
        <v>10</v>
      </c>
      <c r="D176" s="95"/>
      <c r="E176" s="95"/>
      <c r="F176" s="95"/>
      <c r="G176" s="178"/>
      <c r="H176" s="436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38"/>
      <c r="M176" s="154" t="str">
        <f t="shared" si="140"/>
        <v/>
      </c>
      <c r="N176" s="433"/>
      <c r="O176" s="433"/>
      <c r="P176" s="95"/>
      <c r="Q176" s="95"/>
      <c r="R176" s="178" t="str">
        <f t="shared" si="141"/>
        <v/>
      </c>
      <c r="S176" s="95" t="str">
        <f t="shared" si="142"/>
        <v/>
      </c>
      <c r="T176" s="436"/>
      <c r="U176" s="95"/>
      <c r="V176" s="95"/>
      <c r="W176" s="178" t="str">
        <f t="shared" si="143"/>
        <v/>
      </c>
      <c r="X176" s="95" t="str">
        <f t="shared" si="144"/>
        <v/>
      </c>
      <c r="Y176" s="436"/>
      <c r="Z176" s="95"/>
      <c r="AA176" s="95"/>
      <c r="AB176" s="178" t="str">
        <f t="shared" si="145"/>
        <v/>
      </c>
      <c r="AC176" s="95" t="str">
        <f t="shared" si="146"/>
        <v/>
      </c>
      <c r="AD176" s="436"/>
      <c r="AE176" s="95"/>
      <c r="AF176" s="95"/>
      <c r="AG176" s="178" t="str">
        <f t="shared" si="147"/>
        <v/>
      </c>
      <c r="AH176" s="95" t="str">
        <f t="shared" si="148"/>
        <v/>
      </c>
      <c r="AI176" s="436"/>
      <c r="AJ176" s="95"/>
      <c r="AK176" s="95"/>
      <c r="AL176" s="178" t="str">
        <f t="shared" si="149"/>
        <v/>
      </c>
      <c r="AM176" s="95" t="str">
        <f t="shared" si="150"/>
        <v/>
      </c>
      <c r="AN176" s="436"/>
      <c r="AO176" s="95"/>
      <c r="AP176" s="95"/>
      <c r="AQ176" s="178" t="str">
        <f t="shared" si="151"/>
        <v/>
      </c>
      <c r="AR176" s="95" t="str">
        <f t="shared" si="152"/>
        <v/>
      </c>
      <c r="AS176" s="436"/>
      <c r="AT176" s="95"/>
      <c r="AU176" s="95"/>
      <c r="AV176" s="178" t="str">
        <f t="shared" si="153"/>
        <v/>
      </c>
      <c r="AW176" s="95" t="str">
        <f t="shared" si="154"/>
        <v/>
      </c>
      <c r="AX176" s="436"/>
    </row>
    <row r="177" spans="2:50" hidden="1">
      <c r="B177" s="435"/>
      <c r="C177" s="95">
        <v>11</v>
      </c>
      <c r="D177" s="95"/>
      <c r="E177" s="95"/>
      <c r="F177" s="95"/>
      <c r="G177" s="178"/>
      <c r="H177" s="436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38"/>
      <c r="M177" s="154" t="str">
        <f t="shared" si="140"/>
        <v/>
      </c>
      <c r="N177" s="433"/>
      <c r="O177" s="433"/>
      <c r="P177" s="95"/>
      <c r="Q177" s="95"/>
      <c r="R177" s="178" t="str">
        <f t="shared" si="141"/>
        <v/>
      </c>
      <c r="S177" s="95" t="str">
        <f t="shared" si="142"/>
        <v/>
      </c>
      <c r="T177" s="436"/>
      <c r="U177" s="95"/>
      <c r="V177" s="95"/>
      <c r="W177" s="178" t="str">
        <f t="shared" si="143"/>
        <v/>
      </c>
      <c r="X177" s="95" t="str">
        <f t="shared" si="144"/>
        <v/>
      </c>
      <c r="Y177" s="436"/>
      <c r="Z177" s="95"/>
      <c r="AA177" s="95"/>
      <c r="AB177" s="178" t="str">
        <f t="shared" si="145"/>
        <v/>
      </c>
      <c r="AC177" s="95" t="str">
        <f t="shared" si="146"/>
        <v/>
      </c>
      <c r="AD177" s="436"/>
      <c r="AE177" s="95"/>
      <c r="AF177" s="95"/>
      <c r="AG177" s="178" t="str">
        <f t="shared" si="147"/>
        <v/>
      </c>
      <c r="AH177" s="95" t="str">
        <f t="shared" si="148"/>
        <v/>
      </c>
      <c r="AI177" s="436"/>
      <c r="AJ177" s="95"/>
      <c r="AK177" s="95"/>
      <c r="AL177" s="178" t="str">
        <f t="shared" si="149"/>
        <v/>
      </c>
      <c r="AM177" s="95" t="str">
        <f t="shared" si="150"/>
        <v/>
      </c>
      <c r="AN177" s="436"/>
      <c r="AO177" s="95"/>
      <c r="AP177" s="95"/>
      <c r="AQ177" s="178" t="str">
        <f t="shared" si="151"/>
        <v/>
      </c>
      <c r="AR177" s="95" t="str">
        <f t="shared" si="152"/>
        <v/>
      </c>
      <c r="AS177" s="436"/>
      <c r="AT177" s="95"/>
      <c r="AU177" s="95"/>
      <c r="AV177" s="178" t="str">
        <f t="shared" si="153"/>
        <v/>
      </c>
      <c r="AW177" s="95" t="str">
        <f t="shared" si="154"/>
        <v/>
      </c>
      <c r="AX177" s="436"/>
    </row>
    <row r="178" spans="2:50" hidden="1">
      <c r="B178" s="435"/>
      <c r="C178" s="95">
        <v>12</v>
      </c>
      <c r="D178" s="95"/>
      <c r="E178" s="95"/>
      <c r="F178" s="95"/>
      <c r="G178" s="178"/>
      <c r="H178" s="436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38"/>
      <c r="M178" s="154" t="str">
        <f t="shared" si="140"/>
        <v/>
      </c>
      <c r="N178" s="433"/>
      <c r="O178" s="433"/>
      <c r="P178" s="95"/>
      <c r="Q178" s="95"/>
      <c r="R178" s="178" t="str">
        <f t="shared" si="141"/>
        <v/>
      </c>
      <c r="S178" s="95" t="str">
        <f t="shared" si="142"/>
        <v/>
      </c>
      <c r="T178" s="436"/>
      <c r="U178" s="95"/>
      <c r="V178" s="95"/>
      <c r="W178" s="178" t="str">
        <f t="shared" si="143"/>
        <v/>
      </c>
      <c r="X178" s="95" t="str">
        <f t="shared" si="144"/>
        <v/>
      </c>
      <c r="Y178" s="436"/>
      <c r="Z178" s="95"/>
      <c r="AA178" s="95"/>
      <c r="AB178" s="178" t="str">
        <f t="shared" si="145"/>
        <v/>
      </c>
      <c r="AC178" s="95" t="str">
        <f t="shared" si="146"/>
        <v/>
      </c>
      <c r="AD178" s="436"/>
      <c r="AE178" s="95"/>
      <c r="AF178" s="95"/>
      <c r="AG178" s="178" t="str">
        <f t="shared" si="147"/>
        <v/>
      </c>
      <c r="AH178" s="95" t="str">
        <f t="shared" si="148"/>
        <v/>
      </c>
      <c r="AI178" s="436"/>
      <c r="AJ178" s="95"/>
      <c r="AK178" s="95"/>
      <c r="AL178" s="178" t="str">
        <f t="shared" si="149"/>
        <v/>
      </c>
      <c r="AM178" s="95" t="str">
        <f t="shared" si="150"/>
        <v/>
      </c>
      <c r="AN178" s="436"/>
      <c r="AO178" s="95"/>
      <c r="AP178" s="95"/>
      <c r="AQ178" s="178" t="str">
        <f t="shared" si="151"/>
        <v/>
      </c>
      <c r="AR178" s="95" t="str">
        <f t="shared" si="152"/>
        <v/>
      </c>
      <c r="AS178" s="436"/>
      <c r="AT178" s="95"/>
      <c r="AU178" s="95"/>
      <c r="AV178" s="178" t="str">
        <f t="shared" si="153"/>
        <v/>
      </c>
      <c r="AW178" s="95" t="str">
        <f t="shared" si="154"/>
        <v/>
      </c>
      <c r="AX178" s="436"/>
    </row>
    <row r="179" spans="2:50" hidden="1">
      <c r="B179" s="435"/>
      <c r="C179" s="95">
        <v>13</v>
      </c>
      <c r="D179" s="95"/>
      <c r="E179" s="95"/>
      <c r="F179" s="95"/>
      <c r="G179" s="178"/>
      <c r="H179" s="436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38"/>
      <c r="M179" s="154" t="str">
        <f t="shared" si="140"/>
        <v/>
      </c>
      <c r="N179" s="433"/>
      <c r="O179" s="433"/>
      <c r="P179" s="95"/>
      <c r="Q179" s="95"/>
      <c r="R179" s="178" t="str">
        <f t="shared" si="141"/>
        <v/>
      </c>
      <c r="S179" s="95" t="str">
        <f t="shared" si="142"/>
        <v/>
      </c>
      <c r="T179" s="436"/>
      <c r="U179" s="95"/>
      <c r="V179" s="95"/>
      <c r="W179" s="178" t="str">
        <f t="shared" si="143"/>
        <v/>
      </c>
      <c r="X179" s="95" t="str">
        <f t="shared" si="144"/>
        <v/>
      </c>
      <c r="Y179" s="436"/>
      <c r="Z179" s="95"/>
      <c r="AA179" s="95"/>
      <c r="AB179" s="178" t="str">
        <f t="shared" si="145"/>
        <v/>
      </c>
      <c r="AC179" s="95" t="str">
        <f t="shared" si="146"/>
        <v/>
      </c>
      <c r="AD179" s="436"/>
      <c r="AE179" s="95"/>
      <c r="AF179" s="95"/>
      <c r="AG179" s="178" t="str">
        <f t="shared" si="147"/>
        <v/>
      </c>
      <c r="AH179" s="95" t="str">
        <f t="shared" si="148"/>
        <v/>
      </c>
      <c r="AI179" s="436"/>
      <c r="AJ179" s="95"/>
      <c r="AK179" s="95"/>
      <c r="AL179" s="178" t="str">
        <f t="shared" si="149"/>
        <v/>
      </c>
      <c r="AM179" s="95" t="str">
        <f t="shared" si="150"/>
        <v/>
      </c>
      <c r="AN179" s="436"/>
      <c r="AO179" s="95"/>
      <c r="AP179" s="95"/>
      <c r="AQ179" s="178" t="str">
        <f t="shared" si="151"/>
        <v/>
      </c>
      <c r="AR179" s="95" t="str">
        <f t="shared" si="152"/>
        <v/>
      </c>
      <c r="AS179" s="436"/>
      <c r="AT179" s="95"/>
      <c r="AU179" s="95"/>
      <c r="AV179" s="178" t="str">
        <f t="shared" si="153"/>
        <v/>
      </c>
      <c r="AW179" s="95" t="str">
        <f t="shared" si="154"/>
        <v/>
      </c>
      <c r="AX179" s="436"/>
    </row>
    <row r="180" spans="2:50" hidden="1">
      <c r="B180" s="435"/>
      <c r="C180" s="95">
        <v>14</v>
      </c>
      <c r="D180" s="95"/>
      <c r="E180" s="95"/>
      <c r="F180" s="95"/>
      <c r="G180" s="178"/>
      <c r="H180" s="436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38"/>
      <c r="M180" s="154" t="str">
        <f t="shared" si="140"/>
        <v/>
      </c>
      <c r="N180" s="433"/>
      <c r="O180" s="433"/>
      <c r="P180" s="95"/>
      <c r="Q180" s="95"/>
      <c r="R180" s="178" t="str">
        <f t="shared" si="141"/>
        <v/>
      </c>
      <c r="S180" s="95" t="str">
        <f t="shared" si="142"/>
        <v/>
      </c>
      <c r="T180" s="436"/>
      <c r="U180" s="95"/>
      <c r="V180" s="95"/>
      <c r="W180" s="178" t="str">
        <f t="shared" si="143"/>
        <v/>
      </c>
      <c r="X180" s="95" t="str">
        <f t="shared" si="144"/>
        <v/>
      </c>
      <c r="Y180" s="436"/>
      <c r="Z180" s="95"/>
      <c r="AA180" s="95"/>
      <c r="AB180" s="178" t="str">
        <f t="shared" si="145"/>
        <v/>
      </c>
      <c r="AC180" s="95" t="str">
        <f t="shared" si="146"/>
        <v/>
      </c>
      <c r="AD180" s="436"/>
      <c r="AE180" s="95"/>
      <c r="AF180" s="95"/>
      <c r="AG180" s="178" t="str">
        <f t="shared" si="147"/>
        <v/>
      </c>
      <c r="AH180" s="95" t="str">
        <f t="shared" si="148"/>
        <v/>
      </c>
      <c r="AI180" s="436"/>
      <c r="AJ180" s="95"/>
      <c r="AK180" s="95"/>
      <c r="AL180" s="178" t="str">
        <f t="shared" si="149"/>
        <v/>
      </c>
      <c r="AM180" s="95" t="str">
        <f t="shared" si="150"/>
        <v/>
      </c>
      <c r="AN180" s="436"/>
      <c r="AO180" s="95"/>
      <c r="AP180" s="95"/>
      <c r="AQ180" s="178" t="str">
        <f t="shared" si="151"/>
        <v/>
      </c>
      <c r="AR180" s="95" t="str">
        <f t="shared" si="152"/>
        <v/>
      </c>
      <c r="AS180" s="436"/>
      <c r="AT180" s="95"/>
      <c r="AU180" s="95"/>
      <c r="AV180" s="178" t="str">
        <f t="shared" si="153"/>
        <v/>
      </c>
      <c r="AW180" s="95" t="str">
        <f t="shared" si="154"/>
        <v/>
      </c>
      <c r="AX180" s="436"/>
    </row>
    <row r="181" spans="2:50" hidden="1">
      <c r="B181" s="435"/>
      <c r="C181" s="95">
        <v>15</v>
      </c>
      <c r="D181" s="95"/>
      <c r="E181" s="95"/>
      <c r="F181" s="95"/>
      <c r="G181" s="178"/>
      <c r="H181" s="436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39"/>
      <c r="M181" s="154" t="str">
        <f t="shared" si="140"/>
        <v/>
      </c>
      <c r="N181" s="433"/>
      <c r="O181" s="433"/>
      <c r="P181" s="95"/>
      <c r="Q181" s="95"/>
      <c r="R181" s="178" t="str">
        <f t="shared" si="141"/>
        <v/>
      </c>
      <c r="S181" s="95" t="str">
        <f t="shared" si="142"/>
        <v/>
      </c>
      <c r="T181" s="436"/>
      <c r="U181" s="95"/>
      <c r="V181" s="95"/>
      <c r="W181" s="178" t="str">
        <f t="shared" si="143"/>
        <v/>
      </c>
      <c r="X181" s="95" t="str">
        <f t="shared" si="144"/>
        <v/>
      </c>
      <c r="Y181" s="436"/>
      <c r="Z181" s="95"/>
      <c r="AA181" s="95"/>
      <c r="AB181" s="178" t="str">
        <f t="shared" si="145"/>
        <v/>
      </c>
      <c r="AC181" s="95" t="str">
        <f t="shared" si="146"/>
        <v/>
      </c>
      <c r="AD181" s="436"/>
      <c r="AE181" s="95"/>
      <c r="AF181" s="95"/>
      <c r="AG181" s="178" t="str">
        <f t="shared" si="147"/>
        <v/>
      </c>
      <c r="AH181" s="95" t="str">
        <f t="shared" si="148"/>
        <v/>
      </c>
      <c r="AI181" s="436"/>
      <c r="AJ181" s="95"/>
      <c r="AK181" s="95"/>
      <c r="AL181" s="178" t="str">
        <f t="shared" si="149"/>
        <v/>
      </c>
      <c r="AM181" s="95" t="str">
        <f t="shared" si="150"/>
        <v/>
      </c>
      <c r="AN181" s="436"/>
      <c r="AO181" s="95"/>
      <c r="AP181" s="95"/>
      <c r="AQ181" s="178" t="str">
        <f t="shared" si="151"/>
        <v/>
      </c>
      <c r="AR181" s="95" t="str">
        <f t="shared" si="152"/>
        <v/>
      </c>
      <c r="AS181" s="436"/>
      <c r="AT181" s="95"/>
      <c r="AU181" s="95"/>
      <c r="AV181" s="178" t="str">
        <f t="shared" si="153"/>
        <v/>
      </c>
      <c r="AW181" s="95" t="str">
        <f t="shared" si="154"/>
        <v/>
      </c>
      <c r="AX181" s="436"/>
    </row>
    <row r="182" spans="2:50" ht="15.75" hidden="1">
      <c r="B182" s="443" t="s">
        <v>167</v>
      </c>
      <c r="C182" s="444"/>
      <c r="D182" s="444"/>
      <c r="E182" s="444"/>
      <c r="F182" s="444"/>
      <c r="G182" s="444"/>
      <c r="H182" s="444"/>
      <c r="I182" s="151"/>
      <c r="J182" s="151"/>
      <c r="K182" s="151"/>
      <c r="L182" s="151"/>
      <c r="M182" s="151"/>
      <c r="N182" s="433" t="s">
        <v>159</v>
      </c>
      <c r="O182" s="446" t="s">
        <v>106</v>
      </c>
      <c r="P182" s="448">
        <f>AT162+1</f>
        <v>45930</v>
      </c>
      <c r="Q182" s="435"/>
      <c r="R182" s="435"/>
      <c r="S182" s="435"/>
      <c r="T182" s="435"/>
      <c r="U182" s="448">
        <f>P182+1</f>
        <v>45931</v>
      </c>
      <c r="V182" s="435"/>
      <c r="W182" s="435"/>
      <c r="X182" s="435"/>
      <c r="Y182" s="435"/>
      <c r="Z182" s="448">
        <f>U182+1</f>
        <v>45932</v>
      </c>
      <c r="AA182" s="435"/>
      <c r="AB182" s="435"/>
      <c r="AC182" s="435"/>
      <c r="AD182" s="435"/>
      <c r="AE182" s="448">
        <f>Z182+1</f>
        <v>45933</v>
      </c>
      <c r="AF182" s="435"/>
      <c r="AG182" s="435"/>
      <c r="AH182" s="435"/>
      <c r="AI182" s="435"/>
      <c r="AJ182" s="448">
        <f>AE182+1</f>
        <v>45934</v>
      </c>
      <c r="AK182" s="435"/>
      <c r="AL182" s="435"/>
      <c r="AM182" s="435"/>
      <c r="AN182" s="435"/>
      <c r="AO182" s="448">
        <f>AJ182+1</f>
        <v>45935</v>
      </c>
      <c r="AP182" s="435"/>
      <c r="AQ182" s="435"/>
      <c r="AR182" s="435"/>
      <c r="AS182" s="435"/>
      <c r="AT182" s="448">
        <f>AO182+1</f>
        <v>45936</v>
      </c>
      <c r="AU182" s="435"/>
      <c r="AV182" s="435"/>
      <c r="AW182" s="435"/>
      <c r="AX182" s="435"/>
    </row>
    <row r="183" spans="2:50" ht="15.75" hidden="1">
      <c r="B183" s="445"/>
      <c r="C183" s="445"/>
      <c r="D183" s="445"/>
      <c r="E183" s="445"/>
      <c r="F183" s="445"/>
      <c r="G183" s="445"/>
      <c r="H183" s="445"/>
      <c r="I183" s="151"/>
      <c r="J183" s="151"/>
      <c r="K183" s="151"/>
      <c r="L183" s="151"/>
      <c r="M183" s="151"/>
      <c r="N183" s="433"/>
      <c r="O183" s="447"/>
      <c r="P183" s="448" t="s">
        <v>120</v>
      </c>
      <c r="Q183" s="435"/>
      <c r="R183" s="435"/>
      <c r="S183" s="435"/>
      <c r="T183" s="435"/>
      <c r="U183" s="448" t="s">
        <v>114</v>
      </c>
      <c r="V183" s="435"/>
      <c r="W183" s="435"/>
      <c r="X183" s="435"/>
      <c r="Y183" s="435"/>
      <c r="Z183" s="448" t="s">
        <v>115</v>
      </c>
      <c r="AA183" s="435"/>
      <c r="AB183" s="435"/>
      <c r="AC183" s="435"/>
      <c r="AD183" s="435"/>
      <c r="AE183" s="448" t="s">
        <v>116</v>
      </c>
      <c r="AF183" s="435"/>
      <c r="AG183" s="435"/>
      <c r="AH183" s="435"/>
      <c r="AI183" s="435"/>
      <c r="AJ183" s="448" t="s">
        <v>117</v>
      </c>
      <c r="AK183" s="435"/>
      <c r="AL183" s="435"/>
      <c r="AM183" s="435"/>
      <c r="AN183" s="435"/>
      <c r="AO183" s="448" t="s">
        <v>118</v>
      </c>
      <c r="AP183" s="435"/>
      <c r="AQ183" s="435"/>
      <c r="AR183" s="435"/>
      <c r="AS183" s="435"/>
      <c r="AT183" s="448" t="s">
        <v>119</v>
      </c>
      <c r="AU183" s="435"/>
      <c r="AV183" s="435"/>
      <c r="AW183" s="435"/>
      <c r="AX183" s="435"/>
    </row>
    <row r="184" spans="2:50" hidden="1">
      <c r="B184" s="433" t="s">
        <v>155</v>
      </c>
      <c r="C184" s="433" t="s">
        <v>147</v>
      </c>
      <c r="D184" s="433"/>
      <c r="E184" s="433" t="s">
        <v>149</v>
      </c>
      <c r="F184" s="433"/>
      <c r="G184" s="433"/>
      <c r="H184" s="440" t="s">
        <v>156</v>
      </c>
      <c r="I184" s="434" t="s">
        <v>225</v>
      </c>
      <c r="J184" s="434"/>
      <c r="K184" s="434"/>
      <c r="L184" s="434" t="s">
        <v>156</v>
      </c>
      <c r="M184" s="434" t="s">
        <v>168</v>
      </c>
      <c r="N184" s="433"/>
      <c r="O184" s="433" t="s">
        <v>158</v>
      </c>
      <c r="P184" s="430" t="s">
        <v>152</v>
      </c>
      <c r="Q184" s="431"/>
      <c r="R184" s="431"/>
      <c r="S184" s="432"/>
      <c r="T184" s="433" t="s">
        <v>156</v>
      </c>
      <c r="U184" s="430" t="s">
        <v>152</v>
      </c>
      <c r="V184" s="431"/>
      <c r="W184" s="431"/>
      <c r="X184" s="432"/>
      <c r="Y184" s="433" t="s">
        <v>156</v>
      </c>
      <c r="Z184" s="430" t="s">
        <v>152</v>
      </c>
      <c r="AA184" s="431"/>
      <c r="AB184" s="431"/>
      <c r="AC184" s="432"/>
      <c r="AD184" s="433" t="s">
        <v>156</v>
      </c>
      <c r="AE184" s="430" t="s">
        <v>152</v>
      </c>
      <c r="AF184" s="431"/>
      <c r="AG184" s="431"/>
      <c r="AH184" s="432"/>
      <c r="AI184" s="433" t="s">
        <v>156</v>
      </c>
      <c r="AJ184" s="430" t="s">
        <v>152</v>
      </c>
      <c r="AK184" s="431"/>
      <c r="AL184" s="431"/>
      <c r="AM184" s="432"/>
      <c r="AN184" s="433" t="s">
        <v>156</v>
      </c>
      <c r="AO184" s="430" t="s">
        <v>152</v>
      </c>
      <c r="AP184" s="431"/>
      <c r="AQ184" s="431"/>
      <c r="AR184" s="432"/>
      <c r="AS184" s="433" t="s">
        <v>156</v>
      </c>
      <c r="AT184" s="430" t="s">
        <v>152</v>
      </c>
      <c r="AU184" s="431"/>
      <c r="AV184" s="431"/>
      <c r="AW184" s="432"/>
      <c r="AX184" s="433" t="s">
        <v>156</v>
      </c>
    </row>
    <row r="185" spans="2:50" hidden="1">
      <c r="B185" s="433"/>
      <c r="C185" s="433"/>
      <c r="D185" s="433"/>
      <c r="E185" s="433" t="s">
        <v>148</v>
      </c>
      <c r="F185" s="433"/>
      <c r="G185" s="433"/>
      <c r="H185" s="441"/>
      <c r="I185" s="434" t="s">
        <v>148</v>
      </c>
      <c r="J185" s="434"/>
      <c r="K185" s="434"/>
      <c r="L185" s="434"/>
      <c r="M185" s="434"/>
      <c r="N185" s="433"/>
      <c r="O185" s="433"/>
      <c r="P185" s="430" t="s">
        <v>153</v>
      </c>
      <c r="Q185" s="431"/>
      <c r="R185" s="431"/>
      <c r="S185" s="432"/>
      <c r="T185" s="433"/>
      <c r="U185" s="430" t="s">
        <v>153</v>
      </c>
      <c r="V185" s="431"/>
      <c r="W185" s="431"/>
      <c r="X185" s="432"/>
      <c r="Y185" s="433"/>
      <c r="Z185" s="430" t="s">
        <v>153</v>
      </c>
      <c r="AA185" s="431"/>
      <c r="AB185" s="431"/>
      <c r="AC185" s="432"/>
      <c r="AD185" s="433"/>
      <c r="AE185" s="430" t="s">
        <v>153</v>
      </c>
      <c r="AF185" s="431"/>
      <c r="AG185" s="431"/>
      <c r="AH185" s="432"/>
      <c r="AI185" s="433"/>
      <c r="AJ185" s="430" t="s">
        <v>153</v>
      </c>
      <c r="AK185" s="431"/>
      <c r="AL185" s="431"/>
      <c r="AM185" s="432"/>
      <c r="AN185" s="433"/>
      <c r="AO185" s="430" t="s">
        <v>153</v>
      </c>
      <c r="AP185" s="431"/>
      <c r="AQ185" s="431"/>
      <c r="AR185" s="432"/>
      <c r="AS185" s="433"/>
      <c r="AT185" s="430" t="s">
        <v>153</v>
      </c>
      <c r="AU185" s="431"/>
      <c r="AV185" s="431"/>
      <c r="AW185" s="432"/>
      <c r="AX185" s="433"/>
    </row>
    <row r="186" spans="2:50" hidden="1">
      <c r="B186" s="433"/>
      <c r="C186" s="433"/>
      <c r="D186" s="433"/>
      <c r="E186" s="94" t="s">
        <v>150</v>
      </c>
      <c r="F186" s="94" t="s">
        <v>151</v>
      </c>
      <c r="G186" s="94" t="s">
        <v>154</v>
      </c>
      <c r="H186" s="442"/>
      <c r="I186" s="153" t="s">
        <v>150</v>
      </c>
      <c r="J186" s="153" t="s">
        <v>151</v>
      </c>
      <c r="K186" s="153" t="s">
        <v>154</v>
      </c>
      <c r="L186" s="434"/>
      <c r="M186" s="434"/>
      <c r="N186" s="433"/>
      <c r="O186" s="433"/>
      <c r="P186" s="94" t="s">
        <v>150</v>
      </c>
      <c r="Q186" s="94" t="s">
        <v>151</v>
      </c>
      <c r="R186" s="94" t="s">
        <v>154</v>
      </c>
      <c r="S186" s="94" t="s">
        <v>168</v>
      </c>
      <c r="T186" s="433"/>
      <c r="U186" s="94" t="s">
        <v>150</v>
      </c>
      <c r="V186" s="94" t="s">
        <v>151</v>
      </c>
      <c r="W186" s="94" t="s">
        <v>154</v>
      </c>
      <c r="X186" s="94" t="s">
        <v>168</v>
      </c>
      <c r="Y186" s="433"/>
      <c r="Z186" s="94" t="s">
        <v>150</v>
      </c>
      <c r="AA186" s="94" t="s">
        <v>151</v>
      </c>
      <c r="AB186" s="94" t="s">
        <v>154</v>
      </c>
      <c r="AC186" s="94" t="s">
        <v>168</v>
      </c>
      <c r="AD186" s="43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3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3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3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33"/>
    </row>
    <row r="187" spans="2:50" hidden="1">
      <c r="B187" s="433" t="s">
        <v>139</v>
      </c>
      <c r="C187" s="95">
        <v>1</v>
      </c>
      <c r="D187" s="95"/>
      <c r="E187" s="95"/>
      <c r="F187" s="95"/>
      <c r="G187" s="178" t="e">
        <f>F187/E187</f>
        <v>#DIV/0!</v>
      </c>
      <c r="H187" s="436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37" t="str">
        <f>IFERROR(AVERAGE(K187:K201),"-")</f>
        <v>-</v>
      </c>
      <c r="M187" s="154" t="str">
        <f>IFERROR(RANK(K187, K$187:K$201),"")</f>
        <v/>
      </c>
      <c r="N187" s="433"/>
      <c r="O187" s="43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36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36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36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36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36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36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36" t="e">
        <f>AVERAGE(AV187:AV201)</f>
        <v>#DIV/0!</v>
      </c>
    </row>
    <row r="188" spans="2:50" hidden="1">
      <c r="B188" s="435"/>
      <c r="C188" s="95">
        <v>2</v>
      </c>
      <c r="D188" s="95"/>
      <c r="E188" s="95"/>
      <c r="F188" s="95"/>
      <c r="G188" s="178"/>
      <c r="H188" s="436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38"/>
      <c r="M188" s="154" t="str">
        <f t="shared" ref="M188:M201" si="157">IFERROR(RANK(K188, K$187:K$201),"")</f>
        <v/>
      </c>
      <c r="N188" s="433"/>
      <c r="O188" s="43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36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36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36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36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36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36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36"/>
    </row>
    <row r="189" spans="2:50" hidden="1">
      <c r="B189" s="435"/>
      <c r="C189" s="95">
        <v>3</v>
      </c>
      <c r="D189" s="95"/>
      <c r="E189" s="95"/>
      <c r="F189" s="95"/>
      <c r="G189" s="178"/>
      <c r="H189" s="436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38"/>
      <c r="M189" s="154" t="str">
        <f t="shared" si="157"/>
        <v/>
      </c>
      <c r="N189" s="433"/>
      <c r="O189" s="433"/>
      <c r="P189" s="95"/>
      <c r="Q189" s="95"/>
      <c r="R189" s="178" t="str">
        <f t="shared" si="158"/>
        <v/>
      </c>
      <c r="S189" s="95" t="str">
        <f t="shared" si="159"/>
        <v/>
      </c>
      <c r="T189" s="436"/>
      <c r="U189" s="95"/>
      <c r="V189" s="95"/>
      <c r="W189" s="178" t="str">
        <f t="shared" si="160"/>
        <v/>
      </c>
      <c r="X189" s="95" t="str">
        <f t="shared" si="161"/>
        <v/>
      </c>
      <c r="Y189" s="436"/>
      <c r="Z189" s="95"/>
      <c r="AA189" s="95"/>
      <c r="AB189" s="178" t="str">
        <f t="shared" si="162"/>
        <v/>
      </c>
      <c r="AC189" s="95" t="str">
        <f t="shared" si="163"/>
        <v/>
      </c>
      <c r="AD189" s="436"/>
      <c r="AE189" s="95"/>
      <c r="AF189" s="95"/>
      <c r="AG189" s="178" t="str">
        <f t="shared" si="164"/>
        <v/>
      </c>
      <c r="AH189" s="95" t="str">
        <f t="shared" si="165"/>
        <v/>
      </c>
      <c r="AI189" s="436"/>
      <c r="AJ189" s="95"/>
      <c r="AK189" s="95"/>
      <c r="AL189" s="178" t="str">
        <f t="shared" si="166"/>
        <v/>
      </c>
      <c r="AM189" s="95" t="str">
        <f t="shared" si="167"/>
        <v/>
      </c>
      <c r="AN189" s="436"/>
      <c r="AO189" s="95"/>
      <c r="AP189" s="95"/>
      <c r="AQ189" s="178" t="str">
        <f t="shared" si="168"/>
        <v/>
      </c>
      <c r="AR189" s="95" t="str">
        <f t="shared" si="169"/>
        <v/>
      </c>
      <c r="AS189" s="436"/>
      <c r="AT189" s="95"/>
      <c r="AU189" s="95"/>
      <c r="AV189" s="178" t="str">
        <f t="shared" si="170"/>
        <v/>
      </c>
      <c r="AW189" s="95" t="str">
        <f t="shared" si="171"/>
        <v/>
      </c>
      <c r="AX189" s="436"/>
    </row>
    <row r="190" spans="2:50" hidden="1">
      <c r="B190" s="435"/>
      <c r="C190" s="95">
        <v>4</v>
      </c>
      <c r="D190" s="95"/>
      <c r="E190" s="95"/>
      <c r="F190" s="95"/>
      <c r="G190" s="178"/>
      <c r="H190" s="436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38"/>
      <c r="M190" s="154" t="str">
        <f t="shared" si="157"/>
        <v/>
      </c>
      <c r="N190" s="433"/>
      <c r="O190" s="433"/>
      <c r="P190" s="95"/>
      <c r="Q190" s="95"/>
      <c r="R190" s="178" t="str">
        <f t="shared" si="158"/>
        <v/>
      </c>
      <c r="S190" s="95" t="str">
        <f t="shared" si="159"/>
        <v/>
      </c>
      <c r="T190" s="436"/>
      <c r="U190" s="95"/>
      <c r="V190" s="95"/>
      <c r="W190" s="178" t="str">
        <f t="shared" si="160"/>
        <v/>
      </c>
      <c r="X190" s="95" t="str">
        <f t="shared" si="161"/>
        <v/>
      </c>
      <c r="Y190" s="436"/>
      <c r="Z190" s="95"/>
      <c r="AA190" s="95"/>
      <c r="AB190" s="178" t="str">
        <f t="shared" si="162"/>
        <v/>
      </c>
      <c r="AC190" s="95" t="str">
        <f t="shared" si="163"/>
        <v/>
      </c>
      <c r="AD190" s="436"/>
      <c r="AE190" s="95"/>
      <c r="AF190" s="95"/>
      <c r="AG190" s="178" t="str">
        <f t="shared" si="164"/>
        <v/>
      </c>
      <c r="AH190" s="95" t="str">
        <f t="shared" si="165"/>
        <v/>
      </c>
      <c r="AI190" s="436"/>
      <c r="AJ190" s="95"/>
      <c r="AK190" s="95"/>
      <c r="AL190" s="178" t="str">
        <f t="shared" si="166"/>
        <v/>
      </c>
      <c r="AM190" s="95" t="str">
        <f t="shared" si="167"/>
        <v/>
      </c>
      <c r="AN190" s="436"/>
      <c r="AO190" s="95"/>
      <c r="AP190" s="95"/>
      <c r="AQ190" s="178" t="str">
        <f t="shared" si="168"/>
        <v/>
      </c>
      <c r="AR190" s="95" t="str">
        <f t="shared" si="169"/>
        <v/>
      </c>
      <c r="AS190" s="436"/>
      <c r="AT190" s="95"/>
      <c r="AU190" s="95"/>
      <c r="AV190" s="178" t="str">
        <f t="shared" si="170"/>
        <v/>
      </c>
      <c r="AW190" s="95" t="str">
        <f t="shared" si="171"/>
        <v/>
      </c>
      <c r="AX190" s="436"/>
    </row>
    <row r="191" spans="2:50" hidden="1">
      <c r="B191" s="435"/>
      <c r="C191" s="95">
        <v>5</v>
      </c>
      <c r="D191" s="95"/>
      <c r="E191" s="95"/>
      <c r="F191" s="95"/>
      <c r="G191" s="178"/>
      <c r="H191" s="436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38"/>
      <c r="M191" s="154" t="str">
        <f t="shared" si="157"/>
        <v/>
      </c>
      <c r="N191" s="433"/>
      <c r="O191" s="433"/>
      <c r="P191" s="95"/>
      <c r="Q191" s="95"/>
      <c r="R191" s="178" t="str">
        <f t="shared" si="158"/>
        <v/>
      </c>
      <c r="S191" s="95" t="str">
        <f t="shared" si="159"/>
        <v/>
      </c>
      <c r="T191" s="436"/>
      <c r="U191" s="95"/>
      <c r="V191" s="95"/>
      <c r="W191" s="178" t="str">
        <f t="shared" si="160"/>
        <v/>
      </c>
      <c r="X191" s="95" t="str">
        <f t="shared" si="161"/>
        <v/>
      </c>
      <c r="Y191" s="436"/>
      <c r="Z191" s="95"/>
      <c r="AA191" s="95"/>
      <c r="AB191" s="178" t="str">
        <f t="shared" si="162"/>
        <v/>
      </c>
      <c r="AC191" s="95" t="str">
        <f t="shared" si="163"/>
        <v/>
      </c>
      <c r="AD191" s="436"/>
      <c r="AE191" s="95"/>
      <c r="AF191" s="95"/>
      <c r="AG191" s="178" t="str">
        <f t="shared" si="164"/>
        <v/>
      </c>
      <c r="AH191" s="95" t="str">
        <f t="shared" si="165"/>
        <v/>
      </c>
      <c r="AI191" s="436"/>
      <c r="AJ191" s="95"/>
      <c r="AK191" s="95"/>
      <c r="AL191" s="178" t="str">
        <f t="shared" si="166"/>
        <v/>
      </c>
      <c r="AM191" s="95" t="str">
        <f t="shared" si="167"/>
        <v/>
      </c>
      <c r="AN191" s="436"/>
      <c r="AO191" s="95"/>
      <c r="AP191" s="95"/>
      <c r="AQ191" s="178" t="str">
        <f t="shared" si="168"/>
        <v/>
      </c>
      <c r="AR191" s="95" t="str">
        <f t="shared" si="169"/>
        <v/>
      </c>
      <c r="AS191" s="436"/>
      <c r="AT191" s="95"/>
      <c r="AU191" s="95"/>
      <c r="AV191" s="178" t="str">
        <f t="shared" si="170"/>
        <v/>
      </c>
      <c r="AW191" s="95" t="str">
        <f t="shared" si="171"/>
        <v/>
      </c>
      <c r="AX191" s="436"/>
    </row>
    <row r="192" spans="2:50" hidden="1">
      <c r="B192" s="435"/>
      <c r="C192" s="95">
        <v>6</v>
      </c>
      <c r="D192" s="95"/>
      <c r="E192" s="95"/>
      <c r="F192" s="95"/>
      <c r="G192" s="178"/>
      <c r="H192" s="436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38"/>
      <c r="M192" s="154" t="str">
        <f t="shared" si="157"/>
        <v/>
      </c>
      <c r="N192" s="433"/>
      <c r="O192" s="433"/>
      <c r="P192" s="95"/>
      <c r="Q192" s="95"/>
      <c r="R192" s="178" t="str">
        <f t="shared" si="158"/>
        <v/>
      </c>
      <c r="S192" s="95" t="str">
        <f t="shared" si="159"/>
        <v/>
      </c>
      <c r="T192" s="436"/>
      <c r="U192" s="95"/>
      <c r="V192" s="95"/>
      <c r="W192" s="178" t="str">
        <f t="shared" si="160"/>
        <v/>
      </c>
      <c r="X192" s="95" t="str">
        <f t="shared" si="161"/>
        <v/>
      </c>
      <c r="Y192" s="436"/>
      <c r="Z192" s="95"/>
      <c r="AA192" s="95"/>
      <c r="AB192" s="178" t="str">
        <f t="shared" si="162"/>
        <v/>
      </c>
      <c r="AC192" s="95" t="str">
        <f t="shared" si="163"/>
        <v/>
      </c>
      <c r="AD192" s="436"/>
      <c r="AE192" s="95"/>
      <c r="AF192" s="95"/>
      <c r="AG192" s="178" t="str">
        <f t="shared" si="164"/>
        <v/>
      </c>
      <c r="AH192" s="95" t="str">
        <f t="shared" si="165"/>
        <v/>
      </c>
      <c r="AI192" s="436"/>
      <c r="AJ192" s="95"/>
      <c r="AK192" s="95"/>
      <c r="AL192" s="178" t="str">
        <f t="shared" si="166"/>
        <v/>
      </c>
      <c r="AM192" s="95" t="str">
        <f t="shared" si="167"/>
        <v/>
      </c>
      <c r="AN192" s="436"/>
      <c r="AO192" s="95"/>
      <c r="AP192" s="95"/>
      <c r="AQ192" s="178" t="str">
        <f t="shared" si="168"/>
        <v/>
      </c>
      <c r="AR192" s="95" t="str">
        <f t="shared" si="169"/>
        <v/>
      </c>
      <c r="AS192" s="436"/>
      <c r="AT192" s="95"/>
      <c r="AU192" s="95"/>
      <c r="AV192" s="178" t="str">
        <f t="shared" si="170"/>
        <v/>
      </c>
      <c r="AW192" s="95" t="str">
        <f t="shared" si="171"/>
        <v/>
      </c>
      <c r="AX192" s="436"/>
    </row>
    <row r="193" spans="2:50" hidden="1">
      <c r="B193" s="435"/>
      <c r="C193" s="95">
        <v>7</v>
      </c>
      <c r="D193" s="95"/>
      <c r="E193" s="95"/>
      <c r="F193" s="95"/>
      <c r="G193" s="178"/>
      <c r="H193" s="436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38"/>
      <c r="M193" s="154" t="str">
        <f t="shared" si="157"/>
        <v/>
      </c>
      <c r="N193" s="433"/>
      <c r="O193" s="433"/>
      <c r="P193" s="95"/>
      <c r="Q193" s="95"/>
      <c r="R193" s="178" t="str">
        <f t="shared" si="158"/>
        <v/>
      </c>
      <c r="S193" s="95" t="str">
        <f t="shared" si="159"/>
        <v/>
      </c>
      <c r="T193" s="436"/>
      <c r="U193" s="95"/>
      <c r="V193" s="95"/>
      <c r="W193" s="178" t="str">
        <f t="shared" si="160"/>
        <v/>
      </c>
      <c r="X193" s="95" t="str">
        <f t="shared" si="161"/>
        <v/>
      </c>
      <c r="Y193" s="436"/>
      <c r="Z193" s="95"/>
      <c r="AA193" s="95"/>
      <c r="AB193" s="178" t="str">
        <f t="shared" si="162"/>
        <v/>
      </c>
      <c r="AC193" s="95" t="str">
        <f t="shared" si="163"/>
        <v/>
      </c>
      <c r="AD193" s="436"/>
      <c r="AE193" s="95"/>
      <c r="AF193" s="95"/>
      <c r="AG193" s="178" t="str">
        <f t="shared" si="164"/>
        <v/>
      </c>
      <c r="AH193" s="95" t="str">
        <f t="shared" si="165"/>
        <v/>
      </c>
      <c r="AI193" s="436"/>
      <c r="AJ193" s="95"/>
      <c r="AK193" s="95"/>
      <c r="AL193" s="178" t="str">
        <f t="shared" si="166"/>
        <v/>
      </c>
      <c r="AM193" s="95" t="str">
        <f t="shared" si="167"/>
        <v/>
      </c>
      <c r="AN193" s="436"/>
      <c r="AO193" s="95"/>
      <c r="AP193" s="95"/>
      <c r="AQ193" s="178" t="str">
        <f t="shared" si="168"/>
        <v/>
      </c>
      <c r="AR193" s="95" t="str">
        <f t="shared" si="169"/>
        <v/>
      </c>
      <c r="AS193" s="436"/>
      <c r="AT193" s="95"/>
      <c r="AU193" s="95"/>
      <c r="AV193" s="178" t="str">
        <f t="shared" si="170"/>
        <v/>
      </c>
      <c r="AW193" s="95" t="str">
        <f t="shared" si="171"/>
        <v/>
      </c>
      <c r="AX193" s="436"/>
    </row>
    <row r="194" spans="2:50" hidden="1">
      <c r="B194" s="435"/>
      <c r="C194" s="95">
        <v>8</v>
      </c>
      <c r="D194" s="95"/>
      <c r="E194" s="95"/>
      <c r="F194" s="95"/>
      <c r="G194" s="178"/>
      <c r="H194" s="436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38"/>
      <c r="M194" s="154" t="str">
        <f t="shared" si="157"/>
        <v/>
      </c>
      <c r="N194" s="433"/>
      <c r="O194" s="433"/>
      <c r="P194" s="95"/>
      <c r="Q194" s="95"/>
      <c r="R194" s="178" t="str">
        <f t="shared" si="158"/>
        <v/>
      </c>
      <c r="S194" s="95" t="str">
        <f t="shared" si="159"/>
        <v/>
      </c>
      <c r="T194" s="436"/>
      <c r="U194" s="95"/>
      <c r="V194" s="95"/>
      <c r="W194" s="178" t="str">
        <f t="shared" si="160"/>
        <v/>
      </c>
      <c r="X194" s="95" t="str">
        <f t="shared" si="161"/>
        <v/>
      </c>
      <c r="Y194" s="436"/>
      <c r="Z194" s="95"/>
      <c r="AA194" s="95"/>
      <c r="AB194" s="178" t="str">
        <f t="shared" si="162"/>
        <v/>
      </c>
      <c r="AC194" s="95" t="str">
        <f t="shared" si="163"/>
        <v/>
      </c>
      <c r="AD194" s="436"/>
      <c r="AE194" s="95"/>
      <c r="AF194" s="95"/>
      <c r="AG194" s="178" t="str">
        <f t="shared" si="164"/>
        <v/>
      </c>
      <c r="AH194" s="95" t="str">
        <f t="shared" si="165"/>
        <v/>
      </c>
      <c r="AI194" s="436"/>
      <c r="AJ194" s="95"/>
      <c r="AK194" s="95"/>
      <c r="AL194" s="178" t="str">
        <f t="shared" si="166"/>
        <v/>
      </c>
      <c r="AM194" s="95" t="str">
        <f t="shared" si="167"/>
        <v/>
      </c>
      <c r="AN194" s="436"/>
      <c r="AO194" s="95"/>
      <c r="AP194" s="95"/>
      <c r="AQ194" s="178" t="str">
        <f t="shared" si="168"/>
        <v/>
      </c>
      <c r="AR194" s="95" t="str">
        <f t="shared" si="169"/>
        <v/>
      </c>
      <c r="AS194" s="436"/>
      <c r="AT194" s="95"/>
      <c r="AU194" s="95"/>
      <c r="AV194" s="178" t="str">
        <f t="shared" si="170"/>
        <v/>
      </c>
      <c r="AW194" s="95" t="str">
        <f t="shared" si="171"/>
        <v/>
      </c>
      <c r="AX194" s="436"/>
    </row>
    <row r="195" spans="2:50" hidden="1">
      <c r="B195" s="435"/>
      <c r="C195" s="95">
        <v>9</v>
      </c>
      <c r="D195" s="95"/>
      <c r="E195" s="95"/>
      <c r="F195" s="95"/>
      <c r="G195" s="178"/>
      <c r="H195" s="436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38"/>
      <c r="M195" s="154" t="str">
        <f t="shared" si="157"/>
        <v/>
      </c>
      <c r="N195" s="433"/>
      <c r="O195" s="433"/>
      <c r="P195" s="95"/>
      <c r="Q195" s="95"/>
      <c r="R195" s="178" t="str">
        <f t="shared" si="158"/>
        <v/>
      </c>
      <c r="S195" s="95" t="str">
        <f t="shared" si="159"/>
        <v/>
      </c>
      <c r="T195" s="436"/>
      <c r="U195" s="95"/>
      <c r="V195" s="95"/>
      <c r="W195" s="178" t="str">
        <f t="shared" si="160"/>
        <v/>
      </c>
      <c r="X195" s="95" t="str">
        <f t="shared" si="161"/>
        <v/>
      </c>
      <c r="Y195" s="436"/>
      <c r="Z195" s="95"/>
      <c r="AA195" s="95"/>
      <c r="AB195" s="178" t="str">
        <f t="shared" si="162"/>
        <v/>
      </c>
      <c r="AC195" s="95" t="str">
        <f t="shared" si="163"/>
        <v/>
      </c>
      <c r="AD195" s="436"/>
      <c r="AE195" s="95"/>
      <c r="AF195" s="95"/>
      <c r="AG195" s="178" t="str">
        <f t="shared" si="164"/>
        <v/>
      </c>
      <c r="AH195" s="95" t="str">
        <f t="shared" si="165"/>
        <v/>
      </c>
      <c r="AI195" s="436"/>
      <c r="AJ195" s="95"/>
      <c r="AK195" s="95"/>
      <c r="AL195" s="178" t="str">
        <f t="shared" si="166"/>
        <v/>
      </c>
      <c r="AM195" s="95" t="str">
        <f t="shared" si="167"/>
        <v/>
      </c>
      <c r="AN195" s="436"/>
      <c r="AO195" s="95"/>
      <c r="AP195" s="95"/>
      <c r="AQ195" s="178" t="str">
        <f t="shared" si="168"/>
        <v/>
      </c>
      <c r="AR195" s="95" t="str">
        <f t="shared" si="169"/>
        <v/>
      </c>
      <c r="AS195" s="436"/>
      <c r="AT195" s="95"/>
      <c r="AU195" s="95"/>
      <c r="AV195" s="178" t="str">
        <f t="shared" si="170"/>
        <v/>
      </c>
      <c r="AW195" s="95" t="str">
        <f t="shared" si="171"/>
        <v/>
      </c>
      <c r="AX195" s="436"/>
    </row>
    <row r="196" spans="2:50" hidden="1">
      <c r="B196" s="435"/>
      <c r="C196" s="95">
        <v>10</v>
      </c>
      <c r="D196" s="95"/>
      <c r="E196" s="95"/>
      <c r="F196" s="95"/>
      <c r="G196" s="178"/>
      <c r="H196" s="436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38"/>
      <c r="M196" s="154" t="str">
        <f t="shared" si="157"/>
        <v/>
      </c>
      <c r="N196" s="433"/>
      <c r="O196" s="433"/>
      <c r="P196" s="95"/>
      <c r="Q196" s="95"/>
      <c r="R196" s="178" t="str">
        <f t="shared" si="158"/>
        <v/>
      </c>
      <c r="S196" s="95" t="str">
        <f t="shared" si="159"/>
        <v/>
      </c>
      <c r="T196" s="436"/>
      <c r="U196" s="95"/>
      <c r="V196" s="95"/>
      <c r="W196" s="178" t="str">
        <f t="shared" si="160"/>
        <v/>
      </c>
      <c r="X196" s="95" t="str">
        <f t="shared" si="161"/>
        <v/>
      </c>
      <c r="Y196" s="436"/>
      <c r="Z196" s="95"/>
      <c r="AA196" s="95"/>
      <c r="AB196" s="178" t="str">
        <f t="shared" si="162"/>
        <v/>
      </c>
      <c r="AC196" s="95" t="str">
        <f t="shared" si="163"/>
        <v/>
      </c>
      <c r="AD196" s="436"/>
      <c r="AE196" s="95"/>
      <c r="AF196" s="95"/>
      <c r="AG196" s="178" t="str">
        <f t="shared" si="164"/>
        <v/>
      </c>
      <c r="AH196" s="95" t="str">
        <f t="shared" si="165"/>
        <v/>
      </c>
      <c r="AI196" s="436"/>
      <c r="AJ196" s="95"/>
      <c r="AK196" s="95"/>
      <c r="AL196" s="178" t="str">
        <f t="shared" si="166"/>
        <v/>
      </c>
      <c r="AM196" s="95" t="str">
        <f t="shared" si="167"/>
        <v/>
      </c>
      <c r="AN196" s="436"/>
      <c r="AO196" s="95"/>
      <c r="AP196" s="95"/>
      <c r="AQ196" s="178" t="str">
        <f t="shared" si="168"/>
        <v/>
      </c>
      <c r="AR196" s="95" t="str">
        <f t="shared" si="169"/>
        <v/>
      </c>
      <c r="AS196" s="436"/>
      <c r="AT196" s="95"/>
      <c r="AU196" s="95"/>
      <c r="AV196" s="178" t="str">
        <f t="shared" si="170"/>
        <v/>
      </c>
      <c r="AW196" s="95" t="str">
        <f t="shared" si="171"/>
        <v/>
      </c>
      <c r="AX196" s="436"/>
    </row>
    <row r="197" spans="2:50" hidden="1">
      <c r="B197" s="435"/>
      <c r="C197" s="95">
        <v>11</v>
      </c>
      <c r="D197" s="95"/>
      <c r="E197" s="95"/>
      <c r="F197" s="95"/>
      <c r="G197" s="178"/>
      <c r="H197" s="436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38"/>
      <c r="M197" s="154" t="str">
        <f t="shared" si="157"/>
        <v/>
      </c>
      <c r="N197" s="433"/>
      <c r="O197" s="433"/>
      <c r="P197" s="95"/>
      <c r="Q197" s="95"/>
      <c r="R197" s="178" t="str">
        <f t="shared" si="158"/>
        <v/>
      </c>
      <c r="S197" s="95" t="str">
        <f t="shared" si="159"/>
        <v/>
      </c>
      <c r="T197" s="436"/>
      <c r="U197" s="95"/>
      <c r="V197" s="95"/>
      <c r="W197" s="178" t="str">
        <f t="shared" si="160"/>
        <v/>
      </c>
      <c r="X197" s="95" t="str">
        <f t="shared" si="161"/>
        <v/>
      </c>
      <c r="Y197" s="436"/>
      <c r="Z197" s="95"/>
      <c r="AA197" s="95"/>
      <c r="AB197" s="178" t="str">
        <f t="shared" si="162"/>
        <v/>
      </c>
      <c r="AC197" s="95" t="str">
        <f t="shared" si="163"/>
        <v/>
      </c>
      <c r="AD197" s="436"/>
      <c r="AE197" s="95"/>
      <c r="AF197" s="95"/>
      <c r="AG197" s="178" t="str">
        <f t="shared" si="164"/>
        <v/>
      </c>
      <c r="AH197" s="95" t="str">
        <f t="shared" si="165"/>
        <v/>
      </c>
      <c r="AI197" s="436"/>
      <c r="AJ197" s="95"/>
      <c r="AK197" s="95"/>
      <c r="AL197" s="178" t="str">
        <f t="shared" si="166"/>
        <v/>
      </c>
      <c r="AM197" s="95" t="str">
        <f t="shared" si="167"/>
        <v/>
      </c>
      <c r="AN197" s="436"/>
      <c r="AO197" s="95"/>
      <c r="AP197" s="95"/>
      <c r="AQ197" s="178" t="str">
        <f t="shared" si="168"/>
        <v/>
      </c>
      <c r="AR197" s="95" t="str">
        <f t="shared" si="169"/>
        <v/>
      </c>
      <c r="AS197" s="436"/>
      <c r="AT197" s="95"/>
      <c r="AU197" s="95"/>
      <c r="AV197" s="178" t="str">
        <f t="shared" si="170"/>
        <v/>
      </c>
      <c r="AW197" s="95" t="str">
        <f t="shared" si="171"/>
        <v/>
      </c>
      <c r="AX197" s="436"/>
    </row>
    <row r="198" spans="2:50" hidden="1">
      <c r="B198" s="435"/>
      <c r="C198" s="95">
        <v>12</v>
      </c>
      <c r="D198" s="95"/>
      <c r="E198" s="95"/>
      <c r="F198" s="95"/>
      <c r="G198" s="178"/>
      <c r="H198" s="436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38"/>
      <c r="M198" s="154" t="str">
        <f t="shared" si="157"/>
        <v/>
      </c>
      <c r="N198" s="433"/>
      <c r="O198" s="433"/>
      <c r="P198" s="95"/>
      <c r="Q198" s="95"/>
      <c r="R198" s="178" t="str">
        <f t="shared" si="158"/>
        <v/>
      </c>
      <c r="S198" s="95" t="str">
        <f t="shared" si="159"/>
        <v/>
      </c>
      <c r="T198" s="436"/>
      <c r="U198" s="95"/>
      <c r="V198" s="95"/>
      <c r="W198" s="178" t="str">
        <f t="shared" si="160"/>
        <v/>
      </c>
      <c r="X198" s="95" t="str">
        <f t="shared" si="161"/>
        <v/>
      </c>
      <c r="Y198" s="436"/>
      <c r="Z198" s="95"/>
      <c r="AA198" s="95"/>
      <c r="AB198" s="178" t="str">
        <f t="shared" si="162"/>
        <v/>
      </c>
      <c r="AC198" s="95" t="str">
        <f t="shared" si="163"/>
        <v/>
      </c>
      <c r="AD198" s="436"/>
      <c r="AE198" s="95"/>
      <c r="AF198" s="95"/>
      <c r="AG198" s="178" t="str">
        <f t="shared" si="164"/>
        <v/>
      </c>
      <c r="AH198" s="95" t="str">
        <f t="shared" si="165"/>
        <v/>
      </c>
      <c r="AI198" s="436"/>
      <c r="AJ198" s="95"/>
      <c r="AK198" s="95"/>
      <c r="AL198" s="178" t="str">
        <f t="shared" si="166"/>
        <v/>
      </c>
      <c r="AM198" s="95" t="str">
        <f t="shared" si="167"/>
        <v/>
      </c>
      <c r="AN198" s="436"/>
      <c r="AO198" s="95"/>
      <c r="AP198" s="95"/>
      <c r="AQ198" s="178" t="str">
        <f t="shared" si="168"/>
        <v/>
      </c>
      <c r="AR198" s="95" t="str">
        <f t="shared" si="169"/>
        <v/>
      </c>
      <c r="AS198" s="436"/>
      <c r="AT198" s="95"/>
      <c r="AU198" s="95"/>
      <c r="AV198" s="178" t="str">
        <f t="shared" si="170"/>
        <v/>
      </c>
      <c r="AW198" s="95" t="str">
        <f t="shared" si="171"/>
        <v/>
      </c>
      <c r="AX198" s="436"/>
    </row>
    <row r="199" spans="2:50" hidden="1">
      <c r="B199" s="435"/>
      <c r="C199" s="95">
        <v>13</v>
      </c>
      <c r="D199" s="95"/>
      <c r="E199" s="95"/>
      <c r="F199" s="95"/>
      <c r="G199" s="178"/>
      <c r="H199" s="436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38"/>
      <c r="M199" s="154" t="str">
        <f t="shared" si="157"/>
        <v/>
      </c>
      <c r="N199" s="433"/>
      <c r="O199" s="433"/>
      <c r="P199" s="95"/>
      <c r="Q199" s="95"/>
      <c r="R199" s="178" t="str">
        <f t="shared" si="158"/>
        <v/>
      </c>
      <c r="S199" s="95" t="str">
        <f t="shared" si="159"/>
        <v/>
      </c>
      <c r="T199" s="436"/>
      <c r="U199" s="95"/>
      <c r="V199" s="95"/>
      <c r="W199" s="178" t="str">
        <f t="shared" si="160"/>
        <v/>
      </c>
      <c r="X199" s="95" t="str">
        <f t="shared" si="161"/>
        <v/>
      </c>
      <c r="Y199" s="436"/>
      <c r="Z199" s="95"/>
      <c r="AA199" s="95"/>
      <c r="AB199" s="178" t="str">
        <f t="shared" si="162"/>
        <v/>
      </c>
      <c r="AC199" s="95" t="str">
        <f t="shared" si="163"/>
        <v/>
      </c>
      <c r="AD199" s="436"/>
      <c r="AE199" s="95"/>
      <c r="AF199" s="95"/>
      <c r="AG199" s="178" t="str">
        <f t="shared" si="164"/>
        <v/>
      </c>
      <c r="AH199" s="95" t="str">
        <f t="shared" si="165"/>
        <v/>
      </c>
      <c r="AI199" s="436"/>
      <c r="AJ199" s="95"/>
      <c r="AK199" s="95"/>
      <c r="AL199" s="178" t="str">
        <f t="shared" si="166"/>
        <v/>
      </c>
      <c r="AM199" s="95" t="str">
        <f t="shared" si="167"/>
        <v/>
      </c>
      <c r="AN199" s="436"/>
      <c r="AO199" s="95"/>
      <c r="AP199" s="95"/>
      <c r="AQ199" s="178" t="str">
        <f t="shared" si="168"/>
        <v/>
      </c>
      <c r="AR199" s="95" t="str">
        <f t="shared" si="169"/>
        <v/>
      </c>
      <c r="AS199" s="436"/>
      <c r="AT199" s="95"/>
      <c r="AU199" s="95"/>
      <c r="AV199" s="178" t="str">
        <f t="shared" si="170"/>
        <v/>
      </c>
      <c r="AW199" s="95" t="str">
        <f t="shared" si="171"/>
        <v/>
      </c>
      <c r="AX199" s="436"/>
    </row>
    <row r="200" spans="2:50" hidden="1">
      <c r="B200" s="435"/>
      <c r="C200" s="95">
        <v>14</v>
      </c>
      <c r="D200" s="95"/>
      <c r="E200" s="95"/>
      <c r="F200" s="95"/>
      <c r="G200" s="178"/>
      <c r="H200" s="436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38"/>
      <c r="M200" s="154" t="str">
        <f t="shared" si="157"/>
        <v/>
      </c>
      <c r="N200" s="433"/>
      <c r="O200" s="433"/>
      <c r="P200" s="95"/>
      <c r="Q200" s="95"/>
      <c r="R200" s="178" t="str">
        <f t="shared" si="158"/>
        <v/>
      </c>
      <c r="S200" s="95" t="str">
        <f t="shared" si="159"/>
        <v/>
      </c>
      <c r="T200" s="436"/>
      <c r="U200" s="95"/>
      <c r="V200" s="95"/>
      <c r="W200" s="178" t="str">
        <f t="shared" si="160"/>
        <v/>
      </c>
      <c r="X200" s="95" t="str">
        <f t="shared" si="161"/>
        <v/>
      </c>
      <c r="Y200" s="436"/>
      <c r="Z200" s="95"/>
      <c r="AA200" s="95"/>
      <c r="AB200" s="178" t="str">
        <f t="shared" si="162"/>
        <v/>
      </c>
      <c r="AC200" s="95" t="str">
        <f t="shared" si="163"/>
        <v/>
      </c>
      <c r="AD200" s="436"/>
      <c r="AE200" s="95"/>
      <c r="AF200" s="95"/>
      <c r="AG200" s="178" t="str">
        <f t="shared" si="164"/>
        <v/>
      </c>
      <c r="AH200" s="95" t="str">
        <f t="shared" si="165"/>
        <v/>
      </c>
      <c r="AI200" s="436"/>
      <c r="AJ200" s="95"/>
      <c r="AK200" s="95"/>
      <c r="AL200" s="178" t="str">
        <f t="shared" si="166"/>
        <v/>
      </c>
      <c r="AM200" s="95" t="str">
        <f t="shared" si="167"/>
        <v/>
      </c>
      <c r="AN200" s="436"/>
      <c r="AO200" s="95"/>
      <c r="AP200" s="95"/>
      <c r="AQ200" s="178" t="str">
        <f t="shared" si="168"/>
        <v/>
      </c>
      <c r="AR200" s="95" t="str">
        <f t="shared" si="169"/>
        <v/>
      </c>
      <c r="AS200" s="436"/>
      <c r="AT200" s="95"/>
      <c r="AU200" s="95"/>
      <c r="AV200" s="178" t="str">
        <f t="shared" si="170"/>
        <v/>
      </c>
      <c r="AW200" s="95" t="str">
        <f t="shared" si="171"/>
        <v/>
      </c>
      <c r="AX200" s="436"/>
    </row>
    <row r="201" spans="2:50" hidden="1">
      <c r="B201" s="435"/>
      <c r="C201" s="95">
        <v>15</v>
      </c>
      <c r="D201" s="95"/>
      <c r="E201" s="95"/>
      <c r="F201" s="95"/>
      <c r="G201" s="178"/>
      <c r="H201" s="436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39"/>
      <c r="M201" s="154" t="str">
        <f t="shared" si="157"/>
        <v/>
      </c>
      <c r="N201" s="433"/>
      <c r="O201" s="433"/>
      <c r="P201" s="95"/>
      <c r="Q201" s="95"/>
      <c r="R201" s="178" t="str">
        <f t="shared" si="158"/>
        <v/>
      </c>
      <c r="S201" s="95" t="str">
        <f t="shared" si="159"/>
        <v/>
      </c>
      <c r="T201" s="436"/>
      <c r="U201" s="95"/>
      <c r="V201" s="95"/>
      <c r="W201" s="178" t="str">
        <f t="shared" si="160"/>
        <v/>
      </c>
      <c r="X201" s="95" t="str">
        <f t="shared" si="161"/>
        <v/>
      </c>
      <c r="Y201" s="436"/>
      <c r="Z201" s="95"/>
      <c r="AA201" s="95"/>
      <c r="AB201" s="178" t="str">
        <f t="shared" si="162"/>
        <v/>
      </c>
      <c r="AC201" s="95" t="str">
        <f t="shared" si="163"/>
        <v/>
      </c>
      <c r="AD201" s="436"/>
      <c r="AE201" s="95"/>
      <c r="AF201" s="95"/>
      <c r="AG201" s="178" t="str">
        <f t="shared" si="164"/>
        <v/>
      </c>
      <c r="AH201" s="95" t="str">
        <f t="shared" si="165"/>
        <v/>
      </c>
      <c r="AI201" s="436"/>
      <c r="AJ201" s="95"/>
      <c r="AK201" s="95"/>
      <c r="AL201" s="178" t="str">
        <f t="shared" si="166"/>
        <v/>
      </c>
      <c r="AM201" s="95" t="str">
        <f t="shared" si="167"/>
        <v/>
      </c>
      <c r="AN201" s="436"/>
      <c r="AO201" s="95"/>
      <c r="AP201" s="95"/>
      <c r="AQ201" s="178" t="str">
        <f t="shared" si="168"/>
        <v/>
      </c>
      <c r="AR201" s="95" t="str">
        <f t="shared" si="169"/>
        <v/>
      </c>
      <c r="AS201" s="436"/>
      <c r="AT201" s="95"/>
      <c r="AU201" s="95"/>
      <c r="AV201" s="178" t="str">
        <f t="shared" si="170"/>
        <v/>
      </c>
      <c r="AW201" s="95" t="str">
        <f t="shared" si="171"/>
        <v/>
      </c>
      <c r="AX201" s="436"/>
    </row>
    <row r="202" spans="2:50" ht="15.75" hidden="1">
      <c r="B202" s="443" t="s">
        <v>167</v>
      </c>
      <c r="C202" s="444"/>
      <c r="D202" s="444"/>
      <c r="E202" s="444"/>
      <c r="F202" s="444"/>
      <c r="G202" s="444"/>
      <c r="H202" s="444"/>
      <c r="I202" s="151"/>
      <c r="J202" s="151"/>
      <c r="K202" s="151"/>
      <c r="L202" s="151"/>
      <c r="M202" s="151"/>
      <c r="N202" s="433" t="s">
        <v>159</v>
      </c>
      <c r="O202" s="446" t="s">
        <v>106</v>
      </c>
      <c r="P202" s="448">
        <f>AT182+1</f>
        <v>45937</v>
      </c>
      <c r="Q202" s="435"/>
      <c r="R202" s="435"/>
      <c r="S202" s="435"/>
      <c r="T202" s="435"/>
      <c r="U202" s="448">
        <f>P202+1</f>
        <v>45938</v>
      </c>
      <c r="V202" s="435"/>
      <c r="W202" s="435"/>
      <c r="X202" s="435"/>
      <c r="Y202" s="435"/>
      <c r="Z202" s="448">
        <f>U202+1</f>
        <v>45939</v>
      </c>
      <c r="AA202" s="435"/>
      <c r="AB202" s="435"/>
      <c r="AC202" s="435"/>
      <c r="AD202" s="435"/>
      <c r="AE202" s="448">
        <f>Z202+1</f>
        <v>45940</v>
      </c>
      <c r="AF202" s="435"/>
      <c r="AG202" s="435"/>
      <c r="AH202" s="435"/>
      <c r="AI202" s="435"/>
      <c r="AJ202" s="448">
        <f>AE202+1</f>
        <v>45941</v>
      </c>
      <c r="AK202" s="435"/>
      <c r="AL202" s="435"/>
      <c r="AM202" s="435"/>
      <c r="AN202" s="435"/>
      <c r="AO202" s="448">
        <f>AJ202+1</f>
        <v>45942</v>
      </c>
      <c r="AP202" s="435"/>
      <c r="AQ202" s="435"/>
      <c r="AR202" s="435"/>
      <c r="AS202" s="435"/>
      <c r="AT202" s="448">
        <f>AO202+1</f>
        <v>45943</v>
      </c>
      <c r="AU202" s="435"/>
      <c r="AV202" s="435"/>
      <c r="AW202" s="435"/>
      <c r="AX202" s="435"/>
    </row>
    <row r="203" spans="2:50" ht="15.75" hidden="1">
      <c r="B203" s="445"/>
      <c r="C203" s="445"/>
      <c r="D203" s="445"/>
      <c r="E203" s="445"/>
      <c r="F203" s="445"/>
      <c r="G203" s="445"/>
      <c r="H203" s="445"/>
      <c r="I203" s="151"/>
      <c r="J203" s="151"/>
      <c r="K203" s="151"/>
      <c r="L203" s="151"/>
      <c r="M203" s="151"/>
      <c r="N203" s="433"/>
      <c r="O203" s="447"/>
      <c r="P203" s="448" t="s">
        <v>120</v>
      </c>
      <c r="Q203" s="435"/>
      <c r="R203" s="435"/>
      <c r="S203" s="435"/>
      <c r="T203" s="435"/>
      <c r="U203" s="448" t="s">
        <v>114</v>
      </c>
      <c r="V203" s="435"/>
      <c r="W203" s="435"/>
      <c r="X203" s="435"/>
      <c r="Y203" s="435"/>
      <c r="Z203" s="448" t="s">
        <v>115</v>
      </c>
      <c r="AA203" s="435"/>
      <c r="AB203" s="435"/>
      <c r="AC203" s="435"/>
      <c r="AD203" s="435"/>
      <c r="AE203" s="448" t="s">
        <v>116</v>
      </c>
      <c r="AF203" s="435"/>
      <c r="AG203" s="435"/>
      <c r="AH203" s="435"/>
      <c r="AI203" s="435"/>
      <c r="AJ203" s="448" t="s">
        <v>117</v>
      </c>
      <c r="AK203" s="435"/>
      <c r="AL203" s="435"/>
      <c r="AM203" s="435"/>
      <c r="AN203" s="435"/>
      <c r="AO203" s="448" t="s">
        <v>118</v>
      </c>
      <c r="AP203" s="435"/>
      <c r="AQ203" s="435"/>
      <c r="AR203" s="435"/>
      <c r="AS203" s="435"/>
      <c r="AT203" s="448" t="s">
        <v>119</v>
      </c>
      <c r="AU203" s="435"/>
      <c r="AV203" s="435"/>
      <c r="AW203" s="435"/>
      <c r="AX203" s="435"/>
    </row>
    <row r="204" spans="2:50" hidden="1">
      <c r="B204" s="433" t="s">
        <v>155</v>
      </c>
      <c r="C204" s="433" t="s">
        <v>147</v>
      </c>
      <c r="D204" s="433"/>
      <c r="E204" s="433" t="s">
        <v>149</v>
      </c>
      <c r="F204" s="433"/>
      <c r="G204" s="433"/>
      <c r="H204" s="440" t="s">
        <v>156</v>
      </c>
      <c r="I204" s="434" t="s">
        <v>225</v>
      </c>
      <c r="J204" s="434"/>
      <c r="K204" s="434"/>
      <c r="L204" s="434" t="s">
        <v>156</v>
      </c>
      <c r="M204" s="434" t="s">
        <v>168</v>
      </c>
      <c r="N204" s="433"/>
      <c r="O204" s="433" t="s">
        <v>158</v>
      </c>
      <c r="P204" s="430" t="s">
        <v>152</v>
      </c>
      <c r="Q204" s="431"/>
      <c r="R204" s="431"/>
      <c r="S204" s="432"/>
      <c r="T204" s="433" t="s">
        <v>156</v>
      </c>
      <c r="U204" s="430" t="s">
        <v>152</v>
      </c>
      <c r="V204" s="431"/>
      <c r="W204" s="431"/>
      <c r="X204" s="432"/>
      <c r="Y204" s="433" t="s">
        <v>156</v>
      </c>
      <c r="Z204" s="430" t="s">
        <v>152</v>
      </c>
      <c r="AA204" s="431"/>
      <c r="AB204" s="431"/>
      <c r="AC204" s="432"/>
      <c r="AD204" s="433" t="s">
        <v>156</v>
      </c>
      <c r="AE204" s="430" t="s">
        <v>152</v>
      </c>
      <c r="AF204" s="431"/>
      <c r="AG204" s="431"/>
      <c r="AH204" s="432"/>
      <c r="AI204" s="433" t="s">
        <v>156</v>
      </c>
      <c r="AJ204" s="430" t="s">
        <v>152</v>
      </c>
      <c r="AK204" s="431"/>
      <c r="AL204" s="431"/>
      <c r="AM204" s="432"/>
      <c r="AN204" s="433" t="s">
        <v>156</v>
      </c>
      <c r="AO204" s="430" t="s">
        <v>152</v>
      </c>
      <c r="AP204" s="431"/>
      <c r="AQ204" s="431"/>
      <c r="AR204" s="432"/>
      <c r="AS204" s="433" t="s">
        <v>156</v>
      </c>
      <c r="AT204" s="430" t="s">
        <v>152</v>
      </c>
      <c r="AU204" s="431"/>
      <c r="AV204" s="431"/>
      <c r="AW204" s="432"/>
      <c r="AX204" s="433" t="s">
        <v>156</v>
      </c>
    </row>
    <row r="205" spans="2:50" hidden="1">
      <c r="B205" s="433"/>
      <c r="C205" s="433"/>
      <c r="D205" s="433"/>
      <c r="E205" s="433" t="s">
        <v>148</v>
      </c>
      <c r="F205" s="433"/>
      <c r="G205" s="433"/>
      <c r="H205" s="441"/>
      <c r="I205" s="434" t="s">
        <v>148</v>
      </c>
      <c r="J205" s="434"/>
      <c r="K205" s="434"/>
      <c r="L205" s="434"/>
      <c r="M205" s="434"/>
      <c r="N205" s="433"/>
      <c r="O205" s="433"/>
      <c r="P205" s="430" t="s">
        <v>153</v>
      </c>
      <c r="Q205" s="431"/>
      <c r="R205" s="431"/>
      <c r="S205" s="432"/>
      <c r="T205" s="433"/>
      <c r="U205" s="430" t="s">
        <v>153</v>
      </c>
      <c r="V205" s="431"/>
      <c r="W205" s="431"/>
      <c r="X205" s="432"/>
      <c r="Y205" s="433"/>
      <c r="Z205" s="430" t="s">
        <v>153</v>
      </c>
      <c r="AA205" s="431"/>
      <c r="AB205" s="431"/>
      <c r="AC205" s="432"/>
      <c r="AD205" s="433"/>
      <c r="AE205" s="430" t="s">
        <v>153</v>
      </c>
      <c r="AF205" s="431"/>
      <c r="AG205" s="431"/>
      <c r="AH205" s="432"/>
      <c r="AI205" s="433"/>
      <c r="AJ205" s="430" t="s">
        <v>153</v>
      </c>
      <c r="AK205" s="431"/>
      <c r="AL205" s="431"/>
      <c r="AM205" s="432"/>
      <c r="AN205" s="433"/>
      <c r="AO205" s="430" t="s">
        <v>153</v>
      </c>
      <c r="AP205" s="431"/>
      <c r="AQ205" s="431"/>
      <c r="AR205" s="432"/>
      <c r="AS205" s="433"/>
      <c r="AT205" s="430" t="s">
        <v>153</v>
      </c>
      <c r="AU205" s="431"/>
      <c r="AV205" s="431"/>
      <c r="AW205" s="432"/>
      <c r="AX205" s="433"/>
    </row>
    <row r="206" spans="2:50" hidden="1">
      <c r="B206" s="433"/>
      <c r="C206" s="433"/>
      <c r="D206" s="433"/>
      <c r="E206" s="94" t="s">
        <v>150</v>
      </c>
      <c r="F206" s="94" t="s">
        <v>151</v>
      </c>
      <c r="G206" s="94" t="s">
        <v>154</v>
      </c>
      <c r="H206" s="442"/>
      <c r="I206" s="153" t="s">
        <v>150</v>
      </c>
      <c r="J206" s="153" t="s">
        <v>151</v>
      </c>
      <c r="K206" s="153" t="s">
        <v>154</v>
      </c>
      <c r="L206" s="434"/>
      <c r="M206" s="434"/>
      <c r="N206" s="433"/>
      <c r="O206" s="433"/>
      <c r="P206" s="94" t="s">
        <v>150</v>
      </c>
      <c r="Q206" s="94" t="s">
        <v>151</v>
      </c>
      <c r="R206" s="94" t="s">
        <v>154</v>
      </c>
      <c r="S206" s="94" t="s">
        <v>168</v>
      </c>
      <c r="T206" s="433"/>
      <c r="U206" s="94" t="s">
        <v>150</v>
      </c>
      <c r="V206" s="94" t="s">
        <v>151</v>
      </c>
      <c r="W206" s="94" t="s">
        <v>154</v>
      </c>
      <c r="X206" s="94" t="s">
        <v>168</v>
      </c>
      <c r="Y206" s="433"/>
      <c r="Z206" s="94" t="s">
        <v>150</v>
      </c>
      <c r="AA206" s="94" t="s">
        <v>151</v>
      </c>
      <c r="AB206" s="94" t="s">
        <v>154</v>
      </c>
      <c r="AC206" s="94" t="s">
        <v>168</v>
      </c>
      <c r="AD206" s="43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3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3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3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33"/>
    </row>
    <row r="207" spans="2:50" hidden="1">
      <c r="B207" s="433" t="s">
        <v>139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36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37" t="str">
        <f>IFERROR(AVERAGE(K207:K221),"-")</f>
        <v>-</v>
      </c>
      <c r="M207" s="154" t="str">
        <f>IFERROR(RANK(K207, K$207:K$221),"")</f>
        <v/>
      </c>
      <c r="N207" s="433"/>
      <c r="O207" s="43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36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36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36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36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36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36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36" t="e">
        <f>AVERAGE(AV207:AV221)</f>
        <v>#DIV/0!</v>
      </c>
    </row>
    <row r="208" spans="2:50" hidden="1">
      <c r="B208" s="435"/>
      <c r="C208" s="95">
        <f t="shared" ref="C208:C221" si="174">C188</f>
        <v>2</v>
      </c>
      <c r="D208" s="95"/>
      <c r="E208" s="95"/>
      <c r="F208" s="95"/>
      <c r="G208" s="178"/>
      <c r="H208" s="436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38"/>
      <c r="M208" s="154" t="str">
        <f t="shared" ref="M208:M221" si="175">IFERROR(RANK(K208, K$207:K$221),"")</f>
        <v/>
      </c>
      <c r="N208" s="433"/>
      <c r="O208" s="43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36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36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36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36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36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36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36"/>
    </row>
    <row r="209" spans="2:50" hidden="1">
      <c r="B209" s="435"/>
      <c r="C209" s="95">
        <f t="shared" si="174"/>
        <v>3</v>
      </c>
      <c r="D209" s="95"/>
      <c r="E209" s="95"/>
      <c r="F209" s="95"/>
      <c r="G209" s="178"/>
      <c r="H209" s="436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38"/>
      <c r="M209" s="154" t="str">
        <f t="shared" si="175"/>
        <v/>
      </c>
      <c r="N209" s="433"/>
      <c r="O209" s="433"/>
      <c r="P209" s="95"/>
      <c r="Q209" s="95"/>
      <c r="R209" s="178" t="str">
        <f t="shared" si="176"/>
        <v/>
      </c>
      <c r="S209" s="95" t="str">
        <f t="shared" si="177"/>
        <v/>
      </c>
      <c r="T209" s="436"/>
      <c r="U209" s="95"/>
      <c r="V209" s="95"/>
      <c r="W209" s="178" t="str">
        <f t="shared" si="178"/>
        <v/>
      </c>
      <c r="X209" s="95" t="str">
        <f t="shared" si="179"/>
        <v/>
      </c>
      <c r="Y209" s="436"/>
      <c r="Z209" s="95"/>
      <c r="AA209" s="95"/>
      <c r="AB209" s="178" t="str">
        <f t="shared" si="180"/>
        <v/>
      </c>
      <c r="AC209" s="95" t="str">
        <f t="shared" si="181"/>
        <v/>
      </c>
      <c r="AD209" s="436"/>
      <c r="AE209" s="95"/>
      <c r="AF209" s="95"/>
      <c r="AG209" s="178" t="str">
        <f t="shared" si="182"/>
        <v/>
      </c>
      <c r="AH209" s="95" t="str">
        <f t="shared" si="183"/>
        <v/>
      </c>
      <c r="AI209" s="436"/>
      <c r="AJ209" s="95"/>
      <c r="AK209" s="95"/>
      <c r="AL209" s="178" t="str">
        <f t="shared" si="184"/>
        <v/>
      </c>
      <c r="AM209" s="95" t="str">
        <f t="shared" si="185"/>
        <v/>
      </c>
      <c r="AN209" s="436"/>
      <c r="AO209" s="95"/>
      <c r="AP209" s="95"/>
      <c r="AQ209" s="178" t="str">
        <f t="shared" si="186"/>
        <v/>
      </c>
      <c r="AR209" s="95" t="str">
        <f t="shared" si="187"/>
        <v/>
      </c>
      <c r="AS209" s="436"/>
      <c r="AT209" s="95"/>
      <c r="AU209" s="95"/>
      <c r="AV209" s="178" t="str">
        <f t="shared" si="188"/>
        <v/>
      </c>
      <c r="AW209" s="95" t="str">
        <f t="shared" si="189"/>
        <v/>
      </c>
      <c r="AX209" s="436"/>
    </row>
    <row r="210" spans="2:50" hidden="1">
      <c r="B210" s="435"/>
      <c r="C210" s="95">
        <f t="shared" si="174"/>
        <v>4</v>
      </c>
      <c r="D210" s="95"/>
      <c r="E210" s="95"/>
      <c r="F210" s="95"/>
      <c r="G210" s="178"/>
      <c r="H210" s="436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38"/>
      <c r="M210" s="154" t="str">
        <f t="shared" si="175"/>
        <v/>
      </c>
      <c r="N210" s="433"/>
      <c r="O210" s="433"/>
      <c r="P210" s="95"/>
      <c r="Q210" s="95"/>
      <c r="R210" s="178" t="str">
        <f t="shared" si="176"/>
        <v/>
      </c>
      <c r="S210" s="95" t="str">
        <f t="shared" si="177"/>
        <v/>
      </c>
      <c r="T210" s="436"/>
      <c r="U210" s="95"/>
      <c r="V210" s="95"/>
      <c r="W210" s="178" t="str">
        <f t="shared" si="178"/>
        <v/>
      </c>
      <c r="X210" s="95" t="str">
        <f t="shared" si="179"/>
        <v/>
      </c>
      <c r="Y210" s="436"/>
      <c r="Z210" s="95"/>
      <c r="AA210" s="95"/>
      <c r="AB210" s="178" t="str">
        <f t="shared" si="180"/>
        <v/>
      </c>
      <c r="AC210" s="95" t="str">
        <f t="shared" si="181"/>
        <v/>
      </c>
      <c r="AD210" s="436"/>
      <c r="AE210" s="95"/>
      <c r="AF210" s="95"/>
      <c r="AG210" s="178" t="str">
        <f t="shared" si="182"/>
        <v/>
      </c>
      <c r="AH210" s="95" t="str">
        <f t="shared" si="183"/>
        <v/>
      </c>
      <c r="AI210" s="436"/>
      <c r="AJ210" s="95"/>
      <c r="AK210" s="95"/>
      <c r="AL210" s="178" t="str">
        <f t="shared" si="184"/>
        <v/>
      </c>
      <c r="AM210" s="95" t="str">
        <f t="shared" si="185"/>
        <v/>
      </c>
      <c r="AN210" s="436"/>
      <c r="AO210" s="95"/>
      <c r="AP210" s="95"/>
      <c r="AQ210" s="178" t="str">
        <f t="shared" si="186"/>
        <v/>
      </c>
      <c r="AR210" s="95" t="str">
        <f t="shared" si="187"/>
        <v/>
      </c>
      <c r="AS210" s="436"/>
      <c r="AT210" s="95"/>
      <c r="AU210" s="95"/>
      <c r="AV210" s="178" t="str">
        <f t="shared" si="188"/>
        <v/>
      </c>
      <c r="AW210" s="95" t="str">
        <f t="shared" si="189"/>
        <v/>
      </c>
      <c r="AX210" s="436"/>
    </row>
    <row r="211" spans="2:50" hidden="1">
      <c r="B211" s="435"/>
      <c r="C211" s="95">
        <f t="shared" si="174"/>
        <v>5</v>
      </c>
      <c r="D211" s="95"/>
      <c r="E211" s="95"/>
      <c r="F211" s="95"/>
      <c r="G211" s="178"/>
      <c r="H211" s="436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38"/>
      <c r="M211" s="154" t="str">
        <f t="shared" si="175"/>
        <v/>
      </c>
      <c r="N211" s="433"/>
      <c r="O211" s="433"/>
      <c r="P211" s="95"/>
      <c r="Q211" s="95"/>
      <c r="R211" s="178" t="str">
        <f t="shared" si="176"/>
        <v/>
      </c>
      <c r="S211" s="95" t="str">
        <f t="shared" si="177"/>
        <v/>
      </c>
      <c r="T211" s="436"/>
      <c r="U211" s="95"/>
      <c r="V211" s="95"/>
      <c r="W211" s="178" t="str">
        <f t="shared" si="178"/>
        <v/>
      </c>
      <c r="X211" s="95" t="str">
        <f t="shared" si="179"/>
        <v/>
      </c>
      <c r="Y211" s="436"/>
      <c r="Z211" s="95"/>
      <c r="AA211" s="95"/>
      <c r="AB211" s="178" t="str">
        <f t="shared" si="180"/>
        <v/>
      </c>
      <c r="AC211" s="95" t="str">
        <f t="shared" si="181"/>
        <v/>
      </c>
      <c r="AD211" s="436"/>
      <c r="AE211" s="95"/>
      <c r="AF211" s="95"/>
      <c r="AG211" s="178" t="str">
        <f t="shared" si="182"/>
        <v/>
      </c>
      <c r="AH211" s="95" t="str">
        <f t="shared" si="183"/>
        <v/>
      </c>
      <c r="AI211" s="436"/>
      <c r="AJ211" s="95"/>
      <c r="AK211" s="95"/>
      <c r="AL211" s="178" t="str">
        <f t="shared" si="184"/>
        <v/>
      </c>
      <c r="AM211" s="95" t="str">
        <f t="shared" si="185"/>
        <v/>
      </c>
      <c r="AN211" s="436"/>
      <c r="AO211" s="95"/>
      <c r="AP211" s="95"/>
      <c r="AQ211" s="178" t="str">
        <f t="shared" si="186"/>
        <v/>
      </c>
      <c r="AR211" s="95" t="str">
        <f t="shared" si="187"/>
        <v/>
      </c>
      <c r="AS211" s="436"/>
      <c r="AT211" s="95"/>
      <c r="AU211" s="95"/>
      <c r="AV211" s="178" t="str">
        <f t="shared" si="188"/>
        <v/>
      </c>
      <c r="AW211" s="95" t="str">
        <f t="shared" si="189"/>
        <v/>
      </c>
      <c r="AX211" s="436"/>
    </row>
    <row r="212" spans="2:50" hidden="1">
      <c r="B212" s="435"/>
      <c r="C212" s="95">
        <f t="shared" si="174"/>
        <v>6</v>
      </c>
      <c r="D212" s="95"/>
      <c r="E212" s="95"/>
      <c r="F212" s="95"/>
      <c r="G212" s="178"/>
      <c r="H212" s="436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38"/>
      <c r="M212" s="154" t="str">
        <f t="shared" si="175"/>
        <v/>
      </c>
      <c r="N212" s="433"/>
      <c r="O212" s="433"/>
      <c r="P212" s="95"/>
      <c r="Q212" s="95"/>
      <c r="R212" s="178" t="str">
        <f t="shared" si="176"/>
        <v/>
      </c>
      <c r="S212" s="95" t="str">
        <f t="shared" si="177"/>
        <v/>
      </c>
      <c r="T212" s="436"/>
      <c r="U212" s="95"/>
      <c r="V212" s="95"/>
      <c r="W212" s="178" t="str">
        <f t="shared" si="178"/>
        <v/>
      </c>
      <c r="X212" s="95" t="str">
        <f t="shared" si="179"/>
        <v/>
      </c>
      <c r="Y212" s="436"/>
      <c r="Z212" s="95"/>
      <c r="AA212" s="95"/>
      <c r="AB212" s="178" t="str">
        <f t="shared" si="180"/>
        <v/>
      </c>
      <c r="AC212" s="95" t="str">
        <f t="shared" si="181"/>
        <v/>
      </c>
      <c r="AD212" s="436"/>
      <c r="AE212" s="95"/>
      <c r="AF212" s="95"/>
      <c r="AG212" s="178" t="str">
        <f t="shared" si="182"/>
        <v/>
      </c>
      <c r="AH212" s="95" t="str">
        <f t="shared" si="183"/>
        <v/>
      </c>
      <c r="AI212" s="436"/>
      <c r="AJ212" s="95"/>
      <c r="AK212" s="95"/>
      <c r="AL212" s="178" t="str">
        <f t="shared" si="184"/>
        <v/>
      </c>
      <c r="AM212" s="95" t="str">
        <f t="shared" si="185"/>
        <v/>
      </c>
      <c r="AN212" s="436"/>
      <c r="AO212" s="95"/>
      <c r="AP212" s="95"/>
      <c r="AQ212" s="178" t="str">
        <f t="shared" si="186"/>
        <v/>
      </c>
      <c r="AR212" s="95" t="str">
        <f t="shared" si="187"/>
        <v/>
      </c>
      <c r="AS212" s="436"/>
      <c r="AT212" s="95"/>
      <c r="AU212" s="95"/>
      <c r="AV212" s="178" t="str">
        <f t="shared" si="188"/>
        <v/>
      </c>
      <c r="AW212" s="95" t="str">
        <f t="shared" si="189"/>
        <v/>
      </c>
      <c r="AX212" s="436"/>
    </row>
    <row r="213" spans="2:50" hidden="1">
      <c r="B213" s="435"/>
      <c r="C213" s="95">
        <f t="shared" si="174"/>
        <v>7</v>
      </c>
      <c r="D213" s="95"/>
      <c r="E213" s="95"/>
      <c r="F213" s="95"/>
      <c r="G213" s="178"/>
      <c r="H213" s="436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38"/>
      <c r="M213" s="154" t="str">
        <f t="shared" si="175"/>
        <v/>
      </c>
      <c r="N213" s="433"/>
      <c r="O213" s="433"/>
      <c r="P213" s="95"/>
      <c r="Q213" s="95"/>
      <c r="R213" s="178" t="str">
        <f t="shared" si="176"/>
        <v/>
      </c>
      <c r="S213" s="95" t="str">
        <f t="shared" si="177"/>
        <v/>
      </c>
      <c r="T213" s="436"/>
      <c r="U213" s="95"/>
      <c r="V213" s="95"/>
      <c r="W213" s="178" t="str">
        <f t="shared" si="178"/>
        <v/>
      </c>
      <c r="X213" s="95" t="str">
        <f t="shared" si="179"/>
        <v/>
      </c>
      <c r="Y213" s="436"/>
      <c r="Z213" s="95"/>
      <c r="AA213" s="95"/>
      <c r="AB213" s="178" t="str">
        <f t="shared" si="180"/>
        <v/>
      </c>
      <c r="AC213" s="95" t="str">
        <f t="shared" si="181"/>
        <v/>
      </c>
      <c r="AD213" s="436"/>
      <c r="AE213" s="95"/>
      <c r="AF213" s="95"/>
      <c r="AG213" s="178" t="str">
        <f t="shared" si="182"/>
        <v/>
      </c>
      <c r="AH213" s="95" t="str">
        <f t="shared" si="183"/>
        <v/>
      </c>
      <c r="AI213" s="436"/>
      <c r="AJ213" s="95"/>
      <c r="AK213" s="95"/>
      <c r="AL213" s="178" t="str">
        <f t="shared" si="184"/>
        <v/>
      </c>
      <c r="AM213" s="95" t="str">
        <f t="shared" si="185"/>
        <v/>
      </c>
      <c r="AN213" s="436"/>
      <c r="AO213" s="95"/>
      <c r="AP213" s="95"/>
      <c r="AQ213" s="178" t="str">
        <f t="shared" si="186"/>
        <v/>
      </c>
      <c r="AR213" s="95" t="str">
        <f t="shared" si="187"/>
        <v/>
      </c>
      <c r="AS213" s="436"/>
      <c r="AT213" s="95"/>
      <c r="AU213" s="95"/>
      <c r="AV213" s="178" t="str">
        <f t="shared" si="188"/>
        <v/>
      </c>
      <c r="AW213" s="95" t="str">
        <f t="shared" si="189"/>
        <v/>
      </c>
      <c r="AX213" s="436"/>
    </row>
    <row r="214" spans="2:50" hidden="1">
      <c r="B214" s="435"/>
      <c r="C214" s="95">
        <f t="shared" si="174"/>
        <v>8</v>
      </c>
      <c r="D214" s="95"/>
      <c r="E214" s="95"/>
      <c r="F214" s="95"/>
      <c r="G214" s="178"/>
      <c r="H214" s="436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38"/>
      <c r="M214" s="154" t="str">
        <f t="shared" si="175"/>
        <v/>
      </c>
      <c r="N214" s="433"/>
      <c r="O214" s="433"/>
      <c r="P214" s="95"/>
      <c r="Q214" s="95"/>
      <c r="R214" s="178" t="str">
        <f t="shared" si="176"/>
        <v/>
      </c>
      <c r="S214" s="95" t="str">
        <f t="shared" si="177"/>
        <v/>
      </c>
      <c r="T214" s="436"/>
      <c r="U214" s="95"/>
      <c r="V214" s="95"/>
      <c r="W214" s="178" t="str">
        <f t="shared" si="178"/>
        <v/>
      </c>
      <c r="X214" s="95" t="str">
        <f t="shared" si="179"/>
        <v/>
      </c>
      <c r="Y214" s="436"/>
      <c r="Z214" s="95"/>
      <c r="AA214" s="95"/>
      <c r="AB214" s="178" t="str">
        <f t="shared" si="180"/>
        <v/>
      </c>
      <c r="AC214" s="95" t="str">
        <f t="shared" si="181"/>
        <v/>
      </c>
      <c r="AD214" s="436"/>
      <c r="AE214" s="95"/>
      <c r="AF214" s="95"/>
      <c r="AG214" s="178" t="str">
        <f t="shared" si="182"/>
        <v/>
      </c>
      <c r="AH214" s="95" t="str">
        <f t="shared" si="183"/>
        <v/>
      </c>
      <c r="AI214" s="436"/>
      <c r="AJ214" s="95"/>
      <c r="AK214" s="95"/>
      <c r="AL214" s="178" t="str">
        <f t="shared" si="184"/>
        <v/>
      </c>
      <c r="AM214" s="95" t="str">
        <f t="shared" si="185"/>
        <v/>
      </c>
      <c r="AN214" s="436"/>
      <c r="AO214" s="95"/>
      <c r="AP214" s="95"/>
      <c r="AQ214" s="178" t="str">
        <f t="shared" si="186"/>
        <v/>
      </c>
      <c r="AR214" s="95" t="str">
        <f t="shared" si="187"/>
        <v/>
      </c>
      <c r="AS214" s="436"/>
      <c r="AT214" s="95"/>
      <c r="AU214" s="95"/>
      <c r="AV214" s="178" t="str">
        <f t="shared" si="188"/>
        <v/>
      </c>
      <c r="AW214" s="95" t="str">
        <f t="shared" si="189"/>
        <v/>
      </c>
      <c r="AX214" s="436"/>
    </row>
    <row r="215" spans="2:50" hidden="1">
      <c r="B215" s="435"/>
      <c r="C215" s="95">
        <f t="shared" si="174"/>
        <v>9</v>
      </c>
      <c r="D215" s="95"/>
      <c r="E215" s="95"/>
      <c r="F215" s="95"/>
      <c r="G215" s="178"/>
      <c r="H215" s="436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38"/>
      <c r="M215" s="154" t="str">
        <f t="shared" si="175"/>
        <v/>
      </c>
      <c r="N215" s="433"/>
      <c r="O215" s="433"/>
      <c r="P215" s="95"/>
      <c r="Q215" s="95"/>
      <c r="R215" s="178" t="str">
        <f t="shared" si="176"/>
        <v/>
      </c>
      <c r="S215" s="95" t="str">
        <f t="shared" si="177"/>
        <v/>
      </c>
      <c r="T215" s="436"/>
      <c r="U215" s="95"/>
      <c r="V215" s="95"/>
      <c r="W215" s="178" t="str">
        <f t="shared" si="178"/>
        <v/>
      </c>
      <c r="X215" s="95" t="str">
        <f t="shared" si="179"/>
        <v/>
      </c>
      <c r="Y215" s="436"/>
      <c r="Z215" s="95"/>
      <c r="AA215" s="95"/>
      <c r="AB215" s="178" t="str">
        <f t="shared" si="180"/>
        <v/>
      </c>
      <c r="AC215" s="95" t="str">
        <f t="shared" si="181"/>
        <v/>
      </c>
      <c r="AD215" s="436"/>
      <c r="AE215" s="95"/>
      <c r="AF215" s="95"/>
      <c r="AG215" s="178" t="str">
        <f t="shared" si="182"/>
        <v/>
      </c>
      <c r="AH215" s="95" t="str">
        <f t="shared" si="183"/>
        <v/>
      </c>
      <c r="AI215" s="436"/>
      <c r="AJ215" s="95"/>
      <c r="AK215" s="95"/>
      <c r="AL215" s="178" t="str">
        <f t="shared" si="184"/>
        <v/>
      </c>
      <c r="AM215" s="95" t="str">
        <f t="shared" si="185"/>
        <v/>
      </c>
      <c r="AN215" s="436"/>
      <c r="AO215" s="95"/>
      <c r="AP215" s="95"/>
      <c r="AQ215" s="178" t="str">
        <f t="shared" si="186"/>
        <v/>
      </c>
      <c r="AR215" s="95" t="str">
        <f t="shared" si="187"/>
        <v/>
      </c>
      <c r="AS215" s="436"/>
      <c r="AT215" s="95"/>
      <c r="AU215" s="95"/>
      <c r="AV215" s="178" t="str">
        <f t="shared" si="188"/>
        <v/>
      </c>
      <c r="AW215" s="95" t="str">
        <f t="shared" si="189"/>
        <v/>
      </c>
      <c r="AX215" s="436"/>
    </row>
    <row r="216" spans="2:50" hidden="1">
      <c r="B216" s="435"/>
      <c r="C216" s="95">
        <f t="shared" si="174"/>
        <v>10</v>
      </c>
      <c r="D216" s="95"/>
      <c r="E216" s="95"/>
      <c r="F216" s="95"/>
      <c r="G216" s="178"/>
      <c r="H216" s="436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38"/>
      <c r="M216" s="154" t="str">
        <f t="shared" si="175"/>
        <v/>
      </c>
      <c r="N216" s="433"/>
      <c r="O216" s="433"/>
      <c r="P216" s="95"/>
      <c r="Q216" s="95"/>
      <c r="R216" s="178" t="str">
        <f t="shared" si="176"/>
        <v/>
      </c>
      <c r="S216" s="95" t="str">
        <f t="shared" si="177"/>
        <v/>
      </c>
      <c r="T216" s="436"/>
      <c r="U216" s="95"/>
      <c r="V216" s="95"/>
      <c r="W216" s="178" t="str">
        <f t="shared" si="178"/>
        <v/>
      </c>
      <c r="X216" s="95" t="str">
        <f t="shared" si="179"/>
        <v/>
      </c>
      <c r="Y216" s="436"/>
      <c r="Z216" s="95"/>
      <c r="AA216" s="95"/>
      <c r="AB216" s="178" t="str">
        <f t="shared" si="180"/>
        <v/>
      </c>
      <c r="AC216" s="95" t="str">
        <f t="shared" si="181"/>
        <v/>
      </c>
      <c r="AD216" s="436"/>
      <c r="AE216" s="95"/>
      <c r="AF216" s="95"/>
      <c r="AG216" s="178" t="str">
        <f t="shared" si="182"/>
        <v/>
      </c>
      <c r="AH216" s="95" t="str">
        <f t="shared" si="183"/>
        <v/>
      </c>
      <c r="AI216" s="436"/>
      <c r="AJ216" s="95"/>
      <c r="AK216" s="95"/>
      <c r="AL216" s="178" t="str">
        <f t="shared" si="184"/>
        <v/>
      </c>
      <c r="AM216" s="95" t="str">
        <f t="shared" si="185"/>
        <v/>
      </c>
      <c r="AN216" s="436"/>
      <c r="AO216" s="95"/>
      <c r="AP216" s="95"/>
      <c r="AQ216" s="178" t="str">
        <f t="shared" si="186"/>
        <v/>
      </c>
      <c r="AR216" s="95" t="str">
        <f t="shared" si="187"/>
        <v/>
      </c>
      <c r="AS216" s="436"/>
      <c r="AT216" s="95"/>
      <c r="AU216" s="95"/>
      <c r="AV216" s="178" t="str">
        <f t="shared" si="188"/>
        <v/>
      </c>
      <c r="AW216" s="95" t="str">
        <f t="shared" si="189"/>
        <v/>
      </c>
      <c r="AX216" s="436"/>
    </row>
    <row r="217" spans="2:50" hidden="1">
      <c r="B217" s="435"/>
      <c r="C217" s="95">
        <f t="shared" si="174"/>
        <v>11</v>
      </c>
      <c r="D217" s="95"/>
      <c r="E217" s="95"/>
      <c r="F217" s="95"/>
      <c r="G217" s="178"/>
      <c r="H217" s="436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38"/>
      <c r="M217" s="154" t="str">
        <f t="shared" si="175"/>
        <v/>
      </c>
      <c r="N217" s="433"/>
      <c r="O217" s="433"/>
      <c r="P217" s="95"/>
      <c r="Q217" s="95"/>
      <c r="R217" s="178" t="str">
        <f t="shared" si="176"/>
        <v/>
      </c>
      <c r="S217" s="95" t="str">
        <f t="shared" si="177"/>
        <v/>
      </c>
      <c r="T217" s="436"/>
      <c r="U217" s="95"/>
      <c r="V217" s="95"/>
      <c r="W217" s="178" t="str">
        <f t="shared" si="178"/>
        <v/>
      </c>
      <c r="X217" s="95" t="str">
        <f t="shared" si="179"/>
        <v/>
      </c>
      <c r="Y217" s="436"/>
      <c r="Z217" s="95"/>
      <c r="AA217" s="95"/>
      <c r="AB217" s="178" t="str">
        <f t="shared" si="180"/>
        <v/>
      </c>
      <c r="AC217" s="95" t="str">
        <f t="shared" si="181"/>
        <v/>
      </c>
      <c r="AD217" s="436"/>
      <c r="AE217" s="95"/>
      <c r="AF217" s="95"/>
      <c r="AG217" s="178" t="str">
        <f t="shared" si="182"/>
        <v/>
      </c>
      <c r="AH217" s="95" t="str">
        <f t="shared" si="183"/>
        <v/>
      </c>
      <c r="AI217" s="436"/>
      <c r="AJ217" s="95"/>
      <c r="AK217" s="95"/>
      <c r="AL217" s="178" t="str">
        <f t="shared" si="184"/>
        <v/>
      </c>
      <c r="AM217" s="95" t="str">
        <f t="shared" si="185"/>
        <v/>
      </c>
      <c r="AN217" s="436"/>
      <c r="AO217" s="95"/>
      <c r="AP217" s="95"/>
      <c r="AQ217" s="178" t="str">
        <f t="shared" si="186"/>
        <v/>
      </c>
      <c r="AR217" s="95" t="str">
        <f t="shared" si="187"/>
        <v/>
      </c>
      <c r="AS217" s="436"/>
      <c r="AT217" s="95"/>
      <c r="AU217" s="95"/>
      <c r="AV217" s="178" t="str">
        <f t="shared" si="188"/>
        <v/>
      </c>
      <c r="AW217" s="95" t="str">
        <f t="shared" si="189"/>
        <v/>
      </c>
      <c r="AX217" s="436"/>
    </row>
    <row r="218" spans="2:50" hidden="1">
      <c r="B218" s="435"/>
      <c r="C218" s="95">
        <f t="shared" si="174"/>
        <v>12</v>
      </c>
      <c r="D218" s="95"/>
      <c r="E218" s="95"/>
      <c r="F218" s="95"/>
      <c r="G218" s="178"/>
      <c r="H218" s="436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38"/>
      <c r="M218" s="154" t="str">
        <f t="shared" si="175"/>
        <v/>
      </c>
      <c r="N218" s="433"/>
      <c r="O218" s="433"/>
      <c r="P218" s="95"/>
      <c r="Q218" s="95"/>
      <c r="R218" s="178" t="str">
        <f t="shared" si="176"/>
        <v/>
      </c>
      <c r="S218" s="95" t="str">
        <f t="shared" si="177"/>
        <v/>
      </c>
      <c r="T218" s="436"/>
      <c r="U218" s="95"/>
      <c r="V218" s="95"/>
      <c r="W218" s="178" t="str">
        <f t="shared" si="178"/>
        <v/>
      </c>
      <c r="X218" s="95" t="str">
        <f t="shared" si="179"/>
        <v/>
      </c>
      <c r="Y218" s="436"/>
      <c r="Z218" s="95"/>
      <c r="AA218" s="95"/>
      <c r="AB218" s="178" t="str">
        <f t="shared" si="180"/>
        <v/>
      </c>
      <c r="AC218" s="95" t="str">
        <f t="shared" si="181"/>
        <v/>
      </c>
      <c r="AD218" s="436"/>
      <c r="AE218" s="95"/>
      <c r="AF218" s="95"/>
      <c r="AG218" s="178" t="str">
        <f t="shared" si="182"/>
        <v/>
      </c>
      <c r="AH218" s="95" t="str">
        <f t="shared" si="183"/>
        <v/>
      </c>
      <c r="AI218" s="436"/>
      <c r="AJ218" s="95"/>
      <c r="AK218" s="95"/>
      <c r="AL218" s="178" t="str">
        <f t="shared" si="184"/>
        <v/>
      </c>
      <c r="AM218" s="95" t="str">
        <f t="shared" si="185"/>
        <v/>
      </c>
      <c r="AN218" s="436"/>
      <c r="AO218" s="95"/>
      <c r="AP218" s="95"/>
      <c r="AQ218" s="178" t="str">
        <f t="shared" si="186"/>
        <v/>
      </c>
      <c r="AR218" s="95" t="str">
        <f t="shared" si="187"/>
        <v/>
      </c>
      <c r="AS218" s="436"/>
      <c r="AT218" s="95"/>
      <c r="AU218" s="95"/>
      <c r="AV218" s="178" t="str">
        <f t="shared" si="188"/>
        <v/>
      </c>
      <c r="AW218" s="95" t="str">
        <f t="shared" si="189"/>
        <v/>
      </c>
      <c r="AX218" s="436"/>
    </row>
    <row r="219" spans="2:50" hidden="1">
      <c r="B219" s="435"/>
      <c r="C219" s="95">
        <f t="shared" si="174"/>
        <v>13</v>
      </c>
      <c r="D219" s="95"/>
      <c r="E219" s="95"/>
      <c r="F219" s="95"/>
      <c r="G219" s="178"/>
      <c r="H219" s="436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38"/>
      <c r="M219" s="154" t="str">
        <f t="shared" si="175"/>
        <v/>
      </c>
      <c r="N219" s="433"/>
      <c r="O219" s="433"/>
      <c r="P219" s="95"/>
      <c r="Q219" s="95"/>
      <c r="R219" s="178" t="str">
        <f t="shared" si="176"/>
        <v/>
      </c>
      <c r="S219" s="95" t="str">
        <f t="shared" si="177"/>
        <v/>
      </c>
      <c r="T219" s="436"/>
      <c r="U219" s="95"/>
      <c r="V219" s="95"/>
      <c r="W219" s="178" t="str">
        <f t="shared" si="178"/>
        <v/>
      </c>
      <c r="X219" s="95" t="str">
        <f t="shared" si="179"/>
        <v/>
      </c>
      <c r="Y219" s="436"/>
      <c r="Z219" s="95"/>
      <c r="AA219" s="95"/>
      <c r="AB219" s="178" t="str">
        <f t="shared" si="180"/>
        <v/>
      </c>
      <c r="AC219" s="95" t="str">
        <f t="shared" si="181"/>
        <v/>
      </c>
      <c r="AD219" s="436"/>
      <c r="AE219" s="95"/>
      <c r="AF219" s="95"/>
      <c r="AG219" s="178" t="str">
        <f t="shared" si="182"/>
        <v/>
      </c>
      <c r="AH219" s="95" t="str">
        <f t="shared" si="183"/>
        <v/>
      </c>
      <c r="AI219" s="436"/>
      <c r="AJ219" s="95"/>
      <c r="AK219" s="95"/>
      <c r="AL219" s="178" t="str">
        <f t="shared" si="184"/>
        <v/>
      </c>
      <c r="AM219" s="95" t="str">
        <f t="shared" si="185"/>
        <v/>
      </c>
      <c r="AN219" s="436"/>
      <c r="AO219" s="95"/>
      <c r="AP219" s="95"/>
      <c r="AQ219" s="178" t="str">
        <f t="shared" si="186"/>
        <v/>
      </c>
      <c r="AR219" s="95" t="str">
        <f t="shared" si="187"/>
        <v/>
      </c>
      <c r="AS219" s="436"/>
      <c r="AT219" s="95"/>
      <c r="AU219" s="95"/>
      <c r="AV219" s="178" t="str">
        <f t="shared" si="188"/>
        <v/>
      </c>
      <c r="AW219" s="95" t="str">
        <f t="shared" si="189"/>
        <v/>
      </c>
      <c r="AX219" s="436"/>
    </row>
    <row r="220" spans="2:50" hidden="1">
      <c r="B220" s="435"/>
      <c r="C220" s="95">
        <f t="shared" si="174"/>
        <v>14</v>
      </c>
      <c r="D220" s="95"/>
      <c r="E220" s="95"/>
      <c r="F220" s="95"/>
      <c r="G220" s="178"/>
      <c r="H220" s="436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38"/>
      <c r="M220" s="154" t="str">
        <f t="shared" si="175"/>
        <v/>
      </c>
      <c r="N220" s="433"/>
      <c r="O220" s="433"/>
      <c r="P220" s="95"/>
      <c r="Q220" s="95"/>
      <c r="R220" s="178" t="str">
        <f t="shared" si="176"/>
        <v/>
      </c>
      <c r="S220" s="95" t="str">
        <f t="shared" si="177"/>
        <v/>
      </c>
      <c r="T220" s="436"/>
      <c r="U220" s="95"/>
      <c r="V220" s="95"/>
      <c r="W220" s="178" t="str">
        <f t="shared" si="178"/>
        <v/>
      </c>
      <c r="X220" s="95" t="str">
        <f t="shared" si="179"/>
        <v/>
      </c>
      <c r="Y220" s="436"/>
      <c r="Z220" s="95"/>
      <c r="AA220" s="95"/>
      <c r="AB220" s="178" t="str">
        <f t="shared" si="180"/>
        <v/>
      </c>
      <c r="AC220" s="95" t="str">
        <f t="shared" si="181"/>
        <v/>
      </c>
      <c r="AD220" s="436"/>
      <c r="AE220" s="95"/>
      <c r="AF220" s="95"/>
      <c r="AG220" s="178" t="str">
        <f t="shared" si="182"/>
        <v/>
      </c>
      <c r="AH220" s="95" t="str">
        <f t="shared" si="183"/>
        <v/>
      </c>
      <c r="AI220" s="436"/>
      <c r="AJ220" s="95"/>
      <c r="AK220" s="95"/>
      <c r="AL220" s="178" t="str">
        <f t="shared" si="184"/>
        <v/>
      </c>
      <c r="AM220" s="95" t="str">
        <f t="shared" si="185"/>
        <v/>
      </c>
      <c r="AN220" s="436"/>
      <c r="AO220" s="95"/>
      <c r="AP220" s="95"/>
      <c r="AQ220" s="178" t="str">
        <f t="shared" si="186"/>
        <v/>
      </c>
      <c r="AR220" s="95" t="str">
        <f t="shared" si="187"/>
        <v/>
      </c>
      <c r="AS220" s="436"/>
      <c r="AT220" s="95"/>
      <c r="AU220" s="95"/>
      <c r="AV220" s="178" t="str">
        <f t="shared" si="188"/>
        <v/>
      </c>
      <c r="AW220" s="95" t="str">
        <f t="shared" si="189"/>
        <v/>
      </c>
      <c r="AX220" s="436"/>
    </row>
    <row r="221" spans="2:50" hidden="1">
      <c r="B221" s="435"/>
      <c r="C221" s="95">
        <f t="shared" si="174"/>
        <v>15</v>
      </c>
      <c r="D221" s="95"/>
      <c r="E221" s="95"/>
      <c r="F221" s="95"/>
      <c r="G221" s="178"/>
      <c r="H221" s="436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39"/>
      <c r="M221" s="154" t="str">
        <f t="shared" si="175"/>
        <v/>
      </c>
      <c r="N221" s="433"/>
      <c r="O221" s="433"/>
      <c r="P221" s="95"/>
      <c r="Q221" s="95"/>
      <c r="R221" s="178" t="str">
        <f t="shared" si="176"/>
        <v/>
      </c>
      <c r="S221" s="95" t="str">
        <f t="shared" si="177"/>
        <v/>
      </c>
      <c r="T221" s="436"/>
      <c r="U221" s="95"/>
      <c r="V221" s="95"/>
      <c r="W221" s="178" t="str">
        <f t="shared" si="178"/>
        <v/>
      </c>
      <c r="X221" s="95" t="str">
        <f t="shared" si="179"/>
        <v/>
      </c>
      <c r="Y221" s="436"/>
      <c r="Z221" s="95"/>
      <c r="AA221" s="95"/>
      <c r="AB221" s="178" t="str">
        <f t="shared" si="180"/>
        <v/>
      </c>
      <c r="AC221" s="95" t="str">
        <f t="shared" si="181"/>
        <v/>
      </c>
      <c r="AD221" s="436"/>
      <c r="AE221" s="95"/>
      <c r="AF221" s="95"/>
      <c r="AG221" s="178" t="str">
        <f t="shared" si="182"/>
        <v/>
      </c>
      <c r="AH221" s="95" t="str">
        <f t="shared" si="183"/>
        <v/>
      </c>
      <c r="AI221" s="436"/>
      <c r="AJ221" s="95"/>
      <c r="AK221" s="95"/>
      <c r="AL221" s="178" t="str">
        <f t="shared" si="184"/>
        <v/>
      </c>
      <c r="AM221" s="95" t="str">
        <f t="shared" si="185"/>
        <v/>
      </c>
      <c r="AN221" s="436"/>
      <c r="AO221" s="95"/>
      <c r="AP221" s="95"/>
      <c r="AQ221" s="178" t="str">
        <f t="shared" si="186"/>
        <v/>
      </c>
      <c r="AR221" s="95" t="str">
        <f t="shared" si="187"/>
        <v/>
      </c>
      <c r="AS221" s="436"/>
      <c r="AT221" s="95"/>
      <c r="AU221" s="95"/>
      <c r="AV221" s="178" t="str">
        <f t="shared" si="188"/>
        <v/>
      </c>
      <c r="AW221" s="95" t="str">
        <f t="shared" si="189"/>
        <v/>
      </c>
      <c r="AX221" s="436"/>
    </row>
    <row r="222" spans="2:50" ht="15.75" hidden="1">
      <c r="B222" s="443" t="s">
        <v>167</v>
      </c>
      <c r="C222" s="444"/>
      <c r="D222" s="444"/>
      <c r="E222" s="444"/>
      <c r="F222" s="444"/>
      <c r="G222" s="444"/>
      <c r="H222" s="444"/>
      <c r="I222" s="151"/>
      <c r="J222" s="151"/>
      <c r="K222" s="151"/>
      <c r="L222" s="151"/>
      <c r="M222" s="151"/>
      <c r="N222" s="433" t="s">
        <v>159</v>
      </c>
      <c r="O222" s="446" t="s">
        <v>106</v>
      </c>
      <c r="P222" s="448">
        <f>AT202+1</f>
        <v>45944</v>
      </c>
      <c r="Q222" s="435"/>
      <c r="R222" s="435"/>
      <c r="S222" s="435"/>
      <c r="T222" s="435"/>
      <c r="U222" s="448">
        <f>P222+1</f>
        <v>45945</v>
      </c>
      <c r="V222" s="435"/>
      <c r="W222" s="435"/>
      <c r="X222" s="435"/>
      <c r="Y222" s="435"/>
      <c r="Z222" s="448">
        <f>U222+1</f>
        <v>45946</v>
      </c>
      <c r="AA222" s="435"/>
      <c r="AB222" s="435"/>
      <c r="AC222" s="435"/>
      <c r="AD222" s="435"/>
      <c r="AE222" s="448">
        <f>Z222+1</f>
        <v>45947</v>
      </c>
      <c r="AF222" s="435"/>
      <c r="AG222" s="435"/>
      <c r="AH222" s="435"/>
      <c r="AI222" s="435"/>
      <c r="AJ222" s="448">
        <f>AE222+1</f>
        <v>45948</v>
      </c>
      <c r="AK222" s="435"/>
      <c r="AL222" s="435"/>
      <c r="AM222" s="435"/>
      <c r="AN222" s="435"/>
      <c r="AO222" s="448">
        <f>AJ222+1</f>
        <v>45949</v>
      </c>
      <c r="AP222" s="435"/>
      <c r="AQ222" s="435"/>
      <c r="AR222" s="435"/>
      <c r="AS222" s="435"/>
      <c r="AT222" s="448">
        <f>AO222+1</f>
        <v>45950</v>
      </c>
      <c r="AU222" s="435"/>
      <c r="AV222" s="435"/>
      <c r="AW222" s="435"/>
      <c r="AX222" s="435"/>
    </row>
    <row r="223" spans="2:50" ht="15.75" hidden="1">
      <c r="B223" s="445"/>
      <c r="C223" s="445"/>
      <c r="D223" s="445"/>
      <c r="E223" s="445"/>
      <c r="F223" s="445"/>
      <c r="G223" s="445"/>
      <c r="H223" s="445"/>
      <c r="I223" s="151"/>
      <c r="J223" s="151"/>
      <c r="K223" s="151"/>
      <c r="L223" s="151"/>
      <c r="M223" s="151"/>
      <c r="N223" s="433"/>
      <c r="O223" s="447"/>
      <c r="P223" s="448" t="s">
        <v>120</v>
      </c>
      <c r="Q223" s="435"/>
      <c r="R223" s="435"/>
      <c r="S223" s="435"/>
      <c r="T223" s="435"/>
      <c r="U223" s="448" t="s">
        <v>114</v>
      </c>
      <c r="V223" s="435"/>
      <c r="W223" s="435"/>
      <c r="X223" s="435"/>
      <c r="Y223" s="435"/>
      <c r="Z223" s="448" t="s">
        <v>115</v>
      </c>
      <c r="AA223" s="435"/>
      <c r="AB223" s="435"/>
      <c r="AC223" s="435"/>
      <c r="AD223" s="435"/>
      <c r="AE223" s="448" t="s">
        <v>116</v>
      </c>
      <c r="AF223" s="435"/>
      <c r="AG223" s="435"/>
      <c r="AH223" s="435"/>
      <c r="AI223" s="435"/>
      <c r="AJ223" s="448" t="s">
        <v>117</v>
      </c>
      <c r="AK223" s="435"/>
      <c r="AL223" s="435"/>
      <c r="AM223" s="435"/>
      <c r="AN223" s="435"/>
      <c r="AO223" s="448" t="s">
        <v>118</v>
      </c>
      <c r="AP223" s="435"/>
      <c r="AQ223" s="435"/>
      <c r="AR223" s="435"/>
      <c r="AS223" s="435"/>
      <c r="AT223" s="448" t="s">
        <v>119</v>
      </c>
      <c r="AU223" s="435"/>
      <c r="AV223" s="435"/>
      <c r="AW223" s="435"/>
      <c r="AX223" s="435"/>
    </row>
    <row r="224" spans="2:50" hidden="1">
      <c r="B224" s="433" t="s">
        <v>155</v>
      </c>
      <c r="C224" s="433" t="s">
        <v>147</v>
      </c>
      <c r="D224" s="433"/>
      <c r="E224" s="433" t="s">
        <v>149</v>
      </c>
      <c r="F224" s="433"/>
      <c r="G224" s="433"/>
      <c r="H224" s="440" t="s">
        <v>156</v>
      </c>
      <c r="I224" s="434" t="s">
        <v>225</v>
      </c>
      <c r="J224" s="434"/>
      <c r="K224" s="434"/>
      <c r="L224" s="434" t="s">
        <v>156</v>
      </c>
      <c r="M224" s="434" t="s">
        <v>168</v>
      </c>
      <c r="N224" s="433"/>
      <c r="O224" s="433" t="s">
        <v>158</v>
      </c>
      <c r="P224" s="430" t="s">
        <v>152</v>
      </c>
      <c r="Q224" s="431"/>
      <c r="R224" s="431"/>
      <c r="S224" s="432"/>
      <c r="T224" s="433" t="s">
        <v>156</v>
      </c>
      <c r="U224" s="430" t="s">
        <v>152</v>
      </c>
      <c r="V224" s="431"/>
      <c r="W224" s="431"/>
      <c r="X224" s="432"/>
      <c r="Y224" s="433" t="s">
        <v>156</v>
      </c>
      <c r="Z224" s="430" t="s">
        <v>152</v>
      </c>
      <c r="AA224" s="431"/>
      <c r="AB224" s="431"/>
      <c r="AC224" s="432"/>
      <c r="AD224" s="433" t="s">
        <v>156</v>
      </c>
      <c r="AE224" s="430" t="s">
        <v>152</v>
      </c>
      <c r="AF224" s="431"/>
      <c r="AG224" s="431"/>
      <c r="AH224" s="432"/>
      <c r="AI224" s="433" t="s">
        <v>156</v>
      </c>
      <c r="AJ224" s="430" t="s">
        <v>152</v>
      </c>
      <c r="AK224" s="431"/>
      <c r="AL224" s="431"/>
      <c r="AM224" s="432"/>
      <c r="AN224" s="433" t="s">
        <v>156</v>
      </c>
      <c r="AO224" s="430" t="s">
        <v>152</v>
      </c>
      <c r="AP224" s="431"/>
      <c r="AQ224" s="431"/>
      <c r="AR224" s="432"/>
      <c r="AS224" s="433" t="s">
        <v>156</v>
      </c>
      <c r="AT224" s="430" t="s">
        <v>152</v>
      </c>
      <c r="AU224" s="431"/>
      <c r="AV224" s="431"/>
      <c r="AW224" s="432"/>
      <c r="AX224" s="433" t="s">
        <v>156</v>
      </c>
    </row>
    <row r="225" spans="2:50" hidden="1">
      <c r="B225" s="433"/>
      <c r="C225" s="433"/>
      <c r="D225" s="433"/>
      <c r="E225" s="433" t="s">
        <v>148</v>
      </c>
      <c r="F225" s="433"/>
      <c r="G225" s="433"/>
      <c r="H225" s="441"/>
      <c r="I225" s="434" t="s">
        <v>148</v>
      </c>
      <c r="J225" s="434"/>
      <c r="K225" s="434"/>
      <c r="L225" s="434"/>
      <c r="M225" s="434"/>
      <c r="N225" s="433"/>
      <c r="O225" s="433"/>
      <c r="P225" s="430" t="s">
        <v>153</v>
      </c>
      <c r="Q225" s="431"/>
      <c r="R225" s="431"/>
      <c r="S225" s="432"/>
      <c r="T225" s="433"/>
      <c r="U225" s="430" t="s">
        <v>153</v>
      </c>
      <c r="V225" s="431"/>
      <c r="W225" s="431"/>
      <c r="X225" s="432"/>
      <c r="Y225" s="433"/>
      <c r="Z225" s="430" t="s">
        <v>153</v>
      </c>
      <c r="AA225" s="431"/>
      <c r="AB225" s="431"/>
      <c r="AC225" s="432"/>
      <c r="AD225" s="433"/>
      <c r="AE225" s="430" t="s">
        <v>153</v>
      </c>
      <c r="AF225" s="431"/>
      <c r="AG225" s="431"/>
      <c r="AH225" s="432"/>
      <c r="AI225" s="433"/>
      <c r="AJ225" s="430" t="s">
        <v>153</v>
      </c>
      <c r="AK225" s="431"/>
      <c r="AL225" s="431"/>
      <c r="AM225" s="432"/>
      <c r="AN225" s="433"/>
      <c r="AO225" s="430" t="s">
        <v>153</v>
      </c>
      <c r="AP225" s="431"/>
      <c r="AQ225" s="431"/>
      <c r="AR225" s="432"/>
      <c r="AS225" s="433"/>
      <c r="AT225" s="430" t="s">
        <v>153</v>
      </c>
      <c r="AU225" s="431"/>
      <c r="AV225" s="431"/>
      <c r="AW225" s="432"/>
      <c r="AX225" s="433"/>
    </row>
    <row r="226" spans="2:50" hidden="1">
      <c r="B226" s="433"/>
      <c r="C226" s="433"/>
      <c r="D226" s="433"/>
      <c r="E226" s="94" t="s">
        <v>150</v>
      </c>
      <c r="F226" s="94" t="s">
        <v>151</v>
      </c>
      <c r="G226" s="94" t="s">
        <v>154</v>
      </c>
      <c r="H226" s="442"/>
      <c r="I226" s="153" t="s">
        <v>150</v>
      </c>
      <c r="J226" s="153" t="s">
        <v>151</v>
      </c>
      <c r="K226" s="153" t="s">
        <v>154</v>
      </c>
      <c r="L226" s="434"/>
      <c r="M226" s="434"/>
      <c r="N226" s="433"/>
      <c r="O226" s="433"/>
      <c r="P226" s="94" t="s">
        <v>150</v>
      </c>
      <c r="Q226" s="94" t="s">
        <v>151</v>
      </c>
      <c r="R226" s="94" t="s">
        <v>154</v>
      </c>
      <c r="S226" s="94" t="s">
        <v>168</v>
      </c>
      <c r="T226" s="433"/>
      <c r="U226" s="94" t="s">
        <v>150</v>
      </c>
      <c r="V226" s="94" t="s">
        <v>151</v>
      </c>
      <c r="W226" s="94" t="s">
        <v>154</v>
      </c>
      <c r="X226" s="94" t="s">
        <v>168</v>
      </c>
      <c r="Y226" s="433"/>
      <c r="Z226" s="94" t="s">
        <v>150</v>
      </c>
      <c r="AA226" s="94" t="s">
        <v>151</v>
      </c>
      <c r="AB226" s="94" t="s">
        <v>154</v>
      </c>
      <c r="AC226" s="94" t="s">
        <v>168</v>
      </c>
      <c r="AD226" s="43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3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3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3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33"/>
    </row>
    <row r="227" spans="2:50" hidden="1">
      <c r="B227" s="433" t="s">
        <v>139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36" t="e">
        <f>AVERAGE(G227:G241)</f>
        <v>#DIV/0!</v>
      </c>
      <c r="I227" s="154" t="str">
        <f t="shared" ref="I227:K229" si="191">IFERROR(AVERAGE(P227,U227,Z227,AE227,AJ227,AO227,AT227),"")</f>
        <v/>
      </c>
      <c r="J227" s="154" t="str">
        <f t="shared" si="191"/>
        <v/>
      </c>
      <c r="K227" s="155" t="str">
        <f t="shared" si="191"/>
        <v/>
      </c>
      <c r="L227" s="437" t="str">
        <f>IFERROR(AVERAGE(K227:K241),"-")</f>
        <v>-</v>
      </c>
      <c r="M227" s="154" t="str">
        <f>IFERROR(RANK(K227, K$227:K$241),"")</f>
        <v/>
      </c>
      <c r="N227" s="433"/>
      <c r="O227" s="43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36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36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36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36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36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36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36" t="e">
        <f>AVERAGE(AV227:AV241)</f>
        <v>#DIV/0!</v>
      </c>
    </row>
    <row r="228" spans="2:50" hidden="1">
      <c r="B228" s="435"/>
      <c r="C228" s="95">
        <f t="shared" ref="C228:C241" si="192">C208</f>
        <v>2</v>
      </c>
      <c r="D228" s="95"/>
      <c r="E228" s="95"/>
      <c r="F228" s="95"/>
      <c r="G228" s="178"/>
      <c r="H228" s="436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38"/>
      <c r="M228" s="154" t="str">
        <f t="shared" ref="M228:M241" si="193">IFERROR(RANK(K228, K$227:K$241),"")</f>
        <v/>
      </c>
      <c r="N228" s="433"/>
      <c r="O228" s="43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36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36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36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36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36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36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36"/>
    </row>
    <row r="229" spans="2:50" hidden="1">
      <c r="B229" s="435"/>
      <c r="C229" s="95">
        <f t="shared" si="192"/>
        <v>3</v>
      </c>
      <c r="D229" s="95"/>
      <c r="E229" s="95"/>
      <c r="F229" s="95"/>
      <c r="G229" s="178"/>
      <c r="H229" s="436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38"/>
      <c r="M229" s="154" t="str">
        <f t="shared" si="193"/>
        <v/>
      </c>
      <c r="N229" s="433"/>
      <c r="O229" s="433"/>
      <c r="P229" s="95"/>
      <c r="Q229" s="95"/>
      <c r="R229" s="178" t="str">
        <f t="shared" si="194"/>
        <v/>
      </c>
      <c r="S229" s="95" t="str">
        <f t="shared" si="195"/>
        <v/>
      </c>
      <c r="T229" s="436"/>
      <c r="U229" s="95"/>
      <c r="V229" s="95"/>
      <c r="W229" s="178" t="str">
        <f t="shared" si="196"/>
        <v/>
      </c>
      <c r="X229" s="95" t="str">
        <f t="shared" si="197"/>
        <v/>
      </c>
      <c r="Y229" s="436"/>
      <c r="Z229" s="95"/>
      <c r="AA229" s="95"/>
      <c r="AB229" s="178" t="str">
        <f t="shared" si="198"/>
        <v/>
      </c>
      <c r="AC229" s="95" t="str">
        <f t="shared" si="199"/>
        <v/>
      </c>
      <c r="AD229" s="436"/>
      <c r="AE229" s="95"/>
      <c r="AF229" s="95"/>
      <c r="AG229" s="178" t="str">
        <f t="shared" si="200"/>
        <v/>
      </c>
      <c r="AH229" s="95" t="str">
        <f t="shared" si="201"/>
        <v/>
      </c>
      <c r="AI229" s="436"/>
      <c r="AJ229" s="95"/>
      <c r="AK229" s="95"/>
      <c r="AL229" s="178" t="str">
        <f t="shared" si="202"/>
        <v/>
      </c>
      <c r="AM229" s="95" t="str">
        <f t="shared" si="203"/>
        <v/>
      </c>
      <c r="AN229" s="436"/>
      <c r="AO229" s="95"/>
      <c r="AP229" s="95"/>
      <c r="AQ229" s="178" t="str">
        <f t="shared" si="204"/>
        <v/>
      </c>
      <c r="AR229" s="95" t="str">
        <f t="shared" si="205"/>
        <v/>
      </c>
      <c r="AS229" s="436"/>
      <c r="AT229" s="95"/>
      <c r="AU229" s="95"/>
      <c r="AV229" s="178" t="str">
        <f t="shared" si="206"/>
        <v/>
      </c>
      <c r="AW229" s="95" t="str">
        <f t="shared" si="207"/>
        <v/>
      </c>
      <c r="AX229" s="436"/>
    </row>
    <row r="230" spans="2:50" hidden="1">
      <c r="B230" s="435"/>
      <c r="C230" s="95">
        <f t="shared" si="192"/>
        <v>4</v>
      </c>
      <c r="D230" s="95"/>
      <c r="E230" s="95"/>
      <c r="F230" s="95"/>
      <c r="G230" s="178"/>
      <c r="H230" s="436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38"/>
      <c r="M230" s="154" t="str">
        <f t="shared" si="193"/>
        <v/>
      </c>
      <c r="N230" s="433"/>
      <c r="O230" s="433"/>
      <c r="P230" s="95"/>
      <c r="Q230" s="95"/>
      <c r="R230" s="178" t="str">
        <f t="shared" si="194"/>
        <v/>
      </c>
      <c r="S230" s="95" t="str">
        <f t="shared" si="195"/>
        <v/>
      </c>
      <c r="T230" s="436"/>
      <c r="U230" s="95"/>
      <c r="V230" s="95"/>
      <c r="W230" s="178" t="str">
        <f t="shared" si="196"/>
        <v/>
      </c>
      <c r="X230" s="95" t="str">
        <f t="shared" si="197"/>
        <v/>
      </c>
      <c r="Y230" s="436"/>
      <c r="Z230" s="95"/>
      <c r="AA230" s="95"/>
      <c r="AB230" s="178" t="str">
        <f t="shared" si="198"/>
        <v/>
      </c>
      <c r="AC230" s="95" t="str">
        <f t="shared" si="199"/>
        <v/>
      </c>
      <c r="AD230" s="436"/>
      <c r="AE230" s="95"/>
      <c r="AF230" s="95"/>
      <c r="AG230" s="178" t="str">
        <f t="shared" si="200"/>
        <v/>
      </c>
      <c r="AH230" s="95" t="str">
        <f t="shared" si="201"/>
        <v/>
      </c>
      <c r="AI230" s="436"/>
      <c r="AJ230" s="95"/>
      <c r="AK230" s="95"/>
      <c r="AL230" s="178" t="str">
        <f t="shared" si="202"/>
        <v/>
      </c>
      <c r="AM230" s="95" t="str">
        <f t="shared" si="203"/>
        <v/>
      </c>
      <c r="AN230" s="436"/>
      <c r="AO230" s="95"/>
      <c r="AP230" s="95"/>
      <c r="AQ230" s="178" t="str">
        <f t="shared" si="204"/>
        <v/>
      </c>
      <c r="AR230" s="95" t="str">
        <f t="shared" si="205"/>
        <v/>
      </c>
      <c r="AS230" s="436"/>
      <c r="AT230" s="95"/>
      <c r="AU230" s="95"/>
      <c r="AV230" s="178" t="str">
        <f t="shared" si="206"/>
        <v/>
      </c>
      <c r="AW230" s="95" t="str">
        <f t="shared" si="207"/>
        <v/>
      </c>
      <c r="AX230" s="436"/>
    </row>
    <row r="231" spans="2:50" hidden="1">
      <c r="B231" s="435"/>
      <c r="C231" s="95">
        <f t="shared" si="192"/>
        <v>5</v>
      </c>
      <c r="D231" s="95"/>
      <c r="E231" s="95"/>
      <c r="F231" s="95"/>
      <c r="G231" s="178"/>
      <c r="H231" s="436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38"/>
      <c r="M231" s="154" t="str">
        <f t="shared" si="193"/>
        <v/>
      </c>
      <c r="N231" s="433"/>
      <c r="O231" s="433"/>
      <c r="P231" s="95"/>
      <c r="Q231" s="95"/>
      <c r="R231" s="178" t="str">
        <f t="shared" si="194"/>
        <v/>
      </c>
      <c r="S231" s="95" t="str">
        <f t="shared" si="195"/>
        <v/>
      </c>
      <c r="T231" s="436"/>
      <c r="U231" s="95"/>
      <c r="V231" s="95"/>
      <c r="W231" s="178" t="str">
        <f t="shared" si="196"/>
        <v/>
      </c>
      <c r="X231" s="95" t="str">
        <f t="shared" si="197"/>
        <v/>
      </c>
      <c r="Y231" s="436"/>
      <c r="Z231" s="95"/>
      <c r="AA231" s="95"/>
      <c r="AB231" s="178" t="str">
        <f t="shared" si="198"/>
        <v/>
      </c>
      <c r="AC231" s="95" t="str">
        <f t="shared" si="199"/>
        <v/>
      </c>
      <c r="AD231" s="436"/>
      <c r="AE231" s="95"/>
      <c r="AF231" s="95"/>
      <c r="AG231" s="178" t="str">
        <f t="shared" si="200"/>
        <v/>
      </c>
      <c r="AH231" s="95" t="str">
        <f t="shared" si="201"/>
        <v/>
      </c>
      <c r="AI231" s="436"/>
      <c r="AJ231" s="95"/>
      <c r="AK231" s="95"/>
      <c r="AL231" s="178" t="str">
        <f t="shared" si="202"/>
        <v/>
      </c>
      <c r="AM231" s="95" t="str">
        <f t="shared" si="203"/>
        <v/>
      </c>
      <c r="AN231" s="436"/>
      <c r="AO231" s="95"/>
      <c r="AP231" s="95"/>
      <c r="AQ231" s="178" t="str">
        <f t="shared" si="204"/>
        <v/>
      </c>
      <c r="AR231" s="95" t="str">
        <f t="shared" si="205"/>
        <v/>
      </c>
      <c r="AS231" s="436"/>
      <c r="AT231" s="95"/>
      <c r="AU231" s="95"/>
      <c r="AV231" s="178" t="str">
        <f t="shared" si="206"/>
        <v/>
      </c>
      <c r="AW231" s="95" t="str">
        <f t="shared" si="207"/>
        <v/>
      </c>
      <c r="AX231" s="436"/>
    </row>
    <row r="232" spans="2:50" hidden="1">
      <c r="B232" s="435"/>
      <c r="C232" s="95">
        <f t="shared" si="192"/>
        <v>6</v>
      </c>
      <c r="D232" s="95"/>
      <c r="E232" s="95"/>
      <c r="F232" s="95"/>
      <c r="G232" s="178"/>
      <c r="H232" s="436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38"/>
      <c r="M232" s="154" t="str">
        <f t="shared" si="193"/>
        <v/>
      </c>
      <c r="N232" s="433"/>
      <c r="O232" s="433"/>
      <c r="P232" s="95"/>
      <c r="Q232" s="95"/>
      <c r="R232" s="178" t="str">
        <f t="shared" si="194"/>
        <v/>
      </c>
      <c r="S232" s="95" t="str">
        <f t="shared" si="195"/>
        <v/>
      </c>
      <c r="T232" s="436"/>
      <c r="U232" s="95"/>
      <c r="V232" s="95"/>
      <c r="W232" s="178" t="str">
        <f t="shared" si="196"/>
        <v/>
      </c>
      <c r="X232" s="95" t="str">
        <f t="shared" si="197"/>
        <v/>
      </c>
      <c r="Y232" s="436"/>
      <c r="Z232" s="95"/>
      <c r="AA232" s="95"/>
      <c r="AB232" s="178" t="str">
        <f t="shared" si="198"/>
        <v/>
      </c>
      <c r="AC232" s="95" t="str">
        <f t="shared" si="199"/>
        <v/>
      </c>
      <c r="AD232" s="436"/>
      <c r="AE232" s="95"/>
      <c r="AF232" s="95"/>
      <c r="AG232" s="178" t="str">
        <f t="shared" si="200"/>
        <v/>
      </c>
      <c r="AH232" s="95" t="str">
        <f t="shared" si="201"/>
        <v/>
      </c>
      <c r="AI232" s="436"/>
      <c r="AJ232" s="95"/>
      <c r="AK232" s="95"/>
      <c r="AL232" s="178" t="str">
        <f t="shared" si="202"/>
        <v/>
      </c>
      <c r="AM232" s="95" t="str">
        <f t="shared" si="203"/>
        <v/>
      </c>
      <c r="AN232" s="436"/>
      <c r="AO232" s="95"/>
      <c r="AP232" s="95"/>
      <c r="AQ232" s="178" t="str">
        <f t="shared" si="204"/>
        <v/>
      </c>
      <c r="AR232" s="95" t="str">
        <f t="shared" si="205"/>
        <v/>
      </c>
      <c r="AS232" s="436"/>
      <c r="AT232" s="95"/>
      <c r="AU232" s="95"/>
      <c r="AV232" s="178" t="str">
        <f t="shared" si="206"/>
        <v/>
      </c>
      <c r="AW232" s="95" t="str">
        <f t="shared" si="207"/>
        <v/>
      </c>
      <c r="AX232" s="436"/>
    </row>
    <row r="233" spans="2:50" hidden="1">
      <c r="B233" s="435"/>
      <c r="C233" s="95">
        <f t="shared" si="192"/>
        <v>7</v>
      </c>
      <c r="D233" s="95"/>
      <c r="E233" s="95"/>
      <c r="F233" s="95"/>
      <c r="G233" s="178"/>
      <c r="H233" s="436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38"/>
      <c r="M233" s="154" t="str">
        <f t="shared" si="193"/>
        <v/>
      </c>
      <c r="N233" s="433"/>
      <c r="O233" s="433"/>
      <c r="P233" s="95"/>
      <c r="Q233" s="95"/>
      <c r="R233" s="178" t="str">
        <f t="shared" si="194"/>
        <v/>
      </c>
      <c r="S233" s="95" t="str">
        <f t="shared" si="195"/>
        <v/>
      </c>
      <c r="T233" s="436"/>
      <c r="U233" s="95"/>
      <c r="V233" s="95"/>
      <c r="W233" s="178" t="str">
        <f t="shared" si="196"/>
        <v/>
      </c>
      <c r="X233" s="95" t="str">
        <f t="shared" si="197"/>
        <v/>
      </c>
      <c r="Y233" s="436"/>
      <c r="Z233" s="95"/>
      <c r="AA233" s="95"/>
      <c r="AB233" s="178" t="str">
        <f t="shared" si="198"/>
        <v/>
      </c>
      <c r="AC233" s="95" t="str">
        <f t="shared" si="199"/>
        <v/>
      </c>
      <c r="AD233" s="436"/>
      <c r="AE233" s="95"/>
      <c r="AF233" s="95"/>
      <c r="AG233" s="178" t="str">
        <f t="shared" si="200"/>
        <v/>
      </c>
      <c r="AH233" s="95" t="str">
        <f t="shared" si="201"/>
        <v/>
      </c>
      <c r="AI233" s="436"/>
      <c r="AJ233" s="95"/>
      <c r="AK233" s="95"/>
      <c r="AL233" s="178" t="str">
        <f t="shared" si="202"/>
        <v/>
      </c>
      <c r="AM233" s="95" t="str">
        <f t="shared" si="203"/>
        <v/>
      </c>
      <c r="AN233" s="436"/>
      <c r="AO233" s="95"/>
      <c r="AP233" s="95"/>
      <c r="AQ233" s="178" t="str">
        <f t="shared" si="204"/>
        <v/>
      </c>
      <c r="AR233" s="95" t="str">
        <f t="shared" si="205"/>
        <v/>
      </c>
      <c r="AS233" s="436"/>
      <c r="AT233" s="95"/>
      <c r="AU233" s="95"/>
      <c r="AV233" s="178" t="str">
        <f t="shared" si="206"/>
        <v/>
      </c>
      <c r="AW233" s="95" t="str">
        <f t="shared" si="207"/>
        <v/>
      </c>
      <c r="AX233" s="436"/>
    </row>
    <row r="234" spans="2:50" hidden="1">
      <c r="B234" s="435"/>
      <c r="C234" s="95">
        <f t="shared" si="192"/>
        <v>8</v>
      </c>
      <c r="D234" s="95"/>
      <c r="E234" s="95"/>
      <c r="F234" s="95"/>
      <c r="G234" s="178"/>
      <c r="H234" s="436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38"/>
      <c r="M234" s="154" t="str">
        <f t="shared" si="193"/>
        <v/>
      </c>
      <c r="N234" s="433"/>
      <c r="O234" s="433"/>
      <c r="P234" s="95"/>
      <c r="Q234" s="95"/>
      <c r="R234" s="178" t="str">
        <f t="shared" si="194"/>
        <v/>
      </c>
      <c r="S234" s="95" t="str">
        <f t="shared" si="195"/>
        <v/>
      </c>
      <c r="T234" s="436"/>
      <c r="U234" s="95"/>
      <c r="V234" s="95"/>
      <c r="W234" s="178" t="str">
        <f t="shared" si="196"/>
        <v/>
      </c>
      <c r="X234" s="95" t="str">
        <f t="shared" si="197"/>
        <v/>
      </c>
      <c r="Y234" s="436"/>
      <c r="Z234" s="95"/>
      <c r="AA234" s="95"/>
      <c r="AB234" s="178" t="str">
        <f t="shared" si="198"/>
        <v/>
      </c>
      <c r="AC234" s="95" t="str">
        <f t="shared" si="199"/>
        <v/>
      </c>
      <c r="AD234" s="436"/>
      <c r="AE234" s="95"/>
      <c r="AF234" s="95"/>
      <c r="AG234" s="178" t="str">
        <f t="shared" si="200"/>
        <v/>
      </c>
      <c r="AH234" s="95" t="str">
        <f t="shared" si="201"/>
        <v/>
      </c>
      <c r="AI234" s="436"/>
      <c r="AJ234" s="95"/>
      <c r="AK234" s="95"/>
      <c r="AL234" s="178" t="str">
        <f t="shared" si="202"/>
        <v/>
      </c>
      <c r="AM234" s="95" t="str">
        <f t="shared" si="203"/>
        <v/>
      </c>
      <c r="AN234" s="436"/>
      <c r="AO234" s="95"/>
      <c r="AP234" s="95"/>
      <c r="AQ234" s="178" t="str">
        <f t="shared" si="204"/>
        <v/>
      </c>
      <c r="AR234" s="95" t="str">
        <f t="shared" si="205"/>
        <v/>
      </c>
      <c r="AS234" s="436"/>
      <c r="AT234" s="95"/>
      <c r="AU234" s="95"/>
      <c r="AV234" s="178" t="str">
        <f t="shared" si="206"/>
        <v/>
      </c>
      <c r="AW234" s="95" t="str">
        <f t="shared" si="207"/>
        <v/>
      </c>
      <c r="AX234" s="436"/>
    </row>
    <row r="235" spans="2:50" hidden="1">
      <c r="B235" s="435"/>
      <c r="C235" s="95">
        <f t="shared" si="192"/>
        <v>9</v>
      </c>
      <c r="D235" s="95"/>
      <c r="E235" s="95"/>
      <c r="F235" s="95"/>
      <c r="G235" s="178"/>
      <c r="H235" s="436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38"/>
      <c r="M235" s="154" t="str">
        <f t="shared" si="193"/>
        <v/>
      </c>
      <c r="N235" s="433"/>
      <c r="O235" s="433"/>
      <c r="P235" s="95"/>
      <c r="Q235" s="95"/>
      <c r="R235" s="178" t="str">
        <f t="shared" si="194"/>
        <v/>
      </c>
      <c r="S235" s="95" t="str">
        <f t="shared" si="195"/>
        <v/>
      </c>
      <c r="T235" s="436"/>
      <c r="U235" s="95"/>
      <c r="V235" s="95"/>
      <c r="W235" s="178" t="str">
        <f t="shared" si="196"/>
        <v/>
      </c>
      <c r="X235" s="95" t="str">
        <f t="shared" si="197"/>
        <v/>
      </c>
      <c r="Y235" s="436"/>
      <c r="Z235" s="95"/>
      <c r="AA235" s="95"/>
      <c r="AB235" s="178" t="str">
        <f t="shared" si="198"/>
        <v/>
      </c>
      <c r="AC235" s="95" t="str">
        <f t="shared" si="199"/>
        <v/>
      </c>
      <c r="AD235" s="436"/>
      <c r="AE235" s="95"/>
      <c r="AF235" s="95"/>
      <c r="AG235" s="178" t="str">
        <f t="shared" si="200"/>
        <v/>
      </c>
      <c r="AH235" s="95" t="str">
        <f t="shared" si="201"/>
        <v/>
      </c>
      <c r="AI235" s="436"/>
      <c r="AJ235" s="95"/>
      <c r="AK235" s="95"/>
      <c r="AL235" s="178" t="str">
        <f t="shared" si="202"/>
        <v/>
      </c>
      <c r="AM235" s="95" t="str">
        <f t="shared" si="203"/>
        <v/>
      </c>
      <c r="AN235" s="436"/>
      <c r="AO235" s="95"/>
      <c r="AP235" s="95"/>
      <c r="AQ235" s="178" t="str">
        <f t="shared" si="204"/>
        <v/>
      </c>
      <c r="AR235" s="95" t="str">
        <f t="shared" si="205"/>
        <v/>
      </c>
      <c r="AS235" s="436"/>
      <c r="AT235" s="95"/>
      <c r="AU235" s="95"/>
      <c r="AV235" s="178" t="str">
        <f t="shared" si="206"/>
        <v/>
      </c>
      <c r="AW235" s="95" t="str">
        <f t="shared" si="207"/>
        <v/>
      </c>
      <c r="AX235" s="436"/>
    </row>
    <row r="236" spans="2:50" hidden="1">
      <c r="B236" s="435"/>
      <c r="C236" s="95">
        <f t="shared" si="192"/>
        <v>10</v>
      </c>
      <c r="D236" s="95"/>
      <c r="E236" s="95"/>
      <c r="F236" s="95"/>
      <c r="G236" s="178"/>
      <c r="H236" s="436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38"/>
      <c r="M236" s="154" t="str">
        <f t="shared" si="193"/>
        <v/>
      </c>
      <c r="N236" s="433"/>
      <c r="O236" s="433"/>
      <c r="P236" s="95"/>
      <c r="Q236" s="95"/>
      <c r="R236" s="178" t="str">
        <f t="shared" si="194"/>
        <v/>
      </c>
      <c r="S236" s="95" t="str">
        <f t="shared" si="195"/>
        <v/>
      </c>
      <c r="T236" s="436"/>
      <c r="U236" s="95"/>
      <c r="V236" s="95"/>
      <c r="W236" s="178" t="str">
        <f t="shared" si="196"/>
        <v/>
      </c>
      <c r="X236" s="95" t="str">
        <f t="shared" si="197"/>
        <v/>
      </c>
      <c r="Y236" s="436"/>
      <c r="Z236" s="95"/>
      <c r="AA236" s="95"/>
      <c r="AB236" s="178" t="str">
        <f t="shared" si="198"/>
        <v/>
      </c>
      <c r="AC236" s="95" t="str">
        <f t="shared" si="199"/>
        <v/>
      </c>
      <c r="AD236" s="436"/>
      <c r="AE236" s="95"/>
      <c r="AF236" s="95"/>
      <c r="AG236" s="178" t="str">
        <f t="shared" si="200"/>
        <v/>
      </c>
      <c r="AH236" s="95" t="str">
        <f t="shared" si="201"/>
        <v/>
      </c>
      <c r="AI236" s="436"/>
      <c r="AJ236" s="95"/>
      <c r="AK236" s="95"/>
      <c r="AL236" s="178" t="str">
        <f t="shared" si="202"/>
        <v/>
      </c>
      <c r="AM236" s="95" t="str">
        <f t="shared" si="203"/>
        <v/>
      </c>
      <c r="AN236" s="436"/>
      <c r="AO236" s="95"/>
      <c r="AP236" s="95"/>
      <c r="AQ236" s="178" t="str">
        <f t="shared" si="204"/>
        <v/>
      </c>
      <c r="AR236" s="95" t="str">
        <f t="shared" si="205"/>
        <v/>
      </c>
      <c r="AS236" s="436"/>
      <c r="AT236" s="95"/>
      <c r="AU236" s="95"/>
      <c r="AV236" s="178" t="str">
        <f t="shared" si="206"/>
        <v/>
      </c>
      <c r="AW236" s="95" t="str">
        <f t="shared" si="207"/>
        <v/>
      </c>
      <c r="AX236" s="436"/>
    </row>
    <row r="237" spans="2:50" hidden="1">
      <c r="B237" s="435"/>
      <c r="C237" s="95">
        <f t="shared" si="192"/>
        <v>11</v>
      </c>
      <c r="D237" s="95"/>
      <c r="E237" s="95"/>
      <c r="F237" s="95"/>
      <c r="G237" s="178"/>
      <c r="H237" s="436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38"/>
      <c r="M237" s="154" t="str">
        <f t="shared" si="193"/>
        <v/>
      </c>
      <c r="N237" s="433"/>
      <c r="O237" s="433"/>
      <c r="P237" s="95"/>
      <c r="Q237" s="95"/>
      <c r="R237" s="178" t="str">
        <f t="shared" si="194"/>
        <v/>
      </c>
      <c r="S237" s="95" t="str">
        <f t="shared" si="195"/>
        <v/>
      </c>
      <c r="T237" s="436"/>
      <c r="U237" s="95"/>
      <c r="V237" s="95"/>
      <c r="W237" s="178" t="str">
        <f t="shared" si="196"/>
        <v/>
      </c>
      <c r="X237" s="95" t="str">
        <f t="shared" si="197"/>
        <v/>
      </c>
      <c r="Y237" s="436"/>
      <c r="Z237" s="95"/>
      <c r="AA237" s="95"/>
      <c r="AB237" s="178" t="str">
        <f t="shared" si="198"/>
        <v/>
      </c>
      <c r="AC237" s="95" t="str">
        <f t="shared" si="199"/>
        <v/>
      </c>
      <c r="AD237" s="436"/>
      <c r="AE237" s="95"/>
      <c r="AF237" s="95"/>
      <c r="AG237" s="178" t="str">
        <f t="shared" si="200"/>
        <v/>
      </c>
      <c r="AH237" s="95" t="str">
        <f t="shared" si="201"/>
        <v/>
      </c>
      <c r="AI237" s="436"/>
      <c r="AJ237" s="95"/>
      <c r="AK237" s="95"/>
      <c r="AL237" s="178" t="str">
        <f t="shared" si="202"/>
        <v/>
      </c>
      <c r="AM237" s="95" t="str">
        <f t="shared" si="203"/>
        <v/>
      </c>
      <c r="AN237" s="436"/>
      <c r="AO237" s="95"/>
      <c r="AP237" s="95"/>
      <c r="AQ237" s="178" t="str">
        <f t="shared" si="204"/>
        <v/>
      </c>
      <c r="AR237" s="95" t="str">
        <f t="shared" si="205"/>
        <v/>
      </c>
      <c r="AS237" s="436"/>
      <c r="AT237" s="95"/>
      <c r="AU237" s="95"/>
      <c r="AV237" s="178" t="str">
        <f t="shared" si="206"/>
        <v/>
      </c>
      <c r="AW237" s="95" t="str">
        <f t="shared" si="207"/>
        <v/>
      </c>
      <c r="AX237" s="436"/>
    </row>
    <row r="238" spans="2:50" hidden="1">
      <c r="B238" s="435"/>
      <c r="C238" s="95">
        <f t="shared" si="192"/>
        <v>12</v>
      </c>
      <c r="D238" s="95"/>
      <c r="E238" s="95"/>
      <c r="F238" s="95"/>
      <c r="G238" s="178"/>
      <c r="H238" s="436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38"/>
      <c r="M238" s="154" t="str">
        <f t="shared" si="193"/>
        <v/>
      </c>
      <c r="N238" s="433"/>
      <c r="O238" s="433"/>
      <c r="P238" s="95"/>
      <c r="Q238" s="95"/>
      <c r="R238" s="178" t="str">
        <f t="shared" si="194"/>
        <v/>
      </c>
      <c r="S238" s="95" t="str">
        <f t="shared" si="195"/>
        <v/>
      </c>
      <c r="T238" s="436"/>
      <c r="U238" s="95"/>
      <c r="V238" s="95"/>
      <c r="W238" s="178" t="str">
        <f t="shared" si="196"/>
        <v/>
      </c>
      <c r="X238" s="95" t="str">
        <f t="shared" si="197"/>
        <v/>
      </c>
      <c r="Y238" s="436"/>
      <c r="Z238" s="95"/>
      <c r="AA238" s="95"/>
      <c r="AB238" s="178" t="str">
        <f t="shared" si="198"/>
        <v/>
      </c>
      <c r="AC238" s="95" t="str">
        <f t="shared" si="199"/>
        <v/>
      </c>
      <c r="AD238" s="436"/>
      <c r="AE238" s="95"/>
      <c r="AF238" s="95"/>
      <c r="AG238" s="178" t="str">
        <f t="shared" si="200"/>
        <v/>
      </c>
      <c r="AH238" s="95" t="str">
        <f t="shared" si="201"/>
        <v/>
      </c>
      <c r="AI238" s="436"/>
      <c r="AJ238" s="95"/>
      <c r="AK238" s="95"/>
      <c r="AL238" s="178" t="str">
        <f t="shared" si="202"/>
        <v/>
      </c>
      <c r="AM238" s="95" t="str">
        <f t="shared" si="203"/>
        <v/>
      </c>
      <c r="AN238" s="436"/>
      <c r="AO238" s="95"/>
      <c r="AP238" s="95"/>
      <c r="AQ238" s="178" t="str">
        <f t="shared" si="204"/>
        <v/>
      </c>
      <c r="AR238" s="95" t="str">
        <f t="shared" si="205"/>
        <v/>
      </c>
      <c r="AS238" s="436"/>
      <c r="AT238" s="95"/>
      <c r="AU238" s="95"/>
      <c r="AV238" s="178" t="str">
        <f t="shared" si="206"/>
        <v/>
      </c>
      <c r="AW238" s="95" t="str">
        <f t="shared" si="207"/>
        <v/>
      </c>
      <c r="AX238" s="436"/>
    </row>
    <row r="239" spans="2:50" hidden="1">
      <c r="B239" s="435"/>
      <c r="C239" s="95">
        <f t="shared" si="192"/>
        <v>13</v>
      </c>
      <c r="D239" s="95"/>
      <c r="E239" s="95"/>
      <c r="F239" s="95"/>
      <c r="G239" s="178"/>
      <c r="H239" s="436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38"/>
      <c r="M239" s="154" t="str">
        <f t="shared" si="193"/>
        <v/>
      </c>
      <c r="N239" s="433"/>
      <c r="O239" s="433"/>
      <c r="P239" s="95"/>
      <c r="Q239" s="95"/>
      <c r="R239" s="178" t="str">
        <f t="shared" si="194"/>
        <v/>
      </c>
      <c r="S239" s="95" t="str">
        <f t="shared" si="195"/>
        <v/>
      </c>
      <c r="T239" s="436"/>
      <c r="U239" s="95"/>
      <c r="V239" s="95"/>
      <c r="W239" s="178" t="str">
        <f t="shared" si="196"/>
        <v/>
      </c>
      <c r="X239" s="95" t="str">
        <f t="shared" si="197"/>
        <v/>
      </c>
      <c r="Y239" s="436"/>
      <c r="Z239" s="95"/>
      <c r="AA239" s="95"/>
      <c r="AB239" s="178" t="str">
        <f t="shared" si="198"/>
        <v/>
      </c>
      <c r="AC239" s="95" t="str">
        <f t="shared" si="199"/>
        <v/>
      </c>
      <c r="AD239" s="436"/>
      <c r="AE239" s="95"/>
      <c r="AF239" s="95"/>
      <c r="AG239" s="178" t="str">
        <f t="shared" si="200"/>
        <v/>
      </c>
      <c r="AH239" s="95" t="str">
        <f t="shared" si="201"/>
        <v/>
      </c>
      <c r="AI239" s="436"/>
      <c r="AJ239" s="95"/>
      <c r="AK239" s="95"/>
      <c r="AL239" s="178" t="str">
        <f t="shared" si="202"/>
        <v/>
      </c>
      <c r="AM239" s="95" t="str">
        <f t="shared" si="203"/>
        <v/>
      </c>
      <c r="AN239" s="436"/>
      <c r="AO239" s="95"/>
      <c r="AP239" s="95"/>
      <c r="AQ239" s="178" t="str">
        <f t="shared" si="204"/>
        <v/>
      </c>
      <c r="AR239" s="95" t="str">
        <f t="shared" si="205"/>
        <v/>
      </c>
      <c r="AS239" s="436"/>
      <c r="AT239" s="95"/>
      <c r="AU239" s="95"/>
      <c r="AV239" s="178" t="str">
        <f t="shared" si="206"/>
        <v/>
      </c>
      <c r="AW239" s="95" t="str">
        <f t="shared" si="207"/>
        <v/>
      </c>
      <c r="AX239" s="436"/>
    </row>
    <row r="240" spans="2:50" hidden="1">
      <c r="B240" s="435"/>
      <c r="C240" s="95">
        <f t="shared" si="192"/>
        <v>14</v>
      </c>
      <c r="D240" s="95"/>
      <c r="E240" s="95"/>
      <c r="F240" s="95"/>
      <c r="G240" s="178"/>
      <c r="H240" s="436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38"/>
      <c r="M240" s="154" t="str">
        <f t="shared" si="193"/>
        <v/>
      </c>
      <c r="N240" s="433"/>
      <c r="O240" s="433"/>
      <c r="P240" s="95"/>
      <c r="Q240" s="95"/>
      <c r="R240" s="178" t="str">
        <f t="shared" si="194"/>
        <v/>
      </c>
      <c r="S240" s="95" t="str">
        <f t="shared" si="195"/>
        <v/>
      </c>
      <c r="T240" s="436"/>
      <c r="U240" s="95"/>
      <c r="V240" s="95"/>
      <c r="W240" s="178" t="str">
        <f t="shared" si="196"/>
        <v/>
      </c>
      <c r="X240" s="95" t="str">
        <f t="shared" si="197"/>
        <v/>
      </c>
      <c r="Y240" s="436"/>
      <c r="Z240" s="95"/>
      <c r="AA240" s="95"/>
      <c r="AB240" s="178" t="str">
        <f t="shared" si="198"/>
        <v/>
      </c>
      <c r="AC240" s="95" t="str">
        <f t="shared" si="199"/>
        <v/>
      </c>
      <c r="AD240" s="436"/>
      <c r="AE240" s="95"/>
      <c r="AF240" s="95"/>
      <c r="AG240" s="178" t="str">
        <f t="shared" si="200"/>
        <v/>
      </c>
      <c r="AH240" s="95" t="str">
        <f t="shared" si="201"/>
        <v/>
      </c>
      <c r="AI240" s="436"/>
      <c r="AJ240" s="95"/>
      <c r="AK240" s="95"/>
      <c r="AL240" s="178" t="str">
        <f t="shared" si="202"/>
        <v/>
      </c>
      <c r="AM240" s="95" t="str">
        <f t="shared" si="203"/>
        <v/>
      </c>
      <c r="AN240" s="436"/>
      <c r="AO240" s="95"/>
      <c r="AP240" s="95"/>
      <c r="AQ240" s="178" t="str">
        <f t="shared" si="204"/>
        <v/>
      </c>
      <c r="AR240" s="95" t="str">
        <f t="shared" si="205"/>
        <v/>
      </c>
      <c r="AS240" s="436"/>
      <c r="AT240" s="95"/>
      <c r="AU240" s="95"/>
      <c r="AV240" s="178" t="str">
        <f t="shared" si="206"/>
        <v/>
      </c>
      <c r="AW240" s="95" t="str">
        <f t="shared" si="207"/>
        <v/>
      </c>
      <c r="AX240" s="436"/>
    </row>
    <row r="241" spans="2:50" hidden="1">
      <c r="B241" s="435"/>
      <c r="C241" s="95">
        <f t="shared" si="192"/>
        <v>15</v>
      </c>
      <c r="D241" s="95"/>
      <c r="E241" s="95"/>
      <c r="F241" s="95"/>
      <c r="G241" s="178"/>
      <c r="H241" s="436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39"/>
      <c r="M241" s="154" t="str">
        <f t="shared" si="193"/>
        <v/>
      </c>
      <c r="N241" s="433"/>
      <c r="O241" s="433"/>
      <c r="P241" s="95"/>
      <c r="Q241" s="95"/>
      <c r="R241" s="178" t="str">
        <f t="shared" si="194"/>
        <v/>
      </c>
      <c r="S241" s="95" t="str">
        <f t="shared" si="195"/>
        <v/>
      </c>
      <c r="T241" s="436"/>
      <c r="U241" s="95"/>
      <c r="V241" s="95"/>
      <c r="W241" s="178" t="str">
        <f t="shared" si="196"/>
        <v/>
      </c>
      <c r="X241" s="95" t="str">
        <f t="shared" si="197"/>
        <v/>
      </c>
      <c r="Y241" s="436"/>
      <c r="Z241" s="95"/>
      <c r="AA241" s="95"/>
      <c r="AB241" s="178" t="str">
        <f t="shared" si="198"/>
        <v/>
      </c>
      <c r="AC241" s="95" t="str">
        <f t="shared" si="199"/>
        <v/>
      </c>
      <c r="AD241" s="436"/>
      <c r="AE241" s="95"/>
      <c r="AF241" s="95"/>
      <c r="AG241" s="178" t="str">
        <f t="shared" si="200"/>
        <v/>
      </c>
      <c r="AH241" s="95" t="str">
        <f t="shared" si="201"/>
        <v/>
      </c>
      <c r="AI241" s="436"/>
      <c r="AJ241" s="95"/>
      <c r="AK241" s="95"/>
      <c r="AL241" s="178" t="str">
        <f t="shared" si="202"/>
        <v/>
      </c>
      <c r="AM241" s="95" t="str">
        <f t="shared" si="203"/>
        <v/>
      </c>
      <c r="AN241" s="436"/>
      <c r="AO241" s="95"/>
      <c r="AP241" s="95"/>
      <c r="AQ241" s="178" t="str">
        <f t="shared" si="204"/>
        <v/>
      </c>
      <c r="AR241" s="95" t="str">
        <f t="shared" si="205"/>
        <v/>
      </c>
      <c r="AS241" s="436"/>
      <c r="AT241" s="95"/>
      <c r="AU241" s="95"/>
      <c r="AV241" s="178" t="str">
        <f t="shared" si="206"/>
        <v/>
      </c>
      <c r="AW241" s="95" t="str">
        <f t="shared" si="207"/>
        <v/>
      </c>
      <c r="AX241" s="436"/>
    </row>
    <row r="242" spans="2:50" ht="15.75" hidden="1">
      <c r="B242" s="443" t="s">
        <v>167</v>
      </c>
      <c r="C242" s="444"/>
      <c r="D242" s="444"/>
      <c r="E242" s="444"/>
      <c r="F242" s="444"/>
      <c r="G242" s="444"/>
      <c r="H242" s="444"/>
      <c r="I242" s="151"/>
      <c r="J242" s="151"/>
      <c r="K242" s="151"/>
      <c r="L242" s="151"/>
      <c r="M242" s="151"/>
      <c r="N242" s="433" t="s">
        <v>159</v>
      </c>
      <c r="O242" s="446" t="s">
        <v>106</v>
      </c>
      <c r="P242" s="448">
        <f>AT222+1</f>
        <v>45951</v>
      </c>
      <c r="Q242" s="435"/>
      <c r="R242" s="435"/>
      <c r="S242" s="435"/>
      <c r="T242" s="435"/>
      <c r="U242" s="448">
        <f>P242+1</f>
        <v>45952</v>
      </c>
      <c r="V242" s="435"/>
      <c r="W242" s="435"/>
      <c r="X242" s="435"/>
      <c r="Y242" s="435"/>
      <c r="Z242" s="448">
        <f>U242+1</f>
        <v>45953</v>
      </c>
      <c r="AA242" s="435"/>
      <c r="AB242" s="435"/>
      <c r="AC242" s="435"/>
      <c r="AD242" s="435"/>
      <c r="AE242" s="448">
        <f>Z242+1</f>
        <v>45954</v>
      </c>
      <c r="AF242" s="435"/>
      <c r="AG242" s="435"/>
      <c r="AH242" s="435"/>
      <c r="AI242" s="435"/>
      <c r="AJ242" s="448">
        <f>AE242+1</f>
        <v>45955</v>
      </c>
      <c r="AK242" s="435"/>
      <c r="AL242" s="435"/>
      <c r="AM242" s="435"/>
      <c r="AN242" s="435"/>
      <c r="AO242" s="448">
        <f>AJ242+1</f>
        <v>45956</v>
      </c>
      <c r="AP242" s="435"/>
      <c r="AQ242" s="435"/>
      <c r="AR242" s="435"/>
      <c r="AS242" s="435"/>
      <c r="AT242" s="448">
        <f>AO242+1</f>
        <v>45957</v>
      </c>
      <c r="AU242" s="435"/>
      <c r="AV242" s="435"/>
      <c r="AW242" s="435"/>
      <c r="AX242" s="435"/>
    </row>
    <row r="243" spans="2:50" ht="15.75" hidden="1">
      <c r="B243" s="445"/>
      <c r="C243" s="445"/>
      <c r="D243" s="445"/>
      <c r="E243" s="445"/>
      <c r="F243" s="445"/>
      <c r="G243" s="445"/>
      <c r="H243" s="445"/>
      <c r="I243" s="151"/>
      <c r="J243" s="151"/>
      <c r="K243" s="151"/>
      <c r="L243" s="151"/>
      <c r="M243" s="151"/>
      <c r="N243" s="433"/>
      <c r="O243" s="447"/>
      <c r="P243" s="448" t="s">
        <v>120</v>
      </c>
      <c r="Q243" s="435"/>
      <c r="R243" s="435"/>
      <c r="S243" s="435"/>
      <c r="T243" s="435"/>
      <c r="U243" s="448" t="s">
        <v>114</v>
      </c>
      <c r="V243" s="435"/>
      <c r="W243" s="435"/>
      <c r="X243" s="435"/>
      <c r="Y243" s="435"/>
      <c r="Z243" s="448" t="s">
        <v>115</v>
      </c>
      <c r="AA243" s="435"/>
      <c r="AB243" s="435"/>
      <c r="AC243" s="435"/>
      <c r="AD243" s="435"/>
      <c r="AE243" s="448" t="s">
        <v>116</v>
      </c>
      <c r="AF243" s="435"/>
      <c r="AG243" s="435"/>
      <c r="AH243" s="435"/>
      <c r="AI243" s="435"/>
      <c r="AJ243" s="448" t="s">
        <v>117</v>
      </c>
      <c r="AK243" s="435"/>
      <c r="AL243" s="435"/>
      <c r="AM243" s="435"/>
      <c r="AN243" s="435"/>
      <c r="AO243" s="448" t="s">
        <v>118</v>
      </c>
      <c r="AP243" s="435"/>
      <c r="AQ243" s="435"/>
      <c r="AR243" s="435"/>
      <c r="AS243" s="435"/>
      <c r="AT243" s="448" t="s">
        <v>119</v>
      </c>
      <c r="AU243" s="435"/>
      <c r="AV243" s="435"/>
      <c r="AW243" s="435"/>
      <c r="AX243" s="435"/>
    </row>
    <row r="244" spans="2:50" hidden="1">
      <c r="B244" s="433" t="s">
        <v>155</v>
      </c>
      <c r="C244" s="433" t="s">
        <v>147</v>
      </c>
      <c r="D244" s="433"/>
      <c r="E244" s="433" t="s">
        <v>149</v>
      </c>
      <c r="F244" s="433"/>
      <c r="G244" s="433"/>
      <c r="H244" s="440" t="s">
        <v>156</v>
      </c>
      <c r="I244" s="434" t="s">
        <v>225</v>
      </c>
      <c r="J244" s="434"/>
      <c r="K244" s="434"/>
      <c r="L244" s="434" t="s">
        <v>156</v>
      </c>
      <c r="M244" s="434" t="s">
        <v>168</v>
      </c>
      <c r="N244" s="433"/>
      <c r="O244" s="433" t="s">
        <v>158</v>
      </c>
      <c r="P244" s="430" t="s">
        <v>152</v>
      </c>
      <c r="Q244" s="431"/>
      <c r="R244" s="431"/>
      <c r="S244" s="432"/>
      <c r="T244" s="433" t="s">
        <v>156</v>
      </c>
      <c r="U244" s="430" t="s">
        <v>152</v>
      </c>
      <c r="V244" s="431"/>
      <c r="W244" s="431"/>
      <c r="X244" s="432"/>
      <c r="Y244" s="433" t="s">
        <v>156</v>
      </c>
      <c r="Z244" s="430" t="s">
        <v>152</v>
      </c>
      <c r="AA244" s="431"/>
      <c r="AB244" s="431"/>
      <c r="AC244" s="432"/>
      <c r="AD244" s="433" t="s">
        <v>156</v>
      </c>
      <c r="AE244" s="430" t="s">
        <v>152</v>
      </c>
      <c r="AF244" s="431"/>
      <c r="AG244" s="431"/>
      <c r="AH244" s="432"/>
      <c r="AI244" s="433" t="s">
        <v>156</v>
      </c>
      <c r="AJ244" s="430" t="s">
        <v>152</v>
      </c>
      <c r="AK244" s="431"/>
      <c r="AL244" s="431"/>
      <c r="AM244" s="432"/>
      <c r="AN244" s="433" t="s">
        <v>156</v>
      </c>
      <c r="AO244" s="430" t="s">
        <v>152</v>
      </c>
      <c r="AP244" s="431"/>
      <c r="AQ244" s="431"/>
      <c r="AR244" s="432"/>
      <c r="AS244" s="433" t="s">
        <v>156</v>
      </c>
      <c r="AT244" s="430" t="s">
        <v>152</v>
      </c>
      <c r="AU244" s="431"/>
      <c r="AV244" s="431"/>
      <c r="AW244" s="432"/>
      <c r="AX244" s="433" t="s">
        <v>156</v>
      </c>
    </row>
    <row r="245" spans="2:50" hidden="1">
      <c r="B245" s="433"/>
      <c r="C245" s="433"/>
      <c r="D245" s="433"/>
      <c r="E245" s="433" t="s">
        <v>148</v>
      </c>
      <c r="F245" s="433"/>
      <c r="G245" s="433"/>
      <c r="H245" s="441"/>
      <c r="I245" s="434" t="s">
        <v>148</v>
      </c>
      <c r="J245" s="434"/>
      <c r="K245" s="434"/>
      <c r="L245" s="434"/>
      <c r="M245" s="434"/>
      <c r="N245" s="433"/>
      <c r="O245" s="433"/>
      <c r="P245" s="430" t="s">
        <v>153</v>
      </c>
      <c r="Q245" s="431"/>
      <c r="R245" s="431"/>
      <c r="S245" s="432"/>
      <c r="T245" s="433"/>
      <c r="U245" s="430" t="s">
        <v>153</v>
      </c>
      <c r="V245" s="431"/>
      <c r="W245" s="431"/>
      <c r="X245" s="432"/>
      <c r="Y245" s="433"/>
      <c r="Z245" s="430" t="s">
        <v>153</v>
      </c>
      <c r="AA245" s="431"/>
      <c r="AB245" s="431"/>
      <c r="AC245" s="432"/>
      <c r="AD245" s="433"/>
      <c r="AE245" s="430" t="s">
        <v>153</v>
      </c>
      <c r="AF245" s="431"/>
      <c r="AG245" s="431"/>
      <c r="AH245" s="432"/>
      <c r="AI245" s="433"/>
      <c r="AJ245" s="430" t="s">
        <v>153</v>
      </c>
      <c r="AK245" s="431"/>
      <c r="AL245" s="431"/>
      <c r="AM245" s="432"/>
      <c r="AN245" s="433"/>
      <c r="AO245" s="430" t="s">
        <v>153</v>
      </c>
      <c r="AP245" s="431"/>
      <c r="AQ245" s="431"/>
      <c r="AR245" s="432"/>
      <c r="AS245" s="433"/>
      <c r="AT245" s="430" t="s">
        <v>153</v>
      </c>
      <c r="AU245" s="431"/>
      <c r="AV245" s="431"/>
      <c r="AW245" s="432"/>
      <c r="AX245" s="433"/>
    </row>
    <row r="246" spans="2:50" hidden="1">
      <c r="B246" s="433"/>
      <c r="C246" s="433"/>
      <c r="D246" s="433"/>
      <c r="E246" s="94" t="s">
        <v>150</v>
      </c>
      <c r="F246" s="94" t="s">
        <v>151</v>
      </c>
      <c r="G246" s="94" t="s">
        <v>154</v>
      </c>
      <c r="H246" s="442"/>
      <c r="I246" s="153" t="s">
        <v>150</v>
      </c>
      <c r="J246" s="153" t="s">
        <v>151</v>
      </c>
      <c r="K246" s="153" t="s">
        <v>154</v>
      </c>
      <c r="L246" s="434"/>
      <c r="M246" s="434"/>
      <c r="N246" s="433"/>
      <c r="O246" s="433"/>
      <c r="P246" s="94" t="s">
        <v>150</v>
      </c>
      <c r="Q246" s="94" t="s">
        <v>151</v>
      </c>
      <c r="R246" s="94" t="s">
        <v>154</v>
      </c>
      <c r="S246" s="94" t="s">
        <v>168</v>
      </c>
      <c r="T246" s="433"/>
      <c r="U246" s="94" t="s">
        <v>150</v>
      </c>
      <c r="V246" s="94" t="s">
        <v>151</v>
      </c>
      <c r="W246" s="94" t="s">
        <v>154</v>
      </c>
      <c r="X246" s="94" t="s">
        <v>168</v>
      </c>
      <c r="Y246" s="433"/>
      <c r="Z246" s="94" t="s">
        <v>150</v>
      </c>
      <c r="AA246" s="94" t="s">
        <v>151</v>
      </c>
      <c r="AB246" s="94" t="s">
        <v>154</v>
      </c>
      <c r="AC246" s="94" t="s">
        <v>168</v>
      </c>
      <c r="AD246" s="43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3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3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3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33"/>
    </row>
    <row r="247" spans="2:50" hidden="1">
      <c r="B247" s="433" t="s">
        <v>139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36" t="e">
        <f>AVERAGE(G247:G261)</f>
        <v>#DIV/0!</v>
      </c>
      <c r="I247" s="154" t="str">
        <f t="shared" ref="I247:K249" si="209">IFERROR(AVERAGE(P247,U247,Z247,AE247,AJ247,AO247,AT247),"")</f>
        <v/>
      </c>
      <c r="J247" s="154" t="str">
        <f t="shared" si="209"/>
        <v/>
      </c>
      <c r="K247" s="155" t="str">
        <f t="shared" si="209"/>
        <v/>
      </c>
      <c r="L247" s="437" t="str">
        <f>IFERROR(AVERAGE(K247:K261),"-")</f>
        <v>-</v>
      </c>
      <c r="M247" s="154" t="str">
        <f>IFERROR(RANK(K247, K$247:K$261),"")</f>
        <v/>
      </c>
      <c r="N247" s="433"/>
      <c r="O247" s="43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36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36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36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36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36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36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36" t="e">
        <f>AVERAGE(AV247:AV261)</f>
        <v>#DIV/0!</v>
      </c>
    </row>
    <row r="248" spans="2:50" hidden="1">
      <c r="B248" s="435"/>
      <c r="C248" s="95">
        <f t="shared" ref="C248:C261" si="210">C228</f>
        <v>2</v>
      </c>
      <c r="D248" s="95"/>
      <c r="E248" s="95"/>
      <c r="F248" s="95"/>
      <c r="G248" s="178"/>
      <c r="H248" s="436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38"/>
      <c r="M248" s="154" t="str">
        <f t="shared" ref="M248:M261" si="211">IFERROR(RANK(K248, K$247:K$261),"")</f>
        <v/>
      </c>
      <c r="N248" s="433"/>
      <c r="O248" s="43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36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36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36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36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36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36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36"/>
    </row>
    <row r="249" spans="2:50" hidden="1">
      <c r="B249" s="435"/>
      <c r="C249" s="95">
        <f t="shared" si="210"/>
        <v>3</v>
      </c>
      <c r="D249" s="95"/>
      <c r="E249" s="95"/>
      <c r="F249" s="95"/>
      <c r="G249" s="178"/>
      <c r="H249" s="436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38"/>
      <c r="M249" s="154" t="str">
        <f t="shared" si="211"/>
        <v/>
      </c>
      <c r="N249" s="433"/>
      <c r="O249" s="433"/>
      <c r="P249" s="95"/>
      <c r="Q249" s="95"/>
      <c r="R249" s="178" t="str">
        <f t="shared" si="212"/>
        <v/>
      </c>
      <c r="S249" s="95" t="str">
        <f t="shared" si="213"/>
        <v/>
      </c>
      <c r="T249" s="436"/>
      <c r="U249" s="95"/>
      <c r="V249" s="95"/>
      <c r="W249" s="178" t="str">
        <f t="shared" si="214"/>
        <v/>
      </c>
      <c r="X249" s="95" t="str">
        <f t="shared" si="215"/>
        <v/>
      </c>
      <c r="Y249" s="436"/>
      <c r="Z249" s="95"/>
      <c r="AA249" s="95"/>
      <c r="AB249" s="178" t="str">
        <f t="shared" si="216"/>
        <v/>
      </c>
      <c r="AC249" s="95" t="str">
        <f t="shared" si="217"/>
        <v/>
      </c>
      <c r="AD249" s="436"/>
      <c r="AE249" s="95"/>
      <c r="AF249" s="95"/>
      <c r="AG249" s="178" t="str">
        <f t="shared" si="218"/>
        <v/>
      </c>
      <c r="AH249" s="95" t="str">
        <f t="shared" si="219"/>
        <v/>
      </c>
      <c r="AI249" s="436"/>
      <c r="AJ249" s="95"/>
      <c r="AK249" s="95"/>
      <c r="AL249" s="178" t="str">
        <f t="shared" si="220"/>
        <v/>
      </c>
      <c r="AM249" s="95" t="str">
        <f t="shared" si="221"/>
        <v/>
      </c>
      <c r="AN249" s="436"/>
      <c r="AO249" s="95"/>
      <c r="AP249" s="95"/>
      <c r="AQ249" s="178" t="str">
        <f t="shared" si="222"/>
        <v/>
      </c>
      <c r="AR249" s="95" t="str">
        <f t="shared" si="223"/>
        <v/>
      </c>
      <c r="AS249" s="436"/>
      <c r="AT249" s="95"/>
      <c r="AU249" s="95"/>
      <c r="AV249" s="178" t="str">
        <f t="shared" si="224"/>
        <v/>
      </c>
      <c r="AW249" s="95" t="str">
        <f t="shared" si="225"/>
        <v/>
      </c>
      <c r="AX249" s="436"/>
    </row>
    <row r="250" spans="2:50" hidden="1">
      <c r="B250" s="435"/>
      <c r="C250" s="95">
        <f t="shared" si="210"/>
        <v>4</v>
      </c>
      <c r="D250" s="95"/>
      <c r="E250" s="95"/>
      <c r="F250" s="95"/>
      <c r="G250" s="178"/>
      <c r="H250" s="436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38"/>
      <c r="M250" s="154" t="str">
        <f t="shared" si="211"/>
        <v/>
      </c>
      <c r="N250" s="433"/>
      <c r="O250" s="433"/>
      <c r="P250" s="95"/>
      <c r="Q250" s="95"/>
      <c r="R250" s="178" t="str">
        <f t="shared" si="212"/>
        <v/>
      </c>
      <c r="S250" s="95" t="str">
        <f t="shared" si="213"/>
        <v/>
      </c>
      <c r="T250" s="436"/>
      <c r="U250" s="95"/>
      <c r="V250" s="95"/>
      <c r="W250" s="178" t="str">
        <f t="shared" si="214"/>
        <v/>
      </c>
      <c r="X250" s="95" t="str">
        <f t="shared" si="215"/>
        <v/>
      </c>
      <c r="Y250" s="436"/>
      <c r="Z250" s="95"/>
      <c r="AA250" s="95"/>
      <c r="AB250" s="178" t="str">
        <f t="shared" si="216"/>
        <v/>
      </c>
      <c r="AC250" s="95" t="str">
        <f t="shared" si="217"/>
        <v/>
      </c>
      <c r="AD250" s="436"/>
      <c r="AE250" s="95"/>
      <c r="AF250" s="95"/>
      <c r="AG250" s="178" t="str">
        <f t="shared" si="218"/>
        <v/>
      </c>
      <c r="AH250" s="95" t="str">
        <f t="shared" si="219"/>
        <v/>
      </c>
      <c r="AI250" s="436"/>
      <c r="AJ250" s="95"/>
      <c r="AK250" s="95"/>
      <c r="AL250" s="178" t="str">
        <f t="shared" si="220"/>
        <v/>
      </c>
      <c r="AM250" s="95" t="str">
        <f t="shared" si="221"/>
        <v/>
      </c>
      <c r="AN250" s="436"/>
      <c r="AO250" s="95"/>
      <c r="AP250" s="95"/>
      <c r="AQ250" s="178" t="str">
        <f t="shared" si="222"/>
        <v/>
      </c>
      <c r="AR250" s="95" t="str">
        <f t="shared" si="223"/>
        <v/>
      </c>
      <c r="AS250" s="436"/>
      <c r="AT250" s="95"/>
      <c r="AU250" s="95"/>
      <c r="AV250" s="178" t="str">
        <f t="shared" si="224"/>
        <v/>
      </c>
      <c r="AW250" s="95" t="str">
        <f t="shared" si="225"/>
        <v/>
      </c>
      <c r="AX250" s="436"/>
    </row>
    <row r="251" spans="2:50" hidden="1">
      <c r="B251" s="435"/>
      <c r="C251" s="95">
        <f t="shared" si="210"/>
        <v>5</v>
      </c>
      <c r="D251" s="95"/>
      <c r="E251" s="95"/>
      <c r="F251" s="95"/>
      <c r="G251" s="178"/>
      <c r="H251" s="436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38"/>
      <c r="M251" s="154" t="str">
        <f t="shared" si="211"/>
        <v/>
      </c>
      <c r="N251" s="433"/>
      <c r="O251" s="433"/>
      <c r="P251" s="95"/>
      <c r="Q251" s="95"/>
      <c r="R251" s="178" t="str">
        <f t="shared" si="212"/>
        <v/>
      </c>
      <c r="S251" s="95" t="str">
        <f t="shared" si="213"/>
        <v/>
      </c>
      <c r="T251" s="436"/>
      <c r="U251" s="95"/>
      <c r="V251" s="95"/>
      <c r="W251" s="178" t="str">
        <f t="shared" si="214"/>
        <v/>
      </c>
      <c r="X251" s="95" t="str">
        <f t="shared" si="215"/>
        <v/>
      </c>
      <c r="Y251" s="436"/>
      <c r="Z251" s="95"/>
      <c r="AA251" s="95"/>
      <c r="AB251" s="178" t="str">
        <f t="shared" si="216"/>
        <v/>
      </c>
      <c r="AC251" s="95" t="str">
        <f t="shared" si="217"/>
        <v/>
      </c>
      <c r="AD251" s="436"/>
      <c r="AE251" s="95"/>
      <c r="AF251" s="95"/>
      <c r="AG251" s="178" t="str">
        <f t="shared" si="218"/>
        <v/>
      </c>
      <c r="AH251" s="95" t="str">
        <f t="shared" si="219"/>
        <v/>
      </c>
      <c r="AI251" s="436"/>
      <c r="AJ251" s="95"/>
      <c r="AK251" s="95"/>
      <c r="AL251" s="178" t="str">
        <f t="shared" si="220"/>
        <v/>
      </c>
      <c r="AM251" s="95" t="str">
        <f t="shared" si="221"/>
        <v/>
      </c>
      <c r="AN251" s="436"/>
      <c r="AO251" s="95"/>
      <c r="AP251" s="95"/>
      <c r="AQ251" s="178" t="str">
        <f t="shared" si="222"/>
        <v/>
      </c>
      <c r="AR251" s="95" t="str">
        <f t="shared" si="223"/>
        <v/>
      </c>
      <c r="AS251" s="436"/>
      <c r="AT251" s="95"/>
      <c r="AU251" s="95"/>
      <c r="AV251" s="178" t="str">
        <f t="shared" si="224"/>
        <v/>
      </c>
      <c r="AW251" s="95" t="str">
        <f t="shared" si="225"/>
        <v/>
      </c>
      <c r="AX251" s="436"/>
    </row>
    <row r="252" spans="2:50" hidden="1">
      <c r="B252" s="435"/>
      <c r="C252" s="95">
        <f t="shared" si="210"/>
        <v>6</v>
      </c>
      <c r="D252" s="95"/>
      <c r="E252" s="95"/>
      <c r="F252" s="95"/>
      <c r="G252" s="178"/>
      <c r="H252" s="436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38"/>
      <c r="M252" s="154" t="str">
        <f t="shared" si="211"/>
        <v/>
      </c>
      <c r="N252" s="433"/>
      <c r="O252" s="433"/>
      <c r="P252" s="95"/>
      <c r="Q252" s="95"/>
      <c r="R252" s="178" t="str">
        <f t="shared" si="212"/>
        <v/>
      </c>
      <c r="S252" s="95" t="str">
        <f t="shared" si="213"/>
        <v/>
      </c>
      <c r="T252" s="436"/>
      <c r="U252" s="95"/>
      <c r="V252" s="95"/>
      <c r="W252" s="178" t="str">
        <f t="shared" si="214"/>
        <v/>
      </c>
      <c r="X252" s="95" t="str">
        <f t="shared" si="215"/>
        <v/>
      </c>
      <c r="Y252" s="436"/>
      <c r="Z252" s="95"/>
      <c r="AA252" s="95"/>
      <c r="AB252" s="178" t="str">
        <f t="shared" si="216"/>
        <v/>
      </c>
      <c r="AC252" s="95" t="str">
        <f t="shared" si="217"/>
        <v/>
      </c>
      <c r="AD252" s="436"/>
      <c r="AE252" s="95"/>
      <c r="AF252" s="95"/>
      <c r="AG252" s="178" t="str">
        <f t="shared" si="218"/>
        <v/>
      </c>
      <c r="AH252" s="95" t="str">
        <f t="shared" si="219"/>
        <v/>
      </c>
      <c r="AI252" s="436"/>
      <c r="AJ252" s="95"/>
      <c r="AK252" s="95"/>
      <c r="AL252" s="178" t="str">
        <f t="shared" si="220"/>
        <v/>
      </c>
      <c r="AM252" s="95" t="str">
        <f t="shared" si="221"/>
        <v/>
      </c>
      <c r="AN252" s="436"/>
      <c r="AO252" s="95"/>
      <c r="AP252" s="95"/>
      <c r="AQ252" s="178" t="str">
        <f t="shared" si="222"/>
        <v/>
      </c>
      <c r="AR252" s="95" t="str">
        <f t="shared" si="223"/>
        <v/>
      </c>
      <c r="AS252" s="436"/>
      <c r="AT252" s="95"/>
      <c r="AU252" s="95"/>
      <c r="AV252" s="178" t="str">
        <f t="shared" si="224"/>
        <v/>
      </c>
      <c r="AW252" s="95" t="str">
        <f t="shared" si="225"/>
        <v/>
      </c>
      <c r="AX252" s="436"/>
    </row>
    <row r="253" spans="2:50" hidden="1">
      <c r="B253" s="435"/>
      <c r="C253" s="95">
        <f t="shared" si="210"/>
        <v>7</v>
      </c>
      <c r="D253" s="95"/>
      <c r="E253" s="95"/>
      <c r="F253" s="95"/>
      <c r="G253" s="178"/>
      <c r="H253" s="436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38"/>
      <c r="M253" s="154" t="str">
        <f t="shared" si="211"/>
        <v/>
      </c>
      <c r="N253" s="433"/>
      <c r="O253" s="433"/>
      <c r="P253" s="95"/>
      <c r="Q253" s="95"/>
      <c r="R253" s="178" t="str">
        <f t="shared" si="212"/>
        <v/>
      </c>
      <c r="S253" s="95" t="str">
        <f t="shared" si="213"/>
        <v/>
      </c>
      <c r="T253" s="436"/>
      <c r="U253" s="95"/>
      <c r="V253" s="95"/>
      <c r="W253" s="178" t="str">
        <f t="shared" si="214"/>
        <v/>
      </c>
      <c r="X253" s="95" t="str">
        <f t="shared" si="215"/>
        <v/>
      </c>
      <c r="Y253" s="436"/>
      <c r="Z253" s="95"/>
      <c r="AA253" s="95"/>
      <c r="AB253" s="178" t="str">
        <f t="shared" si="216"/>
        <v/>
      </c>
      <c r="AC253" s="95" t="str">
        <f t="shared" si="217"/>
        <v/>
      </c>
      <c r="AD253" s="436"/>
      <c r="AE253" s="95"/>
      <c r="AF253" s="95"/>
      <c r="AG253" s="178" t="str">
        <f t="shared" si="218"/>
        <v/>
      </c>
      <c r="AH253" s="95" t="str">
        <f t="shared" si="219"/>
        <v/>
      </c>
      <c r="AI253" s="436"/>
      <c r="AJ253" s="95"/>
      <c r="AK253" s="95"/>
      <c r="AL253" s="178" t="str">
        <f t="shared" si="220"/>
        <v/>
      </c>
      <c r="AM253" s="95" t="str">
        <f t="shared" si="221"/>
        <v/>
      </c>
      <c r="AN253" s="436"/>
      <c r="AO253" s="95"/>
      <c r="AP253" s="95"/>
      <c r="AQ253" s="178" t="str">
        <f t="shared" si="222"/>
        <v/>
      </c>
      <c r="AR253" s="95" t="str">
        <f t="shared" si="223"/>
        <v/>
      </c>
      <c r="AS253" s="436"/>
      <c r="AT253" s="95"/>
      <c r="AU253" s="95"/>
      <c r="AV253" s="178" t="str">
        <f t="shared" si="224"/>
        <v/>
      </c>
      <c r="AW253" s="95" t="str">
        <f t="shared" si="225"/>
        <v/>
      </c>
      <c r="AX253" s="436"/>
    </row>
    <row r="254" spans="2:50" hidden="1">
      <c r="B254" s="435"/>
      <c r="C254" s="95">
        <f t="shared" si="210"/>
        <v>8</v>
      </c>
      <c r="D254" s="95"/>
      <c r="E254" s="95"/>
      <c r="F254" s="95"/>
      <c r="G254" s="178"/>
      <c r="H254" s="436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38"/>
      <c r="M254" s="154" t="str">
        <f t="shared" si="211"/>
        <v/>
      </c>
      <c r="N254" s="433"/>
      <c r="O254" s="433"/>
      <c r="P254" s="95"/>
      <c r="Q254" s="95"/>
      <c r="R254" s="178" t="str">
        <f t="shared" si="212"/>
        <v/>
      </c>
      <c r="S254" s="95" t="str">
        <f t="shared" si="213"/>
        <v/>
      </c>
      <c r="T254" s="436"/>
      <c r="U254" s="95"/>
      <c r="V254" s="95"/>
      <c r="W254" s="178" t="str">
        <f t="shared" si="214"/>
        <v/>
      </c>
      <c r="X254" s="95" t="str">
        <f t="shared" si="215"/>
        <v/>
      </c>
      <c r="Y254" s="436"/>
      <c r="Z254" s="95"/>
      <c r="AA254" s="95"/>
      <c r="AB254" s="178" t="str">
        <f t="shared" si="216"/>
        <v/>
      </c>
      <c r="AC254" s="95" t="str">
        <f t="shared" si="217"/>
        <v/>
      </c>
      <c r="AD254" s="436"/>
      <c r="AE254" s="95"/>
      <c r="AF254" s="95"/>
      <c r="AG254" s="178" t="str">
        <f t="shared" si="218"/>
        <v/>
      </c>
      <c r="AH254" s="95" t="str">
        <f t="shared" si="219"/>
        <v/>
      </c>
      <c r="AI254" s="436"/>
      <c r="AJ254" s="95"/>
      <c r="AK254" s="95"/>
      <c r="AL254" s="178" t="str">
        <f t="shared" si="220"/>
        <v/>
      </c>
      <c r="AM254" s="95" t="str">
        <f t="shared" si="221"/>
        <v/>
      </c>
      <c r="AN254" s="436"/>
      <c r="AO254" s="95"/>
      <c r="AP254" s="95"/>
      <c r="AQ254" s="178" t="str">
        <f t="shared" si="222"/>
        <v/>
      </c>
      <c r="AR254" s="95" t="str">
        <f t="shared" si="223"/>
        <v/>
      </c>
      <c r="AS254" s="436"/>
      <c r="AT254" s="95"/>
      <c r="AU254" s="95"/>
      <c r="AV254" s="178" t="str">
        <f t="shared" si="224"/>
        <v/>
      </c>
      <c r="AW254" s="95" t="str">
        <f t="shared" si="225"/>
        <v/>
      </c>
      <c r="AX254" s="436"/>
    </row>
    <row r="255" spans="2:50" hidden="1">
      <c r="B255" s="435"/>
      <c r="C255" s="95">
        <f t="shared" si="210"/>
        <v>9</v>
      </c>
      <c r="D255" s="95"/>
      <c r="E255" s="95"/>
      <c r="F255" s="95"/>
      <c r="G255" s="178"/>
      <c r="H255" s="436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38"/>
      <c r="M255" s="154" t="str">
        <f t="shared" si="211"/>
        <v/>
      </c>
      <c r="N255" s="433"/>
      <c r="O255" s="433"/>
      <c r="P255" s="95"/>
      <c r="Q255" s="95"/>
      <c r="R255" s="178" t="str">
        <f t="shared" si="212"/>
        <v/>
      </c>
      <c r="S255" s="95" t="str">
        <f t="shared" si="213"/>
        <v/>
      </c>
      <c r="T255" s="436"/>
      <c r="U255" s="95"/>
      <c r="V255" s="95"/>
      <c r="W255" s="178" t="str">
        <f t="shared" si="214"/>
        <v/>
      </c>
      <c r="X255" s="95" t="str">
        <f t="shared" si="215"/>
        <v/>
      </c>
      <c r="Y255" s="436"/>
      <c r="Z255" s="95"/>
      <c r="AA255" s="95"/>
      <c r="AB255" s="178" t="str">
        <f t="shared" si="216"/>
        <v/>
      </c>
      <c r="AC255" s="95" t="str">
        <f t="shared" si="217"/>
        <v/>
      </c>
      <c r="AD255" s="436"/>
      <c r="AE255" s="95"/>
      <c r="AF255" s="95"/>
      <c r="AG255" s="178" t="str">
        <f t="shared" si="218"/>
        <v/>
      </c>
      <c r="AH255" s="95" t="str">
        <f t="shared" si="219"/>
        <v/>
      </c>
      <c r="AI255" s="436"/>
      <c r="AJ255" s="95"/>
      <c r="AK255" s="95"/>
      <c r="AL255" s="178" t="str">
        <f t="shared" si="220"/>
        <v/>
      </c>
      <c r="AM255" s="95" t="str">
        <f t="shared" si="221"/>
        <v/>
      </c>
      <c r="AN255" s="436"/>
      <c r="AO255" s="95"/>
      <c r="AP255" s="95"/>
      <c r="AQ255" s="178" t="str">
        <f t="shared" si="222"/>
        <v/>
      </c>
      <c r="AR255" s="95" t="str">
        <f t="shared" si="223"/>
        <v/>
      </c>
      <c r="AS255" s="436"/>
      <c r="AT255" s="95"/>
      <c r="AU255" s="95"/>
      <c r="AV255" s="178" t="str">
        <f t="shared" si="224"/>
        <v/>
      </c>
      <c r="AW255" s="95" t="str">
        <f t="shared" si="225"/>
        <v/>
      </c>
      <c r="AX255" s="436"/>
    </row>
    <row r="256" spans="2:50" hidden="1">
      <c r="B256" s="435"/>
      <c r="C256" s="95">
        <f t="shared" si="210"/>
        <v>10</v>
      </c>
      <c r="D256" s="95"/>
      <c r="E256" s="95"/>
      <c r="F256" s="95"/>
      <c r="G256" s="178"/>
      <c r="H256" s="436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38"/>
      <c r="M256" s="154" t="str">
        <f t="shared" si="211"/>
        <v/>
      </c>
      <c r="N256" s="433"/>
      <c r="O256" s="433"/>
      <c r="P256" s="95"/>
      <c r="Q256" s="95"/>
      <c r="R256" s="178" t="str">
        <f t="shared" si="212"/>
        <v/>
      </c>
      <c r="S256" s="95" t="str">
        <f t="shared" si="213"/>
        <v/>
      </c>
      <c r="T256" s="436"/>
      <c r="U256" s="95"/>
      <c r="V256" s="95"/>
      <c r="W256" s="178" t="str">
        <f t="shared" si="214"/>
        <v/>
      </c>
      <c r="X256" s="95" t="str">
        <f t="shared" si="215"/>
        <v/>
      </c>
      <c r="Y256" s="436"/>
      <c r="Z256" s="95"/>
      <c r="AA256" s="95"/>
      <c r="AB256" s="178" t="str">
        <f t="shared" si="216"/>
        <v/>
      </c>
      <c r="AC256" s="95" t="str">
        <f t="shared" si="217"/>
        <v/>
      </c>
      <c r="AD256" s="436"/>
      <c r="AE256" s="95"/>
      <c r="AF256" s="95"/>
      <c r="AG256" s="178" t="str">
        <f t="shared" si="218"/>
        <v/>
      </c>
      <c r="AH256" s="95" t="str">
        <f t="shared" si="219"/>
        <v/>
      </c>
      <c r="AI256" s="436"/>
      <c r="AJ256" s="95"/>
      <c r="AK256" s="95"/>
      <c r="AL256" s="178" t="str">
        <f t="shared" si="220"/>
        <v/>
      </c>
      <c r="AM256" s="95" t="str">
        <f t="shared" si="221"/>
        <v/>
      </c>
      <c r="AN256" s="436"/>
      <c r="AO256" s="95"/>
      <c r="AP256" s="95"/>
      <c r="AQ256" s="178" t="str">
        <f t="shared" si="222"/>
        <v/>
      </c>
      <c r="AR256" s="95" t="str">
        <f t="shared" si="223"/>
        <v/>
      </c>
      <c r="AS256" s="436"/>
      <c r="AT256" s="95"/>
      <c r="AU256" s="95"/>
      <c r="AV256" s="178" t="str">
        <f t="shared" si="224"/>
        <v/>
      </c>
      <c r="AW256" s="95" t="str">
        <f t="shared" si="225"/>
        <v/>
      </c>
      <c r="AX256" s="436"/>
    </row>
    <row r="257" spans="2:50" hidden="1">
      <c r="B257" s="435"/>
      <c r="C257" s="95">
        <f t="shared" si="210"/>
        <v>11</v>
      </c>
      <c r="D257" s="95"/>
      <c r="E257" s="95"/>
      <c r="F257" s="95"/>
      <c r="G257" s="178"/>
      <c r="H257" s="436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38"/>
      <c r="M257" s="154" t="str">
        <f t="shared" si="211"/>
        <v/>
      </c>
      <c r="N257" s="433"/>
      <c r="O257" s="433"/>
      <c r="P257" s="95"/>
      <c r="Q257" s="95"/>
      <c r="R257" s="178" t="str">
        <f t="shared" si="212"/>
        <v/>
      </c>
      <c r="S257" s="95" t="str">
        <f t="shared" si="213"/>
        <v/>
      </c>
      <c r="T257" s="436"/>
      <c r="U257" s="95"/>
      <c r="V257" s="95"/>
      <c r="W257" s="178" t="str">
        <f t="shared" si="214"/>
        <v/>
      </c>
      <c r="X257" s="95" t="str">
        <f t="shared" si="215"/>
        <v/>
      </c>
      <c r="Y257" s="436"/>
      <c r="Z257" s="95"/>
      <c r="AA257" s="95"/>
      <c r="AB257" s="178" t="str">
        <f t="shared" si="216"/>
        <v/>
      </c>
      <c r="AC257" s="95" t="str">
        <f t="shared" si="217"/>
        <v/>
      </c>
      <c r="AD257" s="436"/>
      <c r="AE257" s="95"/>
      <c r="AF257" s="95"/>
      <c r="AG257" s="178" t="str">
        <f t="shared" si="218"/>
        <v/>
      </c>
      <c r="AH257" s="95" t="str">
        <f t="shared" si="219"/>
        <v/>
      </c>
      <c r="AI257" s="436"/>
      <c r="AJ257" s="95"/>
      <c r="AK257" s="95"/>
      <c r="AL257" s="178" t="str">
        <f t="shared" si="220"/>
        <v/>
      </c>
      <c r="AM257" s="95" t="str">
        <f t="shared" si="221"/>
        <v/>
      </c>
      <c r="AN257" s="436"/>
      <c r="AO257" s="95"/>
      <c r="AP257" s="95"/>
      <c r="AQ257" s="178" t="str">
        <f t="shared" si="222"/>
        <v/>
      </c>
      <c r="AR257" s="95" t="str">
        <f t="shared" si="223"/>
        <v/>
      </c>
      <c r="AS257" s="436"/>
      <c r="AT257" s="95"/>
      <c r="AU257" s="95"/>
      <c r="AV257" s="178" t="str">
        <f t="shared" si="224"/>
        <v/>
      </c>
      <c r="AW257" s="95" t="str">
        <f t="shared" si="225"/>
        <v/>
      </c>
      <c r="AX257" s="436"/>
    </row>
    <row r="258" spans="2:50" hidden="1">
      <c r="B258" s="435"/>
      <c r="C258" s="95">
        <f t="shared" si="210"/>
        <v>12</v>
      </c>
      <c r="D258" s="95"/>
      <c r="E258" s="95"/>
      <c r="F258" s="95"/>
      <c r="G258" s="178"/>
      <c r="H258" s="436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38"/>
      <c r="M258" s="154" t="str">
        <f t="shared" si="211"/>
        <v/>
      </c>
      <c r="N258" s="433"/>
      <c r="O258" s="433"/>
      <c r="P258" s="95"/>
      <c r="Q258" s="95"/>
      <c r="R258" s="178" t="str">
        <f t="shared" si="212"/>
        <v/>
      </c>
      <c r="S258" s="95" t="str">
        <f t="shared" si="213"/>
        <v/>
      </c>
      <c r="T258" s="436"/>
      <c r="U258" s="95"/>
      <c r="V258" s="95"/>
      <c r="W258" s="178" t="str">
        <f t="shared" si="214"/>
        <v/>
      </c>
      <c r="X258" s="95" t="str">
        <f t="shared" si="215"/>
        <v/>
      </c>
      <c r="Y258" s="436"/>
      <c r="Z258" s="95"/>
      <c r="AA258" s="95"/>
      <c r="AB258" s="178" t="str">
        <f t="shared" si="216"/>
        <v/>
      </c>
      <c r="AC258" s="95" t="str">
        <f t="shared" si="217"/>
        <v/>
      </c>
      <c r="AD258" s="436"/>
      <c r="AE258" s="95"/>
      <c r="AF258" s="95"/>
      <c r="AG258" s="178" t="str">
        <f t="shared" si="218"/>
        <v/>
      </c>
      <c r="AH258" s="95" t="str">
        <f t="shared" si="219"/>
        <v/>
      </c>
      <c r="AI258" s="436"/>
      <c r="AJ258" s="95"/>
      <c r="AK258" s="95"/>
      <c r="AL258" s="178" t="str">
        <f t="shared" si="220"/>
        <v/>
      </c>
      <c r="AM258" s="95" t="str">
        <f t="shared" si="221"/>
        <v/>
      </c>
      <c r="AN258" s="436"/>
      <c r="AO258" s="95"/>
      <c r="AP258" s="95"/>
      <c r="AQ258" s="178" t="str">
        <f t="shared" si="222"/>
        <v/>
      </c>
      <c r="AR258" s="95" t="str">
        <f t="shared" si="223"/>
        <v/>
      </c>
      <c r="AS258" s="436"/>
      <c r="AT258" s="95"/>
      <c r="AU258" s="95"/>
      <c r="AV258" s="178" t="str">
        <f t="shared" si="224"/>
        <v/>
      </c>
      <c r="AW258" s="95" t="str">
        <f t="shared" si="225"/>
        <v/>
      </c>
      <c r="AX258" s="436"/>
    </row>
    <row r="259" spans="2:50" hidden="1">
      <c r="B259" s="435"/>
      <c r="C259" s="95">
        <f t="shared" si="210"/>
        <v>13</v>
      </c>
      <c r="D259" s="95"/>
      <c r="E259" s="95"/>
      <c r="F259" s="95"/>
      <c r="G259" s="178"/>
      <c r="H259" s="436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38"/>
      <c r="M259" s="154" t="str">
        <f t="shared" si="211"/>
        <v/>
      </c>
      <c r="N259" s="433"/>
      <c r="O259" s="433"/>
      <c r="P259" s="95"/>
      <c r="Q259" s="95"/>
      <c r="R259" s="178" t="str">
        <f t="shared" si="212"/>
        <v/>
      </c>
      <c r="S259" s="95" t="str">
        <f t="shared" si="213"/>
        <v/>
      </c>
      <c r="T259" s="436"/>
      <c r="U259" s="95"/>
      <c r="V259" s="95"/>
      <c r="W259" s="178" t="str">
        <f t="shared" si="214"/>
        <v/>
      </c>
      <c r="X259" s="95" t="str">
        <f t="shared" si="215"/>
        <v/>
      </c>
      <c r="Y259" s="436"/>
      <c r="Z259" s="95"/>
      <c r="AA259" s="95"/>
      <c r="AB259" s="178" t="str">
        <f t="shared" si="216"/>
        <v/>
      </c>
      <c r="AC259" s="95" t="str">
        <f t="shared" si="217"/>
        <v/>
      </c>
      <c r="AD259" s="436"/>
      <c r="AE259" s="95"/>
      <c r="AF259" s="95"/>
      <c r="AG259" s="178" t="str">
        <f t="shared" si="218"/>
        <v/>
      </c>
      <c r="AH259" s="95" t="str">
        <f t="shared" si="219"/>
        <v/>
      </c>
      <c r="AI259" s="436"/>
      <c r="AJ259" s="95"/>
      <c r="AK259" s="95"/>
      <c r="AL259" s="178" t="str">
        <f t="shared" si="220"/>
        <v/>
      </c>
      <c r="AM259" s="95" t="str">
        <f t="shared" si="221"/>
        <v/>
      </c>
      <c r="AN259" s="436"/>
      <c r="AO259" s="95"/>
      <c r="AP259" s="95"/>
      <c r="AQ259" s="178" t="str">
        <f t="shared" si="222"/>
        <v/>
      </c>
      <c r="AR259" s="95" t="str">
        <f t="shared" si="223"/>
        <v/>
      </c>
      <c r="AS259" s="436"/>
      <c r="AT259" s="95"/>
      <c r="AU259" s="95"/>
      <c r="AV259" s="178" t="str">
        <f t="shared" si="224"/>
        <v/>
      </c>
      <c r="AW259" s="95" t="str">
        <f t="shared" si="225"/>
        <v/>
      </c>
      <c r="AX259" s="436"/>
    </row>
    <row r="260" spans="2:50" hidden="1">
      <c r="B260" s="435"/>
      <c r="C260" s="95">
        <f t="shared" si="210"/>
        <v>14</v>
      </c>
      <c r="D260" s="95"/>
      <c r="E260" s="95"/>
      <c r="F260" s="95"/>
      <c r="G260" s="178"/>
      <c r="H260" s="436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38"/>
      <c r="M260" s="154" t="str">
        <f t="shared" si="211"/>
        <v/>
      </c>
      <c r="N260" s="433"/>
      <c r="O260" s="433"/>
      <c r="P260" s="95"/>
      <c r="Q260" s="95"/>
      <c r="R260" s="178" t="str">
        <f t="shared" si="212"/>
        <v/>
      </c>
      <c r="S260" s="95" t="str">
        <f t="shared" si="213"/>
        <v/>
      </c>
      <c r="T260" s="436"/>
      <c r="U260" s="95"/>
      <c r="V260" s="95"/>
      <c r="W260" s="178" t="str">
        <f t="shared" si="214"/>
        <v/>
      </c>
      <c r="X260" s="95" t="str">
        <f t="shared" si="215"/>
        <v/>
      </c>
      <c r="Y260" s="436"/>
      <c r="Z260" s="95"/>
      <c r="AA260" s="95"/>
      <c r="AB260" s="178" t="str">
        <f t="shared" si="216"/>
        <v/>
      </c>
      <c r="AC260" s="95" t="str">
        <f t="shared" si="217"/>
        <v/>
      </c>
      <c r="AD260" s="436"/>
      <c r="AE260" s="95"/>
      <c r="AF260" s="95"/>
      <c r="AG260" s="178" t="str">
        <f t="shared" si="218"/>
        <v/>
      </c>
      <c r="AH260" s="95" t="str">
        <f t="shared" si="219"/>
        <v/>
      </c>
      <c r="AI260" s="436"/>
      <c r="AJ260" s="95"/>
      <c r="AK260" s="95"/>
      <c r="AL260" s="178" t="str">
        <f t="shared" si="220"/>
        <v/>
      </c>
      <c r="AM260" s="95" t="str">
        <f t="shared" si="221"/>
        <v/>
      </c>
      <c r="AN260" s="436"/>
      <c r="AO260" s="95"/>
      <c r="AP260" s="95"/>
      <c r="AQ260" s="178" t="str">
        <f t="shared" si="222"/>
        <v/>
      </c>
      <c r="AR260" s="95" t="str">
        <f t="shared" si="223"/>
        <v/>
      </c>
      <c r="AS260" s="436"/>
      <c r="AT260" s="95"/>
      <c r="AU260" s="95"/>
      <c r="AV260" s="178" t="str">
        <f t="shared" si="224"/>
        <v/>
      </c>
      <c r="AW260" s="95" t="str">
        <f t="shared" si="225"/>
        <v/>
      </c>
      <c r="AX260" s="436"/>
    </row>
    <row r="261" spans="2:50" hidden="1">
      <c r="B261" s="435"/>
      <c r="C261" s="95">
        <f t="shared" si="210"/>
        <v>15</v>
      </c>
      <c r="D261" s="95"/>
      <c r="E261" s="95"/>
      <c r="F261" s="95"/>
      <c r="G261" s="178"/>
      <c r="H261" s="436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39"/>
      <c r="M261" s="154" t="str">
        <f t="shared" si="211"/>
        <v/>
      </c>
      <c r="N261" s="433"/>
      <c r="O261" s="433"/>
      <c r="P261" s="95"/>
      <c r="Q261" s="95"/>
      <c r="R261" s="178" t="str">
        <f t="shared" si="212"/>
        <v/>
      </c>
      <c r="S261" s="95" t="str">
        <f t="shared" si="213"/>
        <v/>
      </c>
      <c r="T261" s="436"/>
      <c r="U261" s="95"/>
      <c r="V261" s="95"/>
      <c r="W261" s="178" t="str">
        <f t="shared" si="214"/>
        <v/>
      </c>
      <c r="X261" s="95" t="str">
        <f t="shared" si="215"/>
        <v/>
      </c>
      <c r="Y261" s="436"/>
      <c r="Z261" s="95"/>
      <c r="AA261" s="95"/>
      <c r="AB261" s="178" t="str">
        <f t="shared" si="216"/>
        <v/>
      </c>
      <c r="AC261" s="95" t="str">
        <f t="shared" si="217"/>
        <v/>
      </c>
      <c r="AD261" s="436"/>
      <c r="AE261" s="95"/>
      <c r="AF261" s="95"/>
      <c r="AG261" s="178" t="str">
        <f t="shared" si="218"/>
        <v/>
      </c>
      <c r="AH261" s="95" t="str">
        <f t="shared" si="219"/>
        <v/>
      </c>
      <c r="AI261" s="436"/>
      <c r="AJ261" s="95"/>
      <c r="AK261" s="95"/>
      <c r="AL261" s="178" t="str">
        <f t="shared" si="220"/>
        <v/>
      </c>
      <c r="AM261" s="95" t="str">
        <f t="shared" si="221"/>
        <v/>
      </c>
      <c r="AN261" s="436"/>
      <c r="AO261" s="95"/>
      <c r="AP261" s="95"/>
      <c r="AQ261" s="178" t="str">
        <f t="shared" si="222"/>
        <v/>
      </c>
      <c r="AR261" s="95" t="str">
        <f t="shared" si="223"/>
        <v/>
      </c>
      <c r="AS261" s="436"/>
      <c r="AT261" s="95"/>
      <c r="AU261" s="95"/>
      <c r="AV261" s="178" t="str">
        <f t="shared" si="224"/>
        <v/>
      </c>
      <c r="AW261" s="95" t="str">
        <f t="shared" si="225"/>
        <v/>
      </c>
      <c r="AX261" s="436"/>
    </row>
    <row r="262" spans="2:50" ht="15.75" hidden="1">
      <c r="B262" s="443" t="s">
        <v>167</v>
      </c>
      <c r="C262" s="444"/>
      <c r="D262" s="444"/>
      <c r="E262" s="444"/>
      <c r="F262" s="444"/>
      <c r="G262" s="444"/>
      <c r="H262" s="444"/>
      <c r="I262" s="151"/>
      <c r="J262" s="151"/>
      <c r="K262" s="151"/>
      <c r="L262" s="151"/>
      <c r="M262" s="151"/>
      <c r="N262" s="433" t="s">
        <v>159</v>
      </c>
      <c r="O262" s="446" t="s">
        <v>106</v>
      </c>
      <c r="P262" s="448">
        <f>AT242+1</f>
        <v>45958</v>
      </c>
      <c r="Q262" s="435"/>
      <c r="R262" s="435"/>
      <c r="S262" s="435"/>
      <c r="T262" s="435"/>
      <c r="U262" s="448">
        <f>P262+1</f>
        <v>45959</v>
      </c>
      <c r="V262" s="435"/>
      <c r="W262" s="435"/>
      <c r="X262" s="435"/>
      <c r="Y262" s="435"/>
      <c r="Z262" s="448">
        <f>U262+1</f>
        <v>45960</v>
      </c>
      <c r="AA262" s="435"/>
      <c r="AB262" s="435"/>
      <c r="AC262" s="435"/>
      <c r="AD262" s="435"/>
      <c r="AE262" s="448">
        <f>Z262+1</f>
        <v>45961</v>
      </c>
      <c r="AF262" s="435"/>
      <c r="AG262" s="435"/>
      <c r="AH262" s="435"/>
      <c r="AI262" s="435"/>
      <c r="AJ262" s="448">
        <f>AE262+1</f>
        <v>45962</v>
      </c>
      <c r="AK262" s="435"/>
      <c r="AL262" s="435"/>
      <c r="AM262" s="435"/>
      <c r="AN262" s="435"/>
      <c r="AO262" s="448">
        <f>AJ262+1</f>
        <v>45963</v>
      </c>
      <c r="AP262" s="435"/>
      <c r="AQ262" s="435"/>
      <c r="AR262" s="435"/>
      <c r="AS262" s="435"/>
      <c r="AT262" s="448">
        <f>AO262+1</f>
        <v>45964</v>
      </c>
      <c r="AU262" s="435"/>
      <c r="AV262" s="435"/>
      <c r="AW262" s="435"/>
      <c r="AX262" s="435"/>
    </row>
    <row r="263" spans="2:50" ht="15.75" hidden="1">
      <c r="B263" s="445"/>
      <c r="C263" s="445"/>
      <c r="D263" s="445"/>
      <c r="E263" s="445"/>
      <c r="F263" s="445"/>
      <c r="G263" s="445"/>
      <c r="H263" s="445"/>
      <c r="I263" s="151"/>
      <c r="J263" s="151"/>
      <c r="K263" s="151"/>
      <c r="L263" s="151"/>
      <c r="M263" s="151"/>
      <c r="N263" s="433"/>
      <c r="O263" s="447"/>
      <c r="P263" s="448" t="s">
        <v>120</v>
      </c>
      <c r="Q263" s="435"/>
      <c r="R263" s="435"/>
      <c r="S263" s="435"/>
      <c r="T263" s="435"/>
      <c r="U263" s="448" t="s">
        <v>114</v>
      </c>
      <c r="V263" s="435"/>
      <c r="W263" s="435"/>
      <c r="X263" s="435"/>
      <c r="Y263" s="435"/>
      <c r="Z263" s="448" t="s">
        <v>115</v>
      </c>
      <c r="AA263" s="435"/>
      <c r="AB263" s="435"/>
      <c r="AC263" s="435"/>
      <c r="AD263" s="435"/>
      <c r="AE263" s="448" t="s">
        <v>116</v>
      </c>
      <c r="AF263" s="435"/>
      <c r="AG263" s="435"/>
      <c r="AH263" s="435"/>
      <c r="AI263" s="435"/>
      <c r="AJ263" s="448" t="s">
        <v>117</v>
      </c>
      <c r="AK263" s="435"/>
      <c r="AL263" s="435"/>
      <c r="AM263" s="435"/>
      <c r="AN263" s="435"/>
      <c r="AO263" s="448" t="s">
        <v>118</v>
      </c>
      <c r="AP263" s="435"/>
      <c r="AQ263" s="435"/>
      <c r="AR263" s="435"/>
      <c r="AS263" s="435"/>
      <c r="AT263" s="448" t="s">
        <v>119</v>
      </c>
      <c r="AU263" s="435"/>
      <c r="AV263" s="435"/>
      <c r="AW263" s="435"/>
      <c r="AX263" s="435"/>
    </row>
    <row r="264" spans="2:50" hidden="1">
      <c r="B264" s="433" t="s">
        <v>155</v>
      </c>
      <c r="C264" s="433" t="s">
        <v>147</v>
      </c>
      <c r="D264" s="433"/>
      <c r="E264" s="433" t="s">
        <v>149</v>
      </c>
      <c r="F264" s="433"/>
      <c r="G264" s="433"/>
      <c r="H264" s="440" t="s">
        <v>156</v>
      </c>
      <c r="I264" s="434" t="s">
        <v>225</v>
      </c>
      <c r="J264" s="434"/>
      <c r="K264" s="434"/>
      <c r="L264" s="434" t="s">
        <v>156</v>
      </c>
      <c r="M264" s="434" t="s">
        <v>168</v>
      </c>
      <c r="N264" s="433"/>
      <c r="O264" s="433" t="s">
        <v>158</v>
      </c>
      <c r="P264" s="430" t="s">
        <v>152</v>
      </c>
      <c r="Q264" s="431"/>
      <c r="R264" s="431"/>
      <c r="S264" s="432"/>
      <c r="T264" s="433" t="s">
        <v>156</v>
      </c>
      <c r="U264" s="430" t="s">
        <v>152</v>
      </c>
      <c r="V264" s="431"/>
      <c r="W264" s="431"/>
      <c r="X264" s="432"/>
      <c r="Y264" s="433" t="s">
        <v>156</v>
      </c>
      <c r="Z264" s="430" t="s">
        <v>152</v>
      </c>
      <c r="AA264" s="431"/>
      <c r="AB264" s="431"/>
      <c r="AC264" s="432"/>
      <c r="AD264" s="433" t="s">
        <v>156</v>
      </c>
      <c r="AE264" s="430" t="s">
        <v>152</v>
      </c>
      <c r="AF264" s="431"/>
      <c r="AG264" s="431"/>
      <c r="AH264" s="432"/>
      <c r="AI264" s="433" t="s">
        <v>156</v>
      </c>
      <c r="AJ264" s="430" t="s">
        <v>152</v>
      </c>
      <c r="AK264" s="431"/>
      <c r="AL264" s="431"/>
      <c r="AM264" s="432"/>
      <c r="AN264" s="433" t="s">
        <v>156</v>
      </c>
      <c r="AO264" s="430" t="s">
        <v>152</v>
      </c>
      <c r="AP264" s="431"/>
      <c r="AQ264" s="431"/>
      <c r="AR264" s="432"/>
      <c r="AS264" s="433" t="s">
        <v>156</v>
      </c>
      <c r="AT264" s="430" t="s">
        <v>152</v>
      </c>
      <c r="AU264" s="431"/>
      <c r="AV264" s="431"/>
      <c r="AW264" s="432"/>
      <c r="AX264" s="433" t="s">
        <v>156</v>
      </c>
    </row>
    <row r="265" spans="2:50" hidden="1">
      <c r="B265" s="433"/>
      <c r="C265" s="433"/>
      <c r="D265" s="433"/>
      <c r="E265" s="433" t="s">
        <v>148</v>
      </c>
      <c r="F265" s="433"/>
      <c r="G265" s="433"/>
      <c r="H265" s="441"/>
      <c r="I265" s="434" t="s">
        <v>148</v>
      </c>
      <c r="J265" s="434"/>
      <c r="K265" s="434"/>
      <c r="L265" s="434"/>
      <c r="M265" s="434"/>
      <c r="N265" s="433"/>
      <c r="O265" s="433"/>
      <c r="P265" s="430" t="s">
        <v>153</v>
      </c>
      <c r="Q265" s="431"/>
      <c r="R265" s="431"/>
      <c r="S265" s="432"/>
      <c r="T265" s="433"/>
      <c r="U265" s="430" t="s">
        <v>153</v>
      </c>
      <c r="V265" s="431"/>
      <c r="W265" s="431"/>
      <c r="X265" s="432"/>
      <c r="Y265" s="433"/>
      <c r="Z265" s="430" t="s">
        <v>153</v>
      </c>
      <c r="AA265" s="431"/>
      <c r="AB265" s="431"/>
      <c r="AC265" s="432"/>
      <c r="AD265" s="433"/>
      <c r="AE265" s="430" t="s">
        <v>153</v>
      </c>
      <c r="AF265" s="431"/>
      <c r="AG265" s="431"/>
      <c r="AH265" s="432"/>
      <c r="AI265" s="433"/>
      <c r="AJ265" s="430" t="s">
        <v>153</v>
      </c>
      <c r="AK265" s="431"/>
      <c r="AL265" s="431"/>
      <c r="AM265" s="432"/>
      <c r="AN265" s="433"/>
      <c r="AO265" s="430" t="s">
        <v>153</v>
      </c>
      <c r="AP265" s="431"/>
      <c r="AQ265" s="431"/>
      <c r="AR265" s="432"/>
      <c r="AS265" s="433"/>
      <c r="AT265" s="430" t="s">
        <v>153</v>
      </c>
      <c r="AU265" s="431"/>
      <c r="AV265" s="431"/>
      <c r="AW265" s="432"/>
      <c r="AX265" s="433"/>
    </row>
    <row r="266" spans="2:50" hidden="1">
      <c r="B266" s="433"/>
      <c r="C266" s="433"/>
      <c r="D266" s="433"/>
      <c r="E266" s="94" t="s">
        <v>150</v>
      </c>
      <c r="F266" s="94" t="s">
        <v>151</v>
      </c>
      <c r="G266" s="94" t="s">
        <v>154</v>
      </c>
      <c r="H266" s="442"/>
      <c r="I266" s="153" t="s">
        <v>150</v>
      </c>
      <c r="J266" s="153" t="s">
        <v>151</v>
      </c>
      <c r="K266" s="153" t="s">
        <v>154</v>
      </c>
      <c r="L266" s="434"/>
      <c r="M266" s="434"/>
      <c r="N266" s="433"/>
      <c r="O266" s="433"/>
      <c r="P266" s="94" t="s">
        <v>150</v>
      </c>
      <c r="Q266" s="94" t="s">
        <v>151</v>
      </c>
      <c r="R266" s="94" t="s">
        <v>154</v>
      </c>
      <c r="S266" s="94" t="s">
        <v>168</v>
      </c>
      <c r="T266" s="433"/>
      <c r="U266" s="94" t="s">
        <v>150</v>
      </c>
      <c r="V266" s="94" t="s">
        <v>151</v>
      </c>
      <c r="W266" s="94" t="s">
        <v>154</v>
      </c>
      <c r="X266" s="94" t="s">
        <v>168</v>
      </c>
      <c r="Y266" s="433"/>
      <c r="Z266" s="94" t="s">
        <v>150</v>
      </c>
      <c r="AA266" s="94" t="s">
        <v>151</v>
      </c>
      <c r="AB266" s="94" t="s">
        <v>154</v>
      </c>
      <c r="AC266" s="94" t="s">
        <v>168</v>
      </c>
      <c r="AD266" s="43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3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3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3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33"/>
    </row>
    <row r="267" spans="2:50" hidden="1">
      <c r="B267" s="433" t="s">
        <v>139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36" t="e">
        <f>AVERAGE(G267:G281)</f>
        <v>#DIV/0!</v>
      </c>
      <c r="I267" s="154" t="str">
        <f t="shared" ref="I267:K269" si="227">IFERROR(AVERAGE(P267,U267,Z267,AE267,AJ267,AO267,AT267),"")</f>
        <v/>
      </c>
      <c r="J267" s="154" t="str">
        <f t="shared" si="227"/>
        <v/>
      </c>
      <c r="K267" s="155" t="str">
        <f t="shared" si="227"/>
        <v/>
      </c>
      <c r="L267" s="437" t="str">
        <f>IFERROR(AVERAGE(K267:K281),"-")</f>
        <v>-</v>
      </c>
      <c r="M267" s="154" t="str">
        <f>IFERROR(RANK(K267, K$267:K$281),"")</f>
        <v/>
      </c>
      <c r="N267" s="433"/>
      <c r="O267" s="43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36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36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36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36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36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36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36" t="e">
        <f>AVERAGE(AV267:AV281)</f>
        <v>#DIV/0!</v>
      </c>
    </row>
    <row r="268" spans="2:50" hidden="1">
      <c r="B268" s="435"/>
      <c r="C268" s="95">
        <f t="shared" ref="C268:C281" si="228">C248</f>
        <v>2</v>
      </c>
      <c r="D268" s="95"/>
      <c r="E268" s="95"/>
      <c r="F268" s="95"/>
      <c r="G268" s="178"/>
      <c r="H268" s="436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38"/>
      <c r="M268" s="154" t="str">
        <f t="shared" ref="M268:M281" si="229">IFERROR(RANK(K268, K$267:K$281),"")</f>
        <v/>
      </c>
      <c r="N268" s="433"/>
      <c r="O268" s="43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36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36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36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36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36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36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36"/>
    </row>
    <row r="269" spans="2:50" hidden="1">
      <c r="B269" s="435"/>
      <c r="C269" s="95">
        <f t="shared" si="228"/>
        <v>3</v>
      </c>
      <c r="D269" s="95"/>
      <c r="E269" s="95"/>
      <c r="F269" s="95"/>
      <c r="G269" s="178"/>
      <c r="H269" s="436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38"/>
      <c r="M269" s="154" t="str">
        <f t="shared" si="229"/>
        <v/>
      </c>
      <c r="N269" s="433"/>
      <c r="O269" s="433"/>
      <c r="P269" s="95"/>
      <c r="Q269" s="95"/>
      <c r="R269" s="178" t="str">
        <f t="shared" si="230"/>
        <v/>
      </c>
      <c r="S269" s="95" t="str">
        <f t="shared" si="231"/>
        <v/>
      </c>
      <c r="T269" s="436"/>
      <c r="U269" s="95"/>
      <c r="V269" s="95"/>
      <c r="W269" s="178" t="str">
        <f t="shared" si="232"/>
        <v/>
      </c>
      <c r="X269" s="95" t="str">
        <f t="shared" si="233"/>
        <v/>
      </c>
      <c r="Y269" s="436"/>
      <c r="Z269" s="95"/>
      <c r="AA269" s="95"/>
      <c r="AB269" s="178" t="str">
        <f t="shared" si="234"/>
        <v/>
      </c>
      <c r="AC269" s="95" t="str">
        <f t="shared" si="235"/>
        <v/>
      </c>
      <c r="AD269" s="436"/>
      <c r="AE269" s="95"/>
      <c r="AF269" s="95"/>
      <c r="AG269" s="178" t="str">
        <f t="shared" si="236"/>
        <v/>
      </c>
      <c r="AH269" s="95" t="str">
        <f t="shared" si="237"/>
        <v/>
      </c>
      <c r="AI269" s="436"/>
      <c r="AJ269" s="95"/>
      <c r="AK269" s="95"/>
      <c r="AL269" s="178" t="str">
        <f t="shared" si="238"/>
        <v/>
      </c>
      <c r="AM269" s="95" t="str">
        <f t="shared" si="239"/>
        <v/>
      </c>
      <c r="AN269" s="436"/>
      <c r="AO269" s="95"/>
      <c r="AP269" s="95"/>
      <c r="AQ269" s="178" t="str">
        <f t="shared" si="240"/>
        <v/>
      </c>
      <c r="AR269" s="95" t="str">
        <f t="shared" si="241"/>
        <v/>
      </c>
      <c r="AS269" s="436"/>
      <c r="AT269" s="95"/>
      <c r="AU269" s="95"/>
      <c r="AV269" s="178" t="str">
        <f t="shared" si="242"/>
        <v/>
      </c>
      <c r="AW269" s="95" t="str">
        <f t="shared" si="243"/>
        <v/>
      </c>
      <c r="AX269" s="436"/>
    </row>
    <row r="270" spans="2:50" hidden="1">
      <c r="B270" s="435"/>
      <c r="C270" s="95">
        <f t="shared" si="228"/>
        <v>4</v>
      </c>
      <c r="D270" s="95"/>
      <c r="E270" s="95"/>
      <c r="F270" s="95"/>
      <c r="G270" s="178"/>
      <c r="H270" s="436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38"/>
      <c r="M270" s="154" t="str">
        <f t="shared" si="229"/>
        <v/>
      </c>
      <c r="N270" s="433"/>
      <c r="O270" s="433"/>
      <c r="P270" s="95"/>
      <c r="Q270" s="95"/>
      <c r="R270" s="178" t="str">
        <f t="shared" si="230"/>
        <v/>
      </c>
      <c r="S270" s="95" t="str">
        <f t="shared" si="231"/>
        <v/>
      </c>
      <c r="T270" s="436"/>
      <c r="U270" s="95"/>
      <c r="V270" s="95"/>
      <c r="W270" s="178" t="str">
        <f t="shared" si="232"/>
        <v/>
      </c>
      <c r="X270" s="95" t="str">
        <f t="shared" si="233"/>
        <v/>
      </c>
      <c r="Y270" s="436"/>
      <c r="Z270" s="95"/>
      <c r="AA270" s="95"/>
      <c r="AB270" s="178" t="str">
        <f t="shared" si="234"/>
        <v/>
      </c>
      <c r="AC270" s="95" t="str">
        <f t="shared" si="235"/>
        <v/>
      </c>
      <c r="AD270" s="436"/>
      <c r="AE270" s="95"/>
      <c r="AF270" s="95"/>
      <c r="AG270" s="178" t="str">
        <f t="shared" si="236"/>
        <v/>
      </c>
      <c r="AH270" s="95" t="str">
        <f t="shared" si="237"/>
        <v/>
      </c>
      <c r="AI270" s="436"/>
      <c r="AJ270" s="95"/>
      <c r="AK270" s="95"/>
      <c r="AL270" s="178" t="str">
        <f t="shared" si="238"/>
        <v/>
      </c>
      <c r="AM270" s="95" t="str">
        <f t="shared" si="239"/>
        <v/>
      </c>
      <c r="AN270" s="436"/>
      <c r="AO270" s="95"/>
      <c r="AP270" s="95"/>
      <c r="AQ270" s="178" t="str">
        <f t="shared" si="240"/>
        <v/>
      </c>
      <c r="AR270" s="95" t="str">
        <f t="shared" si="241"/>
        <v/>
      </c>
      <c r="AS270" s="436"/>
      <c r="AT270" s="95"/>
      <c r="AU270" s="95"/>
      <c r="AV270" s="178" t="str">
        <f t="shared" si="242"/>
        <v/>
      </c>
      <c r="AW270" s="95" t="str">
        <f t="shared" si="243"/>
        <v/>
      </c>
      <c r="AX270" s="436"/>
    </row>
    <row r="271" spans="2:50" hidden="1">
      <c r="B271" s="435"/>
      <c r="C271" s="95">
        <f t="shared" si="228"/>
        <v>5</v>
      </c>
      <c r="D271" s="95"/>
      <c r="E271" s="95"/>
      <c r="F271" s="95"/>
      <c r="G271" s="178"/>
      <c r="H271" s="436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38"/>
      <c r="M271" s="154" t="str">
        <f t="shared" si="229"/>
        <v/>
      </c>
      <c r="N271" s="433"/>
      <c r="O271" s="433"/>
      <c r="P271" s="95"/>
      <c r="Q271" s="95"/>
      <c r="R271" s="178" t="str">
        <f t="shared" si="230"/>
        <v/>
      </c>
      <c r="S271" s="95" t="str">
        <f t="shared" si="231"/>
        <v/>
      </c>
      <c r="T271" s="436"/>
      <c r="U271" s="95"/>
      <c r="V271" s="95"/>
      <c r="W271" s="178" t="str">
        <f t="shared" si="232"/>
        <v/>
      </c>
      <c r="X271" s="95" t="str">
        <f t="shared" si="233"/>
        <v/>
      </c>
      <c r="Y271" s="436"/>
      <c r="Z271" s="95"/>
      <c r="AA271" s="95"/>
      <c r="AB271" s="178" t="str">
        <f t="shared" si="234"/>
        <v/>
      </c>
      <c r="AC271" s="95" t="str">
        <f t="shared" si="235"/>
        <v/>
      </c>
      <c r="AD271" s="436"/>
      <c r="AE271" s="95"/>
      <c r="AF271" s="95"/>
      <c r="AG271" s="178" t="str">
        <f t="shared" si="236"/>
        <v/>
      </c>
      <c r="AH271" s="95" t="str">
        <f t="shared" si="237"/>
        <v/>
      </c>
      <c r="AI271" s="436"/>
      <c r="AJ271" s="95"/>
      <c r="AK271" s="95"/>
      <c r="AL271" s="178" t="str">
        <f t="shared" si="238"/>
        <v/>
      </c>
      <c r="AM271" s="95" t="str">
        <f t="shared" si="239"/>
        <v/>
      </c>
      <c r="AN271" s="436"/>
      <c r="AO271" s="95"/>
      <c r="AP271" s="95"/>
      <c r="AQ271" s="178" t="str">
        <f t="shared" si="240"/>
        <v/>
      </c>
      <c r="AR271" s="95" t="str">
        <f t="shared" si="241"/>
        <v/>
      </c>
      <c r="AS271" s="436"/>
      <c r="AT271" s="95"/>
      <c r="AU271" s="95"/>
      <c r="AV271" s="178" t="str">
        <f t="shared" si="242"/>
        <v/>
      </c>
      <c r="AW271" s="95" t="str">
        <f t="shared" si="243"/>
        <v/>
      </c>
      <c r="AX271" s="436"/>
    </row>
    <row r="272" spans="2:50" hidden="1">
      <c r="B272" s="435"/>
      <c r="C272" s="95">
        <f t="shared" si="228"/>
        <v>6</v>
      </c>
      <c r="D272" s="95"/>
      <c r="E272" s="95"/>
      <c r="F272" s="95"/>
      <c r="G272" s="178"/>
      <c r="H272" s="436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38"/>
      <c r="M272" s="154" t="str">
        <f t="shared" si="229"/>
        <v/>
      </c>
      <c r="N272" s="433"/>
      <c r="O272" s="433"/>
      <c r="P272" s="95"/>
      <c r="Q272" s="95"/>
      <c r="R272" s="178" t="str">
        <f t="shared" si="230"/>
        <v/>
      </c>
      <c r="S272" s="95" t="str">
        <f t="shared" si="231"/>
        <v/>
      </c>
      <c r="T272" s="436"/>
      <c r="U272" s="95"/>
      <c r="V272" s="95"/>
      <c r="W272" s="178" t="str">
        <f t="shared" si="232"/>
        <v/>
      </c>
      <c r="X272" s="95" t="str">
        <f t="shared" si="233"/>
        <v/>
      </c>
      <c r="Y272" s="436"/>
      <c r="Z272" s="95"/>
      <c r="AA272" s="95"/>
      <c r="AB272" s="178" t="str">
        <f t="shared" si="234"/>
        <v/>
      </c>
      <c r="AC272" s="95" t="str">
        <f t="shared" si="235"/>
        <v/>
      </c>
      <c r="AD272" s="436"/>
      <c r="AE272" s="95"/>
      <c r="AF272" s="95"/>
      <c r="AG272" s="178" t="str">
        <f t="shared" si="236"/>
        <v/>
      </c>
      <c r="AH272" s="95" t="str">
        <f t="shared" si="237"/>
        <v/>
      </c>
      <c r="AI272" s="436"/>
      <c r="AJ272" s="95"/>
      <c r="AK272" s="95"/>
      <c r="AL272" s="178" t="str">
        <f t="shared" si="238"/>
        <v/>
      </c>
      <c r="AM272" s="95" t="str">
        <f t="shared" si="239"/>
        <v/>
      </c>
      <c r="AN272" s="436"/>
      <c r="AO272" s="95"/>
      <c r="AP272" s="95"/>
      <c r="AQ272" s="178" t="str">
        <f t="shared" si="240"/>
        <v/>
      </c>
      <c r="AR272" s="95" t="str">
        <f t="shared" si="241"/>
        <v/>
      </c>
      <c r="AS272" s="436"/>
      <c r="AT272" s="95"/>
      <c r="AU272" s="95"/>
      <c r="AV272" s="178" t="str">
        <f t="shared" si="242"/>
        <v/>
      </c>
      <c r="AW272" s="95" t="str">
        <f t="shared" si="243"/>
        <v/>
      </c>
      <c r="AX272" s="436"/>
    </row>
    <row r="273" spans="2:50" hidden="1">
      <c r="B273" s="435"/>
      <c r="C273" s="95">
        <f t="shared" si="228"/>
        <v>7</v>
      </c>
      <c r="D273" s="95"/>
      <c r="E273" s="95"/>
      <c r="F273" s="95"/>
      <c r="G273" s="178"/>
      <c r="H273" s="436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38"/>
      <c r="M273" s="154" t="str">
        <f t="shared" si="229"/>
        <v/>
      </c>
      <c r="N273" s="433"/>
      <c r="O273" s="433"/>
      <c r="P273" s="95"/>
      <c r="Q273" s="95"/>
      <c r="R273" s="178" t="str">
        <f t="shared" si="230"/>
        <v/>
      </c>
      <c r="S273" s="95" t="str">
        <f t="shared" si="231"/>
        <v/>
      </c>
      <c r="T273" s="436"/>
      <c r="U273" s="95"/>
      <c r="V273" s="95"/>
      <c r="W273" s="178" t="str">
        <f t="shared" si="232"/>
        <v/>
      </c>
      <c r="X273" s="95" t="str">
        <f t="shared" si="233"/>
        <v/>
      </c>
      <c r="Y273" s="436"/>
      <c r="Z273" s="95"/>
      <c r="AA273" s="95"/>
      <c r="AB273" s="178" t="str">
        <f t="shared" si="234"/>
        <v/>
      </c>
      <c r="AC273" s="95" t="str">
        <f t="shared" si="235"/>
        <v/>
      </c>
      <c r="AD273" s="436"/>
      <c r="AE273" s="95"/>
      <c r="AF273" s="95"/>
      <c r="AG273" s="178" t="str">
        <f t="shared" si="236"/>
        <v/>
      </c>
      <c r="AH273" s="95" t="str">
        <f t="shared" si="237"/>
        <v/>
      </c>
      <c r="AI273" s="436"/>
      <c r="AJ273" s="95"/>
      <c r="AK273" s="95"/>
      <c r="AL273" s="178" t="str">
        <f t="shared" si="238"/>
        <v/>
      </c>
      <c r="AM273" s="95" t="str">
        <f t="shared" si="239"/>
        <v/>
      </c>
      <c r="AN273" s="436"/>
      <c r="AO273" s="95"/>
      <c r="AP273" s="95"/>
      <c r="AQ273" s="178" t="str">
        <f t="shared" si="240"/>
        <v/>
      </c>
      <c r="AR273" s="95" t="str">
        <f t="shared" si="241"/>
        <v/>
      </c>
      <c r="AS273" s="436"/>
      <c r="AT273" s="95"/>
      <c r="AU273" s="95"/>
      <c r="AV273" s="178" t="str">
        <f t="shared" si="242"/>
        <v/>
      </c>
      <c r="AW273" s="95" t="str">
        <f t="shared" si="243"/>
        <v/>
      </c>
      <c r="AX273" s="436"/>
    </row>
    <row r="274" spans="2:50" hidden="1">
      <c r="B274" s="435"/>
      <c r="C274" s="95">
        <f t="shared" si="228"/>
        <v>8</v>
      </c>
      <c r="D274" s="95"/>
      <c r="E274" s="95"/>
      <c r="F274" s="95"/>
      <c r="G274" s="178"/>
      <c r="H274" s="436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38"/>
      <c r="M274" s="154" t="str">
        <f t="shared" si="229"/>
        <v/>
      </c>
      <c r="N274" s="433"/>
      <c r="O274" s="433"/>
      <c r="P274" s="95"/>
      <c r="Q274" s="95"/>
      <c r="R274" s="178" t="str">
        <f t="shared" si="230"/>
        <v/>
      </c>
      <c r="S274" s="95" t="str">
        <f t="shared" si="231"/>
        <v/>
      </c>
      <c r="T274" s="436"/>
      <c r="U274" s="95"/>
      <c r="V274" s="95"/>
      <c r="W274" s="178" t="str">
        <f t="shared" si="232"/>
        <v/>
      </c>
      <c r="X274" s="95" t="str">
        <f t="shared" si="233"/>
        <v/>
      </c>
      <c r="Y274" s="436"/>
      <c r="Z274" s="95"/>
      <c r="AA274" s="95"/>
      <c r="AB274" s="178" t="str">
        <f t="shared" si="234"/>
        <v/>
      </c>
      <c r="AC274" s="95" t="str">
        <f t="shared" si="235"/>
        <v/>
      </c>
      <c r="AD274" s="436"/>
      <c r="AE274" s="95"/>
      <c r="AF274" s="95"/>
      <c r="AG274" s="178" t="str">
        <f t="shared" si="236"/>
        <v/>
      </c>
      <c r="AH274" s="95" t="str">
        <f t="shared" si="237"/>
        <v/>
      </c>
      <c r="AI274" s="436"/>
      <c r="AJ274" s="95"/>
      <c r="AK274" s="95"/>
      <c r="AL274" s="178" t="str">
        <f t="shared" si="238"/>
        <v/>
      </c>
      <c r="AM274" s="95" t="str">
        <f t="shared" si="239"/>
        <v/>
      </c>
      <c r="AN274" s="436"/>
      <c r="AO274" s="95"/>
      <c r="AP274" s="95"/>
      <c r="AQ274" s="178" t="str">
        <f t="shared" si="240"/>
        <v/>
      </c>
      <c r="AR274" s="95" t="str">
        <f t="shared" si="241"/>
        <v/>
      </c>
      <c r="AS274" s="436"/>
      <c r="AT274" s="95"/>
      <c r="AU274" s="95"/>
      <c r="AV274" s="178" t="str">
        <f t="shared" si="242"/>
        <v/>
      </c>
      <c r="AW274" s="95" t="str">
        <f t="shared" si="243"/>
        <v/>
      </c>
      <c r="AX274" s="436"/>
    </row>
    <row r="275" spans="2:50" hidden="1">
      <c r="B275" s="435"/>
      <c r="C275" s="95">
        <f t="shared" si="228"/>
        <v>9</v>
      </c>
      <c r="D275" s="95"/>
      <c r="E275" s="95"/>
      <c r="F275" s="95"/>
      <c r="G275" s="178"/>
      <c r="H275" s="436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38"/>
      <c r="M275" s="154" t="str">
        <f t="shared" si="229"/>
        <v/>
      </c>
      <c r="N275" s="433"/>
      <c r="O275" s="433"/>
      <c r="P275" s="95"/>
      <c r="Q275" s="95"/>
      <c r="R275" s="178" t="str">
        <f t="shared" si="230"/>
        <v/>
      </c>
      <c r="S275" s="95" t="str">
        <f t="shared" si="231"/>
        <v/>
      </c>
      <c r="T275" s="436"/>
      <c r="U275" s="95"/>
      <c r="V275" s="95"/>
      <c r="W275" s="178" t="str">
        <f t="shared" si="232"/>
        <v/>
      </c>
      <c r="X275" s="95" t="str">
        <f t="shared" si="233"/>
        <v/>
      </c>
      <c r="Y275" s="436"/>
      <c r="Z275" s="95"/>
      <c r="AA275" s="95"/>
      <c r="AB275" s="178" t="str">
        <f t="shared" si="234"/>
        <v/>
      </c>
      <c r="AC275" s="95" t="str">
        <f t="shared" si="235"/>
        <v/>
      </c>
      <c r="AD275" s="436"/>
      <c r="AE275" s="95"/>
      <c r="AF275" s="95"/>
      <c r="AG275" s="178" t="str">
        <f t="shared" si="236"/>
        <v/>
      </c>
      <c r="AH275" s="95" t="str">
        <f t="shared" si="237"/>
        <v/>
      </c>
      <c r="AI275" s="436"/>
      <c r="AJ275" s="95"/>
      <c r="AK275" s="95"/>
      <c r="AL275" s="178" t="str">
        <f t="shared" si="238"/>
        <v/>
      </c>
      <c r="AM275" s="95" t="str">
        <f t="shared" si="239"/>
        <v/>
      </c>
      <c r="AN275" s="436"/>
      <c r="AO275" s="95"/>
      <c r="AP275" s="95"/>
      <c r="AQ275" s="178" t="str">
        <f t="shared" si="240"/>
        <v/>
      </c>
      <c r="AR275" s="95" t="str">
        <f t="shared" si="241"/>
        <v/>
      </c>
      <c r="AS275" s="436"/>
      <c r="AT275" s="95"/>
      <c r="AU275" s="95"/>
      <c r="AV275" s="178" t="str">
        <f t="shared" si="242"/>
        <v/>
      </c>
      <c r="AW275" s="95" t="str">
        <f t="shared" si="243"/>
        <v/>
      </c>
      <c r="AX275" s="436"/>
    </row>
    <row r="276" spans="2:50" hidden="1">
      <c r="B276" s="435"/>
      <c r="C276" s="95">
        <f t="shared" si="228"/>
        <v>10</v>
      </c>
      <c r="D276" s="95"/>
      <c r="E276" s="95"/>
      <c r="F276" s="95"/>
      <c r="G276" s="178"/>
      <c r="H276" s="436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38"/>
      <c r="M276" s="154" t="str">
        <f t="shared" si="229"/>
        <v/>
      </c>
      <c r="N276" s="433"/>
      <c r="O276" s="433"/>
      <c r="P276" s="95"/>
      <c r="Q276" s="95"/>
      <c r="R276" s="178" t="str">
        <f t="shared" si="230"/>
        <v/>
      </c>
      <c r="S276" s="95" t="str">
        <f t="shared" si="231"/>
        <v/>
      </c>
      <c r="T276" s="436"/>
      <c r="U276" s="95"/>
      <c r="V276" s="95"/>
      <c r="W276" s="178" t="str">
        <f t="shared" si="232"/>
        <v/>
      </c>
      <c r="X276" s="95" t="str">
        <f t="shared" si="233"/>
        <v/>
      </c>
      <c r="Y276" s="436"/>
      <c r="Z276" s="95"/>
      <c r="AA276" s="95"/>
      <c r="AB276" s="178" t="str">
        <f t="shared" si="234"/>
        <v/>
      </c>
      <c r="AC276" s="95" t="str">
        <f t="shared" si="235"/>
        <v/>
      </c>
      <c r="AD276" s="436"/>
      <c r="AE276" s="95"/>
      <c r="AF276" s="95"/>
      <c r="AG276" s="178" t="str">
        <f t="shared" si="236"/>
        <v/>
      </c>
      <c r="AH276" s="95" t="str">
        <f t="shared" si="237"/>
        <v/>
      </c>
      <c r="AI276" s="436"/>
      <c r="AJ276" s="95"/>
      <c r="AK276" s="95"/>
      <c r="AL276" s="178" t="str">
        <f t="shared" si="238"/>
        <v/>
      </c>
      <c r="AM276" s="95" t="str">
        <f t="shared" si="239"/>
        <v/>
      </c>
      <c r="AN276" s="436"/>
      <c r="AO276" s="95"/>
      <c r="AP276" s="95"/>
      <c r="AQ276" s="178" t="str">
        <f t="shared" si="240"/>
        <v/>
      </c>
      <c r="AR276" s="95" t="str">
        <f t="shared" si="241"/>
        <v/>
      </c>
      <c r="AS276" s="436"/>
      <c r="AT276" s="95"/>
      <c r="AU276" s="95"/>
      <c r="AV276" s="178" t="str">
        <f t="shared" si="242"/>
        <v/>
      </c>
      <c r="AW276" s="95" t="str">
        <f t="shared" si="243"/>
        <v/>
      </c>
      <c r="AX276" s="436"/>
    </row>
    <row r="277" spans="2:50" hidden="1">
      <c r="B277" s="435"/>
      <c r="C277" s="95">
        <f t="shared" si="228"/>
        <v>11</v>
      </c>
      <c r="D277" s="95"/>
      <c r="E277" s="95"/>
      <c r="F277" s="95"/>
      <c r="G277" s="178"/>
      <c r="H277" s="436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38"/>
      <c r="M277" s="154" t="str">
        <f t="shared" si="229"/>
        <v/>
      </c>
      <c r="N277" s="433"/>
      <c r="O277" s="433"/>
      <c r="P277" s="95"/>
      <c r="Q277" s="95"/>
      <c r="R277" s="178" t="str">
        <f t="shared" si="230"/>
        <v/>
      </c>
      <c r="S277" s="95" t="str">
        <f t="shared" si="231"/>
        <v/>
      </c>
      <c r="T277" s="436"/>
      <c r="U277" s="95"/>
      <c r="V277" s="95"/>
      <c r="W277" s="178" t="str">
        <f t="shared" si="232"/>
        <v/>
      </c>
      <c r="X277" s="95" t="str">
        <f t="shared" si="233"/>
        <v/>
      </c>
      <c r="Y277" s="436"/>
      <c r="Z277" s="95"/>
      <c r="AA277" s="95"/>
      <c r="AB277" s="178" t="str">
        <f t="shared" si="234"/>
        <v/>
      </c>
      <c r="AC277" s="95" t="str">
        <f t="shared" si="235"/>
        <v/>
      </c>
      <c r="AD277" s="436"/>
      <c r="AE277" s="95"/>
      <c r="AF277" s="95"/>
      <c r="AG277" s="178" t="str">
        <f t="shared" si="236"/>
        <v/>
      </c>
      <c r="AH277" s="95" t="str">
        <f t="shared" si="237"/>
        <v/>
      </c>
      <c r="AI277" s="436"/>
      <c r="AJ277" s="95"/>
      <c r="AK277" s="95"/>
      <c r="AL277" s="178" t="str">
        <f t="shared" si="238"/>
        <v/>
      </c>
      <c r="AM277" s="95" t="str">
        <f t="shared" si="239"/>
        <v/>
      </c>
      <c r="AN277" s="436"/>
      <c r="AO277" s="95"/>
      <c r="AP277" s="95"/>
      <c r="AQ277" s="178" t="str">
        <f t="shared" si="240"/>
        <v/>
      </c>
      <c r="AR277" s="95" t="str">
        <f t="shared" si="241"/>
        <v/>
      </c>
      <c r="AS277" s="436"/>
      <c r="AT277" s="95"/>
      <c r="AU277" s="95"/>
      <c r="AV277" s="178" t="str">
        <f t="shared" si="242"/>
        <v/>
      </c>
      <c r="AW277" s="95" t="str">
        <f t="shared" si="243"/>
        <v/>
      </c>
      <c r="AX277" s="436"/>
    </row>
    <row r="278" spans="2:50" hidden="1">
      <c r="B278" s="435"/>
      <c r="C278" s="95">
        <f t="shared" si="228"/>
        <v>12</v>
      </c>
      <c r="D278" s="95"/>
      <c r="E278" s="95"/>
      <c r="F278" s="95"/>
      <c r="G278" s="178"/>
      <c r="H278" s="436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38"/>
      <c r="M278" s="154" t="str">
        <f t="shared" si="229"/>
        <v/>
      </c>
      <c r="N278" s="433"/>
      <c r="O278" s="433"/>
      <c r="P278" s="95"/>
      <c r="Q278" s="95"/>
      <c r="R278" s="178" t="str">
        <f t="shared" si="230"/>
        <v/>
      </c>
      <c r="S278" s="95" t="str">
        <f t="shared" si="231"/>
        <v/>
      </c>
      <c r="T278" s="436"/>
      <c r="U278" s="95"/>
      <c r="V278" s="95"/>
      <c r="W278" s="178" t="str">
        <f t="shared" si="232"/>
        <v/>
      </c>
      <c r="X278" s="95" t="str">
        <f t="shared" si="233"/>
        <v/>
      </c>
      <c r="Y278" s="436"/>
      <c r="Z278" s="95"/>
      <c r="AA278" s="95"/>
      <c r="AB278" s="178" t="str">
        <f t="shared" si="234"/>
        <v/>
      </c>
      <c r="AC278" s="95" t="str">
        <f t="shared" si="235"/>
        <v/>
      </c>
      <c r="AD278" s="436"/>
      <c r="AE278" s="95"/>
      <c r="AF278" s="95"/>
      <c r="AG278" s="178" t="str">
        <f t="shared" si="236"/>
        <v/>
      </c>
      <c r="AH278" s="95" t="str">
        <f t="shared" si="237"/>
        <v/>
      </c>
      <c r="AI278" s="436"/>
      <c r="AJ278" s="95"/>
      <c r="AK278" s="95"/>
      <c r="AL278" s="178" t="str">
        <f t="shared" si="238"/>
        <v/>
      </c>
      <c r="AM278" s="95" t="str">
        <f t="shared" si="239"/>
        <v/>
      </c>
      <c r="AN278" s="436"/>
      <c r="AO278" s="95"/>
      <c r="AP278" s="95"/>
      <c r="AQ278" s="178" t="str">
        <f t="shared" si="240"/>
        <v/>
      </c>
      <c r="AR278" s="95" t="str">
        <f t="shared" si="241"/>
        <v/>
      </c>
      <c r="AS278" s="436"/>
      <c r="AT278" s="95"/>
      <c r="AU278" s="95"/>
      <c r="AV278" s="178" t="str">
        <f t="shared" si="242"/>
        <v/>
      </c>
      <c r="AW278" s="95" t="str">
        <f t="shared" si="243"/>
        <v/>
      </c>
      <c r="AX278" s="436"/>
    </row>
    <row r="279" spans="2:50" hidden="1">
      <c r="B279" s="435"/>
      <c r="C279" s="95">
        <f t="shared" si="228"/>
        <v>13</v>
      </c>
      <c r="D279" s="95"/>
      <c r="E279" s="95"/>
      <c r="F279" s="95"/>
      <c r="G279" s="178"/>
      <c r="H279" s="436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38"/>
      <c r="M279" s="154" t="str">
        <f t="shared" si="229"/>
        <v/>
      </c>
      <c r="N279" s="433"/>
      <c r="O279" s="433"/>
      <c r="P279" s="95"/>
      <c r="Q279" s="95"/>
      <c r="R279" s="178" t="str">
        <f t="shared" si="230"/>
        <v/>
      </c>
      <c r="S279" s="95" t="str">
        <f t="shared" si="231"/>
        <v/>
      </c>
      <c r="T279" s="436"/>
      <c r="U279" s="95"/>
      <c r="V279" s="95"/>
      <c r="W279" s="178" t="str">
        <f t="shared" si="232"/>
        <v/>
      </c>
      <c r="X279" s="95" t="str">
        <f t="shared" si="233"/>
        <v/>
      </c>
      <c r="Y279" s="436"/>
      <c r="Z279" s="95"/>
      <c r="AA279" s="95"/>
      <c r="AB279" s="178" t="str">
        <f t="shared" si="234"/>
        <v/>
      </c>
      <c r="AC279" s="95" t="str">
        <f t="shared" si="235"/>
        <v/>
      </c>
      <c r="AD279" s="436"/>
      <c r="AE279" s="95"/>
      <c r="AF279" s="95"/>
      <c r="AG279" s="178" t="str">
        <f t="shared" si="236"/>
        <v/>
      </c>
      <c r="AH279" s="95" t="str">
        <f t="shared" si="237"/>
        <v/>
      </c>
      <c r="AI279" s="436"/>
      <c r="AJ279" s="95"/>
      <c r="AK279" s="95"/>
      <c r="AL279" s="178" t="str">
        <f t="shared" si="238"/>
        <v/>
      </c>
      <c r="AM279" s="95" t="str">
        <f t="shared" si="239"/>
        <v/>
      </c>
      <c r="AN279" s="436"/>
      <c r="AO279" s="95"/>
      <c r="AP279" s="95"/>
      <c r="AQ279" s="178" t="str">
        <f t="shared" si="240"/>
        <v/>
      </c>
      <c r="AR279" s="95" t="str">
        <f t="shared" si="241"/>
        <v/>
      </c>
      <c r="AS279" s="436"/>
      <c r="AT279" s="95"/>
      <c r="AU279" s="95"/>
      <c r="AV279" s="178" t="str">
        <f t="shared" si="242"/>
        <v/>
      </c>
      <c r="AW279" s="95" t="str">
        <f t="shared" si="243"/>
        <v/>
      </c>
      <c r="AX279" s="436"/>
    </row>
    <row r="280" spans="2:50" hidden="1">
      <c r="B280" s="435"/>
      <c r="C280" s="95">
        <f t="shared" si="228"/>
        <v>14</v>
      </c>
      <c r="D280" s="95"/>
      <c r="E280" s="95"/>
      <c r="F280" s="95"/>
      <c r="G280" s="178"/>
      <c r="H280" s="436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38"/>
      <c r="M280" s="154" t="str">
        <f t="shared" si="229"/>
        <v/>
      </c>
      <c r="N280" s="433"/>
      <c r="O280" s="433"/>
      <c r="P280" s="95"/>
      <c r="Q280" s="95"/>
      <c r="R280" s="178" t="str">
        <f t="shared" si="230"/>
        <v/>
      </c>
      <c r="S280" s="95" t="str">
        <f t="shared" si="231"/>
        <v/>
      </c>
      <c r="T280" s="436"/>
      <c r="U280" s="95"/>
      <c r="V280" s="95"/>
      <c r="W280" s="178" t="str">
        <f t="shared" si="232"/>
        <v/>
      </c>
      <c r="X280" s="95" t="str">
        <f t="shared" si="233"/>
        <v/>
      </c>
      <c r="Y280" s="436"/>
      <c r="Z280" s="95"/>
      <c r="AA280" s="95"/>
      <c r="AB280" s="178" t="str">
        <f t="shared" si="234"/>
        <v/>
      </c>
      <c r="AC280" s="95" t="str">
        <f t="shared" si="235"/>
        <v/>
      </c>
      <c r="AD280" s="436"/>
      <c r="AE280" s="95"/>
      <c r="AF280" s="95"/>
      <c r="AG280" s="178" t="str">
        <f t="shared" si="236"/>
        <v/>
      </c>
      <c r="AH280" s="95" t="str">
        <f t="shared" si="237"/>
        <v/>
      </c>
      <c r="AI280" s="436"/>
      <c r="AJ280" s="95"/>
      <c r="AK280" s="95"/>
      <c r="AL280" s="178" t="str">
        <f t="shared" si="238"/>
        <v/>
      </c>
      <c r="AM280" s="95" t="str">
        <f t="shared" si="239"/>
        <v/>
      </c>
      <c r="AN280" s="436"/>
      <c r="AO280" s="95"/>
      <c r="AP280" s="95"/>
      <c r="AQ280" s="178" t="str">
        <f t="shared" si="240"/>
        <v/>
      </c>
      <c r="AR280" s="95" t="str">
        <f t="shared" si="241"/>
        <v/>
      </c>
      <c r="AS280" s="436"/>
      <c r="AT280" s="95"/>
      <c r="AU280" s="95"/>
      <c r="AV280" s="178" t="str">
        <f t="shared" si="242"/>
        <v/>
      </c>
      <c r="AW280" s="95" t="str">
        <f t="shared" si="243"/>
        <v/>
      </c>
      <c r="AX280" s="436"/>
    </row>
    <row r="281" spans="2:50" hidden="1">
      <c r="B281" s="435"/>
      <c r="C281" s="95">
        <f t="shared" si="228"/>
        <v>15</v>
      </c>
      <c r="D281" s="95"/>
      <c r="E281" s="95"/>
      <c r="F281" s="95"/>
      <c r="G281" s="178"/>
      <c r="H281" s="436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39"/>
      <c r="M281" s="154" t="str">
        <f t="shared" si="229"/>
        <v/>
      </c>
      <c r="N281" s="433"/>
      <c r="O281" s="433"/>
      <c r="P281" s="95"/>
      <c r="Q281" s="95"/>
      <c r="R281" s="178" t="str">
        <f t="shared" si="230"/>
        <v/>
      </c>
      <c r="S281" s="95" t="str">
        <f t="shared" si="231"/>
        <v/>
      </c>
      <c r="T281" s="436"/>
      <c r="U281" s="95"/>
      <c r="V281" s="95"/>
      <c r="W281" s="178" t="str">
        <f t="shared" si="232"/>
        <v/>
      </c>
      <c r="X281" s="95" t="str">
        <f t="shared" si="233"/>
        <v/>
      </c>
      <c r="Y281" s="436"/>
      <c r="Z281" s="95"/>
      <c r="AA281" s="95"/>
      <c r="AB281" s="178" t="str">
        <f t="shared" si="234"/>
        <v/>
      </c>
      <c r="AC281" s="95" t="str">
        <f t="shared" si="235"/>
        <v/>
      </c>
      <c r="AD281" s="436"/>
      <c r="AE281" s="95"/>
      <c r="AF281" s="95"/>
      <c r="AG281" s="178" t="str">
        <f t="shared" si="236"/>
        <v/>
      </c>
      <c r="AH281" s="95" t="str">
        <f t="shared" si="237"/>
        <v/>
      </c>
      <c r="AI281" s="436"/>
      <c r="AJ281" s="95"/>
      <c r="AK281" s="95"/>
      <c r="AL281" s="178" t="str">
        <f t="shared" si="238"/>
        <v/>
      </c>
      <c r="AM281" s="95" t="str">
        <f t="shared" si="239"/>
        <v/>
      </c>
      <c r="AN281" s="436"/>
      <c r="AO281" s="95"/>
      <c r="AP281" s="95"/>
      <c r="AQ281" s="178" t="str">
        <f t="shared" si="240"/>
        <v/>
      </c>
      <c r="AR281" s="95" t="str">
        <f t="shared" si="241"/>
        <v/>
      </c>
      <c r="AS281" s="436"/>
      <c r="AT281" s="95"/>
      <c r="AU281" s="95"/>
      <c r="AV281" s="178" t="str">
        <f t="shared" si="242"/>
        <v/>
      </c>
      <c r="AW281" s="95" t="str">
        <f t="shared" si="243"/>
        <v/>
      </c>
      <c r="AX281" s="436"/>
    </row>
    <row r="282" spans="2:50" ht="15.75" hidden="1">
      <c r="B282" s="443" t="s">
        <v>167</v>
      </c>
      <c r="C282" s="444"/>
      <c r="D282" s="444"/>
      <c r="E282" s="444"/>
      <c r="F282" s="444"/>
      <c r="G282" s="444"/>
      <c r="H282" s="444"/>
      <c r="I282" s="151"/>
      <c r="J282" s="151"/>
      <c r="K282" s="151"/>
      <c r="L282" s="151"/>
      <c r="M282" s="151"/>
      <c r="N282" s="433" t="s">
        <v>159</v>
      </c>
      <c r="O282" s="446" t="s">
        <v>106</v>
      </c>
      <c r="P282" s="448">
        <f>AT262+1</f>
        <v>45965</v>
      </c>
      <c r="Q282" s="435"/>
      <c r="R282" s="435"/>
      <c r="S282" s="435"/>
      <c r="T282" s="435"/>
      <c r="U282" s="448">
        <f>P282+1</f>
        <v>45966</v>
      </c>
      <c r="V282" s="435"/>
      <c r="W282" s="435"/>
      <c r="X282" s="435"/>
      <c r="Y282" s="435"/>
      <c r="Z282" s="448">
        <f>U282+1</f>
        <v>45967</v>
      </c>
      <c r="AA282" s="435"/>
      <c r="AB282" s="435"/>
      <c r="AC282" s="435"/>
      <c r="AD282" s="435"/>
      <c r="AE282" s="448">
        <f>Z282+1</f>
        <v>45968</v>
      </c>
      <c r="AF282" s="435"/>
      <c r="AG282" s="435"/>
      <c r="AH282" s="435"/>
      <c r="AI282" s="435"/>
      <c r="AJ282" s="448">
        <f>AE282+1</f>
        <v>45969</v>
      </c>
      <c r="AK282" s="435"/>
      <c r="AL282" s="435"/>
      <c r="AM282" s="435"/>
      <c r="AN282" s="435"/>
      <c r="AO282" s="448">
        <f>AJ282+1</f>
        <v>45970</v>
      </c>
      <c r="AP282" s="435"/>
      <c r="AQ282" s="435"/>
      <c r="AR282" s="435"/>
      <c r="AS282" s="435"/>
      <c r="AT282" s="448">
        <f>AO282+1</f>
        <v>45971</v>
      </c>
      <c r="AU282" s="435"/>
      <c r="AV282" s="435"/>
      <c r="AW282" s="435"/>
      <c r="AX282" s="435"/>
    </row>
    <row r="283" spans="2:50" ht="15.75" hidden="1">
      <c r="B283" s="445"/>
      <c r="C283" s="445"/>
      <c r="D283" s="445"/>
      <c r="E283" s="445"/>
      <c r="F283" s="445"/>
      <c r="G283" s="445"/>
      <c r="H283" s="445"/>
      <c r="I283" s="151"/>
      <c r="J283" s="151"/>
      <c r="K283" s="151"/>
      <c r="L283" s="151"/>
      <c r="M283" s="151"/>
      <c r="N283" s="433"/>
      <c r="O283" s="447"/>
      <c r="P283" s="448" t="s">
        <v>120</v>
      </c>
      <c r="Q283" s="435"/>
      <c r="R283" s="435"/>
      <c r="S283" s="435"/>
      <c r="T283" s="435"/>
      <c r="U283" s="448" t="s">
        <v>114</v>
      </c>
      <c r="V283" s="435"/>
      <c r="W283" s="435"/>
      <c r="X283" s="435"/>
      <c r="Y283" s="435"/>
      <c r="Z283" s="448" t="s">
        <v>115</v>
      </c>
      <c r="AA283" s="435"/>
      <c r="AB283" s="435"/>
      <c r="AC283" s="435"/>
      <c r="AD283" s="435"/>
      <c r="AE283" s="448" t="s">
        <v>116</v>
      </c>
      <c r="AF283" s="435"/>
      <c r="AG283" s="435"/>
      <c r="AH283" s="435"/>
      <c r="AI283" s="435"/>
      <c r="AJ283" s="448" t="s">
        <v>117</v>
      </c>
      <c r="AK283" s="435"/>
      <c r="AL283" s="435"/>
      <c r="AM283" s="435"/>
      <c r="AN283" s="435"/>
      <c r="AO283" s="448" t="s">
        <v>118</v>
      </c>
      <c r="AP283" s="435"/>
      <c r="AQ283" s="435"/>
      <c r="AR283" s="435"/>
      <c r="AS283" s="435"/>
      <c r="AT283" s="448" t="s">
        <v>119</v>
      </c>
      <c r="AU283" s="435"/>
      <c r="AV283" s="435"/>
      <c r="AW283" s="435"/>
      <c r="AX283" s="435"/>
    </row>
    <row r="284" spans="2:50" hidden="1">
      <c r="B284" s="433" t="s">
        <v>155</v>
      </c>
      <c r="C284" s="433" t="s">
        <v>147</v>
      </c>
      <c r="D284" s="433"/>
      <c r="E284" s="433" t="s">
        <v>149</v>
      </c>
      <c r="F284" s="433"/>
      <c r="G284" s="433"/>
      <c r="H284" s="440" t="s">
        <v>156</v>
      </c>
      <c r="I284" s="434" t="s">
        <v>225</v>
      </c>
      <c r="J284" s="434"/>
      <c r="K284" s="434"/>
      <c r="L284" s="434" t="s">
        <v>156</v>
      </c>
      <c r="M284" s="434" t="s">
        <v>168</v>
      </c>
      <c r="N284" s="433"/>
      <c r="O284" s="433" t="s">
        <v>158</v>
      </c>
      <c r="P284" s="430" t="s">
        <v>152</v>
      </c>
      <c r="Q284" s="431"/>
      <c r="R284" s="431"/>
      <c r="S284" s="432"/>
      <c r="T284" s="433" t="s">
        <v>156</v>
      </c>
      <c r="U284" s="430" t="s">
        <v>152</v>
      </c>
      <c r="V284" s="431"/>
      <c r="W284" s="431"/>
      <c r="X284" s="432"/>
      <c r="Y284" s="433" t="s">
        <v>156</v>
      </c>
      <c r="Z284" s="430" t="s">
        <v>152</v>
      </c>
      <c r="AA284" s="431"/>
      <c r="AB284" s="431"/>
      <c r="AC284" s="432"/>
      <c r="AD284" s="433" t="s">
        <v>156</v>
      </c>
      <c r="AE284" s="430" t="s">
        <v>152</v>
      </c>
      <c r="AF284" s="431"/>
      <c r="AG284" s="431"/>
      <c r="AH284" s="432"/>
      <c r="AI284" s="433" t="s">
        <v>156</v>
      </c>
      <c r="AJ284" s="430" t="s">
        <v>152</v>
      </c>
      <c r="AK284" s="431"/>
      <c r="AL284" s="431"/>
      <c r="AM284" s="432"/>
      <c r="AN284" s="433" t="s">
        <v>156</v>
      </c>
      <c r="AO284" s="430" t="s">
        <v>152</v>
      </c>
      <c r="AP284" s="431"/>
      <c r="AQ284" s="431"/>
      <c r="AR284" s="432"/>
      <c r="AS284" s="433" t="s">
        <v>156</v>
      </c>
      <c r="AT284" s="430" t="s">
        <v>152</v>
      </c>
      <c r="AU284" s="431"/>
      <c r="AV284" s="431"/>
      <c r="AW284" s="432"/>
      <c r="AX284" s="433" t="s">
        <v>156</v>
      </c>
    </row>
    <row r="285" spans="2:50" hidden="1">
      <c r="B285" s="433"/>
      <c r="C285" s="433"/>
      <c r="D285" s="433"/>
      <c r="E285" s="433" t="s">
        <v>148</v>
      </c>
      <c r="F285" s="433"/>
      <c r="G285" s="433"/>
      <c r="H285" s="441"/>
      <c r="I285" s="434" t="s">
        <v>148</v>
      </c>
      <c r="J285" s="434"/>
      <c r="K285" s="434"/>
      <c r="L285" s="434"/>
      <c r="M285" s="434"/>
      <c r="N285" s="433"/>
      <c r="O285" s="433"/>
      <c r="P285" s="430" t="s">
        <v>153</v>
      </c>
      <c r="Q285" s="431"/>
      <c r="R285" s="431"/>
      <c r="S285" s="432"/>
      <c r="T285" s="433"/>
      <c r="U285" s="430" t="s">
        <v>153</v>
      </c>
      <c r="V285" s="431"/>
      <c r="W285" s="431"/>
      <c r="X285" s="432"/>
      <c r="Y285" s="433"/>
      <c r="Z285" s="430" t="s">
        <v>153</v>
      </c>
      <c r="AA285" s="431"/>
      <c r="AB285" s="431"/>
      <c r="AC285" s="432"/>
      <c r="AD285" s="433"/>
      <c r="AE285" s="430" t="s">
        <v>153</v>
      </c>
      <c r="AF285" s="431"/>
      <c r="AG285" s="431"/>
      <c r="AH285" s="432"/>
      <c r="AI285" s="433"/>
      <c r="AJ285" s="430" t="s">
        <v>153</v>
      </c>
      <c r="AK285" s="431"/>
      <c r="AL285" s="431"/>
      <c r="AM285" s="432"/>
      <c r="AN285" s="433"/>
      <c r="AO285" s="430" t="s">
        <v>153</v>
      </c>
      <c r="AP285" s="431"/>
      <c r="AQ285" s="431"/>
      <c r="AR285" s="432"/>
      <c r="AS285" s="433"/>
      <c r="AT285" s="430" t="s">
        <v>153</v>
      </c>
      <c r="AU285" s="431"/>
      <c r="AV285" s="431"/>
      <c r="AW285" s="432"/>
      <c r="AX285" s="433"/>
    </row>
    <row r="286" spans="2:50" hidden="1">
      <c r="B286" s="433"/>
      <c r="C286" s="433"/>
      <c r="D286" s="433"/>
      <c r="E286" s="94" t="s">
        <v>150</v>
      </c>
      <c r="F286" s="94" t="s">
        <v>151</v>
      </c>
      <c r="G286" s="94" t="s">
        <v>154</v>
      </c>
      <c r="H286" s="442"/>
      <c r="I286" s="153" t="s">
        <v>150</v>
      </c>
      <c r="J286" s="153" t="s">
        <v>151</v>
      </c>
      <c r="K286" s="153" t="s">
        <v>154</v>
      </c>
      <c r="L286" s="434"/>
      <c r="M286" s="434"/>
      <c r="N286" s="433"/>
      <c r="O286" s="433"/>
      <c r="P286" s="94" t="s">
        <v>150</v>
      </c>
      <c r="Q286" s="94" t="s">
        <v>151</v>
      </c>
      <c r="R286" s="94" t="s">
        <v>154</v>
      </c>
      <c r="S286" s="94" t="s">
        <v>168</v>
      </c>
      <c r="T286" s="433"/>
      <c r="U286" s="94" t="s">
        <v>150</v>
      </c>
      <c r="V286" s="94" t="s">
        <v>151</v>
      </c>
      <c r="W286" s="94" t="s">
        <v>154</v>
      </c>
      <c r="X286" s="94" t="s">
        <v>168</v>
      </c>
      <c r="Y286" s="433"/>
      <c r="Z286" s="94" t="s">
        <v>150</v>
      </c>
      <c r="AA286" s="94" t="s">
        <v>151</v>
      </c>
      <c r="AB286" s="94" t="s">
        <v>154</v>
      </c>
      <c r="AC286" s="94" t="s">
        <v>168</v>
      </c>
      <c r="AD286" s="43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3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3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3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33"/>
    </row>
    <row r="287" spans="2:50" hidden="1">
      <c r="B287" s="433" t="s">
        <v>139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36" t="e">
        <f>AVERAGE(G287:G301)</f>
        <v>#DIV/0!</v>
      </c>
      <c r="I287" s="154" t="str">
        <f t="shared" ref="I287:K289" si="245">IFERROR(AVERAGE(P287,U287,Z287,AE287,AJ287,AO287,AT287),"")</f>
        <v/>
      </c>
      <c r="J287" s="154" t="str">
        <f t="shared" si="245"/>
        <v/>
      </c>
      <c r="K287" s="155" t="str">
        <f t="shared" si="245"/>
        <v/>
      </c>
      <c r="L287" s="437" t="str">
        <f>IFERROR(AVERAGE(K287:K301),"-")</f>
        <v>-</v>
      </c>
      <c r="M287" s="154" t="str">
        <f>IFERROR(RANK(K287, K$287:K$301),"")</f>
        <v/>
      </c>
      <c r="N287" s="433"/>
      <c r="O287" s="43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36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36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36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36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36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36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36" t="e">
        <f>AVERAGE(AV287:AV301)</f>
        <v>#DIV/0!</v>
      </c>
    </row>
    <row r="288" spans="2:50" hidden="1">
      <c r="B288" s="435"/>
      <c r="C288" s="95">
        <f t="shared" ref="C288:C301" si="246">C268</f>
        <v>2</v>
      </c>
      <c r="D288" s="95"/>
      <c r="E288" s="95"/>
      <c r="F288" s="95"/>
      <c r="G288" s="178"/>
      <c r="H288" s="436"/>
      <c r="I288" s="154" t="str">
        <f t="shared" si="245"/>
        <v/>
      </c>
      <c r="J288" s="154" t="str">
        <f t="shared" si="245"/>
        <v/>
      </c>
      <c r="K288" s="155" t="str">
        <f t="shared" si="245"/>
        <v/>
      </c>
      <c r="L288" s="438"/>
      <c r="M288" s="154" t="str">
        <f t="shared" ref="M288:M301" si="247">IFERROR(RANK(K288, K$287:K$301),"")</f>
        <v/>
      </c>
      <c r="N288" s="433"/>
      <c r="O288" s="433"/>
      <c r="P288" s="95"/>
      <c r="Q288" s="95"/>
      <c r="R288" s="178" t="str">
        <f t="shared" ref="R288:R301" si="248">IFERROR(Q288/P288,"")</f>
        <v/>
      </c>
      <c r="S288" s="95" t="str">
        <f t="shared" ref="S288:S301" si="249">IFERROR(RANK(R288, R$287:R$301),"")</f>
        <v/>
      </c>
      <c r="T288" s="436"/>
      <c r="U288" s="95"/>
      <c r="V288" s="95"/>
      <c r="W288" s="178" t="str">
        <f t="shared" ref="W288:W301" si="250">IFERROR(V288/U288,"")</f>
        <v/>
      </c>
      <c r="X288" s="95" t="str">
        <f t="shared" ref="X288:X301" si="251">IFERROR(RANK(W288, W$287:W$301),"")</f>
        <v/>
      </c>
      <c r="Y288" s="436"/>
      <c r="Z288" s="95"/>
      <c r="AA288" s="95"/>
      <c r="AB288" s="178" t="str">
        <f t="shared" ref="AB288:AB301" si="252">IFERROR(AA288/Z288,"")</f>
        <v/>
      </c>
      <c r="AC288" s="95" t="str">
        <f t="shared" ref="AC288:AC301" si="253">IFERROR(RANK(AB288, AB$287:AB$301),"")</f>
        <v/>
      </c>
      <c r="AD288" s="436"/>
      <c r="AE288" s="95"/>
      <c r="AF288" s="95"/>
      <c r="AG288" s="178" t="str">
        <f t="shared" ref="AG288:AG301" si="254">IFERROR(AF288/AE288,"")</f>
        <v/>
      </c>
      <c r="AH288" s="95" t="str">
        <f t="shared" ref="AH288:AH301" si="255">IFERROR(RANK(AG288, AG$287:AG$301),"")</f>
        <v/>
      </c>
      <c r="AI288" s="436"/>
      <c r="AJ288" s="95"/>
      <c r="AK288" s="95"/>
      <c r="AL288" s="178" t="str">
        <f t="shared" ref="AL288:AL301" si="256">IFERROR(AK288/AJ288,"")</f>
        <v/>
      </c>
      <c r="AM288" s="95" t="str">
        <f t="shared" ref="AM288:AM301" si="257">IFERROR(RANK(AL288, AL$287:AL$301),"")</f>
        <v/>
      </c>
      <c r="AN288" s="436"/>
      <c r="AO288" s="95"/>
      <c r="AP288" s="95"/>
      <c r="AQ288" s="178" t="str">
        <f t="shared" ref="AQ288:AQ301" si="258">IFERROR(AP288/AO288,"")</f>
        <v/>
      </c>
      <c r="AR288" s="95" t="str">
        <f t="shared" ref="AR288:AR301" si="259">IFERROR(RANK(AQ288, AQ$287:AQ$301),"")</f>
        <v/>
      </c>
      <c r="AS288" s="436"/>
      <c r="AT288" s="95"/>
      <c r="AU288" s="95"/>
      <c r="AV288" s="178" t="str">
        <f t="shared" ref="AV288:AV301" si="260">IFERROR(AU288/AT288,"")</f>
        <v/>
      </c>
      <c r="AW288" s="95" t="str">
        <f t="shared" ref="AW288:AW301" si="261">IFERROR(RANK(AV288, AV$287:AV$301),"")</f>
        <v/>
      </c>
      <c r="AX288" s="436"/>
    </row>
    <row r="289" spans="2:50" hidden="1">
      <c r="B289" s="435"/>
      <c r="C289" s="95">
        <f t="shared" si="246"/>
        <v>3</v>
      </c>
      <c r="D289" s="95"/>
      <c r="E289" s="95"/>
      <c r="F289" s="95"/>
      <c r="G289" s="178"/>
      <c r="H289" s="436"/>
      <c r="I289" s="154" t="str">
        <f t="shared" si="245"/>
        <v/>
      </c>
      <c r="J289" s="154" t="str">
        <f t="shared" si="245"/>
        <v/>
      </c>
      <c r="K289" s="155" t="str">
        <f t="shared" si="245"/>
        <v/>
      </c>
      <c r="L289" s="438"/>
      <c r="M289" s="154" t="str">
        <f t="shared" si="247"/>
        <v/>
      </c>
      <c r="N289" s="433"/>
      <c r="O289" s="433"/>
      <c r="P289" s="95"/>
      <c r="Q289" s="95"/>
      <c r="R289" s="178" t="str">
        <f t="shared" si="248"/>
        <v/>
      </c>
      <c r="S289" s="95" t="str">
        <f t="shared" si="249"/>
        <v/>
      </c>
      <c r="T289" s="436"/>
      <c r="U289" s="95"/>
      <c r="V289" s="95"/>
      <c r="W289" s="178" t="str">
        <f t="shared" si="250"/>
        <v/>
      </c>
      <c r="X289" s="95" t="str">
        <f t="shared" si="251"/>
        <v/>
      </c>
      <c r="Y289" s="436"/>
      <c r="Z289" s="95"/>
      <c r="AA289" s="95"/>
      <c r="AB289" s="178" t="str">
        <f t="shared" si="252"/>
        <v/>
      </c>
      <c r="AC289" s="95" t="str">
        <f t="shared" si="253"/>
        <v/>
      </c>
      <c r="AD289" s="436"/>
      <c r="AE289" s="95"/>
      <c r="AF289" s="95"/>
      <c r="AG289" s="178" t="str">
        <f t="shared" si="254"/>
        <v/>
      </c>
      <c r="AH289" s="95" t="str">
        <f t="shared" si="255"/>
        <v/>
      </c>
      <c r="AI289" s="436"/>
      <c r="AJ289" s="95"/>
      <c r="AK289" s="95"/>
      <c r="AL289" s="178" t="str">
        <f t="shared" si="256"/>
        <v/>
      </c>
      <c r="AM289" s="95" t="str">
        <f t="shared" si="257"/>
        <v/>
      </c>
      <c r="AN289" s="436"/>
      <c r="AO289" s="95"/>
      <c r="AP289" s="95"/>
      <c r="AQ289" s="178" t="str">
        <f t="shared" si="258"/>
        <v/>
      </c>
      <c r="AR289" s="95" t="str">
        <f t="shared" si="259"/>
        <v/>
      </c>
      <c r="AS289" s="436"/>
      <c r="AT289" s="95"/>
      <c r="AU289" s="95"/>
      <c r="AV289" s="178" t="str">
        <f t="shared" si="260"/>
        <v/>
      </c>
      <c r="AW289" s="95" t="str">
        <f t="shared" si="261"/>
        <v/>
      </c>
      <c r="AX289" s="436"/>
    </row>
    <row r="290" spans="2:50" hidden="1">
      <c r="B290" s="435"/>
      <c r="C290" s="95">
        <f t="shared" si="246"/>
        <v>4</v>
      </c>
      <c r="D290" s="95"/>
      <c r="E290" s="95"/>
      <c r="F290" s="95"/>
      <c r="G290" s="178"/>
      <c r="H290" s="436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38"/>
      <c r="M290" s="154" t="str">
        <f t="shared" si="247"/>
        <v/>
      </c>
      <c r="N290" s="433"/>
      <c r="O290" s="433"/>
      <c r="P290" s="95"/>
      <c r="Q290" s="95"/>
      <c r="R290" s="178" t="str">
        <f t="shared" si="248"/>
        <v/>
      </c>
      <c r="S290" s="95" t="str">
        <f t="shared" si="249"/>
        <v/>
      </c>
      <c r="T290" s="436"/>
      <c r="U290" s="95"/>
      <c r="V290" s="95"/>
      <c r="W290" s="178" t="str">
        <f t="shared" si="250"/>
        <v/>
      </c>
      <c r="X290" s="95" t="str">
        <f t="shared" si="251"/>
        <v/>
      </c>
      <c r="Y290" s="436"/>
      <c r="Z290" s="95"/>
      <c r="AA290" s="95"/>
      <c r="AB290" s="178" t="str">
        <f t="shared" si="252"/>
        <v/>
      </c>
      <c r="AC290" s="95" t="str">
        <f t="shared" si="253"/>
        <v/>
      </c>
      <c r="AD290" s="436"/>
      <c r="AE290" s="95"/>
      <c r="AF290" s="95"/>
      <c r="AG290" s="178" t="str">
        <f t="shared" si="254"/>
        <v/>
      </c>
      <c r="AH290" s="95" t="str">
        <f t="shared" si="255"/>
        <v/>
      </c>
      <c r="AI290" s="436"/>
      <c r="AJ290" s="95"/>
      <c r="AK290" s="95"/>
      <c r="AL290" s="178" t="str">
        <f t="shared" si="256"/>
        <v/>
      </c>
      <c r="AM290" s="95" t="str">
        <f t="shared" si="257"/>
        <v/>
      </c>
      <c r="AN290" s="436"/>
      <c r="AO290" s="95"/>
      <c r="AP290" s="95"/>
      <c r="AQ290" s="178" t="str">
        <f t="shared" si="258"/>
        <v/>
      </c>
      <c r="AR290" s="95" t="str">
        <f t="shared" si="259"/>
        <v/>
      </c>
      <c r="AS290" s="436"/>
      <c r="AT290" s="95"/>
      <c r="AU290" s="95"/>
      <c r="AV290" s="178" t="str">
        <f t="shared" si="260"/>
        <v/>
      </c>
      <c r="AW290" s="95" t="str">
        <f t="shared" si="261"/>
        <v/>
      </c>
      <c r="AX290" s="436"/>
    </row>
    <row r="291" spans="2:50" hidden="1">
      <c r="B291" s="435"/>
      <c r="C291" s="95">
        <f t="shared" si="246"/>
        <v>5</v>
      </c>
      <c r="D291" s="95"/>
      <c r="E291" s="95"/>
      <c r="F291" s="95"/>
      <c r="G291" s="178"/>
      <c r="H291" s="436"/>
      <c r="I291" s="154" t="str">
        <f t="shared" ref="I291:K301" si="262">IFERROR(AVERAGE(P291,U291,Z291,AE291,AJ291,AO291,AT291),"")</f>
        <v/>
      </c>
      <c r="J291" s="154" t="str">
        <f t="shared" si="262"/>
        <v/>
      </c>
      <c r="K291" s="155" t="str">
        <f t="shared" si="262"/>
        <v/>
      </c>
      <c r="L291" s="438"/>
      <c r="M291" s="154" t="str">
        <f t="shared" si="247"/>
        <v/>
      </c>
      <c r="N291" s="433"/>
      <c r="O291" s="433"/>
      <c r="P291" s="95"/>
      <c r="Q291" s="95"/>
      <c r="R291" s="178" t="str">
        <f t="shared" si="248"/>
        <v/>
      </c>
      <c r="S291" s="95" t="str">
        <f t="shared" si="249"/>
        <v/>
      </c>
      <c r="T291" s="436"/>
      <c r="U291" s="95"/>
      <c r="V291" s="95"/>
      <c r="W291" s="178" t="str">
        <f t="shared" si="250"/>
        <v/>
      </c>
      <c r="X291" s="95" t="str">
        <f t="shared" si="251"/>
        <v/>
      </c>
      <c r="Y291" s="436"/>
      <c r="Z291" s="95"/>
      <c r="AA291" s="95"/>
      <c r="AB291" s="178" t="str">
        <f t="shared" si="252"/>
        <v/>
      </c>
      <c r="AC291" s="95" t="str">
        <f t="shared" si="253"/>
        <v/>
      </c>
      <c r="AD291" s="436"/>
      <c r="AE291" s="95"/>
      <c r="AF291" s="95"/>
      <c r="AG291" s="178" t="str">
        <f t="shared" si="254"/>
        <v/>
      </c>
      <c r="AH291" s="95" t="str">
        <f t="shared" si="255"/>
        <v/>
      </c>
      <c r="AI291" s="436"/>
      <c r="AJ291" s="95"/>
      <c r="AK291" s="95"/>
      <c r="AL291" s="178" t="str">
        <f t="shared" si="256"/>
        <v/>
      </c>
      <c r="AM291" s="95" t="str">
        <f t="shared" si="257"/>
        <v/>
      </c>
      <c r="AN291" s="436"/>
      <c r="AO291" s="95"/>
      <c r="AP291" s="95"/>
      <c r="AQ291" s="178" t="str">
        <f t="shared" si="258"/>
        <v/>
      </c>
      <c r="AR291" s="95" t="str">
        <f t="shared" si="259"/>
        <v/>
      </c>
      <c r="AS291" s="436"/>
      <c r="AT291" s="95"/>
      <c r="AU291" s="95"/>
      <c r="AV291" s="178" t="str">
        <f t="shared" si="260"/>
        <v/>
      </c>
      <c r="AW291" s="95" t="str">
        <f t="shared" si="261"/>
        <v/>
      </c>
      <c r="AX291" s="436"/>
    </row>
    <row r="292" spans="2:50" hidden="1">
      <c r="B292" s="435"/>
      <c r="C292" s="95">
        <f t="shared" si="246"/>
        <v>6</v>
      </c>
      <c r="D292" s="95"/>
      <c r="E292" s="95"/>
      <c r="F292" s="95"/>
      <c r="G292" s="178"/>
      <c r="H292" s="436"/>
      <c r="I292" s="154" t="str">
        <f t="shared" si="262"/>
        <v/>
      </c>
      <c r="J292" s="154" t="str">
        <f t="shared" si="262"/>
        <v/>
      </c>
      <c r="K292" s="155" t="str">
        <f t="shared" si="262"/>
        <v/>
      </c>
      <c r="L292" s="438"/>
      <c r="M292" s="154" t="str">
        <f t="shared" si="247"/>
        <v/>
      </c>
      <c r="N292" s="433"/>
      <c r="O292" s="433"/>
      <c r="P292" s="95"/>
      <c r="Q292" s="95"/>
      <c r="R292" s="178" t="str">
        <f t="shared" si="248"/>
        <v/>
      </c>
      <c r="S292" s="95" t="str">
        <f t="shared" si="249"/>
        <v/>
      </c>
      <c r="T292" s="436"/>
      <c r="U292" s="95"/>
      <c r="V292" s="95"/>
      <c r="W292" s="178" t="str">
        <f t="shared" si="250"/>
        <v/>
      </c>
      <c r="X292" s="95" t="str">
        <f t="shared" si="251"/>
        <v/>
      </c>
      <c r="Y292" s="436"/>
      <c r="Z292" s="95"/>
      <c r="AA292" s="95"/>
      <c r="AB292" s="178" t="str">
        <f t="shared" si="252"/>
        <v/>
      </c>
      <c r="AC292" s="95" t="str">
        <f t="shared" si="253"/>
        <v/>
      </c>
      <c r="AD292" s="436"/>
      <c r="AE292" s="95"/>
      <c r="AF292" s="95"/>
      <c r="AG292" s="178" t="str">
        <f t="shared" si="254"/>
        <v/>
      </c>
      <c r="AH292" s="95" t="str">
        <f t="shared" si="255"/>
        <v/>
      </c>
      <c r="AI292" s="436"/>
      <c r="AJ292" s="95"/>
      <c r="AK292" s="95"/>
      <c r="AL292" s="178" t="str">
        <f t="shared" si="256"/>
        <v/>
      </c>
      <c r="AM292" s="95" t="str">
        <f t="shared" si="257"/>
        <v/>
      </c>
      <c r="AN292" s="436"/>
      <c r="AO292" s="95"/>
      <c r="AP292" s="95"/>
      <c r="AQ292" s="178" t="str">
        <f t="shared" si="258"/>
        <v/>
      </c>
      <c r="AR292" s="95" t="str">
        <f t="shared" si="259"/>
        <v/>
      </c>
      <c r="AS292" s="436"/>
      <c r="AT292" s="95"/>
      <c r="AU292" s="95"/>
      <c r="AV292" s="178" t="str">
        <f t="shared" si="260"/>
        <v/>
      </c>
      <c r="AW292" s="95" t="str">
        <f t="shared" si="261"/>
        <v/>
      </c>
      <c r="AX292" s="436"/>
    </row>
    <row r="293" spans="2:50" hidden="1">
      <c r="B293" s="435"/>
      <c r="C293" s="95">
        <f t="shared" si="246"/>
        <v>7</v>
      </c>
      <c r="D293" s="95"/>
      <c r="E293" s="95"/>
      <c r="F293" s="95"/>
      <c r="G293" s="178"/>
      <c r="H293" s="436"/>
      <c r="I293" s="154" t="str">
        <f t="shared" si="262"/>
        <v/>
      </c>
      <c r="J293" s="154" t="str">
        <f t="shared" si="262"/>
        <v/>
      </c>
      <c r="K293" s="155" t="str">
        <f t="shared" si="262"/>
        <v/>
      </c>
      <c r="L293" s="438"/>
      <c r="M293" s="154" t="str">
        <f t="shared" si="247"/>
        <v/>
      </c>
      <c r="N293" s="433"/>
      <c r="O293" s="433"/>
      <c r="P293" s="95"/>
      <c r="Q293" s="95"/>
      <c r="R293" s="178" t="str">
        <f t="shared" si="248"/>
        <v/>
      </c>
      <c r="S293" s="95" t="str">
        <f t="shared" si="249"/>
        <v/>
      </c>
      <c r="T293" s="436"/>
      <c r="U293" s="95"/>
      <c r="V293" s="95"/>
      <c r="W293" s="178" t="str">
        <f t="shared" si="250"/>
        <v/>
      </c>
      <c r="X293" s="95" t="str">
        <f t="shared" si="251"/>
        <v/>
      </c>
      <c r="Y293" s="436"/>
      <c r="Z293" s="95"/>
      <c r="AA293" s="95"/>
      <c r="AB293" s="178" t="str">
        <f t="shared" si="252"/>
        <v/>
      </c>
      <c r="AC293" s="95" t="str">
        <f t="shared" si="253"/>
        <v/>
      </c>
      <c r="AD293" s="436"/>
      <c r="AE293" s="95"/>
      <c r="AF293" s="95"/>
      <c r="AG293" s="178" t="str">
        <f t="shared" si="254"/>
        <v/>
      </c>
      <c r="AH293" s="95" t="str">
        <f t="shared" si="255"/>
        <v/>
      </c>
      <c r="AI293" s="436"/>
      <c r="AJ293" s="95"/>
      <c r="AK293" s="95"/>
      <c r="AL293" s="178" t="str">
        <f t="shared" si="256"/>
        <v/>
      </c>
      <c r="AM293" s="95" t="str">
        <f t="shared" si="257"/>
        <v/>
      </c>
      <c r="AN293" s="436"/>
      <c r="AO293" s="95"/>
      <c r="AP293" s="95"/>
      <c r="AQ293" s="178" t="str">
        <f t="shared" si="258"/>
        <v/>
      </c>
      <c r="AR293" s="95" t="str">
        <f t="shared" si="259"/>
        <v/>
      </c>
      <c r="AS293" s="436"/>
      <c r="AT293" s="95"/>
      <c r="AU293" s="95"/>
      <c r="AV293" s="178" t="str">
        <f t="shared" si="260"/>
        <v/>
      </c>
      <c r="AW293" s="95" t="str">
        <f t="shared" si="261"/>
        <v/>
      </c>
      <c r="AX293" s="436"/>
    </row>
    <row r="294" spans="2:50" hidden="1">
      <c r="B294" s="435"/>
      <c r="C294" s="95">
        <f t="shared" si="246"/>
        <v>8</v>
      </c>
      <c r="D294" s="95"/>
      <c r="E294" s="95"/>
      <c r="F294" s="95"/>
      <c r="G294" s="178"/>
      <c r="H294" s="436"/>
      <c r="I294" s="154" t="str">
        <f t="shared" si="262"/>
        <v/>
      </c>
      <c r="J294" s="154" t="str">
        <f t="shared" si="262"/>
        <v/>
      </c>
      <c r="K294" s="155" t="str">
        <f t="shared" si="262"/>
        <v/>
      </c>
      <c r="L294" s="438"/>
      <c r="M294" s="154" t="str">
        <f t="shared" si="247"/>
        <v/>
      </c>
      <c r="N294" s="433"/>
      <c r="O294" s="433"/>
      <c r="P294" s="95"/>
      <c r="Q294" s="95"/>
      <c r="R294" s="178" t="str">
        <f t="shared" si="248"/>
        <v/>
      </c>
      <c r="S294" s="95" t="str">
        <f t="shared" si="249"/>
        <v/>
      </c>
      <c r="T294" s="436"/>
      <c r="U294" s="95"/>
      <c r="V294" s="95"/>
      <c r="W294" s="178" t="str">
        <f t="shared" si="250"/>
        <v/>
      </c>
      <c r="X294" s="95" t="str">
        <f t="shared" si="251"/>
        <v/>
      </c>
      <c r="Y294" s="436"/>
      <c r="Z294" s="95"/>
      <c r="AA294" s="95"/>
      <c r="AB294" s="178" t="str">
        <f t="shared" si="252"/>
        <v/>
      </c>
      <c r="AC294" s="95" t="str">
        <f t="shared" si="253"/>
        <v/>
      </c>
      <c r="AD294" s="436"/>
      <c r="AE294" s="95"/>
      <c r="AF294" s="95"/>
      <c r="AG294" s="178" t="str">
        <f t="shared" si="254"/>
        <v/>
      </c>
      <c r="AH294" s="95" t="str">
        <f t="shared" si="255"/>
        <v/>
      </c>
      <c r="AI294" s="436"/>
      <c r="AJ294" s="95"/>
      <c r="AK294" s="95"/>
      <c r="AL294" s="178" t="str">
        <f t="shared" si="256"/>
        <v/>
      </c>
      <c r="AM294" s="95" t="str">
        <f t="shared" si="257"/>
        <v/>
      </c>
      <c r="AN294" s="436"/>
      <c r="AO294" s="95"/>
      <c r="AP294" s="95"/>
      <c r="AQ294" s="178" t="str">
        <f t="shared" si="258"/>
        <v/>
      </c>
      <c r="AR294" s="95" t="str">
        <f t="shared" si="259"/>
        <v/>
      </c>
      <c r="AS294" s="436"/>
      <c r="AT294" s="95"/>
      <c r="AU294" s="95"/>
      <c r="AV294" s="178" t="str">
        <f t="shared" si="260"/>
        <v/>
      </c>
      <c r="AW294" s="95" t="str">
        <f t="shared" si="261"/>
        <v/>
      </c>
      <c r="AX294" s="436"/>
    </row>
    <row r="295" spans="2:50" hidden="1">
      <c r="B295" s="435"/>
      <c r="C295" s="95">
        <f t="shared" si="246"/>
        <v>9</v>
      </c>
      <c r="D295" s="95"/>
      <c r="E295" s="95"/>
      <c r="F295" s="95"/>
      <c r="G295" s="178"/>
      <c r="H295" s="436"/>
      <c r="I295" s="154" t="str">
        <f t="shared" si="262"/>
        <v/>
      </c>
      <c r="J295" s="154" t="str">
        <f t="shared" si="262"/>
        <v/>
      </c>
      <c r="K295" s="155" t="str">
        <f t="shared" si="262"/>
        <v/>
      </c>
      <c r="L295" s="438"/>
      <c r="M295" s="154" t="str">
        <f t="shared" si="247"/>
        <v/>
      </c>
      <c r="N295" s="433"/>
      <c r="O295" s="433"/>
      <c r="P295" s="95"/>
      <c r="Q295" s="95"/>
      <c r="R295" s="178" t="str">
        <f t="shared" si="248"/>
        <v/>
      </c>
      <c r="S295" s="95" t="str">
        <f t="shared" si="249"/>
        <v/>
      </c>
      <c r="T295" s="436"/>
      <c r="U295" s="95"/>
      <c r="V295" s="95"/>
      <c r="W295" s="178" t="str">
        <f t="shared" si="250"/>
        <v/>
      </c>
      <c r="X295" s="95" t="str">
        <f t="shared" si="251"/>
        <v/>
      </c>
      <c r="Y295" s="436"/>
      <c r="Z295" s="95"/>
      <c r="AA295" s="95"/>
      <c r="AB295" s="178" t="str">
        <f t="shared" si="252"/>
        <v/>
      </c>
      <c r="AC295" s="95" t="str">
        <f t="shared" si="253"/>
        <v/>
      </c>
      <c r="AD295" s="436"/>
      <c r="AE295" s="95"/>
      <c r="AF295" s="95"/>
      <c r="AG295" s="178" t="str">
        <f t="shared" si="254"/>
        <v/>
      </c>
      <c r="AH295" s="95" t="str">
        <f t="shared" si="255"/>
        <v/>
      </c>
      <c r="AI295" s="436"/>
      <c r="AJ295" s="95"/>
      <c r="AK295" s="95"/>
      <c r="AL295" s="178" t="str">
        <f t="shared" si="256"/>
        <v/>
      </c>
      <c r="AM295" s="95" t="str">
        <f t="shared" si="257"/>
        <v/>
      </c>
      <c r="AN295" s="436"/>
      <c r="AO295" s="95"/>
      <c r="AP295" s="95"/>
      <c r="AQ295" s="178" t="str">
        <f t="shared" si="258"/>
        <v/>
      </c>
      <c r="AR295" s="95" t="str">
        <f t="shared" si="259"/>
        <v/>
      </c>
      <c r="AS295" s="436"/>
      <c r="AT295" s="95"/>
      <c r="AU295" s="95"/>
      <c r="AV295" s="178" t="str">
        <f t="shared" si="260"/>
        <v/>
      </c>
      <c r="AW295" s="95" t="str">
        <f t="shared" si="261"/>
        <v/>
      </c>
      <c r="AX295" s="436"/>
    </row>
    <row r="296" spans="2:50" hidden="1">
      <c r="B296" s="435"/>
      <c r="C296" s="95">
        <f t="shared" si="246"/>
        <v>10</v>
      </c>
      <c r="D296" s="95"/>
      <c r="E296" s="95"/>
      <c r="F296" s="95"/>
      <c r="G296" s="178"/>
      <c r="H296" s="436"/>
      <c r="I296" s="154" t="str">
        <f t="shared" si="262"/>
        <v/>
      </c>
      <c r="J296" s="154" t="str">
        <f t="shared" si="262"/>
        <v/>
      </c>
      <c r="K296" s="155" t="str">
        <f t="shared" si="262"/>
        <v/>
      </c>
      <c r="L296" s="438"/>
      <c r="M296" s="154" t="str">
        <f t="shared" si="247"/>
        <v/>
      </c>
      <c r="N296" s="433"/>
      <c r="O296" s="433"/>
      <c r="P296" s="95"/>
      <c r="Q296" s="95"/>
      <c r="R296" s="178" t="str">
        <f t="shared" si="248"/>
        <v/>
      </c>
      <c r="S296" s="95" t="str">
        <f t="shared" si="249"/>
        <v/>
      </c>
      <c r="T296" s="436"/>
      <c r="U296" s="95"/>
      <c r="V296" s="95"/>
      <c r="W296" s="178" t="str">
        <f t="shared" si="250"/>
        <v/>
      </c>
      <c r="X296" s="95" t="str">
        <f t="shared" si="251"/>
        <v/>
      </c>
      <c r="Y296" s="436"/>
      <c r="Z296" s="95"/>
      <c r="AA296" s="95"/>
      <c r="AB296" s="178" t="str">
        <f t="shared" si="252"/>
        <v/>
      </c>
      <c r="AC296" s="95" t="str">
        <f t="shared" si="253"/>
        <v/>
      </c>
      <c r="AD296" s="436"/>
      <c r="AE296" s="95"/>
      <c r="AF296" s="95"/>
      <c r="AG296" s="178" t="str">
        <f t="shared" si="254"/>
        <v/>
      </c>
      <c r="AH296" s="95" t="str">
        <f t="shared" si="255"/>
        <v/>
      </c>
      <c r="AI296" s="436"/>
      <c r="AJ296" s="95"/>
      <c r="AK296" s="95"/>
      <c r="AL296" s="178" t="str">
        <f t="shared" si="256"/>
        <v/>
      </c>
      <c r="AM296" s="95" t="str">
        <f t="shared" si="257"/>
        <v/>
      </c>
      <c r="AN296" s="436"/>
      <c r="AO296" s="95"/>
      <c r="AP296" s="95"/>
      <c r="AQ296" s="178" t="str">
        <f t="shared" si="258"/>
        <v/>
      </c>
      <c r="AR296" s="95" t="str">
        <f t="shared" si="259"/>
        <v/>
      </c>
      <c r="AS296" s="436"/>
      <c r="AT296" s="95"/>
      <c r="AU296" s="95"/>
      <c r="AV296" s="178" t="str">
        <f t="shared" si="260"/>
        <v/>
      </c>
      <c r="AW296" s="95" t="str">
        <f t="shared" si="261"/>
        <v/>
      </c>
      <c r="AX296" s="436"/>
    </row>
    <row r="297" spans="2:50" hidden="1">
      <c r="B297" s="435"/>
      <c r="C297" s="95">
        <f t="shared" si="246"/>
        <v>11</v>
      </c>
      <c r="D297" s="95"/>
      <c r="E297" s="95"/>
      <c r="F297" s="95"/>
      <c r="G297" s="178"/>
      <c r="H297" s="436"/>
      <c r="I297" s="154" t="str">
        <f t="shared" si="262"/>
        <v/>
      </c>
      <c r="J297" s="154" t="str">
        <f t="shared" si="262"/>
        <v/>
      </c>
      <c r="K297" s="155" t="str">
        <f t="shared" si="262"/>
        <v/>
      </c>
      <c r="L297" s="438"/>
      <c r="M297" s="154" t="str">
        <f t="shared" si="247"/>
        <v/>
      </c>
      <c r="N297" s="433"/>
      <c r="O297" s="433"/>
      <c r="P297" s="95"/>
      <c r="Q297" s="95"/>
      <c r="R297" s="178" t="str">
        <f t="shared" si="248"/>
        <v/>
      </c>
      <c r="S297" s="95" t="str">
        <f t="shared" si="249"/>
        <v/>
      </c>
      <c r="T297" s="436"/>
      <c r="U297" s="95"/>
      <c r="V297" s="95"/>
      <c r="W297" s="178" t="str">
        <f t="shared" si="250"/>
        <v/>
      </c>
      <c r="X297" s="95" t="str">
        <f t="shared" si="251"/>
        <v/>
      </c>
      <c r="Y297" s="436"/>
      <c r="Z297" s="95"/>
      <c r="AA297" s="95"/>
      <c r="AB297" s="178" t="str">
        <f t="shared" si="252"/>
        <v/>
      </c>
      <c r="AC297" s="95" t="str">
        <f t="shared" si="253"/>
        <v/>
      </c>
      <c r="AD297" s="436"/>
      <c r="AE297" s="95"/>
      <c r="AF297" s="95"/>
      <c r="AG297" s="178" t="str">
        <f t="shared" si="254"/>
        <v/>
      </c>
      <c r="AH297" s="95" t="str">
        <f t="shared" si="255"/>
        <v/>
      </c>
      <c r="AI297" s="436"/>
      <c r="AJ297" s="95"/>
      <c r="AK297" s="95"/>
      <c r="AL297" s="178" t="str">
        <f t="shared" si="256"/>
        <v/>
      </c>
      <c r="AM297" s="95" t="str">
        <f t="shared" si="257"/>
        <v/>
      </c>
      <c r="AN297" s="436"/>
      <c r="AO297" s="95"/>
      <c r="AP297" s="95"/>
      <c r="AQ297" s="178" t="str">
        <f t="shared" si="258"/>
        <v/>
      </c>
      <c r="AR297" s="95" t="str">
        <f t="shared" si="259"/>
        <v/>
      </c>
      <c r="AS297" s="436"/>
      <c r="AT297" s="95"/>
      <c r="AU297" s="95"/>
      <c r="AV297" s="178" t="str">
        <f t="shared" si="260"/>
        <v/>
      </c>
      <c r="AW297" s="95" t="str">
        <f t="shared" si="261"/>
        <v/>
      </c>
      <c r="AX297" s="436"/>
    </row>
    <row r="298" spans="2:50" hidden="1">
      <c r="B298" s="435"/>
      <c r="C298" s="95">
        <f t="shared" si="246"/>
        <v>12</v>
      </c>
      <c r="D298" s="95"/>
      <c r="E298" s="95"/>
      <c r="F298" s="95"/>
      <c r="G298" s="178"/>
      <c r="H298" s="436"/>
      <c r="I298" s="154" t="str">
        <f t="shared" si="262"/>
        <v/>
      </c>
      <c r="J298" s="154" t="str">
        <f t="shared" si="262"/>
        <v/>
      </c>
      <c r="K298" s="155" t="str">
        <f t="shared" si="262"/>
        <v/>
      </c>
      <c r="L298" s="438"/>
      <c r="M298" s="154" t="str">
        <f t="shared" si="247"/>
        <v/>
      </c>
      <c r="N298" s="433"/>
      <c r="O298" s="433"/>
      <c r="P298" s="95"/>
      <c r="Q298" s="95"/>
      <c r="R298" s="178" t="str">
        <f t="shared" si="248"/>
        <v/>
      </c>
      <c r="S298" s="95" t="str">
        <f t="shared" si="249"/>
        <v/>
      </c>
      <c r="T298" s="436"/>
      <c r="U298" s="95"/>
      <c r="V298" s="95"/>
      <c r="W298" s="178" t="str">
        <f t="shared" si="250"/>
        <v/>
      </c>
      <c r="X298" s="95" t="str">
        <f t="shared" si="251"/>
        <v/>
      </c>
      <c r="Y298" s="436"/>
      <c r="Z298" s="95"/>
      <c r="AA298" s="95"/>
      <c r="AB298" s="178" t="str">
        <f t="shared" si="252"/>
        <v/>
      </c>
      <c r="AC298" s="95" t="str">
        <f t="shared" si="253"/>
        <v/>
      </c>
      <c r="AD298" s="436"/>
      <c r="AE298" s="95"/>
      <c r="AF298" s="95"/>
      <c r="AG298" s="178" t="str">
        <f t="shared" si="254"/>
        <v/>
      </c>
      <c r="AH298" s="95" t="str">
        <f t="shared" si="255"/>
        <v/>
      </c>
      <c r="AI298" s="436"/>
      <c r="AJ298" s="95"/>
      <c r="AK298" s="95"/>
      <c r="AL298" s="178" t="str">
        <f t="shared" si="256"/>
        <v/>
      </c>
      <c r="AM298" s="95" t="str">
        <f t="shared" si="257"/>
        <v/>
      </c>
      <c r="AN298" s="436"/>
      <c r="AO298" s="95"/>
      <c r="AP298" s="95"/>
      <c r="AQ298" s="178" t="str">
        <f t="shared" si="258"/>
        <v/>
      </c>
      <c r="AR298" s="95" t="str">
        <f t="shared" si="259"/>
        <v/>
      </c>
      <c r="AS298" s="436"/>
      <c r="AT298" s="95"/>
      <c r="AU298" s="95"/>
      <c r="AV298" s="178" t="str">
        <f t="shared" si="260"/>
        <v/>
      </c>
      <c r="AW298" s="95" t="str">
        <f t="shared" si="261"/>
        <v/>
      </c>
      <c r="AX298" s="436"/>
    </row>
    <row r="299" spans="2:50" hidden="1">
      <c r="B299" s="435"/>
      <c r="C299" s="95">
        <f t="shared" si="246"/>
        <v>13</v>
      </c>
      <c r="D299" s="95"/>
      <c r="E299" s="95"/>
      <c r="F299" s="95"/>
      <c r="G299" s="178"/>
      <c r="H299" s="436"/>
      <c r="I299" s="154" t="str">
        <f t="shared" si="262"/>
        <v/>
      </c>
      <c r="J299" s="154" t="str">
        <f t="shared" si="262"/>
        <v/>
      </c>
      <c r="K299" s="155" t="str">
        <f t="shared" si="262"/>
        <v/>
      </c>
      <c r="L299" s="438"/>
      <c r="M299" s="154" t="str">
        <f t="shared" si="247"/>
        <v/>
      </c>
      <c r="N299" s="433"/>
      <c r="O299" s="433"/>
      <c r="P299" s="95"/>
      <c r="Q299" s="95"/>
      <c r="R299" s="178" t="str">
        <f t="shared" si="248"/>
        <v/>
      </c>
      <c r="S299" s="95" t="str">
        <f t="shared" si="249"/>
        <v/>
      </c>
      <c r="T299" s="436"/>
      <c r="U299" s="95"/>
      <c r="V299" s="95"/>
      <c r="W299" s="178" t="str">
        <f t="shared" si="250"/>
        <v/>
      </c>
      <c r="X299" s="95" t="str">
        <f t="shared" si="251"/>
        <v/>
      </c>
      <c r="Y299" s="436"/>
      <c r="Z299" s="95"/>
      <c r="AA299" s="95"/>
      <c r="AB299" s="178" t="str">
        <f t="shared" si="252"/>
        <v/>
      </c>
      <c r="AC299" s="95" t="str">
        <f t="shared" si="253"/>
        <v/>
      </c>
      <c r="AD299" s="436"/>
      <c r="AE299" s="95"/>
      <c r="AF299" s="95"/>
      <c r="AG299" s="178" t="str">
        <f t="shared" si="254"/>
        <v/>
      </c>
      <c r="AH299" s="95" t="str">
        <f t="shared" si="255"/>
        <v/>
      </c>
      <c r="AI299" s="436"/>
      <c r="AJ299" s="95"/>
      <c r="AK299" s="95"/>
      <c r="AL299" s="178" t="str">
        <f t="shared" si="256"/>
        <v/>
      </c>
      <c r="AM299" s="95" t="str">
        <f t="shared" si="257"/>
        <v/>
      </c>
      <c r="AN299" s="436"/>
      <c r="AO299" s="95"/>
      <c r="AP299" s="95"/>
      <c r="AQ299" s="178" t="str">
        <f t="shared" si="258"/>
        <v/>
      </c>
      <c r="AR299" s="95" t="str">
        <f t="shared" si="259"/>
        <v/>
      </c>
      <c r="AS299" s="436"/>
      <c r="AT299" s="95"/>
      <c r="AU299" s="95"/>
      <c r="AV299" s="178" t="str">
        <f t="shared" si="260"/>
        <v/>
      </c>
      <c r="AW299" s="95" t="str">
        <f t="shared" si="261"/>
        <v/>
      </c>
      <c r="AX299" s="436"/>
    </row>
    <row r="300" spans="2:50" hidden="1">
      <c r="B300" s="435"/>
      <c r="C300" s="95">
        <f t="shared" si="246"/>
        <v>14</v>
      </c>
      <c r="D300" s="95"/>
      <c r="E300" s="95"/>
      <c r="F300" s="95"/>
      <c r="G300" s="178"/>
      <c r="H300" s="436"/>
      <c r="I300" s="154" t="str">
        <f t="shared" si="262"/>
        <v/>
      </c>
      <c r="J300" s="154" t="str">
        <f t="shared" si="262"/>
        <v/>
      </c>
      <c r="K300" s="155" t="str">
        <f t="shared" si="262"/>
        <v/>
      </c>
      <c r="L300" s="438"/>
      <c r="M300" s="154" t="str">
        <f t="shared" si="247"/>
        <v/>
      </c>
      <c r="N300" s="433"/>
      <c r="O300" s="433"/>
      <c r="P300" s="95"/>
      <c r="Q300" s="95"/>
      <c r="R300" s="178" t="str">
        <f t="shared" si="248"/>
        <v/>
      </c>
      <c r="S300" s="95" t="str">
        <f t="shared" si="249"/>
        <v/>
      </c>
      <c r="T300" s="436"/>
      <c r="U300" s="95"/>
      <c r="V300" s="95"/>
      <c r="W300" s="178" t="str">
        <f t="shared" si="250"/>
        <v/>
      </c>
      <c r="X300" s="95" t="str">
        <f t="shared" si="251"/>
        <v/>
      </c>
      <c r="Y300" s="436"/>
      <c r="Z300" s="95"/>
      <c r="AA300" s="95"/>
      <c r="AB300" s="178" t="str">
        <f t="shared" si="252"/>
        <v/>
      </c>
      <c r="AC300" s="95" t="str">
        <f t="shared" si="253"/>
        <v/>
      </c>
      <c r="AD300" s="436"/>
      <c r="AE300" s="95"/>
      <c r="AF300" s="95"/>
      <c r="AG300" s="178" t="str">
        <f t="shared" si="254"/>
        <v/>
      </c>
      <c r="AH300" s="95" t="str">
        <f t="shared" si="255"/>
        <v/>
      </c>
      <c r="AI300" s="436"/>
      <c r="AJ300" s="95"/>
      <c r="AK300" s="95"/>
      <c r="AL300" s="178" t="str">
        <f t="shared" si="256"/>
        <v/>
      </c>
      <c r="AM300" s="95" t="str">
        <f t="shared" si="257"/>
        <v/>
      </c>
      <c r="AN300" s="436"/>
      <c r="AO300" s="95"/>
      <c r="AP300" s="95"/>
      <c r="AQ300" s="178" t="str">
        <f t="shared" si="258"/>
        <v/>
      </c>
      <c r="AR300" s="95" t="str">
        <f t="shared" si="259"/>
        <v/>
      </c>
      <c r="AS300" s="436"/>
      <c r="AT300" s="95"/>
      <c r="AU300" s="95"/>
      <c r="AV300" s="178" t="str">
        <f t="shared" si="260"/>
        <v/>
      </c>
      <c r="AW300" s="95" t="str">
        <f t="shared" si="261"/>
        <v/>
      </c>
      <c r="AX300" s="436"/>
    </row>
    <row r="301" spans="2:50" hidden="1">
      <c r="B301" s="435"/>
      <c r="C301" s="95">
        <f t="shared" si="246"/>
        <v>15</v>
      </c>
      <c r="D301" s="95"/>
      <c r="E301" s="95"/>
      <c r="F301" s="95"/>
      <c r="G301" s="178"/>
      <c r="H301" s="436"/>
      <c r="I301" s="154" t="str">
        <f t="shared" si="262"/>
        <v/>
      </c>
      <c r="J301" s="154" t="str">
        <f t="shared" si="262"/>
        <v/>
      </c>
      <c r="K301" s="155" t="str">
        <f t="shared" si="262"/>
        <v/>
      </c>
      <c r="L301" s="439"/>
      <c r="M301" s="154" t="str">
        <f t="shared" si="247"/>
        <v/>
      </c>
      <c r="N301" s="433"/>
      <c r="O301" s="433"/>
      <c r="P301" s="95"/>
      <c r="Q301" s="95"/>
      <c r="R301" s="178" t="str">
        <f t="shared" si="248"/>
        <v/>
      </c>
      <c r="S301" s="95" t="str">
        <f t="shared" si="249"/>
        <v/>
      </c>
      <c r="T301" s="436"/>
      <c r="U301" s="95"/>
      <c r="V301" s="95"/>
      <c r="W301" s="178" t="str">
        <f t="shared" si="250"/>
        <v/>
      </c>
      <c r="X301" s="95" t="str">
        <f t="shared" si="251"/>
        <v/>
      </c>
      <c r="Y301" s="436"/>
      <c r="Z301" s="95"/>
      <c r="AA301" s="95"/>
      <c r="AB301" s="178" t="str">
        <f t="shared" si="252"/>
        <v/>
      </c>
      <c r="AC301" s="95" t="str">
        <f t="shared" si="253"/>
        <v/>
      </c>
      <c r="AD301" s="436"/>
      <c r="AE301" s="95"/>
      <c r="AF301" s="95"/>
      <c r="AG301" s="178" t="str">
        <f t="shared" si="254"/>
        <v/>
      </c>
      <c r="AH301" s="95" t="str">
        <f t="shared" si="255"/>
        <v/>
      </c>
      <c r="AI301" s="436"/>
      <c r="AJ301" s="95"/>
      <c r="AK301" s="95"/>
      <c r="AL301" s="178" t="str">
        <f t="shared" si="256"/>
        <v/>
      </c>
      <c r="AM301" s="95" t="str">
        <f t="shared" si="257"/>
        <v/>
      </c>
      <c r="AN301" s="436"/>
      <c r="AO301" s="95"/>
      <c r="AP301" s="95"/>
      <c r="AQ301" s="178" t="str">
        <f t="shared" si="258"/>
        <v/>
      </c>
      <c r="AR301" s="95" t="str">
        <f t="shared" si="259"/>
        <v/>
      </c>
      <c r="AS301" s="436"/>
      <c r="AT301" s="95"/>
      <c r="AU301" s="95"/>
      <c r="AV301" s="178" t="str">
        <f t="shared" si="260"/>
        <v/>
      </c>
      <c r="AW301" s="95" t="str">
        <f t="shared" si="261"/>
        <v/>
      </c>
      <c r="AX301" s="436"/>
    </row>
    <row r="302" spans="2:50" ht="15.75" hidden="1">
      <c r="B302" s="443" t="s">
        <v>167</v>
      </c>
      <c r="C302" s="444"/>
      <c r="D302" s="444"/>
      <c r="E302" s="444"/>
      <c r="F302" s="444"/>
      <c r="G302" s="444"/>
      <c r="H302" s="444"/>
      <c r="I302" s="151"/>
      <c r="J302" s="151"/>
      <c r="K302" s="151"/>
      <c r="L302" s="151"/>
      <c r="M302" s="151"/>
      <c r="N302" s="433" t="s">
        <v>159</v>
      </c>
      <c r="O302" s="446" t="s">
        <v>106</v>
      </c>
      <c r="P302" s="448">
        <f>AT282+1</f>
        <v>45972</v>
      </c>
      <c r="Q302" s="435"/>
      <c r="R302" s="435"/>
      <c r="S302" s="435"/>
      <c r="T302" s="435"/>
      <c r="U302" s="448">
        <f>P302+1</f>
        <v>45973</v>
      </c>
      <c r="V302" s="435"/>
      <c r="W302" s="435"/>
      <c r="X302" s="435"/>
      <c r="Y302" s="435"/>
      <c r="Z302" s="448">
        <f>U302+1</f>
        <v>45974</v>
      </c>
      <c r="AA302" s="435"/>
      <c r="AB302" s="435"/>
      <c r="AC302" s="435"/>
      <c r="AD302" s="435"/>
      <c r="AE302" s="448">
        <f>Z302+1</f>
        <v>45975</v>
      </c>
      <c r="AF302" s="435"/>
      <c r="AG302" s="435"/>
      <c r="AH302" s="435"/>
      <c r="AI302" s="435"/>
      <c r="AJ302" s="448">
        <f>AE302+1</f>
        <v>45976</v>
      </c>
      <c r="AK302" s="435"/>
      <c r="AL302" s="435"/>
      <c r="AM302" s="435"/>
      <c r="AN302" s="435"/>
      <c r="AO302" s="448">
        <f>AJ302+1</f>
        <v>45977</v>
      </c>
      <c r="AP302" s="435"/>
      <c r="AQ302" s="435"/>
      <c r="AR302" s="435"/>
      <c r="AS302" s="435"/>
      <c r="AT302" s="448">
        <f>AO302+1</f>
        <v>45978</v>
      </c>
      <c r="AU302" s="435"/>
      <c r="AV302" s="435"/>
      <c r="AW302" s="435"/>
      <c r="AX302" s="435"/>
    </row>
    <row r="303" spans="2:50" ht="15.75" hidden="1">
      <c r="B303" s="445"/>
      <c r="C303" s="445"/>
      <c r="D303" s="445"/>
      <c r="E303" s="445"/>
      <c r="F303" s="445"/>
      <c r="G303" s="445"/>
      <c r="H303" s="445"/>
      <c r="I303" s="151"/>
      <c r="J303" s="151"/>
      <c r="K303" s="151"/>
      <c r="L303" s="151"/>
      <c r="M303" s="151"/>
      <c r="N303" s="433"/>
      <c r="O303" s="447"/>
      <c r="P303" s="448" t="s">
        <v>120</v>
      </c>
      <c r="Q303" s="435"/>
      <c r="R303" s="435"/>
      <c r="S303" s="435"/>
      <c r="T303" s="435"/>
      <c r="U303" s="448" t="s">
        <v>114</v>
      </c>
      <c r="V303" s="435"/>
      <c r="W303" s="435"/>
      <c r="X303" s="435"/>
      <c r="Y303" s="435"/>
      <c r="Z303" s="448" t="s">
        <v>115</v>
      </c>
      <c r="AA303" s="435"/>
      <c r="AB303" s="435"/>
      <c r="AC303" s="435"/>
      <c r="AD303" s="435"/>
      <c r="AE303" s="448" t="s">
        <v>116</v>
      </c>
      <c r="AF303" s="435"/>
      <c r="AG303" s="435"/>
      <c r="AH303" s="435"/>
      <c r="AI303" s="435"/>
      <c r="AJ303" s="448" t="s">
        <v>117</v>
      </c>
      <c r="AK303" s="435"/>
      <c r="AL303" s="435"/>
      <c r="AM303" s="435"/>
      <c r="AN303" s="435"/>
      <c r="AO303" s="448" t="s">
        <v>118</v>
      </c>
      <c r="AP303" s="435"/>
      <c r="AQ303" s="435"/>
      <c r="AR303" s="435"/>
      <c r="AS303" s="435"/>
      <c r="AT303" s="448" t="s">
        <v>119</v>
      </c>
      <c r="AU303" s="435"/>
      <c r="AV303" s="435"/>
      <c r="AW303" s="435"/>
      <c r="AX303" s="435"/>
    </row>
    <row r="304" spans="2:50" hidden="1">
      <c r="B304" s="433" t="s">
        <v>155</v>
      </c>
      <c r="C304" s="433" t="s">
        <v>147</v>
      </c>
      <c r="D304" s="433"/>
      <c r="E304" s="433" t="s">
        <v>149</v>
      </c>
      <c r="F304" s="433"/>
      <c r="G304" s="433"/>
      <c r="H304" s="440" t="s">
        <v>156</v>
      </c>
      <c r="I304" s="434" t="s">
        <v>225</v>
      </c>
      <c r="J304" s="434"/>
      <c r="K304" s="434"/>
      <c r="L304" s="434" t="s">
        <v>156</v>
      </c>
      <c r="M304" s="434" t="s">
        <v>168</v>
      </c>
      <c r="N304" s="433"/>
      <c r="O304" s="433" t="s">
        <v>158</v>
      </c>
      <c r="P304" s="430" t="s">
        <v>152</v>
      </c>
      <c r="Q304" s="431"/>
      <c r="R304" s="431"/>
      <c r="S304" s="432"/>
      <c r="T304" s="433" t="s">
        <v>156</v>
      </c>
      <c r="U304" s="430" t="s">
        <v>152</v>
      </c>
      <c r="V304" s="431"/>
      <c r="W304" s="431"/>
      <c r="X304" s="432"/>
      <c r="Y304" s="433" t="s">
        <v>156</v>
      </c>
      <c r="Z304" s="430" t="s">
        <v>152</v>
      </c>
      <c r="AA304" s="431"/>
      <c r="AB304" s="431"/>
      <c r="AC304" s="432"/>
      <c r="AD304" s="433" t="s">
        <v>156</v>
      </c>
      <c r="AE304" s="430" t="s">
        <v>152</v>
      </c>
      <c r="AF304" s="431"/>
      <c r="AG304" s="431"/>
      <c r="AH304" s="432"/>
      <c r="AI304" s="433" t="s">
        <v>156</v>
      </c>
      <c r="AJ304" s="430" t="s">
        <v>152</v>
      </c>
      <c r="AK304" s="431"/>
      <c r="AL304" s="431"/>
      <c r="AM304" s="432"/>
      <c r="AN304" s="433" t="s">
        <v>156</v>
      </c>
      <c r="AO304" s="430" t="s">
        <v>152</v>
      </c>
      <c r="AP304" s="431"/>
      <c r="AQ304" s="431"/>
      <c r="AR304" s="432"/>
      <c r="AS304" s="433" t="s">
        <v>156</v>
      </c>
      <c r="AT304" s="430" t="s">
        <v>152</v>
      </c>
      <c r="AU304" s="431"/>
      <c r="AV304" s="431"/>
      <c r="AW304" s="432"/>
      <c r="AX304" s="433" t="s">
        <v>156</v>
      </c>
    </row>
    <row r="305" spans="2:50" hidden="1">
      <c r="B305" s="433"/>
      <c r="C305" s="433"/>
      <c r="D305" s="433"/>
      <c r="E305" s="433" t="s">
        <v>148</v>
      </c>
      <c r="F305" s="433"/>
      <c r="G305" s="433"/>
      <c r="H305" s="441"/>
      <c r="I305" s="434" t="s">
        <v>148</v>
      </c>
      <c r="J305" s="434"/>
      <c r="K305" s="434"/>
      <c r="L305" s="434"/>
      <c r="M305" s="434"/>
      <c r="N305" s="433"/>
      <c r="O305" s="433"/>
      <c r="P305" s="430" t="s">
        <v>153</v>
      </c>
      <c r="Q305" s="431"/>
      <c r="R305" s="431"/>
      <c r="S305" s="432"/>
      <c r="T305" s="433"/>
      <c r="U305" s="430" t="s">
        <v>153</v>
      </c>
      <c r="V305" s="431"/>
      <c r="W305" s="431"/>
      <c r="X305" s="432"/>
      <c r="Y305" s="433"/>
      <c r="Z305" s="430" t="s">
        <v>153</v>
      </c>
      <c r="AA305" s="431"/>
      <c r="AB305" s="431"/>
      <c r="AC305" s="432"/>
      <c r="AD305" s="433"/>
      <c r="AE305" s="430" t="s">
        <v>153</v>
      </c>
      <c r="AF305" s="431"/>
      <c r="AG305" s="431"/>
      <c r="AH305" s="432"/>
      <c r="AI305" s="433"/>
      <c r="AJ305" s="430" t="s">
        <v>153</v>
      </c>
      <c r="AK305" s="431"/>
      <c r="AL305" s="431"/>
      <c r="AM305" s="432"/>
      <c r="AN305" s="433"/>
      <c r="AO305" s="430" t="s">
        <v>153</v>
      </c>
      <c r="AP305" s="431"/>
      <c r="AQ305" s="431"/>
      <c r="AR305" s="432"/>
      <c r="AS305" s="433"/>
      <c r="AT305" s="430" t="s">
        <v>153</v>
      </c>
      <c r="AU305" s="431"/>
      <c r="AV305" s="431"/>
      <c r="AW305" s="432"/>
      <c r="AX305" s="433"/>
    </row>
    <row r="306" spans="2:50" hidden="1">
      <c r="B306" s="433"/>
      <c r="C306" s="433"/>
      <c r="D306" s="433"/>
      <c r="E306" s="94" t="s">
        <v>150</v>
      </c>
      <c r="F306" s="94" t="s">
        <v>151</v>
      </c>
      <c r="G306" s="94" t="s">
        <v>154</v>
      </c>
      <c r="H306" s="442"/>
      <c r="I306" s="153" t="s">
        <v>150</v>
      </c>
      <c r="J306" s="153" t="s">
        <v>151</v>
      </c>
      <c r="K306" s="153" t="s">
        <v>154</v>
      </c>
      <c r="L306" s="434"/>
      <c r="M306" s="434"/>
      <c r="N306" s="433"/>
      <c r="O306" s="433"/>
      <c r="P306" s="94" t="s">
        <v>150</v>
      </c>
      <c r="Q306" s="94" t="s">
        <v>151</v>
      </c>
      <c r="R306" s="94" t="s">
        <v>154</v>
      </c>
      <c r="S306" s="94" t="s">
        <v>168</v>
      </c>
      <c r="T306" s="433"/>
      <c r="U306" s="94" t="s">
        <v>150</v>
      </c>
      <c r="V306" s="94" t="s">
        <v>151</v>
      </c>
      <c r="W306" s="94" t="s">
        <v>154</v>
      </c>
      <c r="X306" s="94" t="s">
        <v>168</v>
      </c>
      <c r="Y306" s="433"/>
      <c r="Z306" s="94" t="s">
        <v>150</v>
      </c>
      <c r="AA306" s="94" t="s">
        <v>151</v>
      </c>
      <c r="AB306" s="94" t="s">
        <v>154</v>
      </c>
      <c r="AC306" s="94" t="s">
        <v>168</v>
      </c>
      <c r="AD306" s="43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3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3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3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33"/>
    </row>
    <row r="307" spans="2:50" hidden="1">
      <c r="B307" s="433" t="s">
        <v>139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36" t="e">
        <f>AVERAGE(G307:G321)</f>
        <v>#DIV/0!</v>
      </c>
      <c r="I307" s="154" t="str">
        <f t="shared" ref="I307:K309" si="263">IFERROR(AVERAGE(P307,U307,Z307,AE307,AJ307,AO307,AT307),"")</f>
        <v/>
      </c>
      <c r="J307" s="154" t="str">
        <f t="shared" si="263"/>
        <v/>
      </c>
      <c r="K307" s="155" t="str">
        <f t="shared" si="263"/>
        <v/>
      </c>
      <c r="L307" s="437" t="str">
        <f>IFERROR(AVERAGE(K307:K321),"-")</f>
        <v>-</v>
      </c>
      <c r="M307" s="154" t="str">
        <f>IFERROR(RANK(K307, K$307:K$321),"")</f>
        <v/>
      </c>
      <c r="N307" s="433"/>
      <c r="O307" s="43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36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36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36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36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36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36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36" t="e">
        <f>AVERAGE(AV307:AV321)</f>
        <v>#DIV/0!</v>
      </c>
    </row>
    <row r="308" spans="2:50" hidden="1">
      <c r="B308" s="435"/>
      <c r="C308" s="95">
        <f t="shared" ref="C308:C321" si="264">C288</f>
        <v>2</v>
      </c>
      <c r="D308" s="95"/>
      <c r="E308" s="95"/>
      <c r="F308" s="95"/>
      <c r="G308" s="178" t="e">
        <f>F308/E308</f>
        <v>#DIV/0!</v>
      </c>
      <c r="H308" s="436"/>
      <c r="I308" s="154" t="str">
        <f t="shared" si="263"/>
        <v/>
      </c>
      <c r="J308" s="154" t="str">
        <f t="shared" si="263"/>
        <v/>
      </c>
      <c r="K308" s="155" t="str">
        <f t="shared" si="263"/>
        <v/>
      </c>
      <c r="L308" s="438"/>
      <c r="M308" s="154" t="str">
        <f t="shared" ref="M308:M321" si="265">IFERROR(RANK(K308, K$307:K$321),"")</f>
        <v/>
      </c>
      <c r="N308" s="433"/>
      <c r="O308" s="433"/>
      <c r="P308" s="95"/>
      <c r="Q308" s="95"/>
      <c r="R308" s="178" t="str">
        <f t="shared" ref="R308:R321" si="266">IFERROR(Q308/P308,"")</f>
        <v/>
      </c>
      <c r="S308" s="95" t="str">
        <f t="shared" ref="S308:S321" si="267">IFERROR(RANK(R308, R$307:R$321),"")</f>
        <v/>
      </c>
      <c r="T308" s="436"/>
      <c r="U308" s="95"/>
      <c r="V308" s="95"/>
      <c r="W308" s="178" t="str">
        <f t="shared" ref="W308:W321" si="268">IFERROR(V308/U308,"")</f>
        <v/>
      </c>
      <c r="X308" s="95" t="str">
        <f t="shared" ref="X308:X321" si="269">IFERROR(RANK(W308, W$307:W$321),"")</f>
        <v/>
      </c>
      <c r="Y308" s="436"/>
      <c r="Z308" s="95"/>
      <c r="AA308" s="95"/>
      <c r="AB308" s="178" t="str">
        <f t="shared" ref="AB308:AB321" si="270">IFERROR(AA308/Z308,"")</f>
        <v/>
      </c>
      <c r="AC308" s="95" t="str">
        <f t="shared" ref="AC308:AC321" si="271">IFERROR(RANK(AB308, AB$307:AB$321),"")</f>
        <v/>
      </c>
      <c r="AD308" s="436"/>
      <c r="AE308" s="95"/>
      <c r="AF308" s="95"/>
      <c r="AG308" s="178" t="str">
        <f t="shared" ref="AG308:AG321" si="272">IFERROR(AF308/AE308,"")</f>
        <v/>
      </c>
      <c r="AH308" s="95" t="str">
        <f t="shared" ref="AH308:AH321" si="273">IFERROR(RANK(AG308, AG$307:AG$321),"")</f>
        <v/>
      </c>
      <c r="AI308" s="436"/>
      <c r="AJ308" s="95"/>
      <c r="AK308" s="95"/>
      <c r="AL308" s="178" t="str">
        <f t="shared" ref="AL308:AL321" si="274">IFERROR(AK308/AJ308,"")</f>
        <v/>
      </c>
      <c r="AM308" s="95" t="str">
        <f t="shared" ref="AM308:AM321" si="275">IFERROR(RANK(AL308, AL$307:AL$321),"")</f>
        <v/>
      </c>
      <c r="AN308" s="436"/>
      <c r="AO308" s="95"/>
      <c r="AP308" s="95"/>
      <c r="AQ308" s="178" t="str">
        <f t="shared" ref="AQ308:AQ321" si="276">IFERROR(AP308/AO308,"")</f>
        <v/>
      </c>
      <c r="AR308" s="95" t="str">
        <f t="shared" ref="AR308:AR321" si="277">IFERROR(RANK(AQ308, AQ$307:AQ$321),"")</f>
        <v/>
      </c>
      <c r="AS308" s="436"/>
      <c r="AT308" s="95"/>
      <c r="AU308" s="95"/>
      <c r="AV308" s="178" t="str">
        <f t="shared" ref="AV308:AV321" si="278">IFERROR(AU308/AT308,"")</f>
        <v/>
      </c>
      <c r="AW308" s="95" t="str">
        <f t="shared" ref="AW308:AW321" si="279">IFERROR(RANK(AV308, AV$307:AV$321),"")</f>
        <v/>
      </c>
      <c r="AX308" s="436"/>
    </row>
    <row r="309" spans="2:50" hidden="1">
      <c r="B309" s="435"/>
      <c r="C309" s="95">
        <f t="shared" si="264"/>
        <v>3</v>
      </c>
      <c r="D309" s="95"/>
      <c r="E309" s="95"/>
      <c r="F309" s="95"/>
      <c r="G309" s="178"/>
      <c r="H309" s="436"/>
      <c r="I309" s="154" t="str">
        <f t="shared" si="263"/>
        <v/>
      </c>
      <c r="J309" s="154" t="str">
        <f t="shared" si="263"/>
        <v/>
      </c>
      <c r="K309" s="155" t="str">
        <f t="shared" si="263"/>
        <v/>
      </c>
      <c r="L309" s="438"/>
      <c r="M309" s="154" t="str">
        <f t="shared" si="265"/>
        <v/>
      </c>
      <c r="N309" s="433"/>
      <c r="O309" s="433"/>
      <c r="P309" s="95"/>
      <c r="Q309" s="95"/>
      <c r="R309" s="178" t="str">
        <f t="shared" si="266"/>
        <v/>
      </c>
      <c r="S309" s="95" t="str">
        <f t="shared" si="267"/>
        <v/>
      </c>
      <c r="T309" s="436"/>
      <c r="U309" s="95"/>
      <c r="V309" s="95"/>
      <c r="W309" s="178" t="str">
        <f t="shared" si="268"/>
        <v/>
      </c>
      <c r="X309" s="95" t="str">
        <f t="shared" si="269"/>
        <v/>
      </c>
      <c r="Y309" s="436"/>
      <c r="Z309" s="95"/>
      <c r="AA309" s="95"/>
      <c r="AB309" s="178" t="str">
        <f t="shared" si="270"/>
        <v/>
      </c>
      <c r="AC309" s="95" t="str">
        <f t="shared" si="271"/>
        <v/>
      </c>
      <c r="AD309" s="436"/>
      <c r="AE309" s="95"/>
      <c r="AF309" s="95"/>
      <c r="AG309" s="178" t="str">
        <f t="shared" si="272"/>
        <v/>
      </c>
      <c r="AH309" s="95" t="str">
        <f t="shared" si="273"/>
        <v/>
      </c>
      <c r="AI309" s="436"/>
      <c r="AJ309" s="95"/>
      <c r="AK309" s="95"/>
      <c r="AL309" s="178" t="str">
        <f t="shared" si="274"/>
        <v/>
      </c>
      <c r="AM309" s="95" t="str">
        <f t="shared" si="275"/>
        <v/>
      </c>
      <c r="AN309" s="436"/>
      <c r="AO309" s="95"/>
      <c r="AP309" s="95"/>
      <c r="AQ309" s="178" t="str">
        <f t="shared" si="276"/>
        <v/>
      </c>
      <c r="AR309" s="95" t="str">
        <f t="shared" si="277"/>
        <v/>
      </c>
      <c r="AS309" s="436"/>
      <c r="AT309" s="95"/>
      <c r="AU309" s="95"/>
      <c r="AV309" s="178" t="str">
        <f t="shared" si="278"/>
        <v/>
      </c>
      <c r="AW309" s="95" t="str">
        <f t="shared" si="279"/>
        <v/>
      </c>
      <c r="AX309" s="436"/>
    </row>
    <row r="310" spans="2:50" hidden="1">
      <c r="B310" s="435"/>
      <c r="C310" s="95">
        <f t="shared" si="264"/>
        <v>4</v>
      </c>
      <c r="D310" s="95"/>
      <c r="E310" s="95"/>
      <c r="F310" s="95"/>
      <c r="G310" s="178"/>
      <c r="H310" s="436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38"/>
      <c r="M310" s="154" t="str">
        <f t="shared" si="265"/>
        <v/>
      </c>
      <c r="N310" s="433"/>
      <c r="O310" s="433"/>
      <c r="P310" s="95"/>
      <c r="Q310" s="95"/>
      <c r="R310" s="178" t="str">
        <f t="shared" si="266"/>
        <v/>
      </c>
      <c r="S310" s="95" t="str">
        <f t="shared" si="267"/>
        <v/>
      </c>
      <c r="T310" s="436"/>
      <c r="U310" s="95"/>
      <c r="V310" s="95"/>
      <c r="W310" s="178" t="str">
        <f t="shared" si="268"/>
        <v/>
      </c>
      <c r="X310" s="95" t="str">
        <f t="shared" si="269"/>
        <v/>
      </c>
      <c r="Y310" s="436"/>
      <c r="Z310" s="95"/>
      <c r="AA310" s="95"/>
      <c r="AB310" s="178" t="str">
        <f t="shared" si="270"/>
        <v/>
      </c>
      <c r="AC310" s="95" t="str">
        <f t="shared" si="271"/>
        <v/>
      </c>
      <c r="AD310" s="436"/>
      <c r="AE310" s="95"/>
      <c r="AF310" s="95"/>
      <c r="AG310" s="178" t="str">
        <f t="shared" si="272"/>
        <v/>
      </c>
      <c r="AH310" s="95" t="str">
        <f t="shared" si="273"/>
        <v/>
      </c>
      <c r="AI310" s="436"/>
      <c r="AJ310" s="95"/>
      <c r="AK310" s="95"/>
      <c r="AL310" s="178" t="str">
        <f t="shared" si="274"/>
        <v/>
      </c>
      <c r="AM310" s="95" t="str">
        <f t="shared" si="275"/>
        <v/>
      </c>
      <c r="AN310" s="436"/>
      <c r="AO310" s="95"/>
      <c r="AP310" s="95"/>
      <c r="AQ310" s="178" t="str">
        <f t="shared" si="276"/>
        <v/>
      </c>
      <c r="AR310" s="95" t="str">
        <f t="shared" si="277"/>
        <v/>
      </c>
      <c r="AS310" s="436"/>
      <c r="AT310" s="95"/>
      <c r="AU310" s="95"/>
      <c r="AV310" s="178" t="str">
        <f t="shared" si="278"/>
        <v/>
      </c>
      <c r="AW310" s="95" t="str">
        <f t="shared" si="279"/>
        <v/>
      </c>
      <c r="AX310" s="436"/>
    </row>
    <row r="311" spans="2:50" hidden="1">
      <c r="B311" s="435"/>
      <c r="C311" s="95">
        <f t="shared" si="264"/>
        <v>5</v>
      </c>
      <c r="D311" s="95"/>
      <c r="E311" s="95"/>
      <c r="F311" s="95"/>
      <c r="G311" s="178"/>
      <c r="H311" s="436"/>
      <c r="I311" s="154" t="str">
        <f t="shared" ref="I311:K321" si="280">IFERROR(AVERAGE(P311,U311,Z311,AE311,AJ311,AO311,AT311),"")</f>
        <v/>
      </c>
      <c r="J311" s="154" t="str">
        <f t="shared" si="280"/>
        <v/>
      </c>
      <c r="K311" s="155" t="str">
        <f t="shared" si="280"/>
        <v/>
      </c>
      <c r="L311" s="438"/>
      <c r="M311" s="154" t="str">
        <f t="shared" si="265"/>
        <v/>
      </c>
      <c r="N311" s="433"/>
      <c r="O311" s="433"/>
      <c r="P311" s="95"/>
      <c r="Q311" s="95"/>
      <c r="R311" s="178" t="str">
        <f t="shared" si="266"/>
        <v/>
      </c>
      <c r="S311" s="95" t="str">
        <f t="shared" si="267"/>
        <v/>
      </c>
      <c r="T311" s="436"/>
      <c r="U311" s="95"/>
      <c r="V311" s="95"/>
      <c r="W311" s="178" t="str">
        <f t="shared" si="268"/>
        <v/>
      </c>
      <c r="X311" s="95" t="str">
        <f t="shared" si="269"/>
        <v/>
      </c>
      <c r="Y311" s="436"/>
      <c r="Z311" s="95"/>
      <c r="AA311" s="95"/>
      <c r="AB311" s="178" t="str">
        <f t="shared" si="270"/>
        <v/>
      </c>
      <c r="AC311" s="95" t="str">
        <f t="shared" si="271"/>
        <v/>
      </c>
      <c r="AD311" s="436"/>
      <c r="AE311" s="95"/>
      <c r="AF311" s="95"/>
      <c r="AG311" s="178" t="str">
        <f t="shared" si="272"/>
        <v/>
      </c>
      <c r="AH311" s="95" t="str">
        <f t="shared" si="273"/>
        <v/>
      </c>
      <c r="AI311" s="436"/>
      <c r="AJ311" s="95"/>
      <c r="AK311" s="95"/>
      <c r="AL311" s="178" t="str">
        <f t="shared" si="274"/>
        <v/>
      </c>
      <c r="AM311" s="95" t="str">
        <f t="shared" si="275"/>
        <v/>
      </c>
      <c r="AN311" s="436"/>
      <c r="AO311" s="95"/>
      <c r="AP311" s="95"/>
      <c r="AQ311" s="178" t="str">
        <f t="shared" si="276"/>
        <v/>
      </c>
      <c r="AR311" s="95" t="str">
        <f t="shared" si="277"/>
        <v/>
      </c>
      <c r="AS311" s="436"/>
      <c r="AT311" s="95"/>
      <c r="AU311" s="95"/>
      <c r="AV311" s="178" t="str">
        <f t="shared" si="278"/>
        <v/>
      </c>
      <c r="AW311" s="95" t="str">
        <f t="shared" si="279"/>
        <v/>
      </c>
      <c r="AX311" s="436"/>
    </row>
    <row r="312" spans="2:50" hidden="1">
      <c r="B312" s="435"/>
      <c r="C312" s="95">
        <f t="shared" si="264"/>
        <v>6</v>
      </c>
      <c r="D312" s="95"/>
      <c r="E312" s="95"/>
      <c r="F312" s="95"/>
      <c r="G312" s="178"/>
      <c r="H312" s="436"/>
      <c r="I312" s="154" t="str">
        <f t="shared" si="280"/>
        <v/>
      </c>
      <c r="J312" s="154" t="str">
        <f t="shared" si="280"/>
        <v/>
      </c>
      <c r="K312" s="155" t="str">
        <f t="shared" si="280"/>
        <v/>
      </c>
      <c r="L312" s="438"/>
      <c r="M312" s="154" t="str">
        <f t="shared" si="265"/>
        <v/>
      </c>
      <c r="N312" s="433"/>
      <c r="O312" s="433"/>
      <c r="P312" s="95"/>
      <c r="Q312" s="95"/>
      <c r="R312" s="178" t="str">
        <f t="shared" si="266"/>
        <v/>
      </c>
      <c r="S312" s="95" t="str">
        <f t="shared" si="267"/>
        <v/>
      </c>
      <c r="T312" s="436"/>
      <c r="U312" s="95"/>
      <c r="V312" s="95"/>
      <c r="W312" s="178" t="str">
        <f t="shared" si="268"/>
        <v/>
      </c>
      <c r="X312" s="95" t="str">
        <f t="shared" si="269"/>
        <v/>
      </c>
      <c r="Y312" s="436"/>
      <c r="Z312" s="95"/>
      <c r="AA312" s="95"/>
      <c r="AB312" s="178" t="str">
        <f t="shared" si="270"/>
        <v/>
      </c>
      <c r="AC312" s="95" t="str">
        <f t="shared" si="271"/>
        <v/>
      </c>
      <c r="AD312" s="436"/>
      <c r="AE312" s="95"/>
      <c r="AF312" s="95"/>
      <c r="AG312" s="178" t="str">
        <f t="shared" si="272"/>
        <v/>
      </c>
      <c r="AH312" s="95" t="str">
        <f t="shared" si="273"/>
        <v/>
      </c>
      <c r="AI312" s="436"/>
      <c r="AJ312" s="95"/>
      <c r="AK312" s="95"/>
      <c r="AL312" s="178" t="str">
        <f t="shared" si="274"/>
        <v/>
      </c>
      <c r="AM312" s="95" t="str">
        <f t="shared" si="275"/>
        <v/>
      </c>
      <c r="AN312" s="436"/>
      <c r="AO312" s="95"/>
      <c r="AP312" s="95"/>
      <c r="AQ312" s="178" t="str">
        <f t="shared" si="276"/>
        <v/>
      </c>
      <c r="AR312" s="95" t="str">
        <f t="shared" si="277"/>
        <v/>
      </c>
      <c r="AS312" s="436"/>
      <c r="AT312" s="95"/>
      <c r="AU312" s="95"/>
      <c r="AV312" s="178" t="str">
        <f t="shared" si="278"/>
        <v/>
      </c>
      <c r="AW312" s="95" t="str">
        <f t="shared" si="279"/>
        <v/>
      </c>
      <c r="AX312" s="436"/>
    </row>
    <row r="313" spans="2:50" hidden="1">
      <c r="B313" s="435"/>
      <c r="C313" s="95">
        <f t="shared" si="264"/>
        <v>7</v>
      </c>
      <c r="D313" s="95"/>
      <c r="E313" s="95"/>
      <c r="F313" s="95"/>
      <c r="G313" s="178"/>
      <c r="H313" s="436"/>
      <c r="I313" s="154" t="str">
        <f t="shared" si="280"/>
        <v/>
      </c>
      <c r="J313" s="154" t="str">
        <f t="shared" si="280"/>
        <v/>
      </c>
      <c r="K313" s="155" t="str">
        <f t="shared" si="280"/>
        <v/>
      </c>
      <c r="L313" s="438"/>
      <c r="M313" s="154" t="str">
        <f t="shared" si="265"/>
        <v/>
      </c>
      <c r="N313" s="433"/>
      <c r="O313" s="433"/>
      <c r="P313" s="95"/>
      <c r="Q313" s="95"/>
      <c r="R313" s="178" t="str">
        <f t="shared" si="266"/>
        <v/>
      </c>
      <c r="S313" s="95" t="str">
        <f t="shared" si="267"/>
        <v/>
      </c>
      <c r="T313" s="436"/>
      <c r="U313" s="95"/>
      <c r="V313" s="95"/>
      <c r="W313" s="178" t="str">
        <f t="shared" si="268"/>
        <v/>
      </c>
      <c r="X313" s="95" t="str">
        <f t="shared" si="269"/>
        <v/>
      </c>
      <c r="Y313" s="436"/>
      <c r="Z313" s="95"/>
      <c r="AA313" s="95"/>
      <c r="AB313" s="178" t="str">
        <f t="shared" si="270"/>
        <v/>
      </c>
      <c r="AC313" s="95" t="str">
        <f t="shared" si="271"/>
        <v/>
      </c>
      <c r="AD313" s="436"/>
      <c r="AE313" s="95"/>
      <c r="AF313" s="95"/>
      <c r="AG313" s="178" t="str">
        <f t="shared" si="272"/>
        <v/>
      </c>
      <c r="AH313" s="95" t="str">
        <f t="shared" si="273"/>
        <v/>
      </c>
      <c r="AI313" s="436"/>
      <c r="AJ313" s="95"/>
      <c r="AK313" s="95"/>
      <c r="AL313" s="178" t="str">
        <f t="shared" si="274"/>
        <v/>
      </c>
      <c r="AM313" s="95" t="str">
        <f t="shared" si="275"/>
        <v/>
      </c>
      <c r="AN313" s="436"/>
      <c r="AO313" s="95"/>
      <c r="AP313" s="95"/>
      <c r="AQ313" s="178" t="str">
        <f t="shared" si="276"/>
        <v/>
      </c>
      <c r="AR313" s="95" t="str">
        <f t="shared" si="277"/>
        <v/>
      </c>
      <c r="AS313" s="436"/>
      <c r="AT313" s="95"/>
      <c r="AU313" s="95"/>
      <c r="AV313" s="178" t="str">
        <f t="shared" si="278"/>
        <v/>
      </c>
      <c r="AW313" s="95" t="str">
        <f t="shared" si="279"/>
        <v/>
      </c>
      <c r="AX313" s="436"/>
    </row>
    <row r="314" spans="2:50" hidden="1">
      <c r="B314" s="435"/>
      <c r="C314" s="95">
        <f t="shared" si="264"/>
        <v>8</v>
      </c>
      <c r="D314" s="95"/>
      <c r="E314" s="95"/>
      <c r="F314" s="95"/>
      <c r="G314" s="178"/>
      <c r="H314" s="436"/>
      <c r="I314" s="154" t="str">
        <f t="shared" si="280"/>
        <v/>
      </c>
      <c r="J314" s="154" t="str">
        <f t="shared" si="280"/>
        <v/>
      </c>
      <c r="K314" s="155" t="str">
        <f t="shared" si="280"/>
        <v/>
      </c>
      <c r="L314" s="438"/>
      <c r="M314" s="154" t="str">
        <f t="shared" si="265"/>
        <v/>
      </c>
      <c r="N314" s="433"/>
      <c r="O314" s="433"/>
      <c r="P314" s="95"/>
      <c r="Q314" s="95"/>
      <c r="R314" s="178" t="str">
        <f t="shared" si="266"/>
        <v/>
      </c>
      <c r="S314" s="95" t="str">
        <f t="shared" si="267"/>
        <v/>
      </c>
      <c r="T314" s="436"/>
      <c r="U314" s="95"/>
      <c r="V314" s="95"/>
      <c r="W314" s="178" t="str">
        <f t="shared" si="268"/>
        <v/>
      </c>
      <c r="X314" s="95" t="str">
        <f t="shared" si="269"/>
        <v/>
      </c>
      <c r="Y314" s="436"/>
      <c r="Z314" s="95"/>
      <c r="AA314" s="95"/>
      <c r="AB314" s="178" t="str">
        <f t="shared" si="270"/>
        <v/>
      </c>
      <c r="AC314" s="95" t="str">
        <f t="shared" si="271"/>
        <v/>
      </c>
      <c r="AD314" s="436"/>
      <c r="AE314" s="95"/>
      <c r="AF314" s="95"/>
      <c r="AG314" s="178" t="str">
        <f t="shared" si="272"/>
        <v/>
      </c>
      <c r="AH314" s="95" t="str">
        <f t="shared" si="273"/>
        <v/>
      </c>
      <c r="AI314" s="436"/>
      <c r="AJ314" s="95"/>
      <c r="AK314" s="95"/>
      <c r="AL314" s="178" t="str">
        <f t="shared" si="274"/>
        <v/>
      </c>
      <c r="AM314" s="95" t="str">
        <f t="shared" si="275"/>
        <v/>
      </c>
      <c r="AN314" s="436"/>
      <c r="AO314" s="95"/>
      <c r="AP314" s="95"/>
      <c r="AQ314" s="178" t="str">
        <f t="shared" si="276"/>
        <v/>
      </c>
      <c r="AR314" s="95" t="str">
        <f t="shared" si="277"/>
        <v/>
      </c>
      <c r="AS314" s="436"/>
      <c r="AT314" s="95"/>
      <c r="AU314" s="95"/>
      <c r="AV314" s="178" t="str">
        <f t="shared" si="278"/>
        <v/>
      </c>
      <c r="AW314" s="95" t="str">
        <f t="shared" si="279"/>
        <v/>
      </c>
      <c r="AX314" s="436"/>
    </row>
    <row r="315" spans="2:50" hidden="1">
      <c r="B315" s="435"/>
      <c r="C315" s="95">
        <f t="shared" si="264"/>
        <v>9</v>
      </c>
      <c r="D315" s="95"/>
      <c r="E315" s="95"/>
      <c r="F315" s="95"/>
      <c r="G315" s="178"/>
      <c r="H315" s="436"/>
      <c r="I315" s="154" t="str">
        <f t="shared" si="280"/>
        <v/>
      </c>
      <c r="J315" s="154" t="str">
        <f t="shared" si="280"/>
        <v/>
      </c>
      <c r="K315" s="155" t="str">
        <f t="shared" si="280"/>
        <v/>
      </c>
      <c r="L315" s="438"/>
      <c r="M315" s="154" t="str">
        <f t="shared" si="265"/>
        <v/>
      </c>
      <c r="N315" s="433"/>
      <c r="O315" s="433"/>
      <c r="P315" s="95"/>
      <c r="Q315" s="95"/>
      <c r="R315" s="178" t="str">
        <f t="shared" si="266"/>
        <v/>
      </c>
      <c r="S315" s="95" t="str">
        <f t="shared" si="267"/>
        <v/>
      </c>
      <c r="T315" s="436"/>
      <c r="U315" s="95"/>
      <c r="V315" s="95"/>
      <c r="W315" s="178" t="str">
        <f t="shared" si="268"/>
        <v/>
      </c>
      <c r="X315" s="95" t="str">
        <f t="shared" si="269"/>
        <v/>
      </c>
      <c r="Y315" s="436"/>
      <c r="Z315" s="95"/>
      <c r="AA315" s="95"/>
      <c r="AB315" s="178" t="str">
        <f t="shared" si="270"/>
        <v/>
      </c>
      <c r="AC315" s="95" t="str">
        <f t="shared" si="271"/>
        <v/>
      </c>
      <c r="AD315" s="436"/>
      <c r="AE315" s="95"/>
      <c r="AF315" s="95"/>
      <c r="AG315" s="178" t="str">
        <f t="shared" si="272"/>
        <v/>
      </c>
      <c r="AH315" s="95" t="str">
        <f t="shared" si="273"/>
        <v/>
      </c>
      <c r="AI315" s="436"/>
      <c r="AJ315" s="95"/>
      <c r="AK315" s="95"/>
      <c r="AL315" s="178" t="str">
        <f t="shared" si="274"/>
        <v/>
      </c>
      <c r="AM315" s="95" t="str">
        <f t="shared" si="275"/>
        <v/>
      </c>
      <c r="AN315" s="436"/>
      <c r="AO315" s="95"/>
      <c r="AP315" s="95"/>
      <c r="AQ315" s="178" t="str">
        <f t="shared" si="276"/>
        <v/>
      </c>
      <c r="AR315" s="95" t="str">
        <f t="shared" si="277"/>
        <v/>
      </c>
      <c r="AS315" s="436"/>
      <c r="AT315" s="95"/>
      <c r="AU315" s="95"/>
      <c r="AV315" s="178" t="str">
        <f t="shared" si="278"/>
        <v/>
      </c>
      <c r="AW315" s="95" t="str">
        <f t="shared" si="279"/>
        <v/>
      </c>
      <c r="AX315" s="436"/>
    </row>
    <row r="316" spans="2:50" hidden="1">
      <c r="B316" s="435"/>
      <c r="C316" s="95">
        <f t="shared" si="264"/>
        <v>10</v>
      </c>
      <c r="D316" s="95"/>
      <c r="E316" s="95"/>
      <c r="F316" s="95"/>
      <c r="G316" s="178"/>
      <c r="H316" s="436"/>
      <c r="I316" s="154" t="str">
        <f t="shared" si="280"/>
        <v/>
      </c>
      <c r="J316" s="154" t="str">
        <f t="shared" si="280"/>
        <v/>
      </c>
      <c r="K316" s="155" t="str">
        <f t="shared" si="280"/>
        <v/>
      </c>
      <c r="L316" s="438"/>
      <c r="M316" s="154" t="str">
        <f t="shared" si="265"/>
        <v/>
      </c>
      <c r="N316" s="433"/>
      <c r="O316" s="433"/>
      <c r="P316" s="95"/>
      <c r="Q316" s="95"/>
      <c r="R316" s="178" t="str">
        <f t="shared" si="266"/>
        <v/>
      </c>
      <c r="S316" s="95" t="str">
        <f t="shared" si="267"/>
        <v/>
      </c>
      <c r="T316" s="436"/>
      <c r="U316" s="95"/>
      <c r="V316" s="95"/>
      <c r="W316" s="178" t="str">
        <f t="shared" si="268"/>
        <v/>
      </c>
      <c r="X316" s="95" t="str">
        <f t="shared" si="269"/>
        <v/>
      </c>
      <c r="Y316" s="436"/>
      <c r="Z316" s="95"/>
      <c r="AA316" s="95"/>
      <c r="AB316" s="178" t="str">
        <f t="shared" si="270"/>
        <v/>
      </c>
      <c r="AC316" s="95" t="str">
        <f t="shared" si="271"/>
        <v/>
      </c>
      <c r="AD316" s="436"/>
      <c r="AE316" s="95"/>
      <c r="AF316" s="95"/>
      <c r="AG316" s="178" t="str">
        <f t="shared" si="272"/>
        <v/>
      </c>
      <c r="AH316" s="95" t="str">
        <f t="shared" si="273"/>
        <v/>
      </c>
      <c r="AI316" s="436"/>
      <c r="AJ316" s="95"/>
      <c r="AK316" s="95"/>
      <c r="AL316" s="178" t="str">
        <f t="shared" si="274"/>
        <v/>
      </c>
      <c r="AM316" s="95" t="str">
        <f t="shared" si="275"/>
        <v/>
      </c>
      <c r="AN316" s="436"/>
      <c r="AO316" s="95"/>
      <c r="AP316" s="95"/>
      <c r="AQ316" s="178" t="str">
        <f t="shared" si="276"/>
        <v/>
      </c>
      <c r="AR316" s="95" t="str">
        <f t="shared" si="277"/>
        <v/>
      </c>
      <c r="AS316" s="436"/>
      <c r="AT316" s="95"/>
      <c r="AU316" s="95"/>
      <c r="AV316" s="178" t="str">
        <f t="shared" si="278"/>
        <v/>
      </c>
      <c r="AW316" s="95" t="str">
        <f t="shared" si="279"/>
        <v/>
      </c>
      <c r="AX316" s="436"/>
    </row>
    <row r="317" spans="2:50" hidden="1">
      <c r="B317" s="435"/>
      <c r="C317" s="95">
        <f t="shared" si="264"/>
        <v>11</v>
      </c>
      <c r="D317" s="95"/>
      <c r="E317" s="95"/>
      <c r="F317" s="95"/>
      <c r="G317" s="178"/>
      <c r="H317" s="436"/>
      <c r="I317" s="154" t="str">
        <f t="shared" si="280"/>
        <v/>
      </c>
      <c r="J317" s="154" t="str">
        <f t="shared" si="280"/>
        <v/>
      </c>
      <c r="K317" s="155" t="str">
        <f t="shared" si="280"/>
        <v/>
      </c>
      <c r="L317" s="438"/>
      <c r="M317" s="154" t="str">
        <f t="shared" si="265"/>
        <v/>
      </c>
      <c r="N317" s="433"/>
      <c r="O317" s="433"/>
      <c r="P317" s="95"/>
      <c r="Q317" s="95"/>
      <c r="R317" s="178" t="str">
        <f t="shared" si="266"/>
        <v/>
      </c>
      <c r="S317" s="95" t="str">
        <f t="shared" si="267"/>
        <v/>
      </c>
      <c r="T317" s="436"/>
      <c r="U317" s="95"/>
      <c r="V317" s="95"/>
      <c r="W317" s="178" t="str">
        <f t="shared" si="268"/>
        <v/>
      </c>
      <c r="X317" s="95" t="str">
        <f t="shared" si="269"/>
        <v/>
      </c>
      <c r="Y317" s="436"/>
      <c r="Z317" s="95"/>
      <c r="AA317" s="95"/>
      <c r="AB317" s="178" t="str">
        <f t="shared" si="270"/>
        <v/>
      </c>
      <c r="AC317" s="95" t="str">
        <f t="shared" si="271"/>
        <v/>
      </c>
      <c r="AD317" s="436"/>
      <c r="AE317" s="95"/>
      <c r="AF317" s="95"/>
      <c r="AG317" s="178" t="str">
        <f t="shared" si="272"/>
        <v/>
      </c>
      <c r="AH317" s="95" t="str">
        <f t="shared" si="273"/>
        <v/>
      </c>
      <c r="AI317" s="436"/>
      <c r="AJ317" s="95"/>
      <c r="AK317" s="95"/>
      <c r="AL317" s="178" t="str">
        <f t="shared" si="274"/>
        <v/>
      </c>
      <c r="AM317" s="95" t="str">
        <f t="shared" si="275"/>
        <v/>
      </c>
      <c r="AN317" s="436"/>
      <c r="AO317" s="95"/>
      <c r="AP317" s="95"/>
      <c r="AQ317" s="178" t="str">
        <f t="shared" si="276"/>
        <v/>
      </c>
      <c r="AR317" s="95" t="str">
        <f t="shared" si="277"/>
        <v/>
      </c>
      <c r="AS317" s="436"/>
      <c r="AT317" s="95"/>
      <c r="AU317" s="95"/>
      <c r="AV317" s="178" t="str">
        <f t="shared" si="278"/>
        <v/>
      </c>
      <c r="AW317" s="95" t="str">
        <f t="shared" si="279"/>
        <v/>
      </c>
      <c r="AX317" s="436"/>
    </row>
    <row r="318" spans="2:50" hidden="1">
      <c r="B318" s="435"/>
      <c r="C318" s="95">
        <f t="shared" si="264"/>
        <v>12</v>
      </c>
      <c r="D318" s="95"/>
      <c r="E318" s="95"/>
      <c r="F318" s="95"/>
      <c r="G318" s="178"/>
      <c r="H318" s="436"/>
      <c r="I318" s="154" t="str">
        <f t="shared" si="280"/>
        <v/>
      </c>
      <c r="J318" s="154" t="str">
        <f t="shared" si="280"/>
        <v/>
      </c>
      <c r="K318" s="155" t="str">
        <f t="shared" si="280"/>
        <v/>
      </c>
      <c r="L318" s="438"/>
      <c r="M318" s="154" t="str">
        <f t="shared" si="265"/>
        <v/>
      </c>
      <c r="N318" s="433"/>
      <c r="O318" s="433"/>
      <c r="P318" s="95"/>
      <c r="Q318" s="95"/>
      <c r="R318" s="178" t="str">
        <f t="shared" si="266"/>
        <v/>
      </c>
      <c r="S318" s="95" t="str">
        <f t="shared" si="267"/>
        <v/>
      </c>
      <c r="T318" s="436"/>
      <c r="U318" s="95"/>
      <c r="V318" s="95"/>
      <c r="W318" s="178" t="str">
        <f t="shared" si="268"/>
        <v/>
      </c>
      <c r="X318" s="95" t="str">
        <f t="shared" si="269"/>
        <v/>
      </c>
      <c r="Y318" s="436"/>
      <c r="Z318" s="95"/>
      <c r="AA318" s="95"/>
      <c r="AB318" s="178" t="str">
        <f t="shared" si="270"/>
        <v/>
      </c>
      <c r="AC318" s="95" t="str">
        <f t="shared" si="271"/>
        <v/>
      </c>
      <c r="AD318" s="436"/>
      <c r="AE318" s="95"/>
      <c r="AF318" s="95"/>
      <c r="AG318" s="178" t="str">
        <f t="shared" si="272"/>
        <v/>
      </c>
      <c r="AH318" s="95" t="str">
        <f t="shared" si="273"/>
        <v/>
      </c>
      <c r="AI318" s="436"/>
      <c r="AJ318" s="95"/>
      <c r="AK318" s="95"/>
      <c r="AL318" s="178" t="str">
        <f t="shared" si="274"/>
        <v/>
      </c>
      <c r="AM318" s="95" t="str">
        <f t="shared" si="275"/>
        <v/>
      </c>
      <c r="AN318" s="436"/>
      <c r="AO318" s="95"/>
      <c r="AP318" s="95"/>
      <c r="AQ318" s="178" t="str">
        <f t="shared" si="276"/>
        <v/>
      </c>
      <c r="AR318" s="95" t="str">
        <f t="shared" si="277"/>
        <v/>
      </c>
      <c r="AS318" s="436"/>
      <c r="AT318" s="95"/>
      <c r="AU318" s="95"/>
      <c r="AV318" s="178" t="str">
        <f t="shared" si="278"/>
        <v/>
      </c>
      <c r="AW318" s="95" t="str">
        <f t="shared" si="279"/>
        <v/>
      </c>
      <c r="AX318" s="436"/>
    </row>
    <row r="319" spans="2:50" hidden="1">
      <c r="B319" s="435"/>
      <c r="C319" s="95">
        <f t="shared" si="264"/>
        <v>13</v>
      </c>
      <c r="D319" s="95"/>
      <c r="E319" s="95"/>
      <c r="F319" s="95"/>
      <c r="G319" s="178"/>
      <c r="H319" s="436"/>
      <c r="I319" s="154" t="str">
        <f t="shared" si="280"/>
        <v/>
      </c>
      <c r="J319" s="154" t="str">
        <f t="shared" si="280"/>
        <v/>
      </c>
      <c r="K319" s="155" t="str">
        <f t="shared" si="280"/>
        <v/>
      </c>
      <c r="L319" s="438"/>
      <c r="M319" s="154" t="str">
        <f t="shared" si="265"/>
        <v/>
      </c>
      <c r="N319" s="433"/>
      <c r="O319" s="433"/>
      <c r="P319" s="95"/>
      <c r="Q319" s="95"/>
      <c r="R319" s="178" t="str">
        <f t="shared" si="266"/>
        <v/>
      </c>
      <c r="S319" s="95" t="str">
        <f t="shared" si="267"/>
        <v/>
      </c>
      <c r="T319" s="436"/>
      <c r="U319" s="95"/>
      <c r="V319" s="95"/>
      <c r="W319" s="178" t="str">
        <f t="shared" si="268"/>
        <v/>
      </c>
      <c r="X319" s="95" t="str">
        <f t="shared" si="269"/>
        <v/>
      </c>
      <c r="Y319" s="436"/>
      <c r="Z319" s="95"/>
      <c r="AA319" s="95"/>
      <c r="AB319" s="178" t="str">
        <f t="shared" si="270"/>
        <v/>
      </c>
      <c r="AC319" s="95" t="str">
        <f t="shared" si="271"/>
        <v/>
      </c>
      <c r="AD319" s="436"/>
      <c r="AE319" s="95"/>
      <c r="AF319" s="95"/>
      <c r="AG319" s="178" t="str">
        <f t="shared" si="272"/>
        <v/>
      </c>
      <c r="AH319" s="95" t="str">
        <f t="shared" si="273"/>
        <v/>
      </c>
      <c r="AI319" s="436"/>
      <c r="AJ319" s="95"/>
      <c r="AK319" s="95"/>
      <c r="AL319" s="178" t="str">
        <f t="shared" si="274"/>
        <v/>
      </c>
      <c r="AM319" s="95" t="str">
        <f t="shared" si="275"/>
        <v/>
      </c>
      <c r="AN319" s="436"/>
      <c r="AO319" s="95"/>
      <c r="AP319" s="95"/>
      <c r="AQ319" s="178" t="str">
        <f t="shared" si="276"/>
        <v/>
      </c>
      <c r="AR319" s="95" t="str">
        <f t="shared" si="277"/>
        <v/>
      </c>
      <c r="AS319" s="436"/>
      <c r="AT319" s="95"/>
      <c r="AU319" s="95"/>
      <c r="AV319" s="178" t="str">
        <f t="shared" si="278"/>
        <v/>
      </c>
      <c r="AW319" s="95" t="str">
        <f t="shared" si="279"/>
        <v/>
      </c>
      <c r="AX319" s="436"/>
    </row>
    <row r="320" spans="2:50" hidden="1">
      <c r="B320" s="435"/>
      <c r="C320" s="95">
        <f t="shared" si="264"/>
        <v>14</v>
      </c>
      <c r="D320" s="95"/>
      <c r="E320" s="95"/>
      <c r="F320" s="95"/>
      <c r="G320" s="178"/>
      <c r="H320" s="436"/>
      <c r="I320" s="154" t="str">
        <f t="shared" si="280"/>
        <v/>
      </c>
      <c r="J320" s="154" t="str">
        <f t="shared" si="280"/>
        <v/>
      </c>
      <c r="K320" s="155" t="str">
        <f t="shared" si="280"/>
        <v/>
      </c>
      <c r="L320" s="438"/>
      <c r="M320" s="154" t="str">
        <f t="shared" si="265"/>
        <v/>
      </c>
      <c r="N320" s="433"/>
      <c r="O320" s="433"/>
      <c r="P320" s="95"/>
      <c r="Q320" s="95"/>
      <c r="R320" s="178" t="str">
        <f t="shared" si="266"/>
        <v/>
      </c>
      <c r="S320" s="95" t="str">
        <f t="shared" si="267"/>
        <v/>
      </c>
      <c r="T320" s="436"/>
      <c r="U320" s="95"/>
      <c r="V320" s="95"/>
      <c r="W320" s="178" t="str">
        <f t="shared" si="268"/>
        <v/>
      </c>
      <c r="X320" s="95" t="str">
        <f t="shared" si="269"/>
        <v/>
      </c>
      <c r="Y320" s="436"/>
      <c r="Z320" s="95"/>
      <c r="AA320" s="95"/>
      <c r="AB320" s="178" t="str">
        <f t="shared" si="270"/>
        <v/>
      </c>
      <c r="AC320" s="95" t="str">
        <f t="shared" si="271"/>
        <v/>
      </c>
      <c r="AD320" s="436"/>
      <c r="AE320" s="95"/>
      <c r="AF320" s="95"/>
      <c r="AG320" s="178" t="str">
        <f t="shared" si="272"/>
        <v/>
      </c>
      <c r="AH320" s="95" t="str">
        <f t="shared" si="273"/>
        <v/>
      </c>
      <c r="AI320" s="436"/>
      <c r="AJ320" s="95"/>
      <c r="AK320" s="95"/>
      <c r="AL320" s="178" t="str">
        <f t="shared" si="274"/>
        <v/>
      </c>
      <c r="AM320" s="95" t="str">
        <f t="shared" si="275"/>
        <v/>
      </c>
      <c r="AN320" s="436"/>
      <c r="AO320" s="95"/>
      <c r="AP320" s="95"/>
      <c r="AQ320" s="178" t="str">
        <f t="shared" si="276"/>
        <v/>
      </c>
      <c r="AR320" s="95" t="str">
        <f t="shared" si="277"/>
        <v/>
      </c>
      <c r="AS320" s="436"/>
      <c r="AT320" s="95"/>
      <c r="AU320" s="95"/>
      <c r="AV320" s="178" t="str">
        <f t="shared" si="278"/>
        <v/>
      </c>
      <c r="AW320" s="95" t="str">
        <f t="shared" si="279"/>
        <v/>
      </c>
      <c r="AX320" s="436"/>
    </row>
    <row r="321" spans="2:50" hidden="1">
      <c r="B321" s="435"/>
      <c r="C321" s="95">
        <f t="shared" si="264"/>
        <v>15</v>
      </c>
      <c r="D321" s="95"/>
      <c r="E321" s="95"/>
      <c r="F321" s="95"/>
      <c r="G321" s="178"/>
      <c r="H321" s="436"/>
      <c r="I321" s="154" t="str">
        <f t="shared" si="280"/>
        <v/>
      </c>
      <c r="J321" s="154" t="str">
        <f t="shared" si="280"/>
        <v/>
      </c>
      <c r="K321" s="155" t="str">
        <f t="shared" si="280"/>
        <v/>
      </c>
      <c r="L321" s="439"/>
      <c r="M321" s="154" t="str">
        <f t="shared" si="265"/>
        <v/>
      </c>
      <c r="N321" s="433"/>
      <c r="O321" s="433"/>
      <c r="P321" s="95"/>
      <c r="Q321" s="95"/>
      <c r="R321" s="178" t="str">
        <f t="shared" si="266"/>
        <v/>
      </c>
      <c r="S321" s="95" t="str">
        <f t="shared" si="267"/>
        <v/>
      </c>
      <c r="T321" s="436"/>
      <c r="U321" s="95"/>
      <c r="V321" s="95"/>
      <c r="W321" s="178" t="str">
        <f t="shared" si="268"/>
        <v/>
      </c>
      <c r="X321" s="95" t="str">
        <f t="shared" si="269"/>
        <v/>
      </c>
      <c r="Y321" s="436"/>
      <c r="Z321" s="95"/>
      <c r="AA321" s="95"/>
      <c r="AB321" s="178" t="str">
        <f t="shared" si="270"/>
        <v/>
      </c>
      <c r="AC321" s="95" t="str">
        <f t="shared" si="271"/>
        <v/>
      </c>
      <c r="AD321" s="436"/>
      <c r="AE321" s="95"/>
      <c r="AF321" s="95"/>
      <c r="AG321" s="178" t="str">
        <f t="shared" si="272"/>
        <v/>
      </c>
      <c r="AH321" s="95" t="str">
        <f t="shared" si="273"/>
        <v/>
      </c>
      <c r="AI321" s="436"/>
      <c r="AJ321" s="95"/>
      <c r="AK321" s="95"/>
      <c r="AL321" s="178" t="str">
        <f t="shared" si="274"/>
        <v/>
      </c>
      <c r="AM321" s="95" t="str">
        <f t="shared" si="275"/>
        <v/>
      </c>
      <c r="AN321" s="436"/>
      <c r="AO321" s="95"/>
      <c r="AP321" s="95"/>
      <c r="AQ321" s="178" t="str">
        <f t="shared" si="276"/>
        <v/>
      </c>
      <c r="AR321" s="95" t="str">
        <f t="shared" si="277"/>
        <v/>
      </c>
      <c r="AS321" s="436"/>
      <c r="AT321" s="95"/>
      <c r="AU321" s="95"/>
      <c r="AV321" s="178" t="str">
        <f t="shared" si="278"/>
        <v/>
      </c>
      <c r="AW321" s="95" t="str">
        <f t="shared" si="279"/>
        <v/>
      </c>
      <c r="AX321" s="436"/>
    </row>
    <row r="322" spans="2:50" ht="15.75" hidden="1">
      <c r="B322" s="443" t="s">
        <v>167</v>
      </c>
      <c r="C322" s="444"/>
      <c r="D322" s="444"/>
      <c r="E322" s="444"/>
      <c r="F322" s="444"/>
      <c r="G322" s="444"/>
      <c r="H322" s="444"/>
      <c r="I322" s="151"/>
      <c r="J322" s="151"/>
      <c r="K322" s="151"/>
      <c r="L322" s="151"/>
      <c r="M322" s="151"/>
      <c r="N322" s="433" t="s">
        <v>159</v>
      </c>
      <c r="O322" s="446" t="s">
        <v>106</v>
      </c>
      <c r="P322" s="448">
        <f>AT302+1</f>
        <v>45979</v>
      </c>
      <c r="Q322" s="435"/>
      <c r="R322" s="435"/>
      <c r="S322" s="435"/>
      <c r="T322" s="435"/>
      <c r="U322" s="448">
        <f>P322+1</f>
        <v>45980</v>
      </c>
      <c r="V322" s="435"/>
      <c r="W322" s="435"/>
      <c r="X322" s="435"/>
      <c r="Y322" s="435"/>
      <c r="Z322" s="448">
        <f>U322+1</f>
        <v>45981</v>
      </c>
      <c r="AA322" s="435"/>
      <c r="AB322" s="435"/>
      <c r="AC322" s="435"/>
      <c r="AD322" s="435"/>
      <c r="AE322" s="448">
        <f>Z322+1</f>
        <v>45982</v>
      </c>
      <c r="AF322" s="435"/>
      <c r="AG322" s="435"/>
      <c r="AH322" s="435"/>
      <c r="AI322" s="435"/>
      <c r="AJ322" s="448">
        <f>AE322+1</f>
        <v>45983</v>
      </c>
      <c r="AK322" s="435"/>
      <c r="AL322" s="435"/>
      <c r="AM322" s="435"/>
      <c r="AN322" s="435"/>
      <c r="AO322" s="448">
        <f>AJ322+1</f>
        <v>45984</v>
      </c>
      <c r="AP322" s="435"/>
      <c r="AQ322" s="435"/>
      <c r="AR322" s="435"/>
      <c r="AS322" s="435"/>
      <c r="AT322" s="448">
        <f>AO322+1</f>
        <v>45985</v>
      </c>
      <c r="AU322" s="435"/>
      <c r="AV322" s="435"/>
      <c r="AW322" s="435"/>
      <c r="AX322" s="435"/>
    </row>
    <row r="323" spans="2:50" ht="15.75" hidden="1">
      <c r="B323" s="445"/>
      <c r="C323" s="445"/>
      <c r="D323" s="445"/>
      <c r="E323" s="445"/>
      <c r="F323" s="445"/>
      <c r="G323" s="445"/>
      <c r="H323" s="445"/>
      <c r="I323" s="151"/>
      <c r="J323" s="151"/>
      <c r="K323" s="151"/>
      <c r="L323" s="151"/>
      <c r="M323" s="151"/>
      <c r="N323" s="433"/>
      <c r="O323" s="447"/>
      <c r="P323" s="448" t="s">
        <v>120</v>
      </c>
      <c r="Q323" s="435"/>
      <c r="R323" s="435"/>
      <c r="S323" s="435"/>
      <c r="T323" s="435"/>
      <c r="U323" s="448" t="s">
        <v>114</v>
      </c>
      <c r="V323" s="435"/>
      <c r="W323" s="435"/>
      <c r="X323" s="435"/>
      <c r="Y323" s="435"/>
      <c r="Z323" s="448" t="s">
        <v>115</v>
      </c>
      <c r="AA323" s="435"/>
      <c r="AB323" s="435"/>
      <c r="AC323" s="435"/>
      <c r="AD323" s="435"/>
      <c r="AE323" s="448" t="s">
        <v>116</v>
      </c>
      <c r="AF323" s="435"/>
      <c r="AG323" s="435"/>
      <c r="AH323" s="435"/>
      <c r="AI323" s="435"/>
      <c r="AJ323" s="448" t="s">
        <v>117</v>
      </c>
      <c r="AK323" s="435"/>
      <c r="AL323" s="435"/>
      <c r="AM323" s="435"/>
      <c r="AN323" s="435"/>
      <c r="AO323" s="448" t="s">
        <v>118</v>
      </c>
      <c r="AP323" s="435"/>
      <c r="AQ323" s="435"/>
      <c r="AR323" s="435"/>
      <c r="AS323" s="435"/>
      <c r="AT323" s="448" t="s">
        <v>119</v>
      </c>
      <c r="AU323" s="435"/>
      <c r="AV323" s="435"/>
      <c r="AW323" s="435"/>
      <c r="AX323" s="435"/>
    </row>
    <row r="324" spans="2:50" hidden="1">
      <c r="B324" s="433" t="s">
        <v>155</v>
      </c>
      <c r="C324" s="433" t="s">
        <v>147</v>
      </c>
      <c r="D324" s="433"/>
      <c r="E324" s="433" t="s">
        <v>149</v>
      </c>
      <c r="F324" s="433"/>
      <c r="G324" s="433"/>
      <c r="H324" s="440" t="s">
        <v>156</v>
      </c>
      <c r="I324" s="434" t="s">
        <v>225</v>
      </c>
      <c r="J324" s="434"/>
      <c r="K324" s="434"/>
      <c r="L324" s="434" t="s">
        <v>156</v>
      </c>
      <c r="M324" s="434" t="s">
        <v>168</v>
      </c>
      <c r="N324" s="433"/>
      <c r="O324" s="433" t="s">
        <v>158</v>
      </c>
      <c r="P324" s="430" t="s">
        <v>152</v>
      </c>
      <c r="Q324" s="431"/>
      <c r="R324" s="431"/>
      <c r="S324" s="432"/>
      <c r="T324" s="433" t="s">
        <v>156</v>
      </c>
      <c r="U324" s="430" t="s">
        <v>152</v>
      </c>
      <c r="V324" s="431"/>
      <c r="W324" s="431"/>
      <c r="X324" s="432"/>
      <c r="Y324" s="433" t="s">
        <v>156</v>
      </c>
      <c r="Z324" s="430" t="s">
        <v>152</v>
      </c>
      <c r="AA324" s="431"/>
      <c r="AB324" s="431"/>
      <c r="AC324" s="432"/>
      <c r="AD324" s="433" t="s">
        <v>156</v>
      </c>
      <c r="AE324" s="430" t="s">
        <v>152</v>
      </c>
      <c r="AF324" s="431"/>
      <c r="AG324" s="431"/>
      <c r="AH324" s="432"/>
      <c r="AI324" s="433" t="s">
        <v>156</v>
      </c>
      <c r="AJ324" s="430" t="s">
        <v>152</v>
      </c>
      <c r="AK324" s="431"/>
      <c r="AL324" s="431"/>
      <c r="AM324" s="432"/>
      <c r="AN324" s="433" t="s">
        <v>156</v>
      </c>
      <c r="AO324" s="430" t="s">
        <v>152</v>
      </c>
      <c r="AP324" s="431"/>
      <c r="AQ324" s="431"/>
      <c r="AR324" s="432"/>
      <c r="AS324" s="433" t="s">
        <v>156</v>
      </c>
      <c r="AT324" s="430" t="s">
        <v>152</v>
      </c>
      <c r="AU324" s="431"/>
      <c r="AV324" s="431"/>
      <c r="AW324" s="432"/>
      <c r="AX324" s="433" t="s">
        <v>156</v>
      </c>
    </row>
    <row r="325" spans="2:50" hidden="1">
      <c r="B325" s="433"/>
      <c r="C325" s="433"/>
      <c r="D325" s="433"/>
      <c r="E325" s="433" t="s">
        <v>148</v>
      </c>
      <c r="F325" s="433"/>
      <c r="G325" s="433"/>
      <c r="H325" s="441"/>
      <c r="I325" s="434" t="s">
        <v>148</v>
      </c>
      <c r="J325" s="434"/>
      <c r="K325" s="434"/>
      <c r="L325" s="434"/>
      <c r="M325" s="434"/>
      <c r="N325" s="433"/>
      <c r="O325" s="433"/>
      <c r="P325" s="430" t="s">
        <v>153</v>
      </c>
      <c r="Q325" s="431"/>
      <c r="R325" s="431"/>
      <c r="S325" s="432"/>
      <c r="T325" s="433"/>
      <c r="U325" s="430" t="s">
        <v>153</v>
      </c>
      <c r="V325" s="431"/>
      <c r="W325" s="431"/>
      <c r="X325" s="432"/>
      <c r="Y325" s="433"/>
      <c r="Z325" s="430" t="s">
        <v>153</v>
      </c>
      <c r="AA325" s="431"/>
      <c r="AB325" s="431"/>
      <c r="AC325" s="432"/>
      <c r="AD325" s="433"/>
      <c r="AE325" s="430" t="s">
        <v>153</v>
      </c>
      <c r="AF325" s="431"/>
      <c r="AG325" s="431"/>
      <c r="AH325" s="432"/>
      <c r="AI325" s="433"/>
      <c r="AJ325" s="430" t="s">
        <v>153</v>
      </c>
      <c r="AK325" s="431"/>
      <c r="AL325" s="431"/>
      <c r="AM325" s="432"/>
      <c r="AN325" s="433"/>
      <c r="AO325" s="430" t="s">
        <v>153</v>
      </c>
      <c r="AP325" s="431"/>
      <c r="AQ325" s="431"/>
      <c r="AR325" s="432"/>
      <c r="AS325" s="433"/>
      <c r="AT325" s="430" t="s">
        <v>153</v>
      </c>
      <c r="AU325" s="431"/>
      <c r="AV325" s="431"/>
      <c r="AW325" s="432"/>
      <c r="AX325" s="433"/>
    </row>
    <row r="326" spans="2:50" hidden="1">
      <c r="B326" s="433"/>
      <c r="C326" s="433"/>
      <c r="D326" s="433"/>
      <c r="E326" s="94" t="s">
        <v>150</v>
      </c>
      <c r="F326" s="94" t="s">
        <v>151</v>
      </c>
      <c r="G326" s="94" t="s">
        <v>154</v>
      </c>
      <c r="H326" s="442"/>
      <c r="I326" s="153" t="s">
        <v>150</v>
      </c>
      <c r="J326" s="153" t="s">
        <v>151</v>
      </c>
      <c r="K326" s="153" t="s">
        <v>154</v>
      </c>
      <c r="L326" s="434"/>
      <c r="M326" s="434"/>
      <c r="N326" s="433"/>
      <c r="O326" s="433"/>
      <c r="P326" s="94" t="s">
        <v>150</v>
      </c>
      <c r="Q326" s="94" t="s">
        <v>151</v>
      </c>
      <c r="R326" s="94" t="s">
        <v>154</v>
      </c>
      <c r="S326" s="94" t="s">
        <v>168</v>
      </c>
      <c r="T326" s="433"/>
      <c r="U326" s="94" t="s">
        <v>150</v>
      </c>
      <c r="V326" s="94" t="s">
        <v>151</v>
      </c>
      <c r="W326" s="94" t="s">
        <v>154</v>
      </c>
      <c r="X326" s="94" t="s">
        <v>168</v>
      </c>
      <c r="Y326" s="433"/>
      <c r="Z326" s="94" t="s">
        <v>150</v>
      </c>
      <c r="AA326" s="94" t="s">
        <v>151</v>
      </c>
      <c r="AB326" s="94" t="s">
        <v>154</v>
      </c>
      <c r="AC326" s="94" t="s">
        <v>168</v>
      </c>
      <c r="AD326" s="43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3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3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3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33"/>
    </row>
    <row r="327" spans="2:50" hidden="1">
      <c r="B327" s="433" t="s">
        <v>139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36" t="e">
        <f>AVERAGE(G327:G341)</f>
        <v>#DIV/0!</v>
      </c>
      <c r="I327" s="154" t="str">
        <f t="shared" ref="I327:K329" si="281">IFERROR(AVERAGE(P327,U327,Z327,AE327,AJ327,AO327,AT327),"")</f>
        <v/>
      </c>
      <c r="J327" s="154" t="str">
        <f t="shared" si="281"/>
        <v/>
      </c>
      <c r="K327" s="155" t="str">
        <f t="shared" si="281"/>
        <v/>
      </c>
      <c r="L327" s="437" t="str">
        <f>IFERROR(AVERAGE(K327:K341),"-")</f>
        <v>-</v>
      </c>
      <c r="M327" s="154" t="str">
        <f>IFERROR(RANK(K327, K$327:K$341),"")</f>
        <v/>
      </c>
      <c r="N327" s="433"/>
      <c r="O327" s="43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36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36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36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36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36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36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36" t="e">
        <f>AVERAGE(AV327:AV341)</f>
        <v>#DIV/0!</v>
      </c>
    </row>
    <row r="328" spans="2:50" hidden="1">
      <c r="B328" s="435"/>
      <c r="C328" s="95">
        <f t="shared" ref="C328:C341" si="282">C308</f>
        <v>2</v>
      </c>
      <c r="D328" s="95"/>
      <c r="E328" s="95"/>
      <c r="F328" s="95"/>
      <c r="G328" s="178" t="e">
        <f>F328/E328</f>
        <v>#DIV/0!</v>
      </c>
      <c r="H328" s="436"/>
      <c r="I328" s="154" t="str">
        <f t="shared" si="281"/>
        <v/>
      </c>
      <c r="J328" s="154" t="str">
        <f t="shared" si="281"/>
        <v/>
      </c>
      <c r="K328" s="155" t="str">
        <f t="shared" si="281"/>
        <v/>
      </c>
      <c r="L328" s="438"/>
      <c r="M328" s="154" t="str">
        <f t="shared" ref="M328:M341" si="283">IFERROR(RANK(K328, K$327:K$341),"")</f>
        <v/>
      </c>
      <c r="N328" s="433"/>
      <c r="O328" s="433"/>
      <c r="P328" s="95"/>
      <c r="Q328" s="95"/>
      <c r="R328" s="178" t="str">
        <f t="shared" ref="R328:R341" si="284">IFERROR(Q328/P328,"")</f>
        <v/>
      </c>
      <c r="S328" s="95" t="str">
        <f t="shared" ref="S328:S341" si="285">IFERROR(RANK(R328, R$327:R$341),"")</f>
        <v/>
      </c>
      <c r="T328" s="436"/>
      <c r="U328" s="95"/>
      <c r="V328" s="95"/>
      <c r="W328" s="178" t="str">
        <f t="shared" ref="W328:W341" si="286">IFERROR(V328/U328,"")</f>
        <v/>
      </c>
      <c r="X328" s="95" t="str">
        <f t="shared" ref="X328:X341" si="287">IFERROR(RANK(W328, W$327:W$341),"")</f>
        <v/>
      </c>
      <c r="Y328" s="436"/>
      <c r="Z328" s="95"/>
      <c r="AA328" s="95"/>
      <c r="AB328" s="178" t="str">
        <f t="shared" ref="AB328:AB341" si="288">IFERROR(AA328/Z328,"")</f>
        <v/>
      </c>
      <c r="AC328" s="95" t="str">
        <f t="shared" ref="AC328:AC341" si="289">IFERROR(RANK(AB328, AB$327:AB$341),"")</f>
        <v/>
      </c>
      <c r="AD328" s="436"/>
      <c r="AE328" s="95"/>
      <c r="AF328" s="95"/>
      <c r="AG328" s="178" t="str">
        <f t="shared" ref="AG328:AG341" si="290">IFERROR(AF328/AE328,"")</f>
        <v/>
      </c>
      <c r="AH328" s="95" t="str">
        <f t="shared" ref="AH328:AH341" si="291">IFERROR(RANK(AG328, AG$327:AG$341),"")</f>
        <v/>
      </c>
      <c r="AI328" s="436"/>
      <c r="AJ328" s="95"/>
      <c r="AK328" s="95"/>
      <c r="AL328" s="178" t="str">
        <f t="shared" ref="AL328:AL341" si="292">IFERROR(AK328/AJ328,"")</f>
        <v/>
      </c>
      <c r="AM328" s="95" t="str">
        <f t="shared" ref="AM328:AM341" si="293">IFERROR(RANK(AL328, AL$327:AL$341),"")</f>
        <v/>
      </c>
      <c r="AN328" s="436"/>
      <c r="AO328" s="95"/>
      <c r="AP328" s="95"/>
      <c r="AQ328" s="178" t="str">
        <f t="shared" ref="AQ328:AQ341" si="294">IFERROR(AP328/AO328,"")</f>
        <v/>
      </c>
      <c r="AR328" s="95" t="str">
        <f t="shared" ref="AR328:AR341" si="295">IFERROR(RANK(AQ328, AQ$327:AQ$341),"")</f>
        <v/>
      </c>
      <c r="AS328" s="436"/>
      <c r="AT328" s="95"/>
      <c r="AU328" s="95"/>
      <c r="AV328" s="178" t="str">
        <f t="shared" ref="AV328:AV341" si="296">IFERROR(AU328/AT328,"")</f>
        <v/>
      </c>
      <c r="AW328" s="95" t="str">
        <f t="shared" ref="AW328:AW341" si="297">IFERROR(RANK(AV328, AV$327:AV$341),"")</f>
        <v/>
      </c>
      <c r="AX328" s="436"/>
    </row>
    <row r="329" spans="2:50" hidden="1">
      <c r="B329" s="435"/>
      <c r="C329" s="95">
        <f t="shared" si="282"/>
        <v>3</v>
      </c>
      <c r="D329" s="95"/>
      <c r="E329" s="95"/>
      <c r="F329" s="95"/>
      <c r="G329" s="178"/>
      <c r="H329" s="436"/>
      <c r="I329" s="154" t="str">
        <f t="shared" si="281"/>
        <v/>
      </c>
      <c r="J329" s="154" t="str">
        <f t="shared" si="281"/>
        <v/>
      </c>
      <c r="K329" s="155" t="str">
        <f t="shared" si="281"/>
        <v/>
      </c>
      <c r="L329" s="438"/>
      <c r="M329" s="154" t="str">
        <f t="shared" si="283"/>
        <v/>
      </c>
      <c r="N329" s="433"/>
      <c r="O329" s="433"/>
      <c r="P329" s="95"/>
      <c r="Q329" s="95"/>
      <c r="R329" s="178" t="str">
        <f t="shared" si="284"/>
        <v/>
      </c>
      <c r="S329" s="95" t="str">
        <f t="shared" si="285"/>
        <v/>
      </c>
      <c r="T329" s="436"/>
      <c r="U329" s="95"/>
      <c r="V329" s="95"/>
      <c r="W329" s="178" t="str">
        <f t="shared" si="286"/>
        <v/>
      </c>
      <c r="X329" s="95" t="str">
        <f t="shared" si="287"/>
        <v/>
      </c>
      <c r="Y329" s="436"/>
      <c r="Z329" s="95"/>
      <c r="AA329" s="95"/>
      <c r="AB329" s="178" t="str">
        <f t="shared" si="288"/>
        <v/>
      </c>
      <c r="AC329" s="95" t="str">
        <f t="shared" si="289"/>
        <v/>
      </c>
      <c r="AD329" s="436"/>
      <c r="AE329" s="95"/>
      <c r="AF329" s="95"/>
      <c r="AG329" s="178" t="str">
        <f t="shared" si="290"/>
        <v/>
      </c>
      <c r="AH329" s="95" t="str">
        <f t="shared" si="291"/>
        <v/>
      </c>
      <c r="AI329" s="436"/>
      <c r="AJ329" s="95"/>
      <c r="AK329" s="95"/>
      <c r="AL329" s="178" t="str">
        <f t="shared" si="292"/>
        <v/>
      </c>
      <c r="AM329" s="95" t="str">
        <f t="shared" si="293"/>
        <v/>
      </c>
      <c r="AN329" s="436"/>
      <c r="AO329" s="95"/>
      <c r="AP329" s="95"/>
      <c r="AQ329" s="178" t="str">
        <f t="shared" si="294"/>
        <v/>
      </c>
      <c r="AR329" s="95" t="str">
        <f t="shared" si="295"/>
        <v/>
      </c>
      <c r="AS329" s="436"/>
      <c r="AT329" s="95"/>
      <c r="AU329" s="95"/>
      <c r="AV329" s="178" t="str">
        <f t="shared" si="296"/>
        <v/>
      </c>
      <c r="AW329" s="95" t="str">
        <f t="shared" si="297"/>
        <v/>
      </c>
      <c r="AX329" s="436"/>
    </row>
    <row r="330" spans="2:50" hidden="1">
      <c r="B330" s="435"/>
      <c r="C330" s="95">
        <f t="shared" si="282"/>
        <v>4</v>
      </c>
      <c r="D330" s="95"/>
      <c r="E330" s="95"/>
      <c r="F330" s="95"/>
      <c r="G330" s="178"/>
      <c r="H330" s="436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38"/>
      <c r="M330" s="154" t="str">
        <f t="shared" si="283"/>
        <v/>
      </c>
      <c r="N330" s="433"/>
      <c r="O330" s="433"/>
      <c r="P330" s="95"/>
      <c r="Q330" s="95"/>
      <c r="R330" s="178" t="str">
        <f t="shared" si="284"/>
        <v/>
      </c>
      <c r="S330" s="95" t="str">
        <f t="shared" si="285"/>
        <v/>
      </c>
      <c r="T330" s="436"/>
      <c r="U330" s="95"/>
      <c r="V330" s="95"/>
      <c r="W330" s="178" t="str">
        <f t="shared" si="286"/>
        <v/>
      </c>
      <c r="X330" s="95" t="str">
        <f t="shared" si="287"/>
        <v/>
      </c>
      <c r="Y330" s="436"/>
      <c r="Z330" s="95"/>
      <c r="AA330" s="95"/>
      <c r="AB330" s="178" t="str">
        <f t="shared" si="288"/>
        <v/>
      </c>
      <c r="AC330" s="95" t="str">
        <f t="shared" si="289"/>
        <v/>
      </c>
      <c r="AD330" s="436"/>
      <c r="AE330" s="95"/>
      <c r="AF330" s="95"/>
      <c r="AG330" s="178" t="str">
        <f t="shared" si="290"/>
        <v/>
      </c>
      <c r="AH330" s="95" t="str">
        <f t="shared" si="291"/>
        <v/>
      </c>
      <c r="AI330" s="436"/>
      <c r="AJ330" s="95"/>
      <c r="AK330" s="95"/>
      <c r="AL330" s="178" t="str">
        <f t="shared" si="292"/>
        <v/>
      </c>
      <c r="AM330" s="95" t="str">
        <f t="shared" si="293"/>
        <v/>
      </c>
      <c r="AN330" s="436"/>
      <c r="AO330" s="95"/>
      <c r="AP330" s="95"/>
      <c r="AQ330" s="178" t="str">
        <f t="shared" si="294"/>
        <v/>
      </c>
      <c r="AR330" s="95" t="str">
        <f t="shared" si="295"/>
        <v/>
      </c>
      <c r="AS330" s="436"/>
      <c r="AT330" s="95"/>
      <c r="AU330" s="95"/>
      <c r="AV330" s="178" t="str">
        <f t="shared" si="296"/>
        <v/>
      </c>
      <c r="AW330" s="95" t="str">
        <f t="shared" si="297"/>
        <v/>
      </c>
      <c r="AX330" s="436"/>
    </row>
    <row r="331" spans="2:50" hidden="1">
      <c r="B331" s="435"/>
      <c r="C331" s="95">
        <f t="shared" si="282"/>
        <v>5</v>
      </c>
      <c r="D331" s="95"/>
      <c r="E331" s="95"/>
      <c r="F331" s="95"/>
      <c r="G331" s="178"/>
      <c r="H331" s="436"/>
      <c r="I331" s="154" t="str">
        <f t="shared" ref="I331:K341" si="298">IFERROR(AVERAGE(P331,U331,Z331,AE331,AJ331,AO331,AT331),"")</f>
        <v/>
      </c>
      <c r="J331" s="154" t="str">
        <f t="shared" si="298"/>
        <v/>
      </c>
      <c r="K331" s="155" t="str">
        <f t="shared" si="298"/>
        <v/>
      </c>
      <c r="L331" s="438"/>
      <c r="M331" s="154" t="str">
        <f t="shared" si="283"/>
        <v/>
      </c>
      <c r="N331" s="433"/>
      <c r="O331" s="433"/>
      <c r="P331" s="95"/>
      <c r="Q331" s="95"/>
      <c r="R331" s="178" t="str">
        <f t="shared" si="284"/>
        <v/>
      </c>
      <c r="S331" s="95" t="str">
        <f t="shared" si="285"/>
        <v/>
      </c>
      <c r="T331" s="436"/>
      <c r="U331" s="95"/>
      <c r="V331" s="95"/>
      <c r="W331" s="178" t="str">
        <f t="shared" si="286"/>
        <v/>
      </c>
      <c r="X331" s="95" t="str">
        <f t="shared" si="287"/>
        <v/>
      </c>
      <c r="Y331" s="436"/>
      <c r="Z331" s="95"/>
      <c r="AA331" s="95"/>
      <c r="AB331" s="178" t="str">
        <f t="shared" si="288"/>
        <v/>
      </c>
      <c r="AC331" s="95" t="str">
        <f t="shared" si="289"/>
        <v/>
      </c>
      <c r="AD331" s="436"/>
      <c r="AE331" s="95"/>
      <c r="AF331" s="95"/>
      <c r="AG331" s="178" t="str">
        <f t="shared" si="290"/>
        <v/>
      </c>
      <c r="AH331" s="95" t="str">
        <f t="shared" si="291"/>
        <v/>
      </c>
      <c r="AI331" s="436"/>
      <c r="AJ331" s="95"/>
      <c r="AK331" s="95"/>
      <c r="AL331" s="178" t="str">
        <f t="shared" si="292"/>
        <v/>
      </c>
      <c r="AM331" s="95" t="str">
        <f t="shared" si="293"/>
        <v/>
      </c>
      <c r="AN331" s="436"/>
      <c r="AO331" s="95"/>
      <c r="AP331" s="95"/>
      <c r="AQ331" s="178" t="str">
        <f t="shared" si="294"/>
        <v/>
      </c>
      <c r="AR331" s="95" t="str">
        <f t="shared" si="295"/>
        <v/>
      </c>
      <c r="AS331" s="436"/>
      <c r="AT331" s="95"/>
      <c r="AU331" s="95"/>
      <c r="AV331" s="178" t="str">
        <f t="shared" si="296"/>
        <v/>
      </c>
      <c r="AW331" s="95" t="str">
        <f t="shared" si="297"/>
        <v/>
      </c>
      <c r="AX331" s="436"/>
    </row>
    <row r="332" spans="2:50" hidden="1">
      <c r="B332" s="435"/>
      <c r="C332" s="95">
        <f t="shared" si="282"/>
        <v>6</v>
      </c>
      <c r="D332" s="95"/>
      <c r="E332" s="95"/>
      <c r="F332" s="95"/>
      <c r="G332" s="178"/>
      <c r="H332" s="436"/>
      <c r="I332" s="154" t="str">
        <f t="shared" si="298"/>
        <v/>
      </c>
      <c r="J332" s="154" t="str">
        <f t="shared" si="298"/>
        <v/>
      </c>
      <c r="K332" s="155" t="str">
        <f t="shared" si="298"/>
        <v/>
      </c>
      <c r="L332" s="438"/>
      <c r="M332" s="154" t="str">
        <f t="shared" si="283"/>
        <v/>
      </c>
      <c r="N332" s="433"/>
      <c r="O332" s="433"/>
      <c r="P332" s="95"/>
      <c r="Q332" s="95"/>
      <c r="R332" s="178" t="str">
        <f t="shared" si="284"/>
        <v/>
      </c>
      <c r="S332" s="95" t="str">
        <f t="shared" si="285"/>
        <v/>
      </c>
      <c r="T332" s="436"/>
      <c r="U332" s="95"/>
      <c r="V332" s="95"/>
      <c r="W332" s="178" t="str">
        <f t="shared" si="286"/>
        <v/>
      </c>
      <c r="X332" s="95" t="str">
        <f t="shared" si="287"/>
        <v/>
      </c>
      <c r="Y332" s="436"/>
      <c r="Z332" s="95"/>
      <c r="AA332" s="95"/>
      <c r="AB332" s="178" t="str">
        <f t="shared" si="288"/>
        <v/>
      </c>
      <c r="AC332" s="95" t="str">
        <f t="shared" si="289"/>
        <v/>
      </c>
      <c r="AD332" s="436"/>
      <c r="AE332" s="95"/>
      <c r="AF332" s="95"/>
      <c r="AG332" s="178" t="str">
        <f t="shared" si="290"/>
        <v/>
      </c>
      <c r="AH332" s="95" t="str">
        <f t="shared" si="291"/>
        <v/>
      </c>
      <c r="AI332" s="436"/>
      <c r="AJ332" s="95"/>
      <c r="AK332" s="95"/>
      <c r="AL332" s="178" t="str">
        <f t="shared" si="292"/>
        <v/>
      </c>
      <c r="AM332" s="95" t="str">
        <f t="shared" si="293"/>
        <v/>
      </c>
      <c r="AN332" s="436"/>
      <c r="AO332" s="95"/>
      <c r="AP332" s="95"/>
      <c r="AQ332" s="178" t="str">
        <f t="shared" si="294"/>
        <v/>
      </c>
      <c r="AR332" s="95" t="str">
        <f t="shared" si="295"/>
        <v/>
      </c>
      <c r="AS332" s="436"/>
      <c r="AT332" s="95"/>
      <c r="AU332" s="95"/>
      <c r="AV332" s="178" t="str">
        <f t="shared" si="296"/>
        <v/>
      </c>
      <c r="AW332" s="95" t="str">
        <f t="shared" si="297"/>
        <v/>
      </c>
      <c r="AX332" s="436"/>
    </row>
    <row r="333" spans="2:50" hidden="1">
      <c r="B333" s="435"/>
      <c r="C333" s="95">
        <f t="shared" si="282"/>
        <v>7</v>
      </c>
      <c r="D333" s="95"/>
      <c r="E333" s="95"/>
      <c r="F333" s="95"/>
      <c r="G333" s="178"/>
      <c r="H333" s="436"/>
      <c r="I333" s="154" t="str">
        <f t="shared" si="298"/>
        <v/>
      </c>
      <c r="J333" s="154" t="str">
        <f t="shared" si="298"/>
        <v/>
      </c>
      <c r="K333" s="155" t="str">
        <f t="shared" si="298"/>
        <v/>
      </c>
      <c r="L333" s="438"/>
      <c r="M333" s="154" t="str">
        <f t="shared" si="283"/>
        <v/>
      </c>
      <c r="N333" s="433"/>
      <c r="O333" s="433"/>
      <c r="P333" s="95"/>
      <c r="Q333" s="95"/>
      <c r="R333" s="178" t="str">
        <f t="shared" si="284"/>
        <v/>
      </c>
      <c r="S333" s="95" t="str">
        <f t="shared" si="285"/>
        <v/>
      </c>
      <c r="T333" s="436"/>
      <c r="U333" s="95"/>
      <c r="V333" s="95"/>
      <c r="W333" s="178" t="str">
        <f t="shared" si="286"/>
        <v/>
      </c>
      <c r="X333" s="95" t="str">
        <f t="shared" si="287"/>
        <v/>
      </c>
      <c r="Y333" s="436"/>
      <c r="Z333" s="95"/>
      <c r="AA333" s="95"/>
      <c r="AB333" s="178" t="str">
        <f t="shared" si="288"/>
        <v/>
      </c>
      <c r="AC333" s="95" t="str">
        <f t="shared" si="289"/>
        <v/>
      </c>
      <c r="AD333" s="436"/>
      <c r="AE333" s="95"/>
      <c r="AF333" s="95"/>
      <c r="AG333" s="178" t="str">
        <f t="shared" si="290"/>
        <v/>
      </c>
      <c r="AH333" s="95" t="str">
        <f t="shared" si="291"/>
        <v/>
      </c>
      <c r="AI333" s="436"/>
      <c r="AJ333" s="95"/>
      <c r="AK333" s="95"/>
      <c r="AL333" s="178" t="str">
        <f t="shared" si="292"/>
        <v/>
      </c>
      <c r="AM333" s="95" t="str">
        <f t="shared" si="293"/>
        <v/>
      </c>
      <c r="AN333" s="436"/>
      <c r="AO333" s="95"/>
      <c r="AP333" s="95"/>
      <c r="AQ333" s="178" t="str">
        <f t="shared" si="294"/>
        <v/>
      </c>
      <c r="AR333" s="95" t="str">
        <f t="shared" si="295"/>
        <v/>
      </c>
      <c r="AS333" s="436"/>
      <c r="AT333" s="95"/>
      <c r="AU333" s="95"/>
      <c r="AV333" s="178" t="str">
        <f t="shared" si="296"/>
        <v/>
      </c>
      <c r="AW333" s="95" t="str">
        <f t="shared" si="297"/>
        <v/>
      </c>
      <c r="AX333" s="436"/>
    </row>
    <row r="334" spans="2:50" hidden="1">
      <c r="B334" s="435"/>
      <c r="C334" s="95">
        <f t="shared" si="282"/>
        <v>8</v>
      </c>
      <c r="D334" s="95"/>
      <c r="E334" s="95"/>
      <c r="F334" s="95"/>
      <c r="G334" s="178"/>
      <c r="H334" s="436"/>
      <c r="I334" s="154" t="str">
        <f t="shared" si="298"/>
        <v/>
      </c>
      <c r="J334" s="154" t="str">
        <f t="shared" si="298"/>
        <v/>
      </c>
      <c r="K334" s="155" t="str">
        <f t="shared" si="298"/>
        <v/>
      </c>
      <c r="L334" s="438"/>
      <c r="M334" s="154" t="str">
        <f t="shared" si="283"/>
        <v/>
      </c>
      <c r="N334" s="433"/>
      <c r="O334" s="433"/>
      <c r="P334" s="95"/>
      <c r="Q334" s="95"/>
      <c r="R334" s="178" t="str">
        <f t="shared" si="284"/>
        <v/>
      </c>
      <c r="S334" s="95" t="str">
        <f t="shared" si="285"/>
        <v/>
      </c>
      <c r="T334" s="436"/>
      <c r="U334" s="95"/>
      <c r="V334" s="95"/>
      <c r="W334" s="178" t="str">
        <f t="shared" si="286"/>
        <v/>
      </c>
      <c r="X334" s="95" t="str">
        <f t="shared" si="287"/>
        <v/>
      </c>
      <c r="Y334" s="436"/>
      <c r="Z334" s="95"/>
      <c r="AA334" s="95"/>
      <c r="AB334" s="178" t="str">
        <f t="shared" si="288"/>
        <v/>
      </c>
      <c r="AC334" s="95" t="str">
        <f t="shared" si="289"/>
        <v/>
      </c>
      <c r="AD334" s="436"/>
      <c r="AE334" s="95"/>
      <c r="AF334" s="95"/>
      <c r="AG334" s="178" t="str">
        <f t="shared" si="290"/>
        <v/>
      </c>
      <c r="AH334" s="95" t="str">
        <f t="shared" si="291"/>
        <v/>
      </c>
      <c r="AI334" s="436"/>
      <c r="AJ334" s="95"/>
      <c r="AK334" s="95"/>
      <c r="AL334" s="178" t="str">
        <f t="shared" si="292"/>
        <v/>
      </c>
      <c r="AM334" s="95" t="str">
        <f t="shared" si="293"/>
        <v/>
      </c>
      <c r="AN334" s="436"/>
      <c r="AO334" s="95"/>
      <c r="AP334" s="95"/>
      <c r="AQ334" s="178" t="str">
        <f t="shared" si="294"/>
        <v/>
      </c>
      <c r="AR334" s="95" t="str">
        <f t="shared" si="295"/>
        <v/>
      </c>
      <c r="AS334" s="436"/>
      <c r="AT334" s="95"/>
      <c r="AU334" s="95"/>
      <c r="AV334" s="178" t="str">
        <f t="shared" si="296"/>
        <v/>
      </c>
      <c r="AW334" s="95" t="str">
        <f t="shared" si="297"/>
        <v/>
      </c>
      <c r="AX334" s="436"/>
    </row>
    <row r="335" spans="2:50" hidden="1">
      <c r="B335" s="435"/>
      <c r="C335" s="95">
        <f t="shared" si="282"/>
        <v>9</v>
      </c>
      <c r="D335" s="95"/>
      <c r="E335" s="95"/>
      <c r="F335" s="95"/>
      <c r="G335" s="178"/>
      <c r="H335" s="436"/>
      <c r="I335" s="154" t="str">
        <f t="shared" si="298"/>
        <v/>
      </c>
      <c r="J335" s="154" t="str">
        <f t="shared" si="298"/>
        <v/>
      </c>
      <c r="K335" s="155" t="str">
        <f t="shared" si="298"/>
        <v/>
      </c>
      <c r="L335" s="438"/>
      <c r="M335" s="154" t="str">
        <f t="shared" si="283"/>
        <v/>
      </c>
      <c r="N335" s="433"/>
      <c r="O335" s="433"/>
      <c r="P335" s="95"/>
      <c r="Q335" s="95"/>
      <c r="R335" s="178" t="str">
        <f t="shared" si="284"/>
        <v/>
      </c>
      <c r="S335" s="95" t="str">
        <f t="shared" si="285"/>
        <v/>
      </c>
      <c r="T335" s="436"/>
      <c r="U335" s="95"/>
      <c r="V335" s="95"/>
      <c r="W335" s="178" t="str">
        <f t="shared" si="286"/>
        <v/>
      </c>
      <c r="X335" s="95" t="str">
        <f t="shared" si="287"/>
        <v/>
      </c>
      <c r="Y335" s="436"/>
      <c r="Z335" s="95"/>
      <c r="AA335" s="95"/>
      <c r="AB335" s="178" t="str">
        <f t="shared" si="288"/>
        <v/>
      </c>
      <c r="AC335" s="95" t="str">
        <f t="shared" si="289"/>
        <v/>
      </c>
      <c r="AD335" s="436"/>
      <c r="AE335" s="95"/>
      <c r="AF335" s="95"/>
      <c r="AG335" s="178" t="str">
        <f t="shared" si="290"/>
        <v/>
      </c>
      <c r="AH335" s="95" t="str">
        <f t="shared" si="291"/>
        <v/>
      </c>
      <c r="AI335" s="436"/>
      <c r="AJ335" s="95"/>
      <c r="AK335" s="95"/>
      <c r="AL335" s="178" t="str">
        <f t="shared" si="292"/>
        <v/>
      </c>
      <c r="AM335" s="95" t="str">
        <f t="shared" si="293"/>
        <v/>
      </c>
      <c r="AN335" s="436"/>
      <c r="AO335" s="95"/>
      <c r="AP335" s="95"/>
      <c r="AQ335" s="178" t="str">
        <f t="shared" si="294"/>
        <v/>
      </c>
      <c r="AR335" s="95" t="str">
        <f t="shared" si="295"/>
        <v/>
      </c>
      <c r="AS335" s="436"/>
      <c r="AT335" s="95"/>
      <c r="AU335" s="95"/>
      <c r="AV335" s="178" t="str">
        <f t="shared" si="296"/>
        <v/>
      </c>
      <c r="AW335" s="95" t="str">
        <f t="shared" si="297"/>
        <v/>
      </c>
      <c r="AX335" s="436"/>
    </row>
    <row r="336" spans="2:50" hidden="1">
      <c r="B336" s="435"/>
      <c r="C336" s="95">
        <f t="shared" si="282"/>
        <v>10</v>
      </c>
      <c r="D336" s="95"/>
      <c r="E336" s="95"/>
      <c r="F336" s="95"/>
      <c r="G336" s="178"/>
      <c r="H336" s="436"/>
      <c r="I336" s="154" t="str">
        <f t="shared" si="298"/>
        <v/>
      </c>
      <c r="J336" s="154" t="str">
        <f t="shared" si="298"/>
        <v/>
      </c>
      <c r="K336" s="155" t="str">
        <f t="shared" si="298"/>
        <v/>
      </c>
      <c r="L336" s="438"/>
      <c r="M336" s="154" t="str">
        <f t="shared" si="283"/>
        <v/>
      </c>
      <c r="N336" s="433"/>
      <c r="O336" s="433"/>
      <c r="P336" s="95"/>
      <c r="Q336" s="95"/>
      <c r="R336" s="178" t="str">
        <f t="shared" si="284"/>
        <v/>
      </c>
      <c r="S336" s="95" t="str">
        <f t="shared" si="285"/>
        <v/>
      </c>
      <c r="T336" s="436"/>
      <c r="U336" s="95"/>
      <c r="V336" s="95"/>
      <c r="W336" s="178" t="str">
        <f t="shared" si="286"/>
        <v/>
      </c>
      <c r="X336" s="95" t="str">
        <f t="shared" si="287"/>
        <v/>
      </c>
      <c r="Y336" s="436"/>
      <c r="Z336" s="95"/>
      <c r="AA336" s="95"/>
      <c r="AB336" s="178" t="str">
        <f t="shared" si="288"/>
        <v/>
      </c>
      <c r="AC336" s="95" t="str">
        <f t="shared" si="289"/>
        <v/>
      </c>
      <c r="AD336" s="436"/>
      <c r="AE336" s="95"/>
      <c r="AF336" s="95"/>
      <c r="AG336" s="178" t="str">
        <f t="shared" si="290"/>
        <v/>
      </c>
      <c r="AH336" s="95" t="str">
        <f t="shared" si="291"/>
        <v/>
      </c>
      <c r="AI336" s="436"/>
      <c r="AJ336" s="95"/>
      <c r="AK336" s="95"/>
      <c r="AL336" s="178" t="str">
        <f t="shared" si="292"/>
        <v/>
      </c>
      <c r="AM336" s="95" t="str">
        <f t="shared" si="293"/>
        <v/>
      </c>
      <c r="AN336" s="436"/>
      <c r="AO336" s="95"/>
      <c r="AP336" s="95"/>
      <c r="AQ336" s="178" t="str">
        <f t="shared" si="294"/>
        <v/>
      </c>
      <c r="AR336" s="95" t="str">
        <f t="shared" si="295"/>
        <v/>
      </c>
      <c r="AS336" s="436"/>
      <c r="AT336" s="95"/>
      <c r="AU336" s="95"/>
      <c r="AV336" s="178" t="str">
        <f t="shared" si="296"/>
        <v/>
      </c>
      <c r="AW336" s="95" t="str">
        <f t="shared" si="297"/>
        <v/>
      </c>
      <c r="AX336" s="436"/>
    </row>
    <row r="337" spans="2:50" hidden="1">
      <c r="B337" s="435"/>
      <c r="C337" s="95">
        <f t="shared" si="282"/>
        <v>11</v>
      </c>
      <c r="D337" s="95"/>
      <c r="E337" s="95"/>
      <c r="F337" s="95"/>
      <c r="G337" s="178"/>
      <c r="H337" s="436"/>
      <c r="I337" s="154" t="str">
        <f t="shared" si="298"/>
        <v/>
      </c>
      <c r="J337" s="154" t="str">
        <f t="shared" si="298"/>
        <v/>
      </c>
      <c r="K337" s="155" t="str">
        <f t="shared" si="298"/>
        <v/>
      </c>
      <c r="L337" s="438"/>
      <c r="M337" s="154" t="str">
        <f t="shared" si="283"/>
        <v/>
      </c>
      <c r="N337" s="433"/>
      <c r="O337" s="433"/>
      <c r="P337" s="95"/>
      <c r="Q337" s="95"/>
      <c r="R337" s="178" t="str">
        <f t="shared" si="284"/>
        <v/>
      </c>
      <c r="S337" s="95" t="str">
        <f t="shared" si="285"/>
        <v/>
      </c>
      <c r="T337" s="436"/>
      <c r="U337" s="95"/>
      <c r="V337" s="95"/>
      <c r="W337" s="178" t="str">
        <f t="shared" si="286"/>
        <v/>
      </c>
      <c r="X337" s="95" t="str">
        <f t="shared" si="287"/>
        <v/>
      </c>
      <c r="Y337" s="436"/>
      <c r="Z337" s="95"/>
      <c r="AA337" s="95"/>
      <c r="AB337" s="178" t="str">
        <f t="shared" si="288"/>
        <v/>
      </c>
      <c r="AC337" s="95" t="str">
        <f t="shared" si="289"/>
        <v/>
      </c>
      <c r="AD337" s="436"/>
      <c r="AE337" s="95"/>
      <c r="AF337" s="95"/>
      <c r="AG337" s="178" t="str">
        <f t="shared" si="290"/>
        <v/>
      </c>
      <c r="AH337" s="95" t="str">
        <f t="shared" si="291"/>
        <v/>
      </c>
      <c r="AI337" s="436"/>
      <c r="AJ337" s="95"/>
      <c r="AK337" s="95"/>
      <c r="AL337" s="178" t="str">
        <f t="shared" si="292"/>
        <v/>
      </c>
      <c r="AM337" s="95" t="str">
        <f t="shared" si="293"/>
        <v/>
      </c>
      <c r="AN337" s="436"/>
      <c r="AO337" s="95"/>
      <c r="AP337" s="95"/>
      <c r="AQ337" s="178" t="str">
        <f t="shared" si="294"/>
        <v/>
      </c>
      <c r="AR337" s="95" t="str">
        <f t="shared" si="295"/>
        <v/>
      </c>
      <c r="AS337" s="436"/>
      <c r="AT337" s="95"/>
      <c r="AU337" s="95"/>
      <c r="AV337" s="178" t="str">
        <f t="shared" si="296"/>
        <v/>
      </c>
      <c r="AW337" s="95" t="str">
        <f t="shared" si="297"/>
        <v/>
      </c>
      <c r="AX337" s="436"/>
    </row>
    <row r="338" spans="2:50" hidden="1">
      <c r="B338" s="435"/>
      <c r="C338" s="95">
        <f t="shared" si="282"/>
        <v>12</v>
      </c>
      <c r="D338" s="95"/>
      <c r="E338" s="95"/>
      <c r="F338" s="95"/>
      <c r="G338" s="178"/>
      <c r="H338" s="436"/>
      <c r="I338" s="154" t="str">
        <f t="shared" si="298"/>
        <v/>
      </c>
      <c r="J338" s="154" t="str">
        <f t="shared" si="298"/>
        <v/>
      </c>
      <c r="K338" s="155" t="str">
        <f t="shared" si="298"/>
        <v/>
      </c>
      <c r="L338" s="438"/>
      <c r="M338" s="154" t="str">
        <f t="shared" si="283"/>
        <v/>
      </c>
      <c r="N338" s="433"/>
      <c r="O338" s="433"/>
      <c r="P338" s="95"/>
      <c r="Q338" s="95"/>
      <c r="R338" s="178" t="str">
        <f t="shared" si="284"/>
        <v/>
      </c>
      <c r="S338" s="95" t="str">
        <f t="shared" si="285"/>
        <v/>
      </c>
      <c r="T338" s="436"/>
      <c r="U338" s="95"/>
      <c r="V338" s="95"/>
      <c r="W338" s="178" t="str">
        <f t="shared" si="286"/>
        <v/>
      </c>
      <c r="X338" s="95" t="str">
        <f t="shared" si="287"/>
        <v/>
      </c>
      <c r="Y338" s="436"/>
      <c r="Z338" s="95"/>
      <c r="AA338" s="95"/>
      <c r="AB338" s="178" t="str">
        <f t="shared" si="288"/>
        <v/>
      </c>
      <c r="AC338" s="95" t="str">
        <f t="shared" si="289"/>
        <v/>
      </c>
      <c r="AD338" s="436"/>
      <c r="AE338" s="95"/>
      <c r="AF338" s="95"/>
      <c r="AG338" s="178" t="str">
        <f t="shared" si="290"/>
        <v/>
      </c>
      <c r="AH338" s="95" t="str">
        <f t="shared" si="291"/>
        <v/>
      </c>
      <c r="AI338" s="436"/>
      <c r="AJ338" s="95"/>
      <c r="AK338" s="95"/>
      <c r="AL338" s="178" t="str">
        <f t="shared" si="292"/>
        <v/>
      </c>
      <c r="AM338" s="95" t="str">
        <f t="shared" si="293"/>
        <v/>
      </c>
      <c r="AN338" s="436"/>
      <c r="AO338" s="95"/>
      <c r="AP338" s="95"/>
      <c r="AQ338" s="178" t="str">
        <f t="shared" si="294"/>
        <v/>
      </c>
      <c r="AR338" s="95" t="str">
        <f t="shared" si="295"/>
        <v/>
      </c>
      <c r="AS338" s="436"/>
      <c r="AT338" s="95"/>
      <c r="AU338" s="95"/>
      <c r="AV338" s="178" t="str">
        <f t="shared" si="296"/>
        <v/>
      </c>
      <c r="AW338" s="95" t="str">
        <f t="shared" si="297"/>
        <v/>
      </c>
      <c r="AX338" s="436"/>
    </row>
    <row r="339" spans="2:50" hidden="1">
      <c r="B339" s="435"/>
      <c r="C339" s="95">
        <f t="shared" si="282"/>
        <v>13</v>
      </c>
      <c r="D339" s="95"/>
      <c r="E339" s="95"/>
      <c r="F339" s="95"/>
      <c r="G339" s="178"/>
      <c r="H339" s="436"/>
      <c r="I339" s="154" t="str">
        <f t="shared" si="298"/>
        <v/>
      </c>
      <c r="J339" s="154" t="str">
        <f t="shared" si="298"/>
        <v/>
      </c>
      <c r="K339" s="155" t="str">
        <f t="shared" si="298"/>
        <v/>
      </c>
      <c r="L339" s="438"/>
      <c r="M339" s="154" t="str">
        <f t="shared" si="283"/>
        <v/>
      </c>
      <c r="N339" s="433"/>
      <c r="O339" s="433"/>
      <c r="P339" s="95"/>
      <c r="Q339" s="95"/>
      <c r="R339" s="178" t="str">
        <f t="shared" si="284"/>
        <v/>
      </c>
      <c r="S339" s="95" t="str">
        <f t="shared" si="285"/>
        <v/>
      </c>
      <c r="T339" s="436"/>
      <c r="U339" s="95"/>
      <c r="V339" s="95"/>
      <c r="W339" s="178" t="str">
        <f t="shared" si="286"/>
        <v/>
      </c>
      <c r="X339" s="95" t="str">
        <f t="shared" si="287"/>
        <v/>
      </c>
      <c r="Y339" s="436"/>
      <c r="Z339" s="95"/>
      <c r="AA339" s="95"/>
      <c r="AB339" s="178" t="str">
        <f t="shared" si="288"/>
        <v/>
      </c>
      <c r="AC339" s="95" t="str">
        <f t="shared" si="289"/>
        <v/>
      </c>
      <c r="AD339" s="436"/>
      <c r="AE339" s="95"/>
      <c r="AF339" s="95"/>
      <c r="AG339" s="178" t="str">
        <f t="shared" si="290"/>
        <v/>
      </c>
      <c r="AH339" s="95" t="str">
        <f t="shared" si="291"/>
        <v/>
      </c>
      <c r="AI339" s="436"/>
      <c r="AJ339" s="95"/>
      <c r="AK339" s="95"/>
      <c r="AL339" s="178" t="str">
        <f t="shared" si="292"/>
        <v/>
      </c>
      <c r="AM339" s="95" t="str">
        <f t="shared" si="293"/>
        <v/>
      </c>
      <c r="AN339" s="436"/>
      <c r="AO339" s="95"/>
      <c r="AP339" s="95"/>
      <c r="AQ339" s="178" t="str">
        <f t="shared" si="294"/>
        <v/>
      </c>
      <c r="AR339" s="95" t="str">
        <f t="shared" si="295"/>
        <v/>
      </c>
      <c r="AS339" s="436"/>
      <c r="AT339" s="95"/>
      <c r="AU339" s="95"/>
      <c r="AV339" s="178" t="str">
        <f t="shared" si="296"/>
        <v/>
      </c>
      <c r="AW339" s="95" t="str">
        <f t="shared" si="297"/>
        <v/>
      </c>
      <c r="AX339" s="436"/>
    </row>
    <row r="340" spans="2:50" hidden="1">
      <c r="B340" s="435"/>
      <c r="C340" s="95">
        <f t="shared" si="282"/>
        <v>14</v>
      </c>
      <c r="D340" s="95"/>
      <c r="E340" s="95"/>
      <c r="F340" s="95"/>
      <c r="G340" s="178"/>
      <c r="H340" s="436"/>
      <c r="I340" s="154" t="str">
        <f t="shared" si="298"/>
        <v/>
      </c>
      <c r="J340" s="154" t="str">
        <f t="shared" si="298"/>
        <v/>
      </c>
      <c r="K340" s="155" t="str">
        <f t="shared" si="298"/>
        <v/>
      </c>
      <c r="L340" s="438"/>
      <c r="M340" s="154" t="str">
        <f t="shared" si="283"/>
        <v/>
      </c>
      <c r="N340" s="433"/>
      <c r="O340" s="433"/>
      <c r="P340" s="95"/>
      <c r="Q340" s="95"/>
      <c r="R340" s="178" t="str">
        <f t="shared" si="284"/>
        <v/>
      </c>
      <c r="S340" s="95" t="str">
        <f t="shared" si="285"/>
        <v/>
      </c>
      <c r="T340" s="436"/>
      <c r="U340" s="95"/>
      <c r="V340" s="95"/>
      <c r="W340" s="178" t="str">
        <f t="shared" si="286"/>
        <v/>
      </c>
      <c r="X340" s="95" t="str">
        <f t="shared" si="287"/>
        <v/>
      </c>
      <c r="Y340" s="436"/>
      <c r="Z340" s="95"/>
      <c r="AA340" s="95"/>
      <c r="AB340" s="178" t="str">
        <f t="shared" si="288"/>
        <v/>
      </c>
      <c r="AC340" s="95" t="str">
        <f t="shared" si="289"/>
        <v/>
      </c>
      <c r="AD340" s="436"/>
      <c r="AE340" s="95"/>
      <c r="AF340" s="95"/>
      <c r="AG340" s="178" t="str">
        <f t="shared" si="290"/>
        <v/>
      </c>
      <c r="AH340" s="95" t="str">
        <f t="shared" si="291"/>
        <v/>
      </c>
      <c r="AI340" s="436"/>
      <c r="AJ340" s="95"/>
      <c r="AK340" s="95"/>
      <c r="AL340" s="178" t="str">
        <f t="shared" si="292"/>
        <v/>
      </c>
      <c r="AM340" s="95" t="str">
        <f t="shared" si="293"/>
        <v/>
      </c>
      <c r="AN340" s="436"/>
      <c r="AO340" s="95"/>
      <c r="AP340" s="95"/>
      <c r="AQ340" s="178" t="str">
        <f t="shared" si="294"/>
        <v/>
      </c>
      <c r="AR340" s="95" t="str">
        <f t="shared" si="295"/>
        <v/>
      </c>
      <c r="AS340" s="436"/>
      <c r="AT340" s="95"/>
      <c r="AU340" s="95"/>
      <c r="AV340" s="178" t="str">
        <f t="shared" si="296"/>
        <v/>
      </c>
      <c r="AW340" s="95" t="str">
        <f t="shared" si="297"/>
        <v/>
      </c>
      <c r="AX340" s="436"/>
    </row>
    <row r="341" spans="2:50" hidden="1">
      <c r="B341" s="435"/>
      <c r="C341" s="95">
        <f t="shared" si="282"/>
        <v>15</v>
      </c>
      <c r="D341" s="95"/>
      <c r="E341" s="95"/>
      <c r="F341" s="95"/>
      <c r="G341" s="178"/>
      <c r="H341" s="436"/>
      <c r="I341" s="154" t="str">
        <f t="shared" si="298"/>
        <v/>
      </c>
      <c r="J341" s="154" t="str">
        <f t="shared" si="298"/>
        <v/>
      </c>
      <c r="K341" s="155" t="str">
        <f t="shared" si="298"/>
        <v/>
      </c>
      <c r="L341" s="439"/>
      <c r="M341" s="154" t="str">
        <f t="shared" si="283"/>
        <v/>
      </c>
      <c r="N341" s="433"/>
      <c r="O341" s="433"/>
      <c r="P341" s="95"/>
      <c r="Q341" s="95"/>
      <c r="R341" s="178" t="str">
        <f t="shared" si="284"/>
        <v/>
      </c>
      <c r="S341" s="95" t="str">
        <f t="shared" si="285"/>
        <v/>
      </c>
      <c r="T341" s="436"/>
      <c r="U341" s="95"/>
      <c r="V341" s="95"/>
      <c r="W341" s="178" t="str">
        <f t="shared" si="286"/>
        <v/>
      </c>
      <c r="X341" s="95" t="str">
        <f t="shared" si="287"/>
        <v/>
      </c>
      <c r="Y341" s="436"/>
      <c r="Z341" s="95"/>
      <c r="AA341" s="95"/>
      <c r="AB341" s="178" t="str">
        <f t="shared" si="288"/>
        <v/>
      </c>
      <c r="AC341" s="95" t="str">
        <f t="shared" si="289"/>
        <v/>
      </c>
      <c r="AD341" s="436"/>
      <c r="AE341" s="95"/>
      <c r="AF341" s="95"/>
      <c r="AG341" s="178" t="str">
        <f t="shared" si="290"/>
        <v/>
      </c>
      <c r="AH341" s="95" t="str">
        <f t="shared" si="291"/>
        <v/>
      </c>
      <c r="AI341" s="436"/>
      <c r="AJ341" s="95"/>
      <c r="AK341" s="95"/>
      <c r="AL341" s="178" t="str">
        <f t="shared" si="292"/>
        <v/>
      </c>
      <c r="AM341" s="95" t="str">
        <f t="shared" si="293"/>
        <v/>
      </c>
      <c r="AN341" s="436"/>
      <c r="AO341" s="95"/>
      <c r="AP341" s="95"/>
      <c r="AQ341" s="178" t="str">
        <f t="shared" si="294"/>
        <v/>
      </c>
      <c r="AR341" s="95" t="str">
        <f t="shared" si="295"/>
        <v/>
      </c>
      <c r="AS341" s="436"/>
      <c r="AT341" s="95"/>
      <c r="AU341" s="95"/>
      <c r="AV341" s="178" t="str">
        <f t="shared" si="296"/>
        <v/>
      </c>
      <c r="AW341" s="95" t="str">
        <f t="shared" si="297"/>
        <v/>
      </c>
      <c r="AX341" s="436"/>
    </row>
    <row r="342" spans="2:50" ht="15.75" hidden="1">
      <c r="B342" s="443" t="s">
        <v>167</v>
      </c>
      <c r="C342" s="444"/>
      <c r="D342" s="444"/>
      <c r="E342" s="444"/>
      <c r="F342" s="444"/>
      <c r="G342" s="444"/>
      <c r="H342" s="444"/>
      <c r="I342" s="151"/>
      <c r="J342" s="151"/>
      <c r="K342" s="151"/>
      <c r="L342" s="151"/>
      <c r="M342" s="151"/>
      <c r="N342" s="433" t="s">
        <v>159</v>
      </c>
      <c r="O342" s="446" t="s">
        <v>106</v>
      </c>
      <c r="P342" s="448">
        <f>AT322+1</f>
        <v>45986</v>
      </c>
      <c r="Q342" s="435"/>
      <c r="R342" s="435"/>
      <c r="S342" s="435"/>
      <c r="T342" s="435"/>
      <c r="U342" s="448">
        <f>P342+1</f>
        <v>45987</v>
      </c>
      <c r="V342" s="435"/>
      <c r="W342" s="435"/>
      <c r="X342" s="435"/>
      <c r="Y342" s="435"/>
      <c r="Z342" s="448">
        <f>U342+1</f>
        <v>45988</v>
      </c>
      <c r="AA342" s="435"/>
      <c r="AB342" s="435"/>
      <c r="AC342" s="435"/>
      <c r="AD342" s="435"/>
      <c r="AE342" s="448">
        <f>Z342+1</f>
        <v>45989</v>
      </c>
      <c r="AF342" s="435"/>
      <c r="AG342" s="435"/>
      <c r="AH342" s="435"/>
      <c r="AI342" s="435"/>
      <c r="AJ342" s="448">
        <f>AE342+1</f>
        <v>45990</v>
      </c>
      <c r="AK342" s="435"/>
      <c r="AL342" s="435"/>
      <c r="AM342" s="435"/>
      <c r="AN342" s="435"/>
      <c r="AO342" s="448">
        <f>AJ342+1</f>
        <v>45991</v>
      </c>
      <c r="AP342" s="435"/>
      <c r="AQ342" s="435"/>
      <c r="AR342" s="435"/>
      <c r="AS342" s="435"/>
      <c r="AT342" s="448">
        <f>AO342+1</f>
        <v>45992</v>
      </c>
      <c r="AU342" s="435"/>
      <c r="AV342" s="435"/>
      <c r="AW342" s="435"/>
      <c r="AX342" s="435"/>
    </row>
    <row r="343" spans="2:50" ht="15.75" hidden="1">
      <c r="B343" s="445"/>
      <c r="C343" s="445"/>
      <c r="D343" s="445"/>
      <c r="E343" s="445"/>
      <c r="F343" s="445"/>
      <c r="G343" s="445"/>
      <c r="H343" s="445"/>
      <c r="I343" s="151"/>
      <c r="J343" s="151"/>
      <c r="K343" s="151"/>
      <c r="L343" s="151"/>
      <c r="M343" s="151"/>
      <c r="N343" s="433"/>
      <c r="O343" s="447"/>
      <c r="P343" s="448" t="s">
        <v>120</v>
      </c>
      <c r="Q343" s="435"/>
      <c r="R343" s="435"/>
      <c r="S343" s="435"/>
      <c r="T343" s="435"/>
      <c r="U343" s="448" t="s">
        <v>114</v>
      </c>
      <c r="V343" s="435"/>
      <c r="W343" s="435"/>
      <c r="X343" s="435"/>
      <c r="Y343" s="435"/>
      <c r="Z343" s="448" t="s">
        <v>115</v>
      </c>
      <c r="AA343" s="435"/>
      <c r="AB343" s="435"/>
      <c r="AC343" s="435"/>
      <c r="AD343" s="435"/>
      <c r="AE343" s="448" t="s">
        <v>116</v>
      </c>
      <c r="AF343" s="435"/>
      <c r="AG343" s="435"/>
      <c r="AH343" s="435"/>
      <c r="AI343" s="435"/>
      <c r="AJ343" s="448" t="s">
        <v>117</v>
      </c>
      <c r="AK343" s="435"/>
      <c r="AL343" s="435"/>
      <c r="AM343" s="435"/>
      <c r="AN343" s="435"/>
      <c r="AO343" s="448" t="s">
        <v>118</v>
      </c>
      <c r="AP343" s="435"/>
      <c r="AQ343" s="435"/>
      <c r="AR343" s="435"/>
      <c r="AS343" s="435"/>
      <c r="AT343" s="448" t="s">
        <v>119</v>
      </c>
      <c r="AU343" s="435"/>
      <c r="AV343" s="435"/>
      <c r="AW343" s="435"/>
      <c r="AX343" s="435"/>
    </row>
    <row r="344" spans="2:50" hidden="1">
      <c r="B344" s="433" t="s">
        <v>155</v>
      </c>
      <c r="C344" s="433" t="s">
        <v>147</v>
      </c>
      <c r="D344" s="433"/>
      <c r="E344" s="433" t="s">
        <v>149</v>
      </c>
      <c r="F344" s="433"/>
      <c r="G344" s="433"/>
      <c r="H344" s="440" t="s">
        <v>156</v>
      </c>
      <c r="I344" s="434" t="s">
        <v>225</v>
      </c>
      <c r="J344" s="434"/>
      <c r="K344" s="434"/>
      <c r="L344" s="434" t="s">
        <v>156</v>
      </c>
      <c r="M344" s="434" t="s">
        <v>168</v>
      </c>
      <c r="N344" s="433"/>
      <c r="O344" s="433" t="s">
        <v>158</v>
      </c>
      <c r="P344" s="430" t="s">
        <v>152</v>
      </c>
      <c r="Q344" s="431"/>
      <c r="R344" s="431"/>
      <c r="S344" s="432"/>
      <c r="T344" s="433" t="s">
        <v>156</v>
      </c>
      <c r="U344" s="430" t="s">
        <v>152</v>
      </c>
      <c r="V344" s="431"/>
      <c r="W344" s="431"/>
      <c r="X344" s="432"/>
      <c r="Y344" s="433" t="s">
        <v>156</v>
      </c>
      <c r="Z344" s="430" t="s">
        <v>152</v>
      </c>
      <c r="AA344" s="431"/>
      <c r="AB344" s="431"/>
      <c r="AC344" s="432"/>
      <c r="AD344" s="433" t="s">
        <v>156</v>
      </c>
      <c r="AE344" s="430" t="s">
        <v>152</v>
      </c>
      <c r="AF344" s="431"/>
      <c r="AG344" s="431"/>
      <c r="AH344" s="432"/>
      <c r="AI344" s="433" t="s">
        <v>156</v>
      </c>
      <c r="AJ344" s="430" t="s">
        <v>152</v>
      </c>
      <c r="AK344" s="431"/>
      <c r="AL344" s="431"/>
      <c r="AM344" s="432"/>
      <c r="AN344" s="433" t="s">
        <v>156</v>
      </c>
      <c r="AO344" s="430" t="s">
        <v>152</v>
      </c>
      <c r="AP344" s="431"/>
      <c r="AQ344" s="431"/>
      <c r="AR344" s="432"/>
      <c r="AS344" s="433" t="s">
        <v>156</v>
      </c>
      <c r="AT344" s="430" t="s">
        <v>152</v>
      </c>
      <c r="AU344" s="431"/>
      <c r="AV344" s="431"/>
      <c r="AW344" s="432"/>
      <c r="AX344" s="433" t="s">
        <v>156</v>
      </c>
    </row>
    <row r="345" spans="2:50" hidden="1">
      <c r="B345" s="433"/>
      <c r="C345" s="433"/>
      <c r="D345" s="433"/>
      <c r="E345" s="433" t="s">
        <v>148</v>
      </c>
      <c r="F345" s="433"/>
      <c r="G345" s="433"/>
      <c r="H345" s="441"/>
      <c r="I345" s="434" t="s">
        <v>148</v>
      </c>
      <c r="J345" s="434"/>
      <c r="K345" s="434"/>
      <c r="L345" s="434"/>
      <c r="M345" s="434"/>
      <c r="N345" s="433"/>
      <c r="O345" s="433"/>
      <c r="P345" s="430" t="s">
        <v>153</v>
      </c>
      <c r="Q345" s="431"/>
      <c r="R345" s="431"/>
      <c r="S345" s="432"/>
      <c r="T345" s="433"/>
      <c r="U345" s="430" t="s">
        <v>153</v>
      </c>
      <c r="V345" s="431"/>
      <c r="W345" s="431"/>
      <c r="X345" s="432"/>
      <c r="Y345" s="433"/>
      <c r="Z345" s="430" t="s">
        <v>153</v>
      </c>
      <c r="AA345" s="431"/>
      <c r="AB345" s="431"/>
      <c r="AC345" s="432"/>
      <c r="AD345" s="433"/>
      <c r="AE345" s="430" t="s">
        <v>153</v>
      </c>
      <c r="AF345" s="431"/>
      <c r="AG345" s="431"/>
      <c r="AH345" s="432"/>
      <c r="AI345" s="433"/>
      <c r="AJ345" s="430" t="s">
        <v>153</v>
      </c>
      <c r="AK345" s="431"/>
      <c r="AL345" s="431"/>
      <c r="AM345" s="432"/>
      <c r="AN345" s="433"/>
      <c r="AO345" s="430" t="s">
        <v>153</v>
      </c>
      <c r="AP345" s="431"/>
      <c r="AQ345" s="431"/>
      <c r="AR345" s="432"/>
      <c r="AS345" s="433"/>
      <c r="AT345" s="430" t="s">
        <v>153</v>
      </c>
      <c r="AU345" s="431"/>
      <c r="AV345" s="431"/>
      <c r="AW345" s="432"/>
      <c r="AX345" s="433"/>
    </row>
    <row r="346" spans="2:50" hidden="1">
      <c r="B346" s="433"/>
      <c r="C346" s="433"/>
      <c r="D346" s="433"/>
      <c r="E346" s="94" t="s">
        <v>150</v>
      </c>
      <c r="F346" s="94" t="s">
        <v>151</v>
      </c>
      <c r="G346" s="94" t="s">
        <v>154</v>
      </c>
      <c r="H346" s="442"/>
      <c r="I346" s="153" t="s">
        <v>150</v>
      </c>
      <c r="J346" s="153" t="s">
        <v>151</v>
      </c>
      <c r="K346" s="153" t="s">
        <v>154</v>
      </c>
      <c r="L346" s="434"/>
      <c r="M346" s="434"/>
      <c r="N346" s="433"/>
      <c r="O346" s="433"/>
      <c r="P346" s="94" t="s">
        <v>150</v>
      </c>
      <c r="Q346" s="94" t="s">
        <v>151</v>
      </c>
      <c r="R346" s="94" t="s">
        <v>154</v>
      </c>
      <c r="S346" s="94" t="s">
        <v>168</v>
      </c>
      <c r="T346" s="433"/>
      <c r="U346" s="94" t="s">
        <v>150</v>
      </c>
      <c r="V346" s="94" t="s">
        <v>151</v>
      </c>
      <c r="W346" s="94" t="s">
        <v>154</v>
      </c>
      <c r="X346" s="94" t="s">
        <v>168</v>
      </c>
      <c r="Y346" s="433"/>
      <c r="Z346" s="94" t="s">
        <v>150</v>
      </c>
      <c r="AA346" s="94" t="s">
        <v>151</v>
      </c>
      <c r="AB346" s="94" t="s">
        <v>154</v>
      </c>
      <c r="AC346" s="94" t="s">
        <v>168</v>
      </c>
      <c r="AD346" s="43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3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3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3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33"/>
    </row>
    <row r="347" spans="2:50" hidden="1">
      <c r="B347" s="433" t="s">
        <v>139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36" t="e">
        <f>AVERAGE(G347:G361)</f>
        <v>#DIV/0!</v>
      </c>
      <c r="I347" s="154" t="str">
        <f t="shared" ref="I347:K349" si="299">IFERROR(AVERAGE(P347,U347,Z347,AE347,AJ347,AO347,AT347),"")</f>
        <v/>
      </c>
      <c r="J347" s="154" t="str">
        <f t="shared" si="299"/>
        <v/>
      </c>
      <c r="K347" s="155" t="str">
        <f t="shared" si="299"/>
        <v/>
      </c>
      <c r="L347" s="437" t="str">
        <f>IFERROR(AVERAGE(K347:K361),"-")</f>
        <v>-</v>
      </c>
      <c r="M347" s="154" t="str">
        <f>IFERROR(RANK(K347, K$347:K$361),"")</f>
        <v/>
      </c>
      <c r="N347" s="433"/>
      <c r="O347" s="43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36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36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36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36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36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36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36" t="e">
        <f>AVERAGE(AV347:AV361)</f>
        <v>#DIV/0!</v>
      </c>
    </row>
    <row r="348" spans="2:50" hidden="1">
      <c r="B348" s="435"/>
      <c r="C348" s="95">
        <f t="shared" ref="C348:C361" si="300">C328</f>
        <v>2</v>
      </c>
      <c r="D348" s="95"/>
      <c r="E348" s="95"/>
      <c r="F348" s="95"/>
      <c r="G348" s="178"/>
      <c r="H348" s="436"/>
      <c r="I348" s="154" t="str">
        <f t="shared" si="299"/>
        <v/>
      </c>
      <c r="J348" s="154" t="str">
        <f t="shared" si="299"/>
        <v/>
      </c>
      <c r="K348" s="155" t="str">
        <f t="shared" si="299"/>
        <v/>
      </c>
      <c r="L348" s="438"/>
      <c r="M348" s="154" t="str">
        <f t="shared" ref="M348:M361" si="301">IFERROR(RANK(K348, K$347:K$361),"")</f>
        <v/>
      </c>
      <c r="N348" s="433"/>
      <c r="O348" s="433"/>
      <c r="P348" s="95"/>
      <c r="Q348" s="95"/>
      <c r="R348" s="178" t="str">
        <f t="shared" ref="R348:R361" si="302">IFERROR(Q348/P348,"")</f>
        <v/>
      </c>
      <c r="S348" s="95" t="str">
        <f t="shared" ref="S348:S361" si="303">IFERROR(RANK(R348, R$347:R$361),"")</f>
        <v/>
      </c>
      <c r="T348" s="436"/>
      <c r="U348" s="95"/>
      <c r="V348" s="95"/>
      <c r="W348" s="178" t="str">
        <f t="shared" ref="W348:W361" si="304">IFERROR(V348/U348,"")</f>
        <v/>
      </c>
      <c r="X348" s="95" t="str">
        <f t="shared" ref="X348:X361" si="305">IFERROR(RANK(W348, W$347:W$361),"")</f>
        <v/>
      </c>
      <c r="Y348" s="436"/>
      <c r="Z348" s="95"/>
      <c r="AA348" s="95"/>
      <c r="AB348" s="178" t="str">
        <f t="shared" ref="AB348:AB361" si="306">IFERROR(AA348/Z348,"")</f>
        <v/>
      </c>
      <c r="AC348" s="95" t="str">
        <f t="shared" ref="AC348:AC361" si="307">IFERROR(RANK(AB348, AB$347:AB$361),"")</f>
        <v/>
      </c>
      <c r="AD348" s="436"/>
      <c r="AE348" s="95"/>
      <c r="AF348" s="95"/>
      <c r="AG348" s="178" t="str">
        <f t="shared" ref="AG348:AG361" si="308">IFERROR(AF348/AE348,"")</f>
        <v/>
      </c>
      <c r="AH348" s="95" t="str">
        <f t="shared" ref="AH348:AH361" si="309">IFERROR(RANK(AG348, AG$347:AG$361),"")</f>
        <v/>
      </c>
      <c r="AI348" s="436"/>
      <c r="AJ348" s="95"/>
      <c r="AK348" s="95"/>
      <c r="AL348" s="178" t="str">
        <f t="shared" ref="AL348:AL361" si="310">IFERROR(AK348/AJ348,"")</f>
        <v/>
      </c>
      <c r="AM348" s="95" t="str">
        <f t="shared" ref="AM348:AM361" si="311">IFERROR(RANK(AL348, AL$347:AL$361),"")</f>
        <v/>
      </c>
      <c r="AN348" s="436"/>
      <c r="AO348" s="95"/>
      <c r="AP348" s="95"/>
      <c r="AQ348" s="178" t="str">
        <f t="shared" ref="AQ348:AQ361" si="312">IFERROR(AP348/AO348,"")</f>
        <v/>
      </c>
      <c r="AR348" s="95" t="str">
        <f t="shared" ref="AR348:AR361" si="313">IFERROR(RANK(AQ348, AQ$347:AQ$361),"")</f>
        <v/>
      </c>
      <c r="AS348" s="436"/>
      <c r="AT348" s="95"/>
      <c r="AU348" s="95"/>
      <c r="AV348" s="178" t="str">
        <f t="shared" ref="AV348:AV361" si="314">IFERROR(AU348/AT348,"")</f>
        <v/>
      </c>
      <c r="AW348" s="95" t="str">
        <f t="shared" ref="AW348:AW361" si="315">IFERROR(RANK(AV348, AV$347:AV$361),"")</f>
        <v/>
      </c>
      <c r="AX348" s="436"/>
    </row>
    <row r="349" spans="2:50" hidden="1">
      <c r="B349" s="435"/>
      <c r="C349" s="95">
        <f t="shared" si="300"/>
        <v>3</v>
      </c>
      <c r="D349" s="95"/>
      <c r="E349" s="95"/>
      <c r="F349" s="95"/>
      <c r="G349" s="178"/>
      <c r="H349" s="436"/>
      <c r="I349" s="154" t="str">
        <f t="shared" si="299"/>
        <v/>
      </c>
      <c r="J349" s="154" t="str">
        <f t="shared" si="299"/>
        <v/>
      </c>
      <c r="K349" s="155" t="str">
        <f t="shared" si="299"/>
        <v/>
      </c>
      <c r="L349" s="438"/>
      <c r="M349" s="154" t="str">
        <f t="shared" si="301"/>
        <v/>
      </c>
      <c r="N349" s="433"/>
      <c r="O349" s="433"/>
      <c r="P349" s="95"/>
      <c r="Q349" s="95"/>
      <c r="R349" s="178" t="str">
        <f t="shared" si="302"/>
        <v/>
      </c>
      <c r="S349" s="95" t="str">
        <f t="shared" si="303"/>
        <v/>
      </c>
      <c r="T349" s="436"/>
      <c r="U349" s="95"/>
      <c r="V349" s="95"/>
      <c r="W349" s="178" t="str">
        <f t="shared" si="304"/>
        <v/>
      </c>
      <c r="X349" s="95" t="str">
        <f t="shared" si="305"/>
        <v/>
      </c>
      <c r="Y349" s="436"/>
      <c r="Z349" s="95"/>
      <c r="AA349" s="95"/>
      <c r="AB349" s="178" t="str">
        <f t="shared" si="306"/>
        <v/>
      </c>
      <c r="AC349" s="95" t="str">
        <f t="shared" si="307"/>
        <v/>
      </c>
      <c r="AD349" s="436"/>
      <c r="AE349" s="95"/>
      <c r="AF349" s="95"/>
      <c r="AG349" s="178" t="str">
        <f t="shared" si="308"/>
        <v/>
      </c>
      <c r="AH349" s="95" t="str">
        <f t="shared" si="309"/>
        <v/>
      </c>
      <c r="AI349" s="436"/>
      <c r="AJ349" s="95"/>
      <c r="AK349" s="95"/>
      <c r="AL349" s="178" t="str">
        <f t="shared" si="310"/>
        <v/>
      </c>
      <c r="AM349" s="95" t="str">
        <f t="shared" si="311"/>
        <v/>
      </c>
      <c r="AN349" s="436"/>
      <c r="AO349" s="95"/>
      <c r="AP349" s="95"/>
      <c r="AQ349" s="178" t="str">
        <f t="shared" si="312"/>
        <v/>
      </c>
      <c r="AR349" s="95" t="str">
        <f t="shared" si="313"/>
        <v/>
      </c>
      <c r="AS349" s="436"/>
      <c r="AT349" s="95"/>
      <c r="AU349" s="95"/>
      <c r="AV349" s="178" t="str">
        <f t="shared" si="314"/>
        <v/>
      </c>
      <c r="AW349" s="95" t="str">
        <f t="shared" si="315"/>
        <v/>
      </c>
      <c r="AX349" s="436"/>
    </row>
    <row r="350" spans="2:50" hidden="1">
      <c r="B350" s="435"/>
      <c r="C350" s="95">
        <f t="shared" si="300"/>
        <v>4</v>
      </c>
      <c r="D350" s="95"/>
      <c r="E350" s="95"/>
      <c r="F350" s="95"/>
      <c r="G350" s="178"/>
      <c r="H350" s="436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38"/>
      <c r="M350" s="154" t="str">
        <f t="shared" si="301"/>
        <v/>
      </c>
      <c r="N350" s="433"/>
      <c r="O350" s="433"/>
      <c r="P350" s="95"/>
      <c r="Q350" s="95"/>
      <c r="R350" s="178" t="str">
        <f t="shared" si="302"/>
        <v/>
      </c>
      <c r="S350" s="95" t="str">
        <f t="shared" si="303"/>
        <v/>
      </c>
      <c r="T350" s="436"/>
      <c r="U350" s="95"/>
      <c r="V350" s="95"/>
      <c r="W350" s="178" t="str">
        <f t="shared" si="304"/>
        <v/>
      </c>
      <c r="X350" s="95" t="str">
        <f t="shared" si="305"/>
        <v/>
      </c>
      <c r="Y350" s="436"/>
      <c r="Z350" s="95"/>
      <c r="AA350" s="95"/>
      <c r="AB350" s="178" t="str">
        <f t="shared" si="306"/>
        <v/>
      </c>
      <c r="AC350" s="95" t="str">
        <f t="shared" si="307"/>
        <v/>
      </c>
      <c r="AD350" s="436"/>
      <c r="AE350" s="95"/>
      <c r="AF350" s="95"/>
      <c r="AG350" s="178" t="str">
        <f t="shared" si="308"/>
        <v/>
      </c>
      <c r="AH350" s="95" t="str">
        <f t="shared" si="309"/>
        <v/>
      </c>
      <c r="AI350" s="436"/>
      <c r="AJ350" s="95"/>
      <c r="AK350" s="95"/>
      <c r="AL350" s="178" t="str">
        <f t="shared" si="310"/>
        <v/>
      </c>
      <c r="AM350" s="95" t="str">
        <f t="shared" si="311"/>
        <v/>
      </c>
      <c r="AN350" s="436"/>
      <c r="AO350" s="95"/>
      <c r="AP350" s="95"/>
      <c r="AQ350" s="178" t="str">
        <f t="shared" si="312"/>
        <v/>
      </c>
      <c r="AR350" s="95" t="str">
        <f t="shared" si="313"/>
        <v/>
      </c>
      <c r="AS350" s="436"/>
      <c r="AT350" s="95"/>
      <c r="AU350" s="95"/>
      <c r="AV350" s="178" t="str">
        <f t="shared" si="314"/>
        <v/>
      </c>
      <c r="AW350" s="95" t="str">
        <f t="shared" si="315"/>
        <v/>
      </c>
      <c r="AX350" s="436"/>
    </row>
    <row r="351" spans="2:50" hidden="1">
      <c r="B351" s="435"/>
      <c r="C351" s="95">
        <f t="shared" si="300"/>
        <v>5</v>
      </c>
      <c r="D351" s="95"/>
      <c r="E351" s="95"/>
      <c r="F351" s="95"/>
      <c r="G351" s="178"/>
      <c r="H351" s="436"/>
      <c r="I351" s="154" t="str">
        <f t="shared" ref="I351:K361" si="316">IFERROR(AVERAGE(P351,U351,Z351,AE351,AJ351,AO351,AT351),"")</f>
        <v/>
      </c>
      <c r="J351" s="154" t="str">
        <f t="shared" si="316"/>
        <v/>
      </c>
      <c r="K351" s="155" t="str">
        <f t="shared" si="316"/>
        <v/>
      </c>
      <c r="L351" s="438"/>
      <c r="M351" s="154" t="str">
        <f t="shared" si="301"/>
        <v/>
      </c>
      <c r="N351" s="433"/>
      <c r="O351" s="433"/>
      <c r="P351" s="95"/>
      <c r="Q351" s="95"/>
      <c r="R351" s="178" t="str">
        <f t="shared" si="302"/>
        <v/>
      </c>
      <c r="S351" s="95" t="str">
        <f t="shared" si="303"/>
        <v/>
      </c>
      <c r="T351" s="436"/>
      <c r="U351" s="95"/>
      <c r="V351" s="95"/>
      <c r="W351" s="178" t="str">
        <f t="shared" si="304"/>
        <v/>
      </c>
      <c r="X351" s="95" t="str">
        <f t="shared" si="305"/>
        <v/>
      </c>
      <c r="Y351" s="436"/>
      <c r="Z351" s="95"/>
      <c r="AA351" s="95"/>
      <c r="AB351" s="178" t="str">
        <f t="shared" si="306"/>
        <v/>
      </c>
      <c r="AC351" s="95" t="str">
        <f t="shared" si="307"/>
        <v/>
      </c>
      <c r="AD351" s="436"/>
      <c r="AE351" s="95"/>
      <c r="AF351" s="95"/>
      <c r="AG351" s="178" t="str">
        <f t="shared" si="308"/>
        <v/>
      </c>
      <c r="AH351" s="95" t="str">
        <f t="shared" si="309"/>
        <v/>
      </c>
      <c r="AI351" s="436"/>
      <c r="AJ351" s="95"/>
      <c r="AK351" s="95"/>
      <c r="AL351" s="178" t="str">
        <f t="shared" si="310"/>
        <v/>
      </c>
      <c r="AM351" s="95" t="str">
        <f t="shared" si="311"/>
        <v/>
      </c>
      <c r="AN351" s="436"/>
      <c r="AO351" s="95"/>
      <c r="AP351" s="95"/>
      <c r="AQ351" s="178" t="str">
        <f t="shared" si="312"/>
        <v/>
      </c>
      <c r="AR351" s="95" t="str">
        <f t="shared" si="313"/>
        <v/>
      </c>
      <c r="AS351" s="436"/>
      <c r="AT351" s="95"/>
      <c r="AU351" s="95"/>
      <c r="AV351" s="178" t="str">
        <f t="shared" si="314"/>
        <v/>
      </c>
      <c r="AW351" s="95" t="str">
        <f t="shared" si="315"/>
        <v/>
      </c>
      <c r="AX351" s="436"/>
    </row>
    <row r="352" spans="2:50" hidden="1">
      <c r="B352" s="435"/>
      <c r="C352" s="95">
        <f t="shared" si="300"/>
        <v>6</v>
      </c>
      <c r="D352" s="95"/>
      <c r="E352" s="95"/>
      <c r="F352" s="95"/>
      <c r="G352" s="178"/>
      <c r="H352" s="436"/>
      <c r="I352" s="154" t="str">
        <f t="shared" si="316"/>
        <v/>
      </c>
      <c r="J352" s="154" t="str">
        <f t="shared" si="316"/>
        <v/>
      </c>
      <c r="K352" s="155" t="str">
        <f t="shared" si="316"/>
        <v/>
      </c>
      <c r="L352" s="438"/>
      <c r="M352" s="154" t="str">
        <f t="shared" si="301"/>
        <v/>
      </c>
      <c r="N352" s="433"/>
      <c r="O352" s="433"/>
      <c r="P352" s="95"/>
      <c r="Q352" s="95"/>
      <c r="R352" s="178" t="str">
        <f t="shared" si="302"/>
        <v/>
      </c>
      <c r="S352" s="95" t="str">
        <f t="shared" si="303"/>
        <v/>
      </c>
      <c r="T352" s="436"/>
      <c r="U352" s="95"/>
      <c r="V352" s="95"/>
      <c r="W352" s="178" t="str">
        <f t="shared" si="304"/>
        <v/>
      </c>
      <c r="X352" s="95" t="str">
        <f t="shared" si="305"/>
        <v/>
      </c>
      <c r="Y352" s="436"/>
      <c r="Z352" s="95"/>
      <c r="AA352" s="95"/>
      <c r="AB352" s="178" t="str">
        <f t="shared" si="306"/>
        <v/>
      </c>
      <c r="AC352" s="95" t="str">
        <f t="shared" si="307"/>
        <v/>
      </c>
      <c r="AD352" s="436"/>
      <c r="AE352" s="95"/>
      <c r="AF352" s="95"/>
      <c r="AG352" s="178" t="str">
        <f t="shared" si="308"/>
        <v/>
      </c>
      <c r="AH352" s="95" t="str">
        <f t="shared" si="309"/>
        <v/>
      </c>
      <c r="AI352" s="436"/>
      <c r="AJ352" s="95"/>
      <c r="AK352" s="95"/>
      <c r="AL352" s="178" t="str">
        <f t="shared" si="310"/>
        <v/>
      </c>
      <c r="AM352" s="95" t="str">
        <f t="shared" si="311"/>
        <v/>
      </c>
      <c r="AN352" s="436"/>
      <c r="AO352" s="95"/>
      <c r="AP352" s="95"/>
      <c r="AQ352" s="178" t="str">
        <f t="shared" si="312"/>
        <v/>
      </c>
      <c r="AR352" s="95" t="str">
        <f t="shared" si="313"/>
        <v/>
      </c>
      <c r="AS352" s="436"/>
      <c r="AT352" s="95"/>
      <c r="AU352" s="95"/>
      <c r="AV352" s="178" t="str">
        <f t="shared" si="314"/>
        <v/>
      </c>
      <c r="AW352" s="95" t="str">
        <f t="shared" si="315"/>
        <v/>
      </c>
      <c r="AX352" s="436"/>
    </row>
    <row r="353" spans="2:50" hidden="1">
      <c r="B353" s="435"/>
      <c r="C353" s="95">
        <f t="shared" si="300"/>
        <v>7</v>
      </c>
      <c r="D353" s="95"/>
      <c r="E353" s="95"/>
      <c r="F353" s="95"/>
      <c r="G353" s="178"/>
      <c r="H353" s="436"/>
      <c r="I353" s="154" t="str">
        <f t="shared" si="316"/>
        <v/>
      </c>
      <c r="J353" s="154" t="str">
        <f t="shared" si="316"/>
        <v/>
      </c>
      <c r="K353" s="155" t="str">
        <f t="shared" si="316"/>
        <v/>
      </c>
      <c r="L353" s="438"/>
      <c r="M353" s="154" t="str">
        <f t="shared" si="301"/>
        <v/>
      </c>
      <c r="N353" s="433"/>
      <c r="O353" s="433"/>
      <c r="P353" s="95"/>
      <c r="Q353" s="95"/>
      <c r="R353" s="178" t="str">
        <f t="shared" si="302"/>
        <v/>
      </c>
      <c r="S353" s="95" t="str">
        <f t="shared" si="303"/>
        <v/>
      </c>
      <c r="T353" s="436"/>
      <c r="U353" s="95"/>
      <c r="V353" s="95"/>
      <c r="W353" s="178" t="str">
        <f t="shared" si="304"/>
        <v/>
      </c>
      <c r="X353" s="95" t="str">
        <f t="shared" si="305"/>
        <v/>
      </c>
      <c r="Y353" s="436"/>
      <c r="Z353" s="95"/>
      <c r="AA353" s="95"/>
      <c r="AB353" s="178" t="str">
        <f t="shared" si="306"/>
        <v/>
      </c>
      <c r="AC353" s="95" t="str">
        <f t="shared" si="307"/>
        <v/>
      </c>
      <c r="AD353" s="436"/>
      <c r="AE353" s="95"/>
      <c r="AF353" s="95"/>
      <c r="AG353" s="178" t="str">
        <f t="shared" si="308"/>
        <v/>
      </c>
      <c r="AH353" s="95" t="str">
        <f t="shared" si="309"/>
        <v/>
      </c>
      <c r="AI353" s="436"/>
      <c r="AJ353" s="95"/>
      <c r="AK353" s="95"/>
      <c r="AL353" s="178" t="str">
        <f t="shared" si="310"/>
        <v/>
      </c>
      <c r="AM353" s="95" t="str">
        <f t="shared" si="311"/>
        <v/>
      </c>
      <c r="AN353" s="436"/>
      <c r="AO353" s="95"/>
      <c r="AP353" s="95"/>
      <c r="AQ353" s="178" t="str">
        <f t="shared" si="312"/>
        <v/>
      </c>
      <c r="AR353" s="95" t="str">
        <f t="shared" si="313"/>
        <v/>
      </c>
      <c r="AS353" s="436"/>
      <c r="AT353" s="95"/>
      <c r="AU353" s="95"/>
      <c r="AV353" s="178" t="str">
        <f t="shared" si="314"/>
        <v/>
      </c>
      <c r="AW353" s="95" t="str">
        <f t="shared" si="315"/>
        <v/>
      </c>
      <c r="AX353" s="436"/>
    </row>
    <row r="354" spans="2:50" hidden="1">
      <c r="B354" s="435"/>
      <c r="C354" s="95">
        <f t="shared" si="300"/>
        <v>8</v>
      </c>
      <c r="D354" s="95"/>
      <c r="E354" s="95"/>
      <c r="F354" s="95"/>
      <c r="G354" s="178"/>
      <c r="H354" s="436"/>
      <c r="I354" s="154" t="str">
        <f t="shared" si="316"/>
        <v/>
      </c>
      <c r="J354" s="154" t="str">
        <f t="shared" si="316"/>
        <v/>
      </c>
      <c r="K354" s="155" t="str">
        <f t="shared" si="316"/>
        <v/>
      </c>
      <c r="L354" s="438"/>
      <c r="M354" s="154" t="str">
        <f t="shared" si="301"/>
        <v/>
      </c>
      <c r="N354" s="433"/>
      <c r="O354" s="433"/>
      <c r="P354" s="95"/>
      <c r="Q354" s="95"/>
      <c r="R354" s="178" t="str">
        <f t="shared" si="302"/>
        <v/>
      </c>
      <c r="S354" s="95" t="str">
        <f t="shared" si="303"/>
        <v/>
      </c>
      <c r="T354" s="436"/>
      <c r="U354" s="95"/>
      <c r="V354" s="95"/>
      <c r="W354" s="178" t="str">
        <f t="shared" si="304"/>
        <v/>
      </c>
      <c r="X354" s="95" t="str">
        <f t="shared" si="305"/>
        <v/>
      </c>
      <c r="Y354" s="436"/>
      <c r="Z354" s="95"/>
      <c r="AA354" s="95"/>
      <c r="AB354" s="178" t="str">
        <f t="shared" si="306"/>
        <v/>
      </c>
      <c r="AC354" s="95" t="str">
        <f t="shared" si="307"/>
        <v/>
      </c>
      <c r="AD354" s="436"/>
      <c r="AE354" s="95"/>
      <c r="AF354" s="95"/>
      <c r="AG354" s="178" t="str">
        <f t="shared" si="308"/>
        <v/>
      </c>
      <c r="AH354" s="95" t="str">
        <f t="shared" si="309"/>
        <v/>
      </c>
      <c r="AI354" s="436"/>
      <c r="AJ354" s="95"/>
      <c r="AK354" s="95"/>
      <c r="AL354" s="178" t="str">
        <f t="shared" si="310"/>
        <v/>
      </c>
      <c r="AM354" s="95" t="str">
        <f t="shared" si="311"/>
        <v/>
      </c>
      <c r="AN354" s="436"/>
      <c r="AO354" s="95"/>
      <c r="AP354" s="95"/>
      <c r="AQ354" s="178" t="str">
        <f t="shared" si="312"/>
        <v/>
      </c>
      <c r="AR354" s="95" t="str">
        <f t="shared" si="313"/>
        <v/>
      </c>
      <c r="AS354" s="436"/>
      <c r="AT354" s="95"/>
      <c r="AU354" s="95"/>
      <c r="AV354" s="178" t="str">
        <f t="shared" si="314"/>
        <v/>
      </c>
      <c r="AW354" s="95" t="str">
        <f t="shared" si="315"/>
        <v/>
      </c>
      <c r="AX354" s="436"/>
    </row>
    <row r="355" spans="2:50" hidden="1">
      <c r="B355" s="435"/>
      <c r="C355" s="95">
        <f t="shared" si="300"/>
        <v>9</v>
      </c>
      <c r="D355" s="95"/>
      <c r="E355" s="95"/>
      <c r="F355" s="95"/>
      <c r="G355" s="178"/>
      <c r="H355" s="436"/>
      <c r="I355" s="154" t="str">
        <f t="shared" si="316"/>
        <v/>
      </c>
      <c r="J355" s="154" t="str">
        <f t="shared" si="316"/>
        <v/>
      </c>
      <c r="K355" s="155" t="str">
        <f t="shared" si="316"/>
        <v/>
      </c>
      <c r="L355" s="438"/>
      <c r="M355" s="154" t="str">
        <f t="shared" si="301"/>
        <v/>
      </c>
      <c r="N355" s="433"/>
      <c r="O355" s="433"/>
      <c r="P355" s="95"/>
      <c r="Q355" s="95"/>
      <c r="R355" s="178" t="str">
        <f t="shared" si="302"/>
        <v/>
      </c>
      <c r="S355" s="95" t="str">
        <f t="shared" si="303"/>
        <v/>
      </c>
      <c r="T355" s="436"/>
      <c r="U355" s="95"/>
      <c r="V355" s="95"/>
      <c r="W355" s="178" t="str">
        <f t="shared" si="304"/>
        <v/>
      </c>
      <c r="X355" s="95" t="str">
        <f t="shared" si="305"/>
        <v/>
      </c>
      <c r="Y355" s="436"/>
      <c r="Z355" s="95"/>
      <c r="AA355" s="95"/>
      <c r="AB355" s="178" t="str">
        <f t="shared" si="306"/>
        <v/>
      </c>
      <c r="AC355" s="95" t="str">
        <f t="shared" si="307"/>
        <v/>
      </c>
      <c r="AD355" s="436"/>
      <c r="AE355" s="95"/>
      <c r="AF355" s="95"/>
      <c r="AG355" s="178" t="str">
        <f t="shared" si="308"/>
        <v/>
      </c>
      <c r="AH355" s="95" t="str">
        <f t="shared" si="309"/>
        <v/>
      </c>
      <c r="AI355" s="436"/>
      <c r="AJ355" s="95"/>
      <c r="AK355" s="95"/>
      <c r="AL355" s="178" t="str">
        <f t="shared" si="310"/>
        <v/>
      </c>
      <c r="AM355" s="95" t="str">
        <f t="shared" si="311"/>
        <v/>
      </c>
      <c r="AN355" s="436"/>
      <c r="AO355" s="95"/>
      <c r="AP355" s="95"/>
      <c r="AQ355" s="178" t="str">
        <f t="shared" si="312"/>
        <v/>
      </c>
      <c r="AR355" s="95" t="str">
        <f t="shared" si="313"/>
        <v/>
      </c>
      <c r="AS355" s="436"/>
      <c r="AT355" s="95"/>
      <c r="AU355" s="95"/>
      <c r="AV355" s="178" t="str">
        <f t="shared" si="314"/>
        <v/>
      </c>
      <c r="AW355" s="95" t="str">
        <f t="shared" si="315"/>
        <v/>
      </c>
      <c r="AX355" s="436"/>
    </row>
    <row r="356" spans="2:50" hidden="1">
      <c r="B356" s="435"/>
      <c r="C356" s="95">
        <f t="shared" si="300"/>
        <v>10</v>
      </c>
      <c r="D356" s="95"/>
      <c r="E356" s="95"/>
      <c r="F356" s="95"/>
      <c r="G356" s="178"/>
      <c r="H356" s="436"/>
      <c r="I356" s="154" t="str">
        <f t="shared" si="316"/>
        <v/>
      </c>
      <c r="J356" s="154" t="str">
        <f t="shared" si="316"/>
        <v/>
      </c>
      <c r="K356" s="155" t="str">
        <f t="shared" si="316"/>
        <v/>
      </c>
      <c r="L356" s="438"/>
      <c r="M356" s="154" t="str">
        <f t="shared" si="301"/>
        <v/>
      </c>
      <c r="N356" s="433"/>
      <c r="O356" s="433"/>
      <c r="P356" s="95"/>
      <c r="Q356" s="95"/>
      <c r="R356" s="178" t="str">
        <f t="shared" si="302"/>
        <v/>
      </c>
      <c r="S356" s="95" t="str">
        <f t="shared" si="303"/>
        <v/>
      </c>
      <c r="T356" s="436"/>
      <c r="U356" s="95"/>
      <c r="V356" s="95"/>
      <c r="W356" s="178" t="str">
        <f t="shared" si="304"/>
        <v/>
      </c>
      <c r="X356" s="95" t="str">
        <f t="shared" si="305"/>
        <v/>
      </c>
      <c r="Y356" s="436"/>
      <c r="Z356" s="95"/>
      <c r="AA356" s="95"/>
      <c r="AB356" s="178" t="str">
        <f t="shared" si="306"/>
        <v/>
      </c>
      <c r="AC356" s="95" t="str">
        <f t="shared" si="307"/>
        <v/>
      </c>
      <c r="AD356" s="436"/>
      <c r="AE356" s="95"/>
      <c r="AF356" s="95"/>
      <c r="AG356" s="178" t="str">
        <f t="shared" si="308"/>
        <v/>
      </c>
      <c r="AH356" s="95" t="str">
        <f t="shared" si="309"/>
        <v/>
      </c>
      <c r="AI356" s="436"/>
      <c r="AJ356" s="95"/>
      <c r="AK356" s="95"/>
      <c r="AL356" s="178" t="str">
        <f t="shared" si="310"/>
        <v/>
      </c>
      <c r="AM356" s="95" t="str">
        <f t="shared" si="311"/>
        <v/>
      </c>
      <c r="AN356" s="436"/>
      <c r="AO356" s="95"/>
      <c r="AP356" s="95"/>
      <c r="AQ356" s="178" t="str">
        <f t="shared" si="312"/>
        <v/>
      </c>
      <c r="AR356" s="95" t="str">
        <f t="shared" si="313"/>
        <v/>
      </c>
      <c r="AS356" s="436"/>
      <c r="AT356" s="95"/>
      <c r="AU356" s="95"/>
      <c r="AV356" s="178" t="str">
        <f t="shared" si="314"/>
        <v/>
      </c>
      <c r="AW356" s="95" t="str">
        <f t="shared" si="315"/>
        <v/>
      </c>
      <c r="AX356" s="436"/>
    </row>
    <row r="357" spans="2:50" hidden="1">
      <c r="B357" s="435"/>
      <c r="C357" s="95">
        <f t="shared" si="300"/>
        <v>11</v>
      </c>
      <c r="D357" s="95"/>
      <c r="E357" s="95"/>
      <c r="F357" s="95"/>
      <c r="G357" s="178"/>
      <c r="H357" s="436"/>
      <c r="I357" s="154" t="str">
        <f t="shared" si="316"/>
        <v/>
      </c>
      <c r="J357" s="154" t="str">
        <f t="shared" si="316"/>
        <v/>
      </c>
      <c r="K357" s="155" t="str">
        <f t="shared" si="316"/>
        <v/>
      </c>
      <c r="L357" s="438"/>
      <c r="M357" s="154" t="str">
        <f t="shared" si="301"/>
        <v/>
      </c>
      <c r="N357" s="433"/>
      <c r="O357" s="433"/>
      <c r="P357" s="95"/>
      <c r="Q357" s="95"/>
      <c r="R357" s="178" t="str">
        <f t="shared" si="302"/>
        <v/>
      </c>
      <c r="S357" s="95" t="str">
        <f t="shared" si="303"/>
        <v/>
      </c>
      <c r="T357" s="436"/>
      <c r="U357" s="95"/>
      <c r="V357" s="95"/>
      <c r="W357" s="178" t="str">
        <f t="shared" si="304"/>
        <v/>
      </c>
      <c r="X357" s="95" t="str">
        <f t="shared" si="305"/>
        <v/>
      </c>
      <c r="Y357" s="436"/>
      <c r="Z357" s="95"/>
      <c r="AA357" s="95"/>
      <c r="AB357" s="178" t="str">
        <f t="shared" si="306"/>
        <v/>
      </c>
      <c r="AC357" s="95" t="str">
        <f t="shared" si="307"/>
        <v/>
      </c>
      <c r="AD357" s="436"/>
      <c r="AE357" s="95"/>
      <c r="AF357" s="95"/>
      <c r="AG357" s="178" t="str">
        <f t="shared" si="308"/>
        <v/>
      </c>
      <c r="AH357" s="95" t="str">
        <f t="shared" si="309"/>
        <v/>
      </c>
      <c r="AI357" s="436"/>
      <c r="AJ357" s="95"/>
      <c r="AK357" s="95"/>
      <c r="AL357" s="178" t="str">
        <f t="shared" si="310"/>
        <v/>
      </c>
      <c r="AM357" s="95" t="str">
        <f t="shared" si="311"/>
        <v/>
      </c>
      <c r="AN357" s="436"/>
      <c r="AO357" s="95"/>
      <c r="AP357" s="95"/>
      <c r="AQ357" s="178" t="str">
        <f t="shared" si="312"/>
        <v/>
      </c>
      <c r="AR357" s="95" t="str">
        <f t="shared" si="313"/>
        <v/>
      </c>
      <c r="AS357" s="436"/>
      <c r="AT357" s="95"/>
      <c r="AU357" s="95"/>
      <c r="AV357" s="178" t="str">
        <f t="shared" si="314"/>
        <v/>
      </c>
      <c r="AW357" s="95" t="str">
        <f t="shared" si="315"/>
        <v/>
      </c>
      <c r="AX357" s="436"/>
    </row>
    <row r="358" spans="2:50" hidden="1">
      <c r="B358" s="435"/>
      <c r="C358" s="95">
        <f t="shared" si="300"/>
        <v>12</v>
      </c>
      <c r="D358" s="95"/>
      <c r="E358" s="95"/>
      <c r="F358" s="95"/>
      <c r="G358" s="178"/>
      <c r="H358" s="436"/>
      <c r="I358" s="154" t="str">
        <f t="shared" si="316"/>
        <v/>
      </c>
      <c r="J358" s="154" t="str">
        <f t="shared" si="316"/>
        <v/>
      </c>
      <c r="K358" s="155" t="str">
        <f t="shared" si="316"/>
        <v/>
      </c>
      <c r="L358" s="438"/>
      <c r="M358" s="154" t="str">
        <f t="shared" si="301"/>
        <v/>
      </c>
      <c r="N358" s="433"/>
      <c r="O358" s="433"/>
      <c r="P358" s="95"/>
      <c r="Q358" s="95"/>
      <c r="R358" s="178" t="str">
        <f t="shared" si="302"/>
        <v/>
      </c>
      <c r="S358" s="95" t="str">
        <f t="shared" si="303"/>
        <v/>
      </c>
      <c r="T358" s="436"/>
      <c r="U358" s="95"/>
      <c r="V358" s="95"/>
      <c r="W358" s="178" t="str">
        <f t="shared" si="304"/>
        <v/>
      </c>
      <c r="X358" s="95" t="str">
        <f t="shared" si="305"/>
        <v/>
      </c>
      <c r="Y358" s="436"/>
      <c r="Z358" s="95"/>
      <c r="AA358" s="95"/>
      <c r="AB358" s="178" t="str">
        <f t="shared" si="306"/>
        <v/>
      </c>
      <c r="AC358" s="95" t="str">
        <f t="shared" si="307"/>
        <v/>
      </c>
      <c r="AD358" s="436"/>
      <c r="AE358" s="95"/>
      <c r="AF358" s="95"/>
      <c r="AG358" s="178" t="str">
        <f t="shared" si="308"/>
        <v/>
      </c>
      <c r="AH358" s="95" t="str">
        <f t="shared" si="309"/>
        <v/>
      </c>
      <c r="AI358" s="436"/>
      <c r="AJ358" s="95"/>
      <c r="AK358" s="95"/>
      <c r="AL358" s="178" t="str">
        <f t="shared" si="310"/>
        <v/>
      </c>
      <c r="AM358" s="95" t="str">
        <f t="shared" si="311"/>
        <v/>
      </c>
      <c r="AN358" s="436"/>
      <c r="AO358" s="95"/>
      <c r="AP358" s="95"/>
      <c r="AQ358" s="178" t="str">
        <f t="shared" si="312"/>
        <v/>
      </c>
      <c r="AR358" s="95" t="str">
        <f t="shared" si="313"/>
        <v/>
      </c>
      <c r="AS358" s="436"/>
      <c r="AT358" s="95"/>
      <c r="AU358" s="95"/>
      <c r="AV358" s="178" t="str">
        <f t="shared" si="314"/>
        <v/>
      </c>
      <c r="AW358" s="95" t="str">
        <f t="shared" si="315"/>
        <v/>
      </c>
      <c r="AX358" s="436"/>
    </row>
    <row r="359" spans="2:50" hidden="1">
      <c r="B359" s="435"/>
      <c r="C359" s="95">
        <f t="shared" si="300"/>
        <v>13</v>
      </c>
      <c r="D359" s="95"/>
      <c r="E359" s="95"/>
      <c r="F359" s="95"/>
      <c r="G359" s="178"/>
      <c r="H359" s="436"/>
      <c r="I359" s="154" t="str">
        <f t="shared" si="316"/>
        <v/>
      </c>
      <c r="J359" s="154" t="str">
        <f t="shared" si="316"/>
        <v/>
      </c>
      <c r="K359" s="155" t="str">
        <f t="shared" si="316"/>
        <v/>
      </c>
      <c r="L359" s="438"/>
      <c r="M359" s="154" t="str">
        <f t="shared" si="301"/>
        <v/>
      </c>
      <c r="N359" s="433"/>
      <c r="O359" s="433"/>
      <c r="P359" s="95"/>
      <c r="Q359" s="95"/>
      <c r="R359" s="178" t="str">
        <f t="shared" si="302"/>
        <v/>
      </c>
      <c r="S359" s="95" t="str">
        <f t="shared" si="303"/>
        <v/>
      </c>
      <c r="T359" s="436"/>
      <c r="U359" s="95"/>
      <c r="V359" s="95"/>
      <c r="W359" s="178" t="str">
        <f t="shared" si="304"/>
        <v/>
      </c>
      <c r="X359" s="95" t="str">
        <f t="shared" si="305"/>
        <v/>
      </c>
      <c r="Y359" s="436"/>
      <c r="Z359" s="95"/>
      <c r="AA359" s="95"/>
      <c r="AB359" s="178" t="str">
        <f t="shared" si="306"/>
        <v/>
      </c>
      <c r="AC359" s="95" t="str">
        <f t="shared" si="307"/>
        <v/>
      </c>
      <c r="AD359" s="436"/>
      <c r="AE359" s="95"/>
      <c r="AF359" s="95"/>
      <c r="AG359" s="178" t="str">
        <f t="shared" si="308"/>
        <v/>
      </c>
      <c r="AH359" s="95" t="str">
        <f t="shared" si="309"/>
        <v/>
      </c>
      <c r="AI359" s="436"/>
      <c r="AJ359" s="95"/>
      <c r="AK359" s="95"/>
      <c r="AL359" s="178" t="str">
        <f t="shared" si="310"/>
        <v/>
      </c>
      <c r="AM359" s="95" t="str">
        <f t="shared" si="311"/>
        <v/>
      </c>
      <c r="AN359" s="436"/>
      <c r="AO359" s="95"/>
      <c r="AP359" s="95"/>
      <c r="AQ359" s="178" t="str">
        <f t="shared" si="312"/>
        <v/>
      </c>
      <c r="AR359" s="95" t="str">
        <f t="shared" si="313"/>
        <v/>
      </c>
      <c r="AS359" s="436"/>
      <c r="AT359" s="95"/>
      <c r="AU359" s="95"/>
      <c r="AV359" s="178" t="str">
        <f t="shared" si="314"/>
        <v/>
      </c>
      <c r="AW359" s="95" t="str">
        <f t="shared" si="315"/>
        <v/>
      </c>
      <c r="AX359" s="436"/>
    </row>
    <row r="360" spans="2:50" hidden="1">
      <c r="B360" s="435"/>
      <c r="C360" s="95">
        <f t="shared" si="300"/>
        <v>14</v>
      </c>
      <c r="D360" s="95"/>
      <c r="E360" s="95"/>
      <c r="F360" s="95"/>
      <c r="G360" s="178"/>
      <c r="H360" s="436"/>
      <c r="I360" s="154" t="str">
        <f t="shared" si="316"/>
        <v/>
      </c>
      <c r="J360" s="154" t="str">
        <f t="shared" si="316"/>
        <v/>
      </c>
      <c r="K360" s="155" t="str">
        <f t="shared" si="316"/>
        <v/>
      </c>
      <c r="L360" s="438"/>
      <c r="M360" s="154" t="str">
        <f t="shared" si="301"/>
        <v/>
      </c>
      <c r="N360" s="433"/>
      <c r="O360" s="433"/>
      <c r="P360" s="95"/>
      <c r="Q360" s="95"/>
      <c r="R360" s="178" t="str">
        <f t="shared" si="302"/>
        <v/>
      </c>
      <c r="S360" s="95" t="str">
        <f t="shared" si="303"/>
        <v/>
      </c>
      <c r="T360" s="436"/>
      <c r="U360" s="95"/>
      <c r="V360" s="95"/>
      <c r="W360" s="178" t="str">
        <f t="shared" si="304"/>
        <v/>
      </c>
      <c r="X360" s="95" t="str">
        <f t="shared" si="305"/>
        <v/>
      </c>
      <c r="Y360" s="436"/>
      <c r="Z360" s="95"/>
      <c r="AA360" s="95"/>
      <c r="AB360" s="178" t="str">
        <f t="shared" si="306"/>
        <v/>
      </c>
      <c r="AC360" s="95" t="str">
        <f t="shared" si="307"/>
        <v/>
      </c>
      <c r="AD360" s="436"/>
      <c r="AE360" s="95"/>
      <c r="AF360" s="95"/>
      <c r="AG360" s="178" t="str">
        <f t="shared" si="308"/>
        <v/>
      </c>
      <c r="AH360" s="95" t="str">
        <f t="shared" si="309"/>
        <v/>
      </c>
      <c r="AI360" s="436"/>
      <c r="AJ360" s="95"/>
      <c r="AK360" s="95"/>
      <c r="AL360" s="178" t="str">
        <f t="shared" si="310"/>
        <v/>
      </c>
      <c r="AM360" s="95" t="str">
        <f t="shared" si="311"/>
        <v/>
      </c>
      <c r="AN360" s="436"/>
      <c r="AO360" s="95"/>
      <c r="AP360" s="95"/>
      <c r="AQ360" s="178" t="str">
        <f t="shared" si="312"/>
        <v/>
      </c>
      <c r="AR360" s="95" t="str">
        <f t="shared" si="313"/>
        <v/>
      </c>
      <c r="AS360" s="436"/>
      <c r="AT360" s="95"/>
      <c r="AU360" s="95"/>
      <c r="AV360" s="178" t="str">
        <f t="shared" si="314"/>
        <v/>
      </c>
      <c r="AW360" s="95" t="str">
        <f t="shared" si="315"/>
        <v/>
      </c>
      <c r="AX360" s="436"/>
    </row>
    <row r="361" spans="2:50" hidden="1">
      <c r="B361" s="435"/>
      <c r="C361" s="95">
        <f t="shared" si="300"/>
        <v>15</v>
      </c>
      <c r="D361" s="95"/>
      <c r="E361" s="95"/>
      <c r="F361" s="95"/>
      <c r="G361" s="178"/>
      <c r="H361" s="436"/>
      <c r="I361" s="154" t="str">
        <f t="shared" si="316"/>
        <v/>
      </c>
      <c r="J361" s="154" t="str">
        <f t="shared" si="316"/>
        <v/>
      </c>
      <c r="K361" s="155" t="str">
        <f t="shared" si="316"/>
        <v/>
      </c>
      <c r="L361" s="439"/>
      <c r="M361" s="154" t="str">
        <f t="shared" si="301"/>
        <v/>
      </c>
      <c r="N361" s="433"/>
      <c r="O361" s="433"/>
      <c r="P361" s="95"/>
      <c r="Q361" s="95"/>
      <c r="R361" s="178" t="str">
        <f t="shared" si="302"/>
        <v/>
      </c>
      <c r="S361" s="95" t="str">
        <f t="shared" si="303"/>
        <v/>
      </c>
      <c r="T361" s="436"/>
      <c r="U361" s="95"/>
      <c r="V361" s="95"/>
      <c r="W361" s="178" t="str">
        <f t="shared" si="304"/>
        <v/>
      </c>
      <c r="X361" s="95" t="str">
        <f t="shared" si="305"/>
        <v/>
      </c>
      <c r="Y361" s="436"/>
      <c r="Z361" s="95"/>
      <c r="AA361" s="95"/>
      <c r="AB361" s="178" t="str">
        <f t="shared" si="306"/>
        <v/>
      </c>
      <c r="AC361" s="95" t="str">
        <f t="shared" si="307"/>
        <v/>
      </c>
      <c r="AD361" s="436"/>
      <c r="AE361" s="95"/>
      <c r="AF361" s="95"/>
      <c r="AG361" s="178" t="str">
        <f t="shared" si="308"/>
        <v/>
      </c>
      <c r="AH361" s="95" t="str">
        <f t="shared" si="309"/>
        <v/>
      </c>
      <c r="AI361" s="436"/>
      <c r="AJ361" s="95"/>
      <c r="AK361" s="95"/>
      <c r="AL361" s="178" t="str">
        <f t="shared" si="310"/>
        <v/>
      </c>
      <c r="AM361" s="95" t="str">
        <f t="shared" si="311"/>
        <v/>
      </c>
      <c r="AN361" s="436"/>
      <c r="AO361" s="95"/>
      <c r="AP361" s="95"/>
      <c r="AQ361" s="178" t="str">
        <f t="shared" si="312"/>
        <v/>
      </c>
      <c r="AR361" s="95" t="str">
        <f t="shared" si="313"/>
        <v/>
      </c>
      <c r="AS361" s="436"/>
      <c r="AT361" s="95"/>
      <c r="AU361" s="95"/>
      <c r="AV361" s="178" t="str">
        <f t="shared" si="314"/>
        <v/>
      </c>
      <c r="AW361" s="95" t="str">
        <f t="shared" si="315"/>
        <v/>
      </c>
      <c r="AX361" s="436"/>
    </row>
    <row r="362" spans="2:50" ht="15.75">
      <c r="B362" s="443" t="s">
        <v>167</v>
      </c>
      <c r="C362" s="444"/>
      <c r="D362" s="444"/>
      <c r="E362" s="444"/>
      <c r="F362" s="444"/>
      <c r="G362" s="444"/>
      <c r="H362" s="444"/>
      <c r="I362" s="151"/>
      <c r="J362" s="151"/>
      <c r="K362" s="151"/>
      <c r="L362" s="151"/>
      <c r="M362" s="151"/>
      <c r="N362" s="433" t="s">
        <v>159</v>
      </c>
      <c r="O362" s="446" t="s">
        <v>106</v>
      </c>
      <c r="P362" s="448">
        <f>AT342+1</f>
        <v>45993</v>
      </c>
      <c r="Q362" s="435"/>
      <c r="R362" s="435"/>
      <c r="S362" s="435"/>
      <c r="T362" s="435"/>
      <c r="U362" s="448">
        <f>P362+1</f>
        <v>45994</v>
      </c>
      <c r="V362" s="435"/>
      <c r="W362" s="435"/>
      <c r="X362" s="435"/>
      <c r="Y362" s="435"/>
      <c r="Z362" s="448">
        <f>U362+1</f>
        <v>45995</v>
      </c>
      <c r="AA362" s="435"/>
      <c r="AB362" s="435"/>
      <c r="AC362" s="435"/>
      <c r="AD362" s="435"/>
      <c r="AE362" s="448">
        <f>Z362+1</f>
        <v>45996</v>
      </c>
      <c r="AF362" s="435"/>
      <c r="AG362" s="435"/>
      <c r="AH362" s="435"/>
      <c r="AI362" s="435"/>
      <c r="AJ362" s="448">
        <f>AE362+1</f>
        <v>45997</v>
      </c>
      <c r="AK362" s="435"/>
      <c r="AL362" s="435"/>
      <c r="AM362" s="435"/>
      <c r="AN362" s="435"/>
      <c r="AO362" s="448">
        <f>AJ362+1</f>
        <v>45998</v>
      </c>
      <c r="AP362" s="435"/>
      <c r="AQ362" s="435"/>
      <c r="AR362" s="435"/>
      <c r="AS362" s="435"/>
      <c r="AT362" s="448">
        <f>AO362+1</f>
        <v>45999</v>
      </c>
      <c r="AU362" s="435"/>
      <c r="AV362" s="435"/>
      <c r="AW362" s="435"/>
      <c r="AX362" s="435"/>
    </row>
    <row r="363" spans="2:50" ht="15.75">
      <c r="B363" s="445"/>
      <c r="C363" s="445"/>
      <c r="D363" s="445"/>
      <c r="E363" s="445"/>
      <c r="F363" s="445"/>
      <c r="G363" s="445"/>
      <c r="H363" s="445"/>
      <c r="I363" s="151"/>
      <c r="J363" s="151"/>
      <c r="K363" s="151"/>
      <c r="L363" s="151"/>
      <c r="M363" s="151"/>
      <c r="N363" s="433"/>
      <c r="O363" s="447"/>
      <c r="P363" s="448" t="s">
        <v>120</v>
      </c>
      <c r="Q363" s="435"/>
      <c r="R363" s="435"/>
      <c r="S363" s="435"/>
      <c r="T363" s="435"/>
      <c r="U363" s="448" t="s">
        <v>114</v>
      </c>
      <c r="V363" s="435"/>
      <c r="W363" s="435"/>
      <c r="X363" s="435"/>
      <c r="Y363" s="435"/>
      <c r="Z363" s="448" t="s">
        <v>115</v>
      </c>
      <c r="AA363" s="435"/>
      <c r="AB363" s="435"/>
      <c r="AC363" s="435"/>
      <c r="AD363" s="435"/>
      <c r="AE363" s="448" t="s">
        <v>116</v>
      </c>
      <c r="AF363" s="435"/>
      <c r="AG363" s="435"/>
      <c r="AH363" s="435"/>
      <c r="AI363" s="435"/>
      <c r="AJ363" s="448" t="s">
        <v>117</v>
      </c>
      <c r="AK363" s="435"/>
      <c r="AL363" s="435"/>
      <c r="AM363" s="435"/>
      <c r="AN363" s="435"/>
      <c r="AO363" s="448" t="s">
        <v>118</v>
      </c>
      <c r="AP363" s="435"/>
      <c r="AQ363" s="435"/>
      <c r="AR363" s="435"/>
      <c r="AS363" s="435"/>
      <c r="AT363" s="448" t="s">
        <v>119</v>
      </c>
      <c r="AU363" s="435"/>
      <c r="AV363" s="435"/>
      <c r="AW363" s="435"/>
      <c r="AX363" s="435"/>
    </row>
    <row r="364" spans="2:50">
      <c r="B364" s="433" t="s">
        <v>155</v>
      </c>
      <c r="C364" s="433" t="s">
        <v>147</v>
      </c>
      <c r="D364" s="433"/>
      <c r="E364" s="433" t="s">
        <v>149</v>
      </c>
      <c r="F364" s="433"/>
      <c r="G364" s="433"/>
      <c r="H364" s="440" t="s">
        <v>156</v>
      </c>
      <c r="I364" s="434" t="s">
        <v>225</v>
      </c>
      <c r="J364" s="434"/>
      <c r="K364" s="434"/>
      <c r="L364" s="434" t="s">
        <v>156</v>
      </c>
      <c r="M364" s="434" t="s">
        <v>168</v>
      </c>
      <c r="N364" s="433"/>
      <c r="O364" s="433" t="s">
        <v>158</v>
      </c>
      <c r="P364" s="430" t="s">
        <v>152</v>
      </c>
      <c r="Q364" s="431"/>
      <c r="R364" s="431"/>
      <c r="S364" s="432"/>
      <c r="T364" s="433" t="s">
        <v>156</v>
      </c>
      <c r="U364" s="430" t="s">
        <v>152</v>
      </c>
      <c r="V364" s="431"/>
      <c r="W364" s="431"/>
      <c r="X364" s="432"/>
      <c r="Y364" s="433" t="s">
        <v>156</v>
      </c>
      <c r="Z364" s="430" t="s">
        <v>152</v>
      </c>
      <c r="AA364" s="431"/>
      <c r="AB364" s="431"/>
      <c r="AC364" s="432"/>
      <c r="AD364" s="433" t="s">
        <v>156</v>
      </c>
      <c r="AE364" s="430" t="s">
        <v>152</v>
      </c>
      <c r="AF364" s="431"/>
      <c r="AG364" s="431"/>
      <c r="AH364" s="432"/>
      <c r="AI364" s="433" t="s">
        <v>156</v>
      </c>
      <c r="AJ364" s="430" t="s">
        <v>152</v>
      </c>
      <c r="AK364" s="431"/>
      <c r="AL364" s="431"/>
      <c r="AM364" s="432"/>
      <c r="AN364" s="433" t="s">
        <v>156</v>
      </c>
      <c r="AO364" s="430" t="s">
        <v>152</v>
      </c>
      <c r="AP364" s="431"/>
      <c r="AQ364" s="431"/>
      <c r="AR364" s="432"/>
      <c r="AS364" s="433" t="s">
        <v>156</v>
      </c>
      <c r="AT364" s="430" t="s">
        <v>152</v>
      </c>
      <c r="AU364" s="431"/>
      <c r="AV364" s="431"/>
      <c r="AW364" s="432"/>
      <c r="AX364" s="433" t="s">
        <v>156</v>
      </c>
    </row>
    <row r="365" spans="2:50">
      <c r="B365" s="433"/>
      <c r="C365" s="433"/>
      <c r="D365" s="433"/>
      <c r="E365" s="433" t="s">
        <v>148</v>
      </c>
      <c r="F365" s="433"/>
      <c r="G365" s="433"/>
      <c r="H365" s="441"/>
      <c r="I365" s="434" t="s">
        <v>148</v>
      </c>
      <c r="J365" s="434"/>
      <c r="K365" s="434"/>
      <c r="L365" s="434"/>
      <c r="M365" s="434"/>
      <c r="N365" s="433"/>
      <c r="O365" s="433"/>
      <c r="P365" s="430" t="s">
        <v>153</v>
      </c>
      <c r="Q365" s="431"/>
      <c r="R365" s="431"/>
      <c r="S365" s="432"/>
      <c r="T365" s="433"/>
      <c r="U365" s="430" t="s">
        <v>153</v>
      </c>
      <c r="V365" s="431"/>
      <c r="W365" s="431"/>
      <c r="X365" s="432"/>
      <c r="Y365" s="433"/>
      <c r="Z365" s="430" t="s">
        <v>153</v>
      </c>
      <c r="AA365" s="431"/>
      <c r="AB365" s="431"/>
      <c r="AC365" s="432"/>
      <c r="AD365" s="433"/>
      <c r="AE365" s="430" t="s">
        <v>153</v>
      </c>
      <c r="AF365" s="431"/>
      <c r="AG365" s="431"/>
      <c r="AH365" s="432"/>
      <c r="AI365" s="433"/>
      <c r="AJ365" s="430" t="s">
        <v>153</v>
      </c>
      <c r="AK365" s="431"/>
      <c r="AL365" s="431"/>
      <c r="AM365" s="432"/>
      <c r="AN365" s="433"/>
      <c r="AO365" s="430" t="s">
        <v>153</v>
      </c>
      <c r="AP365" s="431"/>
      <c r="AQ365" s="431"/>
      <c r="AR365" s="432"/>
      <c r="AS365" s="433"/>
      <c r="AT365" s="430" t="s">
        <v>153</v>
      </c>
      <c r="AU365" s="431"/>
      <c r="AV365" s="431"/>
      <c r="AW365" s="432"/>
      <c r="AX365" s="433"/>
    </row>
    <row r="366" spans="2:50">
      <c r="B366" s="433"/>
      <c r="C366" s="433"/>
      <c r="D366" s="433"/>
      <c r="E366" s="94" t="s">
        <v>150</v>
      </c>
      <c r="F366" s="94" t="s">
        <v>151</v>
      </c>
      <c r="G366" s="94" t="s">
        <v>154</v>
      </c>
      <c r="H366" s="442"/>
      <c r="I366" s="153" t="s">
        <v>150</v>
      </c>
      <c r="J366" s="153" t="s">
        <v>151</v>
      </c>
      <c r="K366" s="153" t="s">
        <v>154</v>
      </c>
      <c r="L366" s="434"/>
      <c r="M366" s="434"/>
      <c r="N366" s="433"/>
      <c r="O366" s="433"/>
      <c r="P366" s="94" t="s">
        <v>150</v>
      </c>
      <c r="Q366" s="94" t="s">
        <v>151</v>
      </c>
      <c r="R366" s="94" t="s">
        <v>154</v>
      </c>
      <c r="S366" s="94" t="s">
        <v>168</v>
      </c>
      <c r="T366" s="433"/>
      <c r="U366" s="94" t="s">
        <v>150</v>
      </c>
      <c r="V366" s="94" t="s">
        <v>151</v>
      </c>
      <c r="W366" s="94" t="s">
        <v>154</v>
      </c>
      <c r="X366" s="94" t="s">
        <v>168</v>
      </c>
      <c r="Y366" s="433"/>
      <c r="Z366" s="94" t="s">
        <v>150</v>
      </c>
      <c r="AA366" s="94" t="s">
        <v>151</v>
      </c>
      <c r="AB366" s="94" t="s">
        <v>154</v>
      </c>
      <c r="AC366" s="94" t="s">
        <v>168</v>
      </c>
      <c r="AD366" s="43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3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3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3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33"/>
    </row>
    <row r="367" spans="2:50">
      <c r="B367" s="433" t="s">
        <v>870</v>
      </c>
      <c r="C367" s="95">
        <f>C347</f>
        <v>1</v>
      </c>
      <c r="D367" s="95" t="s">
        <v>871</v>
      </c>
      <c r="E367" s="95">
        <v>18</v>
      </c>
      <c r="F367" s="95">
        <v>1500</v>
      </c>
      <c r="G367" s="178">
        <f>F367/E367</f>
        <v>83.333333333333329</v>
      </c>
      <c r="H367" s="436">
        <f>AVERAGE(G367:G381)</f>
        <v>83.333333333333329</v>
      </c>
      <c r="I367" s="154">
        <f t="shared" ref="I367:K369" si="317">IFERROR(AVERAGE(P367,U367,Z367,AE367,AJ367,AO367,AT367),"")</f>
        <v>18</v>
      </c>
      <c r="J367" s="154">
        <f t="shared" si="317"/>
        <v>1434.404540288426</v>
      </c>
      <c r="K367" s="155">
        <f t="shared" si="317"/>
        <v>79.689141127134775</v>
      </c>
      <c r="L367" s="437">
        <f>IFERROR(AVERAGE(K367:K381),"-")</f>
        <v>79.689141127134775</v>
      </c>
      <c r="M367" s="154">
        <f>IFERROR(RANK(K367, K$367:K$381),"")</f>
        <v>1</v>
      </c>
      <c r="N367" s="433"/>
      <c r="O367" s="433"/>
      <c r="P367" s="95">
        <v>18</v>
      </c>
      <c r="Q367" s="95">
        <v>1430.2777777777776</v>
      </c>
      <c r="R367" s="178">
        <f>IFERROR(Q367/P367,"")</f>
        <v>79.459876543209873</v>
      </c>
      <c r="S367" s="95">
        <f>IFERROR(RANK(R367, R$367:R$381),"")</f>
        <v>1</v>
      </c>
      <c r="T367" s="436">
        <f>AVERAGE(R367:R381)</f>
        <v>79.459876543209873</v>
      </c>
      <c r="U367" s="95">
        <v>18</v>
      </c>
      <c r="V367" s="95">
        <v>1435.6097560975616</v>
      </c>
      <c r="W367" s="178">
        <f>IFERROR(V367/U367,"")</f>
        <v>79.756097560975647</v>
      </c>
      <c r="X367" s="95">
        <f>IFERROR(RANK(W367, W$367:W$381),"")</f>
        <v>1</v>
      </c>
      <c r="Y367" s="436">
        <f>AVERAGE(W367:W381)</f>
        <v>79.756097560975647</v>
      </c>
      <c r="Z367" s="95">
        <v>18</v>
      </c>
      <c r="AA367" s="95">
        <v>1434.0540540540537</v>
      </c>
      <c r="AB367" s="178">
        <f>IFERROR(AA367/Z367,"")</f>
        <v>79.669669669669645</v>
      </c>
      <c r="AC367" s="95">
        <f>IFERROR(RANK(AB367, AB$367:AB$381),"")</f>
        <v>1</v>
      </c>
      <c r="AD367" s="436">
        <f>AVERAGE(AB367:AB381)</f>
        <v>79.669669669669645</v>
      </c>
      <c r="AE367" s="95">
        <v>18</v>
      </c>
      <c r="AF367" s="95">
        <v>1442.3076923076919</v>
      </c>
      <c r="AG367" s="178">
        <f>IFERROR(AF367/AE367,"")</f>
        <v>80.12820512820511</v>
      </c>
      <c r="AH367" s="95">
        <f>IFERROR(RANK(AG367, AG$367:AG$381),"")</f>
        <v>1</v>
      </c>
      <c r="AI367" s="436">
        <f>AVERAGE(AG367:AG381)</f>
        <v>80.12820512820511</v>
      </c>
      <c r="AJ367" s="95">
        <v>18</v>
      </c>
      <c r="AK367" s="95">
        <v>1429.1803278688526</v>
      </c>
      <c r="AL367" s="178">
        <f>IFERROR(AK367/AJ367,"")</f>
        <v>79.398907103825138</v>
      </c>
      <c r="AM367" s="95">
        <f>IFERROR(RANK(AL367, AL$367:AL$381),"")</f>
        <v>1</v>
      </c>
      <c r="AN367" s="436">
        <f>AVERAGE(AL367:AL381)</f>
        <v>79.398907103825138</v>
      </c>
      <c r="AO367" s="95">
        <v>18</v>
      </c>
      <c r="AP367" s="95">
        <v>1428.7500000000002</v>
      </c>
      <c r="AQ367" s="178">
        <f>IFERROR(AP367/AO367,"")</f>
        <v>79.375000000000014</v>
      </c>
      <c r="AR367" s="95">
        <f>IFERROR(RANK(AQ367, AQ$367:AQ$381),"")</f>
        <v>1</v>
      </c>
      <c r="AS367" s="436">
        <f>AVERAGE(AQ367:AQ381)</f>
        <v>79.375000000000014</v>
      </c>
      <c r="AT367" s="95">
        <v>18</v>
      </c>
      <c r="AU367" s="95">
        <v>1440.6521739130435</v>
      </c>
      <c r="AV367" s="178">
        <f>IFERROR(AU367/AT367,"")</f>
        <v>80.036231884057969</v>
      </c>
      <c r="AW367" s="95">
        <f>IFERROR(RANK(AV367, AV$367:AV$381),"")</f>
        <v>1</v>
      </c>
      <c r="AX367" s="436">
        <f>AVERAGE(AV367:AV381)</f>
        <v>80.036231884057969</v>
      </c>
    </row>
    <row r="368" spans="2:50">
      <c r="B368" s="435"/>
      <c r="C368" s="95">
        <f t="shared" ref="C368:C381" si="318">C348</f>
        <v>2</v>
      </c>
      <c r="D368" s="95"/>
      <c r="E368" s="95"/>
      <c r="F368" s="95"/>
      <c r="G368" s="178"/>
      <c r="H368" s="436"/>
      <c r="I368" s="154" t="str">
        <f t="shared" si="317"/>
        <v/>
      </c>
      <c r="J368" s="154" t="str">
        <f t="shared" si="317"/>
        <v/>
      </c>
      <c r="K368" s="155" t="str">
        <f t="shared" si="317"/>
        <v/>
      </c>
      <c r="L368" s="438"/>
      <c r="M368" s="154" t="str">
        <f t="shared" ref="M368:M381" si="319">IFERROR(RANK(K368, K$367:K$381),"")</f>
        <v/>
      </c>
      <c r="N368" s="433"/>
      <c r="O368" s="433"/>
      <c r="P368" s="95"/>
      <c r="Q368" s="95"/>
      <c r="R368" s="178" t="str">
        <f t="shared" ref="R368:R381" si="320">IFERROR(Q368/P368,"")</f>
        <v/>
      </c>
      <c r="S368" s="95" t="str">
        <f t="shared" ref="S368:S381" si="321">IFERROR(RANK(R368, R$367:R$381),"")</f>
        <v/>
      </c>
      <c r="T368" s="436"/>
      <c r="U368" s="95"/>
      <c r="V368" s="95"/>
      <c r="W368" s="178" t="str">
        <f t="shared" ref="W368:W381" si="322">IFERROR(V368/U368,"")</f>
        <v/>
      </c>
      <c r="X368" s="95" t="str">
        <f t="shared" ref="X368:X381" si="323">IFERROR(RANK(W368, W$367:W$381),"")</f>
        <v/>
      </c>
      <c r="Y368" s="436"/>
      <c r="Z368" s="95"/>
      <c r="AA368" s="95"/>
      <c r="AB368" s="178" t="str">
        <f t="shared" ref="AB368:AB381" si="324">IFERROR(AA368/Z368,"")</f>
        <v/>
      </c>
      <c r="AC368" s="95" t="str">
        <f t="shared" ref="AC368:AC381" si="325">IFERROR(RANK(AB368, AB$367:AB$381),"")</f>
        <v/>
      </c>
      <c r="AD368" s="436"/>
      <c r="AE368" s="95"/>
      <c r="AF368" s="95"/>
      <c r="AG368" s="178" t="str">
        <f t="shared" ref="AG368:AG381" si="326">IFERROR(AF368/AE368,"")</f>
        <v/>
      </c>
      <c r="AH368" s="95" t="str">
        <f t="shared" ref="AH368:AH381" si="327">IFERROR(RANK(AG368, AG$367:AG$381),"")</f>
        <v/>
      </c>
      <c r="AI368" s="436"/>
      <c r="AJ368" s="95"/>
      <c r="AK368" s="95"/>
      <c r="AL368" s="178" t="str">
        <f t="shared" ref="AL368:AL381" si="328">IFERROR(AK368/AJ368,"")</f>
        <v/>
      </c>
      <c r="AM368" s="95" t="str">
        <f t="shared" ref="AM368:AM381" si="329">IFERROR(RANK(AL368, AL$367:AL$381),"")</f>
        <v/>
      </c>
      <c r="AN368" s="436"/>
      <c r="AO368" s="95"/>
      <c r="AP368" s="95"/>
      <c r="AQ368" s="178" t="str">
        <f t="shared" ref="AQ368:AQ381" si="330">IFERROR(AP368/AO368,"")</f>
        <v/>
      </c>
      <c r="AR368" s="95" t="str">
        <f t="shared" ref="AR368:AR381" si="331">IFERROR(RANK(AQ368, AQ$367:AQ$381),"")</f>
        <v/>
      </c>
      <c r="AS368" s="436"/>
      <c r="AT368" s="95"/>
      <c r="AU368" s="95"/>
      <c r="AV368" s="178" t="str">
        <f t="shared" ref="AV368:AV381" si="332">IFERROR(AU368/AT368,"")</f>
        <v/>
      </c>
      <c r="AW368" s="95" t="str">
        <f t="shared" ref="AW368:AW381" si="333">IFERROR(RANK(AV368, AV$367:AV$381),"")</f>
        <v/>
      </c>
      <c r="AX368" s="436"/>
    </row>
    <row r="369" spans="2:50">
      <c r="B369" s="435"/>
      <c r="C369" s="95">
        <f t="shared" si="318"/>
        <v>3</v>
      </c>
      <c r="D369" s="95"/>
      <c r="E369" s="95"/>
      <c r="F369" s="95"/>
      <c r="G369" s="178"/>
      <c r="H369" s="436"/>
      <c r="I369" s="154" t="str">
        <f t="shared" si="317"/>
        <v/>
      </c>
      <c r="J369" s="154" t="str">
        <f t="shared" si="317"/>
        <v/>
      </c>
      <c r="K369" s="155" t="str">
        <f t="shared" si="317"/>
        <v/>
      </c>
      <c r="L369" s="438"/>
      <c r="M369" s="154" t="str">
        <f t="shared" si="319"/>
        <v/>
      </c>
      <c r="N369" s="433"/>
      <c r="O369" s="433"/>
      <c r="P369" s="95"/>
      <c r="Q369" s="95"/>
      <c r="R369" s="178" t="str">
        <f t="shared" si="320"/>
        <v/>
      </c>
      <c r="S369" s="95" t="str">
        <f t="shared" si="321"/>
        <v/>
      </c>
      <c r="T369" s="436"/>
      <c r="U369" s="95"/>
      <c r="V369" s="95"/>
      <c r="W369" s="178" t="str">
        <f t="shared" si="322"/>
        <v/>
      </c>
      <c r="X369" s="95" t="str">
        <f t="shared" si="323"/>
        <v/>
      </c>
      <c r="Y369" s="436"/>
      <c r="Z369" s="95"/>
      <c r="AA369" s="95"/>
      <c r="AB369" s="178" t="str">
        <f t="shared" si="324"/>
        <v/>
      </c>
      <c r="AC369" s="95" t="str">
        <f t="shared" si="325"/>
        <v/>
      </c>
      <c r="AD369" s="436"/>
      <c r="AE369" s="95"/>
      <c r="AF369" s="95"/>
      <c r="AG369" s="178" t="str">
        <f t="shared" si="326"/>
        <v/>
      </c>
      <c r="AH369" s="95" t="str">
        <f t="shared" si="327"/>
        <v/>
      </c>
      <c r="AI369" s="436"/>
      <c r="AJ369" s="95"/>
      <c r="AK369" s="95"/>
      <c r="AL369" s="178" t="str">
        <f t="shared" si="328"/>
        <v/>
      </c>
      <c r="AM369" s="95" t="str">
        <f t="shared" si="329"/>
        <v/>
      </c>
      <c r="AN369" s="436"/>
      <c r="AO369" s="95"/>
      <c r="AP369" s="95"/>
      <c r="AQ369" s="178" t="str">
        <f t="shared" si="330"/>
        <v/>
      </c>
      <c r="AR369" s="95" t="str">
        <f t="shared" si="331"/>
        <v/>
      </c>
      <c r="AS369" s="436"/>
      <c r="AT369" s="95"/>
      <c r="AU369" s="95"/>
      <c r="AV369" s="178" t="str">
        <f t="shared" si="332"/>
        <v/>
      </c>
      <c r="AW369" s="95" t="str">
        <f t="shared" si="333"/>
        <v/>
      </c>
      <c r="AX369" s="436"/>
    </row>
    <row r="370" spans="2:50">
      <c r="B370" s="435"/>
      <c r="C370" s="95">
        <f t="shared" si="318"/>
        <v>4</v>
      </c>
      <c r="D370" s="95"/>
      <c r="E370" s="95"/>
      <c r="F370" s="95"/>
      <c r="G370" s="178"/>
      <c r="H370" s="436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38"/>
      <c r="M370" s="154" t="str">
        <f t="shared" si="319"/>
        <v/>
      </c>
      <c r="N370" s="433"/>
      <c r="O370" s="433"/>
      <c r="P370" s="95"/>
      <c r="Q370" s="95"/>
      <c r="R370" s="178" t="str">
        <f t="shared" si="320"/>
        <v/>
      </c>
      <c r="S370" s="95" t="str">
        <f t="shared" si="321"/>
        <v/>
      </c>
      <c r="T370" s="436"/>
      <c r="U370" s="95"/>
      <c r="V370" s="95"/>
      <c r="W370" s="178" t="str">
        <f t="shared" si="322"/>
        <v/>
      </c>
      <c r="X370" s="95" t="str">
        <f t="shared" si="323"/>
        <v/>
      </c>
      <c r="Y370" s="436"/>
      <c r="Z370" s="95"/>
      <c r="AA370" s="95"/>
      <c r="AB370" s="178" t="str">
        <f t="shared" si="324"/>
        <v/>
      </c>
      <c r="AC370" s="95" t="str">
        <f t="shared" si="325"/>
        <v/>
      </c>
      <c r="AD370" s="436"/>
      <c r="AE370" s="95"/>
      <c r="AF370" s="95"/>
      <c r="AG370" s="178" t="str">
        <f t="shared" si="326"/>
        <v/>
      </c>
      <c r="AH370" s="95" t="str">
        <f t="shared" si="327"/>
        <v/>
      </c>
      <c r="AI370" s="436"/>
      <c r="AJ370" s="95"/>
      <c r="AK370" s="95"/>
      <c r="AL370" s="178" t="str">
        <f t="shared" si="328"/>
        <v/>
      </c>
      <c r="AM370" s="95" t="str">
        <f t="shared" si="329"/>
        <v/>
      </c>
      <c r="AN370" s="436"/>
      <c r="AO370" s="95"/>
      <c r="AP370" s="95"/>
      <c r="AQ370" s="178" t="str">
        <f t="shared" si="330"/>
        <v/>
      </c>
      <c r="AR370" s="95" t="str">
        <f t="shared" si="331"/>
        <v/>
      </c>
      <c r="AS370" s="436"/>
      <c r="AT370" s="95"/>
      <c r="AU370" s="95"/>
      <c r="AV370" s="178" t="str">
        <f t="shared" si="332"/>
        <v/>
      </c>
      <c r="AW370" s="95" t="str">
        <f t="shared" si="333"/>
        <v/>
      </c>
      <c r="AX370" s="436"/>
    </row>
    <row r="371" spans="2:50">
      <c r="B371" s="435"/>
      <c r="C371" s="95">
        <f t="shared" si="318"/>
        <v>5</v>
      </c>
      <c r="D371" s="95"/>
      <c r="E371" s="95"/>
      <c r="F371" s="95"/>
      <c r="G371" s="178"/>
      <c r="H371" s="436"/>
      <c r="I371" s="154" t="str">
        <f t="shared" ref="I371:K381" si="334">IFERROR(AVERAGE(P371,U371,Z371,AE371,AJ371,AO371,AT371),"")</f>
        <v/>
      </c>
      <c r="J371" s="154" t="str">
        <f t="shared" si="334"/>
        <v/>
      </c>
      <c r="K371" s="155" t="str">
        <f t="shared" si="334"/>
        <v/>
      </c>
      <c r="L371" s="438"/>
      <c r="M371" s="154" t="str">
        <f t="shared" si="319"/>
        <v/>
      </c>
      <c r="N371" s="433"/>
      <c r="O371" s="433"/>
      <c r="P371" s="95"/>
      <c r="Q371" s="95"/>
      <c r="R371" s="178" t="str">
        <f t="shared" si="320"/>
        <v/>
      </c>
      <c r="S371" s="95" t="str">
        <f t="shared" si="321"/>
        <v/>
      </c>
      <c r="T371" s="436"/>
      <c r="U371" s="95"/>
      <c r="V371" s="95"/>
      <c r="W371" s="178" t="str">
        <f t="shared" si="322"/>
        <v/>
      </c>
      <c r="X371" s="95" t="str">
        <f t="shared" si="323"/>
        <v/>
      </c>
      <c r="Y371" s="436"/>
      <c r="Z371" s="95"/>
      <c r="AA371" s="95"/>
      <c r="AB371" s="178" t="str">
        <f t="shared" si="324"/>
        <v/>
      </c>
      <c r="AC371" s="95" t="str">
        <f t="shared" si="325"/>
        <v/>
      </c>
      <c r="AD371" s="436"/>
      <c r="AE371" s="95"/>
      <c r="AF371" s="95"/>
      <c r="AG371" s="178" t="str">
        <f t="shared" si="326"/>
        <v/>
      </c>
      <c r="AH371" s="95" t="str">
        <f t="shared" si="327"/>
        <v/>
      </c>
      <c r="AI371" s="436"/>
      <c r="AJ371" s="95"/>
      <c r="AK371" s="95"/>
      <c r="AL371" s="178" t="str">
        <f t="shared" si="328"/>
        <v/>
      </c>
      <c r="AM371" s="95" t="str">
        <f t="shared" si="329"/>
        <v/>
      </c>
      <c r="AN371" s="436"/>
      <c r="AO371" s="95"/>
      <c r="AP371" s="95"/>
      <c r="AQ371" s="178" t="str">
        <f t="shared" si="330"/>
        <v/>
      </c>
      <c r="AR371" s="95" t="str">
        <f t="shared" si="331"/>
        <v/>
      </c>
      <c r="AS371" s="436"/>
      <c r="AT371" s="95"/>
      <c r="AU371" s="95"/>
      <c r="AV371" s="178" t="str">
        <f t="shared" si="332"/>
        <v/>
      </c>
      <c r="AW371" s="95" t="str">
        <f t="shared" si="333"/>
        <v/>
      </c>
      <c r="AX371" s="436"/>
    </row>
    <row r="372" spans="2:50">
      <c r="B372" s="435"/>
      <c r="C372" s="95">
        <f t="shared" si="318"/>
        <v>6</v>
      </c>
      <c r="D372" s="95"/>
      <c r="E372" s="95"/>
      <c r="F372" s="95"/>
      <c r="G372" s="178"/>
      <c r="H372" s="436"/>
      <c r="I372" s="154" t="str">
        <f t="shared" si="334"/>
        <v/>
      </c>
      <c r="J372" s="154" t="str">
        <f t="shared" si="334"/>
        <v/>
      </c>
      <c r="K372" s="155" t="str">
        <f t="shared" si="334"/>
        <v/>
      </c>
      <c r="L372" s="438"/>
      <c r="M372" s="154" t="str">
        <f t="shared" si="319"/>
        <v/>
      </c>
      <c r="N372" s="433"/>
      <c r="O372" s="433"/>
      <c r="P372" s="95"/>
      <c r="Q372" s="95"/>
      <c r="R372" s="178" t="str">
        <f t="shared" si="320"/>
        <v/>
      </c>
      <c r="S372" s="95" t="str">
        <f t="shared" si="321"/>
        <v/>
      </c>
      <c r="T372" s="436"/>
      <c r="U372" s="95"/>
      <c r="V372" s="95"/>
      <c r="W372" s="178" t="str">
        <f t="shared" si="322"/>
        <v/>
      </c>
      <c r="X372" s="95" t="str">
        <f t="shared" si="323"/>
        <v/>
      </c>
      <c r="Y372" s="436"/>
      <c r="Z372" s="95"/>
      <c r="AA372" s="95"/>
      <c r="AB372" s="178" t="str">
        <f t="shared" si="324"/>
        <v/>
      </c>
      <c r="AC372" s="95" t="str">
        <f t="shared" si="325"/>
        <v/>
      </c>
      <c r="AD372" s="436"/>
      <c r="AE372" s="95"/>
      <c r="AF372" s="95"/>
      <c r="AG372" s="178" t="str">
        <f t="shared" si="326"/>
        <v/>
      </c>
      <c r="AH372" s="95" t="str">
        <f t="shared" si="327"/>
        <v/>
      </c>
      <c r="AI372" s="436"/>
      <c r="AJ372" s="95"/>
      <c r="AK372" s="95"/>
      <c r="AL372" s="178" t="str">
        <f t="shared" si="328"/>
        <v/>
      </c>
      <c r="AM372" s="95" t="str">
        <f t="shared" si="329"/>
        <v/>
      </c>
      <c r="AN372" s="436"/>
      <c r="AO372" s="95"/>
      <c r="AP372" s="95"/>
      <c r="AQ372" s="178" t="str">
        <f t="shared" si="330"/>
        <v/>
      </c>
      <c r="AR372" s="95" t="str">
        <f t="shared" si="331"/>
        <v/>
      </c>
      <c r="AS372" s="436"/>
      <c r="AT372" s="95"/>
      <c r="AU372" s="95"/>
      <c r="AV372" s="178" t="str">
        <f t="shared" si="332"/>
        <v/>
      </c>
      <c r="AW372" s="95" t="str">
        <f t="shared" si="333"/>
        <v/>
      </c>
      <c r="AX372" s="436"/>
    </row>
    <row r="373" spans="2:50">
      <c r="B373" s="435"/>
      <c r="C373" s="95">
        <f t="shared" si="318"/>
        <v>7</v>
      </c>
      <c r="D373" s="95"/>
      <c r="E373" s="95"/>
      <c r="F373" s="95"/>
      <c r="G373" s="178"/>
      <c r="H373" s="436"/>
      <c r="I373" s="154" t="str">
        <f t="shared" si="334"/>
        <v/>
      </c>
      <c r="J373" s="154" t="str">
        <f t="shared" si="334"/>
        <v/>
      </c>
      <c r="K373" s="155" t="str">
        <f t="shared" si="334"/>
        <v/>
      </c>
      <c r="L373" s="438"/>
      <c r="M373" s="154" t="str">
        <f t="shared" si="319"/>
        <v/>
      </c>
      <c r="N373" s="433"/>
      <c r="O373" s="433"/>
      <c r="P373" s="95"/>
      <c r="Q373" s="95"/>
      <c r="R373" s="178" t="str">
        <f t="shared" si="320"/>
        <v/>
      </c>
      <c r="S373" s="95" t="str">
        <f t="shared" si="321"/>
        <v/>
      </c>
      <c r="T373" s="436"/>
      <c r="U373" s="95"/>
      <c r="V373" s="95"/>
      <c r="W373" s="178" t="str">
        <f t="shared" si="322"/>
        <v/>
      </c>
      <c r="X373" s="95" t="str">
        <f t="shared" si="323"/>
        <v/>
      </c>
      <c r="Y373" s="436"/>
      <c r="Z373" s="95"/>
      <c r="AA373" s="95"/>
      <c r="AB373" s="178" t="str">
        <f t="shared" si="324"/>
        <v/>
      </c>
      <c r="AC373" s="95" t="str">
        <f t="shared" si="325"/>
        <v/>
      </c>
      <c r="AD373" s="436"/>
      <c r="AE373" s="95"/>
      <c r="AF373" s="95"/>
      <c r="AG373" s="178" t="str">
        <f t="shared" si="326"/>
        <v/>
      </c>
      <c r="AH373" s="95" t="str">
        <f t="shared" si="327"/>
        <v/>
      </c>
      <c r="AI373" s="436"/>
      <c r="AJ373" s="95"/>
      <c r="AK373" s="95"/>
      <c r="AL373" s="178" t="str">
        <f t="shared" si="328"/>
        <v/>
      </c>
      <c r="AM373" s="95" t="str">
        <f t="shared" si="329"/>
        <v/>
      </c>
      <c r="AN373" s="436"/>
      <c r="AO373" s="95"/>
      <c r="AP373" s="95"/>
      <c r="AQ373" s="178" t="str">
        <f t="shared" si="330"/>
        <v/>
      </c>
      <c r="AR373" s="95" t="str">
        <f t="shared" si="331"/>
        <v/>
      </c>
      <c r="AS373" s="436"/>
      <c r="AT373" s="95"/>
      <c r="AU373" s="95"/>
      <c r="AV373" s="178" t="str">
        <f t="shared" si="332"/>
        <v/>
      </c>
      <c r="AW373" s="95" t="str">
        <f t="shared" si="333"/>
        <v/>
      </c>
      <c r="AX373" s="436"/>
    </row>
    <row r="374" spans="2:50">
      <c r="B374" s="435"/>
      <c r="C374" s="95">
        <f t="shared" si="318"/>
        <v>8</v>
      </c>
      <c r="D374" s="95"/>
      <c r="E374" s="95"/>
      <c r="F374" s="95"/>
      <c r="G374" s="178"/>
      <c r="H374" s="436"/>
      <c r="I374" s="154" t="str">
        <f t="shared" si="334"/>
        <v/>
      </c>
      <c r="J374" s="154" t="str">
        <f t="shared" si="334"/>
        <v/>
      </c>
      <c r="K374" s="155" t="str">
        <f t="shared" si="334"/>
        <v/>
      </c>
      <c r="L374" s="438"/>
      <c r="M374" s="154" t="str">
        <f t="shared" si="319"/>
        <v/>
      </c>
      <c r="N374" s="433"/>
      <c r="O374" s="433"/>
      <c r="P374" s="95"/>
      <c r="Q374" s="95"/>
      <c r="R374" s="178" t="str">
        <f t="shared" si="320"/>
        <v/>
      </c>
      <c r="S374" s="95" t="str">
        <f t="shared" si="321"/>
        <v/>
      </c>
      <c r="T374" s="436"/>
      <c r="U374" s="95"/>
      <c r="V374" s="95"/>
      <c r="W374" s="178" t="str">
        <f t="shared" si="322"/>
        <v/>
      </c>
      <c r="X374" s="95" t="str">
        <f t="shared" si="323"/>
        <v/>
      </c>
      <c r="Y374" s="436"/>
      <c r="Z374" s="95"/>
      <c r="AA374" s="95"/>
      <c r="AB374" s="178" t="str">
        <f t="shared" si="324"/>
        <v/>
      </c>
      <c r="AC374" s="95" t="str">
        <f t="shared" si="325"/>
        <v/>
      </c>
      <c r="AD374" s="436"/>
      <c r="AE374" s="95"/>
      <c r="AF374" s="95"/>
      <c r="AG374" s="178" t="str">
        <f t="shared" si="326"/>
        <v/>
      </c>
      <c r="AH374" s="95" t="str">
        <f t="shared" si="327"/>
        <v/>
      </c>
      <c r="AI374" s="436"/>
      <c r="AJ374" s="95"/>
      <c r="AK374" s="95"/>
      <c r="AL374" s="178" t="str">
        <f t="shared" si="328"/>
        <v/>
      </c>
      <c r="AM374" s="95" t="str">
        <f t="shared" si="329"/>
        <v/>
      </c>
      <c r="AN374" s="436"/>
      <c r="AO374" s="95"/>
      <c r="AP374" s="95"/>
      <c r="AQ374" s="178" t="str">
        <f t="shared" si="330"/>
        <v/>
      </c>
      <c r="AR374" s="95" t="str">
        <f t="shared" si="331"/>
        <v/>
      </c>
      <c r="AS374" s="436"/>
      <c r="AT374" s="95"/>
      <c r="AU374" s="95"/>
      <c r="AV374" s="178" t="str">
        <f t="shared" si="332"/>
        <v/>
      </c>
      <c r="AW374" s="95" t="str">
        <f t="shared" si="333"/>
        <v/>
      </c>
      <c r="AX374" s="436"/>
    </row>
    <row r="375" spans="2:50">
      <c r="B375" s="435"/>
      <c r="C375" s="95">
        <f t="shared" si="318"/>
        <v>9</v>
      </c>
      <c r="D375" s="95"/>
      <c r="E375" s="95"/>
      <c r="F375" s="95"/>
      <c r="G375" s="178"/>
      <c r="H375" s="436"/>
      <c r="I375" s="154" t="str">
        <f t="shared" si="334"/>
        <v/>
      </c>
      <c r="J375" s="154" t="str">
        <f t="shared" si="334"/>
        <v/>
      </c>
      <c r="K375" s="155" t="str">
        <f t="shared" si="334"/>
        <v/>
      </c>
      <c r="L375" s="438"/>
      <c r="M375" s="154" t="str">
        <f t="shared" si="319"/>
        <v/>
      </c>
      <c r="N375" s="433"/>
      <c r="O375" s="433"/>
      <c r="P375" s="95"/>
      <c r="Q375" s="95"/>
      <c r="R375" s="178" t="str">
        <f t="shared" si="320"/>
        <v/>
      </c>
      <c r="S375" s="95" t="str">
        <f t="shared" si="321"/>
        <v/>
      </c>
      <c r="T375" s="436"/>
      <c r="U375" s="95"/>
      <c r="V375" s="95"/>
      <c r="W375" s="178" t="str">
        <f t="shared" si="322"/>
        <v/>
      </c>
      <c r="X375" s="95" t="str">
        <f t="shared" si="323"/>
        <v/>
      </c>
      <c r="Y375" s="436"/>
      <c r="Z375" s="95"/>
      <c r="AA375" s="95"/>
      <c r="AB375" s="178" t="str">
        <f t="shared" si="324"/>
        <v/>
      </c>
      <c r="AC375" s="95" t="str">
        <f t="shared" si="325"/>
        <v/>
      </c>
      <c r="AD375" s="436"/>
      <c r="AE375" s="95"/>
      <c r="AF375" s="95"/>
      <c r="AG375" s="178" t="str">
        <f t="shared" si="326"/>
        <v/>
      </c>
      <c r="AH375" s="95" t="str">
        <f t="shared" si="327"/>
        <v/>
      </c>
      <c r="AI375" s="436"/>
      <c r="AJ375" s="95"/>
      <c r="AK375" s="95"/>
      <c r="AL375" s="178" t="str">
        <f t="shared" si="328"/>
        <v/>
      </c>
      <c r="AM375" s="95" t="str">
        <f t="shared" si="329"/>
        <v/>
      </c>
      <c r="AN375" s="436"/>
      <c r="AO375" s="95"/>
      <c r="AP375" s="95"/>
      <c r="AQ375" s="178" t="str">
        <f t="shared" si="330"/>
        <v/>
      </c>
      <c r="AR375" s="95" t="str">
        <f t="shared" si="331"/>
        <v/>
      </c>
      <c r="AS375" s="436"/>
      <c r="AT375" s="95"/>
      <c r="AU375" s="95"/>
      <c r="AV375" s="178" t="str">
        <f t="shared" si="332"/>
        <v/>
      </c>
      <c r="AW375" s="95" t="str">
        <f t="shared" si="333"/>
        <v/>
      </c>
      <c r="AX375" s="436"/>
    </row>
    <row r="376" spans="2:50">
      <c r="B376" s="435"/>
      <c r="C376" s="95">
        <f t="shared" si="318"/>
        <v>10</v>
      </c>
      <c r="D376" s="95"/>
      <c r="E376" s="95"/>
      <c r="F376" s="95"/>
      <c r="G376" s="178"/>
      <c r="H376" s="436"/>
      <c r="I376" s="154" t="str">
        <f t="shared" si="334"/>
        <v/>
      </c>
      <c r="J376" s="154" t="str">
        <f t="shared" si="334"/>
        <v/>
      </c>
      <c r="K376" s="155" t="str">
        <f t="shared" si="334"/>
        <v/>
      </c>
      <c r="L376" s="438"/>
      <c r="M376" s="154" t="str">
        <f t="shared" si="319"/>
        <v/>
      </c>
      <c r="N376" s="433"/>
      <c r="O376" s="433"/>
      <c r="P376" s="95"/>
      <c r="Q376" s="95"/>
      <c r="R376" s="178" t="str">
        <f t="shared" si="320"/>
        <v/>
      </c>
      <c r="S376" s="95" t="str">
        <f t="shared" si="321"/>
        <v/>
      </c>
      <c r="T376" s="436"/>
      <c r="U376" s="95"/>
      <c r="V376" s="95"/>
      <c r="W376" s="178" t="str">
        <f t="shared" si="322"/>
        <v/>
      </c>
      <c r="X376" s="95" t="str">
        <f t="shared" si="323"/>
        <v/>
      </c>
      <c r="Y376" s="436"/>
      <c r="Z376" s="95"/>
      <c r="AA376" s="95"/>
      <c r="AB376" s="178" t="str">
        <f t="shared" si="324"/>
        <v/>
      </c>
      <c r="AC376" s="95" t="str">
        <f t="shared" si="325"/>
        <v/>
      </c>
      <c r="AD376" s="436"/>
      <c r="AE376" s="95"/>
      <c r="AF376" s="95"/>
      <c r="AG376" s="178" t="str">
        <f t="shared" si="326"/>
        <v/>
      </c>
      <c r="AH376" s="95" t="str">
        <f t="shared" si="327"/>
        <v/>
      </c>
      <c r="AI376" s="436"/>
      <c r="AJ376" s="95"/>
      <c r="AK376" s="95"/>
      <c r="AL376" s="178" t="str">
        <f t="shared" si="328"/>
        <v/>
      </c>
      <c r="AM376" s="95" t="str">
        <f t="shared" si="329"/>
        <v/>
      </c>
      <c r="AN376" s="436"/>
      <c r="AO376" s="95"/>
      <c r="AP376" s="95"/>
      <c r="AQ376" s="178" t="str">
        <f t="shared" si="330"/>
        <v/>
      </c>
      <c r="AR376" s="95" t="str">
        <f t="shared" si="331"/>
        <v/>
      </c>
      <c r="AS376" s="436"/>
      <c r="AT376" s="95"/>
      <c r="AU376" s="95"/>
      <c r="AV376" s="178" t="str">
        <f t="shared" si="332"/>
        <v/>
      </c>
      <c r="AW376" s="95" t="str">
        <f t="shared" si="333"/>
        <v/>
      </c>
      <c r="AX376" s="436"/>
    </row>
    <row r="377" spans="2:50">
      <c r="B377" s="435"/>
      <c r="C377" s="95">
        <f t="shared" si="318"/>
        <v>11</v>
      </c>
      <c r="D377" s="95"/>
      <c r="E377" s="95"/>
      <c r="F377" s="95"/>
      <c r="G377" s="178"/>
      <c r="H377" s="436"/>
      <c r="I377" s="154" t="str">
        <f t="shared" si="334"/>
        <v/>
      </c>
      <c r="J377" s="154" t="str">
        <f t="shared" si="334"/>
        <v/>
      </c>
      <c r="K377" s="155" t="str">
        <f t="shared" si="334"/>
        <v/>
      </c>
      <c r="L377" s="438"/>
      <c r="M377" s="154" t="str">
        <f t="shared" si="319"/>
        <v/>
      </c>
      <c r="N377" s="433"/>
      <c r="O377" s="433"/>
      <c r="P377" s="95"/>
      <c r="Q377" s="95"/>
      <c r="R377" s="178" t="str">
        <f t="shared" si="320"/>
        <v/>
      </c>
      <c r="S377" s="95" t="str">
        <f t="shared" si="321"/>
        <v/>
      </c>
      <c r="T377" s="436"/>
      <c r="U377" s="95"/>
      <c r="V377" s="95"/>
      <c r="W377" s="178" t="str">
        <f t="shared" si="322"/>
        <v/>
      </c>
      <c r="X377" s="95" t="str">
        <f t="shared" si="323"/>
        <v/>
      </c>
      <c r="Y377" s="436"/>
      <c r="Z377" s="95"/>
      <c r="AA377" s="95"/>
      <c r="AB377" s="178" t="str">
        <f t="shared" si="324"/>
        <v/>
      </c>
      <c r="AC377" s="95" t="str">
        <f t="shared" si="325"/>
        <v/>
      </c>
      <c r="AD377" s="436"/>
      <c r="AE377" s="95"/>
      <c r="AF377" s="95"/>
      <c r="AG377" s="178" t="str">
        <f t="shared" si="326"/>
        <v/>
      </c>
      <c r="AH377" s="95" t="str">
        <f t="shared" si="327"/>
        <v/>
      </c>
      <c r="AI377" s="436"/>
      <c r="AJ377" s="95"/>
      <c r="AK377" s="95"/>
      <c r="AL377" s="178" t="str">
        <f t="shared" si="328"/>
        <v/>
      </c>
      <c r="AM377" s="95" t="str">
        <f t="shared" si="329"/>
        <v/>
      </c>
      <c r="AN377" s="436"/>
      <c r="AO377" s="95"/>
      <c r="AP377" s="95"/>
      <c r="AQ377" s="178" t="str">
        <f t="shared" si="330"/>
        <v/>
      </c>
      <c r="AR377" s="95" t="str">
        <f t="shared" si="331"/>
        <v/>
      </c>
      <c r="AS377" s="436"/>
      <c r="AT377" s="95"/>
      <c r="AU377" s="95"/>
      <c r="AV377" s="178" t="str">
        <f t="shared" si="332"/>
        <v/>
      </c>
      <c r="AW377" s="95" t="str">
        <f t="shared" si="333"/>
        <v/>
      </c>
      <c r="AX377" s="436"/>
    </row>
    <row r="378" spans="2:50">
      <c r="B378" s="435"/>
      <c r="C378" s="95">
        <f t="shared" si="318"/>
        <v>12</v>
      </c>
      <c r="D378" s="95"/>
      <c r="E378" s="95"/>
      <c r="F378" s="95"/>
      <c r="G378" s="178"/>
      <c r="H378" s="436"/>
      <c r="I378" s="154" t="str">
        <f t="shared" si="334"/>
        <v/>
      </c>
      <c r="J378" s="154" t="str">
        <f t="shared" si="334"/>
        <v/>
      </c>
      <c r="K378" s="155" t="str">
        <f t="shared" si="334"/>
        <v/>
      </c>
      <c r="L378" s="438"/>
      <c r="M378" s="154" t="str">
        <f t="shared" si="319"/>
        <v/>
      </c>
      <c r="N378" s="433"/>
      <c r="O378" s="433"/>
      <c r="P378" s="95"/>
      <c r="Q378" s="95"/>
      <c r="R378" s="178" t="str">
        <f t="shared" si="320"/>
        <v/>
      </c>
      <c r="S378" s="95" t="str">
        <f t="shared" si="321"/>
        <v/>
      </c>
      <c r="T378" s="436"/>
      <c r="U378" s="95"/>
      <c r="V378" s="95"/>
      <c r="W378" s="178" t="str">
        <f t="shared" si="322"/>
        <v/>
      </c>
      <c r="X378" s="95" t="str">
        <f t="shared" si="323"/>
        <v/>
      </c>
      <c r="Y378" s="436"/>
      <c r="Z378" s="95"/>
      <c r="AA378" s="95"/>
      <c r="AB378" s="178" t="str">
        <f t="shared" si="324"/>
        <v/>
      </c>
      <c r="AC378" s="95" t="str">
        <f t="shared" si="325"/>
        <v/>
      </c>
      <c r="AD378" s="436"/>
      <c r="AE378" s="95"/>
      <c r="AF378" s="95"/>
      <c r="AG378" s="178" t="str">
        <f t="shared" si="326"/>
        <v/>
      </c>
      <c r="AH378" s="95" t="str">
        <f t="shared" si="327"/>
        <v/>
      </c>
      <c r="AI378" s="436"/>
      <c r="AJ378" s="95"/>
      <c r="AK378" s="95"/>
      <c r="AL378" s="178" t="str">
        <f t="shared" si="328"/>
        <v/>
      </c>
      <c r="AM378" s="95" t="str">
        <f t="shared" si="329"/>
        <v/>
      </c>
      <c r="AN378" s="436"/>
      <c r="AO378" s="95"/>
      <c r="AP378" s="95"/>
      <c r="AQ378" s="178" t="str">
        <f t="shared" si="330"/>
        <v/>
      </c>
      <c r="AR378" s="95" t="str">
        <f t="shared" si="331"/>
        <v/>
      </c>
      <c r="AS378" s="436"/>
      <c r="AT378" s="95"/>
      <c r="AU378" s="95"/>
      <c r="AV378" s="178" t="str">
        <f t="shared" si="332"/>
        <v/>
      </c>
      <c r="AW378" s="95" t="str">
        <f t="shared" si="333"/>
        <v/>
      </c>
      <c r="AX378" s="436"/>
    </row>
    <row r="379" spans="2:50">
      <c r="B379" s="435"/>
      <c r="C379" s="95">
        <f t="shared" si="318"/>
        <v>13</v>
      </c>
      <c r="D379" s="95"/>
      <c r="E379" s="95"/>
      <c r="F379" s="95"/>
      <c r="G379" s="178"/>
      <c r="H379" s="436"/>
      <c r="I379" s="154" t="str">
        <f t="shared" si="334"/>
        <v/>
      </c>
      <c r="J379" s="154" t="str">
        <f t="shared" si="334"/>
        <v/>
      </c>
      <c r="K379" s="155" t="str">
        <f t="shared" si="334"/>
        <v/>
      </c>
      <c r="L379" s="438"/>
      <c r="M379" s="154" t="str">
        <f t="shared" si="319"/>
        <v/>
      </c>
      <c r="N379" s="433"/>
      <c r="O379" s="433"/>
      <c r="P379" s="95"/>
      <c r="Q379" s="95"/>
      <c r="R379" s="178" t="str">
        <f t="shared" si="320"/>
        <v/>
      </c>
      <c r="S379" s="95" t="str">
        <f t="shared" si="321"/>
        <v/>
      </c>
      <c r="T379" s="436"/>
      <c r="U379" s="95"/>
      <c r="V379" s="95"/>
      <c r="W379" s="178" t="str">
        <f t="shared" si="322"/>
        <v/>
      </c>
      <c r="X379" s="95" t="str">
        <f t="shared" si="323"/>
        <v/>
      </c>
      <c r="Y379" s="436"/>
      <c r="Z379" s="95"/>
      <c r="AA379" s="95"/>
      <c r="AB379" s="178" t="str">
        <f t="shared" si="324"/>
        <v/>
      </c>
      <c r="AC379" s="95" t="str">
        <f t="shared" si="325"/>
        <v/>
      </c>
      <c r="AD379" s="436"/>
      <c r="AE379" s="95"/>
      <c r="AF379" s="95"/>
      <c r="AG379" s="178" t="str">
        <f t="shared" si="326"/>
        <v/>
      </c>
      <c r="AH379" s="95" t="str">
        <f t="shared" si="327"/>
        <v/>
      </c>
      <c r="AI379" s="436"/>
      <c r="AJ379" s="95"/>
      <c r="AK379" s="95"/>
      <c r="AL379" s="178" t="str">
        <f t="shared" si="328"/>
        <v/>
      </c>
      <c r="AM379" s="95" t="str">
        <f t="shared" si="329"/>
        <v/>
      </c>
      <c r="AN379" s="436"/>
      <c r="AO379" s="95"/>
      <c r="AP379" s="95"/>
      <c r="AQ379" s="178" t="str">
        <f t="shared" si="330"/>
        <v/>
      </c>
      <c r="AR379" s="95" t="str">
        <f t="shared" si="331"/>
        <v/>
      </c>
      <c r="AS379" s="436"/>
      <c r="AT379" s="95"/>
      <c r="AU379" s="95"/>
      <c r="AV379" s="178" t="str">
        <f t="shared" si="332"/>
        <v/>
      </c>
      <c r="AW379" s="95" t="str">
        <f t="shared" si="333"/>
        <v/>
      </c>
      <c r="AX379" s="436"/>
    </row>
    <row r="380" spans="2:50">
      <c r="B380" s="435"/>
      <c r="C380" s="95">
        <f t="shared" si="318"/>
        <v>14</v>
      </c>
      <c r="D380" s="95"/>
      <c r="E380" s="95"/>
      <c r="F380" s="95"/>
      <c r="G380" s="178"/>
      <c r="H380" s="436"/>
      <c r="I380" s="154" t="str">
        <f t="shared" si="334"/>
        <v/>
      </c>
      <c r="J380" s="154" t="str">
        <f t="shared" si="334"/>
        <v/>
      </c>
      <c r="K380" s="155" t="str">
        <f t="shared" si="334"/>
        <v/>
      </c>
      <c r="L380" s="438"/>
      <c r="M380" s="154" t="str">
        <f t="shared" si="319"/>
        <v/>
      </c>
      <c r="N380" s="433"/>
      <c r="O380" s="433"/>
      <c r="P380" s="95"/>
      <c r="Q380" s="95"/>
      <c r="R380" s="178" t="str">
        <f t="shared" si="320"/>
        <v/>
      </c>
      <c r="S380" s="95" t="str">
        <f t="shared" si="321"/>
        <v/>
      </c>
      <c r="T380" s="436"/>
      <c r="U380" s="95"/>
      <c r="V380" s="95"/>
      <c r="W380" s="178" t="str">
        <f t="shared" si="322"/>
        <v/>
      </c>
      <c r="X380" s="95" t="str">
        <f t="shared" si="323"/>
        <v/>
      </c>
      <c r="Y380" s="436"/>
      <c r="Z380" s="95"/>
      <c r="AA380" s="95"/>
      <c r="AB380" s="178" t="str">
        <f t="shared" si="324"/>
        <v/>
      </c>
      <c r="AC380" s="95" t="str">
        <f t="shared" si="325"/>
        <v/>
      </c>
      <c r="AD380" s="436"/>
      <c r="AE380" s="95"/>
      <c r="AF380" s="95"/>
      <c r="AG380" s="178" t="str">
        <f t="shared" si="326"/>
        <v/>
      </c>
      <c r="AH380" s="95" t="str">
        <f t="shared" si="327"/>
        <v/>
      </c>
      <c r="AI380" s="436"/>
      <c r="AJ380" s="95"/>
      <c r="AK380" s="95"/>
      <c r="AL380" s="178" t="str">
        <f t="shared" si="328"/>
        <v/>
      </c>
      <c r="AM380" s="95" t="str">
        <f t="shared" si="329"/>
        <v/>
      </c>
      <c r="AN380" s="436"/>
      <c r="AO380" s="95"/>
      <c r="AP380" s="95"/>
      <c r="AQ380" s="178" t="str">
        <f t="shared" si="330"/>
        <v/>
      </c>
      <c r="AR380" s="95" t="str">
        <f t="shared" si="331"/>
        <v/>
      </c>
      <c r="AS380" s="436"/>
      <c r="AT380" s="95"/>
      <c r="AU380" s="95"/>
      <c r="AV380" s="178" t="str">
        <f t="shared" si="332"/>
        <v/>
      </c>
      <c r="AW380" s="95" t="str">
        <f t="shared" si="333"/>
        <v/>
      </c>
      <c r="AX380" s="436"/>
    </row>
    <row r="381" spans="2:50">
      <c r="B381" s="435"/>
      <c r="C381" s="95">
        <f t="shared" si="318"/>
        <v>15</v>
      </c>
      <c r="D381" s="95"/>
      <c r="E381" s="95"/>
      <c r="F381" s="95"/>
      <c r="G381" s="178"/>
      <c r="H381" s="436"/>
      <c r="I381" s="154" t="str">
        <f t="shared" si="334"/>
        <v/>
      </c>
      <c r="J381" s="154" t="str">
        <f t="shared" si="334"/>
        <v/>
      </c>
      <c r="K381" s="155" t="str">
        <f t="shared" si="334"/>
        <v/>
      </c>
      <c r="L381" s="439"/>
      <c r="M381" s="154" t="str">
        <f t="shared" si="319"/>
        <v/>
      </c>
      <c r="N381" s="433"/>
      <c r="O381" s="433"/>
      <c r="P381" s="95"/>
      <c r="Q381" s="95"/>
      <c r="R381" s="178" t="str">
        <f t="shared" si="320"/>
        <v/>
      </c>
      <c r="S381" s="95" t="str">
        <f t="shared" si="321"/>
        <v/>
      </c>
      <c r="T381" s="436"/>
      <c r="U381" s="95"/>
      <c r="V381" s="95"/>
      <c r="W381" s="178" t="str">
        <f t="shared" si="322"/>
        <v/>
      </c>
      <c r="X381" s="95" t="str">
        <f t="shared" si="323"/>
        <v/>
      </c>
      <c r="Y381" s="436"/>
      <c r="Z381" s="95"/>
      <c r="AA381" s="95"/>
      <c r="AB381" s="178" t="str">
        <f t="shared" si="324"/>
        <v/>
      </c>
      <c r="AC381" s="95" t="str">
        <f t="shared" si="325"/>
        <v/>
      </c>
      <c r="AD381" s="436"/>
      <c r="AE381" s="95"/>
      <c r="AF381" s="95"/>
      <c r="AG381" s="178" t="str">
        <f t="shared" si="326"/>
        <v/>
      </c>
      <c r="AH381" s="95" t="str">
        <f t="shared" si="327"/>
        <v/>
      </c>
      <c r="AI381" s="436"/>
      <c r="AJ381" s="95"/>
      <c r="AK381" s="95"/>
      <c r="AL381" s="178" t="str">
        <f t="shared" si="328"/>
        <v/>
      </c>
      <c r="AM381" s="95" t="str">
        <f t="shared" si="329"/>
        <v/>
      </c>
      <c r="AN381" s="436"/>
      <c r="AO381" s="95"/>
      <c r="AP381" s="95"/>
      <c r="AQ381" s="178" t="str">
        <f t="shared" si="330"/>
        <v/>
      </c>
      <c r="AR381" s="95" t="str">
        <f t="shared" si="331"/>
        <v/>
      </c>
      <c r="AS381" s="436"/>
      <c r="AT381" s="95"/>
      <c r="AU381" s="95"/>
      <c r="AV381" s="178" t="str">
        <f t="shared" si="332"/>
        <v/>
      </c>
      <c r="AW381" s="95" t="str">
        <f t="shared" si="333"/>
        <v/>
      </c>
      <c r="AX381" s="436"/>
    </row>
    <row r="382" spans="2:50" ht="15.75">
      <c r="B382" s="443" t="s">
        <v>167</v>
      </c>
      <c r="C382" s="444"/>
      <c r="D382" s="444"/>
      <c r="E382" s="444"/>
      <c r="F382" s="444"/>
      <c r="G382" s="444"/>
      <c r="H382" s="444"/>
      <c r="I382" s="151"/>
      <c r="J382" s="151"/>
      <c r="K382" s="151"/>
      <c r="L382" s="151"/>
      <c r="M382" s="151"/>
      <c r="N382" s="433" t="s">
        <v>159</v>
      </c>
      <c r="O382" s="446" t="s">
        <v>106</v>
      </c>
      <c r="P382" s="448">
        <f>AT362+1</f>
        <v>46000</v>
      </c>
      <c r="Q382" s="435"/>
      <c r="R382" s="435"/>
      <c r="S382" s="435"/>
      <c r="T382" s="435"/>
      <c r="U382" s="448">
        <f>P382+1</f>
        <v>46001</v>
      </c>
      <c r="V382" s="435"/>
      <c r="W382" s="435"/>
      <c r="X382" s="435"/>
      <c r="Y382" s="435"/>
      <c r="Z382" s="448">
        <f>U382+1</f>
        <v>46002</v>
      </c>
      <c r="AA382" s="435"/>
      <c r="AB382" s="435"/>
      <c r="AC382" s="435"/>
      <c r="AD382" s="435"/>
      <c r="AE382" s="448">
        <f>Z382+1</f>
        <v>46003</v>
      </c>
      <c r="AF382" s="435"/>
      <c r="AG382" s="435"/>
      <c r="AH382" s="435"/>
      <c r="AI382" s="435"/>
      <c r="AJ382" s="448">
        <f>AE382+1</f>
        <v>46004</v>
      </c>
      <c r="AK382" s="435"/>
      <c r="AL382" s="435"/>
      <c r="AM382" s="435"/>
      <c r="AN382" s="435"/>
      <c r="AO382" s="448">
        <f>AJ382+1</f>
        <v>46005</v>
      </c>
      <c r="AP382" s="435"/>
      <c r="AQ382" s="435"/>
      <c r="AR382" s="435"/>
      <c r="AS382" s="435"/>
      <c r="AT382" s="448">
        <f>AO382+1</f>
        <v>46006</v>
      </c>
      <c r="AU382" s="435"/>
      <c r="AV382" s="435"/>
      <c r="AW382" s="435"/>
      <c r="AX382" s="435"/>
    </row>
    <row r="383" spans="2:50" ht="15.75">
      <c r="B383" s="445"/>
      <c r="C383" s="445"/>
      <c r="D383" s="445"/>
      <c r="E383" s="445"/>
      <c r="F383" s="445"/>
      <c r="G383" s="445"/>
      <c r="H383" s="445"/>
      <c r="I383" s="151"/>
      <c r="J383" s="151"/>
      <c r="K383" s="151"/>
      <c r="L383" s="151"/>
      <c r="M383" s="151"/>
      <c r="N383" s="433"/>
      <c r="O383" s="447"/>
      <c r="P383" s="448" t="s">
        <v>120</v>
      </c>
      <c r="Q383" s="435"/>
      <c r="R383" s="435"/>
      <c r="S383" s="435"/>
      <c r="T383" s="435"/>
      <c r="U383" s="448" t="s">
        <v>114</v>
      </c>
      <c r="V383" s="435"/>
      <c r="W383" s="435"/>
      <c r="X383" s="435"/>
      <c r="Y383" s="435"/>
      <c r="Z383" s="448" t="s">
        <v>115</v>
      </c>
      <c r="AA383" s="435"/>
      <c r="AB383" s="435"/>
      <c r="AC383" s="435"/>
      <c r="AD383" s="435"/>
      <c r="AE383" s="448" t="s">
        <v>116</v>
      </c>
      <c r="AF383" s="435"/>
      <c r="AG383" s="435"/>
      <c r="AH383" s="435"/>
      <c r="AI383" s="435"/>
      <c r="AJ383" s="448" t="s">
        <v>117</v>
      </c>
      <c r="AK383" s="435"/>
      <c r="AL383" s="435"/>
      <c r="AM383" s="435"/>
      <c r="AN383" s="435"/>
      <c r="AO383" s="448" t="s">
        <v>118</v>
      </c>
      <c r="AP383" s="435"/>
      <c r="AQ383" s="435"/>
      <c r="AR383" s="435"/>
      <c r="AS383" s="435"/>
      <c r="AT383" s="448" t="s">
        <v>119</v>
      </c>
      <c r="AU383" s="435"/>
      <c r="AV383" s="435"/>
      <c r="AW383" s="435"/>
      <c r="AX383" s="435"/>
    </row>
    <row r="384" spans="2:50">
      <c r="B384" s="433" t="s">
        <v>155</v>
      </c>
      <c r="C384" s="433" t="s">
        <v>147</v>
      </c>
      <c r="D384" s="433"/>
      <c r="E384" s="433" t="s">
        <v>149</v>
      </c>
      <c r="F384" s="433"/>
      <c r="G384" s="433"/>
      <c r="H384" s="440" t="s">
        <v>156</v>
      </c>
      <c r="I384" s="434" t="s">
        <v>225</v>
      </c>
      <c r="J384" s="434"/>
      <c r="K384" s="434"/>
      <c r="L384" s="434" t="s">
        <v>156</v>
      </c>
      <c r="M384" s="434" t="s">
        <v>168</v>
      </c>
      <c r="N384" s="433"/>
      <c r="O384" s="433" t="s">
        <v>158</v>
      </c>
      <c r="P384" s="430" t="s">
        <v>152</v>
      </c>
      <c r="Q384" s="431"/>
      <c r="R384" s="431"/>
      <c r="S384" s="432"/>
      <c r="T384" s="433" t="s">
        <v>156</v>
      </c>
      <c r="U384" s="430" t="s">
        <v>152</v>
      </c>
      <c r="V384" s="431"/>
      <c r="W384" s="431"/>
      <c r="X384" s="432"/>
      <c r="Y384" s="433" t="s">
        <v>156</v>
      </c>
      <c r="Z384" s="430" t="s">
        <v>152</v>
      </c>
      <c r="AA384" s="431"/>
      <c r="AB384" s="431"/>
      <c r="AC384" s="432"/>
      <c r="AD384" s="433" t="s">
        <v>156</v>
      </c>
      <c r="AE384" s="430" t="s">
        <v>152</v>
      </c>
      <c r="AF384" s="431"/>
      <c r="AG384" s="431"/>
      <c r="AH384" s="432"/>
      <c r="AI384" s="433" t="s">
        <v>156</v>
      </c>
      <c r="AJ384" s="430" t="s">
        <v>152</v>
      </c>
      <c r="AK384" s="431"/>
      <c r="AL384" s="431"/>
      <c r="AM384" s="432"/>
      <c r="AN384" s="433" t="s">
        <v>156</v>
      </c>
      <c r="AO384" s="430" t="s">
        <v>152</v>
      </c>
      <c r="AP384" s="431"/>
      <c r="AQ384" s="431"/>
      <c r="AR384" s="432"/>
      <c r="AS384" s="433" t="s">
        <v>156</v>
      </c>
      <c r="AT384" s="430" t="s">
        <v>152</v>
      </c>
      <c r="AU384" s="431"/>
      <c r="AV384" s="431"/>
      <c r="AW384" s="432"/>
      <c r="AX384" s="433" t="s">
        <v>156</v>
      </c>
    </row>
    <row r="385" spans="2:50">
      <c r="B385" s="433"/>
      <c r="C385" s="433"/>
      <c r="D385" s="433"/>
      <c r="E385" s="433" t="s">
        <v>148</v>
      </c>
      <c r="F385" s="433"/>
      <c r="G385" s="433"/>
      <c r="H385" s="441"/>
      <c r="I385" s="434" t="s">
        <v>148</v>
      </c>
      <c r="J385" s="434"/>
      <c r="K385" s="434"/>
      <c r="L385" s="434"/>
      <c r="M385" s="434"/>
      <c r="N385" s="433"/>
      <c r="O385" s="433"/>
      <c r="P385" s="430" t="s">
        <v>153</v>
      </c>
      <c r="Q385" s="431"/>
      <c r="R385" s="431"/>
      <c r="S385" s="432"/>
      <c r="T385" s="433"/>
      <c r="U385" s="430" t="s">
        <v>153</v>
      </c>
      <c r="V385" s="431"/>
      <c r="W385" s="431"/>
      <c r="X385" s="432"/>
      <c r="Y385" s="433"/>
      <c r="Z385" s="430" t="s">
        <v>153</v>
      </c>
      <c r="AA385" s="431"/>
      <c r="AB385" s="431"/>
      <c r="AC385" s="432"/>
      <c r="AD385" s="433"/>
      <c r="AE385" s="430" t="s">
        <v>153</v>
      </c>
      <c r="AF385" s="431"/>
      <c r="AG385" s="431"/>
      <c r="AH385" s="432"/>
      <c r="AI385" s="433"/>
      <c r="AJ385" s="430" t="s">
        <v>153</v>
      </c>
      <c r="AK385" s="431"/>
      <c r="AL385" s="431"/>
      <c r="AM385" s="432"/>
      <c r="AN385" s="433"/>
      <c r="AO385" s="430" t="s">
        <v>153</v>
      </c>
      <c r="AP385" s="431"/>
      <c r="AQ385" s="431"/>
      <c r="AR385" s="432"/>
      <c r="AS385" s="433"/>
      <c r="AT385" s="430" t="s">
        <v>153</v>
      </c>
      <c r="AU385" s="431"/>
      <c r="AV385" s="431"/>
      <c r="AW385" s="432"/>
      <c r="AX385" s="433"/>
    </row>
    <row r="386" spans="2:50">
      <c r="B386" s="433"/>
      <c r="C386" s="433"/>
      <c r="D386" s="433"/>
      <c r="E386" s="94" t="s">
        <v>150</v>
      </c>
      <c r="F386" s="94" t="s">
        <v>151</v>
      </c>
      <c r="G386" s="94" t="s">
        <v>154</v>
      </c>
      <c r="H386" s="442"/>
      <c r="I386" s="153" t="s">
        <v>150</v>
      </c>
      <c r="J386" s="153" t="s">
        <v>151</v>
      </c>
      <c r="K386" s="153" t="s">
        <v>154</v>
      </c>
      <c r="L386" s="434"/>
      <c r="M386" s="434"/>
      <c r="N386" s="433"/>
      <c r="O386" s="433"/>
      <c r="P386" s="94" t="s">
        <v>150</v>
      </c>
      <c r="Q386" s="94" t="s">
        <v>151</v>
      </c>
      <c r="R386" s="94" t="s">
        <v>154</v>
      </c>
      <c r="S386" s="94" t="s">
        <v>168</v>
      </c>
      <c r="T386" s="433"/>
      <c r="U386" s="94" t="s">
        <v>150</v>
      </c>
      <c r="V386" s="94" t="s">
        <v>151</v>
      </c>
      <c r="W386" s="94" t="s">
        <v>154</v>
      </c>
      <c r="X386" s="94" t="s">
        <v>168</v>
      </c>
      <c r="Y386" s="433"/>
      <c r="Z386" s="94" t="s">
        <v>150</v>
      </c>
      <c r="AA386" s="94" t="s">
        <v>151</v>
      </c>
      <c r="AB386" s="94" t="s">
        <v>154</v>
      </c>
      <c r="AC386" s="94" t="s">
        <v>168</v>
      </c>
      <c r="AD386" s="43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3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3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3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33"/>
    </row>
    <row r="387" spans="2:50">
      <c r="B387" s="433" t="s">
        <v>870</v>
      </c>
      <c r="C387" s="95">
        <f>C367</f>
        <v>1</v>
      </c>
      <c r="D387" s="95" t="s">
        <v>871</v>
      </c>
      <c r="E387" s="95">
        <v>18</v>
      </c>
      <c r="F387" s="95">
        <v>1500</v>
      </c>
      <c r="G387" s="178">
        <f>F387/E387</f>
        <v>83.333333333333329</v>
      </c>
      <c r="H387" s="436">
        <f>AVERAGE(G387:G401)</f>
        <v>83.333333333333329</v>
      </c>
      <c r="I387" s="154">
        <f t="shared" ref="I387:K389" si="335">IFERROR(AVERAGE(P387,U387,Z387,AE387,AJ387,AO387,AT387),"")</f>
        <v>18</v>
      </c>
      <c r="J387" s="154">
        <f t="shared" si="335"/>
        <v>1436.3960804648079</v>
      </c>
      <c r="K387" s="155">
        <f t="shared" si="335"/>
        <v>79.799782248044878</v>
      </c>
      <c r="L387" s="437">
        <f>IFERROR(AVERAGE(K387:K401),"-")</f>
        <v>79.799782248044878</v>
      </c>
      <c r="M387" s="154">
        <f>IFERROR(RANK(K387, K$387:K$401),"")</f>
        <v>1</v>
      </c>
      <c r="N387" s="433"/>
      <c r="O387" s="433"/>
      <c r="P387" s="95">
        <v>18</v>
      </c>
      <c r="Q387" s="95">
        <v>1440.6818181818182</v>
      </c>
      <c r="R387" s="178">
        <f>IFERROR(Q387/P387,"")</f>
        <v>80.037878787878796</v>
      </c>
      <c r="S387" s="95">
        <f>IFERROR(RANK(R387, R$387:R$401),"")</f>
        <v>1</v>
      </c>
      <c r="T387" s="436">
        <f>AVERAGE(R387:R401)</f>
        <v>80.037878787878796</v>
      </c>
      <c r="U387" s="95">
        <v>18</v>
      </c>
      <c r="V387" s="95">
        <v>1427.6712328767126</v>
      </c>
      <c r="W387" s="178">
        <f>IFERROR(V387/U387,"")</f>
        <v>79.315068493150704</v>
      </c>
      <c r="X387" s="95">
        <f>IFERROR(RANK(W387, W$387:W$401),"")</f>
        <v>1</v>
      </c>
      <c r="Y387" s="436">
        <f>AVERAGE(W387:W401)</f>
        <v>79.315068493150704</v>
      </c>
      <c r="Z387" s="95">
        <v>18</v>
      </c>
      <c r="AA387" s="95">
        <v>1444.0540540540546</v>
      </c>
      <c r="AB387" s="178">
        <f>IFERROR(AA387/Z387,"")</f>
        <v>80.225225225225259</v>
      </c>
      <c r="AC387" s="95">
        <f>IFERROR(RANK(AB387, AB$387:AB$401),"")</f>
        <v>1</v>
      </c>
      <c r="AD387" s="436">
        <f>AVERAGE(AB387:AB401)</f>
        <v>80.225225225225259</v>
      </c>
      <c r="AE387" s="95">
        <v>18</v>
      </c>
      <c r="AF387" s="95">
        <v>1435.2000000000005</v>
      </c>
      <c r="AG387" s="178">
        <f>IFERROR(AF387/AE387,"")</f>
        <v>79.733333333333363</v>
      </c>
      <c r="AH387" s="95">
        <f>IFERROR(RANK(AG387, AG$387:AG$401),"")</f>
        <v>1</v>
      </c>
      <c r="AI387" s="436">
        <f>AVERAGE(AG387:AG401)</f>
        <v>79.733333333333363</v>
      </c>
      <c r="AJ387" s="95">
        <v>18</v>
      </c>
      <c r="AK387" s="95">
        <v>1440.0000000000007</v>
      </c>
      <c r="AL387" s="178">
        <f>IFERROR(AK387/AJ387,"")</f>
        <v>80.000000000000043</v>
      </c>
      <c r="AM387" s="95">
        <f>IFERROR(RANK(AL387, AL$387:AL$401),"")</f>
        <v>1</v>
      </c>
      <c r="AN387" s="436">
        <f>AVERAGE(AL387:AL401)</f>
        <v>80.000000000000043</v>
      </c>
      <c r="AO387" s="95">
        <v>18</v>
      </c>
      <c r="AP387" s="95">
        <v>1431.2195121951213</v>
      </c>
      <c r="AQ387" s="178">
        <f>IFERROR(AP387/AO387,"")</f>
        <v>79.51219512195118</v>
      </c>
      <c r="AR387" s="95">
        <f>IFERROR(RANK(AQ387, AQ$387:AQ$401),"")</f>
        <v>1</v>
      </c>
      <c r="AS387" s="436">
        <f>AVERAGE(AQ387:AQ401)</f>
        <v>79.51219512195118</v>
      </c>
      <c r="AT387" s="95">
        <v>18</v>
      </c>
      <c r="AU387" s="95">
        <v>1435.9459459459465</v>
      </c>
      <c r="AV387" s="178">
        <f>IFERROR(AU387/AT387,"")</f>
        <v>79.774774774774812</v>
      </c>
      <c r="AW387" s="95">
        <f>IFERROR(RANK(AV387, AV$387:AV$401),"")</f>
        <v>1</v>
      </c>
      <c r="AX387" s="436">
        <f>AVERAGE(AV387:AV401)</f>
        <v>79.774774774774812</v>
      </c>
    </row>
    <row r="388" spans="2:50">
      <c r="B388" s="435"/>
      <c r="C388" s="95">
        <f t="shared" ref="C388:C401" si="336">C368</f>
        <v>2</v>
      </c>
      <c r="D388" s="95"/>
      <c r="E388" s="95"/>
      <c r="F388" s="95"/>
      <c r="G388" s="178"/>
      <c r="H388" s="436"/>
      <c r="I388" s="154" t="str">
        <f t="shared" si="335"/>
        <v/>
      </c>
      <c r="J388" s="154" t="str">
        <f t="shared" si="335"/>
        <v/>
      </c>
      <c r="K388" s="155" t="str">
        <f t="shared" si="335"/>
        <v/>
      </c>
      <c r="L388" s="438"/>
      <c r="M388" s="154" t="str">
        <f t="shared" ref="M388:M401" si="337">IFERROR(RANK(K388, K$387:K$401),"")</f>
        <v/>
      </c>
      <c r="N388" s="433"/>
      <c r="O388" s="433"/>
      <c r="P388" s="95"/>
      <c r="Q388" s="95"/>
      <c r="R388" s="178" t="str">
        <f t="shared" ref="R388:R401" si="338">IFERROR(Q388/P388,"")</f>
        <v/>
      </c>
      <c r="S388" s="95" t="str">
        <f t="shared" ref="S388:S401" si="339">IFERROR(RANK(R388, R$387:R$401),"")</f>
        <v/>
      </c>
      <c r="T388" s="436"/>
      <c r="U388" s="95"/>
      <c r="V388" s="95"/>
      <c r="W388" s="178" t="str">
        <f t="shared" ref="W388:W401" si="340">IFERROR(V388/U388,"")</f>
        <v/>
      </c>
      <c r="X388" s="95" t="str">
        <f t="shared" ref="X388:X401" si="341">IFERROR(RANK(W388, W$387:W$401),"")</f>
        <v/>
      </c>
      <c r="Y388" s="436"/>
      <c r="Z388" s="95"/>
      <c r="AA388" s="95"/>
      <c r="AB388" s="178" t="str">
        <f t="shared" ref="AB388:AB401" si="342">IFERROR(AA388/Z388,"")</f>
        <v/>
      </c>
      <c r="AC388" s="95" t="str">
        <f t="shared" ref="AC388:AC401" si="343">IFERROR(RANK(AB388, AB$387:AB$401),"")</f>
        <v/>
      </c>
      <c r="AD388" s="436"/>
      <c r="AE388" s="95"/>
      <c r="AF388" s="95"/>
      <c r="AG388" s="178" t="str">
        <f t="shared" ref="AG388:AG401" si="344">IFERROR(AF388/AE388,"")</f>
        <v/>
      </c>
      <c r="AH388" s="95" t="str">
        <f t="shared" ref="AH388:AH401" si="345">IFERROR(RANK(AG388, AG$387:AG$401),"")</f>
        <v/>
      </c>
      <c r="AI388" s="436"/>
      <c r="AJ388" s="95"/>
      <c r="AK388" s="95"/>
      <c r="AL388" s="178" t="str">
        <f t="shared" ref="AL388:AL401" si="346">IFERROR(AK388/AJ388,"")</f>
        <v/>
      </c>
      <c r="AM388" s="95" t="str">
        <f t="shared" ref="AM388:AM401" si="347">IFERROR(RANK(AL388, AL$387:AL$401),"")</f>
        <v/>
      </c>
      <c r="AN388" s="436"/>
      <c r="AO388" s="95"/>
      <c r="AP388" s="95"/>
      <c r="AQ388" s="178" t="str">
        <f t="shared" ref="AQ388:AQ401" si="348">IFERROR(AP388/AO388,"")</f>
        <v/>
      </c>
      <c r="AR388" s="95" t="str">
        <f t="shared" ref="AR388:AR401" si="349">IFERROR(RANK(AQ388, AQ$387:AQ$401),"")</f>
        <v/>
      </c>
      <c r="AS388" s="436"/>
      <c r="AT388" s="95"/>
      <c r="AU388" s="95"/>
      <c r="AV388" s="178" t="str">
        <f t="shared" ref="AV388:AV401" si="350">IFERROR(AU388/AT388,"")</f>
        <v/>
      </c>
      <c r="AW388" s="95" t="str">
        <f t="shared" ref="AW388:AW401" si="351">IFERROR(RANK(AV388, AV$387:AV$401),"")</f>
        <v/>
      </c>
      <c r="AX388" s="436"/>
    </row>
    <row r="389" spans="2:50">
      <c r="B389" s="435"/>
      <c r="C389" s="95">
        <f t="shared" si="336"/>
        <v>3</v>
      </c>
      <c r="D389" s="95"/>
      <c r="E389" s="95"/>
      <c r="F389" s="95"/>
      <c r="G389" s="178"/>
      <c r="H389" s="436"/>
      <c r="I389" s="154" t="str">
        <f t="shared" si="335"/>
        <v/>
      </c>
      <c r="J389" s="154" t="str">
        <f t="shared" si="335"/>
        <v/>
      </c>
      <c r="K389" s="155" t="str">
        <f t="shared" si="335"/>
        <v/>
      </c>
      <c r="L389" s="438"/>
      <c r="M389" s="154" t="str">
        <f t="shared" si="337"/>
        <v/>
      </c>
      <c r="N389" s="433"/>
      <c r="O389" s="433"/>
      <c r="P389" s="95"/>
      <c r="Q389" s="95"/>
      <c r="R389" s="178" t="str">
        <f t="shared" si="338"/>
        <v/>
      </c>
      <c r="S389" s="95" t="str">
        <f t="shared" si="339"/>
        <v/>
      </c>
      <c r="T389" s="436"/>
      <c r="U389" s="95"/>
      <c r="V389" s="95"/>
      <c r="W389" s="178" t="str">
        <f t="shared" si="340"/>
        <v/>
      </c>
      <c r="X389" s="95" t="str">
        <f t="shared" si="341"/>
        <v/>
      </c>
      <c r="Y389" s="436"/>
      <c r="Z389" s="95"/>
      <c r="AA389" s="95"/>
      <c r="AB389" s="178" t="str">
        <f t="shared" si="342"/>
        <v/>
      </c>
      <c r="AC389" s="95" t="str">
        <f t="shared" si="343"/>
        <v/>
      </c>
      <c r="AD389" s="436"/>
      <c r="AE389" s="95"/>
      <c r="AF389" s="95"/>
      <c r="AG389" s="178" t="str">
        <f t="shared" si="344"/>
        <v/>
      </c>
      <c r="AH389" s="95" t="str">
        <f t="shared" si="345"/>
        <v/>
      </c>
      <c r="AI389" s="436"/>
      <c r="AJ389" s="95"/>
      <c r="AK389" s="95"/>
      <c r="AL389" s="178" t="str">
        <f t="shared" si="346"/>
        <v/>
      </c>
      <c r="AM389" s="95" t="str">
        <f t="shared" si="347"/>
        <v/>
      </c>
      <c r="AN389" s="436"/>
      <c r="AO389" s="95"/>
      <c r="AP389" s="95"/>
      <c r="AQ389" s="178" t="str">
        <f t="shared" si="348"/>
        <v/>
      </c>
      <c r="AR389" s="95" t="str">
        <f t="shared" si="349"/>
        <v/>
      </c>
      <c r="AS389" s="436"/>
      <c r="AT389" s="95"/>
      <c r="AU389" s="95"/>
      <c r="AV389" s="178" t="str">
        <f t="shared" si="350"/>
        <v/>
      </c>
      <c r="AW389" s="95" t="str">
        <f t="shared" si="351"/>
        <v/>
      </c>
      <c r="AX389" s="436"/>
    </row>
    <row r="390" spans="2:50">
      <c r="B390" s="435"/>
      <c r="C390" s="95">
        <f t="shared" si="336"/>
        <v>4</v>
      </c>
      <c r="D390" s="95"/>
      <c r="E390" s="95"/>
      <c r="F390" s="95"/>
      <c r="G390" s="178"/>
      <c r="H390" s="436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38"/>
      <c r="M390" s="154" t="str">
        <f t="shared" si="337"/>
        <v/>
      </c>
      <c r="N390" s="433"/>
      <c r="O390" s="433"/>
      <c r="P390" s="95"/>
      <c r="Q390" s="95"/>
      <c r="R390" s="178" t="str">
        <f t="shared" si="338"/>
        <v/>
      </c>
      <c r="S390" s="95" t="str">
        <f t="shared" si="339"/>
        <v/>
      </c>
      <c r="T390" s="436"/>
      <c r="U390" s="95"/>
      <c r="V390" s="95"/>
      <c r="W390" s="178" t="str">
        <f t="shared" si="340"/>
        <v/>
      </c>
      <c r="X390" s="95" t="str">
        <f t="shared" si="341"/>
        <v/>
      </c>
      <c r="Y390" s="436"/>
      <c r="Z390" s="95"/>
      <c r="AA390" s="95"/>
      <c r="AB390" s="178" t="str">
        <f t="shared" si="342"/>
        <v/>
      </c>
      <c r="AC390" s="95" t="str">
        <f t="shared" si="343"/>
        <v/>
      </c>
      <c r="AD390" s="436"/>
      <c r="AE390" s="95"/>
      <c r="AF390" s="95"/>
      <c r="AG390" s="178" t="str">
        <f t="shared" si="344"/>
        <v/>
      </c>
      <c r="AH390" s="95" t="str">
        <f t="shared" si="345"/>
        <v/>
      </c>
      <c r="AI390" s="436"/>
      <c r="AJ390" s="95"/>
      <c r="AK390" s="95"/>
      <c r="AL390" s="178" t="str">
        <f t="shared" si="346"/>
        <v/>
      </c>
      <c r="AM390" s="95" t="str">
        <f t="shared" si="347"/>
        <v/>
      </c>
      <c r="AN390" s="436"/>
      <c r="AO390" s="95"/>
      <c r="AP390" s="95"/>
      <c r="AQ390" s="178" t="str">
        <f t="shared" si="348"/>
        <v/>
      </c>
      <c r="AR390" s="95" t="str">
        <f t="shared" si="349"/>
        <v/>
      </c>
      <c r="AS390" s="436"/>
      <c r="AT390" s="95"/>
      <c r="AU390" s="95"/>
      <c r="AV390" s="178" t="str">
        <f t="shared" si="350"/>
        <v/>
      </c>
      <c r="AW390" s="95" t="str">
        <f t="shared" si="351"/>
        <v/>
      </c>
      <c r="AX390" s="436"/>
    </row>
    <row r="391" spans="2:50">
      <c r="B391" s="435"/>
      <c r="C391" s="95">
        <f t="shared" si="336"/>
        <v>5</v>
      </c>
      <c r="D391" s="95"/>
      <c r="E391" s="95"/>
      <c r="F391" s="95"/>
      <c r="G391" s="178"/>
      <c r="H391" s="436"/>
      <c r="I391" s="154" t="str">
        <f t="shared" ref="I391:K401" si="352">IFERROR(AVERAGE(P391,U391,Z391,AE391,AJ391,AO391,AT391),"")</f>
        <v/>
      </c>
      <c r="J391" s="154" t="str">
        <f t="shared" si="352"/>
        <v/>
      </c>
      <c r="K391" s="155" t="str">
        <f t="shared" si="352"/>
        <v/>
      </c>
      <c r="L391" s="438"/>
      <c r="M391" s="154" t="str">
        <f t="shared" si="337"/>
        <v/>
      </c>
      <c r="N391" s="433"/>
      <c r="O391" s="433"/>
      <c r="P391" s="95"/>
      <c r="Q391" s="95"/>
      <c r="R391" s="178" t="str">
        <f t="shared" si="338"/>
        <v/>
      </c>
      <c r="S391" s="95" t="str">
        <f t="shared" si="339"/>
        <v/>
      </c>
      <c r="T391" s="436"/>
      <c r="U391" s="95"/>
      <c r="V391" s="95"/>
      <c r="W391" s="178" t="str">
        <f t="shared" si="340"/>
        <v/>
      </c>
      <c r="X391" s="95" t="str">
        <f t="shared" si="341"/>
        <v/>
      </c>
      <c r="Y391" s="436"/>
      <c r="Z391" s="95"/>
      <c r="AA391" s="95"/>
      <c r="AB391" s="178" t="str">
        <f t="shared" si="342"/>
        <v/>
      </c>
      <c r="AC391" s="95" t="str">
        <f t="shared" si="343"/>
        <v/>
      </c>
      <c r="AD391" s="436"/>
      <c r="AE391" s="95"/>
      <c r="AF391" s="95"/>
      <c r="AG391" s="178" t="str">
        <f t="shared" si="344"/>
        <v/>
      </c>
      <c r="AH391" s="95" t="str">
        <f t="shared" si="345"/>
        <v/>
      </c>
      <c r="AI391" s="436"/>
      <c r="AJ391" s="95"/>
      <c r="AK391" s="95"/>
      <c r="AL391" s="178" t="str">
        <f t="shared" si="346"/>
        <v/>
      </c>
      <c r="AM391" s="95" t="str">
        <f t="shared" si="347"/>
        <v/>
      </c>
      <c r="AN391" s="436"/>
      <c r="AO391" s="95"/>
      <c r="AP391" s="95"/>
      <c r="AQ391" s="178" t="str">
        <f t="shared" si="348"/>
        <v/>
      </c>
      <c r="AR391" s="95" t="str">
        <f t="shared" si="349"/>
        <v/>
      </c>
      <c r="AS391" s="436"/>
      <c r="AT391" s="95"/>
      <c r="AU391" s="95"/>
      <c r="AV391" s="178" t="str">
        <f t="shared" si="350"/>
        <v/>
      </c>
      <c r="AW391" s="95" t="str">
        <f t="shared" si="351"/>
        <v/>
      </c>
      <c r="AX391" s="436"/>
    </row>
    <row r="392" spans="2:50">
      <c r="B392" s="435"/>
      <c r="C392" s="95">
        <f t="shared" si="336"/>
        <v>6</v>
      </c>
      <c r="D392" s="95"/>
      <c r="E392" s="95"/>
      <c r="F392" s="95"/>
      <c r="G392" s="178"/>
      <c r="H392" s="436"/>
      <c r="I392" s="154" t="str">
        <f t="shared" si="352"/>
        <v/>
      </c>
      <c r="J392" s="154" t="str">
        <f t="shared" si="352"/>
        <v/>
      </c>
      <c r="K392" s="155" t="str">
        <f t="shared" si="352"/>
        <v/>
      </c>
      <c r="L392" s="438"/>
      <c r="M392" s="154" t="str">
        <f t="shared" si="337"/>
        <v/>
      </c>
      <c r="N392" s="433"/>
      <c r="O392" s="433"/>
      <c r="P392" s="95"/>
      <c r="Q392" s="95"/>
      <c r="R392" s="178" t="str">
        <f t="shared" si="338"/>
        <v/>
      </c>
      <c r="S392" s="95" t="str">
        <f t="shared" si="339"/>
        <v/>
      </c>
      <c r="T392" s="436"/>
      <c r="U392" s="95"/>
      <c r="V392" s="95"/>
      <c r="W392" s="178" t="str">
        <f t="shared" si="340"/>
        <v/>
      </c>
      <c r="X392" s="95" t="str">
        <f t="shared" si="341"/>
        <v/>
      </c>
      <c r="Y392" s="436"/>
      <c r="Z392" s="95"/>
      <c r="AA392" s="95"/>
      <c r="AB392" s="178" t="str">
        <f t="shared" si="342"/>
        <v/>
      </c>
      <c r="AC392" s="95" t="str">
        <f t="shared" si="343"/>
        <v/>
      </c>
      <c r="AD392" s="436"/>
      <c r="AE392" s="95"/>
      <c r="AF392" s="95"/>
      <c r="AG392" s="178" t="str">
        <f t="shared" si="344"/>
        <v/>
      </c>
      <c r="AH392" s="95" t="str">
        <f t="shared" si="345"/>
        <v/>
      </c>
      <c r="AI392" s="436"/>
      <c r="AJ392" s="95"/>
      <c r="AK392" s="95"/>
      <c r="AL392" s="178" t="str">
        <f t="shared" si="346"/>
        <v/>
      </c>
      <c r="AM392" s="95" t="str">
        <f t="shared" si="347"/>
        <v/>
      </c>
      <c r="AN392" s="436"/>
      <c r="AO392" s="95"/>
      <c r="AP392" s="95"/>
      <c r="AQ392" s="178" t="str">
        <f t="shared" si="348"/>
        <v/>
      </c>
      <c r="AR392" s="95" t="str">
        <f t="shared" si="349"/>
        <v/>
      </c>
      <c r="AS392" s="436"/>
      <c r="AT392" s="95"/>
      <c r="AU392" s="95"/>
      <c r="AV392" s="178" t="str">
        <f t="shared" si="350"/>
        <v/>
      </c>
      <c r="AW392" s="95" t="str">
        <f t="shared" si="351"/>
        <v/>
      </c>
      <c r="AX392" s="436"/>
    </row>
    <row r="393" spans="2:50">
      <c r="B393" s="435"/>
      <c r="C393" s="95">
        <f t="shared" si="336"/>
        <v>7</v>
      </c>
      <c r="D393" s="95"/>
      <c r="E393" s="95"/>
      <c r="F393" s="95"/>
      <c r="G393" s="178"/>
      <c r="H393" s="436"/>
      <c r="I393" s="154" t="str">
        <f t="shared" si="352"/>
        <v/>
      </c>
      <c r="J393" s="154" t="str">
        <f t="shared" si="352"/>
        <v/>
      </c>
      <c r="K393" s="155" t="str">
        <f t="shared" si="352"/>
        <v/>
      </c>
      <c r="L393" s="438"/>
      <c r="M393" s="154" t="str">
        <f t="shared" si="337"/>
        <v/>
      </c>
      <c r="N393" s="433"/>
      <c r="O393" s="433"/>
      <c r="P393" s="95"/>
      <c r="Q393" s="95"/>
      <c r="R393" s="178" t="str">
        <f t="shared" si="338"/>
        <v/>
      </c>
      <c r="S393" s="95" t="str">
        <f t="shared" si="339"/>
        <v/>
      </c>
      <c r="T393" s="436"/>
      <c r="U393" s="95"/>
      <c r="V393" s="95"/>
      <c r="W393" s="178" t="str">
        <f t="shared" si="340"/>
        <v/>
      </c>
      <c r="X393" s="95" t="str">
        <f t="shared" si="341"/>
        <v/>
      </c>
      <c r="Y393" s="436"/>
      <c r="Z393" s="95"/>
      <c r="AA393" s="95"/>
      <c r="AB393" s="178" t="str">
        <f t="shared" si="342"/>
        <v/>
      </c>
      <c r="AC393" s="95" t="str">
        <f t="shared" si="343"/>
        <v/>
      </c>
      <c r="AD393" s="436"/>
      <c r="AE393" s="95"/>
      <c r="AF393" s="95"/>
      <c r="AG393" s="178" t="str">
        <f t="shared" si="344"/>
        <v/>
      </c>
      <c r="AH393" s="95" t="str">
        <f t="shared" si="345"/>
        <v/>
      </c>
      <c r="AI393" s="436"/>
      <c r="AJ393" s="95"/>
      <c r="AK393" s="95"/>
      <c r="AL393" s="178" t="str">
        <f t="shared" si="346"/>
        <v/>
      </c>
      <c r="AM393" s="95" t="str">
        <f t="shared" si="347"/>
        <v/>
      </c>
      <c r="AN393" s="436"/>
      <c r="AO393" s="95"/>
      <c r="AP393" s="95"/>
      <c r="AQ393" s="178" t="str">
        <f t="shared" si="348"/>
        <v/>
      </c>
      <c r="AR393" s="95" t="str">
        <f t="shared" si="349"/>
        <v/>
      </c>
      <c r="AS393" s="436"/>
      <c r="AT393" s="95"/>
      <c r="AU393" s="95"/>
      <c r="AV393" s="178" t="str">
        <f t="shared" si="350"/>
        <v/>
      </c>
      <c r="AW393" s="95" t="str">
        <f t="shared" si="351"/>
        <v/>
      </c>
      <c r="AX393" s="436"/>
    </row>
    <row r="394" spans="2:50">
      <c r="B394" s="435"/>
      <c r="C394" s="95">
        <f t="shared" si="336"/>
        <v>8</v>
      </c>
      <c r="D394" s="95"/>
      <c r="E394" s="95"/>
      <c r="F394" s="95"/>
      <c r="G394" s="178"/>
      <c r="H394" s="436"/>
      <c r="I394" s="154" t="str">
        <f t="shared" si="352"/>
        <v/>
      </c>
      <c r="J394" s="154" t="str">
        <f t="shared" si="352"/>
        <v/>
      </c>
      <c r="K394" s="155" t="str">
        <f t="shared" si="352"/>
        <v/>
      </c>
      <c r="L394" s="438"/>
      <c r="M394" s="154" t="str">
        <f t="shared" si="337"/>
        <v/>
      </c>
      <c r="N394" s="433"/>
      <c r="O394" s="433"/>
      <c r="P394" s="95"/>
      <c r="Q394" s="95"/>
      <c r="R394" s="178" t="str">
        <f t="shared" si="338"/>
        <v/>
      </c>
      <c r="S394" s="95" t="str">
        <f t="shared" si="339"/>
        <v/>
      </c>
      <c r="T394" s="436"/>
      <c r="U394" s="95"/>
      <c r="V394" s="95"/>
      <c r="W394" s="178" t="str">
        <f t="shared" si="340"/>
        <v/>
      </c>
      <c r="X394" s="95" t="str">
        <f t="shared" si="341"/>
        <v/>
      </c>
      <c r="Y394" s="436"/>
      <c r="Z394" s="95"/>
      <c r="AA394" s="95"/>
      <c r="AB394" s="178" t="str">
        <f t="shared" si="342"/>
        <v/>
      </c>
      <c r="AC394" s="95" t="str">
        <f t="shared" si="343"/>
        <v/>
      </c>
      <c r="AD394" s="436"/>
      <c r="AE394" s="95"/>
      <c r="AF394" s="95"/>
      <c r="AG394" s="178" t="str">
        <f t="shared" si="344"/>
        <v/>
      </c>
      <c r="AH394" s="95" t="str">
        <f t="shared" si="345"/>
        <v/>
      </c>
      <c r="AI394" s="436"/>
      <c r="AJ394" s="95"/>
      <c r="AK394" s="95"/>
      <c r="AL394" s="178" t="str">
        <f t="shared" si="346"/>
        <v/>
      </c>
      <c r="AM394" s="95" t="str">
        <f t="shared" si="347"/>
        <v/>
      </c>
      <c r="AN394" s="436"/>
      <c r="AO394" s="95"/>
      <c r="AP394" s="95"/>
      <c r="AQ394" s="178" t="str">
        <f t="shared" si="348"/>
        <v/>
      </c>
      <c r="AR394" s="95" t="str">
        <f t="shared" si="349"/>
        <v/>
      </c>
      <c r="AS394" s="436"/>
      <c r="AT394" s="95"/>
      <c r="AU394" s="95"/>
      <c r="AV394" s="178" t="str">
        <f t="shared" si="350"/>
        <v/>
      </c>
      <c r="AW394" s="95" t="str">
        <f t="shared" si="351"/>
        <v/>
      </c>
      <c r="AX394" s="436"/>
    </row>
    <row r="395" spans="2:50">
      <c r="B395" s="435"/>
      <c r="C395" s="95">
        <f t="shared" si="336"/>
        <v>9</v>
      </c>
      <c r="D395" s="95"/>
      <c r="E395" s="95"/>
      <c r="F395" s="95"/>
      <c r="G395" s="178"/>
      <c r="H395" s="436"/>
      <c r="I395" s="154" t="str">
        <f t="shared" si="352"/>
        <v/>
      </c>
      <c r="J395" s="154" t="str">
        <f t="shared" si="352"/>
        <v/>
      </c>
      <c r="K395" s="155" t="str">
        <f t="shared" si="352"/>
        <v/>
      </c>
      <c r="L395" s="438"/>
      <c r="M395" s="154" t="str">
        <f t="shared" si="337"/>
        <v/>
      </c>
      <c r="N395" s="433"/>
      <c r="O395" s="433"/>
      <c r="P395" s="95"/>
      <c r="Q395" s="95"/>
      <c r="R395" s="178" t="str">
        <f t="shared" si="338"/>
        <v/>
      </c>
      <c r="S395" s="95" t="str">
        <f t="shared" si="339"/>
        <v/>
      </c>
      <c r="T395" s="436"/>
      <c r="U395" s="95"/>
      <c r="V395" s="95"/>
      <c r="W395" s="178" t="str">
        <f t="shared" si="340"/>
        <v/>
      </c>
      <c r="X395" s="95" t="str">
        <f t="shared" si="341"/>
        <v/>
      </c>
      <c r="Y395" s="436"/>
      <c r="Z395" s="95"/>
      <c r="AA395" s="95"/>
      <c r="AB395" s="178" t="str">
        <f t="shared" si="342"/>
        <v/>
      </c>
      <c r="AC395" s="95" t="str">
        <f t="shared" si="343"/>
        <v/>
      </c>
      <c r="AD395" s="436"/>
      <c r="AE395" s="95"/>
      <c r="AF395" s="95"/>
      <c r="AG395" s="178" t="str">
        <f t="shared" si="344"/>
        <v/>
      </c>
      <c r="AH395" s="95" t="str">
        <f t="shared" si="345"/>
        <v/>
      </c>
      <c r="AI395" s="436"/>
      <c r="AJ395" s="95"/>
      <c r="AK395" s="95"/>
      <c r="AL395" s="178" t="str">
        <f t="shared" si="346"/>
        <v/>
      </c>
      <c r="AM395" s="95" t="str">
        <f t="shared" si="347"/>
        <v/>
      </c>
      <c r="AN395" s="436"/>
      <c r="AO395" s="95"/>
      <c r="AP395" s="95"/>
      <c r="AQ395" s="178" t="str">
        <f t="shared" si="348"/>
        <v/>
      </c>
      <c r="AR395" s="95" t="str">
        <f t="shared" si="349"/>
        <v/>
      </c>
      <c r="AS395" s="436"/>
      <c r="AT395" s="95"/>
      <c r="AU395" s="95"/>
      <c r="AV395" s="178" t="str">
        <f t="shared" si="350"/>
        <v/>
      </c>
      <c r="AW395" s="95" t="str">
        <f t="shared" si="351"/>
        <v/>
      </c>
      <c r="AX395" s="436"/>
    </row>
    <row r="396" spans="2:50">
      <c r="B396" s="435"/>
      <c r="C396" s="95">
        <f t="shared" si="336"/>
        <v>10</v>
      </c>
      <c r="D396" s="95"/>
      <c r="E396" s="95"/>
      <c r="F396" s="95"/>
      <c r="G396" s="178"/>
      <c r="H396" s="436"/>
      <c r="I396" s="154" t="str">
        <f t="shared" si="352"/>
        <v/>
      </c>
      <c r="J396" s="154" t="str">
        <f t="shared" si="352"/>
        <v/>
      </c>
      <c r="K396" s="155" t="str">
        <f t="shared" si="352"/>
        <v/>
      </c>
      <c r="L396" s="438"/>
      <c r="M396" s="154" t="str">
        <f t="shared" si="337"/>
        <v/>
      </c>
      <c r="N396" s="433"/>
      <c r="O396" s="433"/>
      <c r="P396" s="95"/>
      <c r="Q396" s="95"/>
      <c r="R396" s="178" t="str">
        <f t="shared" si="338"/>
        <v/>
      </c>
      <c r="S396" s="95" t="str">
        <f t="shared" si="339"/>
        <v/>
      </c>
      <c r="T396" s="436"/>
      <c r="U396" s="95"/>
      <c r="V396" s="95"/>
      <c r="W396" s="178" t="str">
        <f t="shared" si="340"/>
        <v/>
      </c>
      <c r="X396" s="95" t="str">
        <f t="shared" si="341"/>
        <v/>
      </c>
      <c r="Y396" s="436"/>
      <c r="Z396" s="95"/>
      <c r="AA396" s="95"/>
      <c r="AB396" s="178" t="str">
        <f t="shared" si="342"/>
        <v/>
      </c>
      <c r="AC396" s="95" t="str">
        <f t="shared" si="343"/>
        <v/>
      </c>
      <c r="AD396" s="436"/>
      <c r="AE396" s="95"/>
      <c r="AF396" s="95"/>
      <c r="AG396" s="178" t="str">
        <f t="shared" si="344"/>
        <v/>
      </c>
      <c r="AH396" s="95" t="str">
        <f t="shared" si="345"/>
        <v/>
      </c>
      <c r="AI396" s="436"/>
      <c r="AJ396" s="95"/>
      <c r="AK396" s="95"/>
      <c r="AL396" s="178" t="str">
        <f t="shared" si="346"/>
        <v/>
      </c>
      <c r="AM396" s="95" t="str">
        <f t="shared" si="347"/>
        <v/>
      </c>
      <c r="AN396" s="436"/>
      <c r="AO396" s="95"/>
      <c r="AP396" s="95"/>
      <c r="AQ396" s="178" t="str">
        <f t="shared" si="348"/>
        <v/>
      </c>
      <c r="AR396" s="95" t="str">
        <f t="shared" si="349"/>
        <v/>
      </c>
      <c r="AS396" s="436"/>
      <c r="AT396" s="95"/>
      <c r="AU396" s="95"/>
      <c r="AV396" s="178" t="str">
        <f t="shared" si="350"/>
        <v/>
      </c>
      <c r="AW396" s="95" t="str">
        <f t="shared" si="351"/>
        <v/>
      </c>
      <c r="AX396" s="436"/>
    </row>
    <row r="397" spans="2:50">
      <c r="B397" s="435"/>
      <c r="C397" s="95">
        <f t="shared" si="336"/>
        <v>11</v>
      </c>
      <c r="D397" s="95"/>
      <c r="E397" s="95"/>
      <c r="F397" s="95"/>
      <c r="G397" s="178"/>
      <c r="H397" s="436"/>
      <c r="I397" s="154" t="str">
        <f t="shared" si="352"/>
        <v/>
      </c>
      <c r="J397" s="154" t="str">
        <f t="shared" si="352"/>
        <v/>
      </c>
      <c r="K397" s="155" t="str">
        <f t="shared" si="352"/>
        <v/>
      </c>
      <c r="L397" s="438"/>
      <c r="M397" s="154" t="str">
        <f t="shared" si="337"/>
        <v/>
      </c>
      <c r="N397" s="433"/>
      <c r="O397" s="433"/>
      <c r="P397" s="95"/>
      <c r="Q397" s="95"/>
      <c r="R397" s="178" t="str">
        <f t="shared" si="338"/>
        <v/>
      </c>
      <c r="S397" s="95" t="str">
        <f t="shared" si="339"/>
        <v/>
      </c>
      <c r="T397" s="436"/>
      <c r="U397" s="95"/>
      <c r="V397" s="95"/>
      <c r="W397" s="178" t="str">
        <f t="shared" si="340"/>
        <v/>
      </c>
      <c r="X397" s="95" t="str">
        <f t="shared" si="341"/>
        <v/>
      </c>
      <c r="Y397" s="436"/>
      <c r="Z397" s="95"/>
      <c r="AA397" s="95"/>
      <c r="AB397" s="178" t="str">
        <f t="shared" si="342"/>
        <v/>
      </c>
      <c r="AC397" s="95" t="str">
        <f t="shared" si="343"/>
        <v/>
      </c>
      <c r="AD397" s="436"/>
      <c r="AE397" s="95"/>
      <c r="AF397" s="95"/>
      <c r="AG397" s="178" t="str">
        <f t="shared" si="344"/>
        <v/>
      </c>
      <c r="AH397" s="95" t="str">
        <f t="shared" si="345"/>
        <v/>
      </c>
      <c r="AI397" s="436"/>
      <c r="AJ397" s="95"/>
      <c r="AK397" s="95"/>
      <c r="AL397" s="178" t="str">
        <f t="shared" si="346"/>
        <v/>
      </c>
      <c r="AM397" s="95" t="str">
        <f t="shared" si="347"/>
        <v/>
      </c>
      <c r="AN397" s="436"/>
      <c r="AO397" s="95"/>
      <c r="AP397" s="95"/>
      <c r="AQ397" s="178" t="str">
        <f t="shared" si="348"/>
        <v/>
      </c>
      <c r="AR397" s="95" t="str">
        <f t="shared" si="349"/>
        <v/>
      </c>
      <c r="AS397" s="436"/>
      <c r="AT397" s="95"/>
      <c r="AU397" s="95"/>
      <c r="AV397" s="178" t="str">
        <f t="shared" si="350"/>
        <v/>
      </c>
      <c r="AW397" s="95" t="str">
        <f t="shared" si="351"/>
        <v/>
      </c>
      <c r="AX397" s="436"/>
    </row>
    <row r="398" spans="2:50">
      <c r="B398" s="435"/>
      <c r="C398" s="95">
        <f t="shared" si="336"/>
        <v>12</v>
      </c>
      <c r="D398" s="95"/>
      <c r="E398" s="95"/>
      <c r="F398" s="95"/>
      <c r="G398" s="178"/>
      <c r="H398" s="436"/>
      <c r="I398" s="154" t="str">
        <f t="shared" si="352"/>
        <v/>
      </c>
      <c r="J398" s="154" t="str">
        <f t="shared" si="352"/>
        <v/>
      </c>
      <c r="K398" s="155" t="str">
        <f t="shared" si="352"/>
        <v/>
      </c>
      <c r="L398" s="438"/>
      <c r="M398" s="154" t="str">
        <f t="shared" si="337"/>
        <v/>
      </c>
      <c r="N398" s="433"/>
      <c r="O398" s="433"/>
      <c r="P398" s="95"/>
      <c r="Q398" s="95"/>
      <c r="R398" s="178" t="str">
        <f t="shared" si="338"/>
        <v/>
      </c>
      <c r="S398" s="95" t="str">
        <f t="shared" si="339"/>
        <v/>
      </c>
      <c r="T398" s="436"/>
      <c r="U398" s="95"/>
      <c r="V398" s="95"/>
      <c r="W398" s="178" t="str">
        <f t="shared" si="340"/>
        <v/>
      </c>
      <c r="X398" s="95" t="str">
        <f t="shared" si="341"/>
        <v/>
      </c>
      <c r="Y398" s="436"/>
      <c r="Z398" s="95"/>
      <c r="AA398" s="95"/>
      <c r="AB398" s="178" t="str">
        <f t="shared" si="342"/>
        <v/>
      </c>
      <c r="AC398" s="95" t="str">
        <f t="shared" si="343"/>
        <v/>
      </c>
      <c r="AD398" s="436"/>
      <c r="AE398" s="95"/>
      <c r="AF398" s="95"/>
      <c r="AG398" s="178" t="str">
        <f t="shared" si="344"/>
        <v/>
      </c>
      <c r="AH398" s="95" t="str">
        <f t="shared" si="345"/>
        <v/>
      </c>
      <c r="AI398" s="436"/>
      <c r="AJ398" s="95"/>
      <c r="AK398" s="95"/>
      <c r="AL398" s="178" t="str">
        <f t="shared" si="346"/>
        <v/>
      </c>
      <c r="AM398" s="95" t="str">
        <f t="shared" si="347"/>
        <v/>
      </c>
      <c r="AN398" s="436"/>
      <c r="AO398" s="95"/>
      <c r="AP398" s="95"/>
      <c r="AQ398" s="178" t="str">
        <f t="shared" si="348"/>
        <v/>
      </c>
      <c r="AR398" s="95" t="str">
        <f t="shared" si="349"/>
        <v/>
      </c>
      <c r="AS398" s="436"/>
      <c r="AT398" s="95"/>
      <c r="AU398" s="95"/>
      <c r="AV398" s="178" t="str">
        <f t="shared" si="350"/>
        <v/>
      </c>
      <c r="AW398" s="95" t="str">
        <f t="shared" si="351"/>
        <v/>
      </c>
      <c r="AX398" s="436"/>
    </row>
    <row r="399" spans="2:50">
      <c r="B399" s="435"/>
      <c r="C399" s="95">
        <f t="shared" si="336"/>
        <v>13</v>
      </c>
      <c r="D399" s="95"/>
      <c r="E399" s="95"/>
      <c r="F399" s="95"/>
      <c r="G399" s="178"/>
      <c r="H399" s="436"/>
      <c r="I399" s="154" t="str">
        <f t="shared" si="352"/>
        <v/>
      </c>
      <c r="J399" s="154" t="str">
        <f t="shared" si="352"/>
        <v/>
      </c>
      <c r="K399" s="155" t="str">
        <f t="shared" si="352"/>
        <v/>
      </c>
      <c r="L399" s="438"/>
      <c r="M399" s="154" t="str">
        <f t="shared" si="337"/>
        <v/>
      </c>
      <c r="N399" s="433"/>
      <c r="O399" s="433"/>
      <c r="P399" s="95"/>
      <c r="Q399" s="95"/>
      <c r="R399" s="178" t="str">
        <f t="shared" si="338"/>
        <v/>
      </c>
      <c r="S399" s="95" t="str">
        <f t="shared" si="339"/>
        <v/>
      </c>
      <c r="T399" s="436"/>
      <c r="U399" s="95"/>
      <c r="V399" s="95"/>
      <c r="W399" s="178" t="str">
        <f t="shared" si="340"/>
        <v/>
      </c>
      <c r="X399" s="95" t="str">
        <f t="shared" si="341"/>
        <v/>
      </c>
      <c r="Y399" s="436"/>
      <c r="Z399" s="95"/>
      <c r="AA399" s="95"/>
      <c r="AB399" s="178" t="str">
        <f t="shared" si="342"/>
        <v/>
      </c>
      <c r="AC399" s="95" t="str">
        <f t="shared" si="343"/>
        <v/>
      </c>
      <c r="AD399" s="436"/>
      <c r="AE399" s="95"/>
      <c r="AF399" s="95"/>
      <c r="AG399" s="178" t="str">
        <f t="shared" si="344"/>
        <v/>
      </c>
      <c r="AH399" s="95" t="str">
        <f t="shared" si="345"/>
        <v/>
      </c>
      <c r="AI399" s="436"/>
      <c r="AJ399" s="95"/>
      <c r="AK399" s="95"/>
      <c r="AL399" s="178" t="str">
        <f t="shared" si="346"/>
        <v/>
      </c>
      <c r="AM399" s="95" t="str">
        <f t="shared" si="347"/>
        <v/>
      </c>
      <c r="AN399" s="436"/>
      <c r="AO399" s="95"/>
      <c r="AP399" s="95"/>
      <c r="AQ399" s="178" t="str">
        <f t="shared" si="348"/>
        <v/>
      </c>
      <c r="AR399" s="95" t="str">
        <f t="shared" si="349"/>
        <v/>
      </c>
      <c r="AS399" s="436"/>
      <c r="AT399" s="95"/>
      <c r="AU399" s="95"/>
      <c r="AV399" s="178" t="str">
        <f t="shared" si="350"/>
        <v/>
      </c>
      <c r="AW399" s="95" t="str">
        <f t="shared" si="351"/>
        <v/>
      </c>
      <c r="AX399" s="436"/>
    </row>
    <row r="400" spans="2:50">
      <c r="B400" s="435"/>
      <c r="C400" s="95">
        <f t="shared" si="336"/>
        <v>14</v>
      </c>
      <c r="D400" s="95"/>
      <c r="E400" s="95"/>
      <c r="F400" s="95"/>
      <c r="G400" s="178"/>
      <c r="H400" s="436"/>
      <c r="I400" s="154" t="str">
        <f t="shared" si="352"/>
        <v/>
      </c>
      <c r="J400" s="154" t="str">
        <f t="shared" si="352"/>
        <v/>
      </c>
      <c r="K400" s="155" t="str">
        <f t="shared" si="352"/>
        <v/>
      </c>
      <c r="L400" s="438"/>
      <c r="M400" s="154" t="str">
        <f t="shared" si="337"/>
        <v/>
      </c>
      <c r="N400" s="433"/>
      <c r="O400" s="433"/>
      <c r="P400" s="95"/>
      <c r="Q400" s="95"/>
      <c r="R400" s="178" t="str">
        <f t="shared" si="338"/>
        <v/>
      </c>
      <c r="S400" s="95" t="str">
        <f t="shared" si="339"/>
        <v/>
      </c>
      <c r="T400" s="436"/>
      <c r="U400" s="95"/>
      <c r="V400" s="95"/>
      <c r="W400" s="178" t="str">
        <f t="shared" si="340"/>
        <v/>
      </c>
      <c r="X400" s="95" t="str">
        <f t="shared" si="341"/>
        <v/>
      </c>
      <c r="Y400" s="436"/>
      <c r="Z400" s="95"/>
      <c r="AA400" s="95"/>
      <c r="AB400" s="178" t="str">
        <f t="shared" si="342"/>
        <v/>
      </c>
      <c r="AC400" s="95" t="str">
        <f t="shared" si="343"/>
        <v/>
      </c>
      <c r="AD400" s="436"/>
      <c r="AE400" s="95"/>
      <c r="AF400" s="95"/>
      <c r="AG400" s="178" t="str">
        <f t="shared" si="344"/>
        <v/>
      </c>
      <c r="AH400" s="95" t="str">
        <f t="shared" si="345"/>
        <v/>
      </c>
      <c r="AI400" s="436"/>
      <c r="AJ400" s="95"/>
      <c r="AK400" s="95"/>
      <c r="AL400" s="178" t="str">
        <f t="shared" si="346"/>
        <v/>
      </c>
      <c r="AM400" s="95" t="str">
        <f t="shared" si="347"/>
        <v/>
      </c>
      <c r="AN400" s="436"/>
      <c r="AO400" s="95"/>
      <c r="AP400" s="95"/>
      <c r="AQ400" s="178" t="str">
        <f t="shared" si="348"/>
        <v/>
      </c>
      <c r="AR400" s="95" t="str">
        <f t="shared" si="349"/>
        <v/>
      </c>
      <c r="AS400" s="436"/>
      <c r="AT400" s="95"/>
      <c r="AU400" s="95"/>
      <c r="AV400" s="178" t="str">
        <f t="shared" si="350"/>
        <v/>
      </c>
      <c r="AW400" s="95" t="str">
        <f t="shared" si="351"/>
        <v/>
      </c>
      <c r="AX400" s="436"/>
    </row>
    <row r="401" spans="2:50">
      <c r="B401" s="435"/>
      <c r="C401" s="95">
        <f t="shared" si="336"/>
        <v>15</v>
      </c>
      <c r="D401" s="95"/>
      <c r="E401" s="95"/>
      <c r="F401" s="95"/>
      <c r="G401" s="178"/>
      <c r="H401" s="436"/>
      <c r="I401" s="154" t="str">
        <f t="shared" si="352"/>
        <v/>
      </c>
      <c r="J401" s="154" t="str">
        <f t="shared" si="352"/>
        <v/>
      </c>
      <c r="K401" s="155" t="str">
        <f t="shared" si="352"/>
        <v/>
      </c>
      <c r="L401" s="439"/>
      <c r="M401" s="154" t="str">
        <f t="shared" si="337"/>
        <v/>
      </c>
      <c r="N401" s="433"/>
      <c r="O401" s="433"/>
      <c r="P401" s="95"/>
      <c r="Q401" s="95"/>
      <c r="R401" s="178" t="str">
        <f t="shared" si="338"/>
        <v/>
      </c>
      <c r="S401" s="95" t="str">
        <f t="shared" si="339"/>
        <v/>
      </c>
      <c r="T401" s="436"/>
      <c r="U401" s="95"/>
      <c r="V401" s="95"/>
      <c r="W401" s="178" t="str">
        <f t="shared" si="340"/>
        <v/>
      </c>
      <c r="X401" s="95" t="str">
        <f t="shared" si="341"/>
        <v/>
      </c>
      <c r="Y401" s="436"/>
      <c r="Z401" s="95"/>
      <c r="AA401" s="95"/>
      <c r="AB401" s="178" t="str">
        <f t="shared" si="342"/>
        <v/>
      </c>
      <c r="AC401" s="95" t="str">
        <f t="shared" si="343"/>
        <v/>
      </c>
      <c r="AD401" s="436"/>
      <c r="AE401" s="95"/>
      <c r="AF401" s="95"/>
      <c r="AG401" s="178" t="str">
        <f t="shared" si="344"/>
        <v/>
      </c>
      <c r="AH401" s="95" t="str">
        <f t="shared" si="345"/>
        <v/>
      </c>
      <c r="AI401" s="436"/>
      <c r="AJ401" s="95"/>
      <c r="AK401" s="95"/>
      <c r="AL401" s="178" t="str">
        <f t="shared" si="346"/>
        <v/>
      </c>
      <c r="AM401" s="95" t="str">
        <f t="shared" si="347"/>
        <v/>
      </c>
      <c r="AN401" s="436"/>
      <c r="AO401" s="95"/>
      <c r="AP401" s="95"/>
      <c r="AQ401" s="178" t="str">
        <f t="shared" si="348"/>
        <v/>
      </c>
      <c r="AR401" s="95" t="str">
        <f t="shared" si="349"/>
        <v/>
      </c>
      <c r="AS401" s="436"/>
      <c r="AT401" s="95"/>
      <c r="AU401" s="95"/>
      <c r="AV401" s="178" t="str">
        <f t="shared" si="350"/>
        <v/>
      </c>
      <c r="AW401" s="95" t="str">
        <f t="shared" si="351"/>
        <v/>
      </c>
      <c r="AX401" s="436"/>
    </row>
    <row r="402" spans="2:50" ht="15.75">
      <c r="B402" s="443" t="s">
        <v>167</v>
      </c>
      <c r="C402" s="444"/>
      <c r="D402" s="444"/>
      <c r="E402" s="444"/>
      <c r="F402" s="444"/>
      <c r="G402" s="444"/>
      <c r="H402" s="444"/>
      <c r="I402" s="151"/>
      <c r="J402" s="151"/>
      <c r="K402" s="151"/>
      <c r="L402" s="151"/>
      <c r="M402" s="151"/>
      <c r="N402" s="433" t="s">
        <v>159</v>
      </c>
      <c r="O402" s="446" t="s">
        <v>106</v>
      </c>
      <c r="P402" s="448">
        <f>AT382+1</f>
        <v>46007</v>
      </c>
      <c r="Q402" s="435"/>
      <c r="R402" s="435"/>
      <c r="S402" s="435"/>
      <c r="T402" s="435"/>
      <c r="U402" s="448">
        <f>P402+1</f>
        <v>46008</v>
      </c>
      <c r="V402" s="435"/>
      <c r="W402" s="435"/>
      <c r="X402" s="435"/>
      <c r="Y402" s="435"/>
      <c r="Z402" s="448">
        <f>U402+1</f>
        <v>46009</v>
      </c>
      <c r="AA402" s="435"/>
      <c r="AB402" s="435"/>
      <c r="AC402" s="435"/>
      <c r="AD402" s="435"/>
      <c r="AE402" s="448">
        <f>Z402+1</f>
        <v>46010</v>
      </c>
      <c r="AF402" s="435"/>
      <c r="AG402" s="435"/>
      <c r="AH402" s="435"/>
      <c r="AI402" s="435"/>
      <c r="AJ402" s="448">
        <f>AE402+1</f>
        <v>46011</v>
      </c>
      <c r="AK402" s="435"/>
      <c r="AL402" s="435"/>
      <c r="AM402" s="435"/>
      <c r="AN402" s="435"/>
      <c r="AO402" s="448">
        <f>AJ402+1</f>
        <v>46012</v>
      </c>
      <c r="AP402" s="435"/>
      <c r="AQ402" s="435"/>
      <c r="AR402" s="435"/>
      <c r="AS402" s="435"/>
      <c r="AT402" s="448">
        <f>AO402+1</f>
        <v>46013</v>
      </c>
      <c r="AU402" s="435"/>
      <c r="AV402" s="435"/>
      <c r="AW402" s="435"/>
      <c r="AX402" s="435"/>
    </row>
    <row r="403" spans="2:50" ht="15.75">
      <c r="B403" s="445"/>
      <c r="C403" s="445"/>
      <c r="D403" s="445"/>
      <c r="E403" s="445"/>
      <c r="F403" s="445"/>
      <c r="G403" s="445"/>
      <c r="H403" s="445"/>
      <c r="I403" s="151"/>
      <c r="J403" s="151"/>
      <c r="K403" s="151"/>
      <c r="L403" s="151"/>
      <c r="M403" s="151"/>
      <c r="N403" s="433"/>
      <c r="O403" s="447"/>
      <c r="P403" s="448" t="s">
        <v>120</v>
      </c>
      <c r="Q403" s="435"/>
      <c r="R403" s="435"/>
      <c r="S403" s="435"/>
      <c r="T403" s="435"/>
      <c r="U403" s="448" t="s">
        <v>114</v>
      </c>
      <c r="V403" s="435"/>
      <c r="W403" s="435"/>
      <c r="X403" s="435"/>
      <c r="Y403" s="435"/>
      <c r="Z403" s="448" t="s">
        <v>115</v>
      </c>
      <c r="AA403" s="435"/>
      <c r="AB403" s="435"/>
      <c r="AC403" s="435"/>
      <c r="AD403" s="435"/>
      <c r="AE403" s="448" t="s">
        <v>116</v>
      </c>
      <c r="AF403" s="435"/>
      <c r="AG403" s="435"/>
      <c r="AH403" s="435"/>
      <c r="AI403" s="435"/>
      <c r="AJ403" s="448" t="s">
        <v>117</v>
      </c>
      <c r="AK403" s="435"/>
      <c r="AL403" s="435"/>
      <c r="AM403" s="435"/>
      <c r="AN403" s="435"/>
      <c r="AO403" s="448" t="s">
        <v>118</v>
      </c>
      <c r="AP403" s="435"/>
      <c r="AQ403" s="435"/>
      <c r="AR403" s="435"/>
      <c r="AS403" s="435"/>
      <c r="AT403" s="448" t="s">
        <v>119</v>
      </c>
      <c r="AU403" s="435"/>
      <c r="AV403" s="435"/>
      <c r="AW403" s="435"/>
      <c r="AX403" s="435"/>
    </row>
    <row r="404" spans="2:50">
      <c r="B404" s="433" t="s">
        <v>155</v>
      </c>
      <c r="C404" s="433" t="s">
        <v>147</v>
      </c>
      <c r="D404" s="433"/>
      <c r="E404" s="433" t="s">
        <v>149</v>
      </c>
      <c r="F404" s="433"/>
      <c r="G404" s="433"/>
      <c r="H404" s="440" t="s">
        <v>156</v>
      </c>
      <c r="I404" s="434" t="s">
        <v>225</v>
      </c>
      <c r="J404" s="434"/>
      <c r="K404" s="434"/>
      <c r="L404" s="434" t="s">
        <v>156</v>
      </c>
      <c r="M404" s="434" t="s">
        <v>168</v>
      </c>
      <c r="N404" s="433"/>
      <c r="O404" s="433" t="s">
        <v>158</v>
      </c>
      <c r="P404" s="430" t="s">
        <v>152</v>
      </c>
      <c r="Q404" s="431"/>
      <c r="R404" s="431"/>
      <c r="S404" s="432"/>
      <c r="T404" s="433" t="s">
        <v>156</v>
      </c>
      <c r="U404" s="430" t="s">
        <v>152</v>
      </c>
      <c r="V404" s="431"/>
      <c r="W404" s="431"/>
      <c r="X404" s="432"/>
      <c r="Y404" s="433" t="s">
        <v>156</v>
      </c>
      <c r="Z404" s="430" t="s">
        <v>152</v>
      </c>
      <c r="AA404" s="431"/>
      <c r="AB404" s="431"/>
      <c r="AC404" s="432"/>
      <c r="AD404" s="433" t="s">
        <v>156</v>
      </c>
      <c r="AE404" s="430" t="s">
        <v>152</v>
      </c>
      <c r="AF404" s="431"/>
      <c r="AG404" s="431"/>
      <c r="AH404" s="432"/>
      <c r="AI404" s="433" t="s">
        <v>156</v>
      </c>
      <c r="AJ404" s="430" t="s">
        <v>152</v>
      </c>
      <c r="AK404" s="431"/>
      <c r="AL404" s="431"/>
      <c r="AM404" s="432"/>
      <c r="AN404" s="433" t="s">
        <v>156</v>
      </c>
      <c r="AO404" s="430" t="s">
        <v>152</v>
      </c>
      <c r="AP404" s="431"/>
      <c r="AQ404" s="431"/>
      <c r="AR404" s="432"/>
      <c r="AS404" s="433" t="s">
        <v>156</v>
      </c>
      <c r="AT404" s="430" t="s">
        <v>152</v>
      </c>
      <c r="AU404" s="431"/>
      <c r="AV404" s="431"/>
      <c r="AW404" s="432"/>
      <c r="AX404" s="433" t="s">
        <v>156</v>
      </c>
    </row>
    <row r="405" spans="2:50">
      <c r="B405" s="433"/>
      <c r="C405" s="433"/>
      <c r="D405" s="433"/>
      <c r="E405" s="433" t="s">
        <v>148</v>
      </c>
      <c r="F405" s="433"/>
      <c r="G405" s="433"/>
      <c r="H405" s="441"/>
      <c r="I405" s="434" t="s">
        <v>148</v>
      </c>
      <c r="J405" s="434"/>
      <c r="K405" s="434"/>
      <c r="L405" s="434"/>
      <c r="M405" s="434"/>
      <c r="N405" s="433"/>
      <c r="O405" s="433"/>
      <c r="P405" s="430" t="s">
        <v>153</v>
      </c>
      <c r="Q405" s="431"/>
      <c r="R405" s="431"/>
      <c r="S405" s="432"/>
      <c r="T405" s="433"/>
      <c r="U405" s="430" t="s">
        <v>153</v>
      </c>
      <c r="V405" s="431"/>
      <c r="W405" s="431"/>
      <c r="X405" s="432"/>
      <c r="Y405" s="433"/>
      <c r="Z405" s="430" t="s">
        <v>153</v>
      </c>
      <c r="AA405" s="431"/>
      <c r="AB405" s="431"/>
      <c r="AC405" s="432"/>
      <c r="AD405" s="433"/>
      <c r="AE405" s="430" t="s">
        <v>153</v>
      </c>
      <c r="AF405" s="431"/>
      <c r="AG405" s="431"/>
      <c r="AH405" s="432"/>
      <c r="AI405" s="433"/>
      <c r="AJ405" s="430" t="s">
        <v>153</v>
      </c>
      <c r="AK405" s="431"/>
      <c r="AL405" s="431"/>
      <c r="AM405" s="432"/>
      <c r="AN405" s="433"/>
      <c r="AO405" s="430" t="s">
        <v>153</v>
      </c>
      <c r="AP405" s="431"/>
      <c r="AQ405" s="431"/>
      <c r="AR405" s="432"/>
      <c r="AS405" s="433"/>
      <c r="AT405" s="430" t="s">
        <v>153</v>
      </c>
      <c r="AU405" s="431"/>
      <c r="AV405" s="431"/>
      <c r="AW405" s="432"/>
      <c r="AX405" s="433"/>
    </row>
    <row r="406" spans="2:50">
      <c r="B406" s="433"/>
      <c r="C406" s="433"/>
      <c r="D406" s="433"/>
      <c r="E406" s="94" t="s">
        <v>150</v>
      </c>
      <c r="F406" s="94" t="s">
        <v>151</v>
      </c>
      <c r="G406" s="94" t="s">
        <v>154</v>
      </c>
      <c r="H406" s="442"/>
      <c r="I406" s="153" t="s">
        <v>150</v>
      </c>
      <c r="J406" s="153" t="s">
        <v>151</v>
      </c>
      <c r="K406" s="153" t="s">
        <v>154</v>
      </c>
      <c r="L406" s="434"/>
      <c r="M406" s="434"/>
      <c r="N406" s="433"/>
      <c r="O406" s="433"/>
      <c r="P406" s="94" t="s">
        <v>150</v>
      </c>
      <c r="Q406" s="94" t="s">
        <v>151</v>
      </c>
      <c r="R406" s="94" t="s">
        <v>154</v>
      </c>
      <c r="S406" s="94" t="s">
        <v>168</v>
      </c>
      <c r="T406" s="433"/>
      <c r="U406" s="94" t="s">
        <v>150</v>
      </c>
      <c r="V406" s="94" t="s">
        <v>151</v>
      </c>
      <c r="W406" s="94" t="s">
        <v>154</v>
      </c>
      <c r="X406" s="94" t="s">
        <v>168</v>
      </c>
      <c r="Y406" s="433"/>
      <c r="Z406" s="94" t="s">
        <v>150</v>
      </c>
      <c r="AA406" s="94" t="s">
        <v>151</v>
      </c>
      <c r="AB406" s="94" t="s">
        <v>154</v>
      </c>
      <c r="AC406" s="94" t="s">
        <v>168</v>
      </c>
      <c r="AD406" s="43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3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3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3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33"/>
    </row>
    <row r="407" spans="2:50">
      <c r="B407" s="433" t="s">
        <v>870</v>
      </c>
      <c r="C407" s="95">
        <f>C387</f>
        <v>1</v>
      </c>
      <c r="D407" s="95"/>
      <c r="E407" s="95"/>
      <c r="F407" s="95"/>
      <c r="G407" s="178" t="e">
        <f>F407/E407</f>
        <v>#DIV/0!</v>
      </c>
      <c r="H407" s="436" t="e">
        <f>AVERAGE(G407:G421)</f>
        <v>#DIV/0!</v>
      </c>
      <c r="I407" s="154" t="str">
        <f t="shared" ref="I407:K409" si="353">IFERROR(AVERAGE(P407,U407,Z407,AE407,AJ407,AO407,AT407),"")</f>
        <v/>
      </c>
      <c r="J407" s="154" t="str">
        <f t="shared" si="353"/>
        <v/>
      </c>
      <c r="K407" s="155" t="str">
        <f t="shared" si="353"/>
        <v/>
      </c>
      <c r="L407" s="437" t="str">
        <f>IFERROR(AVERAGE(K407:K421),"-")</f>
        <v>-</v>
      </c>
      <c r="M407" s="154" t="str">
        <f>IFERROR(RANK(K407, K$407:K$421),"")</f>
        <v/>
      </c>
      <c r="N407" s="433"/>
      <c r="O407" s="433"/>
      <c r="P407" s="95"/>
      <c r="Q407" s="95"/>
      <c r="R407" s="178" t="str">
        <f>IFERROR(Q407/P407,"")</f>
        <v/>
      </c>
      <c r="S407" s="95" t="str">
        <f>IFERROR(RANK(R407, R$407:R$421),"")</f>
        <v/>
      </c>
      <c r="T407" s="436" t="e">
        <f>AVERAGE(R407:R421)</f>
        <v>#DIV/0!</v>
      </c>
      <c r="U407" s="95"/>
      <c r="V407" s="95"/>
      <c r="W407" s="178" t="str">
        <f>IFERROR(V407/U407,"")</f>
        <v/>
      </c>
      <c r="X407" s="95" t="str">
        <f>IFERROR(RANK(W407, W$407:W$421),"")</f>
        <v/>
      </c>
      <c r="Y407" s="436" t="e">
        <f>AVERAGE(W407:W421)</f>
        <v>#DIV/0!</v>
      </c>
      <c r="Z407" s="95"/>
      <c r="AA407" s="95"/>
      <c r="AB407" s="178" t="str">
        <f>IFERROR(AA407/Z407,"")</f>
        <v/>
      </c>
      <c r="AC407" s="95" t="str">
        <f>IFERROR(RANK(AB407, AB$407:AB$421),"")</f>
        <v/>
      </c>
      <c r="AD407" s="436" t="e">
        <f>AVERAGE(AB407:AB421)</f>
        <v>#DIV/0!</v>
      </c>
      <c r="AE407" s="95"/>
      <c r="AF407" s="95"/>
      <c r="AG407" s="178" t="str">
        <f>IFERROR(AF407/AE407,"")</f>
        <v/>
      </c>
      <c r="AH407" s="95" t="str">
        <f>IFERROR(RANK(AG407, AG$407:AG$421),"")</f>
        <v/>
      </c>
      <c r="AI407" s="436" t="e">
        <f>AVERAGE(AG407:AG421)</f>
        <v>#DIV/0!</v>
      </c>
      <c r="AJ407" s="95"/>
      <c r="AK407" s="95"/>
      <c r="AL407" s="178" t="str">
        <f>IFERROR(AK407/AJ407,"")</f>
        <v/>
      </c>
      <c r="AM407" s="95" t="str">
        <f>IFERROR(RANK(AL407, AL$407:AL$421),"")</f>
        <v/>
      </c>
      <c r="AN407" s="436" t="e">
        <f>AVERAGE(AL407:AL421)</f>
        <v>#DIV/0!</v>
      </c>
      <c r="AO407" s="95"/>
      <c r="AP407" s="95"/>
      <c r="AQ407" s="178" t="str">
        <f>IFERROR(AP407/AO407,"")</f>
        <v/>
      </c>
      <c r="AR407" s="95" t="str">
        <f>IFERROR(RANK(AQ407, AQ$407:AQ$421),"")</f>
        <v/>
      </c>
      <c r="AS407" s="436" t="e">
        <f>AVERAGE(AQ407:AQ421)</f>
        <v>#DIV/0!</v>
      </c>
      <c r="AT407" s="95"/>
      <c r="AU407" s="95"/>
      <c r="AV407" s="178" t="str">
        <f>IFERROR(AU407/AT407,"")</f>
        <v/>
      </c>
      <c r="AW407" s="95" t="str">
        <f>IFERROR(RANK(AV407, AV$407:AV$421),"")</f>
        <v/>
      </c>
      <c r="AX407" s="436" t="e">
        <f>AVERAGE(AV407:AV421)</f>
        <v>#DIV/0!</v>
      </c>
    </row>
    <row r="408" spans="2:50">
      <c r="B408" s="435"/>
      <c r="C408" s="95">
        <f t="shared" ref="C408:C421" si="354">C388</f>
        <v>2</v>
      </c>
      <c r="D408" s="95"/>
      <c r="E408" s="95"/>
      <c r="F408" s="95"/>
      <c r="G408" s="178"/>
      <c r="H408" s="436"/>
      <c r="I408" s="154" t="str">
        <f t="shared" si="353"/>
        <v/>
      </c>
      <c r="J408" s="154" t="str">
        <f t="shared" si="353"/>
        <v/>
      </c>
      <c r="K408" s="155" t="str">
        <f t="shared" si="353"/>
        <v/>
      </c>
      <c r="L408" s="438"/>
      <c r="M408" s="154" t="str">
        <f t="shared" ref="M408:M421" si="355">IFERROR(RANK(K408, K$407:K$421),"")</f>
        <v/>
      </c>
      <c r="N408" s="433"/>
      <c r="O408" s="433"/>
      <c r="P408" s="95"/>
      <c r="Q408" s="95"/>
      <c r="R408" s="178" t="str">
        <f t="shared" ref="R408:R421" si="356">IFERROR(Q408/P408,"")</f>
        <v/>
      </c>
      <c r="S408" s="95" t="str">
        <f t="shared" ref="S408:S421" si="357">IFERROR(RANK(R408, R$407:R$421),"")</f>
        <v/>
      </c>
      <c r="T408" s="436"/>
      <c r="U408" s="95"/>
      <c r="V408" s="95"/>
      <c r="W408" s="178" t="str">
        <f t="shared" ref="W408:W421" si="358">IFERROR(V408/U408,"")</f>
        <v/>
      </c>
      <c r="X408" s="95" t="str">
        <f t="shared" ref="X408:X421" si="359">IFERROR(RANK(W408, W$407:W$421),"")</f>
        <v/>
      </c>
      <c r="Y408" s="436"/>
      <c r="Z408" s="95"/>
      <c r="AA408" s="95"/>
      <c r="AB408" s="178" t="str">
        <f t="shared" ref="AB408:AB421" si="360">IFERROR(AA408/Z408,"")</f>
        <v/>
      </c>
      <c r="AC408" s="95" t="str">
        <f t="shared" ref="AC408:AC421" si="361">IFERROR(RANK(AB408, AB$407:AB$421),"")</f>
        <v/>
      </c>
      <c r="AD408" s="436"/>
      <c r="AE408" s="95"/>
      <c r="AF408" s="95"/>
      <c r="AG408" s="178" t="str">
        <f t="shared" ref="AG408:AG421" si="362">IFERROR(AF408/AE408,"")</f>
        <v/>
      </c>
      <c r="AH408" s="95" t="str">
        <f t="shared" ref="AH408:AH421" si="363">IFERROR(RANK(AG408, AG$407:AG$421),"")</f>
        <v/>
      </c>
      <c r="AI408" s="436"/>
      <c r="AJ408" s="95"/>
      <c r="AK408" s="95"/>
      <c r="AL408" s="178" t="str">
        <f t="shared" ref="AL408:AL421" si="364">IFERROR(AK408/AJ408,"")</f>
        <v/>
      </c>
      <c r="AM408" s="95" t="str">
        <f t="shared" ref="AM408:AM421" si="365">IFERROR(RANK(AL408, AL$407:AL$421),"")</f>
        <v/>
      </c>
      <c r="AN408" s="436"/>
      <c r="AO408" s="95"/>
      <c r="AP408" s="95"/>
      <c r="AQ408" s="178" t="str">
        <f t="shared" ref="AQ408:AQ421" si="366">IFERROR(AP408/AO408,"")</f>
        <v/>
      </c>
      <c r="AR408" s="95" t="str">
        <f t="shared" ref="AR408:AR421" si="367">IFERROR(RANK(AQ408, AQ$407:AQ$421),"")</f>
        <v/>
      </c>
      <c r="AS408" s="436"/>
      <c r="AT408" s="95"/>
      <c r="AU408" s="95"/>
      <c r="AV408" s="178" t="str">
        <f t="shared" ref="AV408:AV421" si="368">IFERROR(AU408/AT408,"")</f>
        <v/>
      </c>
      <c r="AW408" s="95" t="str">
        <f t="shared" ref="AW408:AW421" si="369">IFERROR(RANK(AV408, AV$407:AV$421),"")</f>
        <v/>
      </c>
      <c r="AX408" s="436"/>
    </row>
    <row r="409" spans="2:50">
      <c r="B409" s="435"/>
      <c r="C409" s="95">
        <f t="shared" si="354"/>
        <v>3</v>
      </c>
      <c r="D409" s="95"/>
      <c r="E409" s="95"/>
      <c r="F409" s="95"/>
      <c r="G409" s="178"/>
      <c r="H409" s="436"/>
      <c r="I409" s="154" t="str">
        <f t="shared" si="353"/>
        <v/>
      </c>
      <c r="J409" s="154" t="str">
        <f t="shared" si="353"/>
        <v/>
      </c>
      <c r="K409" s="155" t="str">
        <f t="shared" si="353"/>
        <v/>
      </c>
      <c r="L409" s="438"/>
      <c r="M409" s="154" t="str">
        <f t="shared" si="355"/>
        <v/>
      </c>
      <c r="N409" s="433"/>
      <c r="O409" s="433"/>
      <c r="P409" s="95"/>
      <c r="Q409" s="95"/>
      <c r="R409" s="178" t="str">
        <f t="shared" si="356"/>
        <v/>
      </c>
      <c r="S409" s="95" t="str">
        <f t="shared" si="357"/>
        <v/>
      </c>
      <c r="T409" s="436"/>
      <c r="U409" s="95"/>
      <c r="V409" s="95"/>
      <c r="W409" s="178" t="str">
        <f t="shared" si="358"/>
        <v/>
      </c>
      <c r="X409" s="95" t="str">
        <f t="shared" si="359"/>
        <v/>
      </c>
      <c r="Y409" s="436"/>
      <c r="Z409" s="95"/>
      <c r="AA409" s="95"/>
      <c r="AB409" s="178" t="str">
        <f t="shared" si="360"/>
        <v/>
      </c>
      <c r="AC409" s="95" t="str">
        <f t="shared" si="361"/>
        <v/>
      </c>
      <c r="AD409" s="436"/>
      <c r="AE409" s="95"/>
      <c r="AF409" s="95"/>
      <c r="AG409" s="178" t="str">
        <f t="shared" si="362"/>
        <v/>
      </c>
      <c r="AH409" s="95" t="str">
        <f t="shared" si="363"/>
        <v/>
      </c>
      <c r="AI409" s="436"/>
      <c r="AJ409" s="95"/>
      <c r="AK409" s="95"/>
      <c r="AL409" s="178" t="str">
        <f t="shared" si="364"/>
        <v/>
      </c>
      <c r="AM409" s="95" t="str">
        <f t="shared" si="365"/>
        <v/>
      </c>
      <c r="AN409" s="436"/>
      <c r="AO409" s="95"/>
      <c r="AP409" s="95"/>
      <c r="AQ409" s="178" t="str">
        <f t="shared" si="366"/>
        <v/>
      </c>
      <c r="AR409" s="95" t="str">
        <f t="shared" si="367"/>
        <v/>
      </c>
      <c r="AS409" s="436"/>
      <c r="AT409" s="95"/>
      <c r="AU409" s="95"/>
      <c r="AV409" s="178" t="str">
        <f t="shared" si="368"/>
        <v/>
      </c>
      <c r="AW409" s="95" t="str">
        <f t="shared" si="369"/>
        <v/>
      </c>
      <c r="AX409" s="436"/>
    </row>
    <row r="410" spans="2:50">
      <c r="B410" s="435"/>
      <c r="C410" s="95">
        <f t="shared" si="354"/>
        <v>4</v>
      </c>
      <c r="D410" s="95"/>
      <c r="E410" s="95"/>
      <c r="F410" s="95"/>
      <c r="G410" s="178"/>
      <c r="H410" s="436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38"/>
      <c r="M410" s="154" t="str">
        <f t="shared" si="355"/>
        <v/>
      </c>
      <c r="N410" s="433"/>
      <c r="O410" s="433"/>
      <c r="P410" s="95"/>
      <c r="Q410" s="95"/>
      <c r="R410" s="178" t="str">
        <f t="shared" si="356"/>
        <v/>
      </c>
      <c r="S410" s="95" t="str">
        <f t="shared" si="357"/>
        <v/>
      </c>
      <c r="T410" s="436"/>
      <c r="U410" s="95"/>
      <c r="V410" s="95"/>
      <c r="W410" s="178" t="str">
        <f t="shared" si="358"/>
        <v/>
      </c>
      <c r="X410" s="95" t="str">
        <f t="shared" si="359"/>
        <v/>
      </c>
      <c r="Y410" s="436"/>
      <c r="Z410" s="95"/>
      <c r="AA410" s="95"/>
      <c r="AB410" s="178" t="str">
        <f t="shared" si="360"/>
        <v/>
      </c>
      <c r="AC410" s="95" t="str">
        <f t="shared" si="361"/>
        <v/>
      </c>
      <c r="AD410" s="436"/>
      <c r="AE410" s="95"/>
      <c r="AF410" s="95"/>
      <c r="AG410" s="178" t="str">
        <f t="shared" si="362"/>
        <v/>
      </c>
      <c r="AH410" s="95" t="str">
        <f t="shared" si="363"/>
        <v/>
      </c>
      <c r="AI410" s="436"/>
      <c r="AJ410" s="95"/>
      <c r="AK410" s="95"/>
      <c r="AL410" s="178" t="str">
        <f t="shared" si="364"/>
        <v/>
      </c>
      <c r="AM410" s="95" t="str">
        <f t="shared" si="365"/>
        <v/>
      </c>
      <c r="AN410" s="436"/>
      <c r="AO410" s="95"/>
      <c r="AP410" s="95"/>
      <c r="AQ410" s="178" t="str">
        <f t="shared" si="366"/>
        <v/>
      </c>
      <c r="AR410" s="95" t="str">
        <f t="shared" si="367"/>
        <v/>
      </c>
      <c r="AS410" s="436"/>
      <c r="AT410" s="95"/>
      <c r="AU410" s="95"/>
      <c r="AV410" s="178" t="str">
        <f t="shared" si="368"/>
        <v/>
      </c>
      <c r="AW410" s="95" t="str">
        <f t="shared" si="369"/>
        <v/>
      </c>
      <c r="AX410" s="436"/>
    </row>
    <row r="411" spans="2:50">
      <c r="B411" s="435"/>
      <c r="C411" s="95">
        <f t="shared" si="354"/>
        <v>5</v>
      </c>
      <c r="D411" s="95"/>
      <c r="E411" s="95"/>
      <c r="F411" s="95"/>
      <c r="G411" s="178"/>
      <c r="H411" s="436"/>
      <c r="I411" s="154" t="str">
        <f t="shared" ref="I411:K421" si="370">IFERROR(AVERAGE(P411,U411,Z411,AE411,AJ411,AO411,AT411),"")</f>
        <v/>
      </c>
      <c r="J411" s="154" t="str">
        <f t="shared" si="370"/>
        <v/>
      </c>
      <c r="K411" s="155" t="str">
        <f t="shared" si="370"/>
        <v/>
      </c>
      <c r="L411" s="438"/>
      <c r="M411" s="154" t="str">
        <f t="shared" si="355"/>
        <v/>
      </c>
      <c r="N411" s="433"/>
      <c r="O411" s="433"/>
      <c r="P411" s="95"/>
      <c r="Q411" s="95"/>
      <c r="R411" s="178" t="str">
        <f t="shared" si="356"/>
        <v/>
      </c>
      <c r="S411" s="95" t="str">
        <f t="shared" si="357"/>
        <v/>
      </c>
      <c r="T411" s="436"/>
      <c r="U411" s="95"/>
      <c r="V411" s="95"/>
      <c r="W411" s="178" t="str">
        <f t="shared" si="358"/>
        <v/>
      </c>
      <c r="X411" s="95" t="str">
        <f t="shared" si="359"/>
        <v/>
      </c>
      <c r="Y411" s="436"/>
      <c r="Z411" s="95"/>
      <c r="AA411" s="95"/>
      <c r="AB411" s="178" t="str">
        <f t="shared" si="360"/>
        <v/>
      </c>
      <c r="AC411" s="95" t="str">
        <f t="shared" si="361"/>
        <v/>
      </c>
      <c r="AD411" s="436"/>
      <c r="AE411" s="95"/>
      <c r="AF411" s="95"/>
      <c r="AG411" s="178" t="str">
        <f t="shared" si="362"/>
        <v/>
      </c>
      <c r="AH411" s="95" t="str">
        <f t="shared" si="363"/>
        <v/>
      </c>
      <c r="AI411" s="436"/>
      <c r="AJ411" s="95"/>
      <c r="AK411" s="95"/>
      <c r="AL411" s="178" t="str">
        <f t="shared" si="364"/>
        <v/>
      </c>
      <c r="AM411" s="95" t="str">
        <f t="shared" si="365"/>
        <v/>
      </c>
      <c r="AN411" s="436"/>
      <c r="AO411" s="95"/>
      <c r="AP411" s="95"/>
      <c r="AQ411" s="178" t="str">
        <f t="shared" si="366"/>
        <v/>
      </c>
      <c r="AR411" s="95" t="str">
        <f t="shared" si="367"/>
        <v/>
      </c>
      <c r="AS411" s="436"/>
      <c r="AT411" s="95"/>
      <c r="AU411" s="95"/>
      <c r="AV411" s="178" t="str">
        <f t="shared" si="368"/>
        <v/>
      </c>
      <c r="AW411" s="95" t="str">
        <f t="shared" si="369"/>
        <v/>
      </c>
      <c r="AX411" s="436"/>
    </row>
    <row r="412" spans="2:50">
      <c r="B412" s="435"/>
      <c r="C412" s="95">
        <f t="shared" si="354"/>
        <v>6</v>
      </c>
      <c r="D412" s="95"/>
      <c r="E412" s="95"/>
      <c r="F412" s="95"/>
      <c r="G412" s="178"/>
      <c r="H412" s="436"/>
      <c r="I412" s="154" t="str">
        <f t="shared" si="370"/>
        <v/>
      </c>
      <c r="J412" s="154" t="str">
        <f t="shared" si="370"/>
        <v/>
      </c>
      <c r="K412" s="155" t="str">
        <f t="shared" si="370"/>
        <v/>
      </c>
      <c r="L412" s="438"/>
      <c r="M412" s="154" t="str">
        <f t="shared" si="355"/>
        <v/>
      </c>
      <c r="N412" s="433"/>
      <c r="O412" s="433"/>
      <c r="P412" s="95"/>
      <c r="Q412" s="95"/>
      <c r="R412" s="178" t="str">
        <f t="shared" si="356"/>
        <v/>
      </c>
      <c r="S412" s="95" t="str">
        <f t="shared" si="357"/>
        <v/>
      </c>
      <c r="T412" s="436"/>
      <c r="U412" s="95"/>
      <c r="V412" s="95"/>
      <c r="W412" s="178" t="str">
        <f t="shared" si="358"/>
        <v/>
      </c>
      <c r="X412" s="95" t="str">
        <f t="shared" si="359"/>
        <v/>
      </c>
      <c r="Y412" s="436"/>
      <c r="Z412" s="95"/>
      <c r="AA412" s="95"/>
      <c r="AB412" s="178" t="str">
        <f t="shared" si="360"/>
        <v/>
      </c>
      <c r="AC412" s="95" t="str">
        <f t="shared" si="361"/>
        <v/>
      </c>
      <c r="AD412" s="436"/>
      <c r="AE412" s="95"/>
      <c r="AF412" s="95"/>
      <c r="AG412" s="178" t="str">
        <f t="shared" si="362"/>
        <v/>
      </c>
      <c r="AH412" s="95" t="str">
        <f t="shared" si="363"/>
        <v/>
      </c>
      <c r="AI412" s="436"/>
      <c r="AJ412" s="95"/>
      <c r="AK412" s="95"/>
      <c r="AL412" s="178" t="str">
        <f t="shared" si="364"/>
        <v/>
      </c>
      <c r="AM412" s="95" t="str">
        <f t="shared" si="365"/>
        <v/>
      </c>
      <c r="AN412" s="436"/>
      <c r="AO412" s="95"/>
      <c r="AP412" s="95"/>
      <c r="AQ412" s="178" t="str">
        <f t="shared" si="366"/>
        <v/>
      </c>
      <c r="AR412" s="95" t="str">
        <f t="shared" si="367"/>
        <v/>
      </c>
      <c r="AS412" s="436"/>
      <c r="AT412" s="95"/>
      <c r="AU412" s="95"/>
      <c r="AV412" s="178" t="str">
        <f t="shared" si="368"/>
        <v/>
      </c>
      <c r="AW412" s="95" t="str">
        <f t="shared" si="369"/>
        <v/>
      </c>
      <c r="AX412" s="436"/>
    </row>
    <row r="413" spans="2:50">
      <c r="B413" s="435"/>
      <c r="C413" s="95">
        <f t="shared" si="354"/>
        <v>7</v>
      </c>
      <c r="D413" s="95"/>
      <c r="E413" s="95"/>
      <c r="F413" s="95"/>
      <c r="G413" s="178"/>
      <c r="H413" s="436"/>
      <c r="I413" s="154" t="str">
        <f t="shared" si="370"/>
        <v/>
      </c>
      <c r="J413" s="154" t="str">
        <f t="shared" si="370"/>
        <v/>
      </c>
      <c r="K413" s="155" t="str">
        <f t="shared" si="370"/>
        <v/>
      </c>
      <c r="L413" s="438"/>
      <c r="M413" s="154" t="str">
        <f t="shared" si="355"/>
        <v/>
      </c>
      <c r="N413" s="433"/>
      <c r="O413" s="433"/>
      <c r="P413" s="95"/>
      <c r="Q413" s="95"/>
      <c r="R413" s="178" t="str">
        <f t="shared" si="356"/>
        <v/>
      </c>
      <c r="S413" s="95" t="str">
        <f t="shared" si="357"/>
        <v/>
      </c>
      <c r="T413" s="436"/>
      <c r="U413" s="95"/>
      <c r="V413" s="95"/>
      <c r="W413" s="178" t="str">
        <f t="shared" si="358"/>
        <v/>
      </c>
      <c r="X413" s="95" t="str">
        <f t="shared" si="359"/>
        <v/>
      </c>
      <c r="Y413" s="436"/>
      <c r="Z413" s="95"/>
      <c r="AA413" s="95"/>
      <c r="AB413" s="178" t="str">
        <f t="shared" si="360"/>
        <v/>
      </c>
      <c r="AC413" s="95" t="str">
        <f t="shared" si="361"/>
        <v/>
      </c>
      <c r="AD413" s="436"/>
      <c r="AE413" s="95"/>
      <c r="AF413" s="95"/>
      <c r="AG413" s="178" t="str">
        <f t="shared" si="362"/>
        <v/>
      </c>
      <c r="AH413" s="95" t="str">
        <f t="shared" si="363"/>
        <v/>
      </c>
      <c r="AI413" s="436"/>
      <c r="AJ413" s="95"/>
      <c r="AK413" s="95"/>
      <c r="AL413" s="178" t="str">
        <f t="shared" si="364"/>
        <v/>
      </c>
      <c r="AM413" s="95" t="str">
        <f t="shared" si="365"/>
        <v/>
      </c>
      <c r="AN413" s="436"/>
      <c r="AO413" s="95"/>
      <c r="AP413" s="95"/>
      <c r="AQ413" s="178" t="str">
        <f t="shared" si="366"/>
        <v/>
      </c>
      <c r="AR413" s="95" t="str">
        <f t="shared" si="367"/>
        <v/>
      </c>
      <c r="AS413" s="436"/>
      <c r="AT413" s="95"/>
      <c r="AU413" s="95"/>
      <c r="AV413" s="178" t="str">
        <f t="shared" si="368"/>
        <v/>
      </c>
      <c r="AW413" s="95" t="str">
        <f t="shared" si="369"/>
        <v/>
      </c>
      <c r="AX413" s="436"/>
    </row>
    <row r="414" spans="2:50">
      <c r="B414" s="435"/>
      <c r="C414" s="95">
        <f t="shared" si="354"/>
        <v>8</v>
      </c>
      <c r="D414" s="95"/>
      <c r="E414" s="95"/>
      <c r="F414" s="95"/>
      <c r="G414" s="178"/>
      <c r="H414" s="436"/>
      <c r="I414" s="154" t="str">
        <f t="shared" si="370"/>
        <v/>
      </c>
      <c r="J414" s="154" t="str">
        <f t="shared" si="370"/>
        <v/>
      </c>
      <c r="K414" s="155" t="str">
        <f t="shared" si="370"/>
        <v/>
      </c>
      <c r="L414" s="438"/>
      <c r="M414" s="154" t="str">
        <f t="shared" si="355"/>
        <v/>
      </c>
      <c r="N414" s="433"/>
      <c r="O414" s="433"/>
      <c r="P414" s="95"/>
      <c r="Q414" s="95"/>
      <c r="R414" s="178" t="str">
        <f t="shared" si="356"/>
        <v/>
      </c>
      <c r="S414" s="95" t="str">
        <f t="shared" si="357"/>
        <v/>
      </c>
      <c r="T414" s="436"/>
      <c r="U414" s="95"/>
      <c r="V414" s="95"/>
      <c r="W414" s="178" t="str">
        <f t="shared" si="358"/>
        <v/>
      </c>
      <c r="X414" s="95" t="str">
        <f t="shared" si="359"/>
        <v/>
      </c>
      <c r="Y414" s="436"/>
      <c r="Z414" s="95"/>
      <c r="AA414" s="95"/>
      <c r="AB414" s="178" t="str">
        <f t="shared" si="360"/>
        <v/>
      </c>
      <c r="AC414" s="95" t="str">
        <f t="shared" si="361"/>
        <v/>
      </c>
      <c r="AD414" s="436"/>
      <c r="AE414" s="95"/>
      <c r="AF414" s="95"/>
      <c r="AG414" s="178" t="str">
        <f t="shared" si="362"/>
        <v/>
      </c>
      <c r="AH414" s="95" t="str">
        <f t="shared" si="363"/>
        <v/>
      </c>
      <c r="AI414" s="436"/>
      <c r="AJ414" s="95"/>
      <c r="AK414" s="95"/>
      <c r="AL414" s="178" t="str">
        <f t="shared" si="364"/>
        <v/>
      </c>
      <c r="AM414" s="95" t="str">
        <f t="shared" si="365"/>
        <v/>
      </c>
      <c r="AN414" s="436"/>
      <c r="AO414" s="95"/>
      <c r="AP414" s="95"/>
      <c r="AQ414" s="178" t="str">
        <f t="shared" si="366"/>
        <v/>
      </c>
      <c r="AR414" s="95" t="str">
        <f t="shared" si="367"/>
        <v/>
      </c>
      <c r="AS414" s="436"/>
      <c r="AT414" s="95"/>
      <c r="AU414" s="95"/>
      <c r="AV414" s="178" t="str">
        <f t="shared" si="368"/>
        <v/>
      </c>
      <c r="AW414" s="95" t="str">
        <f t="shared" si="369"/>
        <v/>
      </c>
      <c r="AX414" s="436"/>
    </row>
    <row r="415" spans="2:50">
      <c r="B415" s="435"/>
      <c r="C415" s="95">
        <f t="shared" si="354"/>
        <v>9</v>
      </c>
      <c r="D415" s="95"/>
      <c r="E415" s="95"/>
      <c r="F415" s="95"/>
      <c r="G415" s="178"/>
      <c r="H415" s="436"/>
      <c r="I415" s="154" t="str">
        <f t="shared" si="370"/>
        <v/>
      </c>
      <c r="J415" s="154" t="str">
        <f t="shared" si="370"/>
        <v/>
      </c>
      <c r="K415" s="155" t="str">
        <f t="shared" si="370"/>
        <v/>
      </c>
      <c r="L415" s="438"/>
      <c r="M415" s="154" t="str">
        <f t="shared" si="355"/>
        <v/>
      </c>
      <c r="N415" s="433"/>
      <c r="O415" s="433"/>
      <c r="P415" s="95"/>
      <c r="Q415" s="95"/>
      <c r="R415" s="178" t="str">
        <f t="shared" si="356"/>
        <v/>
      </c>
      <c r="S415" s="95" t="str">
        <f t="shared" si="357"/>
        <v/>
      </c>
      <c r="T415" s="436"/>
      <c r="U415" s="95"/>
      <c r="V415" s="95"/>
      <c r="W415" s="178" t="str">
        <f t="shared" si="358"/>
        <v/>
      </c>
      <c r="X415" s="95" t="str">
        <f t="shared" si="359"/>
        <v/>
      </c>
      <c r="Y415" s="436"/>
      <c r="Z415" s="95"/>
      <c r="AA415" s="95"/>
      <c r="AB415" s="178" t="str">
        <f t="shared" si="360"/>
        <v/>
      </c>
      <c r="AC415" s="95" t="str">
        <f t="shared" si="361"/>
        <v/>
      </c>
      <c r="AD415" s="436"/>
      <c r="AE415" s="95"/>
      <c r="AF415" s="95"/>
      <c r="AG415" s="178" t="str">
        <f t="shared" si="362"/>
        <v/>
      </c>
      <c r="AH415" s="95" t="str">
        <f t="shared" si="363"/>
        <v/>
      </c>
      <c r="AI415" s="436"/>
      <c r="AJ415" s="95"/>
      <c r="AK415" s="95"/>
      <c r="AL415" s="178" t="str">
        <f t="shared" si="364"/>
        <v/>
      </c>
      <c r="AM415" s="95" t="str">
        <f t="shared" si="365"/>
        <v/>
      </c>
      <c r="AN415" s="436"/>
      <c r="AO415" s="95"/>
      <c r="AP415" s="95"/>
      <c r="AQ415" s="178" t="str">
        <f t="shared" si="366"/>
        <v/>
      </c>
      <c r="AR415" s="95" t="str">
        <f t="shared" si="367"/>
        <v/>
      </c>
      <c r="AS415" s="436"/>
      <c r="AT415" s="95"/>
      <c r="AU415" s="95"/>
      <c r="AV415" s="178" t="str">
        <f t="shared" si="368"/>
        <v/>
      </c>
      <c r="AW415" s="95" t="str">
        <f t="shared" si="369"/>
        <v/>
      </c>
      <c r="AX415" s="436"/>
    </row>
    <row r="416" spans="2:50">
      <c r="B416" s="435"/>
      <c r="C416" s="95">
        <f t="shared" si="354"/>
        <v>10</v>
      </c>
      <c r="D416" s="95"/>
      <c r="E416" s="95"/>
      <c r="F416" s="95"/>
      <c r="G416" s="178"/>
      <c r="H416" s="436"/>
      <c r="I416" s="154" t="str">
        <f t="shared" si="370"/>
        <v/>
      </c>
      <c r="J416" s="154" t="str">
        <f t="shared" si="370"/>
        <v/>
      </c>
      <c r="K416" s="155" t="str">
        <f t="shared" si="370"/>
        <v/>
      </c>
      <c r="L416" s="438"/>
      <c r="M416" s="154" t="str">
        <f t="shared" si="355"/>
        <v/>
      </c>
      <c r="N416" s="433"/>
      <c r="O416" s="433"/>
      <c r="P416" s="95"/>
      <c r="Q416" s="95"/>
      <c r="R416" s="178" t="str">
        <f t="shared" si="356"/>
        <v/>
      </c>
      <c r="S416" s="95" t="str">
        <f t="shared" si="357"/>
        <v/>
      </c>
      <c r="T416" s="436"/>
      <c r="U416" s="95"/>
      <c r="V416" s="95"/>
      <c r="W416" s="178" t="str">
        <f t="shared" si="358"/>
        <v/>
      </c>
      <c r="X416" s="95" t="str">
        <f t="shared" si="359"/>
        <v/>
      </c>
      <c r="Y416" s="436"/>
      <c r="Z416" s="95"/>
      <c r="AA416" s="95"/>
      <c r="AB416" s="178" t="str">
        <f t="shared" si="360"/>
        <v/>
      </c>
      <c r="AC416" s="95" t="str">
        <f t="shared" si="361"/>
        <v/>
      </c>
      <c r="AD416" s="436"/>
      <c r="AE416" s="95"/>
      <c r="AF416" s="95"/>
      <c r="AG416" s="178" t="str">
        <f t="shared" si="362"/>
        <v/>
      </c>
      <c r="AH416" s="95" t="str">
        <f t="shared" si="363"/>
        <v/>
      </c>
      <c r="AI416" s="436"/>
      <c r="AJ416" s="95"/>
      <c r="AK416" s="95"/>
      <c r="AL416" s="178" t="str">
        <f t="shared" si="364"/>
        <v/>
      </c>
      <c r="AM416" s="95" t="str">
        <f t="shared" si="365"/>
        <v/>
      </c>
      <c r="AN416" s="436"/>
      <c r="AO416" s="95"/>
      <c r="AP416" s="95"/>
      <c r="AQ416" s="178" t="str">
        <f t="shared" si="366"/>
        <v/>
      </c>
      <c r="AR416" s="95" t="str">
        <f t="shared" si="367"/>
        <v/>
      </c>
      <c r="AS416" s="436"/>
      <c r="AT416" s="95"/>
      <c r="AU416" s="95"/>
      <c r="AV416" s="178" t="str">
        <f t="shared" si="368"/>
        <v/>
      </c>
      <c r="AW416" s="95" t="str">
        <f t="shared" si="369"/>
        <v/>
      </c>
      <c r="AX416" s="436"/>
    </row>
    <row r="417" spans="2:50">
      <c r="B417" s="435"/>
      <c r="C417" s="95">
        <f t="shared" si="354"/>
        <v>11</v>
      </c>
      <c r="D417" s="95"/>
      <c r="E417" s="95"/>
      <c r="F417" s="95"/>
      <c r="G417" s="178"/>
      <c r="H417" s="436"/>
      <c r="I417" s="154" t="str">
        <f t="shared" si="370"/>
        <v/>
      </c>
      <c r="J417" s="154" t="str">
        <f t="shared" si="370"/>
        <v/>
      </c>
      <c r="K417" s="155" t="str">
        <f t="shared" si="370"/>
        <v/>
      </c>
      <c r="L417" s="438"/>
      <c r="M417" s="154" t="str">
        <f t="shared" si="355"/>
        <v/>
      </c>
      <c r="N417" s="433"/>
      <c r="O417" s="433"/>
      <c r="P417" s="95"/>
      <c r="Q417" s="95"/>
      <c r="R417" s="178" t="str">
        <f t="shared" si="356"/>
        <v/>
      </c>
      <c r="S417" s="95" t="str">
        <f t="shared" si="357"/>
        <v/>
      </c>
      <c r="T417" s="436"/>
      <c r="U417" s="95"/>
      <c r="V417" s="95"/>
      <c r="W417" s="178" t="str">
        <f t="shared" si="358"/>
        <v/>
      </c>
      <c r="X417" s="95" t="str">
        <f t="shared" si="359"/>
        <v/>
      </c>
      <c r="Y417" s="436"/>
      <c r="Z417" s="95"/>
      <c r="AA417" s="95"/>
      <c r="AB417" s="178" t="str">
        <f t="shared" si="360"/>
        <v/>
      </c>
      <c r="AC417" s="95" t="str">
        <f t="shared" si="361"/>
        <v/>
      </c>
      <c r="AD417" s="436"/>
      <c r="AE417" s="95"/>
      <c r="AF417" s="95"/>
      <c r="AG417" s="178" t="str">
        <f t="shared" si="362"/>
        <v/>
      </c>
      <c r="AH417" s="95" t="str">
        <f t="shared" si="363"/>
        <v/>
      </c>
      <c r="AI417" s="436"/>
      <c r="AJ417" s="95"/>
      <c r="AK417" s="95"/>
      <c r="AL417" s="178" t="str">
        <f t="shared" si="364"/>
        <v/>
      </c>
      <c r="AM417" s="95" t="str">
        <f t="shared" si="365"/>
        <v/>
      </c>
      <c r="AN417" s="436"/>
      <c r="AO417" s="95"/>
      <c r="AP417" s="95"/>
      <c r="AQ417" s="178" t="str">
        <f t="shared" si="366"/>
        <v/>
      </c>
      <c r="AR417" s="95" t="str">
        <f t="shared" si="367"/>
        <v/>
      </c>
      <c r="AS417" s="436"/>
      <c r="AT417" s="95"/>
      <c r="AU417" s="95"/>
      <c r="AV417" s="178" t="str">
        <f t="shared" si="368"/>
        <v/>
      </c>
      <c r="AW417" s="95" t="str">
        <f t="shared" si="369"/>
        <v/>
      </c>
      <c r="AX417" s="436"/>
    </row>
    <row r="418" spans="2:50">
      <c r="B418" s="435"/>
      <c r="C418" s="95">
        <f t="shared" si="354"/>
        <v>12</v>
      </c>
      <c r="D418" s="95"/>
      <c r="E418" s="95"/>
      <c r="F418" s="95"/>
      <c r="G418" s="178"/>
      <c r="H418" s="436"/>
      <c r="I418" s="154" t="str">
        <f t="shared" si="370"/>
        <v/>
      </c>
      <c r="J418" s="154" t="str">
        <f t="shared" si="370"/>
        <v/>
      </c>
      <c r="K418" s="155" t="str">
        <f t="shared" si="370"/>
        <v/>
      </c>
      <c r="L418" s="438"/>
      <c r="M418" s="154" t="str">
        <f t="shared" si="355"/>
        <v/>
      </c>
      <c r="N418" s="433"/>
      <c r="O418" s="433"/>
      <c r="P418" s="95"/>
      <c r="Q418" s="95"/>
      <c r="R418" s="178" t="str">
        <f t="shared" si="356"/>
        <v/>
      </c>
      <c r="S418" s="95" t="str">
        <f t="shared" si="357"/>
        <v/>
      </c>
      <c r="T418" s="436"/>
      <c r="U418" s="95"/>
      <c r="V418" s="95"/>
      <c r="W418" s="178" t="str">
        <f t="shared" si="358"/>
        <v/>
      </c>
      <c r="X418" s="95" t="str">
        <f t="shared" si="359"/>
        <v/>
      </c>
      <c r="Y418" s="436"/>
      <c r="Z418" s="95"/>
      <c r="AA418" s="95"/>
      <c r="AB418" s="178" t="str">
        <f t="shared" si="360"/>
        <v/>
      </c>
      <c r="AC418" s="95" t="str">
        <f t="shared" si="361"/>
        <v/>
      </c>
      <c r="AD418" s="436"/>
      <c r="AE418" s="95"/>
      <c r="AF418" s="95"/>
      <c r="AG418" s="178" t="str">
        <f t="shared" si="362"/>
        <v/>
      </c>
      <c r="AH418" s="95" t="str">
        <f t="shared" si="363"/>
        <v/>
      </c>
      <c r="AI418" s="436"/>
      <c r="AJ418" s="95"/>
      <c r="AK418" s="95"/>
      <c r="AL418" s="178" t="str">
        <f t="shared" si="364"/>
        <v/>
      </c>
      <c r="AM418" s="95" t="str">
        <f t="shared" si="365"/>
        <v/>
      </c>
      <c r="AN418" s="436"/>
      <c r="AO418" s="95"/>
      <c r="AP418" s="95"/>
      <c r="AQ418" s="178" t="str">
        <f t="shared" si="366"/>
        <v/>
      </c>
      <c r="AR418" s="95" t="str">
        <f t="shared" si="367"/>
        <v/>
      </c>
      <c r="AS418" s="436"/>
      <c r="AT418" s="95"/>
      <c r="AU418" s="95"/>
      <c r="AV418" s="178" t="str">
        <f t="shared" si="368"/>
        <v/>
      </c>
      <c r="AW418" s="95" t="str">
        <f t="shared" si="369"/>
        <v/>
      </c>
      <c r="AX418" s="436"/>
    </row>
    <row r="419" spans="2:50">
      <c r="B419" s="435"/>
      <c r="C419" s="95">
        <f t="shared" si="354"/>
        <v>13</v>
      </c>
      <c r="D419" s="95"/>
      <c r="E419" s="95"/>
      <c r="F419" s="95"/>
      <c r="G419" s="178"/>
      <c r="H419" s="436"/>
      <c r="I419" s="154" t="str">
        <f t="shared" si="370"/>
        <v/>
      </c>
      <c r="J419" s="154" t="str">
        <f t="shared" si="370"/>
        <v/>
      </c>
      <c r="K419" s="155" t="str">
        <f t="shared" si="370"/>
        <v/>
      </c>
      <c r="L419" s="438"/>
      <c r="M419" s="154" t="str">
        <f t="shared" si="355"/>
        <v/>
      </c>
      <c r="N419" s="433"/>
      <c r="O419" s="433"/>
      <c r="P419" s="95"/>
      <c r="Q419" s="95"/>
      <c r="R419" s="178" t="str">
        <f t="shared" si="356"/>
        <v/>
      </c>
      <c r="S419" s="95" t="str">
        <f t="shared" si="357"/>
        <v/>
      </c>
      <c r="T419" s="436"/>
      <c r="U419" s="95"/>
      <c r="V419" s="95"/>
      <c r="W419" s="178" t="str">
        <f t="shared" si="358"/>
        <v/>
      </c>
      <c r="X419" s="95" t="str">
        <f t="shared" si="359"/>
        <v/>
      </c>
      <c r="Y419" s="436"/>
      <c r="Z419" s="95"/>
      <c r="AA419" s="95"/>
      <c r="AB419" s="178" t="str">
        <f t="shared" si="360"/>
        <v/>
      </c>
      <c r="AC419" s="95" t="str">
        <f t="shared" si="361"/>
        <v/>
      </c>
      <c r="AD419" s="436"/>
      <c r="AE419" s="95"/>
      <c r="AF419" s="95"/>
      <c r="AG419" s="178" t="str">
        <f t="shared" si="362"/>
        <v/>
      </c>
      <c r="AH419" s="95" t="str">
        <f t="shared" si="363"/>
        <v/>
      </c>
      <c r="AI419" s="436"/>
      <c r="AJ419" s="95"/>
      <c r="AK419" s="95"/>
      <c r="AL419" s="178" t="str">
        <f t="shared" si="364"/>
        <v/>
      </c>
      <c r="AM419" s="95" t="str">
        <f t="shared" si="365"/>
        <v/>
      </c>
      <c r="AN419" s="436"/>
      <c r="AO419" s="95"/>
      <c r="AP419" s="95"/>
      <c r="AQ419" s="178" t="str">
        <f t="shared" si="366"/>
        <v/>
      </c>
      <c r="AR419" s="95" t="str">
        <f t="shared" si="367"/>
        <v/>
      </c>
      <c r="AS419" s="436"/>
      <c r="AT419" s="95"/>
      <c r="AU419" s="95"/>
      <c r="AV419" s="178" t="str">
        <f t="shared" si="368"/>
        <v/>
      </c>
      <c r="AW419" s="95" t="str">
        <f t="shared" si="369"/>
        <v/>
      </c>
      <c r="AX419" s="436"/>
    </row>
    <row r="420" spans="2:50">
      <c r="B420" s="435"/>
      <c r="C420" s="95">
        <f t="shared" si="354"/>
        <v>14</v>
      </c>
      <c r="D420" s="95"/>
      <c r="E420" s="95"/>
      <c r="F420" s="95"/>
      <c r="G420" s="178"/>
      <c r="H420" s="436"/>
      <c r="I420" s="154" t="str">
        <f t="shared" si="370"/>
        <v/>
      </c>
      <c r="J420" s="154" t="str">
        <f t="shared" si="370"/>
        <v/>
      </c>
      <c r="K420" s="155" t="str">
        <f t="shared" si="370"/>
        <v/>
      </c>
      <c r="L420" s="438"/>
      <c r="M420" s="154" t="str">
        <f t="shared" si="355"/>
        <v/>
      </c>
      <c r="N420" s="433"/>
      <c r="O420" s="433"/>
      <c r="P420" s="95"/>
      <c r="Q420" s="95"/>
      <c r="R420" s="178" t="str">
        <f t="shared" si="356"/>
        <v/>
      </c>
      <c r="S420" s="95" t="str">
        <f t="shared" si="357"/>
        <v/>
      </c>
      <c r="T420" s="436"/>
      <c r="U420" s="95"/>
      <c r="V420" s="95"/>
      <c r="W420" s="178" t="str">
        <f t="shared" si="358"/>
        <v/>
      </c>
      <c r="X420" s="95" t="str">
        <f t="shared" si="359"/>
        <v/>
      </c>
      <c r="Y420" s="436"/>
      <c r="Z420" s="95"/>
      <c r="AA420" s="95"/>
      <c r="AB420" s="178" t="str">
        <f t="shared" si="360"/>
        <v/>
      </c>
      <c r="AC420" s="95" t="str">
        <f t="shared" si="361"/>
        <v/>
      </c>
      <c r="AD420" s="436"/>
      <c r="AE420" s="95"/>
      <c r="AF420" s="95"/>
      <c r="AG420" s="178" t="str">
        <f t="shared" si="362"/>
        <v/>
      </c>
      <c r="AH420" s="95" t="str">
        <f t="shared" si="363"/>
        <v/>
      </c>
      <c r="AI420" s="436"/>
      <c r="AJ420" s="95"/>
      <c r="AK420" s="95"/>
      <c r="AL420" s="178" t="str">
        <f t="shared" si="364"/>
        <v/>
      </c>
      <c r="AM420" s="95" t="str">
        <f t="shared" si="365"/>
        <v/>
      </c>
      <c r="AN420" s="436"/>
      <c r="AO420" s="95"/>
      <c r="AP420" s="95"/>
      <c r="AQ420" s="178" t="str">
        <f t="shared" si="366"/>
        <v/>
      </c>
      <c r="AR420" s="95" t="str">
        <f t="shared" si="367"/>
        <v/>
      </c>
      <c r="AS420" s="436"/>
      <c r="AT420" s="95"/>
      <c r="AU420" s="95"/>
      <c r="AV420" s="178" t="str">
        <f t="shared" si="368"/>
        <v/>
      </c>
      <c r="AW420" s="95" t="str">
        <f t="shared" si="369"/>
        <v/>
      </c>
      <c r="AX420" s="436"/>
    </row>
    <row r="421" spans="2:50">
      <c r="B421" s="435"/>
      <c r="C421" s="95">
        <f t="shared" si="354"/>
        <v>15</v>
      </c>
      <c r="D421" s="95"/>
      <c r="E421" s="95"/>
      <c r="F421" s="95"/>
      <c r="G421" s="178"/>
      <c r="H421" s="436"/>
      <c r="I421" s="154" t="str">
        <f t="shared" si="370"/>
        <v/>
      </c>
      <c r="J421" s="154" t="str">
        <f t="shared" si="370"/>
        <v/>
      </c>
      <c r="K421" s="155" t="str">
        <f t="shared" si="370"/>
        <v/>
      </c>
      <c r="L421" s="439"/>
      <c r="M421" s="154" t="str">
        <f t="shared" si="355"/>
        <v/>
      </c>
      <c r="N421" s="433"/>
      <c r="O421" s="433"/>
      <c r="P421" s="95"/>
      <c r="Q421" s="95"/>
      <c r="R421" s="178" t="str">
        <f t="shared" si="356"/>
        <v/>
      </c>
      <c r="S421" s="95" t="str">
        <f t="shared" si="357"/>
        <v/>
      </c>
      <c r="T421" s="436"/>
      <c r="U421" s="95"/>
      <c r="V421" s="95"/>
      <c r="W421" s="178" t="str">
        <f t="shared" si="358"/>
        <v/>
      </c>
      <c r="X421" s="95" t="str">
        <f t="shared" si="359"/>
        <v/>
      </c>
      <c r="Y421" s="436"/>
      <c r="Z421" s="95"/>
      <c r="AA421" s="95"/>
      <c r="AB421" s="178" t="str">
        <f t="shared" si="360"/>
        <v/>
      </c>
      <c r="AC421" s="95" t="str">
        <f t="shared" si="361"/>
        <v/>
      </c>
      <c r="AD421" s="436"/>
      <c r="AE421" s="95"/>
      <c r="AF421" s="95"/>
      <c r="AG421" s="178" t="str">
        <f t="shared" si="362"/>
        <v/>
      </c>
      <c r="AH421" s="95" t="str">
        <f t="shared" si="363"/>
        <v/>
      </c>
      <c r="AI421" s="436"/>
      <c r="AJ421" s="95"/>
      <c r="AK421" s="95"/>
      <c r="AL421" s="178" t="str">
        <f t="shared" si="364"/>
        <v/>
      </c>
      <c r="AM421" s="95" t="str">
        <f t="shared" si="365"/>
        <v/>
      </c>
      <c r="AN421" s="436"/>
      <c r="AO421" s="95"/>
      <c r="AP421" s="95"/>
      <c r="AQ421" s="178" t="str">
        <f t="shared" si="366"/>
        <v/>
      </c>
      <c r="AR421" s="95" t="str">
        <f t="shared" si="367"/>
        <v/>
      </c>
      <c r="AS421" s="436"/>
      <c r="AT421" s="95"/>
      <c r="AU421" s="95"/>
      <c r="AV421" s="178" t="str">
        <f t="shared" si="368"/>
        <v/>
      </c>
      <c r="AW421" s="95" t="str">
        <f t="shared" si="369"/>
        <v/>
      </c>
      <c r="AX421" s="436"/>
    </row>
    <row r="422" spans="2:50" ht="15.75">
      <c r="B422" s="443" t="s">
        <v>167</v>
      </c>
      <c r="C422" s="444"/>
      <c r="D422" s="444"/>
      <c r="E422" s="444"/>
      <c r="F422" s="444"/>
      <c r="G422" s="444"/>
      <c r="H422" s="444"/>
      <c r="I422" s="151"/>
      <c r="J422" s="151"/>
      <c r="K422" s="151"/>
      <c r="L422" s="151"/>
      <c r="M422" s="151"/>
      <c r="N422" s="433" t="s">
        <v>159</v>
      </c>
      <c r="O422" s="446" t="s">
        <v>106</v>
      </c>
      <c r="P422" s="448">
        <f>AT402+1</f>
        <v>46014</v>
      </c>
      <c r="Q422" s="435"/>
      <c r="R422" s="435"/>
      <c r="S422" s="435"/>
      <c r="T422" s="435"/>
      <c r="U422" s="448">
        <f>P422+1</f>
        <v>46015</v>
      </c>
      <c r="V422" s="435"/>
      <c r="W422" s="435"/>
      <c r="X422" s="435"/>
      <c r="Y422" s="435"/>
      <c r="Z422" s="448">
        <f>U422+1</f>
        <v>46016</v>
      </c>
      <c r="AA422" s="435"/>
      <c r="AB422" s="435"/>
      <c r="AC422" s="435"/>
      <c r="AD422" s="435"/>
      <c r="AE422" s="448">
        <f>Z422+1</f>
        <v>46017</v>
      </c>
      <c r="AF422" s="435"/>
      <c r="AG422" s="435"/>
      <c r="AH422" s="435"/>
      <c r="AI422" s="435"/>
      <c r="AJ422" s="448">
        <f>AE422+1</f>
        <v>46018</v>
      </c>
      <c r="AK422" s="435"/>
      <c r="AL422" s="435"/>
      <c r="AM422" s="435"/>
      <c r="AN422" s="435"/>
      <c r="AO422" s="448">
        <f>AJ422+1</f>
        <v>46019</v>
      </c>
      <c r="AP422" s="435"/>
      <c r="AQ422" s="435"/>
      <c r="AR422" s="435"/>
      <c r="AS422" s="435"/>
      <c r="AT422" s="448">
        <f>AO422+1</f>
        <v>46020</v>
      </c>
      <c r="AU422" s="435"/>
      <c r="AV422" s="435"/>
      <c r="AW422" s="435"/>
      <c r="AX422" s="435"/>
    </row>
    <row r="423" spans="2:50" ht="15.75">
      <c r="B423" s="445"/>
      <c r="C423" s="445"/>
      <c r="D423" s="445"/>
      <c r="E423" s="445"/>
      <c r="F423" s="445"/>
      <c r="G423" s="445"/>
      <c r="H423" s="445"/>
      <c r="I423" s="151"/>
      <c r="J423" s="151"/>
      <c r="K423" s="151"/>
      <c r="L423" s="151"/>
      <c r="M423" s="151"/>
      <c r="N423" s="433"/>
      <c r="O423" s="447"/>
      <c r="P423" s="448" t="s">
        <v>120</v>
      </c>
      <c r="Q423" s="435"/>
      <c r="R423" s="435"/>
      <c r="S423" s="435"/>
      <c r="T423" s="435"/>
      <c r="U423" s="448" t="s">
        <v>114</v>
      </c>
      <c r="V423" s="435"/>
      <c r="W423" s="435"/>
      <c r="X423" s="435"/>
      <c r="Y423" s="435"/>
      <c r="Z423" s="448" t="s">
        <v>115</v>
      </c>
      <c r="AA423" s="435"/>
      <c r="AB423" s="435"/>
      <c r="AC423" s="435"/>
      <c r="AD423" s="435"/>
      <c r="AE423" s="448" t="s">
        <v>116</v>
      </c>
      <c r="AF423" s="435"/>
      <c r="AG423" s="435"/>
      <c r="AH423" s="435"/>
      <c r="AI423" s="435"/>
      <c r="AJ423" s="448" t="s">
        <v>117</v>
      </c>
      <c r="AK423" s="435"/>
      <c r="AL423" s="435"/>
      <c r="AM423" s="435"/>
      <c r="AN423" s="435"/>
      <c r="AO423" s="448" t="s">
        <v>118</v>
      </c>
      <c r="AP423" s="435"/>
      <c r="AQ423" s="435"/>
      <c r="AR423" s="435"/>
      <c r="AS423" s="435"/>
      <c r="AT423" s="448" t="s">
        <v>119</v>
      </c>
      <c r="AU423" s="435"/>
      <c r="AV423" s="435"/>
      <c r="AW423" s="435"/>
      <c r="AX423" s="435"/>
    </row>
    <row r="424" spans="2:50">
      <c r="B424" s="433" t="s">
        <v>155</v>
      </c>
      <c r="C424" s="433" t="s">
        <v>147</v>
      </c>
      <c r="D424" s="433"/>
      <c r="E424" s="433" t="s">
        <v>149</v>
      </c>
      <c r="F424" s="433"/>
      <c r="G424" s="433"/>
      <c r="H424" s="440" t="s">
        <v>156</v>
      </c>
      <c r="I424" s="434" t="s">
        <v>225</v>
      </c>
      <c r="J424" s="434"/>
      <c r="K424" s="434"/>
      <c r="L424" s="434" t="s">
        <v>156</v>
      </c>
      <c r="M424" s="434" t="s">
        <v>168</v>
      </c>
      <c r="N424" s="433"/>
      <c r="O424" s="433" t="s">
        <v>158</v>
      </c>
      <c r="P424" s="430" t="s">
        <v>152</v>
      </c>
      <c r="Q424" s="431"/>
      <c r="R424" s="431"/>
      <c r="S424" s="432"/>
      <c r="T424" s="433" t="s">
        <v>156</v>
      </c>
      <c r="U424" s="430" t="s">
        <v>152</v>
      </c>
      <c r="V424" s="431"/>
      <c r="W424" s="431"/>
      <c r="X424" s="432"/>
      <c r="Y424" s="433" t="s">
        <v>156</v>
      </c>
      <c r="Z424" s="430" t="s">
        <v>152</v>
      </c>
      <c r="AA424" s="431"/>
      <c r="AB424" s="431"/>
      <c r="AC424" s="432"/>
      <c r="AD424" s="433" t="s">
        <v>156</v>
      </c>
      <c r="AE424" s="430" t="s">
        <v>152</v>
      </c>
      <c r="AF424" s="431"/>
      <c r="AG424" s="431"/>
      <c r="AH424" s="432"/>
      <c r="AI424" s="433" t="s">
        <v>156</v>
      </c>
      <c r="AJ424" s="430" t="s">
        <v>152</v>
      </c>
      <c r="AK424" s="431"/>
      <c r="AL424" s="431"/>
      <c r="AM424" s="432"/>
      <c r="AN424" s="433" t="s">
        <v>156</v>
      </c>
      <c r="AO424" s="430" t="s">
        <v>152</v>
      </c>
      <c r="AP424" s="431"/>
      <c r="AQ424" s="431"/>
      <c r="AR424" s="432"/>
      <c r="AS424" s="433" t="s">
        <v>156</v>
      </c>
      <c r="AT424" s="430" t="s">
        <v>152</v>
      </c>
      <c r="AU424" s="431"/>
      <c r="AV424" s="431"/>
      <c r="AW424" s="432"/>
      <c r="AX424" s="433" t="s">
        <v>156</v>
      </c>
    </row>
    <row r="425" spans="2:50">
      <c r="B425" s="433"/>
      <c r="C425" s="433"/>
      <c r="D425" s="433"/>
      <c r="E425" s="433" t="s">
        <v>148</v>
      </c>
      <c r="F425" s="433"/>
      <c r="G425" s="433"/>
      <c r="H425" s="441"/>
      <c r="I425" s="434" t="s">
        <v>148</v>
      </c>
      <c r="J425" s="434"/>
      <c r="K425" s="434"/>
      <c r="L425" s="434"/>
      <c r="M425" s="434"/>
      <c r="N425" s="433"/>
      <c r="O425" s="433"/>
      <c r="P425" s="430" t="s">
        <v>153</v>
      </c>
      <c r="Q425" s="431"/>
      <c r="R425" s="431"/>
      <c r="S425" s="432"/>
      <c r="T425" s="433"/>
      <c r="U425" s="430" t="s">
        <v>153</v>
      </c>
      <c r="V425" s="431"/>
      <c r="W425" s="431"/>
      <c r="X425" s="432"/>
      <c r="Y425" s="433"/>
      <c r="Z425" s="430" t="s">
        <v>153</v>
      </c>
      <c r="AA425" s="431"/>
      <c r="AB425" s="431"/>
      <c r="AC425" s="432"/>
      <c r="AD425" s="433"/>
      <c r="AE425" s="430" t="s">
        <v>153</v>
      </c>
      <c r="AF425" s="431"/>
      <c r="AG425" s="431"/>
      <c r="AH425" s="432"/>
      <c r="AI425" s="433"/>
      <c r="AJ425" s="430" t="s">
        <v>153</v>
      </c>
      <c r="AK425" s="431"/>
      <c r="AL425" s="431"/>
      <c r="AM425" s="432"/>
      <c r="AN425" s="433"/>
      <c r="AO425" s="430" t="s">
        <v>153</v>
      </c>
      <c r="AP425" s="431"/>
      <c r="AQ425" s="431"/>
      <c r="AR425" s="432"/>
      <c r="AS425" s="433"/>
      <c r="AT425" s="430" t="s">
        <v>153</v>
      </c>
      <c r="AU425" s="431"/>
      <c r="AV425" s="431"/>
      <c r="AW425" s="432"/>
      <c r="AX425" s="433"/>
    </row>
    <row r="426" spans="2:50">
      <c r="B426" s="433"/>
      <c r="C426" s="433"/>
      <c r="D426" s="433"/>
      <c r="E426" s="94" t="s">
        <v>150</v>
      </c>
      <c r="F426" s="94" t="s">
        <v>151</v>
      </c>
      <c r="G426" s="94" t="s">
        <v>154</v>
      </c>
      <c r="H426" s="442"/>
      <c r="I426" s="153" t="s">
        <v>150</v>
      </c>
      <c r="J426" s="153" t="s">
        <v>151</v>
      </c>
      <c r="K426" s="153" t="s">
        <v>154</v>
      </c>
      <c r="L426" s="434"/>
      <c r="M426" s="434"/>
      <c r="N426" s="433"/>
      <c r="O426" s="433"/>
      <c r="P426" s="94" t="s">
        <v>150</v>
      </c>
      <c r="Q426" s="94" t="s">
        <v>151</v>
      </c>
      <c r="R426" s="94" t="s">
        <v>154</v>
      </c>
      <c r="S426" s="94" t="s">
        <v>168</v>
      </c>
      <c r="T426" s="433"/>
      <c r="U426" s="94" t="s">
        <v>150</v>
      </c>
      <c r="V426" s="94" t="s">
        <v>151</v>
      </c>
      <c r="W426" s="94" t="s">
        <v>154</v>
      </c>
      <c r="X426" s="94" t="s">
        <v>168</v>
      </c>
      <c r="Y426" s="433"/>
      <c r="Z426" s="94" t="s">
        <v>150</v>
      </c>
      <c r="AA426" s="94" t="s">
        <v>151</v>
      </c>
      <c r="AB426" s="94" t="s">
        <v>154</v>
      </c>
      <c r="AC426" s="94" t="s">
        <v>168</v>
      </c>
      <c r="AD426" s="43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3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3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3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33"/>
    </row>
    <row r="427" spans="2:50">
      <c r="B427" s="433" t="s">
        <v>870</v>
      </c>
      <c r="C427" s="95">
        <f>C407</f>
        <v>1</v>
      </c>
      <c r="D427" s="95"/>
      <c r="E427" s="95"/>
      <c r="F427" s="95"/>
      <c r="G427" s="178" t="e">
        <f>F427/E427</f>
        <v>#DIV/0!</v>
      </c>
      <c r="H427" s="436" t="e">
        <f>AVERAGE(G427:G441)</f>
        <v>#DIV/0!</v>
      </c>
      <c r="I427" s="154" t="str">
        <f t="shared" ref="I427:K429" si="371">IFERROR(AVERAGE(P427,U427,Z427,AE427,AJ427,AO427,AT427),"")</f>
        <v/>
      </c>
      <c r="J427" s="154" t="str">
        <f t="shared" si="371"/>
        <v/>
      </c>
      <c r="K427" s="155" t="str">
        <f t="shared" si="371"/>
        <v/>
      </c>
      <c r="L427" s="437" t="str">
        <f>IFERROR(AVERAGE(K427:K441),"-")</f>
        <v>-</v>
      </c>
      <c r="M427" s="154" t="str">
        <f>IFERROR(RANK(K427, K$427:K$441),"")</f>
        <v/>
      </c>
      <c r="N427" s="433"/>
      <c r="O427" s="433"/>
      <c r="P427" s="95"/>
      <c r="Q427" s="95"/>
      <c r="R427" s="178" t="str">
        <f>IFERROR(Q427/P427,"")</f>
        <v/>
      </c>
      <c r="S427" s="95" t="str">
        <f>IFERROR(RANK(R427, R$427:R$441),"")</f>
        <v/>
      </c>
      <c r="T427" s="436" t="e">
        <f>AVERAGE(R427:R441)</f>
        <v>#DIV/0!</v>
      </c>
      <c r="U427" s="95"/>
      <c r="V427" s="95"/>
      <c r="W427" s="178" t="str">
        <f>IFERROR(V427/U427,"")</f>
        <v/>
      </c>
      <c r="X427" s="95" t="str">
        <f>IFERROR(RANK(W427, W$427:W$441),"")</f>
        <v/>
      </c>
      <c r="Y427" s="436" t="e">
        <f>AVERAGE(W427:W441)</f>
        <v>#DIV/0!</v>
      </c>
      <c r="Z427" s="95"/>
      <c r="AA427" s="95"/>
      <c r="AB427" s="178" t="str">
        <f>IFERROR(AA427/Z427,"")</f>
        <v/>
      </c>
      <c r="AC427" s="95" t="str">
        <f>IFERROR(RANK(AB427, AB$427:AB$441),"")</f>
        <v/>
      </c>
      <c r="AD427" s="436" t="e">
        <f>AVERAGE(AB427:AB441)</f>
        <v>#DIV/0!</v>
      </c>
      <c r="AE427" s="95"/>
      <c r="AF427" s="95"/>
      <c r="AG427" s="178" t="str">
        <f>IFERROR(AF427/AE427,"")</f>
        <v/>
      </c>
      <c r="AH427" s="95" t="str">
        <f>IFERROR(RANK(AG427, AG$427:AG$441),"")</f>
        <v/>
      </c>
      <c r="AI427" s="436" t="e">
        <f>AVERAGE(AG427:AG441)</f>
        <v>#DIV/0!</v>
      </c>
      <c r="AJ427" s="95"/>
      <c r="AK427" s="95"/>
      <c r="AL427" s="178" t="str">
        <f>IFERROR(AK427/AJ427,"")</f>
        <v/>
      </c>
      <c r="AM427" s="95" t="str">
        <f>IFERROR(RANK(AL427, AL$427:AL$441),"")</f>
        <v/>
      </c>
      <c r="AN427" s="436" t="e">
        <f>AVERAGE(AL427:AL441)</f>
        <v>#DIV/0!</v>
      </c>
      <c r="AO427" s="95"/>
      <c r="AP427" s="95"/>
      <c r="AQ427" s="178" t="str">
        <f>IFERROR(AP427/AO427,"")</f>
        <v/>
      </c>
      <c r="AR427" s="95" t="str">
        <f>IFERROR(RANK(AQ427, AQ$427:AQ$441),"")</f>
        <v/>
      </c>
      <c r="AS427" s="436" t="e">
        <f>AVERAGE(AQ427:AQ441)</f>
        <v>#DIV/0!</v>
      </c>
      <c r="AT427" s="95"/>
      <c r="AU427" s="95"/>
      <c r="AV427" s="178" t="str">
        <f>IFERROR(AU427/AT427,"")</f>
        <v/>
      </c>
      <c r="AW427" s="95" t="str">
        <f>IFERROR(RANK(AV427, AV$427:AV$441),"")</f>
        <v/>
      </c>
      <c r="AX427" s="436" t="e">
        <f>AVERAGE(AV427:AV441)</f>
        <v>#DIV/0!</v>
      </c>
    </row>
    <row r="428" spans="2:50">
      <c r="B428" s="435"/>
      <c r="C428" s="95">
        <f t="shared" ref="C428:C441" si="372">C408</f>
        <v>2</v>
      </c>
      <c r="D428" s="95"/>
      <c r="E428" s="95"/>
      <c r="F428" s="95"/>
      <c r="G428" s="178"/>
      <c r="H428" s="436"/>
      <c r="I428" s="154" t="str">
        <f t="shared" si="371"/>
        <v/>
      </c>
      <c r="J428" s="154" t="str">
        <f t="shared" si="371"/>
        <v/>
      </c>
      <c r="K428" s="155" t="str">
        <f t="shared" si="371"/>
        <v/>
      </c>
      <c r="L428" s="438"/>
      <c r="M428" s="154" t="str">
        <f t="shared" ref="M428:M441" si="373">IFERROR(RANK(K428, K$427:K$441),"")</f>
        <v/>
      </c>
      <c r="N428" s="433"/>
      <c r="O428" s="433"/>
      <c r="P428" s="95"/>
      <c r="Q428" s="95"/>
      <c r="R428" s="178" t="str">
        <f t="shared" ref="R428:R441" si="374">IFERROR(Q428/P428,"")</f>
        <v/>
      </c>
      <c r="S428" s="95" t="str">
        <f t="shared" ref="S428:S441" si="375">IFERROR(RANK(R428, R$427:R$441),"")</f>
        <v/>
      </c>
      <c r="T428" s="436"/>
      <c r="U428" s="95"/>
      <c r="V428" s="95"/>
      <c r="W428" s="178" t="str">
        <f t="shared" ref="W428:W441" si="376">IFERROR(V428/U428,"")</f>
        <v/>
      </c>
      <c r="X428" s="95" t="str">
        <f t="shared" ref="X428:X441" si="377">IFERROR(RANK(W428, W$427:W$441),"")</f>
        <v/>
      </c>
      <c r="Y428" s="436"/>
      <c r="Z428" s="95"/>
      <c r="AA428" s="95"/>
      <c r="AB428" s="178" t="str">
        <f t="shared" ref="AB428:AB441" si="378">IFERROR(AA428/Z428,"")</f>
        <v/>
      </c>
      <c r="AC428" s="95" t="str">
        <f t="shared" ref="AC428:AC441" si="379">IFERROR(RANK(AB428, AB$427:AB$441),"")</f>
        <v/>
      </c>
      <c r="AD428" s="436"/>
      <c r="AE428" s="95"/>
      <c r="AF428" s="95"/>
      <c r="AG428" s="178" t="str">
        <f t="shared" ref="AG428:AG441" si="380">IFERROR(AF428/AE428,"")</f>
        <v/>
      </c>
      <c r="AH428" s="95" t="str">
        <f t="shared" ref="AH428:AH441" si="381">IFERROR(RANK(AG428, AG$427:AG$441),"")</f>
        <v/>
      </c>
      <c r="AI428" s="436"/>
      <c r="AJ428" s="95"/>
      <c r="AK428" s="95"/>
      <c r="AL428" s="178" t="str">
        <f t="shared" ref="AL428:AL441" si="382">IFERROR(AK428/AJ428,"")</f>
        <v/>
      </c>
      <c r="AM428" s="95" t="str">
        <f t="shared" ref="AM428:AM441" si="383">IFERROR(RANK(AL428, AL$427:AL$441),"")</f>
        <v/>
      </c>
      <c r="AN428" s="436"/>
      <c r="AO428" s="95"/>
      <c r="AP428" s="95"/>
      <c r="AQ428" s="178" t="str">
        <f t="shared" ref="AQ428:AQ441" si="384">IFERROR(AP428/AO428,"")</f>
        <v/>
      </c>
      <c r="AR428" s="95" t="str">
        <f t="shared" ref="AR428:AR441" si="385">IFERROR(RANK(AQ428, AQ$427:AQ$441),"")</f>
        <v/>
      </c>
      <c r="AS428" s="436"/>
      <c r="AT428" s="95"/>
      <c r="AU428" s="95"/>
      <c r="AV428" s="178" t="str">
        <f t="shared" ref="AV428:AV441" si="386">IFERROR(AU428/AT428,"")</f>
        <v/>
      </c>
      <c r="AW428" s="95" t="str">
        <f t="shared" ref="AW428:AW441" si="387">IFERROR(RANK(AV428, AV$427:AV$441),"")</f>
        <v/>
      </c>
      <c r="AX428" s="436"/>
    </row>
    <row r="429" spans="2:50">
      <c r="B429" s="435"/>
      <c r="C429" s="95">
        <f t="shared" si="372"/>
        <v>3</v>
      </c>
      <c r="D429" s="95"/>
      <c r="E429" s="95"/>
      <c r="F429" s="95"/>
      <c r="G429" s="178"/>
      <c r="H429" s="436"/>
      <c r="I429" s="154" t="str">
        <f t="shared" si="371"/>
        <v/>
      </c>
      <c r="J429" s="154" t="str">
        <f t="shared" si="371"/>
        <v/>
      </c>
      <c r="K429" s="155" t="str">
        <f t="shared" si="371"/>
        <v/>
      </c>
      <c r="L429" s="438"/>
      <c r="M429" s="154" t="str">
        <f t="shared" si="373"/>
        <v/>
      </c>
      <c r="N429" s="433"/>
      <c r="O429" s="433"/>
      <c r="P429" s="95"/>
      <c r="Q429" s="95"/>
      <c r="R429" s="178" t="str">
        <f t="shared" si="374"/>
        <v/>
      </c>
      <c r="S429" s="95" t="str">
        <f t="shared" si="375"/>
        <v/>
      </c>
      <c r="T429" s="436"/>
      <c r="U429" s="95"/>
      <c r="V429" s="95"/>
      <c r="W429" s="178" t="str">
        <f t="shared" si="376"/>
        <v/>
      </c>
      <c r="X429" s="95" t="str">
        <f t="shared" si="377"/>
        <v/>
      </c>
      <c r="Y429" s="436"/>
      <c r="Z429" s="95"/>
      <c r="AA429" s="95"/>
      <c r="AB429" s="178" t="str">
        <f t="shared" si="378"/>
        <v/>
      </c>
      <c r="AC429" s="95" t="str">
        <f t="shared" si="379"/>
        <v/>
      </c>
      <c r="AD429" s="436"/>
      <c r="AE429" s="95"/>
      <c r="AF429" s="95"/>
      <c r="AG429" s="178" t="str">
        <f t="shared" si="380"/>
        <v/>
      </c>
      <c r="AH429" s="95" t="str">
        <f t="shared" si="381"/>
        <v/>
      </c>
      <c r="AI429" s="436"/>
      <c r="AJ429" s="95"/>
      <c r="AK429" s="95"/>
      <c r="AL429" s="178" t="str">
        <f t="shared" si="382"/>
        <v/>
      </c>
      <c r="AM429" s="95" t="str">
        <f t="shared" si="383"/>
        <v/>
      </c>
      <c r="AN429" s="436"/>
      <c r="AO429" s="95"/>
      <c r="AP429" s="95"/>
      <c r="AQ429" s="178" t="str">
        <f t="shared" si="384"/>
        <v/>
      </c>
      <c r="AR429" s="95" t="str">
        <f t="shared" si="385"/>
        <v/>
      </c>
      <c r="AS429" s="436"/>
      <c r="AT429" s="95"/>
      <c r="AU429" s="95"/>
      <c r="AV429" s="178" t="str">
        <f t="shared" si="386"/>
        <v/>
      </c>
      <c r="AW429" s="95" t="str">
        <f t="shared" si="387"/>
        <v/>
      </c>
      <c r="AX429" s="436"/>
    </row>
    <row r="430" spans="2:50">
      <c r="B430" s="435"/>
      <c r="C430" s="95">
        <f t="shared" si="372"/>
        <v>4</v>
      </c>
      <c r="D430" s="95"/>
      <c r="E430" s="95"/>
      <c r="F430" s="95"/>
      <c r="G430" s="178"/>
      <c r="H430" s="436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38"/>
      <c r="M430" s="154" t="str">
        <f t="shared" si="373"/>
        <v/>
      </c>
      <c r="N430" s="433"/>
      <c r="O430" s="433"/>
      <c r="P430" s="95"/>
      <c r="Q430" s="95"/>
      <c r="R430" s="178" t="str">
        <f t="shared" si="374"/>
        <v/>
      </c>
      <c r="S430" s="95" t="str">
        <f t="shared" si="375"/>
        <v/>
      </c>
      <c r="T430" s="436"/>
      <c r="U430" s="95"/>
      <c r="V430" s="95"/>
      <c r="W430" s="178" t="str">
        <f t="shared" si="376"/>
        <v/>
      </c>
      <c r="X430" s="95" t="str">
        <f t="shared" si="377"/>
        <v/>
      </c>
      <c r="Y430" s="436"/>
      <c r="Z430" s="95"/>
      <c r="AA430" s="95"/>
      <c r="AB430" s="178" t="str">
        <f t="shared" si="378"/>
        <v/>
      </c>
      <c r="AC430" s="95" t="str">
        <f t="shared" si="379"/>
        <v/>
      </c>
      <c r="AD430" s="436"/>
      <c r="AE430" s="95"/>
      <c r="AF430" s="95"/>
      <c r="AG430" s="178" t="str">
        <f t="shared" si="380"/>
        <v/>
      </c>
      <c r="AH430" s="95" t="str">
        <f t="shared" si="381"/>
        <v/>
      </c>
      <c r="AI430" s="436"/>
      <c r="AJ430" s="95"/>
      <c r="AK430" s="95"/>
      <c r="AL430" s="178" t="str">
        <f t="shared" si="382"/>
        <v/>
      </c>
      <c r="AM430" s="95" t="str">
        <f t="shared" si="383"/>
        <v/>
      </c>
      <c r="AN430" s="436"/>
      <c r="AO430" s="95"/>
      <c r="AP430" s="95"/>
      <c r="AQ430" s="178" t="str">
        <f t="shared" si="384"/>
        <v/>
      </c>
      <c r="AR430" s="95" t="str">
        <f t="shared" si="385"/>
        <v/>
      </c>
      <c r="AS430" s="436"/>
      <c r="AT430" s="95"/>
      <c r="AU430" s="95"/>
      <c r="AV430" s="178" t="str">
        <f t="shared" si="386"/>
        <v/>
      </c>
      <c r="AW430" s="95" t="str">
        <f t="shared" si="387"/>
        <v/>
      </c>
      <c r="AX430" s="436"/>
    </row>
    <row r="431" spans="2:50">
      <c r="B431" s="435"/>
      <c r="C431" s="95">
        <f t="shared" si="372"/>
        <v>5</v>
      </c>
      <c r="D431" s="95"/>
      <c r="E431" s="95"/>
      <c r="F431" s="95"/>
      <c r="G431" s="178"/>
      <c r="H431" s="436"/>
      <c r="I431" s="154" t="str">
        <f t="shared" ref="I431:K441" si="388">IFERROR(AVERAGE(P431,U431,Z431,AE431,AJ431,AO431,AT431),"")</f>
        <v/>
      </c>
      <c r="J431" s="154" t="str">
        <f t="shared" si="388"/>
        <v/>
      </c>
      <c r="K431" s="155" t="str">
        <f t="shared" si="388"/>
        <v/>
      </c>
      <c r="L431" s="438"/>
      <c r="M431" s="154" t="str">
        <f t="shared" si="373"/>
        <v/>
      </c>
      <c r="N431" s="433"/>
      <c r="O431" s="433"/>
      <c r="P431" s="95"/>
      <c r="Q431" s="95"/>
      <c r="R431" s="178" t="str">
        <f t="shared" si="374"/>
        <v/>
      </c>
      <c r="S431" s="95" t="str">
        <f t="shared" si="375"/>
        <v/>
      </c>
      <c r="T431" s="436"/>
      <c r="U431" s="95"/>
      <c r="V431" s="95"/>
      <c r="W431" s="178" t="str">
        <f t="shared" si="376"/>
        <v/>
      </c>
      <c r="X431" s="95" t="str">
        <f t="shared" si="377"/>
        <v/>
      </c>
      <c r="Y431" s="436"/>
      <c r="Z431" s="95"/>
      <c r="AA431" s="95"/>
      <c r="AB431" s="178" t="str">
        <f t="shared" si="378"/>
        <v/>
      </c>
      <c r="AC431" s="95" t="str">
        <f t="shared" si="379"/>
        <v/>
      </c>
      <c r="AD431" s="436"/>
      <c r="AE431" s="95"/>
      <c r="AF431" s="95"/>
      <c r="AG431" s="178" t="str">
        <f t="shared" si="380"/>
        <v/>
      </c>
      <c r="AH431" s="95" t="str">
        <f t="shared" si="381"/>
        <v/>
      </c>
      <c r="AI431" s="436"/>
      <c r="AJ431" s="95"/>
      <c r="AK431" s="95"/>
      <c r="AL431" s="178" t="str">
        <f t="shared" si="382"/>
        <v/>
      </c>
      <c r="AM431" s="95" t="str">
        <f t="shared" si="383"/>
        <v/>
      </c>
      <c r="AN431" s="436"/>
      <c r="AO431" s="95"/>
      <c r="AP431" s="95"/>
      <c r="AQ431" s="178" t="str">
        <f t="shared" si="384"/>
        <v/>
      </c>
      <c r="AR431" s="95" t="str">
        <f t="shared" si="385"/>
        <v/>
      </c>
      <c r="AS431" s="436"/>
      <c r="AT431" s="95"/>
      <c r="AU431" s="95"/>
      <c r="AV431" s="178" t="str">
        <f t="shared" si="386"/>
        <v/>
      </c>
      <c r="AW431" s="95" t="str">
        <f t="shared" si="387"/>
        <v/>
      </c>
      <c r="AX431" s="436"/>
    </row>
    <row r="432" spans="2:50">
      <c r="B432" s="435"/>
      <c r="C432" s="95">
        <f t="shared" si="372"/>
        <v>6</v>
      </c>
      <c r="D432" s="95"/>
      <c r="E432" s="95"/>
      <c r="F432" s="95"/>
      <c r="G432" s="178"/>
      <c r="H432" s="436"/>
      <c r="I432" s="154" t="str">
        <f t="shared" si="388"/>
        <v/>
      </c>
      <c r="J432" s="154" t="str">
        <f t="shared" si="388"/>
        <v/>
      </c>
      <c r="K432" s="155" t="str">
        <f t="shared" si="388"/>
        <v/>
      </c>
      <c r="L432" s="438"/>
      <c r="M432" s="154" t="str">
        <f t="shared" si="373"/>
        <v/>
      </c>
      <c r="N432" s="433"/>
      <c r="O432" s="433"/>
      <c r="P432" s="95"/>
      <c r="Q432" s="95"/>
      <c r="R432" s="178" t="str">
        <f t="shared" si="374"/>
        <v/>
      </c>
      <c r="S432" s="95" t="str">
        <f t="shared" si="375"/>
        <v/>
      </c>
      <c r="T432" s="436"/>
      <c r="U432" s="95"/>
      <c r="V432" s="95"/>
      <c r="W432" s="178" t="str">
        <f t="shared" si="376"/>
        <v/>
      </c>
      <c r="X432" s="95" t="str">
        <f t="shared" si="377"/>
        <v/>
      </c>
      <c r="Y432" s="436"/>
      <c r="Z432" s="95"/>
      <c r="AA432" s="95"/>
      <c r="AB432" s="178" t="str">
        <f t="shared" si="378"/>
        <v/>
      </c>
      <c r="AC432" s="95" t="str">
        <f t="shared" si="379"/>
        <v/>
      </c>
      <c r="AD432" s="436"/>
      <c r="AE432" s="95"/>
      <c r="AF432" s="95"/>
      <c r="AG432" s="178" t="str">
        <f t="shared" si="380"/>
        <v/>
      </c>
      <c r="AH432" s="95" t="str">
        <f t="shared" si="381"/>
        <v/>
      </c>
      <c r="AI432" s="436"/>
      <c r="AJ432" s="95"/>
      <c r="AK432" s="95"/>
      <c r="AL432" s="178" t="str">
        <f t="shared" si="382"/>
        <v/>
      </c>
      <c r="AM432" s="95" t="str">
        <f t="shared" si="383"/>
        <v/>
      </c>
      <c r="AN432" s="436"/>
      <c r="AO432" s="95"/>
      <c r="AP432" s="95"/>
      <c r="AQ432" s="178" t="str">
        <f t="shared" si="384"/>
        <v/>
      </c>
      <c r="AR432" s="95" t="str">
        <f t="shared" si="385"/>
        <v/>
      </c>
      <c r="AS432" s="436"/>
      <c r="AT432" s="95"/>
      <c r="AU432" s="95"/>
      <c r="AV432" s="178" t="str">
        <f t="shared" si="386"/>
        <v/>
      </c>
      <c r="AW432" s="95" t="str">
        <f t="shared" si="387"/>
        <v/>
      </c>
      <c r="AX432" s="436"/>
    </row>
    <row r="433" spans="2:50">
      <c r="B433" s="435"/>
      <c r="C433" s="95">
        <f t="shared" si="372"/>
        <v>7</v>
      </c>
      <c r="D433" s="95"/>
      <c r="E433" s="95"/>
      <c r="F433" s="95"/>
      <c r="G433" s="178"/>
      <c r="H433" s="436"/>
      <c r="I433" s="154" t="str">
        <f t="shared" si="388"/>
        <v/>
      </c>
      <c r="J433" s="154" t="str">
        <f t="shared" si="388"/>
        <v/>
      </c>
      <c r="K433" s="155" t="str">
        <f t="shared" si="388"/>
        <v/>
      </c>
      <c r="L433" s="438"/>
      <c r="M433" s="154" t="str">
        <f t="shared" si="373"/>
        <v/>
      </c>
      <c r="N433" s="433"/>
      <c r="O433" s="433"/>
      <c r="P433" s="95"/>
      <c r="Q433" s="95"/>
      <c r="R433" s="178" t="str">
        <f t="shared" si="374"/>
        <v/>
      </c>
      <c r="S433" s="95" t="str">
        <f t="shared" si="375"/>
        <v/>
      </c>
      <c r="T433" s="436"/>
      <c r="U433" s="95"/>
      <c r="V433" s="95"/>
      <c r="W433" s="178" t="str">
        <f t="shared" si="376"/>
        <v/>
      </c>
      <c r="X433" s="95" t="str">
        <f t="shared" si="377"/>
        <v/>
      </c>
      <c r="Y433" s="436"/>
      <c r="Z433" s="95"/>
      <c r="AA433" s="95"/>
      <c r="AB433" s="178" t="str">
        <f t="shared" si="378"/>
        <v/>
      </c>
      <c r="AC433" s="95" t="str">
        <f t="shared" si="379"/>
        <v/>
      </c>
      <c r="AD433" s="436"/>
      <c r="AE433" s="95"/>
      <c r="AF433" s="95"/>
      <c r="AG433" s="178" t="str">
        <f t="shared" si="380"/>
        <v/>
      </c>
      <c r="AH433" s="95" t="str">
        <f t="shared" si="381"/>
        <v/>
      </c>
      <c r="AI433" s="436"/>
      <c r="AJ433" s="95"/>
      <c r="AK433" s="95"/>
      <c r="AL433" s="178" t="str">
        <f t="shared" si="382"/>
        <v/>
      </c>
      <c r="AM433" s="95" t="str">
        <f t="shared" si="383"/>
        <v/>
      </c>
      <c r="AN433" s="436"/>
      <c r="AO433" s="95"/>
      <c r="AP433" s="95"/>
      <c r="AQ433" s="178" t="str">
        <f t="shared" si="384"/>
        <v/>
      </c>
      <c r="AR433" s="95" t="str">
        <f t="shared" si="385"/>
        <v/>
      </c>
      <c r="AS433" s="436"/>
      <c r="AT433" s="95"/>
      <c r="AU433" s="95"/>
      <c r="AV433" s="178" t="str">
        <f t="shared" si="386"/>
        <v/>
      </c>
      <c r="AW433" s="95" t="str">
        <f t="shared" si="387"/>
        <v/>
      </c>
      <c r="AX433" s="436"/>
    </row>
    <row r="434" spans="2:50">
      <c r="B434" s="435"/>
      <c r="C434" s="95">
        <f t="shared" si="372"/>
        <v>8</v>
      </c>
      <c r="D434" s="95"/>
      <c r="E434" s="95"/>
      <c r="F434" s="95"/>
      <c r="G434" s="178"/>
      <c r="H434" s="436"/>
      <c r="I434" s="154" t="str">
        <f t="shared" si="388"/>
        <v/>
      </c>
      <c r="J434" s="154" t="str">
        <f t="shared" si="388"/>
        <v/>
      </c>
      <c r="K434" s="155" t="str">
        <f t="shared" si="388"/>
        <v/>
      </c>
      <c r="L434" s="438"/>
      <c r="M434" s="154" t="str">
        <f t="shared" si="373"/>
        <v/>
      </c>
      <c r="N434" s="433"/>
      <c r="O434" s="433"/>
      <c r="P434" s="95"/>
      <c r="Q434" s="95"/>
      <c r="R434" s="178" t="str">
        <f t="shared" si="374"/>
        <v/>
      </c>
      <c r="S434" s="95" t="str">
        <f t="shared" si="375"/>
        <v/>
      </c>
      <c r="T434" s="436"/>
      <c r="U434" s="95"/>
      <c r="V434" s="95"/>
      <c r="W434" s="178" t="str">
        <f t="shared" si="376"/>
        <v/>
      </c>
      <c r="X434" s="95" t="str">
        <f t="shared" si="377"/>
        <v/>
      </c>
      <c r="Y434" s="436"/>
      <c r="Z434" s="95"/>
      <c r="AA434" s="95"/>
      <c r="AB434" s="178" t="str">
        <f t="shared" si="378"/>
        <v/>
      </c>
      <c r="AC434" s="95" t="str">
        <f t="shared" si="379"/>
        <v/>
      </c>
      <c r="AD434" s="436"/>
      <c r="AE434" s="95"/>
      <c r="AF434" s="95"/>
      <c r="AG434" s="178" t="str">
        <f t="shared" si="380"/>
        <v/>
      </c>
      <c r="AH434" s="95" t="str">
        <f t="shared" si="381"/>
        <v/>
      </c>
      <c r="AI434" s="436"/>
      <c r="AJ434" s="95"/>
      <c r="AK434" s="95"/>
      <c r="AL434" s="178" t="str">
        <f t="shared" si="382"/>
        <v/>
      </c>
      <c r="AM434" s="95" t="str">
        <f t="shared" si="383"/>
        <v/>
      </c>
      <c r="AN434" s="436"/>
      <c r="AO434" s="95"/>
      <c r="AP434" s="95"/>
      <c r="AQ434" s="178" t="str">
        <f t="shared" si="384"/>
        <v/>
      </c>
      <c r="AR434" s="95" t="str">
        <f t="shared" si="385"/>
        <v/>
      </c>
      <c r="AS434" s="436"/>
      <c r="AT434" s="95"/>
      <c r="AU434" s="95"/>
      <c r="AV434" s="178" t="str">
        <f t="shared" si="386"/>
        <v/>
      </c>
      <c r="AW434" s="95" t="str">
        <f t="shared" si="387"/>
        <v/>
      </c>
      <c r="AX434" s="436"/>
    </row>
    <row r="435" spans="2:50">
      <c r="B435" s="435"/>
      <c r="C435" s="95">
        <f t="shared" si="372"/>
        <v>9</v>
      </c>
      <c r="D435" s="95"/>
      <c r="E435" s="95"/>
      <c r="F435" s="95"/>
      <c r="G435" s="178"/>
      <c r="H435" s="436"/>
      <c r="I435" s="154" t="str">
        <f t="shared" si="388"/>
        <v/>
      </c>
      <c r="J435" s="154" t="str">
        <f t="shared" si="388"/>
        <v/>
      </c>
      <c r="K435" s="155" t="str">
        <f t="shared" si="388"/>
        <v/>
      </c>
      <c r="L435" s="438"/>
      <c r="M435" s="154" t="str">
        <f t="shared" si="373"/>
        <v/>
      </c>
      <c r="N435" s="433"/>
      <c r="O435" s="433"/>
      <c r="P435" s="95"/>
      <c r="Q435" s="95"/>
      <c r="R435" s="178" t="str">
        <f t="shared" si="374"/>
        <v/>
      </c>
      <c r="S435" s="95" t="str">
        <f t="shared" si="375"/>
        <v/>
      </c>
      <c r="T435" s="436"/>
      <c r="U435" s="95"/>
      <c r="V435" s="95"/>
      <c r="W435" s="178" t="str">
        <f t="shared" si="376"/>
        <v/>
      </c>
      <c r="X435" s="95" t="str">
        <f t="shared" si="377"/>
        <v/>
      </c>
      <c r="Y435" s="436"/>
      <c r="Z435" s="95"/>
      <c r="AA435" s="95"/>
      <c r="AB435" s="178" t="str">
        <f t="shared" si="378"/>
        <v/>
      </c>
      <c r="AC435" s="95" t="str">
        <f t="shared" si="379"/>
        <v/>
      </c>
      <c r="AD435" s="436"/>
      <c r="AE435" s="95"/>
      <c r="AF435" s="95"/>
      <c r="AG435" s="178" t="str">
        <f t="shared" si="380"/>
        <v/>
      </c>
      <c r="AH435" s="95" t="str">
        <f t="shared" si="381"/>
        <v/>
      </c>
      <c r="AI435" s="436"/>
      <c r="AJ435" s="95"/>
      <c r="AK435" s="95"/>
      <c r="AL435" s="178" t="str">
        <f t="shared" si="382"/>
        <v/>
      </c>
      <c r="AM435" s="95" t="str">
        <f t="shared" si="383"/>
        <v/>
      </c>
      <c r="AN435" s="436"/>
      <c r="AO435" s="95"/>
      <c r="AP435" s="95"/>
      <c r="AQ435" s="178" t="str">
        <f t="shared" si="384"/>
        <v/>
      </c>
      <c r="AR435" s="95" t="str">
        <f t="shared" si="385"/>
        <v/>
      </c>
      <c r="AS435" s="436"/>
      <c r="AT435" s="95"/>
      <c r="AU435" s="95"/>
      <c r="AV435" s="178" t="str">
        <f t="shared" si="386"/>
        <v/>
      </c>
      <c r="AW435" s="95" t="str">
        <f t="shared" si="387"/>
        <v/>
      </c>
      <c r="AX435" s="436"/>
    </row>
    <row r="436" spans="2:50">
      <c r="B436" s="435"/>
      <c r="C436" s="95">
        <f t="shared" si="372"/>
        <v>10</v>
      </c>
      <c r="D436" s="95"/>
      <c r="E436" s="95"/>
      <c r="F436" s="95"/>
      <c r="G436" s="178"/>
      <c r="H436" s="436"/>
      <c r="I436" s="154" t="str">
        <f t="shared" si="388"/>
        <v/>
      </c>
      <c r="J436" s="154" t="str">
        <f t="shared" si="388"/>
        <v/>
      </c>
      <c r="K436" s="155" t="str">
        <f t="shared" si="388"/>
        <v/>
      </c>
      <c r="L436" s="438"/>
      <c r="M436" s="154" t="str">
        <f t="shared" si="373"/>
        <v/>
      </c>
      <c r="N436" s="433"/>
      <c r="O436" s="433"/>
      <c r="P436" s="95"/>
      <c r="Q436" s="95"/>
      <c r="R436" s="178" t="str">
        <f t="shared" si="374"/>
        <v/>
      </c>
      <c r="S436" s="95" t="str">
        <f t="shared" si="375"/>
        <v/>
      </c>
      <c r="T436" s="436"/>
      <c r="U436" s="95"/>
      <c r="V436" s="95"/>
      <c r="W436" s="178" t="str">
        <f t="shared" si="376"/>
        <v/>
      </c>
      <c r="X436" s="95" t="str">
        <f t="shared" si="377"/>
        <v/>
      </c>
      <c r="Y436" s="436"/>
      <c r="Z436" s="95"/>
      <c r="AA436" s="95"/>
      <c r="AB436" s="178" t="str">
        <f t="shared" si="378"/>
        <v/>
      </c>
      <c r="AC436" s="95" t="str">
        <f t="shared" si="379"/>
        <v/>
      </c>
      <c r="AD436" s="436"/>
      <c r="AE436" s="95"/>
      <c r="AF436" s="95"/>
      <c r="AG436" s="178" t="str">
        <f t="shared" si="380"/>
        <v/>
      </c>
      <c r="AH436" s="95" t="str">
        <f t="shared" si="381"/>
        <v/>
      </c>
      <c r="AI436" s="436"/>
      <c r="AJ436" s="95"/>
      <c r="AK436" s="95"/>
      <c r="AL436" s="178" t="str">
        <f t="shared" si="382"/>
        <v/>
      </c>
      <c r="AM436" s="95" t="str">
        <f t="shared" si="383"/>
        <v/>
      </c>
      <c r="AN436" s="436"/>
      <c r="AO436" s="95"/>
      <c r="AP436" s="95"/>
      <c r="AQ436" s="178" t="str">
        <f t="shared" si="384"/>
        <v/>
      </c>
      <c r="AR436" s="95" t="str">
        <f t="shared" si="385"/>
        <v/>
      </c>
      <c r="AS436" s="436"/>
      <c r="AT436" s="95"/>
      <c r="AU436" s="95"/>
      <c r="AV436" s="178" t="str">
        <f t="shared" si="386"/>
        <v/>
      </c>
      <c r="AW436" s="95" t="str">
        <f t="shared" si="387"/>
        <v/>
      </c>
      <c r="AX436" s="436"/>
    </row>
    <row r="437" spans="2:50">
      <c r="B437" s="435"/>
      <c r="C437" s="95">
        <f t="shared" si="372"/>
        <v>11</v>
      </c>
      <c r="D437" s="95"/>
      <c r="E437" s="95"/>
      <c r="F437" s="95"/>
      <c r="G437" s="178"/>
      <c r="H437" s="436"/>
      <c r="I437" s="154" t="str">
        <f t="shared" si="388"/>
        <v/>
      </c>
      <c r="J437" s="154" t="str">
        <f t="shared" si="388"/>
        <v/>
      </c>
      <c r="K437" s="155" t="str">
        <f t="shared" si="388"/>
        <v/>
      </c>
      <c r="L437" s="438"/>
      <c r="M437" s="154" t="str">
        <f t="shared" si="373"/>
        <v/>
      </c>
      <c r="N437" s="433"/>
      <c r="O437" s="433"/>
      <c r="P437" s="95"/>
      <c r="Q437" s="95"/>
      <c r="R437" s="178" t="str">
        <f t="shared" si="374"/>
        <v/>
      </c>
      <c r="S437" s="95" t="str">
        <f t="shared" si="375"/>
        <v/>
      </c>
      <c r="T437" s="436"/>
      <c r="U437" s="95"/>
      <c r="V437" s="95"/>
      <c r="W437" s="178" t="str">
        <f t="shared" si="376"/>
        <v/>
      </c>
      <c r="X437" s="95" t="str">
        <f t="shared" si="377"/>
        <v/>
      </c>
      <c r="Y437" s="436"/>
      <c r="Z437" s="95"/>
      <c r="AA437" s="95"/>
      <c r="AB437" s="178" t="str">
        <f t="shared" si="378"/>
        <v/>
      </c>
      <c r="AC437" s="95" t="str">
        <f t="shared" si="379"/>
        <v/>
      </c>
      <c r="AD437" s="436"/>
      <c r="AE437" s="95"/>
      <c r="AF437" s="95"/>
      <c r="AG437" s="178" t="str">
        <f t="shared" si="380"/>
        <v/>
      </c>
      <c r="AH437" s="95" t="str">
        <f t="shared" si="381"/>
        <v/>
      </c>
      <c r="AI437" s="436"/>
      <c r="AJ437" s="95"/>
      <c r="AK437" s="95"/>
      <c r="AL437" s="178" t="str">
        <f t="shared" si="382"/>
        <v/>
      </c>
      <c r="AM437" s="95" t="str">
        <f t="shared" si="383"/>
        <v/>
      </c>
      <c r="AN437" s="436"/>
      <c r="AO437" s="95"/>
      <c r="AP437" s="95"/>
      <c r="AQ437" s="178" t="str">
        <f t="shared" si="384"/>
        <v/>
      </c>
      <c r="AR437" s="95" t="str">
        <f t="shared" si="385"/>
        <v/>
      </c>
      <c r="AS437" s="436"/>
      <c r="AT437" s="95"/>
      <c r="AU437" s="95"/>
      <c r="AV437" s="178" t="str">
        <f t="shared" si="386"/>
        <v/>
      </c>
      <c r="AW437" s="95" t="str">
        <f t="shared" si="387"/>
        <v/>
      </c>
      <c r="AX437" s="436"/>
    </row>
    <row r="438" spans="2:50">
      <c r="B438" s="435"/>
      <c r="C438" s="95">
        <f t="shared" si="372"/>
        <v>12</v>
      </c>
      <c r="D438" s="95"/>
      <c r="E438" s="95"/>
      <c r="F438" s="95"/>
      <c r="G438" s="178"/>
      <c r="H438" s="436"/>
      <c r="I438" s="154" t="str">
        <f t="shared" si="388"/>
        <v/>
      </c>
      <c r="J438" s="154" t="str">
        <f t="shared" si="388"/>
        <v/>
      </c>
      <c r="K438" s="155" t="str">
        <f t="shared" si="388"/>
        <v/>
      </c>
      <c r="L438" s="438"/>
      <c r="M438" s="154" t="str">
        <f t="shared" si="373"/>
        <v/>
      </c>
      <c r="N438" s="433"/>
      <c r="O438" s="433"/>
      <c r="P438" s="95"/>
      <c r="Q438" s="95"/>
      <c r="R438" s="178" t="str">
        <f t="shared" si="374"/>
        <v/>
      </c>
      <c r="S438" s="95" t="str">
        <f t="shared" si="375"/>
        <v/>
      </c>
      <c r="T438" s="436"/>
      <c r="U438" s="95"/>
      <c r="V438" s="95"/>
      <c r="W438" s="178" t="str">
        <f t="shared" si="376"/>
        <v/>
      </c>
      <c r="X438" s="95" t="str">
        <f t="shared" si="377"/>
        <v/>
      </c>
      <c r="Y438" s="436"/>
      <c r="Z438" s="95"/>
      <c r="AA438" s="95"/>
      <c r="AB438" s="178" t="str">
        <f t="shared" si="378"/>
        <v/>
      </c>
      <c r="AC438" s="95" t="str">
        <f t="shared" si="379"/>
        <v/>
      </c>
      <c r="AD438" s="436"/>
      <c r="AE438" s="95"/>
      <c r="AF438" s="95"/>
      <c r="AG438" s="178" t="str">
        <f t="shared" si="380"/>
        <v/>
      </c>
      <c r="AH438" s="95" t="str">
        <f t="shared" si="381"/>
        <v/>
      </c>
      <c r="AI438" s="436"/>
      <c r="AJ438" s="95"/>
      <c r="AK438" s="95"/>
      <c r="AL438" s="178" t="str">
        <f t="shared" si="382"/>
        <v/>
      </c>
      <c r="AM438" s="95" t="str">
        <f t="shared" si="383"/>
        <v/>
      </c>
      <c r="AN438" s="436"/>
      <c r="AO438" s="95"/>
      <c r="AP438" s="95"/>
      <c r="AQ438" s="178" t="str">
        <f t="shared" si="384"/>
        <v/>
      </c>
      <c r="AR438" s="95" t="str">
        <f t="shared" si="385"/>
        <v/>
      </c>
      <c r="AS438" s="436"/>
      <c r="AT438" s="95"/>
      <c r="AU438" s="95"/>
      <c r="AV438" s="178" t="str">
        <f t="shared" si="386"/>
        <v/>
      </c>
      <c r="AW438" s="95" t="str">
        <f t="shared" si="387"/>
        <v/>
      </c>
      <c r="AX438" s="436"/>
    </row>
    <row r="439" spans="2:50">
      <c r="B439" s="435"/>
      <c r="C439" s="95">
        <f t="shared" si="372"/>
        <v>13</v>
      </c>
      <c r="D439" s="95"/>
      <c r="E439" s="95"/>
      <c r="F439" s="95"/>
      <c r="G439" s="178"/>
      <c r="H439" s="436"/>
      <c r="I439" s="154" t="str">
        <f t="shared" si="388"/>
        <v/>
      </c>
      <c r="J439" s="154" t="str">
        <f t="shared" si="388"/>
        <v/>
      </c>
      <c r="K439" s="155" t="str">
        <f t="shared" si="388"/>
        <v/>
      </c>
      <c r="L439" s="438"/>
      <c r="M439" s="154" t="str">
        <f t="shared" si="373"/>
        <v/>
      </c>
      <c r="N439" s="433"/>
      <c r="O439" s="433"/>
      <c r="P439" s="95"/>
      <c r="Q439" s="95"/>
      <c r="R439" s="178" t="str">
        <f t="shared" si="374"/>
        <v/>
      </c>
      <c r="S439" s="95" t="str">
        <f t="shared" si="375"/>
        <v/>
      </c>
      <c r="T439" s="436"/>
      <c r="U439" s="95"/>
      <c r="V439" s="95"/>
      <c r="W439" s="178" t="str">
        <f t="shared" si="376"/>
        <v/>
      </c>
      <c r="X439" s="95" t="str">
        <f t="shared" si="377"/>
        <v/>
      </c>
      <c r="Y439" s="436"/>
      <c r="Z439" s="95"/>
      <c r="AA439" s="95"/>
      <c r="AB439" s="178" t="str">
        <f t="shared" si="378"/>
        <v/>
      </c>
      <c r="AC439" s="95" t="str">
        <f t="shared" si="379"/>
        <v/>
      </c>
      <c r="AD439" s="436"/>
      <c r="AE439" s="95"/>
      <c r="AF439" s="95"/>
      <c r="AG439" s="178" t="str">
        <f t="shared" si="380"/>
        <v/>
      </c>
      <c r="AH439" s="95" t="str">
        <f t="shared" si="381"/>
        <v/>
      </c>
      <c r="AI439" s="436"/>
      <c r="AJ439" s="95"/>
      <c r="AK439" s="95"/>
      <c r="AL439" s="178" t="str">
        <f t="shared" si="382"/>
        <v/>
      </c>
      <c r="AM439" s="95" t="str">
        <f t="shared" si="383"/>
        <v/>
      </c>
      <c r="AN439" s="436"/>
      <c r="AO439" s="95"/>
      <c r="AP439" s="95"/>
      <c r="AQ439" s="178" t="str">
        <f t="shared" si="384"/>
        <v/>
      </c>
      <c r="AR439" s="95" t="str">
        <f t="shared" si="385"/>
        <v/>
      </c>
      <c r="AS439" s="436"/>
      <c r="AT439" s="95"/>
      <c r="AU439" s="95"/>
      <c r="AV439" s="178" t="str">
        <f t="shared" si="386"/>
        <v/>
      </c>
      <c r="AW439" s="95" t="str">
        <f t="shared" si="387"/>
        <v/>
      </c>
      <c r="AX439" s="436"/>
    </row>
    <row r="440" spans="2:50">
      <c r="B440" s="435"/>
      <c r="C440" s="95">
        <f t="shared" si="372"/>
        <v>14</v>
      </c>
      <c r="D440" s="95"/>
      <c r="E440" s="95"/>
      <c r="F440" s="95"/>
      <c r="G440" s="178"/>
      <c r="H440" s="436"/>
      <c r="I440" s="154" t="str">
        <f t="shared" si="388"/>
        <v/>
      </c>
      <c r="J440" s="154" t="str">
        <f t="shared" si="388"/>
        <v/>
      </c>
      <c r="K440" s="155" t="str">
        <f t="shared" si="388"/>
        <v/>
      </c>
      <c r="L440" s="438"/>
      <c r="M440" s="154" t="str">
        <f t="shared" si="373"/>
        <v/>
      </c>
      <c r="N440" s="433"/>
      <c r="O440" s="433"/>
      <c r="P440" s="95"/>
      <c r="Q440" s="95"/>
      <c r="R440" s="178" t="str">
        <f t="shared" si="374"/>
        <v/>
      </c>
      <c r="S440" s="95" t="str">
        <f t="shared" si="375"/>
        <v/>
      </c>
      <c r="T440" s="436"/>
      <c r="U440" s="95"/>
      <c r="V440" s="95"/>
      <c r="W440" s="178" t="str">
        <f t="shared" si="376"/>
        <v/>
      </c>
      <c r="X440" s="95" t="str">
        <f t="shared" si="377"/>
        <v/>
      </c>
      <c r="Y440" s="436"/>
      <c r="Z440" s="95"/>
      <c r="AA440" s="95"/>
      <c r="AB440" s="178" t="str">
        <f t="shared" si="378"/>
        <v/>
      </c>
      <c r="AC440" s="95" t="str">
        <f t="shared" si="379"/>
        <v/>
      </c>
      <c r="AD440" s="436"/>
      <c r="AE440" s="95"/>
      <c r="AF440" s="95"/>
      <c r="AG440" s="178" t="str">
        <f t="shared" si="380"/>
        <v/>
      </c>
      <c r="AH440" s="95" t="str">
        <f t="shared" si="381"/>
        <v/>
      </c>
      <c r="AI440" s="436"/>
      <c r="AJ440" s="95"/>
      <c r="AK440" s="95"/>
      <c r="AL440" s="178" t="str">
        <f t="shared" si="382"/>
        <v/>
      </c>
      <c r="AM440" s="95" t="str">
        <f t="shared" si="383"/>
        <v/>
      </c>
      <c r="AN440" s="436"/>
      <c r="AO440" s="95"/>
      <c r="AP440" s="95"/>
      <c r="AQ440" s="178" t="str">
        <f t="shared" si="384"/>
        <v/>
      </c>
      <c r="AR440" s="95" t="str">
        <f t="shared" si="385"/>
        <v/>
      </c>
      <c r="AS440" s="436"/>
      <c r="AT440" s="95"/>
      <c r="AU440" s="95"/>
      <c r="AV440" s="178" t="str">
        <f t="shared" si="386"/>
        <v/>
      </c>
      <c r="AW440" s="95" t="str">
        <f t="shared" si="387"/>
        <v/>
      </c>
      <c r="AX440" s="436"/>
    </row>
    <row r="441" spans="2:50">
      <c r="B441" s="435"/>
      <c r="C441" s="95">
        <f t="shared" si="372"/>
        <v>15</v>
      </c>
      <c r="D441" s="95"/>
      <c r="E441" s="95"/>
      <c r="F441" s="95"/>
      <c r="G441" s="178"/>
      <c r="H441" s="436"/>
      <c r="I441" s="154" t="str">
        <f t="shared" si="388"/>
        <v/>
      </c>
      <c r="J441" s="154" t="str">
        <f t="shared" si="388"/>
        <v/>
      </c>
      <c r="K441" s="155" t="str">
        <f t="shared" si="388"/>
        <v/>
      </c>
      <c r="L441" s="439"/>
      <c r="M441" s="154" t="str">
        <f t="shared" si="373"/>
        <v/>
      </c>
      <c r="N441" s="433"/>
      <c r="O441" s="433"/>
      <c r="P441" s="95"/>
      <c r="Q441" s="95"/>
      <c r="R441" s="178" t="str">
        <f t="shared" si="374"/>
        <v/>
      </c>
      <c r="S441" s="95" t="str">
        <f t="shared" si="375"/>
        <v/>
      </c>
      <c r="T441" s="436"/>
      <c r="U441" s="95"/>
      <c r="V441" s="95"/>
      <c r="W441" s="178" t="str">
        <f t="shared" si="376"/>
        <v/>
      </c>
      <c r="X441" s="95" t="str">
        <f t="shared" si="377"/>
        <v/>
      </c>
      <c r="Y441" s="436"/>
      <c r="Z441" s="95"/>
      <c r="AA441" s="95"/>
      <c r="AB441" s="178" t="str">
        <f t="shared" si="378"/>
        <v/>
      </c>
      <c r="AC441" s="95" t="str">
        <f t="shared" si="379"/>
        <v/>
      </c>
      <c r="AD441" s="436"/>
      <c r="AE441" s="95"/>
      <c r="AF441" s="95"/>
      <c r="AG441" s="178" t="str">
        <f t="shared" si="380"/>
        <v/>
      </c>
      <c r="AH441" s="95" t="str">
        <f t="shared" si="381"/>
        <v/>
      </c>
      <c r="AI441" s="436"/>
      <c r="AJ441" s="95"/>
      <c r="AK441" s="95"/>
      <c r="AL441" s="178" t="str">
        <f t="shared" si="382"/>
        <v/>
      </c>
      <c r="AM441" s="95" t="str">
        <f t="shared" si="383"/>
        <v/>
      </c>
      <c r="AN441" s="436"/>
      <c r="AO441" s="95"/>
      <c r="AP441" s="95"/>
      <c r="AQ441" s="178" t="str">
        <f t="shared" si="384"/>
        <v/>
      </c>
      <c r="AR441" s="95" t="str">
        <f t="shared" si="385"/>
        <v/>
      </c>
      <c r="AS441" s="436"/>
      <c r="AT441" s="95"/>
      <c r="AU441" s="95"/>
      <c r="AV441" s="178" t="str">
        <f t="shared" si="386"/>
        <v/>
      </c>
      <c r="AW441" s="95" t="str">
        <f t="shared" si="387"/>
        <v/>
      </c>
      <c r="AX441" s="436"/>
    </row>
    <row r="442" spans="2:50" ht="15.75">
      <c r="B442" s="443" t="s">
        <v>167</v>
      </c>
      <c r="C442" s="444"/>
      <c r="D442" s="444"/>
      <c r="E442" s="444"/>
      <c r="F442" s="444"/>
      <c r="G442" s="444"/>
      <c r="H442" s="444"/>
      <c r="I442" s="151"/>
      <c r="J442" s="151"/>
      <c r="K442" s="151"/>
      <c r="L442" s="151"/>
      <c r="M442" s="151"/>
      <c r="N442" s="433" t="s">
        <v>159</v>
      </c>
      <c r="O442" s="446" t="s">
        <v>106</v>
      </c>
      <c r="P442" s="448">
        <f>AT422+1</f>
        <v>46021</v>
      </c>
      <c r="Q442" s="435"/>
      <c r="R442" s="435"/>
      <c r="S442" s="435"/>
      <c r="T442" s="435"/>
      <c r="U442" s="448">
        <f>P442+1</f>
        <v>46022</v>
      </c>
      <c r="V442" s="435"/>
      <c r="W442" s="435"/>
      <c r="X442" s="435"/>
      <c r="Y442" s="435"/>
      <c r="Z442" s="448">
        <f>U442+1</f>
        <v>46023</v>
      </c>
      <c r="AA442" s="435"/>
      <c r="AB442" s="435"/>
      <c r="AC442" s="435"/>
      <c r="AD442" s="435"/>
      <c r="AE442" s="448">
        <f>Z442+1</f>
        <v>46024</v>
      </c>
      <c r="AF442" s="435"/>
      <c r="AG442" s="435"/>
      <c r="AH442" s="435"/>
      <c r="AI442" s="435"/>
      <c r="AJ442" s="448">
        <f>AE442+1</f>
        <v>46025</v>
      </c>
      <c r="AK442" s="435"/>
      <c r="AL442" s="435"/>
      <c r="AM442" s="435"/>
      <c r="AN442" s="435"/>
      <c r="AO442" s="448">
        <f>AJ442+1</f>
        <v>46026</v>
      </c>
      <c r="AP442" s="435"/>
      <c r="AQ442" s="435"/>
      <c r="AR442" s="435"/>
      <c r="AS442" s="435"/>
      <c r="AT442" s="448">
        <f>AO442+1</f>
        <v>46027</v>
      </c>
      <c r="AU442" s="435"/>
      <c r="AV442" s="435"/>
      <c r="AW442" s="435"/>
      <c r="AX442" s="435"/>
    </row>
    <row r="443" spans="2:50" ht="15.75">
      <c r="B443" s="445"/>
      <c r="C443" s="445"/>
      <c r="D443" s="445"/>
      <c r="E443" s="445"/>
      <c r="F443" s="445"/>
      <c r="G443" s="445"/>
      <c r="H443" s="445"/>
      <c r="I443" s="151"/>
      <c r="J443" s="151"/>
      <c r="K443" s="151"/>
      <c r="L443" s="151"/>
      <c r="M443" s="151"/>
      <c r="N443" s="433"/>
      <c r="O443" s="447"/>
      <c r="P443" s="448" t="s">
        <v>120</v>
      </c>
      <c r="Q443" s="435"/>
      <c r="R443" s="435"/>
      <c r="S443" s="435"/>
      <c r="T443" s="435"/>
      <c r="U443" s="448" t="s">
        <v>114</v>
      </c>
      <c r="V443" s="435"/>
      <c r="W443" s="435"/>
      <c r="X443" s="435"/>
      <c r="Y443" s="435"/>
      <c r="Z443" s="448" t="s">
        <v>115</v>
      </c>
      <c r="AA443" s="435"/>
      <c r="AB443" s="435"/>
      <c r="AC443" s="435"/>
      <c r="AD443" s="435"/>
      <c r="AE443" s="448" t="s">
        <v>116</v>
      </c>
      <c r="AF443" s="435"/>
      <c r="AG443" s="435"/>
      <c r="AH443" s="435"/>
      <c r="AI443" s="435"/>
      <c r="AJ443" s="448" t="s">
        <v>117</v>
      </c>
      <c r="AK443" s="435"/>
      <c r="AL443" s="435"/>
      <c r="AM443" s="435"/>
      <c r="AN443" s="435"/>
      <c r="AO443" s="448" t="s">
        <v>118</v>
      </c>
      <c r="AP443" s="435"/>
      <c r="AQ443" s="435"/>
      <c r="AR443" s="435"/>
      <c r="AS443" s="435"/>
      <c r="AT443" s="448" t="s">
        <v>119</v>
      </c>
      <c r="AU443" s="435"/>
      <c r="AV443" s="435"/>
      <c r="AW443" s="435"/>
      <c r="AX443" s="435"/>
    </row>
    <row r="444" spans="2:50">
      <c r="B444" s="433" t="s">
        <v>155</v>
      </c>
      <c r="C444" s="433" t="s">
        <v>147</v>
      </c>
      <c r="D444" s="433"/>
      <c r="E444" s="433" t="s">
        <v>149</v>
      </c>
      <c r="F444" s="433"/>
      <c r="G444" s="433"/>
      <c r="H444" s="440" t="s">
        <v>156</v>
      </c>
      <c r="I444" s="434" t="s">
        <v>225</v>
      </c>
      <c r="J444" s="434"/>
      <c r="K444" s="434"/>
      <c r="L444" s="434" t="s">
        <v>156</v>
      </c>
      <c r="M444" s="434" t="s">
        <v>168</v>
      </c>
      <c r="N444" s="433"/>
      <c r="O444" s="433" t="s">
        <v>158</v>
      </c>
      <c r="P444" s="430" t="s">
        <v>152</v>
      </c>
      <c r="Q444" s="431"/>
      <c r="R444" s="431"/>
      <c r="S444" s="432"/>
      <c r="T444" s="433" t="s">
        <v>156</v>
      </c>
      <c r="U444" s="430" t="s">
        <v>152</v>
      </c>
      <c r="V444" s="431"/>
      <c r="W444" s="431"/>
      <c r="X444" s="432"/>
      <c r="Y444" s="433" t="s">
        <v>156</v>
      </c>
      <c r="Z444" s="430" t="s">
        <v>152</v>
      </c>
      <c r="AA444" s="431"/>
      <c r="AB444" s="431"/>
      <c r="AC444" s="432"/>
      <c r="AD444" s="433" t="s">
        <v>156</v>
      </c>
      <c r="AE444" s="430" t="s">
        <v>152</v>
      </c>
      <c r="AF444" s="431"/>
      <c r="AG444" s="431"/>
      <c r="AH444" s="432"/>
      <c r="AI444" s="433" t="s">
        <v>156</v>
      </c>
      <c r="AJ444" s="430" t="s">
        <v>152</v>
      </c>
      <c r="AK444" s="431"/>
      <c r="AL444" s="431"/>
      <c r="AM444" s="432"/>
      <c r="AN444" s="433" t="s">
        <v>156</v>
      </c>
      <c r="AO444" s="430" t="s">
        <v>152</v>
      </c>
      <c r="AP444" s="431"/>
      <c r="AQ444" s="431"/>
      <c r="AR444" s="432"/>
      <c r="AS444" s="433" t="s">
        <v>156</v>
      </c>
      <c r="AT444" s="430" t="s">
        <v>152</v>
      </c>
      <c r="AU444" s="431"/>
      <c r="AV444" s="431"/>
      <c r="AW444" s="432"/>
      <c r="AX444" s="433" t="s">
        <v>156</v>
      </c>
    </row>
    <row r="445" spans="2:50">
      <c r="B445" s="433"/>
      <c r="C445" s="433"/>
      <c r="D445" s="433"/>
      <c r="E445" s="433" t="s">
        <v>148</v>
      </c>
      <c r="F445" s="433"/>
      <c r="G445" s="433"/>
      <c r="H445" s="441"/>
      <c r="I445" s="434" t="s">
        <v>148</v>
      </c>
      <c r="J445" s="434"/>
      <c r="K445" s="434"/>
      <c r="L445" s="434"/>
      <c r="M445" s="434"/>
      <c r="N445" s="433"/>
      <c r="O445" s="433"/>
      <c r="P445" s="430" t="s">
        <v>153</v>
      </c>
      <c r="Q445" s="431"/>
      <c r="R445" s="431"/>
      <c r="S445" s="432"/>
      <c r="T445" s="433"/>
      <c r="U445" s="430" t="s">
        <v>153</v>
      </c>
      <c r="V445" s="431"/>
      <c r="W445" s="431"/>
      <c r="X445" s="432"/>
      <c r="Y445" s="433"/>
      <c r="Z445" s="430" t="s">
        <v>153</v>
      </c>
      <c r="AA445" s="431"/>
      <c r="AB445" s="431"/>
      <c r="AC445" s="432"/>
      <c r="AD445" s="433"/>
      <c r="AE445" s="430" t="s">
        <v>153</v>
      </c>
      <c r="AF445" s="431"/>
      <c r="AG445" s="431"/>
      <c r="AH445" s="432"/>
      <c r="AI445" s="433"/>
      <c r="AJ445" s="430" t="s">
        <v>153</v>
      </c>
      <c r="AK445" s="431"/>
      <c r="AL445" s="431"/>
      <c r="AM445" s="432"/>
      <c r="AN445" s="433"/>
      <c r="AO445" s="430" t="s">
        <v>153</v>
      </c>
      <c r="AP445" s="431"/>
      <c r="AQ445" s="431"/>
      <c r="AR445" s="432"/>
      <c r="AS445" s="433"/>
      <c r="AT445" s="430" t="s">
        <v>153</v>
      </c>
      <c r="AU445" s="431"/>
      <c r="AV445" s="431"/>
      <c r="AW445" s="432"/>
      <c r="AX445" s="433"/>
    </row>
    <row r="446" spans="2:50">
      <c r="B446" s="433"/>
      <c r="C446" s="433"/>
      <c r="D446" s="433"/>
      <c r="E446" s="94" t="s">
        <v>150</v>
      </c>
      <c r="F446" s="94" t="s">
        <v>151</v>
      </c>
      <c r="G446" s="94" t="s">
        <v>154</v>
      </c>
      <c r="H446" s="442"/>
      <c r="I446" s="153" t="s">
        <v>150</v>
      </c>
      <c r="J446" s="153" t="s">
        <v>151</v>
      </c>
      <c r="K446" s="153" t="s">
        <v>154</v>
      </c>
      <c r="L446" s="434"/>
      <c r="M446" s="434"/>
      <c r="N446" s="433"/>
      <c r="O446" s="433"/>
      <c r="P446" s="94" t="s">
        <v>150</v>
      </c>
      <c r="Q446" s="94" t="s">
        <v>151</v>
      </c>
      <c r="R446" s="94" t="s">
        <v>154</v>
      </c>
      <c r="S446" s="94" t="s">
        <v>168</v>
      </c>
      <c r="T446" s="433"/>
      <c r="U446" s="94" t="s">
        <v>150</v>
      </c>
      <c r="V446" s="94" t="s">
        <v>151</v>
      </c>
      <c r="W446" s="94" t="s">
        <v>154</v>
      </c>
      <c r="X446" s="94" t="s">
        <v>168</v>
      </c>
      <c r="Y446" s="433"/>
      <c r="Z446" s="94" t="s">
        <v>150</v>
      </c>
      <c r="AA446" s="94" t="s">
        <v>151</v>
      </c>
      <c r="AB446" s="94" t="s">
        <v>154</v>
      </c>
      <c r="AC446" s="94" t="s">
        <v>168</v>
      </c>
      <c r="AD446" s="43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3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3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3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33"/>
    </row>
    <row r="447" spans="2:50">
      <c r="B447" s="433" t="s">
        <v>870</v>
      </c>
      <c r="C447" s="95">
        <f>C427</f>
        <v>1</v>
      </c>
      <c r="D447" s="95"/>
      <c r="E447" s="95"/>
      <c r="F447" s="95"/>
      <c r="G447" s="178" t="e">
        <f>F447/E447</f>
        <v>#DIV/0!</v>
      </c>
      <c r="H447" s="436" t="e">
        <f>AVERAGE(G447:G461)</f>
        <v>#DIV/0!</v>
      </c>
      <c r="I447" s="154" t="str">
        <f t="shared" ref="I447:K449" si="389">IFERROR(AVERAGE(P447,U447,Z447,AE447,AJ447,AO447,AT447),"")</f>
        <v/>
      </c>
      <c r="J447" s="154" t="str">
        <f t="shared" si="389"/>
        <v/>
      </c>
      <c r="K447" s="155" t="str">
        <f t="shared" si="389"/>
        <v/>
      </c>
      <c r="L447" s="437" t="str">
        <f>IFERROR(AVERAGE(K447:K461),"-")</f>
        <v>-</v>
      </c>
      <c r="M447" s="154" t="str">
        <f>IFERROR(RANK(K447, K$447:K$461),"")</f>
        <v/>
      </c>
      <c r="N447" s="433"/>
      <c r="O447" s="433"/>
      <c r="P447" s="95"/>
      <c r="Q447" s="95"/>
      <c r="R447" s="178" t="str">
        <f>IFERROR(Q447/P447,"")</f>
        <v/>
      </c>
      <c r="S447" s="95" t="str">
        <f>IFERROR(RANK(R447, R$447:R$461),"")</f>
        <v/>
      </c>
      <c r="T447" s="436" t="e">
        <f>AVERAGE(R447:R461)</f>
        <v>#DIV/0!</v>
      </c>
      <c r="U447" s="95"/>
      <c r="V447" s="95"/>
      <c r="W447" s="178" t="str">
        <f>IFERROR(V447/U447,"")</f>
        <v/>
      </c>
      <c r="X447" s="95" t="str">
        <f>IFERROR(RANK(W447, W$447:W$461),"")</f>
        <v/>
      </c>
      <c r="Y447" s="436" t="e">
        <f>AVERAGE(W447:W461)</f>
        <v>#DIV/0!</v>
      </c>
      <c r="Z447" s="95"/>
      <c r="AA447" s="95"/>
      <c r="AB447" s="178" t="str">
        <f>IFERROR(AA447/Z447,"")</f>
        <v/>
      </c>
      <c r="AC447" s="95" t="str">
        <f>IFERROR(RANK(AB447, AB$447:AB$461),"")</f>
        <v/>
      </c>
      <c r="AD447" s="436" t="e">
        <f>AVERAGE(AB447:AB461)</f>
        <v>#DIV/0!</v>
      </c>
      <c r="AE447" s="95"/>
      <c r="AF447" s="95"/>
      <c r="AG447" s="178" t="str">
        <f>IFERROR(AF447/AE447,"")</f>
        <v/>
      </c>
      <c r="AH447" s="95" t="str">
        <f>IFERROR(RANK(AG447, AG$447:AG$461),"")</f>
        <v/>
      </c>
      <c r="AI447" s="436" t="e">
        <f>AVERAGE(AG447:AG461)</f>
        <v>#DIV/0!</v>
      </c>
      <c r="AJ447" s="95"/>
      <c r="AK447" s="95"/>
      <c r="AL447" s="178" t="str">
        <f>IFERROR(AK447/AJ447,"")</f>
        <v/>
      </c>
      <c r="AM447" s="95" t="str">
        <f>IFERROR(RANK(AL447, AL$447:AL$461),"")</f>
        <v/>
      </c>
      <c r="AN447" s="436" t="e">
        <f>AVERAGE(AL447:AL461)</f>
        <v>#DIV/0!</v>
      </c>
      <c r="AO447" s="95"/>
      <c r="AP447" s="95"/>
      <c r="AQ447" s="178" t="str">
        <f>IFERROR(AP447/AO447,"")</f>
        <v/>
      </c>
      <c r="AR447" s="95" t="str">
        <f>IFERROR(RANK(AQ447, AQ$447:AQ$461),"")</f>
        <v/>
      </c>
      <c r="AS447" s="436" t="e">
        <f>AVERAGE(AQ447:AQ461)</f>
        <v>#DIV/0!</v>
      </c>
      <c r="AT447" s="95"/>
      <c r="AU447" s="95"/>
      <c r="AV447" s="178" t="str">
        <f>IFERROR(AU447/AT447,"")</f>
        <v/>
      </c>
      <c r="AW447" s="95" t="str">
        <f>IFERROR(RANK(AV447, AV$447:AV$461),"")</f>
        <v/>
      </c>
      <c r="AX447" s="436" t="e">
        <f>AVERAGE(AV447:AV461)</f>
        <v>#DIV/0!</v>
      </c>
    </row>
    <row r="448" spans="2:50">
      <c r="B448" s="435"/>
      <c r="C448" s="95">
        <f t="shared" ref="C448:C461" si="390">C428</f>
        <v>2</v>
      </c>
      <c r="D448" s="95"/>
      <c r="E448" s="95"/>
      <c r="F448" s="95"/>
      <c r="G448" s="178"/>
      <c r="H448" s="436"/>
      <c r="I448" s="154" t="str">
        <f t="shared" si="389"/>
        <v/>
      </c>
      <c r="J448" s="154" t="str">
        <f t="shared" si="389"/>
        <v/>
      </c>
      <c r="K448" s="155" t="str">
        <f t="shared" si="389"/>
        <v/>
      </c>
      <c r="L448" s="438"/>
      <c r="M448" s="154" t="str">
        <f t="shared" ref="M448:M461" si="391">IFERROR(RANK(K448, K$447:K$461),"")</f>
        <v/>
      </c>
      <c r="N448" s="433"/>
      <c r="O448" s="433"/>
      <c r="P448" s="95"/>
      <c r="Q448" s="95"/>
      <c r="R448" s="178" t="str">
        <f t="shared" ref="R448:R461" si="392">IFERROR(Q448/P448,"")</f>
        <v/>
      </c>
      <c r="S448" s="95" t="str">
        <f t="shared" ref="S448:S461" si="393">IFERROR(RANK(R448, R$447:R$461),"")</f>
        <v/>
      </c>
      <c r="T448" s="436"/>
      <c r="U448" s="95"/>
      <c r="V448" s="95"/>
      <c r="W448" s="178" t="str">
        <f t="shared" ref="W448:W461" si="394">IFERROR(V448/U448,"")</f>
        <v/>
      </c>
      <c r="X448" s="95" t="str">
        <f t="shared" ref="X448:X461" si="395">IFERROR(RANK(W448, W$447:W$461),"")</f>
        <v/>
      </c>
      <c r="Y448" s="436"/>
      <c r="Z448" s="95"/>
      <c r="AA448" s="95"/>
      <c r="AB448" s="178" t="str">
        <f t="shared" ref="AB448:AB461" si="396">IFERROR(AA448/Z448,"")</f>
        <v/>
      </c>
      <c r="AC448" s="95" t="str">
        <f t="shared" ref="AC448:AC461" si="397">IFERROR(RANK(AB448, AB$447:AB$461),"")</f>
        <v/>
      </c>
      <c r="AD448" s="436"/>
      <c r="AE448" s="95"/>
      <c r="AF448" s="95"/>
      <c r="AG448" s="178" t="str">
        <f t="shared" ref="AG448:AG461" si="398">IFERROR(AF448/AE448,"")</f>
        <v/>
      </c>
      <c r="AH448" s="95" t="str">
        <f t="shared" ref="AH448:AH461" si="399">IFERROR(RANK(AG448, AG$447:AG$461),"")</f>
        <v/>
      </c>
      <c r="AI448" s="436"/>
      <c r="AJ448" s="95"/>
      <c r="AK448" s="95"/>
      <c r="AL448" s="178" t="str">
        <f t="shared" ref="AL448:AL461" si="400">IFERROR(AK448/AJ448,"")</f>
        <v/>
      </c>
      <c r="AM448" s="95" t="str">
        <f t="shared" ref="AM448:AM461" si="401">IFERROR(RANK(AL448, AL$447:AL$461),"")</f>
        <v/>
      </c>
      <c r="AN448" s="436"/>
      <c r="AO448" s="95"/>
      <c r="AP448" s="95"/>
      <c r="AQ448" s="178" t="str">
        <f t="shared" ref="AQ448:AQ461" si="402">IFERROR(AP448/AO448,"")</f>
        <v/>
      </c>
      <c r="AR448" s="95" t="str">
        <f t="shared" ref="AR448:AR461" si="403">IFERROR(RANK(AQ448, AQ$447:AQ$461),"")</f>
        <v/>
      </c>
      <c r="AS448" s="436"/>
      <c r="AT448" s="95"/>
      <c r="AU448" s="95"/>
      <c r="AV448" s="178" t="str">
        <f t="shared" ref="AV448:AV461" si="404">IFERROR(AU448/AT448,"")</f>
        <v/>
      </c>
      <c r="AW448" s="95" t="str">
        <f t="shared" ref="AW448:AW461" si="405">IFERROR(RANK(AV448, AV$447:AV$461),"")</f>
        <v/>
      </c>
      <c r="AX448" s="436"/>
    </row>
    <row r="449" spans="2:50">
      <c r="B449" s="435"/>
      <c r="C449" s="95">
        <f t="shared" si="390"/>
        <v>3</v>
      </c>
      <c r="D449" s="95"/>
      <c r="E449" s="95"/>
      <c r="F449" s="95"/>
      <c r="G449" s="178"/>
      <c r="H449" s="436"/>
      <c r="I449" s="154" t="str">
        <f t="shared" si="389"/>
        <v/>
      </c>
      <c r="J449" s="154" t="str">
        <f t="shared" si="389"/>
        <v/>
      </c>
      <c r="K449" s="155" t="str">
        <f t="shared" si="389"/>
        <v/>
      </c>
      <c r="L449" s="438"/>
      <c r="M449" s="154" t="str">
        <f t="shared" si="391"/>
        <v/>
      </c>
      <c r="N449" s="433"/>
      <c r="O449" s="433"/>
      <c r="P449" s="95"/>
      <c r="Q449" s="95"/>
      <c r="R449" s="178" t="str">
        <f t="shared" si="392"/>
        <v/>
      </c>
      <c r="S449" s="95" t="str">
        <f t="shared" si="393"/>
        <v/>
      </c>
      <c r="T449" s="436"/>
      <c r="U449" s="95"/>
      <c r="V449" s="95"/>
      <c r="W449" s="178" t="str">
        <f t="shared" si="394"/>
        <v/>
      </c>
      <c r="X449" s="95" t="str">
        <f t="shared" si="395"/>
        <v/>
      </c>
      <c r="Y449" s="436"/>
      <c r="Z449" s="95"/>
      <c r="AA449" s="95"/>
      <c r="AB449" s="178" t="str">
        <f t="shared" si="396"/>
        <v/>
      </c>
      <c r="AC449" s="95" t="str">
        <f t="shared" si="397"/>
        <v/>
      </c>
      <c r="AD449" s="436"/>
      <c r="AE449" s="95"/>
      <c r="AF449" s="95"/>
      <c r="AG449" s="178" t="str">
        <f t="shared" si="398"/>
        <v/>
      </c>
      <c r="AH449" s="95" t="str">
        <f t="shared" si="399"/>
        <v/>
      </c>
      <c r="AI449" s="436"/>
      <c r="AJ449" s="95"/>
      <c r="AK449" s="95"/>
      <c r="AL449" s="178" t="str">
        <f t="shared" si="400"/>
        <v/>
      </c>
      <c r="AM449" s="95" t="str">
        <f t="shared" si="401"/>
        <v/>
      </c>
      <c r="AN449" s="436"/>
      <c r="AO449" s="95"/>
      <c r="AP449" s="95"/>
      <c r="AQ449" s="178" t="str">
        <f t="shared" si="402"/>
        <v/>
      </c>
      <c r="AR449" s="95" t="str">
        <f t="shared" si="403"/>
        <v/>
      </c>
      <c r="AS449" s="436"/>
      <c r="AT449" s="95"/>
      <c r="AU449" s="95"/>
      <c r="AV449" s="178" t="str">
        <f t="shared" si="404"/>
        <v/>
      </c>
      <c r="AW449" s="95" t="str">
        <f t="shared" si="405"/>
        <v/>
      </c>
      <c r="AX449" s="436"/>
    </row>
    <row r="450" spans="2:50">
      <c r="B450" s="435"/>
      <c r="C450" s="95">
        <f t="shared" si="390"/>
        <v>4</v>
      </c>
      <c r="D450" s="95"/>
      <c r="E450" s="95"/>
      <c r="F450" s="95"/>
      <c r="G450" s="178"/>
      <c r="H450" s="436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38"/>
      <c r="M450" s="154" t="str">
        <f t="shared" si="391"/>
        <v/>
      </c>
      <c r="N450" s="433"/>
      <c r="O450" s="433"/>
      <c r="P450" s="95"/>
      <c r="Q450" s="95"/>
      <c r="R450" s="178" t="str">
        <f t="shared" si="392"/>
        <v/>
      </c>
      <c r="S450" s="95" t="str">
        <f t="shared" si="393"/>
        <v/>
      </c>
      <c r="T450" s="436"/>
      <c r="U450" s="95"/>
      <c r="V450" s="95"/>
      <c r="W450" s="178" t="str">
        <f t="shared" si="394"/>
        <v/>
      </c>
      <c r="X450" s="95" t="str">
        <f t="shared" si="395"/>
        <v/>
      </c>
      <c r="Y450" s="436"/>
      <c r="Z450" s="95"/>
      <c r="AA450" s="95"/>
      <c r="AB450" s="178" t="str">
        <f t="shared" si="396"/>
        <v/>
      </c>
      <c r="AC450" s="95" t="str">
        <f t="shared" si="397"/>
        <v/>
      </c>
      <c r="AD450" s="436"/>
      <c r="AE450" s="95"/>
      <c r="AF450" s="95"/>
      <c r="AG450" s="178" t="str">
        <f t="shared" si="398"/>
        <v/>
      </c>
      <c r="AH450" s="95" t="str">
        <f t="shared" si="399"/>
        <v/>
      </c>
      <c r="AI450" s="436"/>
      <c r="AJ450" s="95"/>
      <c r="AK450" s="95"/>
      <c r="AL450" s="178" t="str">
        <f t="shared" si="400"/>
        <v/>
      </c>
      <c r="AM450" s="95" t="str">
        <f t="shared" si="401"/>
        <v/>
      </c>
      <c r="AN450" s="436"/>
      <c r="AO450" s="95"/>
      <c r="AP450" s="95"/>
      <c r="AQ450" s="178" t="str">
        <f t="shared" si="402"/>
        <v/>
      </c>
      <c r="AR450" s="95" t="str">
        <f t="shared" si="403"/>
        <v/>
      </c>
      <c r="AS450" s="436"/>
      <c r="AT450" s="95"/>
      <c r="AU450" s="95"/>
      <c r="AV450" s="178" t="str">
        <f t="shared" si="404"/>
        <v/>
      </c>
      <c r="AW450" s="95" t="str">
        <f t="shared" si="405"/>
        <v/>
      </c>
      <c r="AX450" s="436"/>
    </row>
    <row r="451" spans="2:50">
      <c r="B451" s="435"/>
      <c r="C451" s="95">
        <f t="shared" si="390"/>
        <v>5</v>
      </c>
      <c r="D451" s="95"/>
      <c r="E451" s="95"/>
      <c r="F451" s="95"/>
      <c r="G451" s="178"/>
      <c r="H451" s="436"/>
      <c r="I451" s="154" t="str">
        <f t="shared" ref="I451:K461" si="406">IFERROR(AVERAGE(P451,U451,Z451,AE451,AJ451,AO451,AT451),"")</f>
        <v/>
      </c>
      <c r="J451" s="154" t="str">
        <f t="shared" si="406"/>
        <v/>
      </c>
      <c r="K451" s="155" t="str">
        <f t="shared" si="406"/>
        <v/>
      </c>
      <c r="L451" s="438"/>
      <c r="M451" s="154" t="str">
        <f t="shared" si="391"/>
        <v/>
      </c>
      <c r="N451" s="433"/>
      <c r="O451" s="433"/>
      <c r="P451" s="95"/>
      <c r="Q451" s="95"/>
      <c r="R451" s="178" t="str">
        <f t="shared" si="392"/>
        <v/>
      </c>
      <c r="S451" s="95" t="str">
        <f t="shared" si="393"/>
        <v/>
      </c>
      <c r="T451" s="436"/>
      <c r="U451" s="95"/>
      <c r="V451" s="95"/>
      <c r="W451" s="178" t="str">
        <f t="shared" si="394"/>
        <v/>
      </c>
      <c r="X451" s="95" t="str">
        <f t="shared" si="395"/>
        <v/>
      </c>
      <c r="Y451" s="436"/>
      <c r="Z451" s="95"/>
      <c r="AA451" s="95"/>
      <c r="AB451" s="178" t="str">
        <f t="shared" si="396"/>
        <v/>
      </c>
      <c r="AC451" s="95" t="str">
        <f t="shared" si="397"/>
        <v/>
      </c>
      <c r="AD451" s="436"/>
      <c r="AE451" s="95"/>
      <c r="AF451" s="95"/>
      <c r="AG451" s="178" t="str">
        <f t="shared" si="398"/>
        <v/>
      </c>
      <c r="AH451" s="95" t="str">
        <f t="shared" si="399"/>
        <v/>
      </c>
      <c r="AI451" s="436"/>
      <c r="AJ451" s="95"/>
      <c r="AK451" s="95"/>
      <c r="AL451" s="178" t="str">
        <f t="shared" si="400"/>
        <v/>
      </c>
      <c r="AM451" s="95" t="str">
        <f t="shared" si="401"/>
        <v/>
      </c>
      <c r="AN451" s="436"/>
      <c r="AO451" s="95"/>
      <c r="AP451" s="95"/>
      <c r="AQ451" s="178" t="str">
        <f t="shared" si="402"/>
        <v/>
      </c>
      <c r="AR451" s="95" t="str">
        <f t="shared" si="403"/>
        <v/>
      </c>
      <c r="AS451" s="436"/>
      <c r="AT451" s="95"/>
      <c r="AU451" s="95"/>
      <c r="AV451" s="178" t="str">
        <f t="shared" si="404"/>
        <v/>
      </c>
      <c r="AW451" s="95" t="str">
        <f t="shared" si="405"/>
        <v/>
      </c>
      <c r="AX451" s="436"/>
    </row>
    <row r="452" spans="2:50">
      <c r="B452" s="435"/>
      <c r="C452" s="95">
        <f t="shared" si="390"/>
        <v>6</v>
      </c>
      <c r="D452" s="95"/>
      <c r="E452" s="95"/>
      <c r="F452" s="95"/>
      <c r="G452" s="178"/>
      <c r="H452" s="436"/>
      <c r="I452" s="154" t="str">
        <f t="shared" si="406"/>
        <v/>
      </c>
      <c r="J452" s="154" t="str">
        <f t="shared" si="406"/>
        <v/>
      </c>
      <c r="K452" s="155" t="str">
        <f t="shared" si="406"/>
        <v/>
      </c>
      <c r="L452" s="438"/>
      <c r="M452" s="154" t="str">
        <f t="shared" si="391"/>
        <v/>
      </c>
      <c r="N452" s="433"/>
      <c r="O452" s="433"/>
      <c r="P452" s="95"/>
      <c r="Q452" s="95"/>
      <c r="R452" s="178" t="str">
        <f t="shared" si="392"/>
        <v/>
      </c>
      <c r="S452" s="95" t="str">
        <f t="shared" si="393"/>
        <v/>
      </c>
      <c r="T452" s="436"/>
      <c r="U452" s="95"/>
      <c r="V452" s="95"/>
      <c r="W452" s="178" t="str">
        <f t="shared" si="394"/>
        <v/>
      </c>
      <c r="X452" s="95" t="str">
        <f t="shared" si="395"/>
        <v/>
      </c>
      <c r="Y452" s="436"/>
      <c r="Z452" s="95"/>
      <c r="AA452" s="95"/>
      <c r="AB452" s="178" t="str">
        <f t="shared" si="396"/>
        <v/>
      </c>
      <c r="AC452" s="95" t="str">
        <f t="shared" si="397"/>
        <v/>
      </c>
      <c r="AD452" s="436"/>
      <c r="AE452" s="95"/>
      <c r="AF452" s="95"/>
      <c r="AG452" s="178" t="str">
        <f t="shared" si="398"/>
        <v/>
      </c>
      <c r="AH452" s="95" t="str">
        <f t="shared" si="399"/>
        <v/>
      </c>
      <c r="AI452" s="436"/>
      <c r="AJ452" s="95"/>
      <c r="AK452" s="95"/>
      <c r="AL452" s="178" t="str">
        <f t="shared" si="400"/>
        <v/>
      </c>
      <c r="AM452" s="95" t="str">
        <f t="shared" si="401"/>
        <v/>
      </c>
      <c r="AN452" s="436"/>
      <c r="AO452" s="95"/>
      <c r="AP452" s="95"/>
      <c r="AQ452" s="178" t="str">
        <f t="shared" si="402"/>
        <v/>
      </c>
      <c r="AR452" s="95" t="str">
        <f t="shared" si="403"/>
        <v/>
      </c>
      <c r="AS452" s="436"/>
      <c r="AT452" s="95"/>
      <c r="AU452" s="95"/>
      <c r="AV452" s="178" t="str">
        <f t="shared" si="404"/>
        <v/>
      </c>
      <c r="AW452" s="95" t="str">
        <f t="shared" si="405"/>
        <v/>
      </c>
      <c r="AX452" s="436"/>
    </row>
    <row r="453" spans="2:50">
      <c r="B453" s="435"/>
      <c r="C453" s="95">
        <f t="shared" si="390"/>
        <v>7</v>
      </c>
      <c r="D453" s="95"/>
      <c r="E453" s="95"/>
      <c r="F453" s="95"/>
      <c r="G453" s="178"/>
      <c r="H453" s="436"/>
      <c r="I453" s="154" t="str">
        <f t="shared" si="406"/>
        <v/>
      </c>
      <c r="J453" s="154" t="str">
        <f t="shared" si="406"/>
        <v/>
      </c>
      <c r="K453" s="155" t="str">
        <f t="shared" si="406"/>
        <v/>
      </c>
      <c r="L453" s="438"/>
      <c r="M453" s="154" t="str">
        <f t="shared" si="391"/>
        <v/>
      </c>
      <c r="N453" s="433"/>
      <c r="O453" s="433"/>
      <c r="P453" s="95"/>
      <c r="Q453" s="95"/>
      <c r="R453" s="178" t="str">
        <f t="shared" si="392"/>
        <v/>
      </c>
      <c r="S453" s="95" t="str">
        <f t="shared" si="393"/>
        <v/>
      </c>
      <c r="T453" s="436"/>
      <c r="U453" s="95"/>
      <c r="V453" s="95"/>
      <c r="W453" s="178" t="str">
        <f t="shared" si="394"/>
        <v/>
      </c>
      <c r="X453" s="95" t="str">
        <f t="shared" si="395"/>
        <v/>
      </c>
      <c r="Y453" s="436"/>
      <c r="Z453" s="95"/>
      <c r="AA453" s="95"/>
      <c r="AB453" s="178" t="str">
        <f t="shared" si="396"/>
        <v/>
      </c>
      <c r="AC453" s="95" t="str">
        <f t="shared" si="397"/>
        <v/>
      </c>
      <c r="AD453" s="436"/>
      <c r="AE453" s="95"/>
      <c r="AF453" s="95"/>
      <c r="AG453" s="178" t="str">
        <f t="shared" si="398"/>
        <v/>
      </c>
      <c r="AH453" s="95" t="str">
        <f t="shared" si="399"/>
        <v/>
      </c>
      <c r="AI453" s="436"/>
      <c r="AJ453" s="95"/>
      <c r="AK453" s="95"/>
      <c r="AL453" s="178" t="str">
        <f t="shared" si="400"/>
        <v/>
      </c>
      <c r="AM453" s="95" t="str">
        <f t="shared" si="401"/>
        <v/>
      </c>
      <c r="AN453" s="436"/>
      <c r="AO453" s="95"/>
      <c r="AP453" s="95"/>
      <c r="AQ453" s="178" t="str">
        <f t="shared" si="402"/>
        <v/>
      </c>
      <c r="AR453" s="95" t="str">
        <f t="shared" si="403"/>
        <v/>
      </c>
      <c r="AS453" s="436"/>
      <c r="AT453" s="95"/>
      <c r="AU453" s="95"/>
      <c r="AV453" s="178" t="str">
        <f t="shared" si="404"/>
        <v/>
      </c>
      <c r="AW453" s="95" t="str">
        <f t="shared" si="405"/>
        <v/>
      </c>
      <c r="AX453" s="436"/>
    </row>
    <row r="454" spans="2:50">
      <c r="B454" s="435"/>
      <c r="C454" s="95">
        <f t="shared" si="390"/>
        <v>8</v>
      </c>
      <c r="D454" s="95"/>
      <c r="E454" s="95"/>
      <c r="F454" s="95"/>
      <c r="G454" s="178"/>
      <c r="H454" s="436"/>
      <c r="I454" s="154" t="str">
        <f t="shared" si="406"/>
        <v/>
      </c>
      <c r="J454" s="154" t="str">
        <f t="shared" si="406"/>
        <v/>
      </c>
      <c r="K454" s="155" t="str">
        <f t="shared" si="406"/>
        <v/>
      </c>
      <c r="L454" s="438"/>
      <c r="M454" s="154" t="str">
        <f t="shared" si="391"/>
        <v/>
      </c>
      <c r="N454" s="433"/>
      <c r="O454" s="433"/>
      <c r="P454" s="95"/>
      <c r="Q454" s="95"/>
      <c r="R454" s="178" t="str">
        <f t="shared" si="392"/>
        <v/>
      </c>
      <c r="S454" s="95" t="str">
        <f t="shared" si="393"/>
        <v/>
      </c>
      <c r="T454" s="436"/>
      <c r="U454" s="95"/>
      <c r="V454" s="95"/>
      <c r="W454" s="178" t="str">
        <f t="shared" si="394"/>
        <v/>
      </c>
      <c r="X454" s="95" t="str">
        <f t="shared" si="395"/>
        <v/>
      </c>
      <c r="Y454" s="436"/>
      <c r="Z454" s="95"/>
      <c r="AA454" s="95"/>
      <c r="AB454" s="178" t="str">
        <f t="shared" si="396"/>
        <v/>
      </c>
      <c r="AC454" s="95" t="str">
        <f t="shared" si="397"/>
        <v/>
      </c>
      <c r="AD454" s="436"/>
      <c r="AE454" s="95"/>
      <c r="AF454" s="95"/>
      <c r="AG454" s="178" t="str">
        <f t="shared" si="398"/>
        <v/>
      </c>
      <c r="AH454" s="95" t="str">
        <f t="shared" si="399"/>
        <v/>
      </c>
      <c r="AI454" s="436"/>
      <c r="AJ454" s="95"/>
      <c r="AK454" s="95"/>
      <c r="AL454" s="178" t="str">
        <f t="shared" si="400"/>
        <v/>
      </c>
      <c r="AM454" s="95" t="str">
        <f t="shared" si="401"/>
        <v/>
      </c>
      <c r="AN454" s="436"/>
      <c r="AO454" s="95"/>
      <c r="AP454" s="95"/>
      <c r="AQ454" s="178" t="str">
        <f t="shared" si="402"/>
        <v/>
      </c>
      <c r="AR454" s="95" t="str">
        <f t="shared" si="403"/>
        <v/>
      </c>
      <c r="AS454" s="436"/>
      <c r="AT454" s="95"/>
      <c r="AU454" s="95"/>
      <c r="AV454" s="178" t="str">
        <f t="shared" si="404"/>
        <v/>
      </c>
      <c r="AW454" s="95" t="str">
        <f t="shared" si="405"/>
        <v/>
      </c>
      <c r="AX454" s="436"/>
    </row>
    <row r="455" spans="2:50">
      <c r="B455" s="435"/>
      <c r="C455" s="95">
        <f t="shared" si="390"/>
        <v>9</v>
      </c>
      <c r="D455" s="95"/>
      <c r="E455" s="95"/>
      <c r="F455" s="95"/>
      <c r="G455" s="178"/>
      <c r="H455" s="436"/>
      <c r="I455" s="154" t="str">
        <f t="shared" si="406"/>
        <v/>
      </c>
      <c r="J455" s="154" t="str">
        <f t="shared" si="406"/>
        <v/>
      </c>
      <c r="K455" s="155" t="str">
        <f t="shared" si="406"/>
        <v/>
      </c>
      <c r="L455" s="438"/>
      <c r="M455" s="154" t="str">
        <f t="shared" si="391"/>
        <v/>
      </c>
      <c r="N455" s="433"/>
      <c r="O455" s="433"/>
      <c r="P455" s="95"/>
      <c r="Q455" s="95"/>
      <c r="R455" s="178" t="str">
        <f t="shared" si="392"/>
        <v/>
      </c>
      <c r="S455" s="95" t="str">
        <f t="shared" si="393"/>
        <v/>
      </c>
      <c r="T455" s="436"/>
      <c r="U455" s="95"/>
      <c r="V455" s="95"/>
      <c r="W455" s="178" t="str">
        <f t="shared" si="394"/>
        <v/>
      </c>
      <c r="X455" s="95" t="str">
        <f t="shared" si="395"/>
        <v/>
      </c>
      <c r="Y455" s="436"/>
      <c r="Z455" s="95"/>
      <c r="AA455" s="95"/>
      <c r="AB455" s="178" t="str">
        <f t="shared" si="396"/>
        <v/>
      </c>
      <c r="AC455" s="95" t="str">
        <f t="shared" si="397"/>
        <v/>
      </c>
      <c r="AD455" s="436"/>
      <c r="AE455" s="95"/>
      <c r="AF455" s="95"/>
      <c r="AG455" s="178" t="str">
        <f t="shared" si="398"/>
        <v/>
      </c>
      <c r="AH455" s="95" t="str">
        <f t="shared" si="399"/>
        <v/>
      </c>
      <c r="AI455" s="436"/>
      <c r="AJ455" s="95"/>
      <c r="AK455" s="95"/>
      <c r="AL455" s="178" t="str">
        <f t="shared" si="400"/>
        <v/>
      </c>
      <c r="AM455" s="95" t="str">
        <f t="shared" si="401"/>
        <v/>
      </c>
      <c r="AN455" s="436"/>
      <c r="AO455" s="95"/>
      <c r="AP455" s="95"/>
      <c r="AQ455" s="178" t="str">
        <f t="shared" si="402"/>
        <v/>
      </c>
      <c r="AR455" s="95" t="str">
        <f t="shared" si="403"/>
        <v/>
      </c>
      <c r="AS455" s="436"/>
      <c r="AT455" s="95"/>
      <c r="AU455" s="95"/>
      <c r="AV455" s="178" t="str">
        <f t="shared" si="404"/>
        <v/>
      </c>
      <c r="AW455" s="95" t="str">
        <f t="shared" si="405"/>
        <v/>
      </c>
      <c r="AX455" s="436"/>
    </row>
    <row r="456" spans="2:50">
      <c r="B456" s="435"/>
      <c r="C456" s="95">
        <f t="shared" si="390"/>
        <v>10</v>
      </c>
      <c r="D456" s="95"/>
      <c r="E456" s="95"/>
      <c r="F456" s="95"/>
      <c r="G456" s="178"/>
      <c r="H456" s="436"/>
      <c r="I456" s="154" t="str">
        <f t="shared" si="406"/>
        <v/>
      </c>
      <c r="J456" s="154" t="str">
        <f t="shared" si="406"/>
        <v/>
      </c>
      <c r="K456" s="155" t="str">
        <f t="shared" si="406"/>
        <v/>
      </c>
      <c r="L456" s="438"/>
      <c r="M456" s="154" t="str">
        <f t="shared" si="391"/>
        <v/>
      </c>
      <c r="N456" s="433"/>
      <c r="O456" s="433"/>
      <c r="P456" s="95"/>
      <c r="Q456" s="95"/>
      <c r="R456" s="178" t="str">
        <f t="shared" si="392"/>
        <v/>
      </c>
      <c r="S456" s="95" t="str">
        <f t="shared" si="393"/>
        <v/>
      </c>
      <c r="T456" s="436"/>
      <c r="U456" s="95"/>
      <c r="V456" s="95"/>
      <c r="W456" s="178" t="str">
        <f t="shared" si="394"/>
        <v/>
      </c>
      <c r="X456" s="95" t="str">
        <f t="shared" si="395"/>
        <v/>
      </c>
      <c r="Y456" s="436"/>
      <c r="Z456" s="95"/>
      <c r="AA456" s="95"/>
      <c r="AB456" s="178" t="str">
        <f t="shared" si="396"/>
        <v/>
      </c>
      <c r="AC456" s="95" t="str">
        <f t="shared" si="397"/>
        <v/>
      </c>
      <c r="AD456" s="436"/>
      <c r="AE456" s="95"/>
      <c r="AF456" s="95"/>
      <c r="AG456" s="178" t="str">
        <f t="shared" si="398"/>
        <v/>
      </c>
      <c r="AH456" s="95" t="str">
        <f t="shared" si="399"/>
        <v/>
      </c>
      <c r="AI456" s="436"/>
      <c r="AJ456" s="95"/>
      <c r="AK456" s="95"/>
      <c r="AL456" s="178" t="str">
        <f t="shared" si="400"/>
        <v/>
      </c>
      <c r="AM456" s="95" t="str">
        <f t="shared" si="401"/>
        <v/>
      </c>
      <c r="AN456" s="436"/>
      <c r="AO456" s="95"/>
      <c r="AP456" s="95"/>
      <c r="AQ456" s="178" t="str">
        <f t="shared" si="402"/>
        <v/>
      </c>
      <c r="AR456" s="95" t="str">
        <f t="shared" si="403"/>
        <v/>
      </c>
      <c r="AS456" s="436"/>
      <c r="AT456" s="95"/>
      <c r="AU456" s="95"/>
      <c r="AV456" s="178" t="str">
        <f t="shared" si="404"/>
        <v/>
      </c>
      <c r="AW456" s="95" t="str">
        <f t="shared" si="405"/>
        <v/>
      </c>
      <c r="AX456" s="436"/>
    </row>
    <row r="457" spans="2:50">
      <c r="B457" s="435"/>
      <c r="C457" s="95">
        <f t="shared" si="390"/>
        <v>11</v>
      </c>
      <c r="D457" s="95"/>
      <c r="E457" s="95"/>
      <c r="F457" s="95"/>
      <c r="G457" s="178"/>
      <c r="H457" s="436"/>
      <c r="I457" s="154" t="str">
        <f t="shared" si="406"/>
        <v/>
      </c>
      <c r="J457" s="154" t="str">
        <f t="shared" si="406"/>
        <v/>
      </c>
      <c r="K457" s="155" t="str">
        <f t="shared" si="406"/>
        <v/>
      </c>
      <c r="L457" s="438"/>
      <c r="M457" s="154" t="str">
        <f t="shared" si="391"/>
        <v/>
      </c>
      <c r="N457" s="433"/>
      <c r="O457" s="433"/>
      <c r="P457" s="95"/>
      <c r="Q457" s="95"/>
      <c r="R457" s="178" t="str">
        <f t="shared" si="392"/>
        <v/>
      </c>
      <c r="S457" s="95" t="str">
        <f t="shared" si="393"/>
        <v/>
      </c>
      <c r="T457" s="436"/>
      <c r="U457" s="95"/>
      <c r="V457" s="95"/>
      <c r="W457" s="178" t="str">
        <f t="shared" si="394"/>
        <v/>
      </c>
      <c r="X457" s="95" t="str">
        <f t="shared" si="395"/>
        <v/>
      </c>
      <c r="Y457" s="436"/>
      <c r="Z457" s="95"/>
      <c r="AA457" s="95"/>
      <c r="AB457" s="178" t="str">
        <f t="shared" si="396"/>
        <v/>
      </c>
      <c r="AC457" s="95" t="str">
        <f t="shared" si="397"/>
        <v/>
      </c>
      <c r="AD457" s="436"/>
      <c r="AE457" s="95"/>
      <c r="AF457" s="95"/>
      <c r="AG457" s="178" t="str">
        <f t="shared" si="398"/>
        <v/>
      </c>
      <c r="AH457" s="95" t="str">
        <f t="shared" si="399"/>
        <v/>
      </c>
      <c r="AI457" s="436"/>
      <c r="AJ457" s="95"/>
      <c r="AK457" s="95"/>
      <c r="AL457" s="178" t="str">
        <f t="shared" si="400"/>
        <v/>
      </c>
      <c r="AM457" s="95" t="str">
        <f t="shared" si="401"/>
        <v/>
      </c>
      <c r="AN457" s="436"/>
      <c r="AO457" s="95"/>
      <c r="AP457" s="95"/>
      <c r="AQ457" s="178" t="str">
        <f t="shared" si="402"/>
        <v/>
      </c>
      <c r="AR457" s="95" t="str">
        <f t="shared" si="403"/>
        <v/>
      </c>
      <c r="AS457" s="436"/>
      <c r="AT457" s="95"/>
      <c r="AU457" s="95"/>
      <c r="AV457" s="178" t="str">
        <f t="shared" si="404"/>
        <v/>
      </c>
      <c r="AW457" s="95" t="str">
        <f t="shared" si="405"/>
        <v/>
      </c>
      <c r="AX457" s="436"/>
    </row>
    <row r="458" spans="2:50">
      <c r="B458" s="435"/>
      <c r="C458" s="95">
        <f t="shared" si="390"/>
        <v>12</v>
      </c>
      <c r="D458" s="95"/>
      <c r="E458" s="95"/>
      <c r="F458" s="95"/>
      <c r="G458" s="178"/>
      <c r="H458" s="436"/>
      <c r="I458" s="154" t="str">
        <f t="shared" si="406"/>
        <v/>
      </c>
      <c r="J458" s="154" t="str">
        <f t="shared" si="406"/>
        <v/>
      </c>
      <c r="K458" s="155" t="str">
        <f t="shared" si="406"/>
        <v/>
      </c>
      <c r="L458" s="438"/>
      <c r="M458" s="154" t="str">
        <f t="shared" si="391"/>
        <v/>
      </c>
      <c r="N458" s="433"/>
      <c r="O458" s="433"/>
      <c r="P458" s="95"/>
      <c r="Q458" s="95"/>
      <c r="R458" s="178" t="str">
        <f t="shared" si="392"/>
        <v/>
      </c>
      <c r="S458" s="95" t="str">
        <f t="shared" si="393"/>
        <v/>
      </c>
      <c r="T458" s="436"/>
      <c r="U458" s="95"/>
      <c r="V458" s="95"/>
      <c r="W458" s="178" t="str">
        <f t="shared" si="394"/>
        <v/>
      </c>
      <c r="X458" s="95" t="str">
        <f t="shared" si="395"/>
        <v/>
      </c>
      <c r="Y458" s="436"/>
      <c r="Z458" s="95"/>
      <c r="AA458" s="95"/>
      <c r="AB458" s="178" t="str">
        <f t="shared" si="396"/>
        <v/>
      </c>
      <c r="AC458" s="95" t="str">
        <f t="shared" si="397"/>
        <v/>
      </c>
      <c r="AD458" s="436"/>
      <c r="AE458" s="95"/>
      <c r="AF458" s="95"/>
      <c r="AG458" s="178" t="str">
        <f t="shared" si="398"/>
        <v/>
      </c>
      <c r="AH458" s="95" t="str">
        <f t="shared" si="399"/>
        <v/>
      </c>
      <c r="AI458" s="436"/>
      <c r="AJ458" s="95"/>
      <c r="AK458" s="95"/>
      <c r="AL458" s="178" t="str">
        <f t="shared" si="400"/>
        <v/>
      </c>
      <c r="AM458" s="95" t="str">
        <f t="shared" si="401"/>
        <v/>
      </c>
      <c r="AN458" s="436"/>
      <c r="AO458" s="95"/>
      <c r="AP458" s="95"/>
      <c r="AQ458" s="178" t="str">
        <f t="shared" si="402"/>
        <v/>
      </c>
      <c r="AR458" s="95" t="str">
        <f t="shared" si="403"/>
        <v/>
      </c>
      <c r="AS458" s="436"/>
      <c r="AT458" s="95"/>
      <c r="AU458" s="95"/>
      <c r="AV458" s="178" t="str">
        <f t="shared" si="404"/>
        <v/>
      </c>
      <c r="AW458" s="95" t="str">
        <f t="shared" si="405"/>
        <v/>
      </c>
      <c r="AX458" s="436"/>
    </row>
    <row r="459" spans="2:50">
      <c r="B459" s="435"/>
      <c r="C459" s="95">
        <f t="shared" si="390"/>
        <v>13</v>
      </c>
      <c r="D459" s="95"/>
      <c r="E459" s="95"/>
      <c r="F459" s="95"/>
      <c r="G459" s="178"/>
      <c r="H459" s="436"/>
      <c r="I459" s="154" t="str">
        <f t="shared" si="406"/>
        <v/>
      </c>
      <c r="J459" s="154" t="str">
        <f t="shared" si="406"/>
        <v/>
      </c>
      <c r="K459" s="155" t="str">
        <f t="shared" si="406"/>
        <v/>
      </c>
      <c r="L459" s="438"/>
      <c r="M459" s="154" t="str">
        <f t="shared" si="391"/>
        <v/>
      </c>
      <c r="N459" s="433"/>
      <c r="O459" s="433"/>
      <c r="P459" s="95"/>
      <c r="Q459" s="95"/>
      <c r="R459" s="178" t="str">
        <f t="shared" si="392"/>
        <v/>
      </c>
      <c r="S459" s="95" t="str">
        <f t="shared" si="393"/>
        <v/>
      </c>
      <c r="T459" s="436"/>
      <c r="U459" s="95"/>
      <c r="V459" s="95"/>
      <c r="W459" s="178" t="str">
        <f t="shared" si="394"/>
        <v/>
      </c>
      <c r="X459" s="95" t="str">
        <f t="shared" si="395"/>
        <v/>
      </c>
      <c r="Y459" s="436"/>
      <c r="Z459" s="95"/>
      <c r="AA459" s="95"/>
      <c r="AB459" s="178" t="str">
        <f t="shared" si="396"/>
        <v/>
      </c>
      <c r="AC459" s="95" t="str">
        <f t="shared" si="397"/>
        <v/>
      </c>
      <c r="AD459" s="436"/>
      <c r="AE459" s="95"/>
      <c r="AF459" s="95"/>
      <c r="AG459" s="178" t="str">
        <f t="shared" si="398"/>
        <v/>
      </c>
      <c r="AH459" s="95" t="str">
        <f t="shared" si="399"/>
        <v/>
      </c>
      <c r="AI459" s="436"/>
      <c r="AJ459" s="95"/>
      <c r="AK459" s="95"/>
      <c r="AL459" s="178" t="str">
        <f t="shared" si="400"/>
        <v/>
      </c>
      <c r="AM459" s="95" t="str">
        <f t="shared" si="401"/>
        <v/>
      </c>
      <c r="AN459" s="436"/>
      <c r="AO459" s="95"/>
      <c r="AP459" s="95"/>
      <c r="AQ459" s="178" t="str">
        <f t="shared" si="402"/>
        <v/>
      </c>
      <c r="AR459" s="95" t="str">
        <f t="shared" si="403"/>
        <v/>
      </c>
      <c r="AS459" s="436"/>
      <c r="AT459" s="95"/>
      <c r="AU459" s="95"/>
      <c r="AV459" s="178" t="str">
        <f t="shared" si="404"/>
        <v/>
      </c>
      <c r="AW459" s="95" t="str">
        <f t="shared" si="405"/>
        <v/>
      </c>
      <c r="AX459" s="436"/>
    </row>
    <row r="460" spans="2:50">
      <c r="B460" s="435"/>
      <c r="C460" s="95">
        <f t="shared" si="390"/>
        <v>14</v>
      </c>
      <c r="D460" s="95"/>
      <c r="E460" s="95"/>
      <c r="F460" s="95"/>
      <c r="G460" s="178"/>
      <c r="H460" s="436"/>
      <c r="I460" s="154" t="str">
        <f t="shared" si="406"/>
        <v/>
      </c>
      <c r="J460" s="154" t="str">
        <f t="shared" si="406"/>
        <v/>
      </c>
      <c r="K460" s="155" t="str">
        <f t="shared" si="406"/>
        <v/>
      </c>
      <c r="L460" s="438"/>
      <c r="M460" s="154" t="str">
        <f t="shared" si="391"/>
        <v/>
      </c>
      <c r="N460" s="433"/>
      <c r="O460" s="433"/>
      <c r="P460" s="95"/>
      <c r="Q460" s="95"/>
      <c r="R460" s="178" t="str">
        <f t="shared" si="392"/>
        <v/>
      </c>
      <c r="S460" s="95" t="str">
        <f t="shared" si="393"/>
        <v/>
      </c>
      <c r="T460" s="436"/>
      <c r="U460" s="95"/>
      <c r="V460" s="95"/>
      <c r="W460" s="178" t="str">
        <f t="shared" si="394"/>
        <v/>
      </c>
      <c r="X460" s="95" t="str">
        <f t="shared" si="395"/>
        <v/>
      </c>
      <c r="Y460" s="436"/>
      <c r="Z460" s="95"/>
      <c r="AA460" s="95"/>
      <c r="AB460" s="178" t="str">
        <f t="shared" si="396"/>
        <v/>
      </c>
      <c r="AC460" s="95" t="str">
        <f t="shared" si="397"/>
        <v/>
      </c>
      <c r="AD460" s="436"/>
      <c r="AE460" s="95"/>
      <c r="AF460" s="95"/>
      <c r="AG460" s="178" t="str">
        <f t="shared" si="398"/>
        <v/>
      </c>
      <c r="AH460" s="95" t="str">
        <f t="shared" si="399"/>
        <v/>
      </c>
      <c r="AI460" s="436"/>
      <c r="AJ460" s="95"/>
      <c r="AK460" s="95"/>
      <c r="AL460" s="178" t="str">
        <f t="shared" si="400"/>
        <v/>
      </c>
      <c r="AM460" s="95" t="str">
        <f t="shared" si="401"/>
        <v/>
      </c>
      <c r="AN460" s="436"/>
      <c r="AO460" s="95"/>
      <c r="AP460" s="95"/>
      <c r="AQ460" s="178" t="str">
        <f t="shared" si="402"/>
        <v/>
      </c>
      <c r="AR460" s="95" t="str">
        <f t="shared" si="403"/>
        <v/>
      </c>
      <c r="AS460" s="436"/>
      <c r="AT460" s="95"/>
      <c r="AU460" s="95"/>
      <c r="AV460" s="178" t="str">
        <f t="shared" si="404"/>
        <v/>
      </c>
      <c r="AW460" s="95" t="str">
        <f t="shared" si="405"/>
        <v/>
      </c>
      <c r="AX460" s="436"/>
    </row>
    <row r="461" spans="2:50">
      <c r="B461" s="435"/>
      <c r="C461" s="95">
        <f t="shared" si="390"/>
        <v>15</v>
      </c>
      <c r="D461" s="95"/>
      <c r="E461" s="95"/>
      <c r="F461" s="95"/>
      <c r="G461" s="178"/>
      <c r="H461" s="436"/>
      <c r="I461" s="154" t="str">
        <f t="shared" si="406"/>
        <v/>
      </c>
      <c r="J461" s="154" t="str">
        <f t="shared" si="406"/>
        <v/>
      </c>
      <c r="K461" s="155" t="str">
        <f t="shared" si="406"/>
        <v/>
      </c>
      <c r="L461" s="439"/>
      <c r="M461" s="154" t="str">
        <f t="shared" si="391"/>
        <v/>
      </c>
      <c r="N461" s="433"/>
      <c r="O461" s="433"/>
      <c r="P461" s="95"/>
      <c r="Q461" s="95"/>
      <c r="R461" s="178" t="str">
        <f t="shared" si="392"/>
        <v/>
      </c>
      <c r="S461" s="95" t="str">
        <f t="shared" si="393"/>
        <v/>
      </c>
      <c r="T461" s="436"/>
      <c r="U461" s="95"/>
      <c r="V461" s="95"/>
      <c r="W461" s="178" t="str">
        <f t="shared" si="394"/>
        <v/>
      </c>
      <c r="X461" s="95" t="str">
        <f t="shared" si="395"/>
        <v/>
      </c>
      <c r="Y461" s="436"/>
      <c r="Z461" s="95"/>
      <c r="AA461" s="95"/>
      <c r="AB461" s="178" t="str">
        <f t="shared" si="396"/>
        <v/>
      </c>
      <c r="AC461" s="95" t="str">
        <f t="shared" si="397"/>
        <v/>
      </c>
      <c r="AD461" s="436"/>
      <c r="AE461" s="95"/>
      <c r="AF461" s="95"/>
      <c r="AG461" s="178" t="str">
        <f t="shared" si="398"/>
        <v/>
      </c>
      <c r="AH461" s="95" t="str">
        <f t="shared" si="399"/>
        <v/>
      </c>
      <c r="AI461" s="436"/>
      <c r="AJ461" s="95"/>
      <c r="AK461" s="95"/>
      <c r="AL461" s="178" t="str">
        <f t="shared" si="400"/>
        <v/>
      </c>
      <c r="AM461" s="95" t="str">
        <f t="shared" si="401"/>
        <v/>
      </c>
      <c r="AN461" s="436"/>
      <c r="AO461" s="95"/>
      <c r="AP461" s="95"/>
      <c r="AQ461" s="178" t="str">
        <f t="shared" si="402"/>
        <v/>
      </c>
      <c r="AR461" s="95" t="str">
        <f t="shared" si="403"/>
        <v/>
      </c>
      <c r="AS461" s="436"/>
      <c r="AT461" s="95"/>
      <c r="AU461" s="95"/>
      <c r="AV461" s="178" t="str">
        <f t="shared" si="404"/>
        <v/>
      </c>
      <c r="AW461" s="95" t="str">
        <f t="shared" si="405"/>
        <v/>
      </c>
      <c r="AX461" s="436"/>
    </row>
  </sheetData>
  <mergeCells count="1357"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0">
    <tabColor rgb="FFFFFFCC"/>
  </sheetPr>
  <dimension ref="A1:AX461"/>
  <sheetViews>
    <sheetView topLeftCell="A365" zoomScaleNormal="100" workbookViewId="0">
      <selection activeCell="A387" sqref="A387:XFD387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325</v>
      </c>
      <c r="C1" s="218">
        <f>AVERAGE(L367,L387,L407,L427,L447)</f>
        <v>84.086268422731806</v>
      </c>
    </row>
    <row r="2" spans="1:50" ht="15.75" hidden="1">
      <c r="A2" s="76"/>
      <c r="B2" s="443" t="s">
        <v>167</v>
      </c>
      <c r="C2" s="444"/>
      <c r="D2" s="444"/>
      <c r="E2" s="444"/>
      <c r="F2" s="444"/>
      <c r="G2" s="444"/>
      <c r="H2" s="444"/>
      <c r="I2" s="151"/>
      <c r="J2" s="151"/>
      <c r="K2" s="151"/>
      <c r="L2" s="151"/>
      <c r="M2" s="148"/>
      <c r="N2" s="446" t="s">
        <v>159</v>
      </c>
      <c r="O2" s="446" t="s">
        <v>106</v>
      </c>
      <c r="P2" s="448"/>
      <c r="Q2" s="435"/>
      <c r="R2" s="435"/>
      <c r="S2" s="435"/>
      <c r="T2" s="435"/>
      <c r="U2" s="448"/>
      <c r="V2" s="435"/>
      <c r="W2" s="435"/>
      <c r="X2" s="435"/>
      <c r="Y2" s="435"/>
      <c r="Z2" s="448"/>
      <c r="AA2" s="435"/>
      <c r="AB2" s="435"/>
      <c r="AC2" s="435"/>
      <c r="AD2" s="435"/>
      <c r="AE2" s="448">
        <v>45870</v>
      </c>
      <c r="AF2" s="435"/>
      <c r="AG2" s="435"/>
      <c r="AH2" s="435"/>
      <c r="AI2" s="435"/>
      <c r="AJ2" s="448">
        <v>45871</v>
      </c>
      <c r="AK2" s="435"/>
      <c r="AL2" s="435"/>
      <c r="AM2" s="435"/>
      <c r="AN2" s="435"/>
      <c r="AO2" s="448">
        <v>45872</v>
      </c>
      <c r="AP2" s="435"/>
      <c r="AQ2" s="435"/>
      <c r="AR2" s="435"/>
      <c r="AS2" s="435"/>
      <c r="AT2" s="448">
        <v>45873</v>
      </c>
      <c r="AU2" s="435"/>
      <c r="AV2" s="435"/>
      <c r="AW2" s="435"/>
      <c r="AX2" s="435"/>
    </row>
    <row r="3" spans="1:50" ht="15.75" hidden="1">
      <c r="A3" s="76"/>
      <c r="B3" s="445"/>
      <c r="C3" s="445"/>
      <c r="D3" s="445"/>
      <c r="E3" s="445"/>
      <c r="F3" s="445"/>
      <c r="G3" s="445"/>
      <c r="H3" s="445"/>
      <c r="I3" s="149"/>
      <c r="J3" s="149"/>
      <c r="K3" s="149"/>
      <c r="L3" s="149"/>
      <c r="M3" s="150"/>
      <c r="N3" s="447"/>
      <c r="O3" s="447"/>
      <c r="P3" s="448" t="s">
        <v>120</v>
      </c>
      <c r="Q3" s="435"/>
      <c r="R3" s="435"/>
      <c r="S3" s="435"/>
      <c r="T3" s="435"/>
      <c r="U3" s="448" t="s">
        <v>114</v>
      </c>
      <c r="V3" s="435"/>
      <c r="W3" s="435"/>
      <c r="X3" s="435"/>
      <c r="Y3" s="435"/>
      <c r="Z3" s="448" t="s">
        <v>115</v>
      </c>
      <c r="AA3" s="435"/>
      <c r="AB3" s="435"/>
      <c r="AC3" s="435"/>
      <c r="AD3" s="435"/>
      <c r="AE3" s="448" t="s">
        <v>116</v>
      </c>
      <c r="AF3" s="435"/>
      <c r="AG3" s="435"/>
      <c r="AH3" s="435"/>
      <c r="AI3" s="435"/>
      <c r="AJ3" s="448" t="s">
        <v>117</v>
      </c>
      <c r="AK3" s="435"/>
      <c r="AL3" s="435"/>
      <c r="AM3" s="435"/>
      <c r="AN3" s="435"/>
      <c r="AO3" s="448" t="s">
        <v>118</v>
      </c>
      <c r="AP3" s="435"/>
      <c r="AQ3" s="435"/>
      <c r="AR3" s="435"/>
      <c r="AS3" s="435"/>
      <c r="AT3" s="448" t="s">
        <v>119</v>
      </c>
      <c r="AU3" s="435"/>
      <c r="AV3" s="435"/>
      <c r="AW3" s="435"/>
      <c r="AX3" s="435"/>
    </row>
    <row r="4" spans="1:50" ht="14.25" hidden="1">
      <c r="A4" s="76"/>
      <c r="B4" s="433" t="s">
        <v>155</v>
      </c>
      <c r="C4" s="433" t="s">
        <v>147</v>
      </c>
      <c r="D4" s="433"/>
      <c r="E4" s="433" t="s">
        <v>149</v>
      </c>
      <c r="F4" s="433"/>
      <c r="G4" s="433"/>
      <c r="H4" s="440" t="s">
        <v>156</v>
      </c>
      <c r="I4" s="434" t="s">
        <v>225</v>
      </c>
      <c r="J4" s="434"/>
      <c r="K4" s="434"/>
      <c r="L4" s="454" t="s">
        <v>156</v>
      </c>
      <c r="M4" s="451" t="s">
        <v>168</v>
      </c>
      <c r="N4" s="433"/>
      <c r="O4" s="433" t="s">
        <v>158</v>
      </c>
      <c r="P4" s="430" t="s">
        <v>152</v>
      </c>
      <c r="Q4" s="431"/>
      <c r="R4" s="431"/>
      <c r="S4" s="432"/>
      <c r="T4" s="433" t="s">
        <v>156</v>
      </c>
      <c r="U4" s="430" t="s">
        <v>152</v>
      </c>
      <c r="V4" s="431"/>
      <c r="W4" s="431"/>
      <c r="X4" s="432"/>
      <c r="Y4" s="433" t="s">
        <v>156</v>
      </c>
      <c r="Z4" s="430" t="s">
        <v>152</v>
      </c>
      <c r="AA4" s="431"/>
      <c r="AB4" s="431"/>
      <c r="AC4" s="432"/>
      <c r="AD4" s="433" t="s">
        <v>156</v>
      </c>
      <c r="AE4" s="430" t="s">
        <v>152</v>
      </c>
      <c r="AF4" s="431"/>
      <c r="AG4" s="431"/>
      <c r="AH4" s="432"/>
      <c r="AI4" s="433" t="s">
        <v>156</v>
      </c>
      <c r="AJ4" s="430" t="s">
        <v>152</v>
      </c>
      <c r="AK4" s="431"/>
      <c r="AL4" s="431"/>
      <c r="AM4" s="432"/>
      <c r="AN4" s="433" t="s">
        <v>156</v>
      </c>
      <c r="AO4" s="430" t="s">
        <v>152</v>
      </c>
      <c r="AP4" s="431"/>
      <c r="AQ4" s="431"/>
      <c r="AR4" s="432"/>
      <c r="AS4" s="433" t="s">
        <v>156</v>
      </c>
      <c r="AT4" s="430" t="s">
        <v>152</v>
      </c>
      <c r="AU4" s="431"/>
      <c r="AV4" s="431"/>
      <c r="AW4" s="432"/>
      <c r="AX4" s="433" t="s">
        <v>156</v>
      </c>
    </row>
    <row r="5" spans="1:50" ht="14.25" hidden="1">
      <c r="A5" s="76"/>
      <c r="B5" s="433"/>
      <c r="C5" s="433"/>
      <c r="D5" s="433"/>
      <c r="E5" s="433" t="s">
        <v>148</v>
      </c>
      <c r="F5" s="433"/>
      <c r="G5" s="433"/>
      <c r="H5" s="441"/>
      <c r="I5" s="434" t="s">
        <v>148</v>
      </c>
      <c r="J5" s="434"/>
      <c r="K5" s="434"/>
      <c r="L5" s="455"/>
      <c r="M5" s="452"/>
      <c r="N5" s="433"/>
      <c r="O5" s="433"/>
      <c r="P5" s="430" t="s">
        <v>153</v>
      </c>
      <c r="Q5" s="431"/>
      <c r="R5" s="431"/>
      <c r="S5" s="432"/>
      <c r="T5" s="433"/>
      <c r="U5" s="430" t="s">
        <v>153</v>
      </c>
      <c r="V5" s="431"/>
      <c r="W5" s="431"/>
      <c r="X5" s="432"/>
      <c r="Y5" s="433"/>
      <c r="Z5" s="430" t="s">
        <v>153</v>
      </c>
      <c r="AA5" s="431"/>
      <c r="AB5" s="431"/>
      <c r="AC5" s="432"/>
      <c r="AD5" s="433"/>
      <c r="AE5" s="430" t="s">
        <v>153</v>
      </c>
      <c r="AF5" s="431"/>
      <c r="AG5" s="431"/>
      <c r="AH5" s="432"/>
      <c r="AI5" s="433"/>
      <c r="AJ5" s="430" t="s">
        <v>153</v>
      </c>
      <c r="AK5" s="431"/>
      <c r="AL5" s="431"/>
      <c r="AM5" s="432"/>
      <c r="AN5" s="433"/>
      <c r="AO5" s="430" t="s">
        <v>153</v>
      </c>
      <c r="AP5" s="431"/>
      <c r="AQ5" s="431"/>
      <c r="AR5" s="432"/>
      <c r="AS5" s="433"/>
      <c r="AT5" s="430" t="s">
        <v>153</v>
      </c>
      <c r="AU5" s="431"/>
      <c r="AV5" s="431"/>
      <c r="AW5" s="432"/>
      <c r="AX5" s="433"/>
    </row>
    <row r="6" spans="1:50" ht="14.25" hidden="1">
      <c r="A6" s="74"/>
      <c r="B6" s="433"/>
      <c r="C6" s="433"/>
      <c r="D6" s="433"/>
      <c r="E6" s="94" t="s">
        <v>150</v>
      </c>
      <c r="F6" s="94" t="s">
        <v>151</v>
      </c>
      <c r="G6" s="94" t="s">
        <v>154</v>
      </c>
      <c r="H6" s="442"/>
      <c r="I6" s="153" t="s">
        <v>150</v>
      </c>
      <c r="J6" s="153" t="s">
        <v>151</v>
      </c>
      <c r="K6" s="153" t="s">
        <v>154</v>
      </c>
      <c r="L6" s="456"/>
      <c r="M6" s="453"/>
      <c r="N6" s="433"/>
      <c r="O6" s="433"/>
      <c r="P6" s="94" t="s">
        <v>150</v>
      </c>
      <c r="Q6" s="94" t="s">
        <v>151</v>
      </c>
      <c r="R6" s="94" t="s">
        <v>154</v>
      </c>
      <c r="S6" s="94" t="s">
        <v>168</v>
      </c>
      <c r="T6" s="433"/>
      <c r="U6" s="94" t="s">
        <v>150</v>
      </c>
      <c r="V6" s="94" t="s">
        <v>151</v>
      </c>
      <c r="W6" s="94" t="s">
        <v>154</v>
      </c>
      <c r="X6" s="94" t="s">
        <v>168</v>
      </c>
      <c r="Y6" s="433"/>
      <c r="Z6" s="94" t="s">
        <v>150</v>
      </c>
      <c r="AA6" s="94" t="s">
        <v>151</v>
      </c>
      <c r="AB6" s="94" t="s">
        <v>154</v>
      </c>
      <c r="AC6" s="94" t="s">
        <v>168</v>
      </c>
      <c r="AD6" s="433"/>
      <c r="AE6" s="94" t="s">
        <v>150</v>
      </c>
      <c r="AF6" s="94" t="s">
        <v>151</v>
      </c>
      <c r="AG6" s="94" t="s">
        <v>154</v>
      </c>
      <c r="AH6" s="94" t="s">
        <v>168</v>
      </c>
      <c r="AI6" s="433"/>
      <c r="AJ6" s="94" t="s">
        <v>150</v>
      </c>
      <c r="AK6" s="94" t="s">
        <v>151</v>
      </c>
      <c r="AL6" s="94" t="s">
        <v>154</v>
      </c>
      <c r="AM6" s="94" t="s">
        <v>168</v>
      </c>
      <c r="AN6" s="433"/>
      <c r="AO6" s="94" t="s">
        <v>150</v>
      </c>
      <c r="AP6" s="94" t="s">
        <v>151</v>
      </c>
      <c r="AQ6" s="94" t="s">
        <v>154</v>
      </c>
      <c r="AR6" s="94" t="s">
        <v>168</v>
      </c>
      <c r="AS6" s="433"/>
      <c r="AT6" s="94" t="s">
        <v>150</v>
      </c>
      <c r="AU6" s="94" t="s">
        <v>151</v>
      </c>
      <c r="AV6" s="94" t="s">
        <v>154</v>
      </c>
      <c r="AW6" s="94" t="s">
        <v>168</v>
      </c>
      <c r="AX6" s="433"/>
    </row>
    <row r="7" spans="1:50" ht="14.25" hidden="1">
      <c r="A7" s="76"/>
      <c r="B7" s="450" t="s">
        <v>140</v>
      </c>
      <c r="C7" s="95">
        <v>1</v>
      </c>
      <c r="D7" s="95" t="s">
        <v>425</v>
      </c>
      <c r="E7" s="152">
        <v>17</v>
      </c>
      <c r="F7" s="95">
        <v>1200</v>
      </c>
      <c r="G7" s="178">
        <f>F7/E7</f>
        <v>70.588235294117652</v>
      </c>
      <c r="H7" s="436">
        <f>AVERAGE(G7:G21)</f>
        <v>60.024886877828052</v>
      </c>
      <c r="I7" s="154">
        <f t="shared" ref="I7:K9" si="0">IFERROR(AVERAGE(P7,U7,Z7,AE7,AJ7,AO7,AT7),"")</f>
        <v>17</v>
      </c>
      <c r="J7" s="154">
        <f t="shared" si="0"/>
        <v>1660.619937676727</v>
      </c>
      <c r="K7" s="155">
        <f t="shared" si="0"/>
        <v>97.68352574568982</v>
      </c>
      <c r="L7" s="449">
        <f>IFERROR(AVERAGE(K7:K21),"-")</f>
        <v>74.3779271443033</v>
      </c>
      <c r="M7" s="154">
        <f>IFERROR(RANK(K7, K$7:K$21),"")</f>
        <v>1</v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6" t="e">
        <f>AVERAGE(AB7:AB21)</f>
        <v>#DIV/0!</v>
      </c>
      <c r="AE7" s="152">
        <v>17</v>
      </c>
      <c r="AF7" s="152">
        <v>1100.3999999999996</v>
      </c>
      <c r="AG7" s="178">
        <f>IFERROR(AF7/AE7,"")</f>
        <v>64.729411764705858</v>
      </c>
      <c r="AH7" s="95">
        <f>IFERROR(RANK(AG7, AG$7:AG$21),"")</f>
        <v>1</v>
      </c>
      <c r="AI7" s="436">
        <f>AVERAGE(AG7:AG21)</f>
        <v>55.113993631640668</v>
      </c>
      <c r="AJ7" s="152">
        <v>17</v>
      </c>
      <c r="AK7" s="152">
        <v>1842.5806451612898</v>
      </c>
      <c r="AL7" s="178">
        <f>IFERROR(AK7/AJ7,"")</f>
        <v>108.38709677419352</v>
      </c>
      <c r="AM7" s="95">
        <f>IFERROR(RANK(AL7, AL$7:AL$21),"")</f>
        <v>1</v>
      </c>
      <c r="AN7" s="436">
        <f>AVERAGE(AL7:AL21)</f>
        <v>80.702039895588257</v>
      </c>
      <c r="AO7" s="152">
        <v>17</v>
      </c>
      <c r="AP7" s="152">
        <v>1834.8837209302324</v>
      </c>
      <c r="AQ7" s="178">
        <f>IFERROR(AP7/AO7,"")</f>
        <v>107.93433652530778</v>
      </c>
      <c r="AR7" s="95">
        <f>IFERROR(RANK(AQ7, AQ$7:AQ$21),"")</f>
        <v>1</v>
      </c>
      <c r="AS7" s="436">
        <f>AVERAGE(AQ7:AQ21)</f>
        <v>80.519204461748913</v>
      </c>
      <c r="AT7" s="152">
        <v>17</v>
      </c>
      <c r="AU7" s="152">
        <v>1864.6153846153857</v>
      </c>
      <c r="AV7" s="178">
        <f>IFERROR(AU7/AT7,"")</f>
        <v>109.6832579185521</v>
      </c>
      <c r="AW7" s="95">
        <f>IFERROR(RANK(AV7, AV$7:AV$21),"")</f>
        <v>1</v>
      </c>
      <c r="AX7" s="436">
        <f>AVERAGE(AV7:AV21)</f>
        <v>81.176470588235333</v>
      </c>
    </row>
    <row r="8" spans="1:50" ht="15" hidden="1" customHeight="1">
      <c r="A8" s="76"/>
      <c r="B8" s="435"/>
      <c r="C8" s="95">
        <v>2</v>
      </c>
      <c r="D8" s="95" t="s">
        <v>426</v>
      </c>
      <c r="E8" s="152">
        <v>26</v>
      </c>
      <c r="F8" s="95">
        <v>1286</v>
      </c>
      <c r="G8" s="178">
        <f>F8/E8</f>
        <v>49.46153846153846</v>
      </c>
      <c r="H8" s="436"/>
      <c r="I8" s="154">
        <f t="shared" si="0"/>
        <v>26</v>
      </c>
      <c r="J8" s="154">
        <f t="shared" si="0"/>
        <v>1327.8805421158359</v>
      </c>
      <c r="K8" s="155">
        <f t="shared" si="0"/>
        <v>51.072328542916765</v>
      </c>
      <c r="L8" s="449"/>
      <c r="M8" s="154">
        <f t="shared" ref="M8:M21" si="1">IFERROR(RANK(K8, K$7:K$21),"")</f>
        <v>2</v>
      </c>
      <c r="N8" s="433"/>
      <c r="O8" s="433"/>
      <c r="P8" s="152"/>
      <c r="Q8" s="152"/>
      <c r="R8" s="178" t="str">
        <f t="shared" ref="R8:R21" si="2">IFERROR(Q8/P8,"")</f>
        <v/>
      </c>
      <c r="S8" s="95" t="str">
        <f t="shared" ref="S8:S21" si="3">IFERROR(RANK(R8, R$7:R$21),"")</f>
        <v/>
      </c>
      <c r="T8" s="436"/>
      <c r="U8" s="152"/>
      <c r="V8" s="152"/>
      <c r="W8" s="178" t="str">
        <f t="shared" ref="W8:W21" si="4">IFERROR(V8/U8,"")</f>
        <v/>
      </c>
      <c r="X8" s="95" t="str">
        <f t="shared" ref="X8:X21" si="5">IFERROR(RANK(W8, W$7:W$21),"")</f>
        <v/>
      </c>
      <c r="Y8" s="436"/>
      <c r="Z8" s="152"/>
      <c r="AA8" s="152"/>
      <c r="AB8" s="178" t="str">
        <f t="shared" ref="AB8:AB21" si="6">IFERROR(AA8/Z8,"")</f>
        <v/>
      </c>
      <c r="AC8" s="95" t="str">
        <f t="shared" ref="AC8:AC21" si="7">IFERROR(RANK(AB8, AB$7:AB$21),"")</f>
        <v/>
      </c>
      <c r="AD8" s="436"/>
      <c r="AE8" s="152">
        <v>26</v>
      </c>
      <c r="AF8" s="152">
        <v>1182.9629629629626</v>
      </c>
      <c r="AG8" s="178">
        <f t="shared" ref="AG8:AG21" si="8">IFERROR(AF8/AE8,"")</f>
        <v>45.498575498575484</v>
      </c>
      <c r="AH8" s="95">
        <f t="shared" ref="AH8:AH21" si="9">IFERROR(RANK(AG8, AG$7:AG$21),"")</f>
        <v>2</v>
      </c>
      <c r="AI8" s="436"/>
      <c r="AJ8" s="152">
        <v>26</v>
      </c>
      <c r="AK8" s="152">
        <v>1378.4415584415576</v>
      </c>
      <c r="AL8" s="178">
        <f t="shared" ref="AL8:AL21" si="10">IFERROR(AK8/AJ8,"")</f>
        <v>53.016983016982984</v>
      </c>
      <c r="AM8" s="95">
        <f t="shared" ref="AM8:AM21" si="11">IFERROR(RANK(AL8, AL$7:AL$21),"")</f>
        <v>2</v>
      </c>
      <c r="AN8" s="436"/>
      <c r="AO8" s="152">
        <v>26</v>
      </c>
      <c r="AP8" s="152">
        <v>1380.705882352941</v>
      </c>
      <c r="AQ8" s="178">
        <f t="shared" ref="AQ8:AQ21" si="12">IFERROR(AP8/AO8,"")</f>
        <v>53.104072398190041</v>
      </c>
      <c r="AR8" s="95">
        <f t="shared" ref="AR8:AR21" si="13">IFERROR(RANK(AQ8, AQ$7:AQ$21),"")</f>
        <v>2</v>
      </c>
      <c r="AS8" s="436"/>
      <c r="AT8" s="152">
        <v>26</v>
      </c>
      <c r="AU8" s="152">
        <v>1369.4117647058822</v>
      </c>
      <c r="AV8" s="178">
        <f t="shared" ref="AV8:AV21" si="14">IFERROR(AU8/AT8,"")</f>
        <v>52.66968325791855</v>
      </c>
      <c r="AW8" s="95">
        <f t="shared" ref="AW8:AW21" si="15">IFERROR(RANK(AV8, AV$7:AV$21),"")</f>
        <v>2</v>
      </c>
      <c r="AX8" s="436"/>
    </row>
    <row r="9" spans="1:50" ht="14.25" hidden="1">
      <c r="A9" s="76"/>
      <c r="B9" s="435"/>
      <c r="C9" s="95">
        <v>3</v>
      </c>
      <c r="D9" s="95"/>
      <c r="E9" s="152"/>
      <c r="F9" s="95"/>
      <c r="G9" s="178"/>
      <c r="H9" s="43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9"/>
      <c r="M9" s="154" t="str">
        <f t="shared" si="1"/>
        <v/>
      </c>
      <c r="N9" s="433"/>
      <c r="O9" s="433"/>
      <c r="P9" s="152"/>
      <c r="Q9" s="152"/>
      <c r="R9" s="178" t="str">
        <f t="shared" si="2"/>
        <v/>
      </c>
      <c r="S9" s="95" t="str">
        <f t="shared" si="3"/>
        <v/>
      </c>
      <c r="T9" s="436"/>
      <c r="U9" s="152"/>
      <c r="V9" s="152"/>
      <c r="W9" s="178" t="str">
        <f t="shared" si="4"/>
        <v/>
      </c>
      <c r="X9" s="95" t="str">
        <f t="shared" si="5"/>
        <v/>
      </c>
      <c r="Y9" s="436"/>
      <c r="Z9" s="152"/>
      <c r="AA9" s="152"/>
      <c r="AB9" s="178" t="str">
        <f t="shared" si="6"/>
        <v/>
      </c>
      <c r="AC9" s="95" t="str">
        <f t="shared" si="7"/>
        <v/>
      </c>
      <c r="AD9" s="436"/>
      <c r="AE9" s="152"/>
      <c r="AF9" s="152"/>
      <c r="AG9" s="178"/>
      <c r="AH9" s="95"/>
      <c r="AI9" s="436"/>
      <c r="AJ9" s="152"/>
      <c r="AK9" s="152"/>
      <c r="AL9" s="178" t="str">
        <f t="shared" si="10"/>
        <v/>
      </c>
      <c r="AM9" s="95" t="str">
        <f t="shared" si="11"/>
        <v/>
      </c>
      <c r="AN9" s="436"/>
      <c r="AO9" s="152"/>
      <c r="AP9" s="152"/>
      <c r="AQ9" s="178" t="str">
        <f t="shared" si="12"/>
        <v/>
      </c>
      <c r="AR9" s="95" t="str">
        <f t="shared" si="13"/>
        <v/>
      </c>
      <c r="AS9" s="436"/>
      <c r="AT9" s="152"/>
      <c r="AU9" s="152"/>
      <c r="AV9" s="178" t="str">
        <f t="shared" si="14"/>
        <v/>
      </c>
      <c r="AW9" s="95" t="str">
        <f t="shared" si="15"/>
        <v/>
      </c>
      <c r="AX9" s="436"/>
    </row>
    <row r="10" spans="1:50" ht="14.25" hidden="1">
      <c r="A10" s="76"/>
      <c r="B10" s="435"/>
      <c r="C10" s="95">
        <v>4</v>
      </c>
      <c r="D10" s="95"/>
      <c r="E10" s="152"/>
      <c r="F10" s="95"/>
      <c r="G10" s="178"/>
      <c r="H10" s="43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9"/>
      <c r="M10" s="154" t="str">
        <f t="shared" si="1"/>
        <v/>
      </c>
      <c r="N10" s="433"/>
      <c r="O10" s="433"/>
      <c r="P10" s="152"/>
      <c r="Q10" s="152"/>
      <c r="R10" s="178" t="str">
        <f t="shared" si="2"/>
        <v/>
      </c>
      <c r="S10" s="95" t="str">
        <f t="shared" si="3"/>
        <v/>
      </c>
      <c r="T10" s="436"/>
      <c r="U10" s="152"/>
      <c r="V10" s="152"/>
      <c r="W10" s="178" t="str">
        <f t="shared" si="4"/>
        <v/>
      </c>
      <c r="X10" s="95" t="str">
        <f t="shared" si="5"/>
        <v/>
      </c>
      <c r="Y10" s="436"/>
      <c r="Z10" s="152"/>
      <c r="AA10" s="152"/>
      <c r="AB10" s="178" t="str">
        <f t="shared" si="6"/>
        <v/>
      </c>
      <c r="AC10" s="95" t="str">
        <f t="shared" si="7"/>
        <v/>
      </c>
      <c r="AD10" s="436"/>
      <c r="AE10" s="152"/>
      <c r="AF10" s="152"/>
      <c r="AG10" s="178" t="str">
        <f t="shared" si="8"/>
        <v/>
      </c>
      <c r="AH10" s="95" t="str">
        <f t="shared" si="9"/>
        <v/>
      </c>
      <c r="AI10" s="436"/>
      <c r="AJ10" s="152"/>
      <c r="AK10" s="152"/>
      <c r="AL10" s="178" t="str">
        <f t="shared" si="10"/>
        <v/>
      </c>
      <c r="AM10" s="95" t="str">
        <f t="shared" si="11"/>
        <v/>
      </c>
      <c r="AN10" s="436"/>
      <c r="AO10" s="152"/>
      <c r="AP10" s="152"/>
      <c r="AQ10" s="178" t="str">
        <f t="shared" si="12"/>
        <v/>
      </c>
      <c r="AR10" s="95" t="str">
        <f t="shared" si="13"/>
        <v/>
      </c>
      <c r="AS10" s="436"/>
      <c r="AT10" s="152"/>
      <c r="AU10" s="152"/>
      <c r="AV10" s="178" t="str">
        <f t="shared" si="14"/>
        <v/>
      </c>
      <c r="AW10" s="95" t="str">
        <f t="shared" si="15"/>
        <v/>
      </c>
      <c r="AX10" s="436"/>
    </row>
    <row r="11" spans="1:50" ht="14.25" hidden="1">
      <c r="A11" s="76"/>
      <c r="B11" s="435"/>
      <c r="C11" s="95">
        <v>5</v>
      </c>
      <c r="D11" s="95"/>
      <c r="E11" s="152"/>
      <c r="F11" s="95"/>
      <c r="G11" s="178"/>
      <c r="H11" s="436"/>
      <c r="I11" s="154" t="str">
        <f t="shared" ref="I11:K21" si="16">IFERROR(AVERAGE(P11,U11,Z11,AE11,AJ11,AO11,AT11),"")</f>
        <v/>
      </c>
      <c r="J11" s="154" t="str">
        <f t="shared" si="16"/>
        <v/>
      </c>
      <c r="K11" s="155" t="str">
        <f t="shared" si="16"/>
        <v/>
      </c>
      <c r="L11" s="449"/>
      <c r="M11" s="154" t="str">
        <f t="shared" si="1"/>
        <v/>
      </c>
      <c r="N11" s="433"/>
      <c r="O11" s="433"/>
      <c r="P11" s="152"/>
      <c r="Q11" s="152"/>
      <c r="R11" s="178" t="str">
        <f t="shared" si="2"/>
        <v/>
      </c>
      <c r="S11" s="95" t="str">
        <f t="shared" si="3"/>
        <v/>
      </c>
      <c r="T11" s="436"/>
      <c r="U11" s="152"/>
      <c r="V11" s="152"/>
      <c r="W11" s="178" t="str">
        <f t="shared" si="4"/>
        <v/>
      </c>
      <c r="X11" s="95" t="str">
        <f t="shared" si="5"/>
        <v/>
      </c>
      <c r="Y11" s="436"/>
      <c r="Z11" s="152"/>
      <c r="AA11" s="152"/>
      <c r="AB11" s="178" t="str">
        <f t="shared" si="6"/>
        <v/>
      </c>
      <c r="AC11" s="95" t="str">
        <f t="shared" si="7"/>
        <v/>
      </c>
      <c r="AD11" s="436"/>
      <c r="AE11" s="152"/>
      <c r="AF11" s="152"/>
      <c r="AG11" s="178" t="str">
        <f t="shared" si="8"/>
        <v/>
      </c>
      <c r="AH11" s="95" t="str">
        <f t="shared" si="9"/>
        <v/>
      </c>
      <c r="AI11" s="436"/>
      <c r="AJ11" s="152"/>
      <c r="AK11" s="152"/>
      <c r="AL11" s="178" t="str">
        <f t="shared" si="10"/>
        <v/>
      </c>
      <c r="AM11" s="95" t="str">
        <f t="shared" si="11"/>
        <v/>
      </c>
      <c r="AN11" s="436"/>
      <c r="AO11" s="152"/>
      <c r="AP11" s="152"/>
      <c r="AQ11" s="178" t="str">
        <f t="shared" si="12"/>
        <v/>
      </c>
      <c r="AR11" s="95" t="str">
        <f t="shared" si="13"/>
        <v/>
      </c>
      <c r="AS11" s="436"/>
      <c r="AT11" s="152"/>
      <c r="AU11" s="152"/>
      <c r="AV11" s="178" t="str">
        <f t="shared" si="14"/>
        <v/>
      </c>
      <c r="AW11" s="95" t="str">
        <f t="shared" si="15"/>
        <v/>
      </c>
      <c r="AX11" s="436"/>
    </row>
    <row r="12" spans="1:50" ht="14.25" hidden="1">
      <c r="A12" s="76"/>
      <c r="B12" s="435"/>
      <c r="C12" s="95">
        <v>6</v>
      </c>
      <c r="D12" s="95"/>
      <c r="E12" s="152"/>
      <c r="F12" s="95"/>
      <c r="G12" s="178"/>
      <c r="H12" s="436"/>
      <c r="I12" s="154" t="str">
        <f t="shared" si="16"/>
        <v/>
      </c>
      <c r="J12" s="154" t="str">
        <f t="shared" si="16"/>
        <v/>
      </c>
      <c r="K12" s="155" t="str">
        <f t="shared" si="16"/>
        <v/>
      </c>
      <c r="L12" s="449"/>
      <c r="M12" s="154" t="str">
        <f t="shared" si="1"/>
        <v/>
      </c>
      <c r="N12" s="433"/>
      <c r="O12" s="433"/>
      <c r="P12" s="152"/>
      <c r="Q12" s="152"/>
      <c r="R12" s="178" t="str">
        <f t="shared" si="2"/>
        <v/>
      </c>
      <c r="S12" s="95" t="str">
        <f t="shared" si="3"/>
        <v/>
      </c>
      <c r="T12" s="436"/>
      <c r="U12" s="152"/>
      <c r="V12" s="152"/>
      <c r="W12" s="178" t="str">
        <f t="shared" si="4"/>
        <v/>
      </c>
      <c r="X12" s="95" t="str">
        <f t="shared" si="5"/>
        <v/>
      </c>
      <c r="Y12" s="436"/>
      <c r="Z12" s="152"/>
      <c r="AA12" s="152"/>
      <c r="AB12" s="178" t="str">
        <f t="shared" si="6"/>
        <v/>
      </c>
      <c r="AC12" s="95" t="str">
        <f t="shared" si="7"/>
        <v/>
      </c>
      <c r="AD12" s="436"/>
      <c r="AE12" s="152"/>
      <c r="AF12" s="152"/>
      <c r="AG12" s="178" t="str">
        <f t="shared" si="8"/>
        <v/>
      </c>
      <c r="AH12" s="95" t="str">
        <f t="shared" si="9"/>
        <v/>
      </c>
      <c r="AI12" s="436"/>
      <c r="AJ12" s="152"/>
      <c r="AK12" s="152"/>
      <c r="AL12" s="178" t="str">
        <f t="shared" si="10"/>
        <v/>
      </c>
      <c r="AM12" s="95" t="str">
        <f t="shared" si="11"/>
        <v/>
      </c>
      <c r="AN12" s="436"/>
      <c r="AO12" s="152"/>
      <c r="AP12" s="152"/>
      <c r="AQ12" s="178" t="str">
        <f t="shared" si="12"/>
        <v/>
      </c>
      <c r="AR12" s="95" t="str">
        <f t="shared" si="13"/>
        <v/>
      </c>
      <c r="AS12" s="436"/>
      <c r="AT12" s="152"/>
      <c r="AU12" s="152"/>
      <c r="AV12" s="178" t="str">
        <f t="shared" si="14"/>
        <v/>
      </c>
      <c r="AW12" s="95" t="str">
        <f t="shared" si="15"/>
        <v/>
      </c>
      <c r="AX12" s="436"/>
    </row>
    <row r="13" spans="1:50" ht="14.25" hidden="1">
      <c r="A13" s="76"/>
      <c r="B13" s="435"/>
      <c r="C13" s="95">
        <v>7</v>
      </c>
      <c r="D13" s="95"/>
      <c r="E13" s="152"/>
      <c r="F13" s="95"/>
      <c r="G13" s="178"/>
      <c r="H13" s="436"/>
      <c r="I13" s="154" t="str">
        <f t="shared" si="16"/>
        <v/>
      </c>
      <c r="J13" s="154" t="str">
        <f t="shared" si="16"/>
        <v/>
      </c>
      <c r="K13" s="155" t="str">
        <f t="shared" si="16"/>
        <v/>
      </c>
      <c r="L13" s="449"/>
      <c r="M13" s="154" t="str">
        <f t="shared" si="1"/>
        <v/>
      </c>
      <c r="N13" s="433"/>
      <c r="O13" s="433"/>
      <c r="P13" s="152"/>
      <c r="Q13" s="152"/>
      <c r="R13" s="178" t="str">
        <f t="shared" si="2"/>
        <v/>
      </c>
      <c r="S13" s="95" t="str">
        <f t="shared" si="3"/>
        <v/>
      </c>
      <c r="T13" s="436"/>
      <c r="U13" s="152"/>
      <c r="V13" s="152"/>
      <c r="W13" s="178" t="str">
        <f t="shared" si="4"/>
        <v/>
      </c>
      <c r="X13" s="95" t="str">
        <f t="shared" si="5"/>
        <v/>
      </c>
      <c r="Y13" s="436"/>
      <c r="Z13" s="152"/>
      <c r="AA13" s="152"/>
      <c r="AB13" s="178" t="str">
        <f t="shared" si="6"/>
        <v/>
      </c>
      <c r="AC13" s="95" t="str">
        <f t="shared" si="7"/>
        <v/>
      </c>
      <c r="AD13" s="436"/>
      <c r="AE13" s="152"/>
      <c r="AF13" s="152"/>
      <c r="AG13" s="178" t="str">
        <f t="shared" si="8"/>
        <v/>
      </c>
      <c r="AH13" s="95" t="str">
        <f t="shared" si="9"/>
        <v/>
      </c>
      <c r="AI13" s="436"/>
      <c r="AJ13" s="152"/>
      <c r="AK13" s="152"/>
      <c r="AL13" s="178" t="str">
        <f t="shared" si="10"/>
        <v/>
      </c>
      <c r="AM13" s="95" t="str">
        <f t="shared" si="11"/>
        <v/>
      </c>
      <c r="AN13" s="436"/>
      <c r="AO13" s="152"/>
      <c r="AP13" s="152"/>
      <c r="AQ13" s="178" t="str">
        <f t="shared" si="12"/>
        <v/>
      </c>
      <c r="AR13" s="95" t="str">
        <f t="shared" si="13"/>
        <v/>
      </c>
      <c r="AS13" s="436"/>
      <c r="AT13" s="152"/>
      <c r="AU13" s="152"/>
      <c r="AV13" s="178" t="str">
        <f t="shared" si="14"/>
        <v/>
      </c>
      <c r="AW13" s="95" t="str">
        <f t="shared" si="15"/>
        <v/>
      </c>
      <c r="AX13" s="436"/>
    </row>
    <row r="14" spans="1:50" ht="14.25" hidden="1">
      <c r="A14" s="76"/>
      <c r="B14" s="435"/>
      <c r="C14" s="95">
        <v>8</v>
      </c>
      <c r="D14" s="95"/>
      <c r="E14" s="152"/>
      <c r="F14" s="95"/>
      <c r="G14" s="178"/>
      <c r="H14" s="436"/>
      <c r="I14" s="154" t="str">
        <f t="shared" si="16"/>
        <v/>
      </c>
      <c r="J14" s="154" t="str">
        <f t="shared" si="16"/>
        <v/>
      </c>
      <c r="K14" s="155" t="str">
        <f t="shared" si="16"/>
        <v/>
      </c>
      <c r="L14" s="449"/>
      <c r="M14" s="154" t="str">
        <f t="shared" si="1"/>
        <v/>
      </c>
      <c r="N14" s="433"/>
      <c r="O14" s="433"/>
      <c r="P14" s="152"/>
      <c r="Q14" s="152"/>
      <c r="R14" s="178" t="str">
        <f t="shared" si="2"/>
        <v/>
      </c>
      <c r="S14" s="95" t="str">
        <f t="shared" si="3"/>
        <v/>
      </c>
      <c r="T14" s="436"/>
      <c r="U14" s="152"/>
      <c r="V14" s="152"/>
      <c r="W14" s="178" t="str">
        <f t="shared" si="4"/>
        <v/>
      </c>
      <c r="X14" s="95" t="str">
        <f t="shared" si="5"/>
        <v/>
      </c>
      <c r="Y14" s="436"/>
      <c r="Z14" s="152"/>
      <c r="AA14" s="152"/>
      <c r="AB14" s="178" t="str">
        <f t="shared" si="6"/>
        <v/>
      </c>
      <c r="AC14" s="95" t="str">
        <f t="shared" si="7"/>
        <v/>
      </c>
      <c r="AD14" s="436"/>
      <c r="AE14" s="152"/>
      <c r="AF14" s="152"/>
      <c r="AG14" s="178" t="str">
        <f t="shared" si="8"/>
        <v/>
      </c>
      <c r="AH14" s="95" t="str">
        <f t="shared" si="9"/>
        <v/>
      </c>
      <c r="AI14" s="436"/>
      <c r="AJ14" s="152"/>
      <c r="AK14" s="152"/>
      <c r="AL14" s="178" t="str">
        <f t="shared" si="10"/>
        <v/>
      </c>
      <c r="AM14" s="95" t="str">
        <f t="shared" si="11"/>
        <v/>
      </c>
      <c r="AN14" s="436"/>
      <c r="AO14" s="152"/>
      <c r="AP14" s="152"/>
      <c r="AQ14" s="178" t="str">
        <f t="shared" si="12"/>
        <v/>
      </c>
      <c r="AR14" s="95" t="str">
        <f t="shared" si="13"/>
        <v/>
      </c>
      <c r="AS14" s="436"/>
      <c r="AT14" s="152"/>
      <c r="AU14" s="152"/>
      <c r="AV14" s="178" t="str">
        <f t="shared" si="14"/>
        <v/>
      </c>
      <c r="AW14" s="95" t="str">
        <f t="shared" si="15"/>
        <v/>
      </c>
      <c r="AX14" s="436"/>
    </row>
    <row r="15" spans="1:50" ht="14.25" hidden="1">
      <c r="A15" s="76"/>
      <c r="B15" s="435"/>
      <c r="C15" s="95">
        <v>9</v>
      </c>
      <c r="D15" s="95"/>
      <c r="E15" s="152"/>
      <c r="F15" s="95"/>
      <c r="G15" s="178"/>
      <c r="H15" s="436"/>
      <c r="I15" s="154" t="str">
        <f t="shared" si="16"/>
        <v/>
      </c>
      <c r="J15" s="154" t="str">
        <f t="shared" si="16"/>
        <v/>
      </c>
      <c r="K15" s="155" t="str">
        <f t="shared" si="16"/>
        <v/>
      </c>
      <c r="L15" s="449"/>
      <c r="M15" s="154" t="str">
        <f t="shared" si="1"/>
        <v/>
      </c>
      <c r="N15" s="433"/>
      <c r="O15" s="433"/>
      <c r="P15" s="152"/>
      <c r="Q15" s="152"/>
      <c r="R15" s="178" t="str">
        <f t="shared" si="2"/>
        <v/>
      </c>
      <c r="S15" s="95" t="str">
        <f t="shared" si="3"/>
        <v/>
      </c>
      <c r="T15" s="436"/>
      <c r="U15" s="152"/>
      <c r="V15" s="152"/>
      <c r="W15" s="178" t="str">
        <f t="shared" si="4"/>
        <v/>
      </c>
      <c r="X15" s="95" t="str">
        <f t="shared" si="5"/>
        <v/>
      </c>
      <c r="Y15" s="436"/>
      <c r="Z15" s="152"/>
      <c r="AA15" s="152"/>
      <c r="AB15" s="178" t="str">
        <f t="shared" si="6"/>
        <v/>
      </c>
      <c r="AC15" s="95" t="str">
        <f t="shared" si="7"/>
        <v/>
      </c>
      <c r="AD15" s="436"/>
      <c r="AE15" s="152"/>
      <c r="AF15" s="152"/>
      <c r="AG15" s="178" t="str">
        <f t="shared" si="8"/>
        <v/>
      </c>
      <c r="AH15" s="95" t="str">
        <f t="shared" si="9"/>
        <v/>
      </c>
      <c r="AI15" s="436"/>
      <c r="AJ15" s="152"/>
      <c r="AK15" s="152"/>
      <c r="AL15" s="178" t="str">
        <f t="shared" si="10"/>
        <v/>
      </c>
      <c r="AM15" s="95" t="str">
        <f t="shared" si="11"/>
        <v/>
      </c>
      <c r="AN15" s="436"/>
      <c r="AO15" s="152"/>
      <c r="AP15" s="152"/>
      <c r="AQ15" s="178" t="str">
        <f t="shared" si="12"/>
        <v/>
      </c>
      <c r="AR15" s="95" t="str">
        <f t="shared" si="13"/>
        <v/>
      </c>
      <c r="AS15" s="436"/>
      <c r="AT15" s="152"/>
      <c r="AU15" s="152"/>
      <c r="AV15" s="178" t="str">
        <f t="shared" si="14"/>
        <v/>
      </c>
      <c r="AW15" s="95" t="str">
        <f t="shared" si="15"/>
        <v/>
      </c>
      <c r="AX15" s="436"/>
    </row>
    <row r="16" spans="1:50" ht="14.25" hidden="1">
      <c r="A16" s="76"/>
      <c r="B16" s="435"/>
      <c r="C16" s="95">
        <v>10</v>
      </c>
      <c r="D16" s="95"/>
      <c r="E16" s="152"/>
      <c r="F16" s="95"/>
      <c r="G16" s="178"/>
      <c r="H16" s="436"/>
      <c r="I16" s="154" t="str">
        <f t="shared" si="16"/>
        <v/>
      </c>
      <c r="J16" s="154" t="str">
        <f t="shared" si="16"/>
        <v/>
      </c>
      <c r="K16" s="155" t="str">
        <f t="shared" si="16"/>
        <v/>
      </c>
      <c r="L16" s="449"/>
      <c r="M16" s="154" t="str">
        <f t="shared" si="1"/>
        <v/>
      </c>
      <c r="N16" s="433"/>
      <c r="O16" s="433"/>
      <c r="P16" s="152"/>
      <c r="Q16" s="152"/>
      <c r="R16" s="178" t="str">
        <f t="shared" si="2"/>
        <v/>
      </c>
      <c r="S16" s="95" t="str">
        <f t="shared" si="3"/>
        <v/>
      </c>
      <c r="T16" s="436"/>
      <c r="U16" s="152"/>
      <c r="V16" s="152"/>
      <c r="W16" s="178" t="str">
        <f t="shared" si="4"/>
        <v/>
      </c>
      <c r="X16" s="95" t="str">
        <f t="shared" si="5"/>
        <v/>
      </c>
      <c r="Y16" s="436"/>
      <c r="Z16" s="152"/>
      <c r="AA16" s="152"/>
      <c r="AB16" s="178" t="str">
        <f t="shared" si="6"/>
        <v/>
      </c>
      <c r="AC16" s="95" t="str">
        <f t="shared" si="7"/>
        <v/>
      </c>
      <c r="AD16" s="436"/>
      <c r="AE16" s="152"/>
      <c r="AF16" s="152"/>
      <c r="AG16" s="178" t="str">
        <f t="shared" si="8"/>
        <v/>
      </c>
      <c r="AH16" s="95" t="str">
        <f t="shared" si="9"/>
        <v/>
      </c>
      <c r="AI16" s="436"/>
      <c r="AJ16" s="152"/>
      <c r="AK16" s="152"/>
      <c r="AL16" s="178" t="str">
        <f t="shared" si="10"/>
        <v/>
      </c>
      <c r="AM16" s="95" t="str">
        <f t="shared" si="11"/>
        <v/>
      </c>
      <c r="AN16" s="436"/>
      <c r="AO16" s="152"/>
      <c r="AP16" s="152"/>
      <c r="AQ16" s="178" t="str">
        <f t="shared" si="12"/>
        <v/>
      </c>
      <c r="AR16" s="95" t="str">
        <f t="shared" si="13"/>
        <v/>
      </c>
      <c r="AS16" s="436"/>
      <c r="AT16" s="152"/>
      <c r="AU16" s="152"/>
      <c r="AV16" s="178" t="str">
        <f t="shared" si="14"/>
        <v/>
      </c>
      <c r="AW16" s="95" t="str">
        <f t="shared" si="15"/>
        <v/>
      </c>
      <c r="AX16" s="436"/>
    </row>
    <row r="17" spans="2:50" hidden="1">
      <c r="B17" s="435"/>
      <c r="C17" s="95">
        <v>11</v>
      </c>
      <c r="D17" s="95"/>
      <c r="E17" s="95"/>
      <c r="F17" s="95"/>
      <c r="G17" s="95"/>
      <c r="H17" s="436"/>
      <c r="I17" s="154" t="str">
        <f t="shared" si="16"/>
        <v/>
      </c>
      <c r="J17" s="154" t="str">
        <f t="shared" si="16"/>
        <v/>
      </c>
      <c r="K17" s="155" t="str">
        <f t="shared" si="16"/>
        <v/>
      </c>
      <c r="L17" s="449"/>
      <c r="M17" s="154" t="str">
        <f t="shared" si="1"/>
        <v/>
      </c>
      <c r="N17" s="433"/>
      <c r="O17" s="433"/>
      <c r="P17" s="95"/>
      <c r="Q17" s="95"/>
      <c r="R17" s="178" t="str">
        <f t="shared" si="2"/>
        <v/>
      </c>
      <c r="S17" s="95" t="str">
        <f t="shared" si="3"/>
        <v/>
      </c>
      <c r="T17" s="436"/>
      <c r="U17" s="95"/>
      <c r="V17" s="95"/>
      <c r="W17" s="178" t="str">
        <f t="shared" si="4"/>
        <v/>
      </c>
      <c r="X17" s="95" t="str">
        <f t="shared" si="5"/>
        <v/>
      </c>
      <c r="Y17" s="436"/>
      <c r="Z17" s="95"/>
      <c r="AA17" s="95"/>
      <c r="AB17" s="178" t="str">
        <f t="shared" si="6"/>
        <v/>
      </c>
      <c r="AC17" s="95" t="str">
        <f t="shared" si="7"/>
        <v/>
      </c>
      <c r="AD17" s="436"/>
      <c r="AE17" s="95"/>
      <c r="AF17" s="95"/>
      <c r="AG17" s="178" t="str">
        <f t="shared" si="8"/>
        <v/>
      </c>
      <c r="AH17" s="95" t="str">
        <f t="shared" si="9"/>
        <v/>
      </c>
      <c r="AI17" s="436"/>
      <c r="AJ17" s="95"/>
      <c r="AK17" s="95"/>
      <c r="AL17" s="178" t="str">
        <f t="shared" si="10"/>
        <v/>
      </c>
      <c r="AM17" s="95" t="str">
        <f t="shared" si="11"/>
        <v/>
      </c>
      <c r="AN17" s="436"/>
      <c r="AO17" s="95"/>
      <c r="AP17" s="95"/>
      <c r="AQ17" s="178" t="str">
        <f t="shared" si="12"/>
        <v/>
      </c>
      <c r="AR17" s="95" t="str">
        <f t="shared" si="13"/>
        <v/>
      </c>
      <c r="AS17" s="436"/>
      <c r="AT17" s="95"/>
      <c r="AU17" s="95"/>
      <c r="AV17" s="178" t="str">
        <f t="shared" si="14"/>
        <v/>
      </c>
      <c r="AW17" s="95" t="str">
        <f t="shared" si="15"/>
        <v/>
      </c>
      <c r="AX17" s="436"/>
    </row>
    <row r="18" spans="2:50" hidden="1">
      <c r="B18" s="435"/>
      <c r="C18" s="95">
        <v>12</v>
      </c>
      <c r="D18" s="95"/>
      <c r="E18" s="95"/>
      <c r="F18" s="95"/>
      <c r="G18" s="95"/>
      <c r="H18" s="436"/>
      <c r="I18" s="154" t="str">
        <f t="shared" si="16"/>
        <v/>
      </c>
      <c r="J18" s="154" t="str">
        <f t="shared" si="16"/>
        <v/>
      </c>
      <c r="K18" s="155" t="str">
        <f t="shared" si="16"/>
        <v/>
      </c>
      <c r="L18" s="449"/>
      <c r="M18" s="154" t="str">
        <f t="shared" si="1"/>
        <v/>
      </c>
      <c r="N18" s="433"/>
      <c r="O18" s="433"/>
      <c r="P18" s="95"/>
      <c r="Q18" s="95"/>
      <c r="R18" s="178" t="str">
        <f t="shared" si="2"/>
        <v/>
      </c>
      <c r="S18" s="95" t="str">
        <f t="shared" si="3"/>
        <v/>
      </c>
      <c r="T18" s="436"/>
      <c r="U18" s="95"/>
      <c r="V18" s="95"/>
      <c r="W18" s="178" t="str">
        <f t="shared" si="4"/>
        <v/>
      </c>
      <c r="X18" s="95" t="str">
        <f t="shared" si="5"/>
        <v/>
      </c>
      <c r="Y18" s="436"/>
      <c r="Z18" s="95"/>
      <c r="AA18" s="95"/>
      <c r="AB18" s="178" t="str">
        <f t="shared" si="6"/>
        <v/>
      </c>
      <c r="AC18" s="95" t="str">
        <f t="shared" si="7"/>
        <v/>
      </c>
      <c r="AD18" s="436"/>
      <c r="AE18" s="95"/>
      <c r="AF18" s="95"/>
      <c r="AG18" s="178" t="str">
        <f t="shared" si="8"/>
        <v/>
      </c>
      <c r="AH18" s="95" t="str">
        <f t="shared" si="9"/>
        <v/>
      </c>
      <c r="AI18" s="436"/>
      <c r="AJ18" s="95"/>
      <c r="AK18" s="95"/>
      <c r="AL18" s="178" t="str">
        <f t="shared" si="10"/>
        <v/>
      </c>
      <c r="AM18" s="95" t="str">
        <f t="shared" si="11"/>
        <v/>
      </c>
      <c r="AN18" s="436"/>
      <c r="AO18" s="95"/>
      <c r="AP18" s="95"/>
      <c r="AQ18" s="178" t="str">
        <f t="shared" si="12"/>
        <v/>
      </c>
      <c r="AR18" s="95" t="str">
        <f t="shared" si="13"/>
        <v/>
      </c>
      <c r="AS18" s="436"/>
      <c r="AT18" s="95"/>
      <c r="AU18" s="95"/>
      <c r="AV18" s="178" t="str">
        <f t="shared" si="14"/>
        <v/>
      </c>
      <c r="AW18" s="95" t="str">
        <f t="shared" si="15"/>
        <v/>
      </c>
      <c r="AX18" s="436"/>
    </row>
    <row r="19" spans="2:50" hidden="1">
      <c r="B19" s="435"/>
      <c r="C19" s="95">
        <v>13</v>
      </c>
      <c r="D19" s="95"/>
      <c r="E19" s="95"/>
      <c r="F19" s="95"/>
      <c r="G19" s="95"/>
      <c r="H19" s="436"/>
      <c r="I19" s="154" t="str">
        <f t="shared" si="16"/>
        <v/>
      </c>
      <c r="J19" s="154" t="str">
        <f t="shared" si="16"/>
        <v/>
      </c>
      <c r="K19" s="155" t="str">
        <f t="shared" si="16"/>
        <v/>
      </c>
      <c r="L19" s="449"/>
      <c r="M19" s="154" t="str">
        <f t="shared" si="1"/>
        <v/>
      </c>
      <c r="N19" s="433"/>
      <c r="O19" s="433"/>
      <c r="P19" s="95"/>
      <c r="Q19" s="95"/>
      <c r="R19" s="178" t="str">
        <f t="shared" si="2"/>
        <v/>
      </c>
      <c r="S19" s="95" t="str">
        <f t="shared" si="3"/>
        <v/>
      </c>
      <c r="T19" s="436"/>
      <c r="U19" s="95"/>
      <c r="V19" s="95"/>
      <c r="W19" s="178" t="str">
        <f t="shared" si="4"/>
        <v/>
      </c>
      <c r="X19" s="95" t="str">
        <f t="shared" si="5"/>
        <v/>
      </c>
      <c r="Y19" s="436"/>
      <c r="Z19" s="95"/>
      <c r="AA19" s="95"/>
      <c r="AB19" s="178" t="str">
        <f t="shared" si="6"/>
        <v/>
      </c>
      <c r="AC19" s="95" t="str">
        <f t="shared" si="7"/>
        <v/>
      </c>
      <c r="AD19" s="436"/>
      <c r="AE19" s="95"/>
      <c r="AF19" s="95"/>
      <c r="AG19" s="178" t="str">
        <f t="shared" si="8"/>
        <v/>
      </c>
      <c r="AH19" s="95" t="str">
        <f t="shared" si="9"/>
        <v/>
      </c>
      <c r="AI19" s="436"/>
      <c r="AJ19" s="95"/>
      <c r="AK19" s="95"/>
      <c r="AL19" s="178" t="str">
        <f t="shared" si="10"/>
        <v/>
      </c>
      <c r="AM19" s="95" t="str">
        <f t="shared" si="11"/>
        <v/>
      </c>
      <c r="AN19" s="436"/>
      <c r="AO19" s="95"/>
      <c r="AP19" s="95"/>
      <c r="AQ19" s="178" t="str">
        <f t="shared" si="12"/>
        <v/>
      </c>
      <c r="AR19" s="95" t="str">
        <f t="shared" si="13"/>
        <v/>
      </c>
      <c r="AS19" s="436"/>
      <c r="AT19" s="95"/>
      <c r="AU19" s="95"/>
      <c r="AV19" s="178" t="str">
        <f t="shared" si="14"/>
        <v/>
      </c>
      <c r="AW19" s="95" t="str">
        <f t="shared" si="15"/>
        <v/>
      </c>
      <c r="AX19" s="436"/>
    </row>
    <row r="20" spans="2:50" hidden="1">
      <c r="B20" s="435"/>
      <c r="C20" s="95">
        <v>14</v>
      </c>
      <c r="D20" s="95"/>
      <c r="E20" s="95"/>
      <c r="F20" s="95"/>
      <c r="G20" s="95"/>
      <c r="H20" s="436"/>
      <c r="I20" s="154" t="str">
        <f t="shared" si="16"/>
        <v/>
      </c>
      <c r="J20" s="154" t="str">
        <f t="shared" si="16"/>
        <v/>
      </c>
      <c r="K20" s="155" t="str">
        <f t="shared" si="16"/>
        <v/>
      </c>
      <c r="L20" s="449"/>
      <c r="M20" s="154" t="str">
        <f t="shared" si="1"/>
        <v/>
      </c>
      <c r="N20" s="433"/>
      <c r="O20" s="433"/>
      <c r="P20" s="95"/>
      <c r="Q20" s="95"/>
      <c r="R20" s="178" t="str">
        <f t="shared" si="2"/>
        <v/>
      </c>
      <c r="S20" s="95" t="str">
        <f t="shared" si="3"/>
        <v/>
      </c>
      <c r="T20" s="436"/>
      <c r="U20" s="95"/>
      <c r="V20" s="95"/>
      <c r="W20" s="178" t="str">
        <f t="shared" si="4"/>
        <v/>
      </c>
      <c r="X20" s="95" t="str">
        <f t="shared" si="5"/>
        <v/>
      </c>
      <c r="Y20" s="436"/>
      <c r="Z20" s="95"/>
      <c r="AA20" s="95"/>
      <c r="AB20" s="178" t="str">
        <f t="shared" si="6"/>
        <v/>
      </c>
      <c r="AC20" s="95" t="str">
        <f t="shared" si="7"/>
        <v/>
      </c>
      <c r="AD20" s="436"/>
      <c r="AE20" s="95"/>
      <c r="AF20" s="95"/>
      <c r="AG20" s="178" t="str">
        <f t="shared" si="8"/>
        <v/>
      </c>
      <c r="AH20" s="95" t="str">
        <f t="shared" si="9"/>
        <v/>
      </c>
      <c r="AI20" s="436"/>
      <c r="AJ20" s="95"/>
      <c r="AK20" s="95"/>
      <c r="AL20" s="178" t="str">
        <f t="shared" si="10"/>
        <v/>
      </c>
      <c r="AM20" s="95" t="str">
        <f t="shared" si="11"/>
        <v/>
      </c>
      <c r="AN20" s="436"/>
      <c r="AO20" s="95"/>
      <c r="AP20" s="95"/>
      <c r="AQ20" s="178" t="str">
        <f t="shared" si="12"/>
        <v/>
      </c>
      <c r="AR20" s="95" t="str">
        <f t="shared" si="13"/>
        <v/>
      </c>
      <c r="AS20" s="436"/>
      <c r="AT20" s="95"/>
      <c r="AU20" s="95"/>
      <c r="AV20" s="178" t="str">
        <f t="shared" si="14"/>
        <v/>
      </c>
      <c r="AW20" s="95" t="str">
        <f t="shared" si="15"/>
        <v/>
      </c>
      <c r="AX20" s="436"/>
    </row>
    <row r="21" spans="2:50" hidden="1">
      <c r="B21" s="435"/>
      <c r="C21" s="95">
        <v>15</v>
      </c>
      <c r="D21" s="95"/>
      <c r="E21" s="95"/>
      <c r="F21" s="95"/>
      <c r="G21" s="95"/>
      <c r="H21" s="436"/>
      <c r="I21" s="154" t="str">
        <f t="shared" si="16"/>
        <v/>
      </c>
      <c r="J21" s="154" t="str">
        <f t="shared" si="16"/>
        <v/>
      </c>
      <c r="K21" s="155" t="str">
        <f t="shared" si="16"/>
        <v/>
      </c>
      <c r="L21" s="449"/>
      <c r="M21" s="154" t="str">
        <f t="shared" si="1"/>
        <v/>
      </c>
      <c r="N21" s="433"/>
      <c r="O21" s="433"/>
      <c r="P21" s="95"/>
      <c r="Q21" s="95"/>
      <c r="R21" s="178" t="str">
        <f t="shared" si="2"/>
        <v/>
      </c>
      <c r="S21" s="95" t="str">
        <f t="shared" si="3"/>
        <v/>
      </c>
      <c r="T21" s="436"/>
      <c r="U21" s="95"/>
      <c r="V21" s="95"/>
      <c r="W21" s="178" t="str">
        <f t="shared" si="4"/>
        <v/>
      </c>
      <c r="X21" s="95" t="str">
        <f t="shared" si="5"/>
        <v/>
      </c>
      <c r="Y21" s="436"/>
      <c r="Z21" s="95"/>
      <c r="AA21" s="95"/>
      <c r="AB21" s="178" t="str">
        <f t="shared" si="6"/>
        <v/>
      </c>
      <c r="AC21" s="95" t="str">
        <f t="shared" si="7"/>
        <v/>
      </c>
      <c r="AD21" s="436"/>
      <c r="AE21" s="95"/>
      <c r="AF21" s="95"/>
      <c r="AG21" s="178" t="str">
        <f t="shared" si="8"/>
        <v/>
      </c>
      <c r="AH21" s="95" t="str">
        <f t="shared" si="9"/>
        <v/>
      </c>
      <c r="AI21" s="436"/>
      <c r="AJ21" s="95"/>
      <c r="AK21" s="95"/>
      <c r="AL21" s="178" t="str">
        <f t="shared" si="10"/>
        <v/>
      </c>
      <c r="AM21" s="95" t="str">
        <f t="shared" si="11"/>
        <v/>
      </c>
      <c r="AN21" s="436"/>
      <c r="AO21" s="95"/>
      <c r="AP21" s="95"/>
      <c r="AQ21" s="178" t="str">
        <f t="shared" si="12"/>
        <v/>
      </c>
      <c r="AR21" s="95" t="str">
        <f t="shared" si="13"/>
        <v/>
      </c>
      <c r="AS21" s="436"/>
      <c r="AT21" s="95"/>
      <c r="AU21" s="95"/>
      <c r="AV21" s="178" t="str">
        <f t="shared" si="14"/>
        <v/>
      </c>
      <c r="AW21" s="95" t="str">
        <f t="shared" si="15"/>
        <v/>
      </c>
      <c r="AX21" s="436"/>
    </row>
    <row r="22" spans="2:50" ht="15.75" hidden="1">
      <c r="B22" s="443" t="s">
        <v>167</v>
      </c>
      <c r="C22" s="444"/>
      <c r="D22" s="444"/>
      <c r="E22" s="444"/>
      <c r="F22" s="444"/>
      <c r="G22" s="444"/>
      <c r="H22" s="444"/>
      <c r="I22" s="151"/>
      <c r="J22" s="151"/>
      <c r="K22" s="151"/>
      <c r="L22" s="151"/>
      <c r="M22" s="151"/>
      <c r="N22" s="433" t="s">
        <v>159</v>
      </c>
      <c r="O22" s="446" t="s">
        <v>106</v>
      </c>
      <c r="P22" s="448">
        <v>45874</v>
      </c>
      <c r="Q22" s="435"/>
      <c r="R22" s="435"/>
      <c r="S22" s="435"/>
      <c r="T22" s="435"/>
      <c r="U22" s="448">
        <v>45875</v>
      </c>
      <c r="V22" s="435"/>
      <c r="W22" s="435"/>
      <c r="X22" s="435"/>
      <c r="Y22" s="435"/>
      <c r="Z22" s="448">
        <v>45876</v>
      </c>
      <c r="AA22" s="435"/>
      <c r="AB22" s="435"/>
      <c r="AC22" s="435"/>
      <c r="AD22" s="435"/>
      <c r="AE22" s="448">
        <v>45877</v>
      </c>
      <c r="AF22" s="435"/>
      <c r="AG22" s="435"/>
      <c r="AH22" s="435"/>
      <c r="AI22" s="435"/>
      <c r="AJ22" s="448">
        <v>45878</v>
      </c>
      <c r="AK22" s="435"/>
      <c r="AL22" s="435"/>
      <c r="AM22" s="435"/>
      <c r="AN22" s="435"/>
      <c r="AO22" s="448">
        <v>45879</v>
      </c>
      <c r="AP22" s="435"/>
      <c r="AQ22" s="435"/>
      <c r="AR22" s="435"/>
      <c r="AS22" s="435"/>
      <c r="AT22" s="448">
        <v>45880</v>
      </c>
      <c r="AU22" s="435"/>
      <c r="AV22" s="435"/>
      <c r="AW22" s="435"/>
      <c r="AX22" s="435"/>
    </row>
    <row r="23" spans="2:50" ht="15.75" hidden="1">
      <c r="B23" s="445"/>
      <c r="C23" s="445"/>
      <c r="D23" s="445"/>
      <c r="E23" s="445"/>
      <c r="F23" s="445"/>
      <c r="G23" s="445"/>
      <c r="H23" s="445"/>
      <c r="I23" s="151"/>
      <c r="J23" s="151"/>
      <c r="K23" s="151"/>
      <c r="L23" s="151"/>
      <c r="M23" s="151"/>
      <c r="N23" s="433"/>
      <c r="O23" s="447"/>
      <c r="P23" s="448" t="s">
        <v>120</v>
      </c>
      <c r="Q23" s="435"/>
      <c r="R23" s="435"/>
      <c r="S23" s="435"/>
      <c r="T23" s="435"/>
      <c r="U23" s="448" t="s">
        <v>114</v>
      </c>
      <c r="V23" s="435"/>
      <c r="W23" s="435"/>
      <c r="X23" s="435"/>
      <c r="Y23" s="435"/>
      <c r="Z23" s="448" t="s">
        <v>115</v>
      </c>
      <c r="AA23" s="435"/>
      <c r="AB23" s="435"/>
      <c r="AC23" s="435"/>
      <c r="AD23" s="435"/>
      <c r="AE23" s="448" t="s">
        <v>116</v>
      </c>
      <c r="AF23" s="435"/>
      <c r="AG23" s="435"/>
      <c r="AH23" s="435"/>
      <c r="AI23" s="435"/>
      <c r="AJ23" s="448" t="s">
        <v>117</v>
      </c>
      <c r="AK23" s="435"/>
      <c r="AL23" s="435"/>
      <c r="AM23" s="435"/>
      <c r="AN23" s="435"/>
      <c r="AO23" s="448" t="s">
        <v>118</v>
      </c>
      <c r="AP23" s="435"/>
      <c r="AQ23" s="435"/>
      <c r="AR23" s="435"/>
      <c r="AS23" s="435"/>
      <c r="AT23" s="448" t="s">
        <v>119</v>
      </c>
      <c r="AU23" s="435"/>
      <c r="AV23" s="435"/>
      <c r="AW23" s="435"/>
      <c r="AX23" s="435"/>
    </row>
    <row r="24" spans="2:50" hidden="1">
      <c r="B24" s="433" t="s">
        <v>155</v>
      </c>
      <c r="C24" s="433" t="s">
        <v>147</v>
      </c>
      <c r="D24" s="433"/>
      <c r="E24" s="433" t="s">
        <v>149</v>
      </c>
      <c r="F24" s="433"/>
      <c r="G24" s="433"/>
      <c r="H24" s="440" t="s">
        <v>156</v>
      </c>
      <c r="I24" s="434" t="s">
        <v>225</v>
      </c>
      <c r="J24" s="434"/>
      <c r="K24" s="434"/>
      <c r="L24" s="434" t="s">
        <v>156</v>
      </c>
      <c r="M24" s="434" t="s">
        <v>168</v>
      </c>
      <c r="N24" s="433"/>
      <c r="O24" s="433" t="s">
        <v>158</v>
      </c>
      <c r="P24" s="430" t="s">
        <v>152</v>
      </c>
      <c r="Q24" s="431"/>
      <c r="R24" s="431"/>
      <c r="S24" s="432"/>
      <c r="T24" s="433" t="s">
        <v>156</v>
      </c>
      <c r="U24" s="430" t="s">
        <v>152</v>
      </c>
      <c r="V24" s="431"/>
      <c r="W24" s="431"/>
      <c r="X24" s="432"/>
      <c r="Y24" s="433" t="s">
        <v>156</v>
      </c>
      <c r="Z24" s="430" t="s">
        <v>152</v>
      </c>
      <c r="AA24" s="431"/>
      <c r="AB24" s="431"/>
      <c r="AC24" s="432"/>
      <c r="AD24" s="433" t="s">
        <v>156</v>
      </c>
      <c r="AE24" s="430" t="s">
        <v>152</v>
      </c>
      <c r="AF24" s="431"/>
      <c r="AG24" s="431"/>
      <c r="AH24" s="432"/>
      <c r="AI24" s="433" t="s">
        <v>156</v>
      </c>
      <c r="AJ24" s="430" t="s">
        <v>152</v>
      </c>
      <c r="AK24" s="431"/>
      <c r="AL24" s="431"/>
      <c r="AM24" s="432"/>
      <c r="AN24" s="433" t="s">
        <v>156</v>
      </c>
      <c r="AO24" s="430" t="s">
        <v>152</v>
      </c>
      <c r="AP24" s="431"/>
      <c r="AQ24" s="431"/>
      <c r="AR24" s="432"/>
      <c r="AS24" s="433" t="s">
        <v>156</v>
      </c>
      <c r="AT24" s="430" t="s">
        <v>152</v>
      </c>
      <c r="AU24" s="431"/>
      <c r="AV24" s="431"/>
      <c r="AW24" s="432"/>
      <c r="AX24" s="433" t="s">
        <v>156</v>
      </c>
    </row>
    <row r="25" spans="2:50" hidden="1">
      <c r="B25" s="433"/>
      <c r="C25" s="433"/>
      <c r="D25" s="433"/>
      <c r="E25" s="433" t="s">
        <v>148</v>
      </c>
      <c r="F25" s="433"/>
      <c r="G25" s="433"/>
      <c r="H25" s="441"/>
      <c r="I25" s="434" t="s">
        <v>148</v>
      </c>
      <c r="J25" s="434"/>
      <c r="K25" s="434"/>
      <c r="L25" s="434"/>
      <c r="M25" s="434"/>
      <c r="N25" s="433"/>
      <c r="O25" s="433"/>
      <c r="P25" s="430" t="s">
        <v>153</v>
      </c>
      <c r="Q25" s="431"/>
      <c r="R25" s="431"/>
      <c r="S25" s="432"/>
      <c r="T25" s="433"/>
      <c r="U25" s="430" t="s">
        <v>153</v>
      </c>
      <c r="V25" s="431"/>
      <c r="W25" s="431"/>
      <c r="X25" s="432"/>
      <c r="Y25" s="433"/>
      <c r="Z25" s="430" t="s">
        <v>153</v>
      </c>
      <c r="AA25" s="431"/>
      <c r="AB25" s="431"/>
      <c r="AC25" s="432"/>
      <c r="AD25" s="433"/>
      <c r="AE25" s="430" t="s">
        <v>153</v>
      </c>
      <c r="AF25" s="431"/>
      <c r="AG25" s="431"/>
      <c r="AH25" s="432"/>
      <c r="AI25" s="433"/>
      <c r="AJ25" s="430" t="s">
        <v>153</v>
      </c>
      <c r="AK25" s="431"/>
      <c r="AL25" s="431"/>
      <c r="AM25" s="432"/>
      <c r="AN25" s="433"/>
      <c r="AO25" s="430" t="s">
        <v>153</v>
      </c>
      <c r="AP25" s="431"/>
      <c r="AQ25" s="431"/>
      <c r="AR25" s="432"/>
      <c r="AS25" s="433"/>
      <c r="AT25" s="430" t="s">
        <v>153</v>
      </c>
      <c r="AU25" s="431"/>
      <c r="AV25" s="431"/>
      <c r="AW25" s="432"/>
      <c r="AX25" s="433"/>
    </row>
    <row r="26" spans="2:50" hidden="1">
      <c r="B26" s="433"/>
      <c r="C26" s="433"/>
      <c r="D26" s="433"/>
      <c r="E26" s="94" t="s">
        <v>150</v>
      </c>
      <c r="F26" s="94" t="s">
        <v>151</v>
      </c>
      <c r="G26" s="94" t="s">
        <v>154</v>
      </c>
      <c r="H26" s="442"/>
      <c r="I26" s="153" t="s">
        <v>150</v>
      </c>
      <c r="J26" s="153" t="s">
        <v>151</v>
      </c>
      <c r="K26" s="153" t="s">
        <v>154</v>
      </c>
      <c r="L26" s="434"/>
      <c r="M26" s="434"/>
      <c r="N26" s="433"/>
      <c r="O26" s="433"/>
      <c r="P26" s="94" t="s">
        <v>150</v>
      </c>
      <c r="Q26" s="94" t="s">
        <v>151</v>
      </c>
      <c r="R26" s="94" t="s">
        <v>154</v>
      </c>
      <c r="S26" s="94" t="s">
        <v>168</v>
      </c>
      <c r="T26" s="433"/>
      <c r="U26" s="94" t="s">
        <v>150</v>
      </c>
      <c r="V26" s="94" t="s">
        <v>151</v>
      </c>
      <c r="W26" s="94" t="s">
        <v>154</v>
      </c>
      <c r="X26" s="94" t="s">
        <v>168</v>
      </c>
      <c r="Y26" s="433"/>
      <c r="Z26" s="94" t="s">
        <v>150</v>
      </c>
      <c r="AA26" s="94" t="s">
        <v>151</v>
      </c>
      <c r="AB26" s="94" t="s">
        <v>154</v>
      </c>
      <c r="AC26" s="94" t="s">
        <v>168</v>
      </c>
      <c r="AD26" s="433"/>
      <c r="AE26" s="94" t="s">
        <v>150</v>
      </c>
      <c r="AF26" s="94" t="s">
        <v>151</v>
      </c>
      <c r="AG26" s="94" t="s">
        <v>154</v>
      </c>
      <c r="AH26" s="94" t="s">
        <v>168</v>
      </c>
      <c r="AI26" s="433"/>
      <c r="AJ26" s="94" t="s">
        <v>150</v>
      </c>
      <c r="AK26" s="94" t="s">
        <v>151</v>
      </c>
      <c r="AL26" s="94" t="s">
        <v>154</v>
      </c>
      <c r="AM26" s="94" t="s">
        <v>168</v>
      </c>
      <c r="AN26" s="433"/>
      <c r="AO26" s="94" t="s">
        <v>150</v>
      </c>
      <c r="AP26" s="94" t="s">
        <v>151</v>
      </c>
      <c r="AQ26" s="94" t="s">
        <v>154</v>
      </c>
      <c r="AR26" s="94" t="s">
        <v>168</v>
      </c>
      <c r="AS26" s="433"/>
      <c r="AT26" s="94" t="s">
        <v>150</v>
      </c>
      <c r="AU26" s="94" t="s">
        <v>151</v>
      </c>
      <c r="AV26" s="94" t="s">
        <v>154</v>
      </c>
      <c r="AW26" s="94" t="s">
        <v>168</v>
      </c>
      <c r="AX26" s="433"/>
    </row>
    <row r="27" spans="2:50" hidden="1">
      <c r="B27" s="435" t="s">
        <v>140</v>
      </c>
      <c r="C27" s="95">
        <v>1</v>
      </c>
      <c r="D27" s="95" t="s">
        <v>425</v>
      </c>
      <c r="E27" s="95">
        <v>17</v>
      </c>
      <c r="F27" s="95">
        <v>2000</v>
      </c>
      <c r="G27" s="178">
        <f>F27/E27</f>
        <v>117.64705882352941</v>
      </c>
      <c r="H27" s="436">
        <f>AVERAGE(G27:G41)</f>
        <v>87.66968325791855</v>
      </c>
      <c r="I27" s="154">
        <f t="shared" ref="I27:I29" si="17">IFERROR(AVERAGE(P27,U27,Z27,AE27,AJ27,AO27,AT27),"")</f>
        <v>17</v>
      </c>
      <c r="J27" s="154">
        <f t="shared" ref="J27:J29" si="18">IFERROR(AVERAGE(Q27,V27,AA27,AF27,AK27,AP27,AU27),"")</f>
        <v>1862.886309272661</v>
      </c>
      <c r="K27" s="155">
        <f t="shared" ref="K27:K29" si="19">IFERROR(AVERAGE(R27,W27,AB27,AG27,AL27,AQ27,AV27),"")</f>
        <v>109.58154760427418</v>
      </c>
      <c r="L27" s="449">
        <f>IFERROR(AVERAGE(K27:K41),"-")</f>
        <v>81.455418951661215</v>
      </c>
      <c r="M27" s="154">
        <f>IFERROR(RANK(K27, K$27:K$41),"")</f>
        <v>1</v>
      </c>
      <c r="N27" s="433"/>
      <c r="O27" s="433"/>
      <c r="P27" s="95">
        <v>17</v>
      </c>
      <c r="Q27" s="178">
        <v>1867.8947368421059</v>
      </c>
      <c r="R27" s="178">
        <f>IFERROR(Q27/P27,"")</f>
        <v>109.87616099071211</v>
      </c>
      <c r="S27" s="95">
        <f>IFERROR(RANK(R27, R$27:R$41),"")</f>
        <v>1</v>
      </c>
      <c r="T27" s="436">
        <f>AVERAGE(R27:R41)</f>
        <v>81.530209296787177</v>
      </c>
      <c r="U27" s="95">
        <v>17</v>
      </c>
      <c r="V27" s="178">
        <v>1864.736842105264</v>
      </c>
      <c r="W27" s="178">
        <f>IFERROR(V27/U27,"")</f>
        <v>109.69040247678024</v>
      </c>
      <c r="X27" s="95">
        <f>IFERROR(RANK(W27, W$27:W$41),"")</f>
        <v>1</v>
      </c>
      <c r="Y27" s="436">
        <f>AVERAGE(W27:W41)</f>
        <v>81.423913224078845</v>
      </c>
      <c r="Z27" s="95">
        <v>17</v>
      </c>
      <c r="AA27" s="178">
        <v>1855.1351351351359</v>
      </c>
      <c r="AB27" s="178">
        <f>IFERROR(AA27/Z27,"")</f>
        <v>109.12559618441976</v>
      </c>
      <c r="AC27" s="95">
        <f>IFERROR(RANK(AB27, AB$27:AB$41),"")</f>
        <v>1</v>
      </c>
      <c r="AD27" s="436">
        <f>AVERAGE(AB27:AB41)</f>
        <v>81.236124765536545</v>
      </c>
      <c r="AE27" s="95">
        <v>17</v>
      </c>
      <c r="AF27" s="178">
        <v>1867.9999999999991</v>
      </c>
      <c r="AG27" s="178">
        <f>IFERROR(AF27/AE27,"")</f>
        <v>109.88235294117642</v>
      </c>
      <c r="AH27" s="95">
        <f>IFERROR(RANK(AG27, AG$27:AG$41),"")</f>
        <v>1</v>
      </c>
      <c r="AI27" s="436">
        <f>AVERAGE(AG27:AG41)</f>
        <v>81.81900452488685</v>
      </c>
      <c r="AJ27" s="95">
        <v>17</v>
      </c>
      <c r="AK27" s="178">
        <v>1854.1935483870961</v>
      </c>
      <c r="AL27" s="178">
        <f>IFERROR(AK27/AJ27,"")</f>
        <v>109.07020872865272</v>
      </c>
      <c r="AM27" s="95">
        <f>IFERROR(RANK(AL27, AL$27:AL$41),"")</f>
        <v>1</v>
      </c>
      <c r="AN27" s="436">
        <f>AVERAGE(AL27:AL41)</f>
        <v>81.15259646127052</v>
      </c>
      <c r="AO27" s="95">
        <v>17</v>
      </c>
      <c r="AP27" s="178">
        <v>1870.2439024390237</v>
      </c>
      <c r="AQ27" s="178">
        <f>IFERROR(AP27/AO27,"")</f>
        <v>110.01434720229551</v>
      </c>
      <c r="AR27" s="95">
        <f>IFERROR(RANK(AQ27, AQ$27:AQ$41),"")</f>
        <v>1</v>
      </c>
      <c r="AS27" s="436">
        <f>AVERAGE(AQ27:AQ41)</f>
        <v>81.601920317845682</v>
      </c>
      <c r="AT27" s="95">
        <v>17</v>
      </c>
      <c r="AU27" s="178">
        <v>1860.0000000000011</v>
      </c>
      <c r="AV27" s="178">
        <f>IFERROR(AU27/AT27,"")</f>
        <v>109.41176470588242</v>
      </c>
      <c r="AW27" s="95">
        <f>IFERROR(RANK(AV27, AV$27:AV$41),"")</f>
        <v>1</v>
      </c>
      <c r="AX27" s="436">
        <f>AVERAGE(AV27:AV41)</f>
        <v>81.424164071222918</v>
      </c>
    </row>
    <row r="28" spans="2:50" hidden="1">
      <c r="B28" s="435"/>
      <c r="C28" s="95">
        <v>2</v>
      </c>
      <c r="D28" s="95" t="s">
        <v>426</v>
      </c>
      <c r="E28" s="95">
        <v>26</v>
      </c>
      <c r="F28" s="95">
        <v>1500</v>
      </c>
      <c r="G28" s="178">
        <f>F28/E28</f>
        <v>57.692307692307693</v>
      </c>
      <c r="H28" s="436"/>
      <c r="I28" s="154">
        <f t="shared" si="17"/>
        <v>26</v>
      </c>
      <c r="J28" s="154">
        <f t="shared" si="18"/>
        <v>1386.5615477752549</v>
      </c>
      <c r="K28" s="155">
        <f t="shared" si="19"/>
        <v>53.32929029904826</v>
      </c>
      <c r="L28" s="449"/>
      <c r="M28" s="154">
        <f t="shared" ref="M28:M41" si="20">IFERROR(RANK(K28, K$27:K$41),"")</f>
        <v>2</v>
      </c>
      <c r="N28" s="433"/>
      <c r="O28" s="433"/>
      <c r="P28" s="95">
        <v>26</v>
      </c>
      <c r="Q28" s="178">
        <v>1382.7906976744184</v>
      </c>
      <c r="R28" s="178">
        <f t="shared" ref="R28:R41" si="21">IFERROR(Q28/P28,"")</f>
        <v>53.184257602862246</v>
      </c>
      <c r="S28" s="95">
        <f t="shared" ref="S28:S41" si="22">IFERROR(RANK(R28, R$27:R$41),"")</f>
        <v>2</v>
      </c>
      <c r="T28" s="436"/>
      <c r="U28" s="95">
        <v>26</v>
      </c>
      <c r="V28" s="178">
        <v>1382.0930232558137</v>
      </c>
      <c r="W28" s="178">
        <f t="shared" ref="W28:W41" si="23">IFERROR(V28/U28,"")</f>
        <v>53.157423971377447</v>
      </c>
      <c r="X28" s="95">
        <f t="shared" ref="X28:X41" si="24">IFERROR(RANK(W28, W$27:W$41),"")</f>
        <v>2</v>
      </c>
      <c r="Y28" s="436"/>
      <c r="Z28" s="95">
        <v>26</v>
      </c>
      <c r="AA28" s="178">
        <v>1387.0129870129863</v>
      </c>
      <c r="AB28" s="178">
        <f t="shared" ref="AB28:AB41" si="25">IFERROR(AA28/Z28,"")</f>
        <v>53.346653346653319</v>
      </c>
      <c r="AC28" s="95">
        <f t="shared" ref="AC28:AC41" si="26">IFERROR(RANK(AB28, AB$27:AB$41),"")</f>
        <v>2</v>
      </c>
      <c r="AD28" s="436"/>
      <c r="AE28" s="95">
        <v>26</v>
      </c>
      <c r="AF28" s="178">
        <v>1397.6470588235293</v>
      </c>
      <c r="AG28" s="178">
        <f t="shared" ref="AG28:AG41" si="27">IFERROR(AF28/AE28,"")</f>
        <v>53.755656108597279</v>
      </c>
      <c r="AH28" s="95">
        <f t="shared" ref="AH28:AH41" si="28">IFERROR(RANK(AG28, AG$27:AG$41),"")</f>
        <v>2</v>
      </c>
      <c r="AI28" s="436"/>
      <c r="AJ28" s="95">
        <v>26</v>
      </c>
      <c r="AK28" s="178">
        <v>1384.1095890410961</v>
      </c>
      <c r="AL28" s="178">
        <f t="shared" ref="AL28:AL41" si="29">IFERROR(AK28/AJ28,"")</f>
        <v>53.234984193888309</v>
      </c>
      <c r="AM28" s="95">
        <f t="shared" ref="AM28:AM41" si="30">IFERROR(RANK(AL28, AL$27:AL$41),"")</f>
        <v>2</v>
      </c>
      <c r="AN28" s="436"/>
      <c r="AO28" s="95">
        <v>26</v>
      </c>
      <c r="AP28" s="178">
        <v>1382.9268292682921</v>
      </c>
      <c r="AQ28" s="178">
        <f t="shared" ref="AQ28:AQ41" si="31">IFERROR(AP28/AO28,"")</f>
        <v>53.189493433395846</v>
      </c>
      <c r="AR28" s="95">
        <f t="shared" ref="AR28:AR41" si="32">IFERROR(RANK(AQ28, AQ$27:AQ$41),"")</f>
        <v>2</v>
      </c>
      <c r="AS28" s="436"/>
      <c r="AT28" s="95">
        <v>26</v>
      </c>
      <c r="AU28" s="178">
        <v>1389.3506493506486</v>
      </c>
      <c r="AV28" s="178">
        <f t="shared" ref="AV28:AV41" si="33">IFERROR(AU28/AT28,"")</f>
        <v>53.436563436563411</v>
      </c>
      <c r="AW28" s="95">
        <f t="shared" ref="AW28:AW41" si="34">IFERROR(RANK(AV28, AV$27:AV$41),"")</f>
        <v>2</v>
      </c>
      <c r="AX28" s="436"/>
    </row>
    <row r="29" spans="2:50" hidden="1">
      <c r="B29" s="435"/>
      <c r="C29" s="95">
        <v>3</v>
      </c>
      <c r="D29" s="95"/>
      <c r="E29" s="95"/>
      <c r="F29" s="95"/>
      <c r="G29" s="95"/>
      <c r="H29" s="436"/>
      <c r="I29" s="154" t="str">
        <f t="shared" si="17"/>
        <v/>
      </c>
      <c r="J29" s="154" t="str">
        <f t="shared" si="18"/>
        <v/>
      </c>
      <c r="K29" s="155" t="str">
        <f t="shared" si="19"/>
        <v/>
      </c>
      <c r="L29" s="449"/>
      <c r="M29" s="154" t="str">
        <f t="shared" si="20"/>
        <v/>
      </c>
      <c r="N29" s="433"/>
      <c r="O29" s="433"/>
      <c r="P29" s="95"/>
      <c r="Q29" s="178"/>
      <c r="R29" s="178" t="str">
        <f t="shared" si="21"/>
        <v/>
      </c>
      <c r="S29" s="95" t="str">
        <f t="shared" si="22"/>
        <v/>
      </c>
      <c r="T29" s="436"/>
      <c r="U29" s="95"/>
      <c r="V29" s="178"/>
      <c r="W29" s="178" t="str">
        <f t="shared" si="23"/>
        <v/>
      </c>
      <c r="X29" s="95" t="str">
        <f t="shared" si="24"/>
        <v/>
      </c>
      <c r="Y29" s="436"/>
      <c r="Z29" s="95"/>
      <c r="AA29" s="178"/>
      <c r="AB29" s="178" t="str">
        <f t="shared" si="25"/>
        <v/>
      </c>
      <c r="AC29" s="95" t="str">
        <f t="shared" si="26"/>
        <v/>
      </c>
      <c r="AD29" s="436"/>
      <c r="AE29" s="95"/>
      <c r="AF29" s="178"/>
      <c r="AG29" s="178" t="str">
        <f t="shared" si="27"/>
        <v/>
      </c>
      <c r="AH29" s="95" t="str">
        <f t="shared" si="28"/>
        <v/>
      </c>
      <c r="AI29" s="436"/>
      <c r="AJ29" s="95"/>
      <c r="AK29" s="178"/>
      <c r="AL29" s="178" t="str">
        <f t="shared" si="29"/>
        <v/>
      </c>
      <c r="AM29" s="95" t="str">
        <f t="shared" si="30"/>
        <v/>
      </c>
      <c r="AN29" s="436"/>
      <c r="AO29" s="95"/>
      <c r="AP29" s="178"/>
      <c r="AQ29" s="178" t="str">
        <f t="shared" si="31"/>
        <v/>
      </c>
      <c r="AR29" s="95" t="str">
        <f t="shared" si="32"/>
        <v/>
      </c>
      <c r="AS29" s="436"/>
      <c r="AT29" s="95"/>
      <c r="AU29" s="178"/>
      <c r="AV29" s="178" t="str">
        <f t="shared" si="33"/>
        <v/>
      </c>
      <c r="AW29" s="95" t="str">
        <f t="shared" si="34"/>
        <v/>
      </c>
      <c r="AX29" s="436"/>
    </row>
    <row r="30" spans="2:50" hidden="1">
      <c r="B30" s="435"/>
      <c r="C30" s="95">
        <v>4</v>
      </c>
      <c r="D30" s="95"/>
      <c r="E30" s="95"/>
      <c r="F30" s="95"/>
      <c r="G30" s="95"/>
      <c r="H30" s="43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9"/>
      <c r="M30" s="154" t="str">
        <f t="shared" si="20"/>
        <v/>
      </c>
      <c r="N30" s="433"/>
      <c r="O30" s="433"/>
      <c r="P30" s="95"/>
      <c r="Q30" s="178"/>
      <c r="R30" s="178" t="str">
        <f t="shared" si="21"/>
        <v/>
      </c>
      <c r="S30" s="95" t="str">
        <f t="shared" si="22"/>
        <v/>
      </c>
      <c r="T30" s="436"/>
      <c r="U30" s="95"/>
      <c r="V30" s="178"/>
      <c r="W30" s="178" t="str">
        <f t="shared" si="23"/>
        <v/>
      </c>
      <c r="X30" s="95" t="str">
        <f t="shared" si="24"/>
        <v/>
      </c>
      <c r="Y30" s="436"/>
      <c r="Z30" s="95"/>
      <c r="AA30" s="178"/>
      <c r="AB30" s="178" t="str">
        <f t="shared" si="25"/>
        <v/>
      </c>
      <c r="AC30" s="95" t="str">
        <f t="shared" si="26"/>
        <v/>
      </c>
      <c r="AD30" s="436"/>
      <c r="AE30" s="95"/>
      <c r="AF30" s="178"/>
      <c r="AG30" s="178" t="str">
        <f t="shared" si="27"/>
        <v/>
      </c>
      <c r="AH30" s="95" t="str">
        <f t="shared" si="28"/>
        <v/>
      </c>
      <c r="AI30" s="436"/>
      <c r="AJ30" s="95"/>
      <c r="AK30" s="178"/>
      <c r="AL30" s="178" t="str">
        <f t="shared" si="29"/>
        <v/>
      </c>
      <c r="AM30" s="95" t="str">
        <f t="shared" si="30"/>
        <v/>
      </c>
      <c r="AN30" s="436"/>
      <c r="AO30" s="95"/>
      <c r="AP30" s="178"/>
      <c r="AQ30" s="178" t="str">
        <f t="shared" si="31"/>
        <v/>
      </c>
      <c r="AR30" s="95" t="str">
        <f t="shared" si="32"/>
        <v/>
      </c>
      <c r="AS30" s="436"/>
      <c r="AT30" s="95"/>
      <c r="AU30" s="178"/>
      <c r="AV30" s="178" t="str">
        <f t="shared" si="33"/>
        <v/>
      </c>
      <c r="AW30" s="95" t="str">
        <f t="shared" si="34"/>
        <v/>
      </c>
      <c r="AX30" s="436"/>
    </row>
    <row r="31" spans="2:50" hidden="1">
      <c r="B31" s="435"/>
      <c r="C31" s="95">
        <v>5</v>
      </c>
      <c r="D31" s="95"/>
      <c r="E31" s="95"/>
      <c r="F31" s="95"/>
      <c r="G31" s="95"/>
      <c r="H31" s="436"/>
      <c r="I31" s="154" t="str">
        <f t="shared" ref="I31:I41" si="35">IFERROR(AVERAGE(P31,U31,Z31,AE31,AJ31,AO31,AT31),"")</f>
        <v/>
      </c>
      <c r="J31" s="154" t="str">
        <f t="shared" ref="J31:J41" si="36">IFERROR(AVERAGE(Q31,V31,AA31,AF31,AK31,AP31,AU31),"")</f>
        <v/>
      </c>
      <c r="K31" s="155" t="str">
        <f t="shared" ref="K31:K41" si="37">IFERROR(AVERAGE(R31,W31,AB31,AG31,AL31,AQ31,AV31),"")</f>
        <v/>
      </c>
      <c r="L31" s="449"/>
      <c r="M31" s="154" t="str">
        <f t="shared" si="20"/>
        <v/>
      </c>
      <c r="N31" s="433"/>
      <c r="O31" s="433"/>
      <c r="P31" s="95"/>
      <c r="Q31" s="178"/>
      <c r="R31" s="178" t="str">
        <f t="shared" si="21"/>
        <v/>
      </c>
      <c r="S31" s="95" t="str">
        <f t="shared" si="22"/>
        <v/>
      </c>
      <c r="T31" s="436"/>
      <c r="U31" s="95"/>
      <c r="V31" s="178"/>
      <c r="W31" s="178" t="str">
        <f t="shared" si="23"/>
        <v/>
      </c>
      <c r="X31" s="95" t="str">
        <f t="shared" si="24"/>
        <v/>
      </c>
      <c r="Y31" s="436"/>
      <c r="Z31" s="95"/>
      <c r="AA31" s="178"/>
      <c r="AB31" s="178" t="str">
        <f t="shared" si="25"/>
        <v/>
      </c>
      <c r="AC31" s="95" t="str">
        <f t="shared" si="26"/>
        <v/>
      </c>
      <c r="AD31" s="436"/>
      <c r="AE31" s="95"/>
      <c r="AF31" s="178"/>
      <c r="AG31" s="178" t="str">
        <f t="shared" si="27"/>
        <v/>
      </c>
      <c r="AH31" s="95" t="str">
        <f t="shared" si="28"/>
        <v/>
      </c>
      <c r="AI31" s="436"/>
      <c r="AJ31" s="95"/>
      <c r="AK31" s="178"/>
      <c r="AL31" s="178" t="str">
        <f t="shared" si="29"/>
        <v/>
      </c>
      <c r="AM31" s="95" t="str">
        <f t="shared" si="30"/>
        <v/>
      </c>
      <c r="AN31" s="436"/>
      <c r="AO31" s="95"/>
      <c r="AP31" s="178"/>
      <c r="AQ31" s="178" t="str">
        <f t="shared" si="31"/>
        <v/>
      </c>
      <c r="AR31" s="95" t="str">
        <f t="shared" si="32"/>
        <v/>
      </c>
      <c r="AS31" s="436"/>
      <c r="AT31" s="95"/>
      <c r="AU31" s="178"/>
      <c r="AV31" s="178" t="str">
        <f t="shared" si="33"/>
        <v/>
      </c>
      <c r="AW31" s="95" t="str">
        <f t="shared" si="34"/>
        <v/>
      </c>
      <c r="AX31" s="436"/>
    </row>
    <row r="32" spans="2:50" hidden="1">
      <c r="B32" s="435"/>
      <c r="C32" s="95">
        <v>6</v>
      </c>
      <c r="D32" s="95"/>
      <c r="E32" s="95"/>
      <c r="F32" s="95"/>
      <c r="G32" s="95"/>
      <c r="H32" s="436"/>
      <c r="I32" s="154" t="str">
        <f t="shared" si="35"/>
        <v/>
      </c>
      <c r="J32" s="154" t="str">
        <f t="shared" si="36"/>
        <v/>
      </c>
      <c r="K32" s="155" t="str">
        <f t="shared" si="37"/>
        <v/>
      </c>
      <c r="L32" s="449"/>
      <c r="M32" s="154" t="str">
        <f t="shared" si="20"/>
        <v/>
      </c>
      <c r="N32" s="433"/>
      <c r="O32" s="433"/>
      <c r="P32" s="95"/>
      <c r="Q32" s="178"/>
      <c r="R32" s="178" t="str">
        <f t="shared" si="21"/>
        <v/>
      </c>
      <c r="S32" s="95" t="str">
        <f t="shared" si="22"/>
        <v/>
      </c>
      <c r="T32" s="436"/>
      <c r="U32" s="95"/>
      <c r="V32" s="178"/>
      <c r="W32" s="178" t="str">
        <f t="shared" si="23"/>
        <v/>
      </c>
      <c r="X32" s="95" t="str">
        <f t="shared" si="24"/>
        <v/>
      </c>
      <c r="Y32" s="436"/>
      <c r="Z32" s="95"/>
      <c r="AA32" s="178"/>
      <c r="AB32" s="178" t="str">
        <f t="shared" si="25"/>
        <v/>
      </c>
      <c r="AC32" s="95" t="str">
        <f t="shared" si="26"/>
        <v/>
      </c>
      <c r="AD32" s="436"/>
      <c r="AE32" s="95"/>
      <c r="AF32" s="178"/>
      <c r="AG32" s="178" t="str">
        <f t="shared" si="27"/>
        <v/>
      </c>
      <c r="AH32" s="95" t="str">
        <f t="shared" si="28"/>
        <v/>
      </c>
      <c r="AI32" s="436"/>
      <c r="AJ32" s="95"/>
      <c r="AK32" s="178"/>
      <c r="AL32" s="178" t="str">
        <f t="shared" si="29"/>
        <v/>
      </c>
      <c r="AM32" s="95" t="str">
        <f t="shared" si="30"/>
        <v/>
      </c>
      <c r="AN32" s="436"/>
      <c r="AO32" s="95"/>
      <c r="AP32" s="178"/>
      <c r="AQ32" s="178" t="str">
        <f t="shared" si="31"/>
        <v/>
      </c>
      <c r="AR32" s="95" t="str">
        <f t="shared" si="32"/>
        <v/>
      </c>
      <c r="AS32" s="436"/>
      <c r="AT32" s="95"/>
      <c r="AU32" s="178"/>
      <c r="AV32" s="178" t="str">
        <f t="shared" si="33"/>
        <v/>
      </c>
      <c r="AW32" s="95" t="str">
        <f t="shared" si="34"/>
        <v/>
      </c>
      <c r="AX32" s="436"/>
    </row>
    <row r="33" spans="2:50" hidden="1">
      <c r="B33" s="435"/>
      <c r="C33" s="95">
        <v>7</v>
      </c>
      <c r="D33" s="95"/>
      <c r="E33" s="95"/>
      <c r="F33" s="95"/>
      <c r="G33" s="95"/>
      <c r="H33" s="436"/>
      <c r="I33" s="154" t="str">
        <f t="shared" si="35"/>
        <v/>
      </c>
      <c r="J33" s="154" t="str">
        <f t="shared" si="36"/>
        <v/>
      </c>
      <c r="K33" s="155" t="str">
        <f t="shared" si="37"/>
        <v/>
      </c>
      <c r="L33" s="449"/>
      <c r="M33" s="154" t="str">
        <f t="shared" si="20"/>
        <v/>
      </c>
      <c r="N33" s="433"/>
      <c r="O33" s="433"/>
      <c r="P33" s="95"/>
      <c r="Q33" s="178"/>
      <c r="R33" s="178" t="str">
        <f t="shared" si="21"/>
        <v/>
      </c>
      <c r="S33" s="95" t="str">
        <f t="shared" si="22"/>
        <v/>
      </c>
      <c r="T33" s="436"/>
      <c r="U33" s="95"/>
      <c r="V33" s="178"/>
      <c r="W33" s="178" t="str">
        <f t="shared" si="23"/>
        <v/>
      </c>
      <c r="X33" s="95" t="str">
        <f t="shared" si="24"/>
        <v/>
      </c>
      <c r="Y33" s="436"/>
      <c r="Z33" s="95"/>
      <c r="AA33" s="178"/>
      <c r="AB33" s="178" t="str">
        <f t="shared" si="25"/>
        <v/>
      </c>
      <c r="AC33" s="95" t="str">
        <f t="shared" si="26"/>
        <v/>
      </c>
      <c r="AD33" s="436"/>
      <c r="AE33" s="95"/>
      <c r="AF33" s="178"/>
      <c r="AG33" s="178" t="str">
        <f t="shared" si="27"/>
        <v/>
      </c>
      <c r="AH33" s="95" t="str">
        <f t="shared" si="28"/>
        <v/>
      </c>
      <c r="AI33" s="436"/>
      <c r="AJ33" s="95"/>
      <c r="AK33" s="178"/>
      <c r="AL33" s="178" t="str">
        <f t="shared" si="29"/>
        <v/>
      </c>
      <c r="AM33" s="95" t="str">
        <f t="shared" si="30"/>
        <v/>
      </c>
      <c r="AN33" s="436"/>
      <c r="AO33" s="95"/>
      <c r="AP33" s="178"/>
      <c r="AQ33" s="178" t="str">
        <f t="shared" si="31"/>
        <v/>
      </c>
      <c r="AR33" s="95" t="str">
        <f t="shared" si="32"/>
        <v/>
      </c>
      <c r="AS33" s="436"/>
      <c r="AT33" s="95"/>
      <c r="AU33" s="178"/>
      <c r="AV33" s="178" t="str">
        <f t="shared" si="33"/>
        <v/>
      </c>
      <c r="AW33" s="95" t="str">
        <f t="shared" si="34"/>
        <v/>
      </c>
      <c r="AX33" s="436"/>
    </row>
    <row r="34" spans="2:50" hidden="1">
      <c r="B34" s="435"/>
      <c r="C34" s="95">
        <v>8</v>
      </c>
      <c r="D34" s="95"/>
      <c r="E34" s="95"/>
      <c r="F34" s="95"/>
      <c r="G34" s="95"/>
      <c r="H34" s="436"/>
      <c r="I34" s="154" t="str">
        <f t="shared" si="35"/>
        <v/>
      </c>
      <c r="J34" s="154" t="str">
        <f t="shared" si="36"/>
        <v/>
      </c>
      <c r="K34" s="155" t="str">
        <f t="shared" si="37"/>
        <v/>
      </c>
      <c r="L34" s="449"/>
      <c r="M34" s="154" t="str">
        <f t="shared" si="20"/>
        <v/>
      </c>
      <c r="N34" s="433"/>
      <c r="O34" s="433"/>
      <c r="P34" s="95"/>
      <c r="Q34" s="178"/>
      <c r="R34" s="178" t="str">
        <f t="shared" si="21"/>
        <v/>
      </c>
      <c r="S34" s="95" t="str">
        <f t="shared" si="22"/>
        <v/>
      </c>
      <c r="T34" s="436"/>
      <c r="U34" s="95"/>
      <c r="V34" s="178"/>
      <c r="W34" s="178" t="str">
        <f t="shared" si="23"/>
        <v/>
      </c>
      <c r="X34" s="95" t="str">
        <f t="shared" si="24"/>
        <v/>
      </c>
      <c r="Y34" s="436"/>
      <c r="Z34" s="95"/>
      <c r="AA34" s="178"/>
      <c r="AB34" s="178" t="str">
        <f t="shared" si="25"/>
        <v/>
      </c>
      <c r="AC34" s="95" t="str">
        <f t="shared" si="26"/>
        <v/>
      </c>
      <c r="AD34" s="436"/>
      <c r="AE34" s="95"/>
      <c r="AF34" s="178"/>
      <c r="AG34" s="178" t="str">
        <f t="shared" si="27"/>
        <v/>
      </c>
      <c r="AH34" s="95" t="str">
        <f t="shared" si="28"/>
        <v/>
      </c>
      <c r="AI34" s="436"/>
      <c r="AJ34" s="95"/>
      <c r="AK34" s="178"/>
      <c r="AL34" s="178" t="str">
        <f t="shared" si="29"/>
        <v/>
      </c>
      <c r="AM34" s="95" t="str">
        <f t="shared" si="30"/>
        <v/>
      </c>
      <c r="AN34" s="436"/>
      <c r="AO34" s="95"/>
      <c r="AP34" s="178"/>
      <c r="AQ34" s="178" t="str">
        <f t="shared" si="31"/>
        <v/>
      </c>
      <c r="AR34" s="95" t="str">
        <f t="shared" si="32"/>
        <v/>
      </c>
      <c r="AS34" s="436"/>
      <c r="AT34" s="95"/>
      <c r="AU34" s="178"/>
      <c r="AV34" s="178" t="str">
        <f t="shared" si="33"/>
        <v/>
      </c>
      <c r="AW34" s="95" t="str">
        <f t="shared" si="34"/>
        <v/>
      </c>
      <c r="AX34" s="436"/>
    </row>
    <row r="35" spans="2:50" hidden="1">
      <c r="B35" s="435"/>
      <c r="C35" s="95">
        <v>9</v>
      </c>
      <c r="D35" s="95"/>
      <c r="E35" s="95"/>
      <c r="F35" s="95"/>
      <c r="G35" s="95"/>
      <c r="H35" s="436"/>
      <c r="I35" s="154" t="str">
        <f t="shared" si="35"/>
        <v/>
      </c>
      <c r="J35" s="154" t="str">
        <f t="shared" si="36"/>
        <v/>
      </c>
      <c r="K35" s="155" t="str">
        <f t="shared" si="37"/>
        <v/>
      </c>
      <c r="L35" s="449"/>
      <c r="M35" s="154" t="str">
        <f t="shared" si="20"/>
        <v/>
      </c>
      <c r="N35" s="433"/>
      <c r="O35" s="433"/>
      <c r="P35" s="95"/>
      <c r="Q35" s="178"/>
      <c r="R35" s="178" t="str">
        <f t="shared" si="21"/>
        <v/>
      </c>
      <c r="S35" s="95" t="str">
        <f t="shared" si="22"/>
        <v/>
      </c>
      <c r="T35" s="436"/>
      <c r="U35" s="95"/>
      <c r="V35" s="178"/>
      <c r="W35" s="178" t="str">
        <f t="shared" si="23"/>
        <v/>
      </c>
      <c r="X35" s="95" t="str">
        <f t="shared" si="24"/>
        <v/>
      </c>
      <c r="Y35" s="436"/>
      <c r="Z35" s="95"/>
      <c r="AA35" s="178"/>
      <c r="AB35" s="178" t="str">
        <f t="shared" si="25"/>
        <v/>
      </c>
      <c r="AC35" s="95" t="str">
        <f t="shared" si="26"/>
        <v/>
      </c>
      <c r="AD35" s="436"/>
      <c r="AE35" s="95"/>
      <c r="AF35" s="178"/>
      <c r="AG35" s="178" t="str">
        <f t="shared" si="27"/>
        <v/>
      </c>
      <c r="AH35" s="95" t="str">
        <f t="shared" si="28"/>
        <v/>
      </c>
      <c r="AI35" s="436"/>
      <c r="AJ35" s="95"/>
      <c r="AK35" s="178"/>
      <c r="AL35" s="178" t="str">
        <f t="shared" si="29"/>
        <v/>
      </c>
      <c r="AM35" s="95" t="str">
        <f t="shared" si="30"/>
        <v/>
      </c>
      <c r="AN35" s="436"/>
      <c r="AO35" s="95"/>
      <c r="AP35" s="178"/>
      <c r="AQ35" s="178" t="str">
        <f t="shared" si="31"/>
        <v/>
      </c>
      <c r="AR35" s="95" t="str">
        <f t="shared" si="32"/>
        <v/>
      </c>
      <c r="AS35" s="436"/>
      <c r="AT35" s="95"/>
      <c r="AU35" s="178"/>
      <c r="AV35" s="178" t="str">
        <f t="shared" si="33"/>
        <v/>
      </c>
      <c r="AW35" s="95" t="str">
        <f t="shared" si="34"/>
        <v/>
      </c>
      <c r="AX35" s="436"/>
    </row>
    <row r="36" spans="2:50" hidden="1">
      <c r="B36" s="435"/>
      <c r="C36" s="95">
        <v>10</v>
      </c>
      <c r="D36" s="95"/>
      <c r="E36" s="95"/>
      <c r="F36" s="95"/>
      <c r="G36" s="95"/>
      <c r="H36" s="436"/>
      <c r="I36" s="154" t="str">
        <f t="shared" si="35"/>
        <v/>
      </c>
      <c r="J36" s="154" t="str">
        <f t="shared" si="36"/>
        <v/>
      </c>
      <c r="K36" s="155" t="str">
        <f t="shared" si="37"/>
        <v/>
      </c>
      <c r="L36" s="449"/>
      <c r="M36" s="154" t="str">
        <f t="shared" si="20"/>
        <v/>
      </c>
      <c r="N36" s="433"/>
      <c r="O36" s="433"/>
      <c r="P36" s="95"/>
      <c r="Q36" s="178"/>
      <c r="R36" s="178" t="str">
        <f t="shared" si="21"/>
        <v/>
      </c>
      <c r="S36" s="95" t="str">
        <f t="shared" si="22"/>
        <v/>
      </c>
      <c r="T36" s="436"/>
      <c r="U36" s="95"/>
      <c r="V36" s="178"/>
      <c r="W36" s="178" t="str">
        <f t="shared" si="23"/>
        <v/>
      </c>
      <c r="X36" s="95" t="str">
        <f t="shared" si="24"/>
        <v/>
      </c>
      <c r="Y36" s="436"/>
      <c r="Z36" s="95"/>
      <c r="AA36" s="178"/>
      <c r="AB36" s="178" t="str">
        <f t="shared" si="25"/>
        <v/>
      </c>
      <c r="AC36" s="95" t="str">
        <f t="shared" si="26"/>
        <v/>
      </c>
      <c r="AD36" s="436"/>
      <c r="AE36" s="95"/>
      <c r="AF36" s="178"/>
      <c r="AG36" s="178" t="str">
        <f t="shared" si="27"/>
        <v/>
      </c>
      <c r="AH36" s="95" t="str">
        <f t="shared" si="28"/>
        <v/>
      </c>
      <c r="AI36" s="436"/>
      <c r="AJ36" s="95"/>
      <c r="AK36" s="178"/>
      <c r="AL36" s="178" t="str">
        <f t="shared" si="29"/>
        <v/>
      </c>
      <c r="AM36" s="95" t="str">
        <f t="shared" si="30"/>
        <v/>
      </c>
      <c r="AN36" s="436"/>
      <c r="AO36" s="95"/>
      <c r="AP36" s="178"/>
      <c r="AQ36" s="178" t="str">
        <f t="shared" si="31"/>
        <v/>
      </c>
      <c r="AR36" s="95" t="str">
        <f t="shared" si="32"/>
        <v/>
      </c>
      <c r="AS36" s="436"/>
      <c r="AT36" s="95"/>
      <c r="AU36" s="178"/>
      <c r="AV36" s="178" t="str">
        <f t="shared" si="33"/>
        <v/>
      </c>
      <c r="AW36" s="95" t="str">
        <f t="shared" si="34"/>
        <v/>
      </c>
      <c r="AX36" s="436"/>
    </row>
    <row r="37" spans="2:50" hidden="1">
      <c r="B37" s="435"/>
      <c r="C37" s="95">
        <v>11</v>
      </c>
      <c r="D37" s="95"/>
      <c r="E37" s="95"/>
      <c r="F37" s="95"/>
      <c r="G37" s="95"/>
      <c r="H37" s="436"/>
      <c r="I37" s="154" t="str">
        <f t="shared" si="35"/>
        <v/>
      </c>
      <c r="J37" s="154" t="str">
        <f t="shared" si="36"/>
        <v/>
      </c>
      <c r="K37" s="155" t="str">
        <f t="shared" si="37"/>
        <v/>
      </c>
      <c r="L37" s="449"/>
      <c r="M37" s="154" t="str">
        <f t="shared" si="20"/>
        <v/>
      </c>
      <c r="N37" s="433"/>
      <c r="O37" s="433"/>
      <c r="P37" s="95"/>
      <c r="Q37" s="178"/>
      <c r="R37" s="178" t="str">
        <f t="shared" si="21"/>
        <v/>
      </c>
      <c r="S37" s="95" t="str">
        <f t="shared" si="22"/>
        <v/>
      </c>
      <c r="T37" s="436"/>
      <c r="U37" s="95"/>
      <c r="V37" s="178"/>
      <c r="W37" s="178" t="str">
        <f t="shared" si="23"/>
        <v/>
      </c>
      <c r="X37" s="95" t="str">
        <f t="shared" si="24"/>
        <v/>
      </c>
      <c r="Y37" s="436"/>
      <c r="Z37" s="95"/>
      <c r="AA37" s="178"/>
      <c r="AB37" s="178" t="str">
        <f t="shared" si="25"/>
        <v/>
      </c>
      <c r="AC37" s="95" t="str">
        <f t="shared" si="26"/>
        <v/>
      </c>
      <c r="AD37" s="436"/>
      <c r="AE37" s="95"/>
      <c r="AF37" s="178"/>
      <c r="AG37" s="178" t="str">
        <f t="shared" si="27"/>
        <v/>
      </c>
      <c r="AH37" s="95" t="str">
        <f t="shared" si="28"/>
        <v/>
      </c>
      <c r="AI37" s="436"/>
      <c r="AJ37" s="95"/>
      <c r="AK37" s="178"/>
      <c r="AL37" s="178" t="str">
        <f t="shared" si="29"/>
        <v/>
      </c>
      <c r="AM37" s="95" t="str">
        <f t="shared" si="30"/>
        <v/>
      </c>
      <c r="AN37" s="436"/>
      <c r="AO37" s="95"/>
      <c r="AP37" s="178"/>
      <c r="AQ37" s="178" t="str">
        <f t="shared" si="31"/>
        <v/>
      </c>
      <c r="AR37" s="95" t="str">
        <f t="shared" si="32"/>
        <v/>
      </c>
      <c r="AS37" s="436"/>
      <c r="AT37" s="95"/>
      <c r="AU37" s="178"/>
      <c r="AV37" s="178" t="str">
        <f t="shared" si="33"/>
        <v/>
      </c>
      <c r="AW37" s="95" t="str">
        <f t="shared" si="34"/>
        <v/>
      </c>
      <c r="AX37" s="436"/>
    </row>
    <row r="38" spans="2:50" hidden="1">
      <c r="B38" s="435"/>
      <c r="C38" s="95">
        <v>12</v>
      </c>
      <c r="D38" s="95"/>
      <c r="E38" s="95"/>
      <c r="F38" s="95"/>
      <c r="G38" s="95"/>
      <c r="H38" s="436"/>
      <c r="I38" s="154" t="str">
        <f t="shared" si="35"/>
        <v/>
      </c>
      <c r="J38" s="154" t="str">
        <f t="shared" si="36"/>
        <v/>
      </c>
      <c r="K38" s="155" t="str">
        <f t="shared" si="37"/>
        <v/>
      </c>
      <c r="L38" s="449"/>
      <c r="M38" s="154" t="str">
        <f t="shared" si="20"/>
        <v/>
      </c>
      <c r="N38" s="433"/>
      <c r="O38" s="433"/>
      <c r="P38" s="95"/>
      <c r="Q38" s="178"/>
      <c r="R38" s="178" t="str">
        <f t="shared" si="21"/>
        <v/>
      </c>
      <c r="S38" s="95" t="str">
        <f t="shared" si="22"/>
        <v/>
      </c>
      <c r="T38" s="436"/>
      <c r="U38" s="95"/>
      <c r="V38" s="178"/>
      <c r="W38" s="178" t="str">
        <f t="shared" si="23"/>
        <v/>
      </c>
      <c r="X38" s="95" t="str">
        <f t="shared" si="24"/>
        <v/>
      </c>
      <c r="Y38" s="436"/>
      <c r="Z38" s="95"/>
      <c r="AA38" s="178"/>
      <c r="AB38" s="178" t="str">
        <f t="shared" si="25"/>
        <v/>
      </c>
      <c r="AC38" s="95" t="str">
        <f t="shared" si="26"/>
        <v/>
      </c>
      <c r="AD38" s="436"/>
      <c r="AE38" s="95"/>
      <c r="AF38" s="178"/>
      <c r="AG38" s="178" t="str">
        <f t="shared" si="27"/>
        <v/>
      </c>
      <c r="AH38" s="95" t="str">
        <f t="shared" si="28"/>
        <v/>
      </c>
      <c r="AI38" s="436"/>
      <c r="AJ38" s="95"/>
      <c r="AK38" s="178"/>
      <c r="AL38" s="178" t="str">
        <f t="shared" si="29"/>
        <v/>
      </c>
      <c r="AM38" s="95" t="str">
        <f t="shared" si="30"/>
        <v/>
      </c>
      <c r="AN38" s="436"/>
      <c r="AO38" s="95"/>
      <c r="AP38" s="178"/>
      <c r="AQ38" s="178" t="str">
        <f t="shared" si="31"/>
        <v/>
      </c>
      <c r="AR38" s="95" t="str">
        <f t="shared" si="32"/>
        <v/>
      </c>
      <c r="AS38" s="436"/>
      <c r="AT38" s="95"/>
      <c r="AU38" s="178"/>
      <c r="AV38" s="178" t="str">
        <f t="shared" si="33"/>
        <v/>
      </c>
      <c r="AW38" s="95" t="str">
        <f t="shared" si="34"/>
        <v/>
      </c>
      <c r="AX38" s="436"/>
    </row>
    <row r="39" spans="2:50" hidden="1">
      <c r="B39" s="435"/>
      <c r="C39" s="95">
        <v>13</v>
      </c>
      <c r="D39" s="95"/>
      <c r="E39" s="95"/>
      <c r="F39" s="95"/>
      <c r="G39" s="95"/>
      <c r="H39" s="436"/>
      <c r="I39" s="154" t="str">
        <f t="shared" si="35"/>
        <v/>
      </c>
      <c r="J39" s="154" t="str">
        <f t="shared" si="36"/>
        <v/>
      </c>
      <c r="K39" s="155" t="str">
        <f t="shared" si="37"/>
        <v/>
      </c>
      <c r="L39" s="449"/>
      <c r="M39" s="154" t="str">
        <f t="shared" si="20"/>
        <v/>
      </c>
      <c r="N39" s="433"/>
      <c r="O39" s="433"/>
      <c r="P39" s="95"/>
      <c r="Q39" s="178"/>
      <c r="R39" s="178" t="str">
        <f t="shared" si="21"/>
        <v/>
      </c>
      <c r="S39" s="95" t="str">
        <f t="shared" si="22"/>
        <v/>
      </c>
      <c r="T39" s="436"/>
      <c r="U39" s="95"/>
      <c r="V39" s="178"/>
      <c r="W39" s="178" t="str">
        <f t="shared" si="23"/>
        <v/>
      </c>
      <c r="X39" s="95" t="str">
        <f t="shared" si="24"/>
        <v/>
      </c>
      <c r="Y39" s="436"/>
      <c r="Z39" s="95"/>
      <c r="AA39" s="178"/>
      <c r="AB39" s="178" t="str">
        <f t="shared" si="25"/>
        <v/>
      </c>
      <c r="AC39" s="95" t="str">
        <f t="shared" si="26"/>
        <v/>
      </c>
      <c r="AD39" s="436"/>
      <c r="AE39" s="95"/>
      <c r="AF39" s="178"/>
      <c r="AG39" s="178" t="str">
        <f t="shared" si="27"/>
        <v/>
      </c>
      <c r="AH39" s="95" t="str">
        <f t="shared" si="28"/>
        <v/>
      </c>
      <c r="AI39" s="436"/>
      <c r="AJ39" s="95"/>
      <c r="AK39" s="178"/>
      <c r="AL39" s="178" t="str">
        <f t="shared" si="29"/>
        <v/>
      </c>
      <c r="AM39" s="95" t="str">
        <f t="shared" si="30"/>
        <v/>
      </c>
      <c r="AN39" s="436"/>
      <c r="AO39" s="95"/>
      <c r="AP39" s="178"/>
      <c r="AQ39" s="178" t="str">
        <f t="shared" si="31"/>
        <v/>
      </c>
      <c r="AR39" s="95" t="str">
        <f t="shared" si="32"/>
        <v/>
      </c>
      <c r="AS39" s="436"/>
      <c r="AT39" s="95"/>
      <c r="AU39" s="178"/>
      <c r="AV39" s="178" t="str">
        <f t="shared" si="33"/>
        <v/>
      </c>
      <c r="AW39" s="95" t="str">
        <f t="shared" si="34"/>
        <v/>
      </c>
      <c r="AX39" s="436"/>
    </row>
    <row r="40" spans="2:50" hidden="1">
      <c r="B40" s="435"/>
      <c r="C40" s="95">
        <v>14</v>
      </c>
      <c r="D40" s="95"/>
      <c r="E40" s="95"/>
      <c r="F40" s="95"/>
      <c r="G40" s="95"/>
      <c r="H40" s="436"/>
      <c r="I40" s="154" t="str">
        <f t="shared" si="35"/>
        <v/>
      </c>
      <c r="J40" s="154" t="str">
        <f t="shared" si="36"/>
        <v/>
      </c>
      <c r="K40" s="155" t="str">
        <f t="shared" si="37"/>
        <v/>
      </c>
      <c r="L40" s="449"/>
      <c r="M40" s="154" t="str">
        <f t="shared" si="20"/>
        <v/>
      </c>
      <c r="N40" s="433"/>
      <c r="O40" s="433"/>
      <c r="P40" s="95"/>
      <c r="Q40" s="178"/>
      <c r="R40" s="178" t="str">
        <f t="shared" si="21"/>
        <v/>
      </c>
      <c r="S40" s="95" t="str">
        <f t="shared" si="22"/>
        <v/>
      </c>
      <c r="T40" s="436"/>
      <c r="U40" s="95"/>
      <c r="V40" s="178"/>
      <c r="W40" s="178" t="str">
        <f t="shared" si="23"/>
        <v/>
      </c>
      <c r="X40" s="95" t="str">
        <f t="shared" si="24"/>
        <v/>
      </c>
      <c r="Y40" s="436"/>
      <c r="Z40" s="95"/>
      <c r="AA40" s="178"/>
      <c r="AB40" s="178" t="str">
        <f t="shared" si="25"/>
        <v/>
      </c>
      <c r="AC40" s="95" t="str">
        <f t="shared" si="26"/>
        <v/>
      </c>
      <c r="AD40" s="436"/>
      <c r="AE40" s="95"/>
      <c r="AF40" s="178"/>
      <c r="AG40" s="178" t="str">
        <f t="shared" si="27"/>
        <v/>
      </c>
      <c r="AH40" s="95" t="str">
        <f t="shared" si="28"/>
        <v/>
      </c>
      <c r="AI40" s="436"/>
      <c r="AJ40" s="95"/>
      <c r="AK40" s="178"/>
      <c r="AL40" s="178" t="str">
        <f t="shared" si="29"/>
        <v/>
      </c>
      <c r="AM40" s="95" t="str">
        <f t="shared" si="30"/>
        <v/>
      </c>
      <c r="AN40" s="436"/>
      <c r="AO40" s="95"/>
      <c r="AP40" s="178"/>
      <c r="AQ40" s="178" t="str">
        <f t="shared" si="31"/>
        <v/>
      </c>
      <c r="AR40" s="95" t="str">
        <f t="shared" si="32"/>
        <v/>
      </c>
      <c r="AS40" s="436"/>
      <c r="AT40" s="95"/>
      <c r="AU40" s="178"/>
      <c r="AV40" s="178" t="str">
        <f t="shared" si="33"/>
        <v/>
      </c>
      <c r="AW40" s="95" t="str">
        <f t="shared" si="34"/>
        <v/>
      </c>
      <c r="AX40" s="436"/>
    </row>
    <row r="41" spans="2:50" hidden="1">
      <c r="B41" s="435"/>
      <c r="C41" s="95">
        <v>15</v>
      </c>
      <c r="D41" s="95"/>
      <c r="E41" s="95"/>
      <c r="F41" s="95"/>
      <c r="G41" s="95"/>
      <c r="H41" s="436"/>
      <c r="I41" s="154" t="str">
        <f t="shared" si="35"/>
        <v/>
      </c>
      <c r="J41" s="154" t="str">
        <f t="shared" si="36"/>
        <v/>
      </c>
      <c r="K41" s="155" t="str">
        <f t="shared" si="37"/>
        <v/>
      </c>
      <c r="L41" s="449"/>
      <c r="M41" s="154" t="str">
        <f t="shared" si="20"/>
        <v/>
      </c>
      <c r="N41" s="433"/>
      <c r="O41" s="433"/>
      <c r="P41" s="95"/>
      <c r="Q41" s="178"/>
      <c r="R41" s="178" t="str">
        <f t="shared" si="21"/>
        <v/>
      </c>
      <c r="S41" s="95" t="str">
        <f t="shared" si="22"/>
        <v/>
      </c>
      <c r="T41" s="436"/>
      <c r="U41" s="95"/>
      <c r="V41" s="178"/>
      <c r="W41" s="178" t="str">
        <f t="shared" si="23"/>
        <v/>
      </c>
      <c r="X41" s="95" t="str">
        <f t="shared" si="24"/>
        <v/>
      </c>
      <c r="Y41" s="436"/>
      <c r="Z41" s="95"/>
      <c r="AA41" s="178"/>
      <c r="AB41" s="178" t="str">
        <f t="shared" si="25"/>
        <v/>
      </c>
      <c r="AC41" s="95" t="str">
        <f t="shared" si="26"/>
        <v/>
      </c>
      <c r="AD41" s="436"/>
      <c r="AE41" s="95"/>
      <c r="AF41" s="178"/>
      <c r="AG41" s="178" t="str">
        <f t="shared" si="27"/>
        <v/>
      </c>
      <c r="AH41" s="95" t="str">
        <f t="shared" si="28"/>
        <v/>
      </c>
      <c r="AI41" s="436"/>
      <c r="AJ41" s="95"/>
      <c r="AK41" s="178"/>
      <c r="AL41" s="178" t="str">
        <f t="shared" si="29"/>
        <v/>
      </c>
      <c r="AM41" s="95" t="str">
        <f t="shared" si="30"/>
        <v/>
      </c>
      <c r="AN41" s="436"/>
      <c r="AO41" s="95"/>
      <c r="AP41" s="178"/>
      <c r="AQ41" s="178" t="str">
        <f t="shared" si="31"/>
        <v/>
      </c>
      <c r="AR41" s="95" t="str">
        <f t="shared" si="32"/>
        <v/>
      </c>
      <c r="AS41" s="436"/>
      <c r="AT41" s="95"/>
      <c r="AU41" s="178"/>
      <c r="AV41" s="178" t="str">
        <f t="shared" si="33"/>
        <v/>
      </c>
      <c r="AW41" s="95" t="str">
        <f t="shared" si="34"/>
        <v/>
      </c>
      <c r="AX41" s="436"/>
    </row>
    <row r="42" spans="2:50" ht="15.75" hidden="1">
      <c r="B42" s="443" t="s">
        <v>167</v>
      </c>
      <c r="C42" s="444"/>
      <c r="D42" s="444"/>
      <c r="E42" s="444"/>
      <c r="F42" s="444"/>
      <c r="G42" s="444"/>
      <c r="H42" s="444"/>
      <c r="I42" s="151"/>
      <c r="J42" s="151"/>
      <c r="K42" s="151"/>
      <c r="L42" s="151"/>
      <c r="M42" s="151"/>
      <c r="N42" s="433" t="s">
        <v>159</v>
      </c>
      <c r="O42" s="446" t="s">
        <v>106</v>
      </c>
      <c r="P42" s="448">
        <v>45881</v>
      </c>
      <c r="Q42" s="435"/>
      <c r="R42" s="435"/>
      <c r="S42" s="435"/>
      <c r="T42" s="435"/>
      <c r="U42" s="448">
        <v>45882</v>
      </c>
      <c r="V42" s="435"/>
      <c r="W42" s="435"/>
      <c r="X42" s="435"/>
      <c r="Y42" s="435"/>
      <c r="Z42" s="448">
        <v>45883</v>
      </c>
      <c r="AA42" s="435"/>
      <c r="AB42" s="435"/>
      <c r="AC42" s="435"/>
      <c r="AD42" s="435"/>
      <c r="AE42" s="448">
        <v>45884</v>
      </c>
      <c r="AF42" s="435"/>
      <c r="AG42" s="435"/>
      <c r="AH42" s="435"/>
      <c r="AI42" s="435"/>
      <c r="AJ42" s="448">
        <v>45885</v>
      </c>
      <c r="AK42" s="435"/>
      <c r="AL42" s="435"/>
      <c r="AM42" s="435"/>
      <c r="AN42" s="435"/>
      <c r="AO42" s="448">
        <v>45886</v>
      </c>
      <c r="AP42" s="435"/>
      <c r="AQ42" s="435"/>
      <c r="AR42" s="435"/>
      <c r="AS42" s="435"/>
      <c r="AT42" s="448">
        <v>45887</v>
      </c>
      <c r="AU42" s="435"/>
      <c r="AV42" s="435"/>
      <c r="AW42" s="435"/>
      <c r="AX42" s="435"/>
    </row>
    <row r="43" spans="2:50" ht="15.75" hidden="1">
      <c r="B43" s="445"/>
      <c r="C43" s="445"/>
      <c r="D43" s="445"/>
      <c r="E43" s="445"/>
      <c r="F43" s="445"/>
      <c r="G43" s="445"/>
      <c r="H43" s="445"/>
      <c r="I43" s="151"/>
      <c r="J43" s="151"/>
      <c r="K43" s="151"/>
      <c r="L43" s="151"/>
      <c r="M43" s="151"/>
      <c r="N43" s="433"/>
      <c r="O43" s="447"/>
      <c r="P43" s="448" t="s">
        <v>120</v>
      </c>
      <c r="Q43" s="435"/>
      <c r="R43" s="435"/>
      <c r="S43" s="435"/>
      <c r="T43" s="435"/>
      <c r="U43" s="448" t="s">
        <v>114</v>
      </c>
      <c r="V43" s="435"/>
      <c r="W43" s="435"/>
      <c r="X43" s="435"/>
      <c r="Y43" s="435"/>
      <c r="Z43" s="448" t="s">
        <v>115</v>
      </c>
      <c r="AA43" s="435"/>
      <c r="AB43" s="435"/>
      <c r="AC43" s="435"/>
      <c r="AD43" s="435"/>
      <c r="AE43" s="448" t="s">
        <v>116</v>
      </c>
      <c r="AF43" s="435"/>
      <c r="AG43" s="435"/>
      <c r="AH43" s="435"/>
      <c r="AI43" s="435"/>
      <c r="AJ43" s="448" t="s">
        <v>117</v>
      </c>
      <c r="AK43" s="435"/>
      <c r="AL43" s="435"/>
      <c r="AM43" s="435"/>
      <c r="AN43" s="435"/>
      <c r="AO43" s="448" t="s">
        <v>118</v>
      </c>
      <c r="AP43" s="435"/>
      <c r="AQ43" s="435"/>
      <c r="AR43" s="435"/>
      <c r="AS43" s="435"/>
      <c r="AT43" s="448" t="s">
        <v>119</v>
      </c>
      <c r="AU43" s="435"/>
      <c r="AV43" s="435"/>
      <c r="AW43" s="435"/>
      <c r="AX43" s="435"/>
    </row>
    <row r="44" spans="2:50" hidden="1">
      <c r="B44" s="433" t="s">
        <v>155</v>
      </c>
      <c r="C44" s="433" t="s">
        <v>147</v>
      </c>
      <c r="D44" s="433"/>
      <c r="E44" s="433" t="s">
        <v>149</v>
      </c>
      <c r="F44" s="433"/>
      <c r="G44" s="433"/>
      <c r="H44" s="440" t="s">
        <v>156</v>
      </c>
      <c r="I44" s="434" t="s">
        <v>225</v>
      </c>
      <c r="J44" s="434"/>
      <c r="K44" s="434"/>
      <c r="L44" s="434" t="s">
        <v>156</v>
      </c>
      <c r="M44" s="434" t="s">
        <v>168</v>
      </c>
      <c r="N44" s="433"/>
      <c r="O44" s="433" t="s">
        <v>158</v>
      </c>
      <c r="P44" s="430" t="s">
        <v>152</v>
      </c>
      <c r="Q44" s="431"/>
      <c r="R44" s="431"/>
      <c r="S44" s="432"/>
      <c r="T44" s="433" t="s">
        <v>156</v>
      </c>
      <c r="U44" s="430" t="s">
        <v>152</v>
      </c>
      <c r="V44" s="431"/>
      <c r="W44" s="431"/>
      <c r="X44" s="432"/>
      <c r="Y44" s="433" t="s">
        <v>156</v>
      </c>
      <c r="Z44" s="430" t="s">
        <v>152</v>
      </c>
      <c r="AA44" s="431"/>
      <c r="AB44" s="431"/>
      <c r="AC44" s="432"/>
      <c r="AD44" s="433" t="s">
        <v>156</v>
      </c>
      <c r="AE44" s="430" t="s">
        <v>152</v>
      </c>
      <c r="AF44" s="431"/>
      <c r="AG44" s="431"/>
      <c r="AH44" s="432"/>
      <c r="AI44" s="433" t="s">
        <v>156</v>
      </c>
      <c r="AJ44" s="430" t="s">
        <v>152</v>
      </c>
      <c r="AK44" s="431"/>
      <c r="AL44" s="431"/>
      <c r="AM44" s="432"/>
      <c r="AN44" s="433" t="s">
        <v>156</v>
      </c>
      <c r="AO44" s="430" t="s">
        <v>152</v>
      </c>
      <c r="AP44" s="431"/>
      <c r="AQ44" s="431"/>
      <c r="AR44" s="432"/>
      <c r="AS44" s="433" t="s">
        <v>156</v>
      </c>
      <c r="AT44" s="430" t="s">
        <v>152</v>
      </c>
      <c r="AU44" s="431"/>
      <c r="AV44" s="431"/>
      <c r="AW44" s="432"/>
      <c r="AX44" s="433" t="s">
        <v>156</v>
      </c>
    </row>
    <row r="45" spans="2:50" hidden="1">
      <c r="B45" s="433"/>
      <c r="C45" s="433"/>
      <c r="D45" s="433"/>
      <c r="E45" s="433" t="s">
        <v>148</v>
      </c>
      <c r="F45" s="433"/>
      <c r="G45" s="433"/>
      <c r="H45" s="441"/>
      <c r="I45" s="434" t="s">
        <v>148</v>
      </c>
      <c r="J45" s="434"/>
      <c r="K45" s="434"/>
      <c r="L45" s="434"/>
      <c r="M45" s="434"/>
      <c r="N45" s="433"/>
      <c r="O45" s="433"/>
      <c r="P45" s="430" t="s">
        <v>153</v>
      </c>
      <c r="Q45" s="431"/>
      <c r="R45" s="431"/>
      <c r="S45" s="432"/>
      <c r="T45" s="433"/>
      <c r="U45" s="430" t="s">
        <v>153</v>
      </c>
      <c r="V45" s="431"/>
      <c r="W45" s="431"/>
      <c r="X45" s="432"/>
      <c r="Y45" s="433"/>
      <c r="Z45" s="430" t="s">
        <v>153</v>
      </c>
      <c r="AA45" s="431"/>
      <c r="AB45" s="431"/>
      <c r="AC45" s="432"/>
      <c r="AD45" s="433"/>
      <c r="AE45" s="430" t="s">
        <v>153</v>
      </c>
      <c r="AF45" s="431"/>
      <c r="AG45" s="431"/>
      <c r="AH45" s="432"/>
      <c r="AI45" s="433"/>
      <c r="AJ45" s="430" t="s">
        <v>153</v>
      </c>
      <c r="AK45" s="431"/>
      <c r="AL45" s="431"/>
      <c r="AM45" s="432"/>
      <c r="AN45" s="433"/>
      <c r="AO45" s="430" t="s">
        <v>153</v>
      </c>
      <c r="AP45" s="431"/>
      <c r="AQ45" s="431"/>
      <c r="AR45" s="432"/>
      <c r="AS45" s="433"/>
      <c r="AT45" s="430" t="s">
        <v>153</v>
      </c>
      <c r="AU45" s="431"/>
      <c r="AV45" s="431"/>
      <c r="AW45" s="432"/>
      <c r="AX45" s="433"/>
    </row>
    <row r="46" spans="2:50" hidden="1">
      <c r="B46" s="433"/>
      <c r="C46" s="433"/>
      <c r="D46" s="433"/>
      <c r="E46" s="94" t="s">
        <v>150</v>
      </c>
      <c r="F46" s="94" t="s">
        <v>151</v>
      </c>
      <c r="G46" s="94" t="s">
        <v>154</v>
      </c>
      <c r="H46" s="442"/>
      <c r="I46" s="153" t="s">
        <v>150</v>
      </c>
      <c r="J46" s="153" t="s">
        <v>151</v>
      </c>
      <c r="K46" s="153" t="s">
        <v>154</v>
      </c>
      <c r="L46" s="434"/>
      <c r="M46" s="434"/>
      <c r="N46" s="433"/>
      <c r="O46" s="433"/>
      <c r="P46" s="94" t="s">
        <v>150</v>
      </c>
      <c r="Q46" s="94" t="s">
        <v>151</v>
      </c>
      <c r="R46" s="94" t="s">
        <v>154</v>
      </c>
      <c r="S46" s="94" t="s">
        <v>168</v>
      </c>
      <c r="T46" s="433"/>
      <c r="U46" s="94" t="s">
        <v>150</v>
      </c>
      <c r="V46" s="94" t="s">
        <v>151</v>
      </c>
      <c r="W46" s="94" t="s">
        <v>154</v>
      </c>
      <c r="X46" s="94" t="s">
        <v>168</v>
      </c>
      <c r="Y46" s="433"/>
      <c r="Z46" s="94" t="s">
        <v>150</v>
      </c>
      <c r="AA46" s="94" t="s">
        <v>151</v>
      </c>
      <c r="AB46" s="94" t="s">
        <v>154</v>
      </c>
      <c r="AC46" s="94" t="s">
        <v>168</v>
      </c>
      <c r="AD46" s="433"/>
      <c r="AE46" s="94" t="s">
        <v>150</v>
      </c>
      <c r="AF46" s="94" t="s">
        <v>151</v>
      </c>
      <c r="AG46" s="94" t="s">
        <v>154</v>
      </c>
      <c r="AH46" s="94" t="s">
        <v>168</v>
      </c>
      <c r="AI46" s="433"/>
      <c r="AJ46" s="94" t="s">
        <v>150</v>
      </c>
      <c r="AK46" s="94" t="s">
        <v>151</v>
      </c>
      <c r="AL46" s="94" t="s">
        <v>154</v>
      </c>
      <c r="AM46" s="94" t="s">
        <v>168</v>
      </c>
      <c r="AN46" s="433"/>
      <c r="AO46" s="94" t="s">
        <v>150</v>
      </c>
      <c r="AP46" s="94" t="s">
        <v>151</v>
      </c>
      <c r="AQ46" s="94" t="s">
        <v>154</v>
      </c>
      <c r="AR46" s="94" t="s">
        <v>168</v>
      </c>
      <c r="AS46" s="433"/>
      <c r="AT46" s="94" t="s">
        <v>150</v>
      </c>
      <c r="AU46" s="94" t="s">
        <v>151</v>
      </c>
      <c r="AV46" s="94" t="s">
        <v>154</v>
      </c>
      <c r="AW46" s="94" t="s">
        <v>168</v>
      </c>
      <c r="AX46" s="433"/>
    </row>
    <row r="47" spans="2:50" hidden="1">
      <c r="B47" s="435" t="s">
        <v>140</v>
      </c>
      <c r="C47" s="95">
        <v>1</v>
      </c>
      <c r="D47" s="95" t="s">
        <v>425</v>
      </c>
      <c r="E47" s="95">
        <v>17</v>
      </c>
      <c r="F47" s="95">
        <v>2000</v>
      </c>
      <c r="G47" s="178">
        <f t="shared" ref="G47:G48" si="38">F47/E47</f>
        <v>117.64705882352941</v>
      </c>
      <c r="H47" s="436">
        <f>AVERAGE(G47:G61)</f>
        <v>87.66968325791855</v>
      </c>
      <c r="I47" s="154">
        <f t="shared" ref="I47:I49" si="39">IFERROR(AVERAGE(P47,U47,Z47,AE47,AJ47,AO47,AT47),"")</f>
        <v>17</v>
      </c>
      <c r="J47" s="154">
        <f t="shared" ref="J47:J49" si="40">IFERROR(AVERAGE(Q47,V47,AA47,AF47,AK47,AP47,AU47),"")</f>
        <v>1862.3660211968488</v>
      </c>
      <c r="K47" s="155">
        <f t="shared" ref="K47:K49" si="41">IFERROR(AVERAGE(R47,W47,AB47,AG47,AL47,AQ47,AV47),"")</f>
        <v>109.55094242334404</v>
      </c>
      <c r="L47" s="449">
        <f>IFERROR(AVERAGE(K47:K61),"-")</f>
        <v>81.558183181899494</v>
      </c>
      <c r="M47" s="154">
        <f>IFERROR(RANK(K47, K$47:K$61),"")</f>
        <v>1</v>
      </c>
      <c r="N47" s="433"/>
      <c r="O47" s="433"/>
      <c r="P47" s="95">
        <v>17</v>
      </c>
      <c r="Q47" s="178">
        <v>1872.6315789473692</v>
      </c>
      <c r="R47" s="178">
        <f>IFERROR(Q47/P47,"")</f>
        <v>110.15479876160995</v>
      </c>
      <c r="S47" s="95">
        <f>IFERROR(RANK(R47, R$47:R$61),"")</f>
        <v>1</v>
      </c>
      <c r="T47" s="436">
        <f>AVERAGE(R47:R61)</f>
        <v>81.886516189921778</v>
      </c>
      <c r="U47" s="95">
        <v>17</v>
      </c>
      <c r="V47" s="178">
        <v>1852.8571428571422</v>
      </c>
      <c r="W47" s="178">
        <f>IFERROR(V47/U47,"")</f>
        <v>108.99159663865542</v>
      </c>
      <c r="X47" s="95">
        <f>IFERROR(RANK(W47, W$47:W$61),"")</f>
        <v>1</v>
      </c>
      <c r="Y47" s="436">
        <f>AVERAGE(W47:W61)</f>
        <v>81.326196836473201</v>
      </c>
      <c r="Z47" s="95">
        <v>17</v>
      </c>
      <c r="AA47" s="178">
        <v>1873.8461538461549</v>
      </c>
      <c r="AB47" s="178">
        <f>IFERROR(AA47/Z47,"")</f>
        <v>110.22624434389147</v>
      </c>
      <c r="AC47" s="95">
        <f>IFERROR(RANK(AB47, AB$47:AB$61),"")</f>
        <v>1</v>
      </c>
      <c r="AD47" s="436">
        <f>AVERAGE(AB47:AB61)</f>
        <v>81.797640185577649</v>
      </c>
      <c r="AE47" s="95">
        <v>17</v>
      </c>
      <c r="AF47" s="178">
        <v>1852.7272727272727</v>
      </c>
      <c r="AG47" s="178">
        <f>IFERROR(AF47/AE47,"")</f>
        <v>108.98395721925134</v>
      </c>
      <c r="AH47" s="95">
        <f>IFERROR(RANK(AG47, AG$47:AG$61),"")</f>
        <v>1</v>
      </c>
      <c r="AI47" s="436">
        <f>AVERAGE(AG47:AG61)</f>
        <v>81.227808569139853</v>
      </c>
      <c r="AJ47" s="95">
        <v>17</v>
      </c>
      <c r="AK47" s="178">
        <v>1889.9999999999995</v>
      </c>
      <c r="AL47" s="178">
        <f>IFERROR(AK47/AJ47,"")</f>
        <v>111.17647058823526</v>
      </c>
      <c r="AM47" s="95">
        <f>IFERROR(RANK(AL47, AL$47:AL$61),"")</f>
        <v>1</v>
      </c>
      <c r="AN47" s="436">
        <f>AVERAGE(AL47:AL61)</f>
        <v>82.451723918169648</v>
      </c>
      <c r="AO47" s="95">
        <v>17</v>
      </c>
      <c r="AP47" s="178">
        <v>1849.5000000000009</v>
      </c>
      <c r="AQ47" s="178">
        <f>IFERROR(AP47/AO47,"")</f>
        <v>108.79411764705888</v>
      </c>
      <c r="AR47" s="95">
        <f>IFERROR(RANK(AQ47, AQ$47:AQ$61),"")</f>
        <v>1</v>
      </c>
      <c r="AS47" s="436">
        <f>AVERAGE(AQ47:AQ61)</f>
        <v>81.169036845507449</v>
      </c>
      <c r="AT47" s="95">
        <v>17</v>
      </c>
      <c r="AU47" s="178">
        <v>1845.0000000000011</v>
      </c>
      <c r="AV47" s="178">
        <f>IFERROR(AU47/AT47,"")</f>
        <v>108.52941176470596</v>
      </c>
      <c r="AW47" s="95">
        <f>IFERROR(RANK(AV47, AV$47:AV$61),"")</f>
        <v>1</v>
      </c>
      <c r="AX47" s="436">
        <f>AVERAGE(AV47:AV61)</f>
        <v>81.04835972850681</v>
      </c>
    </row>
    <row r="48" spans="2:50" hidden="1">
      <c r="B48" s="435"/>
      <c r="C48" s="95">
        <v>2</v>
      </c>
      <c r="D48" s="95" t="s">
        <v>426</v>
      </c>
      <c r="E48" s="95">
        <v>26</v>
      </c>
      <c r="F48" s="95">
        <v>1500</v>
      </c>
      <c r="G48" s="178">
        <f t="shared" si="38"/>
        <v>57.692307692307693</v>
      </c>
      <c r="H48" s="436"/>
      <c r="I48" s="154">
        <f t="shared" si="39"/>
        <v>26</v>
      </c>
      <c r="J48" s="154">
        <f t="shared" si="40"/>
        <v>1392.7010224518283</v>
      </c>
      <c r="K48" s="155">
        <f t="shared" si="41"/>
        <v>53.565423940454934</v>
      </c>
      <c r="L48" s="449"/>
      <c r="M48" s="154">
        <f t="shared" ref="M48:M61" si="42">IFERROR(RANK(K48, K$47:K$61),"")</f>
        <v>2</v>
      </c>
      <c r="N48" s="433"/>
      <c r="O48" s="433"/>
      <c r="P48" s="95">
        <v>26</v>
      </c>
      <c r="Q48" s="178">
        <v>1394.0740740740735</v>
      </c>
      <c r="R48" s="178">
        <f t="shared" ref="R48:R61" si="43">IFERROR(Q48/P48,"")</f>
        <v>53.618233618233596</v>
      </c>
      <c r="S48" s="95">
        <f t="shared" ref="S48:S61" si="44">IFERROR(RANK(R48, R$47:R$61),"")</f>
        <v>2</v>
      </c>
      <c r="T48" s="436"/>
      <c r="U48" s="95">
        <v>26</v>
      </c>
      <c r="V48" s="178">
        <v>1395.1807228915657</v>
      </c>
      <c r="W48" s="178">
        <f t="shared" ref="W48:W61" si="45">IFERROR(V48/U48,"")</f>
        <v>53.660797034290987</v>
      </c>
      <c r="X48" s="95">
        <f t="shared" ref="X48:X61" si="46">IFERROR(RANK(W48, W$47:W$61),"")</f>
        <v>2</v>
      </c>
      <c r="Y48" s="436"/>
      <c r="Z48" s="95">
        <v>26</v>
      </c>
      <c r="AA48" s="178">
        <v>1387.5949367088599</v>
      </c>
      <c r="AB48" s="178">
        <f t="shared" ref="AB48:AB61" si="47">IFERROR(AA48/Z48,"")</f>
        <v>53.369036027263846</v>
      </c>
      <c r="AC48" s="95">
        <f t="shared" ref="AC48:AC61" si="48">IFERROR(RANK(AB48, AB$47:AB$61),"")</f>
        <v>2</v>
      </c>
      <c r="AD48" s="436"/>
      <c r="AE48" s="95">
        <v>26</v>
      </c>
      <c r="AF48" s="178">
        <v>1390.2631578947373</v>
      </c>
      <c r="AG48" s="178">
        <f t="shared" ref="AG48:AG61" si="49">IFERROR(AF48/AE48,"")</f>
        <v>53.471659919028362</v>
      </c>
      <c r="AH48" s="95">
        <f t="shared" ref="AH48:AH61" si="50">IFERROR(RANK(AG48, AG$47:AG$61),"")</f>
        <v>2</v>
      </c>
      <c r="AI48" s="436"/>
      <c r="AJ48" s="95">
        <v>26</v>
      </c>
      <c r="AK48" s="178">
        <v>1396.9014084507046</v>
      </c>
      <c r="AL48" s="178">
        <f t="shared" ref="AL48:AL61" si="51">IFERROR(AK48/AJ48,"")</f>
        <v>53.726977248104021</v>
      </c>
      <c r="AM48" s="95">
        <f t="shared" ref="AM48:AM61" si="52">IFERROR(RANK(AL48, AL$47:AL$61),"")</f>
        <v>2</v>
      </c>
      <c r="AN48" s="436"/>
      <c r="AO48" s="95">
        <v>26</v>
      </c>
      <c r="AP48" s="178">
        <v>1392.1428571428567</v>
      </c>
      <c r="AQ48" s="178">
        <f t="shared" ref="AQ48:AQ61" si="53">IFERROR(AP48/AO48,"")</f>
        <v>53.543956043956022</v>
      </c>
      <c r="AR48" s="95">
        <f t="shared" ref="AR48:AR61" si="54">IFERROR(RANK(AQ48, AQ$47:AQ$61),"")</f>
        <v>2</v>
      </c>
      <c r="AS48" s="436"/>
      <c r="AT48" s="95">
        <v>26</v>
      </c>
      <c r="AU48" s="178">
        <v>1392.7499999999995</v>
      </c>
      <c r="AV48" s="178">
        <f t="shared" ref="AV48:AV61" si="55">IFERROR(AU48/AT48,"")</f>
        <v>53.567307692307672</v>
      </c>
      <c r="AW48" s="95">
        <f t="shared" ref="AW48:AW61" si="56">IFERROR(RANK(AV48, AV$47:AV$61),"")</f>
        <v>2</v>
      </c>
      <c r="AX48" s="436"/>
    </row>
    <row r="49" spans="2:50" hidden="1">
      <c r="B49" s="435"/>
      <c r="C49" s="95">
        <v>3</v>
      </c>
      <c r="D49" s="95"/>
      <c r="E49" s="95"/>
      <c r="F49" s="95"/>
      <c r="G49" s="95"/>
      <c r="H49" s="436"/>
      <c r="I49" s="154" t="str">
        <f t="shared" si="39"/>
        <v/>
      </c>
      <c r="J49" s="154" t="str">
        <f t="shared" si="40"/>
        <v/>
      </c>
      <c r="K49" s="155" t="str">
        <f t="shared" si="41"/>
        <v/>
      </c>
      <c r="L49" s="449"/>
      <c r="M49" s="154" t="str">
        <f t="shared" si="42"/>
        <v/>
      </c>
      <c r="N49" s="433"/>
      <c r="O49" s="433"/>
      <c r="P49" s="95"/>
      <c r="Q49" s="178"/>
      <c r="R49" s="178" t="str">
        <f t="shared" si="43"/>
        <v/>
      </c>
      <c r="S49" s="95" t="str">
        <f t="shared" si="44"/>
        <v/>
      </c>
      <c r="T49" s="436"/>
      <c r="U49" s="95"/>
      <c r="V49" s="178"/>
      <c r="W49" s="178" t="str">
        <f t="shared" si="45"/>
        <v/>
      </c>
      <c r="X49" s="95" t="str">
        <f t="shared" si="46"/>
        <v/>
      </c>
      <c r="Y49" s="436"/>
      <c r="Z49" s="95"/>
      <c r="AA49" s="178"/>
      <c r="AB49" s="178" t="str">
        <f t="shared" si="47"/>
        <v/>
      </c>
      <c r="AC49" s="95" t="str">
        <f t="shared" si="48"/>
        <v/>
      </c>
      <c r="AD49" s="436"/>
      <c r="AE49" s="95"/>
      <c r="AF49" s="178"/>
      <c r="AG49" s="178" t="str">
        <f t="shared" si="49"/>
        <v/>
      </c>
      <c r="AH49" s="95" t="str">
        <f t="shared" si="50"/>
        <v/>
      </c>
      <c r="AI49" s="436"/>
      <c r="AJ49" s="95"/>
      <c r="AK49" s="178"/>
      <c r="AL49" s="178" t="str">
        <f t="shared" si="51"/>
        <v/>
      </c>
      <c r="AM49" s="95" t="str">
        <f t="shared" si="52"/>
        <v/>
      </c>
      <c r="AN49" s="436"/>
      <c r="AO49" s="95"/>
      <c r="AP49" s="178"/>
      <c r="AQ49" s="178" t="str">
        <f t="shared" si="53"/>
        <v/>
      </c>
      <c r="AR49" s="95" t="str">
        <f t="shared" si="54"/>
        <v/>
      </c>
      <c r="AS49" s="436"/>
      <c r="AT49" s="95"/>
      <c r="AU49" s="178"/>
      <c r="AV49" s="178" t="str">
        <f t="shared" si="55"/>
        <v/>
      </c>
      <c r="AW49" s="95" t="str">
        <f t="shared" si="56"/>
        <v/>
      </c>
      <c r="AX49" s="436"/>
    </row>
    <row r="50" spans="2:50" hidden="1">
      <c r="B50" s="435"/>
      <c r="C50" s="95">
        <v>4</v>
      </c>
      <c r="D50" s="95"/>
      <c r="E50" s="95"/>
      <c r="F50" s="95"/>
      <c r="G50" s="95"/>
      <c r="H50" s="43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9"/>
      <c r="M50" s="154" t="str">
        <f t="shared" si="42"/>
        <v/>
      </c>
      <c r="N50" s="433"/>
      <c r="O50" s="433"/>
      <c r="P50" s="95"/>
      <c r="Q50" s="178"/>
      <c r="R50" s="178" t="str">
        <f t="shared" si="43"/>
        <v/>
      </c>
      <c r="S50" s="95" t="str">
        <f t="shared" si="44"/>
        <v/>
      </c>
      <c r="T50" s="436"/>
      <c r="U50" s="95"/>
      <c r="V50" s="178"/>
      <c r="W50" s="178" t="str">
        <f t="shared" si="45"/>
        <v/>
      </c>
      <c r="X50" s="95" t="str">
        <f t="shared" si="46"/>
        <v/>
      </c>
      <c r="Y50" s="436"/>
      <c r="Z50" s="95"/>
      <c r="AA50" s="178"/>
      <c r="AB50" s="178" t="str">
        <f t="shared" si="47"/>
        <v/>
      </c>
      <c r="AC50" s="95" t="str">
        <f t="shared" si="48"/>
        <v/>
      </c>
      <c r="AD50" s="436"/>
      <c r="AE50" s="95"/>
      <c r="AF50" s="178"/>
      <c r="AG50" s="178" t="str">
        <f t="shared" si="49"/>
        <v/>
      </c>
      <c r="AH50" s="95" t="str">
        <f t="shared" si="50"/>
        <v/>
      </c>
      <c r="AI50" s="436"/>
      <c r="AJ50" s="95"/>
      <c r="AK50" s="178"/>
      <c r="AL50" s="178" t="str">
        <f t="shared" si="51"/>
        <v/>
      </c>
      <c r="AM50" s="95" t="str">
        <f t="shared" si="52"/>
        <v/>
      </c>
      <c r="AN50" s="436"/>
      <c r="AO50" s="95"/>
      <c r="AP50" s="178"/>
      <c r="AQ50" s="178" t="str">
        <f t="shared" si="53"/>
        <v/>
      </c>
      <c r="AR50" s="95" t="str">
        <f t="shared" si="54"/>
        <v/>
      </c>
      <c r="AS50" s="436"/>
      <c r="AT50" s="95"/>
      <c r="AU50" s="178"/>
      <c r="AV50" s="178" t="str">
        <f t="shared" si="55"/>
        <v/>
      </c>
      <c r="AW50" s="95" t="str">
        <f t="shared" si="56"/>
        <v/>
      </c>
      <c r="AX50" s="436"/>
    </row>
    <row r="51" spans="2:50" hidden="1">
      <c r="B51" s="435"/>
      <c r="C51" s="95">
        <v>5</v>
      </c>
      <c r="D51" s="95"/>
      <c r="E51" s="95"/>
      <c r="F51" s="95"/>
      <c r="G51" s="95"/>
      <c r="H51" s="436"/>
      <c r="I51" s="154" t="str">
        <f t="shared" ref="I51:I61" si="57">IFERROR(AVERAGE(P51,U51,Z51,AE51,AJ51,AO51,AT51),"")</f>
        <v/>
      </c>
      <c r="J51" s="154" t="str">
        <f t="shared" ref="J51:J61" si="58">IFERROR(AVERAGE(Q51,V51,AA51,AF51,AK51,AP51,AU51),"")</f>
        <v/>
      </c>
      <c r="K51" s="155" t="str">
        <f t="shared" ref="K51:K61" si="59">IFERROR(AVERAGE(R51,W51,AB51,AG51,AL51,AQ51,AV51),"")</f>
        <v/>
      </c>
      <c r="L51" s="449"/>
      <c r="M51" s="154" t="str">
        <f t="shared" si="42"/>
        <v/>
      </c>
      <c r="N51" s="433"/>
      <c r="O51" s="433"/>
      <c r="P51" s="95"/>
      <c r="Q51" s="178"/>
      <c r="R51" s="178" t="str">
        <f t="shared" si="43"/>
        <v/>
      </c>
      <c r="S51" s="95" t="str">
        <f t="shared" si="44"/>
        <v/>
      </c>
      <c r="T51" s="436"/>
      <c r="U51" s="95"/>
      <c r="V51" s="178"/>
      <c r="W51" s="178" t="str">
        <f t="shared" si="45"/>
        <v/>
      </c>
      <c r="X51" s="95" t="str">
        <f t="shared" si="46"/>
        <v/>
      </c>
      <c r="Y51" s="436"/>
      <c r="Z51" s="95"/>
      <c r="AA51" s="178"/>
      <c r="AB51" s="178" t="str">
        <f t="shared" si="47"/>
        <v/>
      </c>
      <c r="AC51" s="95" t="str">
        <f t="shared" si="48"/>
        <v/>
      </c>
      <c r="AD51" s="436"/>
      <c r="AE51" s="95"/>
      <c r="AF51" s="178"/>
      <c r="AG51" s="178" t="str">
        <f t="shared" si="49"/>
        <v/>
      </c>
      <c r="AH51" s="95" t="str">
        <f t="shared" si="50"/>
        <v/>
      </c>
      <c r="AI51" s="436"/>
      <c r="AJ51" s="95"/>
      <c r="AK51" s="178"/>
      <c r="AL51" s="178" t="str">
        <f t="shared" si="51"/>
        <v/>
      </c>
      <c r="AM51" s="95" t="str">
        <f t="shared" si="52"/>
        <v/>
      </c>
      <c r="AN51" s="436"/>
      <c r="AO51" s="95"/>
      <c r="AP51" s="178"/>
      <c r="AQ51" s="178" t="str">
        <f t="shared" si="53"/>
        <v/>
      </c>
      <c r="AR51" s="95" t="str">
        <f t="shared" si="54"/>
        <v/>
      </c>
      <c r="AS51" s="436"/>
      <c r="AT51" s="95"/>
      <c r="AU51" s="178"/>
      <c r="AV51" s="178" t="str">
        <f t="shared" si="55"/>
        <v/>
      </c>
      <c r="AW51" s="95" t="str">
        <f t="shared" si="56"/>
        <v/>
      </c>
      <c r="AX51" s="436"/>
    </row>
    <row r="52" spans="2:50" hidden="1">
      <c r="B52" s="435"/>
      <c r="C52" s="95">
        <v>6</v>
      </c>
      <c r="D52" s="95"/>
      <c r="E52" s="95"/>
      <c r="F52" s="95"/>
      <c r="G52" s="95"/>
      <c r="H52" s="436"/>
      <c r="I52" s="154" t="str">
        <f t="shared" si="57"/>
        <v/>
      </c>
      <c r="J52" s="154" t="str">
        <f t="shared" si="58"/>
        <v/>
      </c>
      <c r="K52" s="155" t="str">
        <f t="shared" si="59"/>
        <v/>
      </c>
      <c r="L52" s="449"/>
      <c r="M52" s="154" t="str">
        <f t="shared" si="42"/>
        <v/>
      </c>
      <c r="N52" s="433"/>
      <c r="O52" s="433"/>
      <c r="P52" s="95"/>
      <c r="Q52" s="178"/>
      <c r="R52" s="178" t="str">
        <f t="shared" si="43"/>
        <v/>
      </c>
      <c r="S52" s="95" t="str">
        <f t="shared" si="44"/>
        <v/>
      </c>
      <c r="T52" s="436"/>
      <c r="U52" s="95"/>
      <c r="V52" s="178"/>
      <c r="W52" s="178" t="str">
        <f t="shared" si="45"/>
        <v/>
      </c>
      <c r="X52" s="95" t="str">
        <f t="shared" si="46"/>
        <v/>
      </c>
      <c r="Y52" s="436"/>
      <c r="Z52" s="95"/>
      <c r="AA52" s="178"/>
      <c r="AB52" s="178" t="str">
        <f t="shared" si="47"/>
        <v/>
      </c>
      <c r="AC52" s="95" t="str">
        <f t="shared" si="48"/>
        <v/>
      </c>
      <c r="AD52" s="436"/>
      <c r="AE52" s="95"/>
      <c r="AF52" s="178"/>
      <c r="AG52" s="178" t="str">
        <f t="shared" si="49"/>
        <v/>
      </c>
      <c r="AH52" s="95" t="str">
        <f t="shared" si="50"/>
        <v/>
      </c>
      <c r="AI52" s="436"/>
      <c r="AJ52" s="95"/>
      <c r="AK52" s="178"/>
      <c r="AL52" s="178" t="str">
        <f t="shared" si="51"/>
        <v/>
      </c>
      <c r="AM52" s="95" t="str">
        <f t="shared" si="52"/>
        <v/>
      </c>
      <c r="AN52" s="436"/>
      <c r="AO52" s="95"/>
      <c r="AP52" s="178"/>
      <c r="AQ52" s="178" t="str">
        <f t="shared" si="53"/>
        <v/>
      </c>
      <c r="AR52" s="95" t="str">
        <f t="shared" si="54"/>
        <v/>
      </c>
      <c r="AS52" s="436"/>
      <c r="AT52" s="95"/>
      <c r="AU52" s="178"/>
      <c r="AV52" s="178" t="str">
        <f t="shared" si="55"/>
        <v/>
      </c>
      <c r="AW52" s="95" t="str">
        <f t="shared" si="56"/>
        <v/>
      </c>
      <c r="AX52" s="436"/>
    </row>
    <row r="53" spans="2:50" hidden="1">
      <c r="B53" s="435"/>
      <c r="C53" s="95">
        <v>7</v>
      </c>
      <c r="D53" s="95"/>
      <c r="E53" s="95"/>
      <c r="F53" s="95"/>
      <c r="G53" s="95"/>
      <c r="H53" s="436"/>
      <c r="I53" s="154" t="str">
        <f t="shared" si="57"/>
        <v/>
      </c>
      <c r="J53" s="154" t="str">
        <f t="shared" si="58"/>
        <v/>
      </c>
      <c r="K53" s="155" t="str">
        <f t="shared" si="59"/>
        <v/>
      </c>
      <c r="L53" s="449"/>
      <c r="M53" s="154" t="str">
        <f t="shared" si="42"/>
        <v/>
      </c>
      <c r="N53" s="433"/>
      <c r="O53" s="433"/>
      <c r="P53" s="95"/>
      <c r="Q53" s="178"/>
      <c r="R53" s="178" t="str">
        <f t="shared" si="43"/>
        <v/>
      </c>
      <c r="S53" s="95" t="str">
        <f t="shared" si="44"/>
        <v/>
      </c>
      <c r="T53" s="436"/>
      <c r="U53" s="95"/>
      <c r="V53" s="178"/>
      <c r="W53" s="178" t="str">
        <f t="shared" si="45"/>
        <v/>
      </c>
      <c r="X53" s="95" t="str">
        <f t="shared" si="46"/>
        <v/>
      </c>
      <c r="Y53" s="436"/>
      <c r="Z53" s="95"/>
      <c r="AA53" s="178"/>
      <c r="AB53" s="178" t="str">
        <f t="shared" si="47"/>
        <v/>
      </c>
      <c r="AC53" s="95" t="str">
        <f t="shared" si="48"/>
        <v/>
      </c>
      <c r="AD53" s="436"/>
      <c r="AE53" s="95"/>
      <c r="AF53" s="178"/>
      <c r="AG53" s="178" t="str">
        <f t="shared" si="49"/>
        <v/>
      </c>
      <c r="AH53" s="95" t="str">
        <f t="shared" si="50"/>
        <v/>
      </c>
      <c r="AI53" s="436"/>
      <c r="AJ53" s="95"/>
      <c r="AK53" s="178"/>
      <c r="AL53" s="178" t="str">
        <f t="shared" si="51"/>
        <v/>
      </c>
      <c r="AM53" s="95" t="str">
        <f t="shared" si="52"/>
        <v/>
      </c>
      <c r="AN53" s="436"/>
      <c r="AO53" s="95"/>
      <c r="AP53" s="178"/>
      <c r="AQ53" s="178" t="str">
        <f t="shared" si="53"/>
        <v/>
      </c>
      <c r="AR53" s="95" t="str">
        <f t="shared" si="54"/>
        <v/>
      </c>
      <c r="AS53" s="436"/>
      <c r="AT53" s="95"/>
      <c r="AU53" s="178"/>
      <c r="AV53" s="178" t="str">
        <f t="shared" si="55"/>
        <v/>
      </c>
      <c r="AW53" s="95" t="str">
        <f t="shared" si="56"/>
        <v/>
      </c>
      <c r="AX53" s="436"/>
    </row>
    <row r="54" spans="2:50" hidden="1">
      <c r="B54" s="435"/>
      <c r="C54" s="95">
        <v>8</v>
      </c>
      <c r="D54" s="95"/>
      <c r="E54" s="95"/>
      <c r="F54" s="95"/>
      <c r="G54" s="95"/>
      <c r="H54" s="436"/>
      <c r="I54" s="154" t="str">
        <f t="shared" si="57"/>
        <v/>
      </c>
      <c r="J54" s="154" t="str">
        <f t="shared" si="58"/>
        <v/>
      </c>
      <c r="K54" s="155" t="str">
        <f t="shared" si="59"/>
        <v/>
      </c>
      <c r="L54" s="449"/>
      <c r="M54" s="154" t="str">
        <f t="shared" si="42"/>
        <v/>
      </c>
      <c r="N54" s="433"/>
      <c r="O54" s="433"/>
      <c r="P54" s="95"/>
      <c r="Q54" s="178"/>
      <c r="R54" s="178" t="str">
        <f t="shared" si="43"/>
        <v/>
      </c>
      <c r="S54" s="95" t="str">
        <f t="shared" si="44"/>
        <v/>
      </c>
      <c r="T54" s="436"/>
      <c r="U54" s="95"/>
      <c r="V54" s="178"/>
      <c r="W54" s="178" t="str">
        <f t="shared" si="45"/>
        <v/>
      </c>
      <c r="X54" s="95" t="str">
        <f t="shared" si="46"/>
        <v/>
      </c>
      <c r="Y54" s="436"/>
      <c r="Z54" s="95"/>
      <c r="AA54" s="178"/>
      <c r="AB54" s="178" t="str">
        <f t="shared" si="47"/>
        <v/>
      </c>
      <c r="AC54" s="95" t="str">
        <f t="shared" si="48"/>
        <v/>
      </c>
      <c r="AD54" s="436"/>
      <c r="AE54" s="95"/>
      <c r="AF54" s="178"/>
      <c r="AG54" s="178" t="str">
        <f t="shared" si="49"/>
        <v/>
      </c>
      <c r="AH54" s="95" t="str">
        <f t="shared" si="50"/>
        <v/>
      </c>
      <c r="AI54" s="436"/>
      <c r="AJ54" s="95"/>
      <c r="AK54" s="178"/>
      <c r="AL54" s="178" t="str">
        <f t="shared" si="51"/>
        <v/>
      </c>
      <c r="AM54" s="95" t="str">
        <f t="shared" si="52"/>
        <v/>
      </c>
      <c r="AN54" s="436"/>
      <c r="AO54" s="95"/>
      <c r="AP54" s="178"/>
      <c r="AQ54" s="178" t="str">
        <f t="shared" si="53"/>
        <v/>
      </c>
      <c r="AR54" s="95" t="str">
        <f t="shared" si="54"/>
        <v/>
      </c>
      <c r="AS54" s="436"/>
      <c r="AT54" s="95"/>
      <c r="AU54" s="178"/>
      <c r="AV54" s="178" t="str">
        <f t="shared" si="55"/>
        <v/>
      </c>
      <c r="AW54" s="95" t="str">
        <f t="shared" si="56"/>
        <v/>
      </c>
      <c r="AX54" s="436"/>
    </row>
    <row r="55" spans="2:50" hidden="1">
      <c r="B55" s="435"/>
      <c r="C55" s="95">
        <v>9</v>
      </c>
      <c r="D55" s="95"/>
      <c r="E55" s="95"/>
      <c r="F55" s="95"/>
      <c r="G55" s="95"/>
      <c r="H55" s="436"/>
      <c r="I55" s="154" t="str">
        <f t="shared" si="57"/>
        <v/>
      </c>
      <c r="J55" s="154" t="str">
        <f t="shared" si="58"/>
        <v/>
      </c>
      <c r="K55" s="155" t="str">
        <f t="shared" si="59"/>
        <v/>
      </c>
      <c r="L55" s="449"/>
      <c r="M55" s="154" t="str">
        <f t="shared" si="42"/>
        <v/>
      </c>
      <c r="N55" s="433"/>
      <c r="O55" s="433"/>
      <c r="P55" s="95"/>
      <c r="Q55" s="178"/>
      <c r="R55" s="178" t="str">
        <f t="shared" si="43"/>
        <v/>
      </c>
      <c r="S55" s="95" t="str">
        <f t="shared" si="44"/>
        <v/>
      </c>
      <c r="T55" s="436"/>
      <c r="U55" s="95"/>
      <c r="V55" s="178"/>
      <c r="W55" s="178" t="str">
        <f t="shared" si="45"/>
        <v/>
      </c>
      <c r="X55" s="95" t="str">
        <f t="shared" si="46"/>
        <v/>
      </c>
      <c r="Y55" s="436"/>
      <c r="Z55" s="95"/>
      <c r="AA55" s="178"/>
      <c r="AB55" s="178" t="str">
        <f t="shared" si="47"/>
        <v/>
      </c>
      <c r="AC55" s="95" t="str">
        <f t="shared" si="48"/>
        <v/>
      </c>
      <c r="AD55" s="436"/>
      <c r="AE55" s="95"/>
      <c r="AF55" s="178"/>
      <c r="AG55" s="178" t="str">
        <f t="shared" si="49"/>
        <v/>
      </c>
      <c r="AH55" s="95" t="str">
        <f t="shared" si="50"/>
        <v/>
      </c>
      <c r="AI55" s="436"/>
      <c r="AJ55" s="95"/>
      <c r="AK55" s="178"/>
      <c r="AL55" s="178" t="str">
        <f t="shared" si="51"/>
        <v/>
      </c>
      <c r="AM55" s="95" t="str">
        <f t="shared" si="52"/>
        <v/>
      </c>
      <c r="AN55" s="436"/>
      <c r="AO55" s="95"/>
      <c r="AP55" s="178"/>
      <c r="AQ55" s="178" t="str">
        <f t="shared" si="53"/>
        <v/>
      </c>
      <c r="AR55" s="95" t="str">
        <f t="shared" si="54"/>
        <v/>
      </c>
      <c r="AS55" s="436"/>
      <c r="AT55" s="95"/>
      <c r="AU55" s="178"/>
      <c r="AV55" s="178" t="str">
        <f t="shared" si="55"/>
        <v/>
      </c>
      <c r="AW55" s="95" t="str">
        <f t="shared" si="56"/>
        <v/>
      </c>
      <c r="AX55" s="436"/>
    </row>
    <row r="56" spans="2:50" hidden="1">
      <c r="B56" s="435"/>
      <c r="C56" s="95">
        <v>10</v>
      </c>
      <c r="D56" s="95"/>
      <c r="E56" s="95"/>
      <c r="F56" s="95"/>
      <c r="G56" s="95"/>
      <c r="H56" s="436"/>
      <c r="I56" s="154" t="str">
        <f t="shared" si="57"/>
        <v/>
      </c>
      <c r="J56" s="154" t="str">
        <f t="shared" si="58"/>
        <v/>
      </c>
      <c r="K56" s="155" t="str">
        <f t="shared" si="59"/>
        <v/>
      </c>
      <c r="L56" s="449"/>
      <c r="M56" s="154" t="str">
        <f t="shared" si="42"/>
        <v/>
      </c>
      <c r="N56" s="433"/>
      <c r="O56" s="433"/>
      <c r="P56" s="95"/>
      <c r="Q56" s="178"/>
      <c r="R56" s="178" t="str">
        <f t="shared" si="43"/>
        <v/>
      </c>
      <c r="S56" s="95" t="str">
        <f t="shared" si="44"/>
        <v/>
      </c>
      <c r="T56" s="436"/>
      <c r="U56" s="95"/>
      <c r="V56" s="178"/>
      <c r="W56" s="178" t="str">
        <f t="shared" si="45"/>
        <v/>
      </c>
      <c r="X56" s="95" t="str">
        <f t="shared" si="46"/>
        <v/>
      </c>
      <c r="Y56" s="436"/>
      <c r="Z56" s="95"/>
      <c r="AA56" s="178"/>
      <c r="AB56" s="178" t="str">
        <f t="shared" si="47"/>
        <v/>
      </c>
      <c r="AC56" s="95" t="str">
        <f t="shared" si="48"/>
        <v/>
      </c>
      <c r="AD56" s="436"/>
      <c r="AE56" s="95"/>
      <c r="AF56" s="178"/>
      <c r="AG56" s="178" t="str">
        <f t="shared" si="49"/>
        <v/>
      </c>
      <c r="AH56" s="95" t="str">
        <f t="shared" si="50"/>
        <v/>
      </c>
      <c r="AI56" s="436"/>
      <c r="AJ56" s="95"/>
      <c r="AK56" s="178"/>
      <c r="AL56" s="178" t="str">
        <f t="shared" si="51"/>
        <v/>
      </c>
      <c r="AM56" s="95" t="str">
        <f t="shared" si="52"/>
        <v/>
      </c>
      <c r="AN56" s="436"/>
      <c r="AO56" s="95"/>
      <c r="AP56" s="178"/>
      <c r="AQ56" s="178" t="str">
        <f t="shared" si="53"/>
        <v/>
      </c>
      <c r="AR56" s="95" t="str">
        <f t="shared" si="54"/>
        <v/>
      </c>
      <c r="AS56" s="436"/>
      <c r="AT56" s="95"/>
      <c r="AU56" s="178"/>
      <c r="AV56" s="178" t="str">
        <f t="shared" si="55"/>
        <v/>
      </c>
      <c r="AW56" s="95" t="str">
        <f t="shared" si="56"/>
        <v/>
      </c>
      <c r="AX56" s="436"/>
    </row>
    <row r="57" spans="2:50" hidden="1">
      <c r="B57" s="435"/>
      <c r="C57" s="95">
        <v>11</v>
      </c>
      <c r="D57" s="95"/>
      <c r="E57" s="95"/>
      <c r="F57" s="95"/>
      <c r="G57" s="95"/>
      <c r="H57" s="436"/>
      <c r="I57" s="154" t="str">
        <f t="shared" si="57"/>
        <v/>
      </c>
      <c r="J57" s="154" t="str">
        <f t="shared" si="58"/>
        <v/>
      </c>
      <c r="K57" s="155" t="str">
        <f t="shared" si="59"/>
        <v/>
      </c>
      <c r="L57" s="449"/>
      <c r="M57" s="154" t="str">
        <f t="shared" si="42"/>
        <v/>
      </c>
      <c r="N57" s="433"/>
      <c r="O57" s="433"/>
      <c r="P57" s="95"/>
      <c r="Q57" s="178"/>
      <c r="R57" s="178" t="str">
        <f t="shared" si="43"/>
        <v/>
      </c>
      <c r="S57" s="95" t="str">
        <f t="shared" si="44"/>
        <v/>
      </c>
      <c r="T57" s="436"/>
      <c r="U57" s="95"/>
      <c r="V57" s="178"/>
      <c r="W57" s="178" t="str">
        <f t="shared" si="45"/>
        <v/>
      </c>
      <c r="X57" s="95" t="str">
        <f t="shared" si="46"/>
        <v/>
      </c>
      <c r="Y57" s="436"/>
      <c r="Z57" s="95"/>
      <c r="AA57" s="178"/>
      <c r="AB57" s="178" t="str">
        <f t="shared" si="47"/>
        <v/>
      </c>
      <c r="AC57" s="95" t="str">
        <f t="shared" si="48"/>
        <v/>
      </c>
      <c r="AD57" s="436"/>
      <c r="AE57" s="95"/>
      <c r="AF57" s="178"/>
      <c r="AG57" s="178" t="str">
        <f t="shared" si="49"/>
        <v/>
      </c>
      <c r="AH57" s="95" t="str">
        <f t="shared" si="50"/>
        <v/>
      </c>
      <c r="AI57" s="436"/>
      <c r="AJ57" s="95"/>
      <c r="AK57" s="178"/>
      <c r="AL57" s="178" t="str">
        <f t="shared" si="51"/>
        <v/>
      </c>
      <c r="AM57" s="95" t="str">
        <f t="shared" si="52"/>
        <v/>
      </c>
      <c r="AN57" s="436"/>
      <c r="AO57" s="95"/>
      <c r="AP57" s="178"/>
      <c r="AQ57" s="178" t="str">
        <f t="shared" si="53"/>
        <v/>
      </c>
      <c r="AR57" s="95" t="str">
        <f t="shared" si="54"/>
        <v/>
      </c>
      <c r="AS57" s="436"/>
      <c r="AT57" s="95"/>
      <c r="AU57" s="178"/>
      <c r="AV57" s="178" t="str">
        <f t="shared" si="55"/>
        <v/>
      </c>
      <c r="AW57" s="95" t="str">
        <f t="shared" si="56"/>
        <v/>
      </c>
      <c r="AX57" s="436"/>
    </row>
    <row r="58" spans="2:50" hidden="1">
      <c r="B58" s="435"/>
      <c r="C58" s="95">
        <v>12</v>
      </c>
      <c r="D58" s="95"/>
      <c r="E58" s="95"/>
      <c r="F58" s="95"/>
      <c r="G58" s="95"/>
      <c r="H58" s="436"/>
      <c r="I58" s="154" t="str">
        <f t="shared" si="57"/>
        <v/>
      </c>
      <c r="J58" s="154" t="str">
        <f t="shared" si="58"/>
        <v/>
      </c>
      <c r="K58" s="155" t="str">
        <f t="shared" si="59"/>
        <v/>
      </c>
      <c r="L58" s="449"/>
      <c r="M58" s="154" t="str">
        <f t="shared" si="42"/>
        <v/>
      </c>
      <c r="N58" s="433"/>
      <c r="O58" s="433"/>
      <c r="P58" s="95"/>
      <c r="Q58" s="178"/>
      <c r="R58" s="178" t="str">
        <f t="shared" si="43"/>
        <v/>
      </c>
      <c r="S58" s="95" t="str">
        <f t="shared" si="44"/>
        <v/>
      </c>
      <c r="T58" s="436"/>
      <c r="U58" s="95"/>
      <c r="V58" s="178"/>
      <c r="W58" s="178" t="str">
        <f t="shared" si="45"/>
        <v/>
      </c>
      <c r="X58" s="95" t="str">
        <f t="shared" si="46"/>
        <v/>
      </c>
      <c r="Y58" s="436"/>
      <c r="Z58" s="95"/>
      <c r="AA58" s="178"/>
      <c r="AB58" s="178" t="str">
        <f t="shared" si="47"/>
        <v/>
      </c>
      <c r="AC58" s="95" t="str">
        <f t="shared" si="48"/>
        <v/>
      </c>
      <c r="AD58" s="436"/>
      <c r="AE58" s="95"/>
      <c r="AF58" s="178"/>
      <c r="AG58" s="178" t="str">
        <f t="shared" si="49"/>
        <v/>
      </c>
      <c r="AH58" s="95" t="str">
        <f t="shared" si="50"/>
        <v/>
      </c>
      <c r="AI58" s="436"/>
      <c r="AJ58" s="95"/>
      <c r="AK58" s="178"/>
      <c r="AL58" s="178" t="str">
        <f t="shared" si="51"/>
        <v/>
      </c>
      <c r="AM58" s="95" t="str">
        <f t="shared" si="52"/>
        <v/>
      </c>
      <c r="AN58" s="436"/>
      <c r="AO58" s="95"/>
      <c r="AP58" s="178"/>
      <c r="AQ58" s="178" t="str">
        <f t="shared" si="53"/>
        <v/>
      </c>
      <c r="AR58" s="95" t="str">
        <f t="shared" si="54"/>
        <v/>
      </c>
      <c r="AS58" s="436"/>
      <c r="AT58" s="95"/>
      <c r="AU58" s="178"/>
      <c r="AV58" s="178" t="str">
        <f t="shared" si="55"/>
        <v/>
      </c>
      <c r="AW58" s="95" t="str">
        <f t="shared" si="56"/>
        <v/>
      </c>
      <c r="AX58" s="436"/>
    </row>
    <row r="59" spans="2:50" hidden="1">
      <c r="B59" s="435"/>
      <c r="C59" s="95">
        <v>13</v>
      </c>
      <c r="D59" s="95"/>
      <c r="E59" s="95"/>
      <c r="F59" s="95"/>
      <c r="G59" s="95"/>
      <c r="H59" s="436"/>
      <c r="I59" s="154" t="str">
        <f t="shared" si="57"/>
        <v/>
      </c>
      <c r="J59" s="154" t="str">
        <f t="shared" si="58"/>
        <v/>
      </c>
      <c r="K59" s="155" t="str">
        <f t="shared" si="59"/>
        <v/>
      </c>
      <c r="L59" s="449"/>
      <c r="M59" s="154" t="str">
        <f t="shared" si="42"/>
        <v/>
      </c>
      <c r="N59" s="433"/>
      <c r="O59" s="433"/>
      <c r="P59" s="95"/>
      <c r="Q59" s="178"/>
      <c r="R59" s="178" t="str">
        <f t="shared" si="43"/>
        <v/>
      </c>
      <c r="S59" s="95" t="str">
        <f t="shared" si="44"/>
        <v/>
      </c>
      <c r="T59" s="436"/>
      <c r="U59" s="95"/>
      <c r="V59" s="178"/>
      <c r="W59" s="178" t="str">
        <f t="shared" si="45"/>
        <v/>
      </c>
      <c r="X59" s="95" t="str">
        <f t="shared" si="46"/>
        <v/>
      </c>
      <c r="Y59" s="436"/>
      <c r="Z59" s="95"/>
      <c r="AA59" s="178"/>
      <c r="AB59" s="178" t="str">
        <f t="shared" si="47"/>
        <v/>
      </c>
      <c r="AC59" s="95" t="str">
        <f t="shared" si="48"/>
        <v/>
      </c>
      <c r="AD59" s="436"/>
      <c r="AE59" s="95"/>
      <c r="AF59" s="178"/>
      <c r="AG59" s="178" t="str">
        <f t="shared" si="49"/>
        <v/>
      </c>
      <c r="AH59" s="95" t="str">
        <f t="shared" si="50"/>
        <v/>
      </c>
      <c r="AI59" s="436"/>
      <c r="AJ59" s="95"/>
      <c r="AK59" s="178"/>
      <c r="AL59" s="178" t="str">
        <f t="shared" si="51"/>
        <v/>
      </c>
      <c r="AM59" s="95" t="str">
        <f t="shared" si="52"/>
        <v/>
      </c>
      <c r="AN59" s="436"/>
      <c r="AO59" s="95"/>
      <c r="AP59" s="178"/>
      <c r="AQ59" s="178" t="str">
        <f t="shared" si="53"/>
        <v/>
      </c>
      <c r="AR59" s="95" t="str">
        <f t="shared" si="54"/>
        <v/>
      </c>
      <c r="AS59" s="436"/>
      <c r="AT59" s="95"/>
      <c r="AU59" s="178"/>
      <c r="AV59" s="178" t="str">
        <f t="shared" si="55"/>
        <v/>
      </c>
      <c r="AW59" s="95" t="str">
        <f t="shared" si="56"/>
        <v/>
      </c>
      <c r="AX59" s="436"/>
    </row>
    <row r="60" spans="2:50" hidden="1">
      <c r="B60" s="435"/>
      <c r="C60" s="95">
        <v>14</v>
      </c>
      <c r="D60" s="95"/>
      <c r="E60" s="95"/>
      <c r="F60" s="95"/>
      <c r="G60" s="95"/>
      <c r="H60" s="436"/>
      <c r="I60" s="154" t="str">
        <f t="shared" si="57"/>
        <v/>
      </c>
      <c r="J60" s="154" t="str">
        <f t="shared" si="58"/>
        <v/>
      </c>
      <c r="K60" s="155" t="str">
        <f t="shared" si="59"/>
        <v/>
      </c>
      <c r="L60" s="449"/>
      <c r="M60" s="154" t="str">
        <f t="shared" si="42"/>
        <v/>
      </c>
      <c r="N60" s="433"/>
      <c r="O60" s="433"/>
      <c r="P60" s="95"/>
      <c r="Q60" s="178"/>
      <c r="R60" s="178" t="str">
        <f t="shared" si="43"/>
        <v/>
      </c>
      <c r="S60" s="95" t="str">
        <f t="shared" si="44"/>
        <v/>
      </c>
      <c r="T60" s="436"/>
      <c r="U60" s="95"/>
      <c r="V60" s="178"/>
      <c r="W60" s="178" t="str">
        <f t="shared" si="45"/>
        <v/>
      </c>
      <c r="X60" s="95" t="str">
        <f t="shared" si="46"/>
        <v/>
      </c>
      <c r="Y60" s="436"/>
      <c r="Z60" s="95"/>
      <c r="AA60" s="178"/>
      <c r="AB60" s="178" t="str">
        <f t="shared" si="47"/>
        <v/>
      </c>
      <c r="AC60" s="95" t="str">
        <f t="shared" si="48"/>
        <v/>
      </c>
      <c r="AD60" s="436"/>
      <c r="AE60" s="95"/>
      <c r="AF60" s="178"/>
      <c r="AG60" s="178" t="str">
        <f t="shared" si="49"/>
        <v/>
      </c>
      <c r="AH60" s="95" t="str">
        <f t="shared" si="50"/>
        <v/>
      </c>
      <c r="AI60" s="436"/>
      <c r="AJ60" s="95"/>
      <c r="AK60" s="178"/>
      <c r="AL60" s="178" t="str">
        <f t="shared" si="51"/>
        <v/>
      </c>
      <c r="AM60" s="95" t="str">
        <f t="shared" si="52"/>
        <v/>
      </c>
      <c r="AN60" s="436"/>
      <c r="AO60" s="95"/>
      <c r="AP60" s="178"/>
      <c r="AQ60" s="178" t="str">
        <f t="shared" si="53"/>
        <v/>
      </c>
      <c r="AR60" s="95" t="str">
        <f t="shared" si="54"/>
        <v/>
      </c>
      <c r="AS60" s="436"/>
      <c r="AT60" s="95"/>
      <c r="AU60" s="178"/>
      <c r="AV60" s="178" t="str">
        <f t="shared" si="55"/>
        <v/>
      </c>
      <c r="AW60" s="95" t="str">
        <f t="shared" si="56"/>
        <v/>
      </c>
      <c r="AX60" s="436"/>
    </row>
    <row r="61" spans="2:50" hidden="1">
      <c r="B61" s="435"/>
      <c r="C61" s="95">
        <v>15</v>
      </c>
      <c r="D61" s="95"/>
      <c r="E61" s="95"/>
      <c r="F61" s="95"/>
      <c r="G61" s="95"/>
      <c r="H61" s="436"/>
      <c r="I61" s="154" t="str">
        <f t="shared" si="57"/>
        <v/>
      </c>
      <c r="J61" s="154" t="str">
        <f t="shared" si="58"/>
        <v/>
      </c>
      <c r="K61" s="155" t="str">
        <f t="shared" si="59"/>
        <v/>
      </c>
      <c r="L61" s="449"/>
      <c r="M61" s="154" t="str">
        <f t="shared" si="42"/>
        <v/>
      </c>
      <c r="N61" s="433"/>
      <c r="O61" s="433"/>
      <c r="P61" s="95"/>
      <c r="Q61" s="178"/>
      <c r="R61" s="178" t="str">
        <f t="shared" si="43"/>
        <v/>
      </c>
      <c r="S61" s="95" t="str">
        <f t="shared" si="44"/>
        <v/>
      </c>
      <c r="T61" s="436"/>
      <c r="U61" s="95"/>
      <c r="V61" s="178"/>
      <c r="W61" s="178" t="str">
        <f t="shared" si="45"/>
        <v/>
      </c>
      <c r="X61" s="95" t="str">
        <f t="shared" si="46"/>
        <v/>
      </c>
      <c r="Y61" s="436"/>
      <c r="Z61" s="95"/>
      <c r="AA61" s="178"/>
      <c r="AB61" s="178" t="str">
        <f t="shared" si="47"/>
        <v/>
      </c>
      <c r="AC61" s="95" t="str">
        <f t="shared" si="48"/>
        <v/>
      </c>
      <c r="AD61" s="436"/>
      <c r="AE61" s="95"/>
      <c r="AF61" s="178"/>
      <c r="AG61" s="178" t="str">
        <f t="shared" si="49"/>
        <v/>
      </c>
      <c r="AH61" s="95" t="str">
        <f t="shared" si="50"/>
        <v/>
      </c>
      <c r="AI61" s="436"/>
      <c r="AJ61" s="95"/>
      <c r="AK61" s="178"/>
      <c r="AL61" s="178" t="str">
        <f t="shared" si="51"/>
        <v/>
      </c>
      <c r="AM61" s="95" t="str">
        <f t="shared" si="52"/>
        <v/>
      </c>
      <c r="AN61" s="436"/>
      <c r="AO61" s="95"/>
      <c r="AP61" s="178"/>
      <c r="AQ61" s="178" t="str">
        <f t="shared" si="53"/>
        <v/>
      </c>
      <c r="AR61" s="95" t="str">
        <f t="shared" si="54"/>
        <v/>
      </c>
      <c r="AS61" s="436"/>
      <c r="AT61" s="95"/>
      <c r="AU61" s="178"/>
      <c r="AV61" s="178" t="str">
        <f t="shared" si="55"/>
        <v/>
      </c>
      <c r="AW61" s="95" t="str">
        <f t="shared" si="56"/>
        <v/>
      </c>
      <c r="AX61" s="436"/>
    </row>
    <row r="62" spans="2:50" ht="15.75" hidden="1">
      <c r="B62" s="443" t="s">
        <v>167</v>
      </c>
      <c r="C62" s="444"/>
      <c r="D62" s="444"/>
      <c r="E62" s="444"/>
      <c r="F62" s="444"/>
      <c r="G62" s="444"/>
      <c r="H62" s="444"/>
      <c r="I62" s="151"/>
      <c r="J62" s="151"/>
      <c r="K62" s="151"/>
      <c r="L62" s="151"/>
      <c r="M62" s="151"/>
      <c r="N62" s="433" t="s">
        <v>159</v>
      </c>
      <c r="O62" s="446" t="s">
        <v>106</v>
      </c>
      <c r="P62" s="448">
        <v>45888</v>
      </c>
      <c r="Q62" s="435"/>
      <c r="R62" s="435"/>
      <c r="S62" s="435"/>
      <c r="T62" s="435"/>
      <c r="U62" s="448">
        <v>45889</v>
      </c>
      <c r="V62" s="435"/>
      <c r="W62" s="435"/>
      <c r="X62" s="435"/>
      <c r="Y62" s="435"/>
      <c r="Z62" s="448">
        <v>45890</v>
      </c>
      <c r="AA62" s="435"/>
      <c r="AB62" s="435"/>
      <c r="AC62" s="435"/>
      <c r="AD62" s="435"/>
      <c r="AE62" s="448">
        <v>45891</v>
      </c>
      <c r="AF62" s="435"/>
      <c r="AG62" s="435"/>
      <c r="AH62" s="435"/>
      <c r="AI62" s="435"/>
      <c r="AJ62" s="448">
        <v>45892</v>
      </c>
      <c r="AK62" s="435"/>
      <c r="AL62" s="435"/>
      <c r="AM62" s="435"/>
      <c r="AN62" s="435"/>
      <c r="AO62" s="448">
        <v>45893</v>
      </c>
      <c r="AP62" s="435"/>
      <c r="AQ62" s="435"/>
      <c r="AR62" s="435"/>
      <c r="AS62" s="435"/>
      <c r="AT62" s="448">
        <v>45894</v>
      </c>
      <c r="AU62" s="435"/>
      <c r="AV62" s="435"/>
      <c r="AW62" s="435"/>
      <c r="AX62" s="435"/>
    </row>
    <row r="63" spans="2:50" ht="15.75" hidden="1">
      <c r="B63" s="445"/>
      <c r="C63" s="445"/>
      <c r="D63" s="445"/>
      <c r="E63" s="445"/>
      <c r="F63" s="445"/>
      <c r="G63" s="445"/>
      <c r="H63" s="445"/>
      <c r="I63" s="151"/>
      <c r="J63" s="151"/>
      <c r="K63" s="151"/>
      <c r="L63" s="151"/>
      <c r="M63" s="151"/>
      <c r="N63" s="433"/>
      <c r="O63" s="447"/>
      <c r="P63" s="448" t="s">
        <v>120</v>
      </c>
      <c r="Q63" s="435"/>
      <c r="R63" s="435"/>
      <c r="S63" s="435"/>
      <c r="T63" s="435"/>
      <c r="U63" s="448" t="s">
        <v>114</v>
      </c>
      <c r="V63" s="435"/>
      <c r="W63" s="435"/>
      <c r="X63" s="435"/>
      <c r="Y63" s="435"/>
      <c r="Z63" s="448" t="s">
        <v>115</v>
      </c>
      <c r="AA63" s="435"/>
      <c r="AB63" s="435"/>
      <c r="AC63" s="435"/>
      <c r="AD63" s="435"/>
      <c r="AE63" s="448" t="s">
        <v>116</v>
      </c>
      <c r="AF63" s="435"/>
      <c r="AG63" s="435"/>
      <c r="AH63" s="435"/>
      <c r="AI63" s="435"/>
      <c r="AJ63" s="448" t="s">
        <v>117</v>
      </c>
      <c r="AK63" s="435"/>
      <c r="AL63" s="435"/>
      <c r="AM63" s="435"/>
      <c r="AN63" s="435"/>
      <c r="AO63" s="448" t="s">
        <v>118</v>
      </c>
      <c r="AP63" s="435"/>
      <c r="AQ63" s="435"/>
      <c r="AR63" s="435"/>
      <c r="AS63" s="435"/>
      <c r="AT63" s="448" t="s">
        <v>119</v>
      </c>
      <c r="AU63" s="435"/>
      <c r="AV63" s="435"/>
      <c r="AW63" s="435"/>
      <c r="AX63" s="435"/>
    </row>
    <row r="64" spans="2:50" hidden="1">
      <c r="B64" s="433" t="s">
        <v>155</v>
      </c>
      <c r="C64" s="433" t="s">
        <v>147</v>
      </c>
      <c r="D64" s="433"/>
      <c r="E64" s="433" t="s">
        <v>149</v>
      </c>
      <c r="F64" s="433"/>
      <c r="G64" s="433"/>
      <c r="H64" s="440" t="s">
        <v>156</v>
      </c>
      <c r="I64" s="434" t="s">
        <v>225</v>
      </c>
      <c r="J64" s="434"/>
      <c r="K64" s="434"/>
      <c r="L64" s="434" t="s">
        <v>156</v>
      </c>
      <c r="M64" s="434" t="s">
        <v>168</v>
      </c>
      <c r="N64" s="433"/>
      <c r="O64" s="433" t="s">
        <v>158</v>
      </c>
      <c r="P64" s="430" t="s">
        <v>152</v>
      </c>
      <c r="Q64" s="431"/>
      <c r="R64" s="431"/>
      <c r="S64" s="432"/>
      <c r="T64" s="433" t="s">
        <v>156</v>
      </c>
      <c r="U64" s="430" t="s">
        <v>152</v>
      </c>
      <c r="V64" s="431"/>
      <c r="W64" s="431"/>
      <c r="X64" s="432"/>
      <c r="Y64" s="433" t="s">
        <v>156</v>
      </c>
      <c r="Z64" s="430" t="s">
        <v>152</v>
      </c>
      <c r="AA64" s="431"/>
      <c r="AB64" s="431"/>
      <c r="AC64" s="432"/>
      <c r="AD64" s="433" t="s">
        <v>156</v>
      </c>
      <c r="AE64" s="430" t="s">
        <v>152</v>
      </c>
      <c r="AF64" s="431"/>
      <c r="AG64" s="431"/>
      <c r="AH64" s="432"/>
      <c r="AI64" s="433" t="s">
        <v>156</v>
      </c>
      <c r="AJ64" s="430" t="s">
        <v>152</v>
      </c>
      <c r="AK64" s="431"/>
      <c r="AL64" s="431"/>
      <c r="AM64" s="432"/>
      <c r="AN64" s="433" t="s">
        <v>156</v>
      </c>
      <c r="AO64" s="430" t="s">
        <v>152</v>
      </c>
      <c r="AP64" s="431"/>
      <c r="AQ64" s="431"/>
      <c r="AR64" s="432"/>
      <c r="AS64" s="433" t="s">
        <v>156</v>
      </c>
      <c r="AT64" s="430" t="s">
        <v>152</v>
      </c>
      <c r="AU64" s="431"/>
      <c r="AV64" s="431"/>
      <c r="AW64" s="432"/>
      <c r="AX64" s="433" t="s">
        <v>156</v>
      </c>
    </row>
    <row r="65" spans="2:50" hidden="1">
      <c r="B65" s="433"/>
      <c r="C65" s="433"/>
      <c r="D65" s="433"/>
      <c r="E65" s="433" t="s">
        <v>148</v>
      </c>
      <c r="F65" s="433"/>
      <c r="G65" s="433"/>
      <c r="H65" s="441"/>
      <c r="I65" s="434" t="s">
        <v>148</v>
      </c>
      <c r="J65" s="434"/>
      <c r="K65" s="434"/>
      <c r="L65" s="434"/>
      <c r="M65" s="434"/>
      <c r="N65" s="433"/>
      <c r="O65" s="433"/>
      <c r="P65" s="430" t="s">
        <v>153</v>
      </c>
      <c r="Q65" s="431"/>
      <c r="R65" s="431"/>
      <c r="S65" s="432"/>
      <c r="T65" s="433"/>
      <c r="U65" s="430" t="s">
        <v>153</v>
      </c>
      <c r="V65" s="431"/>
      <c r="W65" s="431"/>
      <c r="X65" s="432"/>
      <c r="Y65" s="433"/>
      <c r="Z65" s="430" t="s">
        <v>153</v>
      </c>
      <c r="AA65" s="431"/>
      <c r="AB65" s="431"/>
      <c r="AC65" s="432"/>
      <c r="AD65" s="433"/>
      <c r="AE65" s="430" t="s">
        <v>153</v>
      </c>
      <c r="AF65" s="431"/>
      <c r="AG65" s="431"/>
      <c r="AH65" s="432"/>
      <c r="AI65" s="433"/>
      <c r="AJ65" s="430" t="s">
        <v>153</v>
      </c>
      <c r="AK65" s="431"/>
      <c r="AL65" s="431"/>
      <c r="AM65" s="432"/>
      <c r="AN65" s="433"/>
      <c r="AO65" s="430" t="s">
        <v>153</v>
      </c>
      <c r="AP65" s="431"/>
      <c r="AQ65" s="431"/>
      <c r="AR65" s="432"/>
      <c r="AS65" s="433"/>
      <c r="AT65" s="430" t="s">
        <v>153</v>
      </c>
      <c r="AU65" s="431"/>
      <c r="AV65" s="431"/>
      <c r="AW65" s="432"/>
      <c r="AX65" s="433"/>
    </row>
    <row r="66" spans="2:50" hidden="1">
      <c r="B66" s="433"/>
      <c r="C66" s="433"/>
      <c r="D66" s="433"/>
      <c r="E66" s="94" t="s">
        <v>150</v>
      </c>
      <c r="F66" s="94" t="s">
        <v>151</v>
      </c>
      <c r="G66" s="94" t="s">
        <v>154</v>
      </c>
      <c r="H66" s="442"/>
      <c r="I66" s="153" t="s">
        <v>150</v>
      </c>
      <c r="J66" s="153" t="s">
        <v>151</v>
      </c>
      <c r="K66" s="153" t="s">
        <v>154</v>
      </c>
      <c r="L66" s="434"/>
      <c r="M66" s="434"/>
      <c r="N66" s="433"/>
      <c r="O66" s="433"/>
      <c r="P66" s="94" t="s">
        <v>150</v>
      </c>
      <c r="Q66" s="94" t="s">
        <v>151</v>
      </c>
      <c r="R66" s="94" t="s">
        <v>154</v>
      </c>
      <c r="S66" s="94" t="s">
        <v>168</v>
      </c>
      <c r="T66" s="433"/>
      <c r="U66" s="94" t="s">
        <v>150</v>
      </c>
      <c r="V66" s="94" t="s">
        <v>151</v>
      </c>
      <c r="W66" s="94" t="s">
        <v>154</v>
      </c>
      <c r="X66" s="94" t="s">
        <v>168</v>
      </c>
      <c r="Y66" s="433"/>
      <c r="Z66" s="94" t="s">
        <v>150</v>
      </c>
      <c r="AA66" s="94" t="s">
        <v>151</v>
      </c>
      <c r="AB66" s="94" t="s">
        <v>154</v>
      </c>
      <c r="AC66" s="94" t="s">
        <v>168</v>
      </c>
      <c r="AD66" s="433"/>
      <c r="AE66" s="94" t="s">
        <v>150</v>
      </c>
      <c r="AF66" s="94" t="s">
        <v>151</v>
      </c>
      <c r="AG66" s="94" t="s">
        <v>154</v>
      </c>
      <c r="AH66" s="94" t="s">
        <v>168</v>
      </c>
      <c r="AI66" s="433"/>
      <c r="AJ66" s="94" t="s">
        <v>150</v>
      </c>
      <c r="AK66" s="94" t="s">
        <v>151</v>
      </c>
      <c r="AL66" s="94" t="s">
        <v>154</v>
      </c>
      <c r="AM66" s="94" t="s">
        <v>168</v>
      </c>
      <c r="AN66" s="433"/>
      <c r="AO66" s="94" t="s">
        <v>150</v>
      </c>
      <c r="AP66" s="94" t="s">
        <v>151</v>
      </c>
      <c r="AQ66" s="94" t="s">
        <v>154</v>
      </c>
      <c r="AR66" s="94" t="s">
        <v>168</v>
      </c>
      <c r="AS66" s="433"/>
      <c r="AT66" s="94" t="s">
        <v>150</v>
      </c>
      <c r="AU66" s="94" t="s">
        <v>151</v>
      </c>
      <c r="AV66" s="94" t="s">
        <v>154</v>
      </c>
      <c r="AW66" s="94" t="s">
        <v>168</v>
      </c>
      <c r="AX66" s="433"/>
    </row>
    <row r="67" spans="2:50" hidden="1">
      <c r="B67" s="435" t="s">
        <v>140</v>
      </c>
      <c r="C67" s="95">
        <v>1</v>
      </c>
      <c r="D67" s="95" t="s">
        <v>425</v>
      </c>
      <c r="E67" s="95">
        <v>17</v>
      </c>
      <c r="F67" s="95">
        <v>2000</v>
      </c>
      <c r="G67" s="178">
        <f t="shared" ref="G67:G68" si="60">F67/E67</f>
        <v>117.64705882352941</v>
      </c>
      <c r="H67" s="457">
        <f>AVERAGE(G67:G81)</f>
        <v>87.66968325791855</v>
      </c>
      <c r="I67" s="154">
        <f t="shared" ref="I67:I69" si="61">IFERROR(AVERAGE(P67,U67,Z67,AE67,AJ67,AO67,AT67),"")</f>
        <v>17</v>
      </c>
      <c r="J67" s="154">
        <f t="shared" ref="J67:J69" si="62">IFERROR(AVERAGE(Q67,V67,AA67,AF67,AK67,AP67,AU67),"")</f>
        <v>1870.6726313204194</v>
      </c>
      <c r="K67" s="155">
        <f t="shared" ref="K67:K69" si="63">IFERROR(AVERAGE(R67,W67,AB67,AG67,AL67,AQ67,AV67),"")</f>
        <v>110.03956654825994</v>
      </c>
      <c r="L67" s="449">
        <f>IFERROR(AVERAGE(K67:K81),"-")</f>
        <v>81.917278707926826</v>
      </c>
      <c r="M67" s="154">
        <f>IFERROR(RANK(K67, K$67:K$81),"")</f>
        <v>1</v>
      </c>
      <c r="N67" s="433"/>
      <c r="O67" s="433"/>
      <c r="P67" s="95">
        <v>17</v>
      </c>
      <c r="Q67" s="178">
        <v>1861.4634146341457</v>
      </c>
      <c r="R67" s="178">
        <f>IFERROR(Q67/P67,"")</f>
        <v>109.49784791965563</v>
      </c>
      <c r="S67" s="95">
        <f>IFERROR(RANK(R67, R$67:R$81),"")</f>
        <v>1</v>
      </c>
      <c r="T67" s="436">
        <f>AVERAGE(R67:R81)</f>
        <v>81.672000882904726</v>
      </c>
      <c r="U67" s="95">
        <v>17</v>
      </c>
      <c r="V67" s="178">
        <v>1859.9999999999998</v>
      </c>
      <c r="W67" s="178">
        <f>IFERROR(V67/U67,"")</f>
        <v>109.41176470588233</v>
      </c>
      <c r="X67" s="95">
        <f>IFERROR(RANK(W67, W$67:W$81),"")</f>
        <v>1</v>
      </c>
      <c r="Y67" s="436">
        <f>AVERAGE(W67:W81)</f>
        <v>81.714429361488158</v>
      </c>
      <c r="Z67" s="95">
        <v>17</v>
      </c>
      <c r="AA67" s="178">
        <v>1862.8571428571422</v>
      </c>
      <c r="AB67" s="178">
        <f>IFERROR(AA67/Z67,"")</f>
        <v>109.57983193277308</v>
      </c>
      <c r="AC67" s="95">
        <f>IFERROR(RANK(AB67, AB$67:AB$81),"")</f>
        <v>1</v>
      </c>
      <c r="AD67" s="436">
        <f>AVERAGE(AB67:AB81)</f>
        <v>81.72723790370847</v>
      </c>
      <c r="AE67" s="95">
        <v>17</v>
      </c>
      <c r="AF67" s="178">
        <v>1878.3333333333337</v>
      </c>
      <c r="AG67" s="178">
        <f>IFERROR(AF67/AE67,"")</f>
        <v>110.4901960784314</v>
      </c>
      <c r="AH67" s="95">
        <f>IFERROR(RANK(AG67, AG$67:AG$81),"")</f>
        <v>1</v>
      </c>
      <c r="AI67" s="436">
        <f>AVERAGE(AG67:AG81)</f>
        <v>82.222346143224371</v>
      </c>
      <c r="AJ67" s="95">
        <v>17</v>
      </c>
      <c r="AK67" s="178">
        <v>1867.8947368421059</v>
      </c>
      <c r="AL67" s="178">
        <f>IFERROR(AK67/AJ67,"")</f>
        <v>109.87616099071211</v>
      </c>
      <c r="AM67" s="95">
        <f>IFERROR(RANK(AL67, AL$67:AL$81),"")</f>
        <v>1</v>
      </c>
      <c r="AN67" s="436">
        <f>AVERAGE(AL67:AL81)</f>
        <v>81.697827597568917</v>
      </c>
      <c r="AO67" s="95">
        <v>17</v>
      </c>
      <c r="AP67" s="178">
        <v>1872.2448979591843</v>
      </c>
      <c r="AQ67" s="178">
        <f>IFERROR(AP67/AO67,"")</f>
        <v>110.13205282112848</v>
      </c>
      <c r="AR67" s="95">
        <f>IFERROR(RANK(AQ67, AQ$67:AQ$81),"")</f>
        <v>1</v>
      </c>
      <c r="AS67" s="436">
        <f>AVERAGE(AQ67:AQ81)</f>
        <v>81.805740185161739</v>
      </c>
      <c r="AT67" s="95">
        <v>17</v>
      </c>
      <c r="AU67" s="178">
        <v>1891.9148936170216</v>
      </c>
      <c r="AV67" s="178">
        <f>IFERROR(AU67/AT67,"")</f>
        <v>111.28911138923657</v>
      </c>
      <c r="AW67" s="95">
        <f>IFERROR(RANK(AV67, AV$67:AV$81),"")</f>
        <v>1</v>
      </c>
      <c r="AX67" s="436">
        <f>AVERAGE(AV67:AV81)</f>
        <v>82.581368881431459</v>
      </c>
    </row>
    <row r="68" spans="2:50" hidden="1">
      <c r="B68" s="435"/>
      <c r="C68" s="95">
        <v>2</v>
      </c>
      <c r="D68" s="95" t="s">
        <v>426</v>
      </c>
      <c r="E68" s="95">
        <v>26</v>
      </c>
      <c r="F68" s="95">
        <v>1500</v>
      </c>
      <c r="G68" s="178">
        <f t="shared" si="60"/>
        <v>57.692307692307693</v>
      </c>
      <c r="H68" s="458"/>
      <c r="I68" s="154">
        <f t="shared" si="61"/>
        <v>26</v>
      </c>
      <c r="J68" s="154">
        <f t="shared" si="62"/>
        <v>1398.6697625574368</v>
      </c>
      <c r="K68" s="155">
        <f t="shared" si="63"/>
        <v>53.794990867593718</v>
      </c>
      <c r="L68" s="449"/>
      <c r="M68" s="154">
        <f t="shared" ref="M68:M81" si="64">IFERROR(RANK(K68, K$67:K$81),"")</f>
        <v>2</v>
      </c>
      <c r="N68" s="433"/>
      <c r="O68" s="433"/>
      <c r="P68" s="95">
        <v>26</v>
      </c>
      <c r="Q68" s="178">
        <v>1399.9999999999995</v>
      </c>
      <c r="R68" s="178">
        <f t="shared" ref="R68:R81" si="65">IFERROR(Q68/P68,"")</f>
        <v>53.846153846153825</v>
      </c>
      <c r="S68" s="95">
        <f t="shared" ref="S68:S81" si="66">IFERROR(RANK(R68, R$67:R$81),"")</f>
        <v>2</v>
      </c>
      <c r="T68" s="436"/>
      <c r="U68" s="95">
        <v>26</v>
      </c>
      <c r="V68" s="178">
        <v>1404.4444444444439</v>
      </c>
      <c r="W68" s="178">
        <f t="shared" ref="W68:W81" si="67">IFERROR(V68/U68,"")</f>
        <v>54.017094017093996</v>
      </c>
      <c r="X68" s="95">
        <f t="shared" ref="X68:X81" si="68">IFERROR(RANK(W68, W$67:W$81),"")</f>
        <v>2</v>
      </c>
      <c r="Y68" s="436"/>
      <c r="Z68" s="95">
        <v>26</v>
      </c>
      <c r="AA68" s="178">
        <v>1400.7407407407402</v>
      </c>
      <c r="AB68" s="178">
        <f t="shared" ref="AB68:AB81" si="69">IFERROR(AA68/Z68,"")</f>
        <v>53.874643874643851</v>
      </c>
      <c r="AC68" s="95">
        <f t="shared" ref="AC68:AC81" si="70">IFERROR(RANK(AB68, AB$67:AB$81),"")</f>
        <v>2</v>
      </c>
      <c r="AD68" s="436"/>
      <c r="AE68" s="95">
        <v>26</v>
      </c>
      <c r="AF68" s="178">
        <v>1402.816901408451</v>
      </c>
      <c r="AG68" s="178">
        <f t="shared" ref="AG68:AG81" si="71">IFERROR(AF68/AE68,"")</f>
        <v>53.954496208017346</v>
      </c>
      <c r="AH68" s="95">
        <f t="shared" ref="AH68:AH81" si="72">IFERROR(RANK(AG68, AG$67:AG$81),"")</f>
        <v>2</v>
      </c>
      <c r="AI68" s="436"/>
      <c r="AJ68" s="95">
        <v>26</v>
      </c>
      <c r="AK68" s="178">
        <v>1391.5068493150688</v>
      </c>
      <c r="AL68" s="178">
        <f t="shared" ref="AL68:AL81" si="73">IFERROR(AK68/AJ68,"")</f>
        <v>53.519494204425726</v>
      </c>
      <c r="AM68" s="95">
        <f t="shared" ref="AM68:AM81" si="74">IFERROR(RANK(AL68, AL$67:AL$81),"")</f>
        <v>2</v>
      </c>
      <c r="AN68" s="436"/>
      <c r="AO68" s="95">
        <v>26</v>
      </c>
      <c r="AP68" s="178">
        <v>1390.4651162790694</v>
      </c>
      <c r="AQ68" s="178">
        <f t="shared" ref="AQ68:AQ81" si="75">IFERROR(AP68/AO68,"")</f>
        <v>53.47942754919498</v>
      </c>
      <c r="AR68" s="95">
        <f t="shared" ref="AR68:AR81" si="76">IFERROR(RANK(AQ68, AQ$67:AQ$81),"")</f>
        <v>2</v>
      </c>
      <c r="AS68" s="436"/>
      <c r="AT68" s="95">
        <v>26</v>
      </c>
      <c r="AU68" s="178">
        <v>1400.7142857142853</v>
      </c>
      <c r="AV68" s="178">
        <f t="shared" ref="AV68:AV81" si="77">IFERROR(AU68/AT68,"")</f>
        <v>53.873626373626358</v>
      </c>
      <c r="AW68" s="95">
        <f t="shared" ref="AW68:AW81" si="78">IFERROR(RANK(AV68, AV$67:AV$81),"")</f>
        <v>2</v>
      </c>
      <c r="AX68" s="436"/>
    </row>
    <row r="69" spans="2:50" hidden="1">
      <c r="B69" s="435"/>
      <c r="C69" s="95">
        <v>3</v>
      </c>
      <c r="D69" s="95"/>
      <c r="E69" s="95"/>
      <c r="F69" s="95"/>
      <c r="G69" s="95"/>
      <c r="H69" s="458"/>
      <c r="I69" s="154" t="str">
        <f t="shared" si="61"/>
        <v/>
      </c>
      <c r="J69" s="154" t="str">
        <f t="shared" si="62"/>
        <v/>
      </c>
      <c r="K69" s="155" t="str">
        <f t="shared" si="63"/>
        <v/>
      </c>
      <c r="L69" s="449"/>
      <c r="M69" s="154" t="str">
        <f t="shared" si="64"/>
        <v/>
      </c>
      <c r="N69" s="433"/>
      <c r="O69" s="433"/>
      <c r="P69" s="95"/>
      <c r="Q69" s="178"/>
      <c r="R69" s="178" t="str">
        <f t="shared" si="65"/>
        <v/>
      </c>
      <c r="S69" s="95" t="str">
        <f t="shared" si="66"/>
        <v/>
      </c>
      <c r="T69" s="436"/>
      <c r="U69" s="95"/>
      <c r="V69" s="178"/>
      <c r="W69" s="178" t="str">
        <f t="shared" si="67"/>
        <v/>
      </c>
      <c r="X69" s="95" t="str">
        <f t="shared" si="68"/>
        <v/>
      </c>
      <c r="Y69" s="436"/>
      <c r="Z69" s="95"/>
      <c r="AA69" s="178"/>
      <c r="AB69" s="178" t="str">
        <f t="shared" si="69"/>
        <v/>
      </c>
      <c r="AC69" s="95" t="str">
        <f t="shared" si="70"/>
        <v/>
      </c>
      <c r="AD69" s="436"/>
      <c r="AE69" s="95"/>
      <c r="AF69" s="178"/>
      <c r="AG69" s="178" t="str">
        <f t="shared" si="71"/>
        <v/>
      </c>
      <c r="AH69" s="95" t="str">
        <f t="shared" si="72"/>
        <v/>
      </c>
      <c r="AI69" s="436"/>
      <c r="AJ69" s="95"/>
      <c r="AK69" s="178"/>
      <c r="AL69" s="178" t="str">
        <f t="shared" si="73"/>
        <v/>
      </c>
      <c r="AM69" s="95" t="str">
        <f t="shared" si="74"/>
        <v/>
      </c>
      <c r="AN69" s="436"/>
      <c r="AO69" s="95"/>
      <c r="AP69" s="178"/>
      <c r="AQ69" s="178" t="str">
        <f t="shared" si="75"/>
        <v/>
      </c>
      <c r="AR69" s="95" t="str">
        <f t="shared" si="76"/>
        <v/>
      </c>
      <c r="AS69" s="436"/>
      <c r="AT69" s="95"/>
      <c r="AU69" s="178"/>
      <c r="AV69" s="178" t="str">
        <f t="shared" si="77"/>
        <v/>
      </c>
      <c r="AW69" s="95" t="str">
        <f t="shared" si="78"/>
        <v/>
      </c>
      <c r="AX69" s="436"/>
    </row>
    <row r="70" spans="2:50" hidden="1">
      <c r="B70" s="435"/>
      <c r="C70" s="95">
        <v>4</v>
      </c>
      <c r="D70" s="95"/>
      <c r="E70" s="95"/>
      <c r="F70" s="95"/>
      <c r="G70" s="95"/>
      <c r="H70" s="458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9"/>
      <c r="M70" s="154" t="str">
        <f t="shared" si="64"/>
        <v/>
      </c>
      <c r="N70" s="433"/>
      <c r="O70" s="433"/>
      <c r="P70" s="95"/>
      <c r="Q70" s="178"/>
      <c r="R70" s="178" t="str">
        <f t="shared" si="65"/>
        <v/>
      </c>
      <c r="S70" s="95" t="str">
        <f t="shared" si="66"/>
        <v/>
      </c>
      <c r="T70" s="436"/>
      <c r="U70" s="95"/>
      <c r="V70" s="178"/>
      <c r="W70" s="178" t="str">
        <f t="shared" si="67"/>
        <v/>
      </c>
      <c r="X70" s="95" t="str">
        <f t="shared" si="68"/>
        <v/>
      </c>
      <c r="Y70" s="436"/>
      <c r="Z70" s="95"/>
      <c r="AA70" s="178"/>
      <c r="AB70" s="178" t="str">
        <f t="shared" si="69"/>
        <v/>
      </c>
      <c r="AC70" s="95" t="str">
        <f t="shared" si="70"/>
        <v/>
      </c>
      <c r="AD70" s="436"/>
      <c r="AE70" s="95"/>
      <c r="AF70" s="178"/>
      <c r="AG70" s="178" t="str">
        <f t="shared" si="71"/>
        <v/>
      </c>
      <c r="AH70" s="95" t="str">
        <f t="shared" si="72"/>
        <v/>
      </c>
      <c r="AI70" s="436"/>
      <c r="AJ70" s="95"/>
      <c r="AK70" s="178"/>
      <c r="AL70" s="178" t="str">
        <f t="shared" si="73"/>
        <v/>
      </c>
      <c r="AM70" s="95" t="str">
        <f t="shared" si="74"/>
        <v/>
      </c>
      <c r="AN70" s="436"/>
      <c r="AO70" s="95"/>
      <c r="AP70" s="178"/>
      <c r="AQ70" s="178" t="str">
        <f t="shared" si="75"/>
        <v/>
      </c>
      <c r="AR70" s="95" t="str">
        <f t="shared" si="76"/>
        <v/>
      </c>
      <c r="AS70" s="436"/>
      <c r="AT70" s="95"/>
      <c r="AU70" s="178"/>
      <c r="AV70" s="178" t="str">
        <f t="shared" si="77"/>
        <v/>
      </c>
      <c r="AW70" s="95" t="str">
        <f t="shared" si="78"/>
        <v/>
      </c>
      <c r="AX70" s="436"/>
    </row>
    <row r="71" spans="2:50" hidden="1">
      <c r="B71" s="435"/>
      <c r="C71" s="95">
        <v>5</v>
      </c>
      <c r="D71" s="95"/>
      <c r="E71" s="95"/>
      <c r="F71" s="95"/>
      <c r="G71" s="95"/>
      <c r="H71" s="458"/>
      <c r="I71" s="154" t="str">
        <f t="shared" ref="I71:I81" si="79">IFERROR(AVERAGE(P71,U71,Z71,AE71,AJ71,AO71,AT71),"")</f>
        <v/>
      </c>
      <c r="J71" s="154" t="str">
        <f t="shared" ref="J71:J81" si="80">IFERROR(AVERAGE(Q71,V71,AA71,AF71,AK71,AP71,AU71),"")</f>
        <v/>
      </c>
      <c r="K71" s="155" t="str">
        <f t="shared" ref="K71:K81" si="81">IFERROR(AVERAGE(R71,W71,AB71,AG71,AL71,AQ71,AV71),"")</f>
        <v/>
      </c>
      <c r="L71" s="449"/>
      <c r="M71" s="154" t="str">
        <f t="shared" si="64"/>
        <v/>
      </c>
      <c r="N71" s="433"/>
      <c r="O71" s="433"/>
      <c r="P71" s="95"/>
      <c r="Q71" s="178"/>
      <c r="R71" s="178" t="str">
        <f t="shared" si="65"/>
        <v/>
      </c>
      <c r="S71" s="95" t="str">
        <f t="shared" si="66"/>
        <v/>
      </c>
      <c r="T71" s="436"/>
      <c r="U71" s="95"/>
      <c r="V71" s="178"/>
      <c r="W71" s="178" t="str">
        <f t="shared" si="67"/>
        <v/>
      </c>
      <c r="X71" s="95" t="str">
        <f t="shared" si="68"/>
        <v/>
      </c>
      <c r="Y71" s="436"/>
      <c r="Z71" s="95"/>
      <c r="AA71" s="178"/>
      <c r="AB71" s="178" t="str">
        <f t="shared" si="69"/>
        <v/>
      </c>
      <c r="AC71" s="95" t="str">
        <f t="shared" si="70"/>
        <v/>
      </c>
      <c r="AD71" s="436"/>
      <c r="AE71" s="95"/>
      <c r="AF71" s="178"/>
      <c r="AG71" s="178" t="str">
        <f t="shared" si="71"/>
        <v/>
      </c>
      <c r="AH71" s="95" t="str">
        <f t="shared" si="72"/>
        <v/>
      </c>
      <c r="AI71" s="436"/>
      <c r="AJ71" s="95"/>
      <c r="AK71" s="178"/>
      <c r="AL71" s="178" t="str">
        <f t="shared" si="73"/>
        <v/>
      </c>
      <c r="AM71" s="95" t="str">
        <f t="shared" si="74"/>
        <v/>
      </c>
      <c r="AN71" s="436"/>
      <c r="AO71" s="95"/>
      <c r="AP71" s="178"/>
      <c r="AQ71" s="178" t="str">
        <f t="shared" si="75"/>
        <v/>
      </c>
      <c r="AR71" s="95" t="str">
        <f t="shared" si="76"/>
        <v/>
      </c>
      <c r="AS71" s="436"/>
      <c r="AT71" s="95"/>
      <c r="AU71" s="178"/>
      <c r="AV71" s="178" t="str">
        <f t="shared" si="77"/>
        <v/>
      </c>
      <c r="AW71" s="95" t="str">
        <f t="shared" si="78"/>
        <v/>
      </c>
      <c r="AX71" s="436"/>
    </row>
    <row r="72" spans="2:50" hidden="1">
      <c r="B72" s="435"/>
      <c r="C72" s="95">
        <v>6</v>
      </c>
      <c r="D72" s="95"/>
      <c r="E72" s="95"/>
      <c r="F72" s="95"/>
      <c r="G72" s="95"/>
      <c r="H72" s="458"/>
      <c r="I72" s="154" t="str">
        <f t="shared" si="79"/>
        <v/>
      </c>
      <c r="J72" s="154" t="str">
        <f t="shared" si="80"/>
        <v/>
      </c>
      <c r="K72" s="155" t="str">
        <f t="shared" si="81"/>
        <v/>
      </c>
      <c r="L72" s="449"/>
      <c r="M72" s="154" t="str">
        <f t="shared" si="64"/>
        <v/>
      </c>
      <c r="N72" s="433"/>
      <c r="O72" s="433"/>
      <c r="P72" s="95"/>
      <c r="Q72" s="178"/>
      <c r="R72" s="178" t="str">
        <f t="shared" si="65"/>
        <v/>
      </c>
      <c r="S72" s="95" t="str">
        <f t="shared" si="66"/>
        <v/>
      </c>
      <c r="T72" s="436"/>
      <c r="U72" s="95"/>
      <c r="V72" s="178"/>
      <c r="W72" s="178" t="str">
        <f t="shared" si="67"/>
        <v/>
      </c>
      <c r="X72" s="95" t="str">
        <f t="shared" si="68"/>
        <v/>
      </c>
      <c r="Y72" s="436"/>
      <c r="Z72" s="95"/>
      <c r="AA72" s="178"/>
      <c r="AB72" s="178" t="str">
        <f t="shared" si="69"/>
        <v/>
      </c>
      <c r="AC72" s="95" t="str">
        <f t="shared" si="70"/>
        <v/>
      </c>
      <c r="AD72" s="436"/>
      <c r="AE72" s="95"/>
      <c r="AF72" s="178"/>
      <c r="AG72" s="178" t="str">
        <f t="shared" si="71"/>
        <v/>
      </c>
      <c r="AH72" s="95" t="str">
        <f t="shared" si="72"/>
        <v/>
      </c>
      <c r="AI72" s="436"/>
      <c r="AJ72" s="95"/>
      <c r="AK72" s="178"/>
      <c r="AL72" s="178" t="str">
        <f t="shared" si="73"/>
        <v/>
      </c>
      <c r="AM72" s="95" t="str">
        <f t="shared" si="74"/>
        <v/>
      </c>
      <c r="AN72" s="436"/>
      <c r="AO72" s="95"/>
      <c r="AP72" s="178"/>
      <c r="AQ72" s="178" t="str">
        <f t="shared" si="75"/>
        <v/>
      </c>
      <c r="AR72" s="95" t="str">
        <f t="shared" si="76"/>
        <v/>
      </c>
      <c r="AS72" s="436"/>
      <c r="AT72" s="95"/>
      <c r="AU72" s="178"/>
      <c r="AV72" s="178" t="str">
        <f t="shared" si="77"/>
        <v/>
      </c>
      <c r="AW72" s="95" t="str">
        <f t="shared" si="78"/>
        <v/>
      </c>
      <c r="AX72" s="436"/>
    </row>
    <row r="73" spans="2:50" hidden="1">
      <c r="B73" s="435"/>
      <c r="C73" s="95">
        <v>7</v>
      </c>
      <c r="D73" s="95"/>
      <c r="E73" s="95"/>
      <c r="F73" s="95"/>
      <c r="G73" s="95"/>
      <c r="H73" s="458"/>
      <c r="I73" s="154" t="str">
        <f t="shared" si="79"/>
        <v/>
      </c>
      <c r="J73" s="154" t="str">
        <f t="shared" si="80"/>
        <v/>
      </c>
      <c r="K73" s="155" t="str">
        <f t="shared" si="81"/>
        <v/>
      </c>
      <c r="L73" s="449"/>
      <c r="M73" s="154" t="str">
        <f t="shared" si="64"/>
        <v/>
      </c>
      <c r="N73" s="433"/>
      <c r="O73" s="433"/>
      <c r="P73" s="95"/>
      <c r="Q73" s="178"/>
      <c r="R73" s="178" t="str">
        <f t="shared" si="65"/>
        <v/>
      </c>
      <c r="S73" s="95" t="str">
        <f t="shared" si="66"/>
        <v/>
      </c>
      <c r="T73" s="436"/>
      <c r="U73" s="95"/>
      <c r="V73" s="178"/>
      <c r="W73" s="178" t="str">
        <f t="shared" si="67"/>
        <v/>
      </c>
      <c r="X73" s="95" t="str">
        <f t="shared" si="68"/>
        <v/>
      </c>
      <c r="Y73" s="436"/>
      <c r="Z73" s="95"/>
      <c r="AA73" s="178"/>
      <c r="AB73" s="178" t="str">
        <f t="shared" si="69"/>
        <v/>
      </c>
      <c r="AC73" s="95" t="str">
        <f t="shared" si="70"/>
        <v/>
      </c>
      <c r="AD73" s="436"/>
      <c r="AE73" s="95"/>
      <c r="AF73" s="178"/>
      <c r="AG73" s="178" t="str">
        <f t="shared" si="71"/>
        <v/>
      </c>
      <c r="AH73" s="95" t="str">
        <f t="shared" si="72"/>
        <v/>
      </c>
      <c r="AI73" s="436"/>
      <c r="AJ73" s="95"/>
      <c r="AK73" s="178"/>
      <c r="AL73" s="178" t="str">
        <f t="shared" si="73"/>
        <v/>
      </c>
      <c r="AM73" s="95" t="str">
        <f t="shared" si="74"/>
        <v/>
      </c>
      <c r="AN73" s="436"/>
      <c r="AO73" s="95"/>
      <c r="AP73" s="178"/>
      <c r="AQ73" s="178" t="str">
        <f t="shared" si="75"/>
        <v/>
      </c>
      <c r="AR73" s="95" t="str">
        <f t="shared" si="76"/>
        <v/>
      </c>
      <c r="AS73" s="436"/>
      <c r="AT73" s="95"/>
      <c r="AU73" s="178"/>
      <c r="AV73" s="178" t="str">
        <f t="shared" si="77"/>
        <v/>
      </c>
      <c r="AW73" s="95" t="str">
        <f t="shared" si="78"/>
        <v/>
      </c>
      <c r="AX73" s="436"/>
    </row>
    <row r="74" spans="2:50" hidden="1">
      <c r="B74" s="435"/>
      <c r="C74" s="95">
        <v>8</v>
      </c>
      <c r="D74" s="95"/>
      <c r="E74" s="95"/>
      <c r="F74" s="95"/>
      <c r="G74" s="95"/>
      <c r="H74" s="458"/>
      <c r="I74" s="154" t="str">
        <f t="shared" si="79"/>
        <v/>
      </c>
      <c r="J74" s="154" t="str">
        <f t="shared" si="80"/>
        <v/>
      </c>
      <c r="K74" s="155" t="str">
        <f t="shared" si="81"/>
        <v/>
      </c>
      <c r="L74" s="449"/>
      <c r="M74" s="154" t="str">
        <f t="shared" si="64"/>
        <v/>
      </c>
      <c r="N74" s="433"/>
      <c r="O74" s="433"/>
      <c r="P74" s="95"/>
      <c r="Q74" s="178"/>
      <c r="R74" s="178" t="str">
        <f t="shared" si="65"/>
        <v/>
      </c>
      <c r="S74" s="95" t="str">
        <f t="shared" si="66"/>
        <v/>
      </c>
      <c r="T74" s="436"/>
      <c r="U74" s="95"/>
      <c r="V74" s="178"/>
      <c r="W74" s="178" t="str">
        <f t="shared" si="67"/>
        <v/>
      </c>
      <c r="X74" s="95" t="str">
        <f t="shared" si="68"/>
        <v/>
      </c>
      <c r="Y74" s="436"/>
      <c r="Z74" s="95"/>
      <c r="AA74" s="178"/>
      <c r="AB74" s="178" t="str">
        <f t="shared" si="69"/>
        <v/>
      </c>
      <c r="AC74" s="95" t="str">
        <f t="shared" si="70"/>
        <v/>
      </c>
      <c r="AD74" s="436"/>
      <c r="AE74" s="95"/>
      <c r="AF74" s="178"/>
      <c r="AG74" s="178" t="str">
        <f t="shared" si="71"/>
        <v/>
      </c>
      <c r="AH74" s="95" t="str">
        <f t="shared" si="72"/>
        <v/>
      </c>
      <c r="AI74" s="436"/>
      <c r="AJ74" s="95"/>
      <c r="AK74" s="178"/>
      <c r="AL74" s="178" t="str">
        <f t="shared" si="73"/>
        <v/>
      </c>
      <c r="AM74" s="95" t="str">
        <f t="shared" si="74"/>
        <v/>
      </c>
      <c r="AN74" s="436"/>
      <c r="AO74" s="95"/>
      <c r="AP74" s="178"/>
      <c r="AQ74" s="178" t="str">
        <f t="shared" si="75"/>
        <v/>
      </c>
      <c r="AR74" s="95" t="str">
        <f t="shared" si="76"/>
        <v/>
      </c>
      <c r="AS74" s="436"/>
      <c r="AT74" s="95"/>
      <c r="AU74" s="178"/>
      <c r="AV74" s="178" t="str">
        <f t="shared" si="77"/>
        <v/>
      </c>
      <c r="AW74" s="95" t="str">
        <f t="shared" si="78"/>
        <v/>
      </c>
      <c r="AX74" s="436"/>
    </row>
    <row r="75" spans="2:50" hidden="1">
      <c r="B75" s="435"/>
      <c r="C75" s="95">
        <v>9</v>
      </c>
      <c r="D75" s="95"/>
      <c r="E75" s="95"/>
      <c r="F75" s="95"/>
      <c r="G75" s="95"/>
      <c r="H75" s="458"/>
      <c r="I75" s="154" t="str">
        <f t="shared" si="79"/>
        <v/>
      </c>
      <c r="J75" s="154" t="str">
        <f t="shared" si="80"/>
        <v/>
      </c>
      <c r="K75" s="155" t="str">
        <f t="shared" si="81"/>
        <v/>
      </c>
      <c r="L75" s="449"/>
      <c r="M75" s="154" t="str">
        <f t="shared" si="64"/>
        <v/>
      </c>
      <c r="N75" s="433"/>
      <c r="O75" s="433"/>
      <c r="P75" s="95"/>
      <c r="Q75" s="178"/>
      <c r="R75" s="178" t="str">
        <f t="shared" si="65"/>
        <v/>
      </c>
      <c r="S75" s="95" t="str">
        <f t="shared" si="66"/>
        <v/>
      </c>
      <c r="T75" s="436"/>
      <c r="U75" s="95"/>
      <c r="V75" s="178"/>
      <c r="W75" s="178" t="str">
        <f t="shared" si="67"/>
        <v/>
      </c>
      <c r="X75" s="95" t="str">
        <f t="shared" si="68"/>
        <v/>
      </c>
      <c r="Y75" s="436"/>
      <c r="Z75" s="95"/>
      <c r="AA75" s="178"/>
      <c r="AB75" s="178" t="str">
        <f t="shared" si="69"/>
        <v/>
      </c>
      <c r="AC75" s="95" t="str">
        <f t="shared" si="70"/>
        <v/>
      </c>
      <c r="AD75" s="436"/>
      <c r="AE75" s="95"/>
      <c r="AF75" s="178"/>
      <c r="AG75" s="178" t="str">
        <f t="shared" si="71"/>
        <v/>
      </c>
      <c r="AH75" s="95" t="str">
        <f t="shared" si="72"/>
        <v/>
      </c>
      <c r="AI75" s="436"/>
      <c r="AJ75" s="95"/>
      <c r="AK75" s="178"/>
      <c r="AL75" s="178" t="str">
        <f t="shared" si="73"/>
        <v/>
      </c>
      <c r="AM75" s="95" t="str">
        <f t="shared" si="74"/>
        <v/>
      </c>
      <c r="AN75" s="436"/>
      <c r="AO75" s="95"/>
      <c r="AP75" s="178"/>
      <c r="AQ75" s="178" t="str">
        <f t="shared" si="75"/>
        <v/>
      </c>
      <c r="AR75" s="95" t="str">
        <f t="shared" si="76"/>
        <v/>
      </c>
      <c r="AS75" s="436"/>
      <c r="AT75" s="95"/>
      <c r="AU75" s="178"/>
      <c r="AV75" s="178" t="str">
        <f t="shared" si="77"/>
        <v/>
      </c>
      <c r="AW75" s="95" t="str">
        <f t="shared" si="78"/>
        <v/>
      </c>
      <c r="AX75" s="436"/>
    </row>
    <row r="76" spans="2:50" hidden="1">
      <c r="B76" s="435"/>
      <c r="C76" s="95">
        <v>10</v>
      </c>
      <c r="D76" s="95"/>
      <c r="E76" s="95"/>
      <c r="F76" s="95"/>
      <c r="G76" s="95"/>
      <c r="H76" s="458"/>
      <c r="I76" s="154" t="str">
        <f t="shared" si="79"/>
        <v/>
      </c>
      <c r="J76" s="154" t="str">
        <f t="shared" si="80"/>
        <v/>
      </c>
      <c r="K76" s="155" t="str">
        <f t="shared" si="81"/>
        <v/>
      </c>
      <c r="L76" s="449"/>
      <c r="M76" s="154" t="str">
        <f t="shared" si="64"/>
        <v/>
      </c>
      <c r="N76" s="433"/>
      <c r="O76" s="433"/>
      <c r="P76" s="95"/>
      <c r="Q76" s="178"/>
      <c r="R76" s="178" t="str">
        <f t="shared" si="65"/>
        <v/>
      </c>
      <c r="S76" s="95" t="str">
        <f t="shared" si="66"/>
        <v/>
      </c>
      <c r="T76" s="436"/>
      <c r="U76" s="95"/>
      <c r="V76" s="178"/>
      <c r="W76" s="178" t="str">
        <f t="shared" si="67"/>
        <v/>
      </c>
      <c r="X76" s="95" t="str">
        <f t="shared" si="68"/>
        <v/>
      </c>
      <c r="Y76" s="436"/>
      <c r="Z76" s="95"/>
      <c r="AA76" s="178"/>
      <c r="AB76" s="178" t="str">
        <f t="shared" si="69"/>
        <v/>
      </c>
      <c r="AC76" s="95" t="str">
        <f t="shared" si="70"/>
        <v/>
      </c>
      <c r="AD76" s="436"/>
      <c r="AE76" s="95"/>
      <c r="AF76" s="178"/>
      <c r="AG76" s="178" t="str">
        <f t="shared" si="71"/>
        <v/>
      </c>
      <c r="AH76" s="95" t="str">
        <f t="shared" si="72"/>
        <v/>
      </c>
      <c r="AI76" s="436"/>
      <c r="AJ76" s="95"/>
      <c r="AK76" s="178"/>
      <c r="AL76" s="178" t="str">
        <f t="shared" si="73"/>
        <v/>
      </c>
      <c r="AM76" s="95" t="str">
        <f t="shared" si="74"/>
        <v/>
      </c>
      <c r="AN76" s="436"/>
      <c r="AO76" s="95"/>
      <c r="AP76" s="178"/>
      <c r="AQ76" s="178" t="str">
        <f t="shared" si="75"/>
        <v/>
      </c>
      <c r="AR76" s="95" t="str">
        <f t="shared" si="76"/>
        <v/>
      </c>
      <c r="AS76" s="436"/>
      <c r="AT76" s="95"/>
      <c r="AU76" s="178"/>
      <c r="AV76" s="178" t="str">
        <f t="shared" si="77"/>
        <v/>
      </c>
      <c r="AW76" s="95" t="str">
        <f t="shared" si="78"/>
        <v/>
      </c>
      <c r="AX76" s="436"/>
    </row>
    <row r="77" spans="2:50" hidden="1">
      <c r="B77" s="435"/>
      <c r="C77" s="95">
        <v>11</v>
      </c>
      <c r="D77" s="95"/>
      <c r="E77" s="95"/>
      <c r="F77" s="95"/>
      <c r="G77" s="95"/>
      <c r="H77" s="458"/>
      <c r="I77" s="154" t="str">
        <f t="shared" si="79"/>
        <v/>
      </c>
      <c r="J77" s="154" t="str">
        <f t="shared" si="80"/>
        <v/>
      </c>
      <c r="K77" s="155" t="str">
        <f t="shared" si="81"/>
        <v/>
      </c>
      <c r="L77" s="449"/>
      <c r="M77" s="154" t="str">
        <f t="shared" si="64"/>
        <v/>
      </c>
      <c r="N77" s="433"/>
      <c r="O77" s="433"/>
      <c r="P77" s="95"/>
      <c r="Q77" s="178"/>
      <c r="R77" s="178" t="str">
        <f t="shared" si="65"/>
        <v/>
      </c>
      <c r="S77" s="95" t="str">
        <f t="shared" si="66"/>
        <v/>
      </c>
      <c r="T77" s="436"/>
      <c r="U77" s="95"/>
      <c r="V77" s="178"/>
      <c r="W77" s="178" t="str">
        <f t="shared" si="67"/>
        <v/>
      </c>
      <c r="X77" s="95" t="str">
        <f t="shared" si="68"/>
        <v/>
      </c>
      <c r="Y77" s="436"/>
      <c r="Z77" s="95"/>
      <c r="AA77" s="178"/>
      <c r="AB77" s="178" t="str">
        <f t="shared" si="69"/>
        <v/>
      </c>
      <c r="AC77" s="95" t="str">
        <f t="shared" si="70"/>
        <v/>
      </c>
      <c r="AD77" s="436"/>
      <c r="AE77" s="95"/>
      <c r="AF77" s="178"/>
      <c r="AG77" s="178" t="str">
        <f t="shared" si="71"/>
        <v/>
      </c>
      <c r="AH77" s="95" t="str">
        <f t="shared" si="72"/>
        <v/>
      </c>
      <c r="AI77" s="436"/>
      <c r="AJ77" s="95"/>
      <c r="AK77" s="178"/>
      <c r="AL77" s="178" t="str">
        <f t="shared" si="73"/>
        <v/>
      </c>
      <c r="AM77" s="95" t="str">
        <f t="shared" si="74"/>
        <v/>
      </c>
      <c r="AN77" s="436"/>
      <c r="AO77" s="95"/>
      <c r="AP77" s="178"/>
      <c r="AQ77" s="178" t="str">
        <f t="shared" si="75"/>
        <v/>
      </c>
      <c r="AR77" s="95" t="str">
        <f t="shared" si="76"/>
        <v/>
      </c>
      <c r="AS77" s="436"/>
      <c r="AT77" s="95"/>
      <c r="AU77" s="178"/>
      <c r="AV77" s="178" t="str">
        <f t="shared" si="77"/>
        <v/>
      </c>
      <c r="AW77" s="95" t="str">
        <f t="shared" si="78"/>
        <v/>
      </c>
      <c r="AX77" s="436"/>
    </row>
    <row r="78" spans="2:50" hidden="1">
      <c r="B78" s="435"/>
      <c r="C78" s="95">
        <v>12</v>
      </c>
      <c r="D78" s="95"/>
      <c r="E78" s="95"/>
      <c r="F78" s="95"/>
      <c r="G78" s="95"/>
      <c r="H78" s="458"/>
      <c r="I78" s="154" t="str">
        <f t="shared" si="79"/>
        <v/>
      </c>
      <c r="J78" s="154" t="str">
        <f t="shared" si="80"/>
        <v/>
      </c>
      <c r="K78" s="155" t="str">
        <f t="shared" si="81"/>
        <v/>
      </c>
      <c r="L78" s="449"/>
      <c r="M78" s="154" t="str">
        <f t="shared" si="64"/>
        <v/>
      </c>
      <c r="N78" s="433"/>
      <c r="O78" s="433"/>
      <c r="P78" s="95"/>
      <c r="Q78" s="178"/>
      <c r="R78" s="178" t="str">
        <f t="shared" si="65"/>
        <v/>
      </c>
      <c r="S78" s="95" t="str">
        <f t="shared" si="66"/>
        <v/>
      </c>
      <c r="T78" s="436"/>
      <c r="U78" s="95"/>
      <c r="V78" s="178"/>
      <c r="W78" s="178" t="str">
        <f t="shared" si="67"/>
        <v/>
      </c>
      <c r="X78" s="95" t="str">
        <f t="shared" si="68"/>
        <v/>
      </c>
      <c r="Y78" s="436"/>
      <c r="Z78" s="95"/>
      <c r="AA78" s="178"/>
      <c r="AB78" s="178" t="str">
        <f t="shared" si="69"/>
        <v/>
      </c>
      <c r="AC78" s="95" t="str">
        <f t="shared" si="70"/>
        <v/>
      </c>
      <c r="AD78" s="436"/>
      <c r="AE78" s="95"/>
      <c r="AF78" s="178"/>
      <c r="AG78" s="178" t="str">
        <f t="shared" si="71"/>
        <v/>
      </c>
      <c r="AH78" s="95" t="str">
        <f t="shared" si="72"/>
        <v/>
      </c>
      <c r="AI78" s="436"/>
      <c r="AJ78" s="95"/>
      <c r="AK78" s="178"/>
      <c r="AL78" s="178" t="str">
        <f t="shared" si="73"/>
        <v/>
      </c>
      <c r="AM78" s="95" t="str">
        <f t="shared" si="74"/>
        <v/>
      </c>
      <c r="AN78" s="436"/>
      <c r="AO78" s="95"/>
      <c r="AP78" s="178"/>
      <c r="AQ78" s="178" t="str">
        <f t="shared" si="75"/>
        <v/>
      </c>
      <c r="AR78" s="95" t="str">
        <f t="shared" si="76"/>
        <v/>
      </c>
      <c r="AS78" s="436"/>
      <c r="AT78" s="95"/>
      <c r="AU78" s="178"/>
      <c r="AV78" s="178" t="str">
        <f t="shared" si="77"/>
        <v/>
      </c>
      <c r="AW78" s="95" t="str">
        <f t="shared" si="78"/>
        <v/>
      </c>
      <c r="AX78" s="436"/>
    </row>
    <row r="79" spans="2:50" hidden="1">
      <c r="B79" s="435"/>
      <c r="C79" s="95">
        <v>13</v>
      </c>
      <c r="D79" s="95"/>
      <c r="E79" s="95"/>
      <c r="F79" s="95"/>
      <c r="G79" s="95"/>
      <c r="H79" s="458"/>
      <c r="I79" s="154" t="str">
        <f t="shared" si="79"/>
        <v/>
      </c>
      <c r="J79" s="154" t="str">
        <f t="shared" si="80"/>
        <v/>
      </c>
      <c r="K79" s="155" t="str">
        <f t="shared" si="81"/>
        <v/>
      </c>
      <c r="L79" s="449"/>
      <c r="M79" s="154" t="str">
        <f t="shared" si="64"/>
        <v/>
      </c>
      <c r="N79" s="433"/>
      <c r="O79" s="433"/>
      <c r="P79" s="95"/>
      <c r="Q79" s="178"/>
      <c r="R79" s="178" t="str">
        <f t="shared" si="65"/>
        <v/>
      </c>
      <c r="S79" s="95" t="str">
        <f t="shared" si="66"/>
        <v/>
      </c>
      <c r="T79" s="436"/>
      <c r="U79" s="95"/>
      <c r="V79" s="178"/>
      <c r="W79" s="178" t="str">
        <f t="shared" si="67"/>
        <v/>
      </c>
      <c r="X79" s="95" t="str">
        <f t="shared" si="68"/>
        <v/>
      </c>
      <c r="Y79" s="436"/>
      <c r="Z79" s="95"/>
      <c r="AA79" s="178"/>
      <c r="AB79" s="178" t="str">
        <f t="shared" si="69"/>
        <v/>
      </c>
      <c r="AC79" s="95" t="str">
        <f t="shared" si="70"/>
        <v/>
      </c>
      <c r="AD79" s="436"/>
      <c r="AE79" s="95"/>
      <c r="AF79" s="178"/>
      <c r="AG79" s="178" t="str">
        <f t="shared" si="71"/>
        <v/>
      </c>
      <c r="AH79" s="95" t="str">
        <f t="shared" si="72"/>
        <v/>
      </c>
      <c r="AI79" s="436"/>
      <c r="AJ79" s="95"/>
      <c r="AK79" s="178"/>
      <c r="AL79" s="178" t="str">
        <f t="shared" si="73"/>
        <v/>
      </c>
      <c r="AM79" s="95" t="str">
        <f t="shared" si="74"/>
        <v/>
      </c>
      <c r="AN79" s="436"/>
      <c r="AO79" s="95"/>
      <c r="AP79" s="178"/>
      <c r="AQ79" s="178" t="str">
        <f t="shared" si="75"/>
        <v/>
      </c>
      <c r="AR79" s="95" t="str">
        <f t="shared" si="76"/>
        <v/>
      </c>
      <c r="AS79" s="436"/>
      <c r="AT79" s="95"/>
      <c r="AU79" s="178"/>
      <c r="AV79" s="178" t="str">
        <f t="shared" si="77"/>
        <v/>
      </c>
      <c r="AW79" s="95" t="str">
        <f t="shared" si="78"/>
        <v/>
      </c>
      <c r="AX79" s="436"/>
    </row>
    <row r="80" spans="2:50" hidden="1">
      <c r="B80" s="435"/>
      <c r="C80" s="95">
        <v>14</v>
      </c>
      <c r="D80" s="95"/>
      <c r="E80" s="95"/>
      <c r="F80" s="95"/>
      <c r="G80" s="95"/>
      <c r="H80" s="458"/>
      <c r="I80" s="154" t="str">
        <f t="shared" si="79"/>
        <v/>
      </c>
      <c r="J80" s="154" t="str">
        <f t="shared" si="80"/>
        <v/>
      </c>
      <c r="K80" s="155" t="str">
        <f t="shared" si="81"/>
        <v/>
      </c>
      <c r="L80" s="449"/>
      <c r="M80" s="154" t="str">
        <f t="shared" si="64"/>
        <v/>
      </c>
      <c r="N80" s="433"/>
      <c r="O80" s="433"/>
      <c r="P80" s="95"/>
      <c r="Q80" s="178"/>
      <c r="R80" s="178" t="str">
        <f t="shared" si="65"/>
        <v/>
      </c>
      <c r="S80" s="95" t="str">
        <f t="shared" si="66"/>
        <v/>
      </c>
      <c r="T80" s="436"/>
      <c r="U80" s="95"/>
      <c r="V80" s="178"/>
      <c r="W80" s="178" t="str">
        <f t="shared" si="67"/>
        <v/>
      </c>
      <c r="X80" s="95" t="str">
        <f t="shared" si="68"/>
        <v/>
      </c>
      <c r="Y80" s="436"/>
      <c r="Z80" s="95"/>
      <c r="AA80" s="178"/>
      <c r="AB80" s="178" t="str">
        <f t="shared" si="69"/>
        <v/>
      </c>
      <c r="AC80" s="95" t="str">
        <f t="shared" si="70"/>
        <v/>
      </c>
      <c r="AD80" s="436"/>
      <c r="AE80" s="95"/>
      <c r="AF80" s="178"/>
      <c r="AG80" s="178" t="str">
        <f t="shared" si="71"/>
        <v/>
      </c>
      <c r="AH80" s="95" t="str">
        <f t="shared" si="72"/>
        <v/>
      </c>
      <c r="AI80" s="436"/>
      <c r="AJ80" s="95"/>
      <c r="AK80" s="178"/>
      <c r="AL80" s="178" t="str">
        <f t="shared" si="73"/>
        <v/>
      </c>
      <c r="AM80" s="95" t="str">
        <f t="shared" si="74"/>
        <v/>
      </c>
      <c r="AN80" s="436"/>
      <c r="AO80" s="95"/>
      <c r="AP80" s="178"/>
      <c r="AQ80" s="178" t="str">
        <f t="shared" si="75"/>
        <v/>
      </c>
      <c r="AR80" s="95" t="str">
        <f t="shared" si="76"/>
        <v/>
      </c>
      <c r="AS80" s="436"/>
      <c r="AT80" s="95"/>
      <c r="AU80" s="178"/>
      <c r="AV80" s="178" t="str">
        <f t="shared" si="77"/>
        <v/>
      </c>
      <c r="AW80" s="95" t="str">
        <f t="shared" si="78"/>
        <v/>
      </c>
      <c r="AX80" s="436"/>
    </row>
    <row r="81" spans="2:50" hidden="1">
      <c r="B81" s="435"/>
      <c r="C81" s="95">
        <v>15</v>
      </c>
      <c r="D81" s="95"/>
      <c r="E81" s="95"/>
      <c r="F81" s="95"/>
      <c r="G81" s="95"/>
      <c r="H81" s="459"/>
      <c r="I81" s="154" t="str">
        <f t="shared" si="79"/>
        <v/>
      </c>
      <c r="J81" s="154" t="str">
        <f t="shared" si="80"/>
        <v/>
      </c>
      <c r="K81" s="155" t="str">
        <f t="shared" si="81"/>
        <v/>
      </c>
      <c r="L81" s="449"/>
      <c r="M81" s="154" t="str">
        <f t="shared" si="64"/>
        <v/>
      </c>
      <c r="N81" s="433"/>
      <c r="O81" s="433"/>
      <c r="P81" s="95"/>
      <c r="Q81" s="178"/>
      <c r="R81" s="178" t="str">
        <f t="shared" si="65"/>
        <v/>
      </c>
      <c r="S81" s="95" t="str">
        <f t="shared" si="66"/>
        <v/>
      </c>
      <c r="T81" s="436"/>
      <c r="U81" s="95"/>
      <c r="V81" s="178"/>
      <c r="W81" s="178" t="str">
        <f t="shared" si="67"/>
        <v/>
      </c>
      <c r="X81" s="95" t="str">
        <f t="shared" si="68"/>
        <v/>
      </c>
      <c r="Y81" s="436"/>
      <c r="Z81" s="95"/>
      <c r="AA81" s="178"/>
      <c r="AB81" s="178" t="str">
        <f t="shared" si="69"/>
        <v/>
      </c>
      <c r="AC81" s="95" t="str">
        <f t="shared" si="70"/>
        <v/>
      </c>
      <c r="AD81" s="436"/>
      <c r="AE81" s="95"/>
      <c r="AF81" s="178"/>
      <c r="AG81" s="178" t="str">
        <f t="shared" si="71"/>
        <v/>
      </c>
      <c r="AH81" s="95" t="str">
        <f t="shared" si="72"/>
        <v/>
      </c>
      <c r="AI81" s="436"/>
      <c r="AJ81" s="95"/>
      <c r="AK81" s="178"/>
      <c r="AL81" s="178" t="str">
        <f t="shared" si="73"/>
        <v/>
      </c>
      <c r="AM81" s="95" t="str">
        <f t="shared" si="74"/>
        <v/>
      </c>
      <c r="AN81" s="436"/>
      <c r="AO81" s="95"/>
      <c r="AP81" s="178"/>
      <c r="AQ81" s="178" t="str">
        <f t="shared" si="75"/>
        <v/>
      </c>
      <c r="AR81" s="95" t="str">
        <f t="shared" si="76"/>
        <v/>
      </c>
      <c r="AS81" s="436"/>
      <c r="AT81" s="95"/>
      <c r="AU81" s="178"/>
      <c r="AV81" s="178" t="str">
        <f t="shared" si="77"/>
        <v/>
      </c>
      <c r="AW81" s="95" t="str">
        <f t="shared" si="78"/>
        <v/>
      </c>
      <c r="AX81" s="436"/>
    </row>
    <row r="82" spans="2:50" ht="15.75" hidden="1">
      <c r="B82" s="443" t="s">
        <v>167</v>
      </c>
      <c r="C82" s="444"/>
      <c r="D82" s="444"/>
      <c r="E82" s="444"/>
      <c r="F82" s="444"/>
      <c r="G82" s="444"/>
      <c r="H82" s="444"/>
      <c r="I82" s="151"/>
      <c r="J82" s="151"/>
      <c r="K82" s="151"/>
      <c r="L82" s="151"/>
      <c r="M82" s="151"/>
      <c r="N82" s="433" t="s">
        <v>159</v>
      </c>
      <c r="O82" s="446" t="s">
        <v>106</v>
      </c>
      <c r="P82" s="448">
        <v>45895</v>
      </c>
      <c r="Q82" s="435"/>
      <c r="R82" s="435"/>
      <c r="S82" s="435"/>
      <c r="T82" s="435"/>
      <c r="U82" s="448">
        <v>45896</v>
      </c>
      <c r="V82" s="435"/>
      <c r="W82" s="435"/>
      <c r="X82" s="435"/>
      <c r="Y82" s="435"/>
      <c r="Z82" s="448">
        <v>45897</v>
      </c>
      <c r="AA82" s="435"/>
      <c r="AB82" s="435"/>
      <c r="AC82" s="435"/>
      <c r="AD82" s="435"/>
      <c r="AE82" s="448">
        <v>45898</v>
      </c>
      <c r="AF82" s="435"/>
      <c r="AG82" s="435"/>
      <c r="AH82" s="435"/>
      <c r="AI82" s="435"/>
      <c r="AJ82" s="448">
        <v>45899</v>
      </c>
      <c r="AK82" s="435"/>
      <c r="AL82" s="435"/>
      <c r="AM82" s="435"/>
      <c r="AN82" s="435"/>
      <c r="AO82" s="448">
        <v>45900</v>
      </c>
      <c r="AP82" s="435"/>
      <c r="AQ82" s="435"/>
      <c r="AR82" s="435"/>
      <c r="AS82" s="435"/>
      <c r="AT82" s="448">
        <v>45901</v>
      </c>
      <c r="AU82" s="435"/>
      <c r="AV82" s="435"/>
      <c r="AW82" s="435"/>
      <c r="AX82" s="435"/>
    </row>
    <row r="83" spans="2:50" ht="15.75" hidden="1">
      <c r="B83" s="445"/>
      <c r="C83" s="445"/>
      <c r="D83" s="445"/>
      <c r="E83" s="445"/>
      <c r="F83" s="445"/>
      <c r="G83" s="445"/>
      <c r="H83" s="445"/>
      <c r="I83" s="151"/>
      <c r="J83" s="151"/>
      <c r="K83" s="151"/>
      <c r="L83" s="151"/>
      <c r="M83" s="151"/>
      <c r="N83" s="433"/>
      <c r="O83" s="447"/>
      <c r="P83" s="448" t="s">
        <v>120</v>
      </c>
      <c r="Q83" s="435"/>
      <c r="R83" s="435"/>
      <c r="S83" s="435"/>
      <c r="T83" s="435"/>
      <c r="U83" s="448" t="s">
        <v>114</v>
      </c>
      <c r="V83" s="435"/>
      <c r="W83" s="435"/>
      <c r="X83" s="435"/>
      <c r="Y83" s="435"/>
      <c r="Z83" s="448" t="s">
        <v>115</v>
      </c>
      <c r="AA83" s="435"/>
      <c r="AB83" s="435"/>
      <c r="AC83" s="435"/>
      <c r="AD83" s="435"/>
      <c r="AE83" s="448" t="s">
        <v>116</v>
      </c>
      <c r="AF83" s="435"/>
      <c r="AG83" s="435"/>
      <c r="AH83" s="435"/>
      <c r="AI83" s="435"/>
      <c r="AJ83" s="448" t="s">
        <v>117</v>
      </c>
      <c r="AK83" s="435"/>
      <c r="AL83" s="435"/>
      <c r="AM83" s="435"/>
      <c r="AN83" s="435"/>
      <c r="AO83" s="448" t="s">
        <v>118</v>
      </c>
      <c r="AP83" s="435"/>
      <c r="AQ83" s="435"/>
      <c r="AR83" s="435"/>
      <c r="AS83" s="435"/>
      <c r="AT83" s="448" t="s">
        <v>119</v>
      </c>
      <c r="AU83" s="435"/>
      <c r="AV83" s="435"/>
      <c r="AW83" s="435"/>
      <c r="AX83" s="435"/>
    </row>
    <row r="84" spans="2:50" hidden="1">
      <c r="B84" s="433" t="s">
        <v>155</v>
      </c>
      <c r="C84" s="433" t="s">
        <v>147</v>
      </c>
      <c r="D84" s="433"/>
      <c r="E84" s="433" t="s">
        <v>149</v>
      </c>
      <c r="F84" s="433"/>
      <c r="G84" s="433"/>
      <c r="H84" s="440" t="s">
        <v>156</v>
      </c>
      <c r="I84" s="434" t="s">
        <v>225</v>
      </c>
      <c r="J84" s="434"/>
      <c r="K84" s="434"/>
      <c r="L84" s="434" t="s">
        <v>156</v>
      </c>
      <c r="M84" s="434" t="s">
        <v>168</v>
      </c>
      <c r="N84" s="433"/>
      <c r="O84" s="433" t="s">
        <v>158</v>
      </c>
      <c r="P84" s="430" t="s">
        <v>152</v>
      </c>
      <c r="Q84" s="431"/>
      <c r="R84" s="431"/>
      <c r="S84" s="432"/>
      <c r="T84" s="433" t="s">
        <v>156</v>
      </c>
      <c r="U84" s="430" t="s">
        <v>152</v>
      </c>
      <c r="V84" s="431"/>
      <c r="W84" s="431"/>
      <c r="X84" s="432"/>
      <c r="Y84" s="433" t="s">
        <v>156</v>
      </c>
      <c r="Z84" s="430" t="s">
        <v>152</v>
      </c>
      <c r="AA84" s="431"/>
      <c r="AB84" s="431"/>
      <c r="AC84" s="432"/>
      <c r="AD84" s="433" t="s">
        <v>156</v>
      </c>
      <c r="AE84" s="430" t="s">
        <v>152</v>
      </c>
      <c r="AF84" s="431"/>
      <c r="AG84" s="431"/>
      <c r="AH84" s="432"/>
      <c r="AI84" s="433" t="s">
        <v>156</v>
      </c>
      <c r="AJ84" s="430" t="s">
        <v>152</v>
      </c>
      <c r="AK84" s="431"/>
      <c r="AL84" s="431"/>
      <c r="AM84" s="432"/>
      <c r="AN84" s="433" t="s">
        <v>156</v>
      </c>
      <c r="AO84" s="430" t="s">
        <v>152</v>
      </c>
      <c r="AP84" s="431"/>
      <c r="AQ84" s="431"/>
      <c r="AR84" s="432"/>
      <c r="AS84" s="433" t="s">
        <v>156</v>
      </c>
      <c r="AT84" s="430" t="s">
        <v>152</v>
      </c>
      <c r="AU84" s="431"/>
      <c r="AV84" s="431"/>
      <c r="AW84" s="432"/>
      <c r="AX84" s="433" t="s">
        <v>156</v>
      </c>
    </row>
    <row r="85" spans="2:50" hidden="1">
      <c r="B85" s="433"/>
      <c r="C85" s="433"/>
      <c r="D85" s="433"/>
      <c r="E85" s="433" t="s">
        <v>148</v>
      </c>
      <c r="F85" s="433"/>
      <c r="G85" s="433"/>
      <c r="H85" s="441"/>
      <c r="I85" s="434" t="s">
        <v>148</v>
      </c>
      <c r="J85" s="434"/>
      <c r="K85" s="434"/>
      <c r="L85" s="434"/>
      <c r="M85" s="434"/>
      <c r="N85" s="433"/>
      <c r="O85" s="433"/>
      <c r="P85" s="430" t="s">
        <v>153</v>
      </c>
      <c r="Q85" s="431"/>
      <c r="R85" s="431"/>
      <c r="S85" s="432"/>
      <c r="T85" s="433"/>
      <c r="U85" s="430" t="s">
        <v>153</v>
      </c>
      <c r="V85" s="431"/>
      <c r="W85" s="431"/>
      <c r="X85" s="432"/>
      <c r="Y85" s="433"/>
      <c r="Z85" s="430" t="s">
        <v>153</v>
      </c>
      <c r="AA85" s="431"/>
      <c r="AB85" s="431"/>
      <c r="AC85" s="432"/>
      <c r="AD85" s="433"/>
      <c r="AE85" s="430" t="s">
        <v>153</v>
      </c>
      <c r="AF85" s="431"/>
      <c r="AG85" s="431"/>
      <c r="AH85" s="432"/>
      <c r="AI85" s="433"/>
      <c r="AJ85" s="430" t="s">
        <v>153</v>
      </c>
      <c r="AK85" s="431"/>
      <c r="AL85" s="431"/>
      <c r="AM85" s="432"/>
      <c r="AN85" s="433"/>
      <c r="AO85" s="430" t="s">
        <v>153</v>
      </c>
      <c r="AP85" s="431"/>
      <c r="AQ85" s="431"/>
      <c r="AR85" s="432"/>
      <c r="AS85" s="433"/>
      <c r="AT85" s="430" t="s">
        <v>153</v>
      </c>
      <c r="AU85" s="431"/>
      <c r="AV85" s="431"/>
      <c r="AW85" s="432"/>
      <c r="AX85" s="433"/>
    </row>
    <row r="86" spans="2:50" hidden="1">
      <c r="B86" s="433"/>
      <c r="C86" s="433"/>
      <c r="D86" s="433"/>
      <c r="E86" s="94" t="s">
        <v>150</v>
      </c>
      <c r="F86" s="94" t="s">
        <v>151</v>
      </c>
      <c r="G86" s="94" t="s">
        <v>154</v>
      </c>
      <c r="H86" s="442"/>
      <c r="I86" s="153" t="s">
        <v>150</v>
      </c>
      <c r="J86" s="153" t="s">
        <v>151</v>
      </c>
      <c r="K86" s="153" t="s">
        <v>154</v>
      </c>
      <c r="L86" s="434"/>
      <c r="M86" s="434"/>
      <c r="N86" s="433"/>
      <c r="O86" s="433"/>
      <c r="P86" s="94" t="s">
        <v>150</v>
      </c>
      <c r="Q86" s="94" t="s">
        <v>151</v>
      </c>
      <c r="R86" s="94" t="s">
        <v>154</v>
      </c>
      <c r="S86" s="94" t="s">
        <v>168</v>
      </c>
      <c r="T86" s="433"/>
      <c r="U86" s="94" t="s">
        <v>150</v>
      </c>
      <c r="V86" s="94" t="s">
        <v>151</v>
      </c>
      <c r="W86" s="94" t="s">
        <v>154</v>
      </c>
      <c r="X86" s="94" t="s">
        <v>168</v>
      </c>
      <c r="Y86" s="433"/>
      <c r="Z86" s="94" t="s">
        <v>150</v>
      </c>
      <c r="AA86" s="94" t="s">
        <v>151</v>
      </c>
      <c r="AB86" s="94" t="s">
        <v>154</v>
      </c>
      <c r="AC86" s="94" t="s">
        <v>168</v>
      </c>
      <c r="AD86" s="433"/>
      <c r="AE86" s="94" t="s">
        <v>150</v>
      </c>
      <c r="AF86" s="94" t="s">
        <v>151</v>
      </c>
      <c r="AG86" s="94" t="s">
        <v>154</v>
      </c>
      <c r="AH86" s="94" t="s">
        <v>168</v>
      </c>
      <c r="AI86" s="433"/>
      <c r="AJ86" s="94" t="s">
        <v>150</v>
      </c>
      <c r="AK86" s="94" t="s">
        <v>151</v>
      </c>
      <c r="AL86" s="94" t="s">
        <v>154</v>
      </c>
      <c r="AM86" s="94" t="s">
        <v>168</v>
      </c>
      <c r="AN86" s="433"/>
      <c r="AO86" s="94" t="s">
        <v>150</v>
      </c>
      <c r="AP86" s="94" t="s">
        <v>151</v>
      </c>
      <c r="AQ86" s="94" t="s">
        <v>154</v>
      </c>
      <c r="AR86" s="94" t="s">
        <v>168</v>
      </c>
      <c r="AS86" s="433"/>
      <c r="AT86" s="94" t="s">
        <v>150</v>
      </c>
      <c r="AU86" s="94" t="s">
        <v>151</v>
      </c>
      <c r="AV86" s="94" t="s">
        <v>154</v>
      </c>
      <c r="AW86" s="94" t="s">
        <v>168</v>
      </c>
      <c r="AX86" s="433"/>
    </row>
    <row r="87" spans="2:50" hidden="1">
      <c r="B87" s="435" t="s">
        <v>140</v>
      </c>
      <c r="C87" s="95">
        <v>1</v>
      </c>
      <c r="D87" s="95" t="s">
        <v>425</v>
      </c>
      <c r="E87" s="95">
        <v>17</v>
      </c>
      <c r="F87" s="95">
        <v>2000</v>
      </c>
      <c r="G87" s="178">
        <f t="shared" ref="G87:G88" si="82">F87/E87</f>
        <v>117.64705882352941</v>
      </c>
      <c r="H87" s="457">
        <f>AVERAGE(G87:G101)</f>
        <v>87.66968325791855</v>
      </c>
      <c r="I87" s="154">
        <f t="shared" ref="I87:I89" si="83">IFERROR(AVERAGE(P87,U87,Z87,AE87,AJ87,AO87,AT87),"")</f>
        <v>17</v>
      </c>
      <c r="J87" s="154">
        <f t="shared" ref="J87:J89" si="84">IFERROR(AVERAGE(Q87,V87,AA87,AF87,AK87,AP87,AU87),"")</f>
        <v>1880.4048800545206</v>
      </c>
      <c r="K87" s="155">
        <f t="shared" ref="K87:K89" si="85">IFERROR(AVERAGE(R87,W87,AB87,AG87,AL87,AQ87,AV87),"")</f>
        <v>110.61205176791297</v>
      </c>
      <c r="L87" s="449">
        <f>IFERROR(AVERAGE(K87:K101),"-")</f>
        <v>82.353584157283066</v>
      </c>
      <c r="M87" s="154">
        <f>IFERROR(RANK(K87, K$87:K$101),"")</f>
        <v>1</v>
      </c>
      <c r="N87" s="433"/>
      <c r="O87" s="433"/>
      <c r="P87" s="95">
        <v>17</v>
      </c>
      <c r="Q87" s="178">
        <v>1892.608695652174</v>
      </c>
      <c r="R87" s="178">
        <f>IFERROR(Q87/P87,"")</f>
        <v>111.3299232736573</v>
      </c>
      <c r="S87" s="95">
        <f>IFERROR(RANK(R87, R$87:R$101),"")</f>
        <v>1</v>
      </c>
      <c r="T87" s="436">
        <f>AVERAGE(R87:R101)</f>
        <v>82.578423175290183</v>
      </c>
      <c r="U87" s="95">
        <v>17</v>
      </c>
      <c r="V87" s="178">
        <v>1880.8695652173915</v>
      </c>
      <c r="W87" s="178">
        <f>IFERROR(V87/U87,"")</f>
        <v>110.63938618925832</v>
      </c>
      <c r="X87" s="95">
        <f>IFERROR(RANK(W87, W$87:W$101),"")</f>
        <v>1</v>
      </c>
      <c r="Y87" s="436">
        <f>AVERAGE(W87:W101)</f>
        <v>82.369352296187074</v>
      </c>
      <c r="Z87" s="95">
        <v>17</v>
      </c>
      <c r="AA87" s="178">
        <v>1865.3333333333333</v>
      </c>
      <c r="AB87" s="178">
        <f>IFERROR(AA87/Z87,"")</f>
        <v>109.72549019607843</v>
      </c>
      <c r="AC87" s="95">
        <f>IFERROR(RANK(AB87, AB$87:AB$101),"")</f>
        <v>1</v>
      </c>
      <c r="AD87" s="436">
        <f>AVERAGE(AB87:AB101)</f>
        <v>82.040499775793904</v>
      </c>
      <c r="AE87" s="95">
        <v>17</v>
      </c>
      <c r="AF87" s="178">
        <v>1871.3513513513519</v>
      </c>
      <c r="AG87" s="178">
        <f>IFERROR(AF87/AE87,"")</f>
        <v>110.07949125596188</v>
      </c>
      <c r="AH87" s="95">
        <f>IFERROR(RANK(AG87, AG$87:AG$101),"")</f>
        <v>1</v>
      </c>
      <c r="AI87" s="436">
        <f>AVERAGE(AG87:AG101)</f>
        <v>82.089196177431489</v>
      </c>
      <c r="AJ87" s="95">
        <v>17</v>
      </c>
      <c r="AK87" s="178">
        <v>1867.317073170731</v>
      </c>
      <c r="AL87" s="178">
        <f>IFERROR(AK87/AJ87,"")</f>
        <v>109.84218077474888</v>
      </c>
      <c r="AM87" s="95">
        <f>IFERROR(RANK(AL87, AL$87:AL$101),"")</f>
        <v>1</v>
      </c>
      <c r="AN87" s="436">
        <f>AVERAGE(AL87:AL101)</f>
        <v>81.858960209859632</v>
      </c>
      <c r="AO87" s="95">
        <v>17</v>
      </c>
      <c r="AP87" s="178">
        <v>1878.823529411764</v>
      </c>
      <c r="AQ87" s="178">
        <f>IFERROR(AP87/AO87,"")</f>
        <v>110.51903114186847</v>
      </c>
      <c r="AR87" s="95">
        <f>IFERROR(RANK(AQ87, AQ$87:AQ$101),"")</f>
        <v>1</v>
      </c>
      <c r="AS87" s="436">
        <f>AVERAGE(AQ87:AQ101)</f>
        <v>82.328481088175607</v>
      </c>
      <c r="AT87" s="95">
        <v>17</v>
      </c>
      <c r="AU87" s="178">
        <v>1906.5306122448985</v>
      </c>
      <c r="AV87" s="178">
        <f>IFERROR(AU87/AT87,"")</f>
        <v>112.14885954381757</v>
      </c>
      <c r="AW87" s="95">
        <f>IFERROR(RANK(AV87, AV$87:AV$101),"")</f>
        <v>1</v>
      </c>
      <c r="AX87" s="436">
        <f>AVERAGE(AV87:AV101)</f>
        <v>83.210176378243617</v>
      </c>
    </row>
    <row r="88" spans="2:50" hidden="1">
      <c r="B88" s="435"/>
      <c r="C88" s="95">
        <v>2</v>
      </c>
      <c r="D88" s="95" t="s">
        <v>426</v>
      </c>
      <c r="E88" s="95">
        <v>26</v>
      </c>
      <c r="F88" s="95">
        <v>1500</v>
      </c>
      <c r="G88" s="178">
        <f t="shared" si="82"/>
        <v>57.692307692307693</v>
      </c>
      <c r="H88" s="458"/>
      <c r="I88" s="154">
        <f t="shared" si="83"/>
        <v>26</v>
      </c>
      <c r="J88" s="154">
        <f t="shared" si="84"/>
        <v>1406.4730302129826</v>
      </c>
      <c r="K88" s="155">
        <f t="shared" si="85"/>
        <v>54.095116546653166</v>
      </c>
      <c r="L88" s="449"/>
      <c r="M88" s="154">
        <f t="shared" ref="M88:M101" si="86">IFERROR(RANK(K88, K$87:K$101),"")</f>
        <v>2</v>
      </c>
      <c r="N88" s="433"/>
      <c r="O88" s="433"/>
      <c r="P88" s="95">
        <v>26</v>
      </c>
      <c r="Q88" s="178">
        <v>1399.4999999999995</v>
      </c>
      <c r="R88" s="178">
        <f t="shared" ref="R88:R101" si="87">IFERROR(Q88/P88,"")</f>
        <v>53.826923076923059</v>
      </c>
      <c r="S88" s="95">
        <f t="shared" ref="S88:S101" si="88">IFERROR(RANK(R88, R$87:R$101),"")</f>
        <v>2</v>
      </c>
      <c r="T88" s="436"/>
      <c r="U88" s="95">
        <v>26</v>
      </c>
      <c r="V88" s="178">
        <v>1406.5822784810118</v>
      </c>
      <c r="W88" s="178">
        <f t="shared" ref="W88:W101" si="89">IFERROR(V88/U88,"")</f>
        <v>54.099318403115838</v>
      </c>
      <c r="X88" s="95">
        <f t="shared" ref="X88:X101" si="90">IFERROR(RANK(W88, W$87:W$101),"")</f>
        <v>2</v>
      </c>
      <c r="Y88" s="436"/>
      <c r="Z88" s="95">
        <v>26</v>
      </c>
      <c r="AA88" s="178">
        <v>1413.2432432432438</v>
      </c>
      <c r="AB88" s="178">
        <f t="shared" ref="AB88:AB101" si="91">IFERROR(AA88/Z88,"")</f>
        <v>54.355509355509376</v>
      </c>
      <c r="AC88" s="95">
        <f t="shared" ref="AC88:AC101" si="92">IFERROR(RANK(AB88, AB$87:AB$101),"")</f>
        <v>2</v>
      </c>
      <c r="AD88" s="436"/>
      <c r="AE88" s="95">
        <v>26</v>
      </c>
      <c r="AF88" s="178">
        <v>1406.5714285714289</v>
      </c>
      <c r="AG88" s="178">
        <f t="shared" ref="AG88:AG101" si="93">IFERROR(AF88/AE88,"")</f>
        <v>54.098901098901109</v>
      </c>
      <c r="AH88" s="95">
        <f t="shared" ref="AH88:AH101" si="94">IFERROR(RANK(AG88, AG$87:AG$101),"")</f>
        <v>2</v>
      </c>
      <c r="AI88" s="436"/>
      <c r="AJ88" s="95">
        <v>26</v>
      </c>
      <c r="AK88" s="178">
        <v>1400.76923076923</v>
      </c>
      <c r="AL88" s="178">
        <f t="shared" ref="AL88:AL101" si="95">IFERROR(AK88/AJ88,"")</f>
        <v>53.875739644970388</v>
      </c>
      <c r="AM88" s="95">
        <f t="shared" ref="AM88:AM101" si="96">IFERROR(RANK(AL88, AL$87:AL$101),"")</f>
        <v>2</v>
      </c>
      <c r="AN88" s="436"/>
      <c r="AO88" s="95">
        <v>26</v>
      </c>
      <c r="AP88" s="178">
        <v>1407.5862068965516</v>
      </c>
      <c r="AQ88" s="178">
        <f t="shared" ref="AQ88:AQ101" si="97">IFERROR(AP88/AO88,"")</f>
        <v>54.137931034482754</v>
      </c>
      <c r="AR88" s="95">
        <f t="shared" ref="AR88:AR101" si="98">IFERROR(RANK(AQ88, AQ$87:AQ$101),"")</f>
        <v>2</v>
      </c>
      <c r="AS88" s="436"/>
      <c r="AT88" s="95">
        <v>26</v>
      </c>
      <c r="AU88" s="178">
        <v>1411.0588235294115</v>
      </c>
      <c r="AV88" s="178">
        <f t="shared" ref="AV88:AV101" si="99">IFERROR(AU88/AT88,"")</f>
        <v>54.271493212669675</v>
      </c>
      <c r="AW88" s="95">
        <f t="shared" ref="AW88:AW101" si="100">IFERROR(RANK(AV88, AV$87:AV$101),"")</f>
        <v>2</v>
      </c>
      <c r="AX88" s="436"/>
    </row>
    <row r="89" spans="2:50" hidden="1">
      <c r="B89" s="435"/>
      <c r="C89" s="95">
        <v>3</v>
      </c>
      <c r="D89" s="95"/>
      <c r="E89" s="95"/>
      <c r="F89" s="95"/>
      <c r="G89" s="95"/>
      <c r="H89" s="458"/>
      <c r="I89" s="154" t="str">
        <f t="shared" si="83"/>
        <v/>
      </c>
      <c r="J89" s="154" t="str">
        <f t="shared" si="84"/>
        <v/>
      </c>
      <c r="K89" s="155" t="str">
        <f t="shared" si="85"/>
        <v/>
      </c>
      <c r="L89" s="449"/>
      <c r="M89" s="154" t="str">
        <f t="shared" si="86"/>
        <v/>
      </c>
      <c r="N89" s="433"/>
      <c r="O89" s="433"/>
      <c r="P89" s="95"/>
      <c r="Q89" s="178"/>
      <c r="R89" s="178" t="str">
        <f t="shared" si="87"/>
        <v/>
      </c>
      <c r="S89" s="95" t="str">
        <f t="shared" si="88"/>
        <v/>
      </c>
      <c r="T89" s="436"/>
      <c r="U89" s="95"/>
      <c r="V89" s="178"/>
      <c r="W89" s="178" t="str">
        <f t="shared" si="89"/>
        <v/>
      </c>
      <c r="X89" s="95" t="str">
        <f t="shared" si="90"/>
        <v/>
      </c>
      <c r="Y89" s="436"/>
      <c r="Z89" s="95"/>
      <c r="AA89" s="178"/>
      <c r="AB89" s="178" t="str">
        <f t="shared" si="91"/>
        <v/>
      </c>
      <c r="AC89" s="95" t="str">
        <f t="shared" si="92"/>
        <v/>
      </c>
      <c r="AD89" s="436"/>
      <c r="AE89" s="95"/>
      <c r="AF89" s="178"/>
      <c r="AG89" s="178" t="str">
        <f t="shared" si="93"/>
        <v/>
      </c>
      <c r="AH89" s="95" t="str">
        <f t="shared" si="94"/>
        <v/>
      </c>
      <c r="AI89" s="436"/>
      <c r="AJ89" s="95"/>
      <c r="AK89" s="178"/>
      <c r="AL89" s="178" t="str">
        <f t="shared" si="95"/>
        <v/>
      </c>
      <c r="AM89" s="95" t="str">
        <f t="shared" si="96"/>
        <v/>
      </c>
      <c r="AN89" s="436"/>
      <c r="AO89" s="95"/>
      <c r="AP89" s="178"/>
      <c r="AQ89" s="178" t="str">
        <f t="shared" si="97"/>
        <v/>
      </c>
      <c r="AR89" s="95" t="str">
        <f t="shared" si="98"/>
        <v/>
      </c>
      <c r="AS89" s="436"/>
      <c r="AT89" s="95"/>
      <c r="AU89" s="178"/>
      <c r="AV89" s="178" t="str">
        <f t="shared" si="99"/>
        <v/>
      </c>
      <c r="AW89" s="95" t="str">
        <f t="shared" si="100"/>
        <v/>
      </c>
      <c r="AX89" s="436"/>
    </row>
    <row r="90" spans="2:50" hidden="1">
      <c r="B90" s="435"/>
      <c r="C90" s="95">
        <v>4</v>
      </c>
      <c r="D90" s="95"/>
      <c r="E90" s="95"/>
      <c r="F90" s="95"/>
      <c r="G90" s="95"/>
      <c r="H90" s="458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9"/>
      <c r="M90" s="154" t="str">
        <f t="shared" si="86"/>
        <v/>
      </c>
      <c r="N90" s="433"/>
      <c r="O90" s="433"/>
      <c r="P90" s="95"/>
      <c r="Q90" s="178"/>
      <c r="R90" s="178" t="str">
        <f t="shared" si="87"/>
        <v/>
      </c>
      <c r="S90" s="95" t="str">
        <f t="shared" si="88"/>
        <v/>
      </c>
      <c r="T90" s="436"/>
      <c r="U90" s="95"/>
      <c r="V90" s="178"/>
      <c r="W90" s="178" t="str">
        <f t="shared" si="89"/>
        <v/>
      </c>
      <c r="X90" s="95" t="str">
        <f t="shared" si="90"/>
        <v/>
      </c>
      <c r="Y90" s="436"/>
      <c r="Z90" s="95"/>
      <c r="AA90" s="178"/>
      <c r="AB90" s="178" t="str">
        <f t="shared" si="91"/>
        <v/>
      </c>
      <c r="AC90" s="95" t="str">
        <f t="shared" si="92"/>
        <v/>
      </c>
      <c r="AD90" s="436"/>
      <c r="AE90" s="95"/>
      <c r="AF90" s="178"/>
      <c r="AG90" s="178" t="str">
        <f t="shared" si="93"/>
        <v/>
      </c>
      <c r="AH90" s="95" t="str">
        <f t="shared" si="94"/>
        <v/>
      </c>
      <c r="AI90" s="436"/>
      <c r="AJ90" s="95"/>
      <c r="AK90" s="178"/>
      <c r="AL90" s="178" t="str">
        <f t="shared" si="95"/>
        <v/>
      </c>
      <c r="AM90" s="95" t="str">
        <f t="shared" si="96"/>
        <v/>
      </c>
      <c r="AN90" s="436"/>
      <c r="AO90" s="95"/>
      <c r="AP90" s="178"/>
      <c r="AQ90" s="178" t="str">
        <f t="shared" si="97"/>
        <v/>
      </c>
      <c r="AR90" s="95" t="str">
        <f t="shared" si="98"/>
        <v/>
      </c>
      <c r="AS90" s="436"/>
      <c r="AT90" s="95"/>
      <c r="AU90" s="178"/>
      <c r="AV90" s="178" t="str">
        <f t="shared" si="99"/>
        <v/>
      </c>
      <c r="AW90" s="95" t="str">
        <f t="shared" si="100"/>
        <v/>
      </c>
      <c r="AX90" s="436"/>
    </row>
    <row r="91" spans="2:50" hidden="1">
      <c r="B91" s="435"/>
      <c r="C91" s="95">
        <v>5</v>
      </c>
      <c r="D91" s="95"/>
      <c r="E91" s="95"/>
      <c r="F91" s="95"/>
      <c r="G91" s="95"/>
      <c r="H91" s="458"/>
      <c r="I91" s="154" t="str">
        <f t="shared" ref="I91:I101" si="101">IFERROR(AVERAGE(P91,U91,Z91,AE91,AJ91,AO91,AT91),"")</f>
        <v/>
      </c>
      <c r="J91" s="154" t="str">
        <f t="shared" ref="J91:J101" si="102">IFERROR(AVERAGE(Q91,V91,AA91,AF91,AK91,AP91,AU91),"")</f>
        <v/>
      </c>
      <c r="K91" s="155" t="str">
        <f t="shared" ref="K91:K101" si="103">IFERROR(AVERAGE(R91,W91,AB91,AG91,AL91,AQ91,AV91),"")</f>
        <v/>
      </c>
      <c r="L91" s="449"/>
      <c r="M91" s="154" t="str">
        <f t="shared" si="86"/>
        <v/>
      </c>
      <c r="N91" s="433"/>
      <c r="O91" s="433"/>
      <c r="P91" s="95"/>
      <c r="Q91" s="178"/>
      <c r="R91" s="178" t="str">
        <f t="shared" si="87"/>
        <v/>
      </c>
      <c r="S91" s="95" t="str">
        <f t="shared" si="88"/>
        <v/>
      </c>
      <c r="T91" s="436"/>
      <c r="U91" s="95"/>
      <c r="V91" s="178"/>
      <c r="W91" s="178" t="str">
        <f t="shared" si="89"/>
        <v/>
      </c>
      <c r="X91" s="95" t="str">
        <f t="shared" si="90"/>
        <v/>
      </c>
      <c r="Y91" s="436"/>
      <c r="Z91" s="95"/>
      <c r="AA91" s="178"/>
      <c r="AB91" s="178" t="str">
        <f t="shared" si="91"/>
        <v/>
      </c>
      <c r="AC91" s="95" t="str">
        <f t="shared" si="92"/>
        <v/>
      </c>
      <c r="AD91" s="436"/>
      <c r="AE91" s="95"/>
      <c r="AF91" s="178"/>
      <c r="AG91" s="178" t="str">
        <f t="shared" si="93"/>
        <v/>
      </c>
      <c r="AH91" s="95" t="str">
        <f t="shared" si="94"/>
        <v/>
      </c>
      <c r="AI91" s="436"/>
      <c r="AJ91" s="95"/>
      <c r="AK91" s="178"/>
      <c r="AL91" s="178" t="str">
        <f t="shared" si="95"/>
        <v/>
      </c>
      <c r="AM91" s="95" t="str">
        <f t="shared" si="96"/>
        <v/>
      </c>
      <c r="AN91" s="436"/>
      <c r="AO91" s="95"/>
      <c r="AP91" s="178"/>
      <c r="AQ91" s="178" t="str">
        <f t="shared" si="97"/>
        <v/>
      </c>
      <c r="AR91" s="95" t="str">
        <f t="shared" si="98"/>
        <v/>
      </c>
      <c r="AS91" s="436"/>
      <c r="AT91" s="95"/>
      <c r="AU91" s="178"/>
      <c r="AV91" s="178" t="str">
        <f t="shared" si="99"/>
        <v/>
      </c>
      <c r="AW91" s="95" t="str">
        <f t="shared" si="100"/>
        <v/>
      </c>
      <c r="AX91" s="436"/>
    </row>
    <row r="92" spans="2:50" hidden="1">
      <c r="B92" s="435"/>
      <c r="C92" s="95">
        <v>6</v>
      </c>
      <c r="D92" s="95"/>
      <c r="E92" s="95"/>
      <c r="F92" s="95"/>
      <c r="G92" s="95"/>
      <c r="H92" s="458"/>
      <c r="I92" s="154" t="str">
        <f t="shared" si="101"/>
        <v/>
      </c>
      <c r="J92" s="154" t="str">
        <f t="shared" si="102"/>
        <v/>
      </c>
      <c r="K92" s="155" t="str">
        <f t="shared" si="103"/>
        <v/>
      </c>
      <c r="L92" s="449"/>
      <c r="M92" s="154" t="str">
        <f t="shared" si="86"/>
        <v/>
      </c>
      <c r="N92" s="433"/>
      <c r="O92" s="433"/>
      <c r="P92" s="95"/>
      <c r="Q92" s="178"/>
      <c r="R92" s="178" t="str">
        <f t="shared" si="87"/>
        <v/>
      </c>
      <c r="S92" s="95" t="str">
        <f t="shared" si="88"/>
        <v/>
      </c>
      <c r="T92" s="436"/>
      <c r="U92" s="95"/>
      <c r="V92" s="178"/>
      <c r="W92" s="178" t="str">
        <f t="shared" si="89"/>
        <v/>
      </c>
      <c r="X92" s="95" t="str">
        <f t="shared" si="90"/>
        <v/>
      </c>
      <c r="Y92" s="436"/>
      <c r="Z92" s="95"/>
      <c r="AA92" s="178"/>
      <c r="AB92" s="178" t="str">
        <f t="shared" si="91"/>
        <v/>
      </c>
      <c r="AC92" s="95" t="str">
        <f t="shared" si="92"/>
        <v/>
      </c>
      <c r="AD92" s="436"/>
      <c r="AE92" s="95"/>
      <c r="AF92" s="178"/>
      <c r="AG92" s="178" t="str">
        <f t="shared" si="93"/>
        <v/>
      </c>
      <c r="AH92" s="95" t="str">
        <f t="shared" si="94"/>
        <v/>
      </c>
      <c r="AI92" s="436"/>
      <c r="AJ92" s="95"/>
      <c r="AK92" s="178"/>
      <c r="AL92" s="178" t="str">
        <f t="shared" si="95"/>
        <v/>
      </c>
      <c r="AM92" s="95" t="str">
        <f t="shared" si="96"/>
        <v/>
      </c>
      <c r="AN92" s="436"/>
      <c r="AO92" s="95"/>
      <c r="AP92" s="178"/>
      <c r="AQ92" s="178" t="str">
        <f t="shared" si="97"/>
        <v/>
      </c>
      <c r="AR92" s="95" t="str">
        <f t="shared" si="98"/>
        <v/>
      </c>
      <c r="AS92" s="436"/>
      <c r="AT92" s="95"/>
      <c r="AU92" s="178"/>
      <c r="AV92" s="178" t="str">
        <f t="shared" si="99"/>
        <v/>
      </c>
      <c r="AW92" s="95" t="str">
        <f t="shared" si="100"/>
        <v/>
      </c>
      <c r="AX92" s="436"/>
    </row>
    <row r="93" spans="2:50" hidden="1">
      <c r="B93" s="435"/>
      <c r="C93" s="95">
        <v>7</v>
      </c>
      <c r="D93" s="95"/>
      <c r="E93" s="95"/>
      <c r="F93" s="95"/>
      <c r="G93" s="95"/>
      <c r="H93" s="458"/>
      <c r="I93" s="154" t="str">
        <f t="shared" si="101"/>
        <v/>
      </c>
      <c r="J93" s="154" t="str">
        <f t="shared" si="102"/>
        <v/>
      </c>
      <c r="K93" s="155" t="str">
        <f t="shared" si="103"/>
        <v/>
      </c>
      <c r="L93" s="449"/>
      <c r="M93" s="154" t="str">
        <f t="shared" si="86"/>
        <v/>
      </c>
      <c r="N93" s="433"/>
      <c r="O93" s="433"/>
      <c r="P93" s="95"/>
      <c r="Q93" s="178"/>
      <c r="R93" s="178" t="str">
        <f t="shared" si="87"/>
        <v/>
      </c>
      <c r="S93" s="95" t="str">
        <f t="shared" si="88"/>
        <v/>
      </c>
      <c r="T93" s="436"/>
      <c r="U93" s="95"/>
      <c r="V93" s="178"/>
      <c r="W93" s="178" t="str">
        <f t="shared" si="89"/>
        <v/>
      </c>
      <c r="X93" s="95" t="str">
        <f t="shared" si="90"/>
        <v/>
      </c>
      <c r="Y93" s="436"/>
      <c r="Z93" s="95"/>
      <c r="AA93" s="178"/>
      <c r="AB93" s="178" t="str">
        <f t="shared" si="91"/>
        <v/>
      </c>
      <c r="AC93" s="95" t="str">
        <f t="shared" si="92"/>
        <v/>
      </c>
      <c r="AD93" s="436"/>
      <c r="AE93" s="95"/>
      <c r="AF93" s="178"/>
      <c r="AG93" s="178" t="str">
        <f t="shared" si="93"/>
        <v/>
      </c>
      <c r="AH93" s="95" t="str">
        <f t="shared" si="94"/>
        <v/>
      </c>
      <c r="AI93" s="436"/>
      <c r="AJ93" s="95"/>
      <c r="AK93" s="178"/>
      <c r="AL93" s="178" t="str">
        <f t="shared" si="95"/>
        <v/>
      </c>
      <c r="AM93" s="95" t="str">
        <f t="shared" si="96"/>
        <v/>
      </c>
      <c r="AN93" s="436"/>
      <c r="AO93" s="95"/>
      <c r="AP93" s="178"/>
      <c r="AQ93" s="178" t="str">
        <f t="shared" si="97"/>
        <v/>
      </c>
      <c r="AR93" s="95" t="str">
        <f t="shared" si="98"/>
        <v/>
      </c>
      <c r="AS93" s="436"/>
      <c r="AT93" s="95"/>
      <c r="AU93" s="178"/>
      <c r="AV93" s="178" t="str">
        <f t="shared" si="99"/>
        <v/>
      </c>
      <c r="AW93" s="95" t="str">
        <f t="shared" si="100"/>
        <v/>
      </c>
      <c r="AX93" s="436"/>
    </row>
    <row r="94" spans="2:50" hidden="1">
      <c r="B94" s="435"/>
      <c r="C94" s="95">
        <v>8</v>
      </c>
      <c r="D94" s="95"/>
      <c r="E94" s="95"/>
      <c r="F94" s="95"/>
      <c r="G94" s="95"/>
      <c r="H94" s="458"/>
      <c r="I94" s="154" t="str">
        <f t="shared" si="101"/>
        <v/>
      </c>
      <c r="J94" s="154" t="str">
        <f t="shared" si="102"/>
        <v/>
      </c>
      <c r="K94" s="155" t="str">
        <f t="shared" si="103"/>
        <v/>
      </c>
      <c r="L94" s="449"/>
      <c r="M94" s="154" t="str">
        <f t="shared" si="86"/>
        <v/>
      </c>
      <c r="N94" s="433"/>
      <c r="O94" s="433"/>
      <c r="P94" s="95"/>
      <c r="Q94" s="178"/>
      <c r="R94" s="178" t="str">
        <f t="shared" si="87"/>
        <v/>
      </c>
      <c r="S94" s="95" t="str">
        <f t="shared" si="88"/>
        <v/>
      </c>
      <c r="T94" s="436"/>
      <c r="U94" s="95"/>
      <c r="V94" s="178"/>
      <c r="W94" s="178" t="str">
        <f t="shared" si="89"/>
        <v/>
      </c>
      <c r="X94" s="95" t="str">
        <f t="shared" si="90"/>
        <v/>
      </c>
      <c r="Y94" s="436"/>
      <c r="Z94" s="95"/>
      <c r="AA94" s="178"/>
      <c r="AB94" s="178" t="str">
        <f t="shared" si="91"/>
        <v/>
      </c>
      <c r="AC94" s="95" t="str">
        <f t="shared" si="92"/>
        <v/>
      </c>
      <c r="AD94" s="436"/>
      <c r="AE94" s="95"/>
      <c r="AF94" s="178"/>
      <c r="AG94" s="178" t="str">
        <f t="shared" si="93"/>
        <v/>
      </c>
      <c r="AH94" s="95" t="str">
        <f t="shared" si="94"/>
        <v/>
      </c>
      <c r="AI94" s="436"/>
      <c r="AJ94" s="95"/>
      <c r="AK94" s="178"/>
      <c r="AL94" s="178" t="str">
        <f t="shared" si="95"/>
        <v/>
      </c>
      <c r="AM94" s="95" t="str">
        <f t="shared" si="96"/>
        <v/>
      </c>
      <c r="AN94" s="436"/>
      <c r="AO94" s="95"/>
      <c r="AP94" s="178"/>
      <c r="AQ94" s="178" t="str">
        <f t="shared" si="97"/>
        <v/>
      </c>
      <c r="AR94" s="95" t="str">
        <f t="shared" si="98"/>
        <v/>
      </c>
      <c r="AS94" s="436"/>
      <c r="AT94" s="95"/>
      <c r="AU94" s="178"/>
      <c r="AV94" s="178" t="str">
        <f t="shared" si="99"/>
        <v/>
      </c>
      <c r="AW94" s="95" t="str">
        <f t="shared" si="100"/>
        <v/>
      </c>
      <c r="AX94" s="436"/>
    </row>
    <row r="95" spans="2:50" hidden="1">
      <c r="B95" s="435"/>
      <c r="C95" s="95">
        <v>9</v>
      </c>
      <c r="D95" s="95"/>
      <c r="E95" s="95"/>
      <c r="F95" s="95"/>
      <c r="G95" s="95"/>
      <c r="H95" s="458"/>
      <c r="I95" s="154" t="str">
        <f t="shared" si="101"/>
        <v/>
      </c>
      <c r="J95" s="154" t="str">
        <f t="shared" si="102"/>
        <v/>
      </c>
      <c r="K95" s="155" t="str">
        <f t="shared" si="103"/>
        <v/>
      </c>
      <c r="L95" s="449"/>
      <c r="M95" s="154" t="str">
        <f t="shared" si="86"/>
        <v/>
      </c>
      <c r="N95" s="433"/>
      <c r="O95" s="433"/>
      <c r="P95" s="95"/>
      <c r="Q95" s="178"/>
      <c r="R95" s="178" t="str">
        <f t="shared" si="87"/>
        <v/>
      </c>
      <c r="S95" s="95" t="str">
        <f t="shared" si="88"/>
        <v/>
      </c>
      <c r="T95" s="436"/>
      <c r="U95" s="95"/>
      <c r="V95" s="178"/>
      <c r="W95" s="178" t="str">
        <f t="shared" si="89"/>
        <v/>
      </c>
      <c r="X95" s="95" t="str">
        <f t="shared" si="90"/>
        <v/>
      </c>
      <c r="Y95" s="436"/>
      <c r="Z95" s="95"/>
      <c r="AA95" s="178"/>
      <c r="AB95" s="178" t="str">
        <f t="shared" si="91"/>
        <v/>
      </c>
      <c r="AC95" s="95" t="str">
        <f t="shared" si="92"/>
        <v/>
      </c>
      <c r="AD95" s="436"/>
      <c r="AE95" s="95"/>
      <c r="AF95" s="178"/>
      <c r="AG95" s="178" t="str">
        <f t="shared" si="93"/>
        <v/>
      </c>
      <c r="AH95" s="95" t="str">
        <f t="shared" si="94"/>
        <v/>
      </c>
      <c r="AI95" s="436"/>
      <c r="AJ95" s="95"/>
      <c r="AK95" s="178"/>
      <c r="AL95" s="178" t="str">
        <f t="shared" si="95"/>
        <v/>
      </c>
      <c r="AM95" s="95" t="str">
        <f t="shared" si="96"/>
        <v/>
      </c>
      <c r="AN95" s="436"/>
      <c r="AO95" s="95"/>
      <c r="AP95" s="178"/>
      <c r="AQ95" s="178" t="str">
        <f t="shared" si="97"/>
        <v/>
      </c>
      <c r="AR95" s="95" t="str">
        <f t="shared" si="98"/>
        <v/>
      </c>
      <c r="AS95" s="436"/>
      <c r="AT95" s="95"/>
      <c r="AU95" s="178"/>
      <c r="AV95" s="178" t="str">
        <f t="shared" si="99"/>
        <v/>
      </c>
      <c r="AW95" s="95" t="str">
        <f t="shared" si="100"/>
        <v/>
      </c>
      <c r="AX95" s="436"/>
    </row>
    <row r="96" spans="2:50" hidden="1">
      <c r="B96" s="435"/>
      <c r="C96" s="95">
        <v>10</v>
      </c>
      <c r="D96" s="95"/>
      <c r="E96" s="95"/>
      <c r="F96" s="95"/>
      <c r="G96" s="95"/>
      <c r="H96" s="458"/>
      <c r="I96" s="154" t="str">
        <f t="shared" si="101"/>
        <v/>
      </c>
      <c r="J96" s="154" t="str">
        <f t="shared" si="102"/>
        <v/>
      </c>
      <c r="K96" s="155" t="str">
        <f t="shared" si="103"/>
        <v/>
      </c>
      <c r="L96" s="449"/>
      <c r="M96" s="154" t="str">
        <f t="shared" si="86"/>
        <v/>
      </c>
      <c r="N96" s="433"/>
      <c r="O96" s="433"/>
      <c r="P96" s="95"/>
      <c r="Q96" s="178"/>
      <c r="R96" s="178" t="str">
        <f t="shared" si="87"/>
        <v/>
      </c>
      <c r="S96" s="95" t="str">
        <f t="shared" si="88"/>
        <v/>
      </c>
      <c r="T96" s="436"/>
      <c r="U96" s="95"/>
      <c r="V96" s="178"/>
      <c r="W96" s="178" t="str">
        <f t="shared" si="89"/>
        <v/>
      </c>
      <c r="X96" s="95" t="str">
        <f t="shared" si="90"/>
        <v/>
      </c>
      <c r="Y96" s="436"/>
      <c r="Z96" s="95"/>
      <c r="AA96" s="178"/>
      <c r="AB96" s="178" t="str">
        <f t="shared" si="91"/>
        <v/>
      </c>
      <c r="AC96" s="95" t="str">
        <f t="shared" si="92"/>
        <v/>
      </c>
      <c r="AD96" s="436"/>
      <c r="AE96" s="95"/>
      <c r="AF96" s="178"/>
      <c r="AG96" s="178" t="str">
        <f t="shared" si="93"/>
        <v/>
      </c>
      <c r="AH96" s="95" t="str">
        <f t="shared" si="94"/>
        <v/>
      </c>
      <c r="AI96" s="436"/>
      <c r="AJ96" s="95"/>
      <c r="AK96" s="178"/>
      <c r="AL96" s="178" t="str">
        <f t="shared" si="95"/>
        <v/>
      </c>
      <c r="AM96" s="95" t="str">
        <f t="shared" si="96"/>
        <v/>
      </c>
      <c r="AN96" s="436"/>
      <c r="AO96" s="95"/>
      <c r="AP96" s="178"/>
      <c r="AQ96" s="178" t="str">
        <f t="shared" si="97"/>
        <v/>
      </c>
      <c r="AR96" s="95" t="str">
        <f t="shared" si="98"/>
        <v/>
      </c>
      <c r="AS96" s="436"/>
      <c r="AT96" s="95"/>
      <c r="AU96" s="178"/>
      <c r="AV96" s="178" t="str">
        <f t="shared" si="99"/>
        <v/>
      </c>
      <c r="AW96" s="95" t="str">
        <f t="shared" si="100"/>
        <v/>
      </c>
      <c r="AX96" s="436"/>
    </row>
    <row r="97" spans="2:50" hidden="1">
      <c r="B97" s="435"/>
      <c r="C97" s="95">
        <v>11</v>
      </c>
      <c r="D97" s="95"/>
      <c r="E97" s="95"/>
      <c r="F97" s="95"/>
      <c r="G97" s="95"/>
      <c r="H97" s="458"/>
      <c r="I97" s="154" t="str">
        <f t="shared" si="101"/>
        <v/>
      </c>
      <c r="J97" s="154" t="str">
        <f t="shared" si="102"/>
        <v/>
      </c>
      <c r="K97" s="155" t="str">
        <f t="shared" si="103"/>
        <v/>
      </c>
      <c r="L97" s="449"/>
      <c r="M97" s="154" t="str">
        <f t="shared" si="86"/>
        <v/>
      </c>
      <c r="N97" s="433"/>
      <c r="O97" s="433"/>
      <c r="P97" s="95"/>
      <c r="Q97" s="178"/>
      <c r="R97" s="178" t="str">
        <f t="shared" si="87"/>
        <v/>
      </c>
      <c r="S97" s="95" t="str">
        <f t="shared" si="88"/>
        <v/>
      </c>
      <c r="T97" s="436"/>
      <c r="U97" s="95"/>
      <c r="V97" s="178"/>
      <c r="W97" s="178" t="str">
        <f t="shared" si="89"/>
        <v/>
      </c>
      <c r="X97" s="95" t="str">
        <f t="shared" si="90"/>
        <v/>
      </c>
      <c r="Y97" s="436"/>
      <c r="Z97" s="95"/>
      <c r="AA97" s="178"/>
      <c r="AB97" s="178" t="str">
        <f t="shared" si="91"/>
        <v/>
      </c>
      <c r="AC97" s="95" t="str">
        <f t="shared" si="92"/>
        <v/>
      </c>
      <c r="AD97" s="436"/>
      <c r="AE97" s="95"/>
      <c r="AF97" s="178"/>
      <c r="AG97" s="178" t="str">
        <f t="shared" si="93"/>
        <v/>
      </c>
      <c r="AH97" s="95" t="str">
        <f t="shared" si="94"/>
        <v/>
      </c>
      <c r="AI97" s="436"/>
      <c r="AJ97" s="95"/>
      <c r="AK97" s="178"/>
      <c r="AL97" s="178" t="str">
        <f t="shared" si="95"/>
        <v/>
      </c>
      <c r="AM97" s="95" t="str">
        <f t="shared" si="96"/>
        <v/>
      </c>
      <c r="AN97" s="436"/>
      <c r="AO97" s="95"/>
      <c r="AP97" s="178"/>
      <c r="AQ97" s="178" t="str">
        <f t="shared" si="97"/>
        <v/>
      </c>
      <c r="AR97" s="95" t="str">
        <f t="shared" si="98"/>
        <v/>
      </c>
      <c r="AS97" s="436"/>
      <c r="AT97" s="95"/>
      <c r="AU97" s="178"/>
      <c r="AV97" s="178" t="str">
        <f t="shared" si="99"/>
        <v/>
      </c>
      <c r="AW97" s="95" t="str">
        <f t="shared" si="100"/>
        <v/>
      </c>
      <c r="AX97" s="436"/>
    </row>
    <row r="98" spans="2:50" hidden="1">
      <c r="B98" s="435"/>
      <c r="C98" s="95">
        <v>12</v>
      </c>
      <c r="D98" s="95"/>
      <c r="E98" s="95"/>
      <c r="F98" s="95"/>
      <c r="G98" s="95"/>
      <c r="H98" s="458"/>
      <c r="I98" s="154" t="str">
        <f t="shared" si="101"/>
        <v/>
      </c>
      <c r="J98" s="154" t="str">
        <f t="shared" si="102"/>
        <v/>
      </c>
      <c r="K98" s="155" t="str">
        <f t="shared" si="103"/>
        <v/>
      </c>
      <c r="L98" s="449"/>
      <c r="M98" s="154" t="str">
        <f t="shared" si="86"/>
        <v/>
      </c>
      <c r="N98" s="433"/>
      <c r="O98" s="433"/>
      <c r="P98" s="95"/>
      <c r="Q98" s="178"/>
      <c r="R98" s="178" t="str">
        <f t="shared" si="87"/>
        <v/>
      </c>
      <c r="S98" s="95" t="str">
        <f t="shared" si="88"/>
        <v/>
      </c>
      <c r="T98" s="436"/>
      <c r="U98" s="95"/>
      <c r="V98" s="178"/>
      <c r="W98" s="178" t="str">
        <f t="shared" si="89"/>
        <v/>
      </c>
      <c r="X98" s="95" t="str">
        <f t="shared" si="90"/>
        <v/>
      </c>
      <c r="Y98" s="436"/>
      <c r="Z98" s="95"/>
      <c r="AA98" s="178"/>
      <c r="AB98" s="178" t="str">
        <f t="shared" si="91"/>
        <v/>
      </c>
      <c r="AC98" s="95" t="str">
        <f t="shared" si="92"/>
        <v/>
      </c>
      <c r="AD98" s="436"/>
      <c r="AE98" s="95"/>
      <c r="AF98" s="178"/>
      <c r="AG98" s="178" t="str">
        <f t="shared" si="93"/>
        <v/>
      </c>
      <c r="AH98" s="95" t="str">
        <f t="shared" si="94"/>
        <v/>
      </c>
      <c r="AI98" s="436"/>
      <c r="AJ98" s="95"/>
      <c r="AK98" s="178"/>
      <c r="AL98" s="178" t="str">
        <f t="shared" si="95"/>
        <v/>
      </c>
      <c r="AM98" s="95" t="str">
        <f t="shared" si="96"/>
        <v/>
      </c>
      <c r="AN98" s="436"/>
      <c r="AO98" s="95"/>
      <c r="AP98" s="178"/>
      <c r="AQ98" s="178" t="str">
        <f t="shared" si="97"/>
        <v/>
      </c>
      <c r="AR98" s="95" t="str">
        <f t="shared" si="98"/>
        <v/>
      </c>
      <c r="AS98" s="436"/>
      <c r="AT98" s="95"/>
      <c r="AU98" s="178"/>
      <c r="AV98" s="178" t="str">
        <f t="shared" si="99"/>
        <v/>
      </c>
      <c r="AW98" s="95" t="str">
        <f t="shared" si="100"/>
        <v/>
      </c>
      <c r="AX98" s="436"/>
    </row>
    <row r="99" spans="2:50" hidden="1">
      <c r="B99" s="435"/>
      <c r="C99" s="95">
        <v>13</v>
      </c>
      <c r="D99" s="95"/>
      <c r="E99" s="95"/>
      <c r="F99" s="95"/>
      <c r="G99" s="95"/>
      <c r="H99" s="458"/>
      <c r="I99" s="154" t="str">
        <f t="shared" si="101"/>
        <v/>
      </c>
      <c r="J99" s="154" t="str">
        <f t="shared" si="102"/>
        <v/>
      </c>
      <c r="K99" s="155" t="str">
        <f t="shared" si="103"/>
        <v/>
      </c>
      <c r="L99" s="449"/>
      <c r="M99" s="154" t="str">
        <f t="shared" si="86"/>
        <v/>
      </c>
      <c r="N99" s="433"/>
      <c r="O99" s="433"/>
      <c r="P99" s="95"/>
      <c r="Q99" s="178"/>
      <c r="R99" s="178" t="str">
        <f t="shared" si="87"/>
        <v/>
      </c>
      <c r="S99" s="95" t="str">
        <f t="shared" si="88"/>
        <v/>
      </c>
      <c r="T99" s="436"/>
      <c r="U99" s="95"/>
      <c r="V99" s="178"/>
      <c r="W99" s="178" t="str">
        <f t="shared" si="89"/>
        <v/>
      </c>
      <c r="X99" s="95" t="str">
        <f t="shared" si="90"/>
        <v/>
      </c>
      <c r="Y99" s="436"/>
      <c r="Z99" s="95"/>
      <c r="AA99" s="178"/>
      <c r="AB99" s="178" t="str">
        <f t="shared" si="91"/>
        <v/>
      </c>
      <c r="AC99" s="95" t="str">
        <f t="shared" si="92"/>
        <v/>
      </c>
      <c r="AD99" s="436"/>
      <c r="AE99" s="95"/>
      <c r="AF99" s="178"/>
      <c r="AG99" s="178" t="str">
        <f t="shared" si="93"/>
        <v/>
      </c>
      <c r="AH99" s="95" t="str">
        <f t="shared" si="94"/>
        <v/>
      </c>
      <c r="AI99" s="436"/>
      <c r="AJ99" s="95"/>
      <c r="AK99" s="178"/>
      <c r="AL99" s="178" t="str">
        <f t="shared" si="95"/>
        <v/>
      </c>
      <c r="AM99" s="95" t="str">
        <f t="shared" si="96"/>
        <v/>
      </c>
      <c r="AN99" s="436"/>
      <c r="AO99" s="95"/>
      <c r="AP99" s="178"/>
      <c r="AQ99" s="178" t="str">
        <f t="shared" si="97"/>
        <v/>
      </c>
      <c r="AR99" s="95" t="str">
        <f t="shared" si="98"/>
        <v/>
      </c>
      <c r="AS99" s="436"/>
      <c r="AT99" s="95"/>
      <c r="AU99" s="178"/>
      <c r="AV99" s="178" t="str">
        <f t="shared" si="99"/>
        <v/>
      </c>
      <c r="AW99" s="95" t="str">
        <f t="shared" si="100"/>
        <v/>
      </c>
      <c r="AX99" s="436"/>
    </row>
    <row r="100" spans="2:50" hidden="1">
      <c r="B100" s="435"/>
      <c r="C100" s="95">
        <v>14</v>
      </c>
      <c r="D100" s="95"/>
      <c r="E100" s="95"/>
      <c r="F100" s="95"/>
      <c r="G100" s="95"/>
      <c r="H100" s="458"/>
      <c r="I100" s="154" t="str">
        <f t="shared" si="101"/>
        <v/>
      </c>
      <c r="J100" s="154" t="str">
        <f t="shared" si="102"/>
        <v/>
      </c>
      <c r="K100" s="155" t="str">
        <f t="shared" si="103"/>
        <v/>
      </c>
      <c r="L100" s="449"/>
      <c r="M100" s="154" t="str">
        <f t="shared" si="86"/>
        <v/>
      </c>
      <c r="N100" s="433"/>
      <c r="O100" s="433"/>
      <c r="P100" s="95"/>
      <c r="Q100" s="178"/>
      <c r="R100" s="178" t="str">
        <f t="shared" si="87"/>
        <v/>
      </c>
      <c r="S100" s="95" t="str">
        <f t="shared" si="88"/>
        <v/>
      </c>
      <c r="T100" s="436"/>
      <c r="U100" s="95"/>
      <c r="V100" s="178"/>
      <c r="W100" s="178" t="str">
        <f t="shared" si="89"/>
        <v/>
      </c>
      <c r="X100" s="95" t="str">
        <f t="shared" si="90"/>
        <v/>
      </c>
      <c r="Y100" s="436"/>
      <c r="Z100" s="95"/>
      <c r="AA100" s="178"/>
      <c r="AB100" s="178" t="str">
        <f t="shared" si="91"/>
        <v/>
      </c>
      <c r="AC100" s="95" t="str">
        <f t="shared" si="92"/>
        <v/>
      </c>
      <c r="AD100" s="436"/>
      <c r="AE100" s="95"/>
      <c r="AF100" s="178"/>
      <c r="AG100" s="178" t="str">
        <f t="shared" si="93"/>
        <v/>
      </c>
      <c r="AH100" s="95" t="str">
        <f t="shared" si="94"/>
        <v/>
      </c>
      <c r="AI100" s="436"/>
      <c r="AJ100" s="95"/>
      <c r="AK100" s="178"/>
      <c r="AL100" s="178" t="str">
        <f t="shared" si="95"/>
        <v/>
      </c>
      <c r="AM100" s="95" t="str">
        <f t="shared" si="96"/>
        <v/>
      </c>
      <c r="AN100" s="436"/>
      <c r="AO100" s="95"/>
      <c r="AP100" s="178"/>
      <c r="AQ100" s="178" t="str">
        <f t="shared" si="97"/>
        <v/>
      </c>
      <c r="AR100" s="95" t="str">
        <f t="shared" si="98"/>
        <v/>
      </c>
      <c r="AS100" s="436"/>
      <c r="AT100" s="95"/>
      <c r="AU100" s="178"/>
      <c r="AV100" s="178" t="str">
        <f t="shared" si="99"/>
        <v/>
      </c>
      <c r="AW100" s="95" t="str">
        <f t="shared" si="100"/>
        <v/>
      </c>
      <c r="AX100" s="436"/>
    </row>
    <row r="101" spans="2:50" hidden="1">
      <c r="B101" s="435"/>
      <c r="C101" s="95">
        <v>15</v>
      </c>
      <c r="D101" s="95"/>
      <c r="E101" s="95"/>
      <c r="F101" s="95"/>
      <c r="G101" s="95"/>
      <c r="H101" s="459"/>
      <c r="I101" s="154" t="str">
        <f t="shared" si="101"/>
        <v/>
      </c>
      <c r="J101" s="154" t="str">
        <f t="shared" si="102"/>
        <v/>
      </c>
      <c r="K101" s="155" t="str">
        <f t="shared" si="103"/>
        <v/>
      </c>
      <c r="L101" s="449"/>
      <c r="M101" s="154" t="str">
        <f t="shared" si="86"/>
        <v/>
      </c>
      <c r="N101" s="433"/>
      <c r="O101" s="433"/>
      <c r="P101" s="95"/>
      <c r="Q101" s="178"/>
      <c r="R101" s="178" t="str">
        <f t="shared" si="87"/>
        <v/>
      </c>
      <c r="S101" s="95" t="str">
        <f t="shared" si="88"/>
        <v/>
      </c>
      <c r="T101" s="436"/>
      <c r="U101" s="95"/>
      <c r="V101" s="178"/>
      <c r="W101" s="178" t="str">
        <f t="shared" si="89"/>
        <v/>
      </c>
      <c r="X101" s="95" t="str">
        <f t="shared" si="90"/>
        <v/>
      </c>
      <c r="Y101" s="436"/>
      <c r="Z101" s="95"/>
      <c r="AA101" s="178"/>
      <c r="AB101" s="178" t="str">
        <f t="shared" si="91"/>
        <v/>
      </c>
      <c r="AC101" s="95" t="str">
        <f t="shared" si="92"/>
        <v/>
      </c>
      <c r="AD101" s="436"/>
      <c r="AE101" s="95"/>
      <c r="AF101" s="178"/>
      <c r="AG101" s="178" t="str">
        <f t="shared" si="93"/>
        <v/>
      </c>
      <c r="AH101" s="95" t="str">
        <f t="shared" si="94"/>
        <v/>
      </c>
      <c r="AI101" s="436"/>
      <c r="AJ101" s="95"/>
      <c r="AK101" s="178"/>
      <c r="AL101" s="178" t="str">
        <f t="shared" si="95"/>
        <v/>
      </c>
      <c r="AM101" s="95" t="str">
        <f t="shared" si="96"/>
        <v/>
      </c>
      <c r="AN101" s="436"/>
      <c r="AO101" s="95"/>
      <c r="AP101" s="178"/>
      <c r="AQ101" s="178" t="str">
        <f t="shared" si="97"/>
        <v/>
      </c>
      <c r="AR101" s="95" t="str">
        <f t="shared" si="98"/>
        <v/>
      </c>
      <c r="AS101" s="436"/>
      <c r="AT101" s="95"/>
      <c r="AU101" s="178"/>
      <c r="AV101" s="178" t="str">
        <f t="shared" si="99"/>
        <v/>
      </c>
      <c r="AW101" s="95" t="str">
        <f t="shared" si="100"/>
        <v/>
      </c>
      <c r="AX101" s="436"/>
    </row>
    <row r="102" spans="2:50" ht="15.75" hidden="1">
      <c r="B102" s="443" t="s">
        <v>167</v>
      </c>
      <c r="C102" s="444"/>
      <c r="D102" s="444"/>
      <c r="E102" s="444"/>
      <c r="F102" s="444"/>
      <c r="G102" s="444"/>
      <c r="H102" s="444"/>
      <c r="I102" s="151"/>
      <c r="J102" s="151"/>
      <c r="K102" s="151"/>
      <c r="L102" s="151"/>
      <c r="M102" s="151"/>
      <c r="N102" s="433" t="s">
        <v>159</v>
      </c>
      <c r="O102" s="446" t="s">
        <v>106</v>
      </c>
      <c r="P102" s="448">
        <f>AT82+1</f>
        <v>45902</v>
      </c>
      <c r="Q102" s="435"/>
      <c r="R102" s="435"/>
      <c r="S102" s="435"/>
      <c r="T102" s="435"/>
      <c r="U102" s="448">
        <f>P102+1</f>
        <v>45903</v>
      </c>
      <c r="V102" s="435"/>
      <c r="W102" s="435"/>
      <c r="X102" s="435"/>
      <c r="Y102" s="435"/>
      <c r="Z102" s="448">
        <f>U102+1</f>
        <v>45904</v>
      </c>
      <c r="AA102" s="435"/>
      <c r="AB102" s="435"/>
      <c r="AC102" s="435"/>
      <c r="AD102" s="435"/>
      <c r="AE102" s="448">
        <f>Z102+1</f>
        <v>45905</v>
      </c>
      <c r="AF102" s="435"/>
      <c r="AG102" s="435"/>
      <c r="AH102" s="435"/>
      <c r="AI102" s="435"/>
      <c r="AJ102" s="448">
        <f>AE102+1</f>
        <v>45906</v>
      </c>
      <c r="AK102" s="435"/>
      <c r="AL102" s="435"/>
      <c r="AM102" s="435"/>
      <c r="AN102" s="435"/>
      <c r="AO102" s="448">
        <f>AJ102+1</f>
        <v>45907</v>
      </c>
      <c r="AP102" s="435"/>
      <c r="AQ102" s="435"/>
      <c r="AR102" s="435"/>
      <c r="AS102" s="435"/>
      <c r="AT102" s="448">
        <f>AO102+1</f>
        <v>45908</v>
      </c>
      <c r="AU102" s="435"/>
      <c r="AV102" s="435"/>
      <c r="AW102" s="435"/>
      <c r="AX102" s="435"/>
    </row>
    <row r="103" spans="2:50" ht="15.75" hidden="1">
      <c r="B103" s="445"/>
      <c r="C103" s="445"/>
      <c r="D103" s="445"/>
      <c r="E103" s="445"/>
      <c r="F103" s="445"/>
      <c r="G103" s="445"/>
      <c r="H103" s="445"/>
      <c r="I103" s="151"/>
      <c r="J103" s="151"/>
      <c r="K103" s="151"/>
      <c r="L103" s="151"/>
      <c r="M103" s="151"/>
      <c r="N103" s="433"/>
      <c r="O103" s="447"/>
      <c r="P103" s="448" t="s">
        <v>120</v>
      </c>
      <c r="Q103" s="435"/>
      <c r="R103" s="435"/>
      <c r="S103" s="435"/>
      <c r="T103" s="435"/>
      <c r="U103" s="448" t="s">
        <v>114</v>
      </c>
      <c r="V103" s="435"/>
      <c r="W103" s="435"/>
      <c r="X103" s="435"/>
      <c r="Y103" s="435"/>
      <c r="Z103" s="448" t="s">
        <v>115</v>
      </c>
      <c r="AA103" s="435"/>
      <c r="AB103" s="435"/>
      <c r="AC103" s="435"/>
      <c r="AD103" s="435"/>
      <c r="AE103" s="448" t="s">
        <v>116</v>
      </c>
      <c r="AF103" s="435"/>
      <c r="AG103" s="435"/>
      <c r="AH103" s="435"/>
      <c r="AI103" s="435"/>
      <c r="AJ103" s="448" t="s">
        <v>117</v>
      </c>
      <c r="AK103" s="435"/>
      <c r="AL103" s="435"/>
      <c r="AM103" s="435"/>
      <c r="AN103" s="435"/>
      <c r="AO103" s="448" t="s">
        <v>118</v>
      </c>
      <c r="AP103" s="435"/>
      <c r="AQ103" s="435"/>
      <c r="AR103" s="435"/>
      <c r="AS103" s="435"/>
      <c r="AT103" s="448" t="s">
        <v>119</v>
      </c>
      <c r="AU103" s="435"/>
      <c r="AV103" s="435"/>
      <c r="AW103" s="435"/>
      <c r="AX103" s="435"/>
    </row>
    <row r="104" spans="2:50" hidden="1">
      <c r="B104" s="433" t="s">
        <v>155</v>
      </c>
      <c r="C104" s="433" t="s">
        <v>147</v>
      </c>
      <c r="D104" s="433"/>
      <c r="E104" s="433" t="s">
        <v>149</v>
      </c>
      <c r="F104" s="433"/>
      <c r="G104" s="433"/>
      <c r="H104" s="440" t="s">
        <v>156</v>
      </c>
      <c r="I104" s="434" t="s">
        <v>225</v>
      </c>
      <c r="J104" s="434"/>
      <c r="K104" s="434"/>
      <c r="L104" s="434" t="s">
        <v>156</v>
      </c>
      <c r="M104" s="434" t="s">
        <v>168</v>
      </c>
      <c r="N104" s="433"/>
      <c r="O104" s="433" t="s">
        <v>158</v>
      </c>
      <c r="P104" s="430" t="s">
        <v>152</v>
      </c>
      <c r="Q104" s="431"/>
      <c r="R104" s="431"/>
      <c r="S104" s="432"/>
      <c r="T104" s="433" t="s">
        <v>156</v>
      </c>
      <c r="U104" s="430" t="s">
        <v>152</v>
      </c>
      <c r="V104" s="431"/>
      <c r="W104" s="431"/>
      <c r="X104" s="432"/>
      <c r="Y104" s="433" t="s">
        <v>156</v>
      </c>
      <c r="Z104" s="430" t="s">
        <v>152</v>
      </c>
      <c r="AA104" s="431"/>
      <c r="AB104" s="431"/>
      <c r="AC104" s="432"/>
      <c r="AD104" s="433" t="s">
        <v>156</v>
      </c>
      <c r="AE104" s="430" t="s">
        <v>152</v>
      </c>
      <c r="AF104" s="431"/>
      <c r="AG104" s="431"/>
      <c r="AH104" s="432"/>
      <c r="AI104" s="433" t="s">
        <v>156</v>
      </c>
      <c r="AJ104" s="430" t="s">
        <v>152</v>
      </c>
      <c r="AK104" s="431"/>
      <c r="AL104" s="431"/>
      <c r="AM104" s="432"/>
      <c r="AN104" s="433" t="s">
        <v>156</v>
      </c>
      <c r="AO104" s="430" t="s">
        <v>152</v>
      </c>
      <c r="AP104" s="431"/>
      <c r="AQ104" s="431"/>
      <c r="AR104" s="432"/>
      <c r="AS104" s="433" t="s">
        <v>156</v>
      </c>
      <c r="AT104" s="430" t="s">
        <v>152</v>
      </c>
      <c r="AU104" s="431"/>
      <c r="AV104" s="431"/>
      <c r="AW104" s="432"/>
      <c r="AX104" s="433" t="s">
        <v>156</v>
      </c>
    </row>
    <row r="105" spans="2:50" hidden="1">
      <c r="B105" s="433"/>
      <c r="C105" s="433"/>
      <c r="D105" s="433"/>
      <c r="E105" s="433" t="s">
        <v>148</v>
      </c>
      <c r="F105" s="433"/>
      <c r="G105" s="433"/>
      <c r="H105" s="441"/>
      <c r="I105" s="434" t="s">
        <v>148</v>
      </c>
      <c r="J105" s="434"/>
      <c r="K105" s="434"/>
      <c r="L105" s="434"/>
      <c r="M105" s="434"/>
      <c r="N105" s="433"/>
      <c r="O105" s="433"/>
      <c r="P105" s="430" t="s">
        <v>153</v>
      </c>
      <c r="Q105" s="431"/>
      <c r="R105" s="431"/>
      <c r="S105" s="432"/>
      <c r="T105" s="433"/>
      <c r="U105" s="430" t="s">
        <v>153</v>
      </c>
      <c r="V105" s="431"/>
      <c r="W105" s="431"/>
      <c r="X105" s="432"/>
      <c r="Y105" s="433"/>
      <c r="Z105" s="430" t="s">
        <v>153</v>
      </c>
      <c r="AA105" s="431"/>
      <c r="AB105" s="431"/>
      <c r="AC105" s="432"/>
      <c r="AD105" s="433"/>
      <c r="AE105" s="430" t="s">
        <v>153</v>
      </c>
      <c r="AF105" s="431"/>
      <c r="AG105" s="431"/>
      <c r="AH105" s="432"/>
      <c r="AI105" s="433"/>
      <c r="AJ105" s="430" t="s">
        <v>153</v>
      </c>
      <c r="AK105" s="431"/>
      <c r="AL105" s="431"/>
      <c r="AM105" s="432"/>
      <c r="AN105" s="433"/>
      <c r="AO105" s="430" t="s">
        <v>153</v>
      </c>
      <c r="AP105" s="431"/>
      <c r="AQ105" s="431"/>
      <c r="AR105" s="432"/>
      <c r="AS105" s="433"/>
      <c r="AT105" s="430" t="s">
        <v>153</v>
      </c>
      <c r="AU105" s="431"/>
      <c r="AV105" s="431"/>
      <c r="AW105" s="432"/>
      <c r="AX105" s="433"/>
    </row>
    <row r="106" spans="2:50" hidden="1">
      <c r="B106" s="433"/>
      <c r="C106" s="433"/>
      <c r="D106" s="433"/>
      <c r="E106" s="94" t="s">
        <v>150</v>
      </c>
      <c r="F106" s="94" t="s">
        <v>151</v>
      </c>
      <c r="G106" s="94" t="s">
        <v>154</v>
      </c>
      <c r="H106" s="442"/>
      <c r="I106" s="153" t="s">
        <v>150</v>
      </c>
      <c r="J106" s="153" t="s">
        <v>151</v>
      </c>
      <c r="K106" s="153" t="s">
        <v>154</v>
      </c>
      <c r="L106" s="434"/>
      <c r="M106" s="434"/>
      <c r="N106" s="433"/>
      <c r="O106" s="433"/>
      <c r="P106" s="94" t="s">
        <v>150</v>
      </c>
      <c r="Q106" s="94" t="s">
        <v>151</v>
      </c>
      <c r="R106" s="94" t="s">
        <v>154</v>
      </c>
      <c r="S106" s="94" t="s">
        <v>168</v>
      </c>
      <c r="T106" s="433"/>
      <c r="U106" s="94" t="s">
        <v>150</v>
      </c>
      <c r="V106" s="94" t="s">
        <v>151</v>
      </c>
      <c r="W106" s="94" t="s">
        <v>154</v>
      </c>
      <c r="X106" s="94" t="s">
        <v>168</v>
      </c>
      <c r="Y106" s="433"/>
      <c r="Z106" s="94" t="s">
        <v>150</v>
      </c>
      <c r="AA106" s="94" t="s">
        <v>151</v>
      </c>
      <c r="AB106" s="94" t="s">
        <v>154</v>
      </c>
      <c r="AC106" s="94" t="s">
        <v>168</v>
      </c>
      <c r="AD106" s="43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3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3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3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33"/>
    </row>
    <row r="107" spans="2:50" hidden="1">
      <c r="B107" s="435" t="s">
        <v>140</v>
      </c>
      <c r="C107" s="95">
        <v>1</v>
      </c>
      <c r="D107" s="95" t="s">
        <v>425</v>
      </c>
      <c r="E107" s="95">
        <v>17</v>
      </c>
      <c r="F107" s="95">
        <v>2000</v>
      </c>
      <c r="G107" s="178">
        <f t="shared" ref="G107:G108" si="104">F107/E107</f>
        <v>117.64705882352941</v>
      </c>
      <c r="H107" s="457">
        <f>AVERAGE(G107:G121)</f>
        <v>87.66968325791855</v>
      </c>
      <c r="I107" s="154">
        <f t="shared" ref="I107:I109" si="105">IFERROR(AVERAGE(P107,U107,Z107,AE107,AJ107,AO107,AT107),"")</f>
        <v>17</v>
      </c>
      <c r="J107" s="154">
        <f t="shared" ref="J107:J109" si="106">IFERROR(AVERAGE(Q107,V107,AA107,AF107,AK107,AP107,AU107),"")</f>
        <v>1888.9093199140164</v>
      </c>
      <c r="K107" s="155">
        <f t="shared" ref="K107:K109" si="107">IFERROR(AVERAGE(R107,W107,AB107,AG107,AL107,AQ107,AV107),"")</f>
        <v>111.11231293611861</v>
      </c>
      <c r="L107" s="449">
        <f>IFERROR(AVERAGE(K107:K121),"-")</f>
        <v>82.758570036273085</v>
      </c>
      <c r="M107" s="154">
        <f>IFERROR(RANK(K107, K$107:K$121),"")</f>
        <v>1</v>
      </c>
      <c r="N107" s="433"/>
      <c r="O107" s="433"/>
      <c r="P107" s="95">
        <v>17</v>
      </c>
      <c r="Q107" s="178">
        <v>1894.4680851063833</v>
      </c>
      <c r="R107" s="178">
        <f>IFERROR(Q107/P107,"")</f>
        <v>111.4392991239049</v>
      </c>
      <c r="S107" s="95">
        <f>IFERROR(RANK(R107, R$107:R$121),"")</f>
        <v>1</v>
      </c>
      <c r="T107" s="436">
        <f>AVERAGE(R107:R121)</f>
        <v>82.798520058544469</v>
      </c>
      <c r="U107" s="95">
        <v>17</v>
      </c>
      <c r="V107" s="178">
        <v>1873.1999999999994</v>
      </c>
      <c r="W107" s="178">
        <f>IFERROR(V107/U107,"")</f>
        <v>110.1882352941176</v>
      </c>
      <c r="X107" s="95">
        <f>IFERROR(RANK(W107, W$107:W$121),"")</f>
        <v>1</v>
      </c>
      <c r="Y107" s="436">
        <f>AVERAGE(W107:W121)</f>
        <v>82.421284151440489</v>
      </c>
      <c r="Z107" s="95">
        <v>17</v>
      </c>
      <c r="AA107" s="178">
        <v>1900.8510638297876</v>
      </c>
      <c r="AB107" s="178">
        <f>IFERROR(AA107/Z107,"")</f>
        <v>111.81476846057573</v>
      </c>
      <c r="AC107" s="95">
        <f>IFERROR(RANK(AB107, AB$107:AB$121),"")</f>
        <v>1</v>
      </c>
      <c r="AD107" s="436">
        <f>AVERAGE(AB107:AB121)</f>
        <v>83.093896348306828</v>
      </c>
      <c r="AE107" s="95">
        <v>17</v>
      </c>
      <c r="AF107" s="178">
        <v>1881.0810810810819</v>
      </c>
      <c r="AG107" s="178">
        <f>IFERROR(AF107/AE107,"")</f>
        <v>110.65182829888717</v>
      </c>
      <c r="AH107" s="95">
        <f>IFERROR(RANK(AG107, AG$107:AG$121),"")</f>
        <v>1</v>
      </c>
      <c r="AI107" s="436">
        <f>AVERAGE(AG107:AG121)</f>
        <v>82.734198173112233</v>
      </c>
      <c r="AJ107" s="95">
        <v>17</v>
      </c>
      <c r="AK107" s="178">
        <v>1871.7073170731701</v>
      </c>
      <c r="AL107" s="178">
        <f>IFERROR(AK107/AJ107,"")</f>
        <v>110.10043041606883</v>
      </c>
      <c r="AM107" s="95">
        <f>IFERROR(RANK(AL107, AL$107:AL$121),"")</f>
        <v>1</v>
      </c>
      <c r="AN107" s="436">
        <f>AVERAGE(AL107:AL121)</f>
        <v>82.268339549446424</v>
      </c>
      <c r="AO107" s="95">
        <v>17</v>
      </c>
      <c r="AP107" s="178">
        <v>1892.3076923076917</v>
      </c>
      <c r="AQ107" s="178">
        <f>IFERROR(AP107/AO107,"")</f>
        <v>111.3122171945701</v>
      </c>
      <c r="AR107" s="95">
        <f>IFERROR(RANK(AQ107, AQ$107:AQ$121),"")</f>
        <v>1</v>
      </c>
      <c r="AS107" s="436">
        <f>AVERAGE(AQ107:AQ121)</f>
        <v>82.677575502472891</v>
      </c>
      <c r="AT107" s="95">
        <v>17</v>
      </c>
      <c r="AU107" s="178">
        <v>1908.7500000000007</v>
      </c>
      <c r="AV107" s="178">
        <f>IFERROR(AU107/AT107,"")</f>
        <v>112.27941176470593</v>
      </c>
      <c r="AW107" s="95">
        <f>IFERROR(RANK(AV107, AV$107:AV$121),"")</f>
        <v>1</v>
      </c>
      <c r="AX107" s="436">
        <f>AVERAGE(AV107:AV121)</f>
        <v>83.31617647058826</v>
      </c>
    </row>
    <row r="108" spans="2:50" hidden="1">
      <c r="B108" s="435"/>
      <c r="C108" s="95">
        <v>2</v>
      </c>
      <c r="D108" s="95" t="s">
        <v>426</v>
      </c>
      <c r="E108" s="95">
        <v>26</v>
      </c>
      <c r="F108" s="95">
        <v>1500</v>
      </c>
      <c r="G108" s="178">
        <f t="shared" si="104"/>
        <v>57.692307692307693</v>
      </c>
      <c r="H108" s="458"/>
      <c r="I108" s="154">
        <f t="shared" si="105"/>
        <v>26</v>
      </c>
      <c r="J108" s="154">
        <f t="shared" si="106"/>
        <v>1414.5255055471168</v>
      </c>
      <c r="K108" s="155">
        <f t="shared" si="107"/>
        <v>54.404827136427571</v>
      </c>
      <c r="L108" s="449"/>
      <c r="M108" s="154">
        <f t="shared" ref="M108:M121" si="108">IFERROR(RANK(K108, K$107:K$121),"")</f>
        <v>2</v>
      </c>
      <c r="N108" s="433"/>
      <c r="O108" s="433"/>
      <c r="P108" s="95">
        <v>26</v>
      </c>
      <c r="Q108" s="178">
        <v>1408.1012658227849</v>
      </c>
      <c r="R108" s="178">
        <f t="shared" ref="R108:R121" si="109">IFERROR(Q108/P108,"")</f>
        <v>54.157740993184035</v>
      </c>
      <c r="S108" s="95">
        <f t="shared" ref="S108:S121" si="110">IFERROR(RANK(R108, R$107:R$121),"")</f>
        <v>2</v>
      </c>
      <c r="T108" s="436"/>
      <c r="U108" s="95">
        <v>26</v>
      </c>
      <c r="V108" s="178">
        <v>1421.0126582278481</v>
      </c>
      <c r="W108" s="178">
        <f t="shared" ref="W108:W121" si="111">IFERROR(V108/U108,"")</f>
        <v>54.654333008763388</v>
      </c>
      <c r="X108" s="95">
        <f t="shared" ref="X108:X121" si="112">IFERROR(RANK(W108, W$107:W$121),"")</f>
        <v>2</v>
      </c>
      <c r="Y108" s="436"/>
      <c r="Z108" s="95">
        <v>26</v>
      </c>
      <c r="AA108" s="178">
        <v>1413.6986301369859</v>
      </c>
      <c r="AB108" s="178">
        <f t="shared" ref="AB108:AB121" si="113">IFERROR(AA108/Z108,"")</f>
        <v>54.373024236037921</v>
      </c>
      <c r="AC108" s="95">
        <f t="shared" ref="AC108:AC121" si="114">IFERROR(RANK(AB108, AB$107:AB$121),"")</f>
        <v>2</v>
      </c>
      <c r="AD108" s="436"/>
      <c r="AE108" s="95">
        <v>26</v>
      </c>
      <c r="AF108" s="178">
        <v>1425.23076923077</v>
      </c>
      <c r="AG108" s="178">
        <f t="shared" ref="AG108:AG121" si="115">IFERROR(AF108/AE108,"")</f>
        <v>54.816568047337306</v>
      </c>
      <c r="AH108" s="95">
        <f t="shared" ref="AH108:AH121" si="116">IFERROR(RANK(AG108, AG$107:AG$121),"")</f>
        <v>2</v>
      </c>
      <c r="AI108" s="436"/>
      <c r="AJ108" s="95">
        <v>26</v>
      </c>
      <c r="AK108" s="178">
        <v>1415.3424657534242</v>
      </c>
      <c r="AL108" s="178">
        <f t="shared" ref="AL108:AL121" si="117">IFERROR(AK108/AJ108,"")</f>
        <v>54.436248682824008</v>
      </c>
      <c r="AM108" s="95">
        <f t="shared" ref="AM108:AM121" si="118">IFERROR(RANK(AL108, AL$107:AL$121),"")</f>
        <v>2</v>
      </c>
      <c r="AN108" s="436"/>
      <c r="AO108" s="95">
        <v>26</v>
      </c>
      <c r="AP108" s="178">
        <v>1405.1162790697679</v>
      </c>
      <c r="AQ108" s="178">
        <f t="shared" ref="AQ108:AQ121" si="119">IFERROR(AP108/AO108,"")</f>
        <v>54.042933810375686</v>
      </c>
      <c r="AR108" s="95">
        <f t="shared" ref="AR108:AR121" si="120">IFERROR(RANK(AQ108, AQ$107:AQ$121),"")</f>
        <v>2</v>
      </c>
      <c r="AS108" s="436"/>
      <c r="AT108" s="95">
        <v>26</v>
      </c>
      <c r="AU108" s="178">
        <v>1413.1764705882358</v>
      </c>
      <c r="AV108" s="178">
        <f t="shared" ref="AV108:AV121" si="121">IFERROR(AU108/AT108,"")</f>
        <v>54.352941176470608</v>
      </c>
      <c r="AW108" s="95">
        <f t="shared" ref="AW108:AW121" si="122">IFERROR(RANK(AV108, AV$107:AV$121),"")</f>
        <v>2</v>
      </c>
      <c r="AX108" s="436"/>
    </row>
    <row r="109" spans="2:50" hidden="1">
      <c r="B109" s="435"/>
      <c r="C109" s="95">
        <v>3</v>
      </c>
      <c r="D109" s="95"/>
      <c r="E109" s="95"/>
      <c r="F109" s="95"/>
      <c r="G109" s="95"/>
      <c r="H109" s="458"/>
      <c r="I109" s="154" t="str">
        <f t="shared" si="105"/>
        <v/>
      </c>
      <c r="J109" s="154" t="str">
        <f t="shared" si="106"/>
        <v/>
      </c>
      <c r="K109" s="155" t="str">
        <f t="shared" si="107"/>
        <v/>
      </c>
      <c r="L109" s="449"/>
      <c r="M109" s="154" t="str">
        <f t="shared" si="108"/>
        <v/>
      </c>
      <c r="N109" s="433"/>
      <c r="O109" s="433"/>
      <c r="P109" s="95"/>
      <c r="Q109" s="178"/>
      <c r="R109" s="178" t="str">
        <f t="shared" si="109"/>
        <v/>
      </c>
      <c r="S109" s="95" t="str">
        <f t="shared" si="110"/>
        <v/>
      </c>
      <c r="T109" s="436"/>
      <c r="U109" s="95"/>
      <c r="V109" s="178"/>
      <c r="W109" s="178" t="str">
        <f t="shared" si="111"/>
        <v/>
      </c>
      <c r="X109" s="95" t="str">
        <f t="shared" si="112"/>
        <v/>
      </c>
      <c r="Y109" s="436"/>
      <c r="Z109" s="95"/>
      <c r="AA109" s="178"/>
      <c r="AB109" s="178" t="str">
        <f t="shared" si="113"/>
        <v/>
      </c>
      <c r="AC109" s="95" t="str">
        <f t="shared" si="114"/>
        <v/>
      </c>
      <c r="AD109" s="436"/>
      <c r="AE109" s="95"/>
      <c r="AF109" s="178"/>
      <c r="AG109" s="178" t="str">
        <f t="shared" si="115"/>
        <v/>
      </c>
      <c r="AH109" s="95" t="str">
        <f t="shared" si="116"/>
        <v/>
      </c>
      <c r="AI109" s="436"/>
      <c r="AJ109" s="95"/>
      <c r="AK109" s="178"/>
      <c r="AL109" s="178" t="str">
        <f t="shared" si="117"/>
        <v/>
      </c>
      <c r="AM109" s="95" t="str">
        <f t="shared" si="118"/>
        <v/>
      </c>
      <c r="AN109" s="436"/>
      <c r="AO109" s="95"/>
      <c r="AP109" s="178"/>
      <c r="AQ109" s="178" t="str">
        <f t="shared" si="119"/>
        <v/>
      </c>
      <c r="AR109" s="95" t="str">
        <f t="shared" si="120"/>
        <v/>
      </c>
      <c r="AS109" s="436"/>
      <c r="AT109" s="95"/>
      <c r="AU109" s="178"/>
      <c r="AV109" s="178" t="str">
        <f t="shared" si="121"/>
        <v/>
      </c>
      <c r="AW109" s="95" t="str">
        <f t="shared" si="122"/>
        <v/>
      </c>
      <c r="AX109" s="436"/>
    </row>
    <row r="110" spans="2:50" hidden="1">
      <c r="B110" s="435"/>
      <c r="C110" s="95">
        <v>4</v>
      </c>
      <c r="D110" s="95"/>
      <c r="E110" s="95"/>
      <c r="F110" s="95"/>
      <c r="G110" s="95"/>
      <c r="H110" s="458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9"/>
      <c r="M110" s="154" t="str">
        <f t="shared" si="108"/>
        <v/>
      </c>
      <c r="N110" s="433"/>
      <c r="O110" s="433"/>
      <c r="P110" s="95"/>
      <c r="Q110" s="178"/>
      <c r="R110" s="178" t="str">
        <f t="shared" si="109"/>
        <v/>
      </c>
      <c r="S110" s="95" t="str">
        <f t="shared" si="110"/>
        <v/>
      </c>
      <c r="T110" s="436"/>
      <c r="U110" s="95"/>
      <c r="V110" s="178"/>
      <c r="W110" s="178" t="str">
        <f t="shared" si="111"/>
        <v/>
      </c>
      <c r="X110" s="95" t="str">
        <f t="shared" si="112"/>
        <v/>
      </c>
      <c r="Y110" s="436"/>
      <c r="Z110" s="95"/>
      <c r="AA110" s="178"/>
      <c r="AB110" s="178" t="str">
        <f t="shared" si="113"/>
        <v/>
      </c>
      <c r="AC110" s="95" t="str">
        <f t="shared" si="114"/>
        <v/>
      </c>
      <c r="AD110" s="436"/>
      <c r="AE110" s="95"/>
      <c r="AF110" s="178"/>
      <c r="AG110" s="178" t="str">
        <f t="shared" si="115"/>
        <v/>
      </c>
      <c r="AH110" s="95" t="str">
        <f t="shared" si="116"/>
        <v/>
      </c>
      <c r="AI110" s="436"/>
      <c r="AJ110" s="95"/>
      <c r="AK110" s="178"/>
      <c r="AL110" s="178" t="str">
        <f t="shared" si="117"/>
        <v/>
      </c>
      <c r="AM110" s="95" t="str">
        <f t="shared" si="118"/>
        <v/>
      </c>
      <c r="AN110" s="436"/>
      <c r="AO110" s="95"/>
      <c r="AP110" s="178"/>
      <c r="AQ110" s="178" t="str">
        <f t="shared" si="119"/>
        <v/>
      </c>
      <c r="AR110" s="95" t="str">
        <f t="shared" si="120"/>
        <v/>
      </c>
      <c r="AS110" s="436"/>
      <c r="AT110" s="95"/>
      <c r="AU110" s="178"/>
      <c r="AV110" s="178" t="str">
        <f t="shared" si="121"/>
        <v/>
      </c>
      <c r="AW110" s="95" t="str">
        <f t="shared" si="122"/>
        <v/>
      </c>
      <c r="AX110" s="436"/>
    </row>
    <row r="111" spans="2:50" hidden="1">
      <c r="B111" s="435"/>
      <c r="C111" s="95">
        <v>5</v>
      </c>
      <c r="D111" s="95"/>
      <c r="E111" s="95"/>
      <c r="F111" s="95"/>
      <c r="G111" s="95"/>
      <c r="H111" s="458"/>
      <c r="I111" s="154" t="str">
        <f t="shared" ref="I111:I121" si="123">IFERROR(AVERAGE(P111,U111,Z111,AE111,AJ111,AO111,AT111),"")</f>
        <v/>
      </c>
      <c r="J111" s="154" t="str">
        <f t="shared" ref="J111:J121" si="124">IFERROR(AVERAGE(Q111,V111,AA111,AF111,AK111,AP111,AU111),"")</f>
        <v/>
      </c>
      <c r="K111" s="155" t="str">
        <f t="shared" ref="K111:K121" si="125">IFERROR(AVERAGE(R111,W111,AB111,AG111,AL111,AQ111,AV111),"")</f>
        <v/>
      </c>
      <c r="L111" s="449"/>
      <c r="M111" s="154" t="str">
        <f t="shared" si="108"/>
        <v/>
      </c>
      <c r="N111" s="433"/>
      <c r="O111" s="433"/>
      <c r="P111" s="95"/>
      <c r="Q111" s="178"/>
      <c r="R111" s="178" t="str">
        <f t="shared" si="109"/>
        <v/>
      </c>
      <c r="S111" s="95" t="str">
        <f t="shared" si="110"/>
        <v/>
      </c>
      <c r="T111" s="436"/>
      <c r="U111" s="95"/>
      <c r="V111" s="178"/>
      <c r="W111" s="178" t="str">
        <f t="shared" si="111"/>
        <v/>
      </c>
      <c r="X111" s="95" t="str">
        <f t="shared" si="112"/>
        <v/>
      </c>
      <c r="Y111" s="436"/>
      <c r="Z111" s="95"/>
      <c r="AA111" s="178"/>
      <c r="AB111" s="178" t="str">
        <f t="shared" si="113"/>
        <v/>
      </c>
      <c r="AC111" s="95" t="str">
        <f t="shared" si="114"/>
        <v/>
      </c>
      <c r="AD111" s="436"/>
      <c r="AE111" s="95"/>
      <c r="AF111" s="178"/>
      <c r="AG111" s="178" t="str">
        <f t="shared" si="115"/>
        <v/>
      </c>
      <c r="AH111" s="95" t="str">
        <f t="shared" si="116"/>
        <v/>
      </c>
      <c r="AI111" s="436"/>
      <c r="AJ111" s="95"/>
      <c r="AK111" s="178"/>
      <c r="AL111" s="178" t="str">
        <f t="shared" si="117"/>
        <v/>
      </c>
      <c r="AM111" s="95" t="str">
        <f t="shared" si="118"/>
        <v/>
      </c>
      <c r="AN111" s="436"/>
      <c r="AO111" s="95"/>
      <c r="AP111" s="178"/>
      <c r="AQ111" s="178" t="str">
        <f t="shared" si="119"/>
        <v/>
      </c>
      <c r="AR111" s="95" t="str">
        <f t="shared" si="120"/>
        <v/>
      </c>
      <c r="AS111" s="436"/>
      <c r="AT111" s="95"/>
      <c r="AU111" s="178"/>
      <c r="AV111" s="178" t="str">
        <f t="shared" si="121"/>
        <v/>
      </c>
      <c r="AW111" s="95" t="str">
        <f t="shared" si="122"/>
        <v/>
      </c>
      <c r="AX111" s="436"/>
    </row>
    <row r="112" spans="2:50" hidden="1">
      <c r="B112" s="435"/>
      <c r="C112" s="95">
        <v>6</v>
      </c>
      <c r="D112" s="95"/>
      <c r="E112" s="95"/>
      <c r="F112" s="95"/>
      <c r="G112" s="95"/>
      <c r="H112" s="458"/>
      <c r="I112" s="154" t="str">
        <f t="shared" si="123"/>
        <v/>
      </c>
      <c r="J112" s="154" t="str">
        <f t="shared" si="124"/>
        <v/>
      </c>
      <c r="K112" s="155" t="str">
        <f t="shared" si="125"/>
        <v/>
      </c>
      <c r="L112" s="449"/>
      <c r="M112" s="154" t="str">
        <f t="shared" si="108"/>
        <v/>
      </c>
      <c r="N112" s="433"/>
      <c r="O112" s="433"/>
      <c r="P112" s="95"/>
      <c r="Q112" s="178"/>
      <c r="R112" s="178" t="str">
        <f t="shared" si="109"/>
        <v/>
      </c>
      <c r="S112" s="95" t="str">
        <f t="shared" si="110"/>
        <v/>
      </c>
      <c r="T112" s="436"/>
      <c r="U112" s="95"/>
      <c r="V112" s="178"/>
      <c r="W112" s="178" t="str">
        <f t="shared" si="111"/>
        <v/>
      </c>
      <c r="X112" s="95" t="str">
        <f t="shared" si="112"/>
        <v/>
      </c>
      <c r="Y112" s="436"/>
      <c r="Z112" s="95"/>
      <c r="AA112" s="178"/>
      <c r="AB112" s="178" t="str">
        <f t="shared" si="113"/>
        <v/>
      </c>
      <c r="AC112" s="95" t="str">
        <f t="shared" si="114"/>
        <v/>
      </c>
      <c r="AD112" s="436"/>
      <c r="AE112" s="95"/>
      <c r="AF112" s="178"/>
      <c r="AG112" s="178" t="str">
        <f t="shared" si="115"/>
        <v/>
      </c>
      <c r="AH112" s="95" t="str">
        <f t="shared" si="116"/>
        <v/>
      </c>
      <c r="AI112" s="436"/>
      <c r="AJ112" s="95"/>
      <c r="AK112" s="178"/>
      <c r="AL112" s="178" t="str">
        <f t="shared" si="117"/>
        <v/>
      </c>
      <c r="AM112" s="95" t="str">
        <f t="shared" si="118"/>
        <v/>
      </c>
      <c r="AN112" s="436"/>
      <c r="AO112" s="95"/>
      <c r="AP112" s="178"/>
      <c r="AQ112" s="178" t="str">
        <f t="shared" si="119"/>
        <v/>
      </c>
      <c r="AR112" s="95" t="str">
        <f t="shared" si="120"/>
        <v/>
      </c>
      <c r="AS112" s="436"/>
      <c r="AT112" s="95"/>
      <c r="AU112" s="178"/>
      <c r="AV112" s="178" t="str">
        <f t="shared" si="121"/>
        <v/>
      </c>
      <c r="AW112" s="95" t="str">
        <f t="shared" si="122"/>
        <v/>
      </c>
      <c r="AX112" s="436"/>
    </row>
    <row r="113" spans="2:50" hidden="1">
      <c r="B113" s="435"/>
      <c r="C113" s="95">
        <v>7</v>
      </c>
      <c r="D113" s="95"/>
      <c r="E113" s="95"/>
      <c r="F113" s="95"/>
      <c r="G113" s="95"/>
      <c r="H113" s="458"/>
      <c r="I113" s="154" t="str">
        <f t="shared" si="123"/>
        <v/>
      </c>
      <c r="J113" s="154" t="str">
        <f t="shared" si="124"/>
        <v/>
      </c>
      <c r="K113" s="155" t="str">
        <f t="shared" si="125"/>
        <v/>
      </c>
      <c r="L113" s="449"/>
      <c r="M113" s="154" t="str">
        <f t="shared" si="108"/>
        <v/>
      </c>
      <c r="N113" s="433"/>
      <c r="O113" s="433"/>
      <c r="P113" s="95"/>
      <c r="Q113" s="178"/>
      <c r="R113" s="178" t="str">
        <f t="shared" si="109"/>
        <v/>
      </c>
      <c r="S113" s="95" t="str">
        <f t="shared" si="110"/>
        <v/>
      </c>
      <c r="T113" s="436"/>
      <c r="U113" s="95"/>
      <c r="V113" s="178"/>
      <c r="W113" s="178" t="str">
        <f t="shared" si="111"/>
        <v/>
      </c>
      <c r="X113" s="95" t="str">
        <f t="shared" si="112"/>
        <v/>
      </c>
      <c r="Y113" s="436"/>
      <c r="Z113" s="95"/>
      <c r="AA113" s="178"/>
      <c r="AB113" s="178" t="str">
        <f t="shared" si="113"/>
        <v/>
      </c>
      <c r="AC113" s="95" t="str">
        <f t="shared" si="114"/>
        <v/>
      </c>
      <c r="AD113" s="436"/>
      <c r="AE113" s="95"/>
      <c r="AF113" s="178"/>
      <c r="AG113" s="178" t="str">
        <f t="shared" si="115"/>
        <v/>
      </c>
      <c r="AH113" s="95" t="str">
        <f t="shared" si="116"/>
        <v/>
      </c>
      <c r="AI113" s="436"/>
      <c r="AJ113" s="95"/>
      <c r="AK113" s="178"/>
      <c r="AL113" s="178" t="str">
        <f t="shared" si="117"/>
        <v/>
      </c>
      <c r="AM113" s="95" t="str">
        <f t="shared" si="118"/>
        <v/>
      </c>
      <c r="AN113" s="436"/>
      <c r="AO113" s="95"/>
      <c r="AP113" s="178"/>
      <c r="AQ113" s="178" t="str">
        <f t="shared" si="119"/>
        <v/>
      </c>
      <c r="AR113" s="95" t="str">
        <f t="shared" si="120"/>
        <v/>
      </c>
      <c r="AS113" s="436"/>
      <c r="AT113" s="95"/>
      <c r="AU113" s="178"/>
      <c r="AV113" s="178" t="str">
        <f t="shared" si="121"/>
        <v/>
      </c>
      <c r="AW113" s="95" t="str">
        <f t="shared" si="122"/>
        <v/>
      </c>
      <c r="AX113" s="436"/>
    </row>
    <row r="114" spans="2:50" hidden="1">
      <c r="B114" s="435"/>
      <c r="C114" s="95">
        <v>8</v>
      </c>
      <c r="D114" s="95"/>
      <c r="E114" s="95"/>
      <c r="F114" s="95"/>
      <c r="G114" s="95"/>
      <c r="H114" s="458"/>
      <c r="I114" s="154" t="str">
        <f t="shared" si="123"/>
        <v/>
      </c>
      <c r="J114" s="154" t="str">
        <f t="shared" si="124"/>
        <v/>
      </c>
      <c r="K114" s="155" t="str">
        <f t="shared" si="125"/>
        <v/>
      </c>
      <c r="L114" s="449"/>
      <c r="M114" s="154" t="str">
        <f t="shared" si="108"/>
        <v/>
      </c>
      <c r="N114" s="433"/>
      <c r="O114" s="433"/>
      <c r="P114" s="95"/>
      <c r="Q114" s="178"/>
      <c r="R114" s="178" t="str">
        <f t="shared" si="109"/>
        <v/>
      </c>
      <c r="S114" s="95" t="str">
        <f t="shared" si="110"/>
        <v/>
      </c>
      <c r="T114" s="436"/>
      <c r="U114" s="95"/>
      <c r="V114" s="178"/>
      <c r="W114" s="178" t="str">
        <f t="shared" si="111"/>
        <v/>
      </c>
      <c r="X114" s="95" t="str">
        <f t="shared" si="112"/>
        <v/>
      </c>
      <c r="Y114" s="436"/>
      <c r="Z114" s="95"/>
      <c r="AA114" s="178"/>
      <c r="AB114" s="178" t="str">
        <f t="shared" si="113"/>
        <v/>
      </c>
      <c r="AC114" s="95" t="str">
        <f t="shared" si="114"/>
        <v/>
      </c>
      <c r="AD114" s="436"/>
      <c r="AE114" s="95"/>
      <c r="AF114" s="178"/>
      <c r="AG114" s="178" t="str">
        <f t="shared" si="115"/>
        <v/>
      </c>
      <c r="AH114" s="95" t="str">
        <f t="shared" si="116"/>
        <v/>
      </c>
      <c r="AI114" s="436"/>
      <c r="AJ114" s="95"/>
      <c r="AK114" s="178"/>
      <c r="AL114" s="178" t="str">
        <f t="shared" si="117"/>
        <v/>
      </c>
      <c r="AM114" s="95" t="str">
        <f t="shared" si="118"/>
        <v/>
      </c>
      <c r="AN114" s="436"/>
      <c r="AO114" s="95"/>
      <c r="AP114" s="178"/>
      <c r="AQ114" s="178" t="str">
        <f t="shared" si="119"/>
        <v/>
      </c>
      <c r="AR114" s="95" t="str">
        <f t="shared" si="120"/>
        <v/>
      </c>
      <c r="AS114" s="436"/>
      <c r="AT114" s="95"/>
      <c r="AU114" s="178"/>
      <c r="AV114" s="178" t="str">
        <f t="shared" si="121"/>
        <v/>
      </c>
      <c r="AW114" s="95" t="str">
        <f t="shared" si="122"/>
        <v/>
      </c>
      <c r="AX114" s="436"/>
    </row>
    <row r="115" spans="2:50" hidden="1">
      <c r="B115" s="435"/>
      <c r="C115" s="95">
        <v>9</v>
      </c>
      <c r="D115" s="95"/>
      <c r="E115" s="95"/>
      <c r="F115" s="95"/>
      <c r="G115" s="95"/>
      <c r="H115" s="458"/>
      <c r="I115" s="154" t="str">
        <f t="shared" si="123"/>
        <v/>
      </c>
      <c r="J115" s="154" t="str">
        <f t="shared" si="124"/>
        <v/>
      </c>
      <c r="K115" s="155" t="str">
        <f t="shared" si="125"/>
        <v/>
      </c>
      <c r="L115" s="449"/>
      <c r="M115" s="154" t="str">
        <f t="shared" si="108"/>
        <v/>
      </c>
      <c r="N115" s="433"/>
      <c r="O115" s="433"/>
      <c r="P115" s="95"/>
      <c r="Q115" s="178"/>
      <c r="R115" s="178" t="str">
        <f t="shared" si="109"/>
        <v/>
      </c>
      <c r="S115" s="95" t="str">
        <f t="shared" si="110"/>
        <v/>
      </c>
      <c r="T115" s="436"/>
      <c r="U115" s="95"/>
      <c r="V115" s="178"/>
      <c r="W115" s="178" t="str">
        <f t="shared" si="111"/>
        <v/>
      </c>
      <c r="X115" s="95" t="str">
        <f t="shared" si="112"/>
        <v/>
      </c>
      <c r="Y115" s="436"/>
      <c r="Z115" s="95"/>
      <c r="AA115" s="178"/>
      <c r="AB115" s="178" t="str">
        <f t="shared" si="113"/>
        <v/>
      </c>
      <c r="AC115" s="95" t="str">
        <f t="shared" si="114"/>
        <v/>
      </c>
      <c r="AD115" s="436"/>
      <c r="AE115" s="95"/>
      <c r="AF115" s="178"/>
      <c r="AG115" s="178" t="str">
        <f t="shared" si="115"/>
        <v/>
      </c>
      <c r="AH115" s="95" t="str">
        <f t="shared" si="116"/>
        <v/>
      </c>
      <c r="AI115" s="436"/>
      <c r="AJ115" s="95"/>
      <c r="AK115" s="178"/>
      <c r="AL115" s="178" t="str">
        <f t="shared" si="117"/>
        <v/>
      </c>
      <c r="AM115" s="95" t="str">
        <f t="shared" si="118"/>
        <v/>
      </c>
      <c r="AN115" s="436"/>
      <c r="AO115" s="95"/>
      <c r="AP115" s="178"/>
      <c r="AQ115" s="178" t="str">
        <f t="shared" si="119"/>
        <v/>
      </c>
      <c r="AR115" s="95" t="str">
        <f t="shared" si="120"/>
        <v/>
      </c>
      <c r="AS115" s="436"/>
      <c r="AT115" s="95"/>
      <c r="AU115" s="178"/>
      <c r="AV115" s="178" t="str">
        <f t="shared" si="121"/>
        <v/>
      </c>
      <c r="AW115" s="95" t="str">
        <f t="shared" si="122"/>
        <v/>
      </c>
      <c r="AX115" s="436"/>
    </row>
    <row r="116" spans="2:50" hidden="1">
      <c r="B116" s="435"/>
      <c r="C116" s="95">
        <v>10</v>
      </c>
      <c r="D116" s="95"/>
      <c r="E116" s="95"/>
      <c r="F116" s="95"/>
      <c r="G116" s="95"/>
      <c r="H116" s="458"/>
      <c r="I116" s="154" t="str">
        <f t="shared" si="123"/>
        <v/>
      </c>
      <c r="J116" s="154" t="str">
        <f t="shared" si="124"/>
        <v/>
      </c>
      <c r="K116" s="155" t="str">
        <f t="shared" si="125"/>
        <v/>
      </c>
      <c r="L116" s="449"/>
      <c r="M116" s="154" t="str">
        <f t="shared" si="108"/>
        <v/>
      </c>
      <c r="N116" s="433"/>
      <c r="O116" s="433"/>
      <c r="P116" s="95"/>
      <c r="Q116" s="178"/>
      <c r="R116" s="178" t="str">
        <f t="shared" si="109"/>
        <v/>
      </c>
      <c r="S116" s="95" t="str">
        <f t="shared" si="110"/>
        <v/>
      </c>
      <c r="T116" s="436"/>
      <c r="U116" s="95"/>
      <c r="V116" s="178"/>
      <c r="W116" s="178" t="str">
        <f t="shared" si="111"/>
        <v/>
      </c>
      <c r="X116" s="95" t="str">
        <f t="shared" si="112"/>
        <v/>
      </c>
      <c r="Y116" s="436"/>
      <c r="Z116" s="95"/>
      <c r="AA116" s="178"/>
      <c r="AB116" s="178" t="str">
        <f t="shared" si="113"/>
        <v/>
      </c>
      <c r="AC116" s="95" t="str">
        <f t="shared" si="114"/>
        <v/>
      </c>
      <c r="AD116" s="436"/>
      <c r="AE116" s="95"/>
      <c r="AF116" s="178"/>
      <c r="AG116" s="178" t="str">
        <f t="shared" si="115"/>
        <v/>
      </c>
      <c r="AH116" s="95" t="str">
        <f t="shared" si="116"/>
        <v/>
      </c>
      <c r="AI116" s="436"/>
      <c r="AJ116" s="95"/>
      <c r="AK116" s="178"/>
      <c r="AL116" s="178" t="str">
        <f t="shared" si="117"/>
        <v/>
      </c>
      <c r="AM116" s="95" t="str">
        <f t="shared" si="118"/>
        <v/>
      </c>
      <c r="AN116" s="436"/>
      <c r="AO116" s="95"/>
      <c r="AP116" s="178"/>
      <c r="AQ116" s="178" t="str">
        <f t="shared" si="119"/>
        <v/>
      </c>
      <c r="AR116" s="95" t="str">
        <f t="shared" si="120"/>
        <v/>
      </c>
      <c r="AS116" s="436"/>
      <c r="AT116" s="95"/>
      <c r="AU116" s="178"/>
      <c r="AV116" s="178" t="str">
        <f t="shared" si="121"/>
        <v/>
      </c>
      <c r="AW116" s="95" t="str">
        <f t="shared" si="122"/>
        <v/>
      </c>
      <c r="AX116" s="436"/>
    </row>
    <row r="117" spans="2:50" hidden="1">
      <c r="B117" s="435"/>
      <c r="C117" s="95">
        <v>11</v>
      </c>
      <c r="D117" s="95"/>
      <c r="E117" s="95"/>
      <c r="F117" s="95"/>
      <c r="G117" s="95"/>
      <c r="H117" s="458"/>
      <c r="I117" s="154" t="str">
        <f t="shared" si="123"/>
        <v/>
      </c>
      <c r="J117" s="154" t="str">
        <f t="shared" si="124"/>
        <v/>
      </c>
      <c r="K117" s="155" t="str">
        <f t="shared" si="125"/>
        <v/>
      </c>
      <c r="L117" s="449"/>
      <c r="M117" s="154" t="str">
        <f t="shared" si="108"/>
        <v/>
      </c>
      <c r="N117" s="433"/>
      <c r="O117" s="433"/>
      <c r="P117" s="95"/>
      <c r="Q117" s="178"/>
      <c r="R117" s="178" t="str">
        <f t="shared" si="109"/>
        <v/>
      </c>
      <c r="S117" s="95" t="str">
        <f t="shared" si="110"/>
        <v/>
      </c>
      <c r="T117" s="436"/>
      <c r="U117" s="95"/>
      <c r="V117" s="178"/>
      <c r="W117" s="178" t="str">
        <f t="shared" si="111"/>
        <v/>
      </c>
      <c r="X117" s="95" t="str">
        <f t="shared" si="112"/>
        <v/>
      </c>
      <c r="Y117" s="436"/>
      <c r="Z117" s="95"/>
      <c r="AA117" s="178"/>
      <c r="AB117" s="178" t="str">
        <f t="shared" si="113"/>
        <v/>
      </c>
      <c r="AC117" s="95" t="str">
        <f t="shared" si="114"/>
        <v/>
      </c>
      <c r="AD117" s="436"/>
      <c r="AE117" s="95"/>
      <c r="AF117" s="178"/>
      <c r="AG117" s="178" t="str">
        <f t="shared" si="115"/>
        <v/>
      </c>
      <c r="AH117" s="95" t="str">
        <f t="shared" si="116"/>
        <v/>
      </c>
      <c r="AI117" s="436"/>
      <c r="AJ117" s="95"/>
      <c r="AK117" s="178"/>
      <c r="AL117" s="178" t="str">
        <f t="shared" si="117"/>
        <v/>
      </c>
      <c r="AM117" s="95" t="str">
        <f t="shared" si="118"/>
        <v/>
      </c>
      <c r="AN117" s="436"/>
      <c r="AO117" s="95"/>
      <c r="AP117" s="178"/>
      <c r="AQ117" s="178" t="str">
        <f t="shared" si="119"/>
        <v/>
      </c>
      <c r="AR117" s="95" t="str">
        <f t="shared" si="120"/>
        <v/>
      </c>
      <c r="AS117" s="436"/>
      <c r="AT117" s="95"/>
      <c r="AU117" s="178"/>
      <c r="AV117" s="178" t="str">
        <f t="shared" si="121"/>
        <v/>
      </c>
      <c r="AW117" s="95" t="str">
        <f t="shared" si="122"/>
        <v/>
      </c>
      <c r="AX117" s="436"/>
    </row>
    <row r="118" spans="2:50" hidden="1">
      <c r="B118" s="435"/>
      <c r="C118" s="95">
        <v>12</v>
      </c>
      <c r="D118" s="95"/>
      <c r="E118" s="95"/>
      <c r="F118" s="95"/>
      <c r="G118" s="95"/>
      <c r="H118" s="458"/>
      <c r="I118" s="154" t="str">
        <f t="shared" si="123"/>
        <v/>
      </c>
      <c r="J118" s="154" t="str">
        <f t="shared" si="124"/>
        <v/>
      </c>
      <c r="K118" s="155" t="str">
        <f t="shared" si="125"/>
        <v/>
      </c>
      <c r="L118" s="449"/>
      <c r="M118" s="154" t="str">
        <f t="shared" si="108"/>
        <v/>
      </c>
      <c r="N118" s="433"/>
      <c r="O118" s="433"/>
      <c r="P118" s="95"/>
      <c r="Q118" s="178"/>
      <c r="R118" s="178" t="str">
        <f t="shared" si="109"/>
        <v/>
      </c>
      <c r="S118" s="95" t="str">
        <f t="shared" si="110"/>
        <v/>
      </c>
      <c r="T118" s="436"/>
      <c r="U118" s="95"/>
      <c r="V118" s="178"/>
      <c r="W118" s="178" t="str">
        <f t="shared" si="111"/>
        <v/>
      </c>
      <c r="X118" s="95" t="str">
        <f t="shared" si="112"/>
        <v/>
      </c>
      <c r="Y118" s="436"/>
      <c r="Z118" s="95"/>
      <c r="AA118" s="178"/>
      <c r="AB118" s="178" t="str">
        <f t="shared" si="113"/>
        <v/>
      </c>
      <c r="AC118" s="95" t="str">
        <f t="shared" si="114"/>
        <v/>
      </c>
      <c r="AD118" s="436"/>
      <c r="AE118" s="95"/>
      <c r="AF118" s="178"/>
      <c r="AG118" s="178" t="str">
        <f t="shared" si="115"/>
        <v/>
      </c>
      <c r="AH118" s="95" t="str">
        <f t="shared" si="116"/>
        <v/>
      </c>
      <c r="AI118" s="436"/>
      <c r="AJ118" s="95"/>
      <c r="AK118" s="178"/>
      <c r="AL118" s="178" t="str">
        <f t="shared" si="117"/>
        <v/>
      </c>
      <c r="AM118" s="95" t="str">
        <f t="shared" si="118"/>
        <v/>
      </c>
      <c r="AN118" s="436"/>
      <c r="AO118" s="95"/>
      <c r="AP118" s="178"/>
      <c r="AQ118" s="178" t="str">
        <f t="shared" si="119"/>
        <v/>
      </c>
      <c r="AR118" s="95" t="str">
        <f t="shared" si="120"/>
        <v/>
      </c>
      <c r="AS118" s="436"/>
      <c r="AT118" s="95"/>
      <c r="AU118" s="178"/>
      <c r="AV118" s="178" t="str">
        <f t="shared" si="121"/>
        <v/>
      </c>
      <c r="AW118" s="95" t="str">
        <f t="shared" si="122"/>
        <v/>
      </c>
      <c r="AX118" s="436"/>
    </row>
    <row r="119" spans="2:50" hidden="1">
      <c r="B119" s="435"/>
      <c r="C119" s="95">
        <v>13</v>
      </c>
      <c r="D119" s="95"/>
      <c r="E119" s="95"/>
      <c r="F119" s="95"/>
      <c r="G119" s="95"/>
      <c r="H119" s="458"/>
      <c r="I119" s="154" t="str">
        <f t="shared" si="123"/>
        <v/>
      </c>
      <c r="J119" s="154" t="str">
        <f t="shared" si="124"/>
        <v/>
      </c>
      <c r="K119" s="155" t="str">
        <f t="shared" si="125"/>
        <v/>
      </c>
      <c r="L119" s="449"/>
      <c r="M119" s="154" t="str">
        <f t="shared" si="108"/>
        <v/>
      </c>
      <c r="N119" s="433"/>
      <c r="O119" s="433"/>
      <c r="P119" s="95"/>
      <c r="Q119" s="178"/>
      <c r="R119" s="178" t="str">
        <f t="shared" si="109"/>
        <v/>
      </c>
      <c r="S119" s="95" t="str">
        <f t="shared" si="110"/>
        <v/>
      </c>
      <c r="T119" s="436"/>
      <c r="U119" s="95"/>
      <c r="V119" s="178"/>
      <c r="W119" s="178" t="str">
        <f t="shared" si="111"/>
        <v/>
      </c>
      <c r="X119" s="95" t="str">
        <f t="shared" si="112"/>
        <v/>
      </c>
      <c r="Y119" s="436"/>
      <c r="Z119" s="95"/>
      <c r="AA119" s="178"/>
      <c r="AB119" s="178" t="str">
        <f t="shared" si="113"/>
        <v/>
      </c>
      <c r="AC119" s="95" t="str">
        <f t="shared" si="114"/>
        <v/>
      </c>
      <c r="AD119" s="436"/>
      <c r="AE119" s="95"/>
      <c r="AF119" s="178"/>
      <c r="AG119" s="178" t="str">
        <f t="shared" si="115"/>
        <v/>
      </c>
      <c r="AH119" s="95" t="str">
        <f t="shared" si="116"/>
        <v/>
      </c>
      <c r="AI119" s="436"/>
      <c r="AJ119" s="95"/>
      <c r="AK119" s="178"/>
      <c r="AL119" s="178" t="str">
        <f t="shared" si="117"/>
        <v/>
      </c>
      <c r="AM119" s="95" t="str">
        <f t="shared" si="118"/>
        <v/>
      </c>
      <c r="AN119" s="436"/>
      <c r="AO119" s="95"/>
      <c r="AP119" s="178"/>
      <c r="AQ119" s="178" t="str">
        <f t="shared" si="119"/>
        <v/>
      </c>
      <c r="AR119" s="95" t="str">
        <f t="shared" si="120"/>
        <v/>
      </c>
      <c r="AS119" s="436"/>
      <c r="AT119" s="95"/>
      <c r="AU119" s="178"/>
      <c r="AV119" s="178" t="str">
        <f t="shared" si="121"/>
        <v/>
      </c>
      <c r="AW119" s="95" t="str">
        <f t="shared" si="122"/>
        <v/>
      </c>
      <c r="AX119" s="436"/>
    </row>
    <row r="120" spans="2:50" hidden="1">
      <c r="B120" s="435"/>
      <c r="C120" s="95">
        <v>14</v>
      </c>
      <c r="D120" s="95"/>
      <c r="E120" s="95"/>
      <c r="F120" s="95"/>
      <c r="G120" s="95"/>
      <c r="H120" s="458"/>
      <c r="I120" s="154" t="str">
        <f t="shared" si="123"/>
        <v/>
      </c>
      <c r="J120" s="154" t="str">
        <f t="shared" si="124"/>
        <v/>
      </c>
      <c r="K120" s="155" t="str">
        <f t="shared" si="125"/>
        <v/>
      </c>
      <c r="L120" s="449"/>
      <c r="M120" s="154" t="str">
        <f t="shared" si="108"/>
        <v/>
      </c>
      <c r="N120" s="433"/>
      <c r="O120" s="433"/>
      <c r="P120" s="95"/>
      <c r="Q120" s="178"/>
      <c r="R120" s="178" t="str">
        <f t="shared" si="109"/>
        <v/>
      </c>
      <c r="S120" s="95" t="str">
        <f t="shared" si="110"/>
        <v/>
      </c>
      <c r="T120" s="436"/>
      <c r="U120" s="95"/>
      <c r="V120" s="178"/>
      <c r="W120" s="178" t="str">
        <f t="shared" si="111"/>
        <v/>
      </c>
      <c r="X120" s="95" t="str">
        <f t="shared" si="112"/>
        <v/>
      </c>
      <c r="Y120" s="436"/>
      <c r="Z120" s="95"/>
      <c r="AA120" s="178"/>
      <c r="AB120" s="178" t="str">
        <f t="shared" si="113"/>
        <v/>
      </c>
      <c r="AC120" s="95" t="str">
        <f t="shared" si="114"/>
        <v/>
      </c>
      <c r="AD120" s="436"/>
      <c r="AE120" s="95"/>
      <c r="AF120" s="178"/>
      <c r="AG120" s="178" t="str">
        <f t="shared" si="115"/>
        <v/>
      </c>
      <c r="AH120" s="95" t="str">
        <f t="shared" si="116"/>
        <v/>
      </c>
      <c r="AI120" s="436"/>
      <c r="AJ120" s="95"/>
      <c r="AK120" s="178"/>
      <c r="AL120" s="178" t="str">
        <f t="shared" si="117"/>
        <v/>
      </c>
      <c r="AM120" s="95" t="str">
        <f t="shared" si="118"/>
        <v/>
      </c>
      <c r="AN120" s="436"/>
      <c r="AO120" s="95"/>
      <c r="AP120" s="178"/>
      <c r="AQ120" s="178" t="str">
        <f t="shared" si="119"/>
        <v/>
      </c>
      <c r="AR120" s="95" t="str">
        <f t="shared" si="120"/>
        <v/>
      </c>
      <c r="AS120" s="436"/>
      <c r="AT120" s="95"/>
      <c r="AU120" s="178"/>
      <c r="AV120" s="178" t="str">
        <f t="shared" si="121"/>
        <v/>
      </c>
      <c r="AW120" s="95" t="str">
        <f t="shared" si="122"/>
        <v/>
      </c>
      <c r="AX120" s="436"/>
    </row>
    <row r="121" spans="2:50" hidden="1">
      <c r="B121" s="435"/>
      <c r="C121" s="95">
        <v>15</v>
      </c>
      <c r="D121" s="95"/>
      <c r="E121" s="95"/>
      <c r="F121" s="95"/>
      <c r="G121" s="95"/>
      <c r="H121" s="459"/>
      <c r="I121" s="154" t="str">
        <f t="shared" si="123"/>
        <v/>
      </c>
      <c r="J121" s="154" t="str">
        <f t="shared" si="124"/>
        <v/>
      </c>
      <c r="K121" s="155" t="str">
        <f t="shared" si="125"/>
        <v/>
      </c>
      <c r="L121" s="449"/>
      <c r="M121" s="154" t="str">
        <f t="shared" si="108"/>
        <v/>
      </c>
      <c r="N121" s="433"/>
      <c r="O121" s="433"/>
      <c r="P121" s="95"/>
      <c r="Q121" s="178"/>
      <c r="R121" s="178" t="str">
        <f t="shared" si="109"/>
        <v/>
      </c>
      <c r="S121" s="95" t="str">
        <f t="shared" si="110"/>
        <v/>
      </c>
      <c r="T121" s="436"/>
      <c r="U121" s="95"/>
      <c r="V121" s="178"/>
      <c r="W121" s="178" t="str">
        <f t="shared" si="111"/>
        <v/>
      </c>
      <c r="X121" s="95" t="str">
        <f t="shared" si="112"/>
        <v/>
      </c>
      <c r="Y121" s="436"/>
      <c r="Z121" s="95"/>
      <c r="AA121" s="178"/>
      <c r="AB121" s="178" t="str">
        <f t="shared" si="113"/>
        <v/>
      </c>
      <c r="AC121" s="95" t="str">
        <f t="shared" si="114"/>
        <v/>
      </c>
      <c r="AD121" s="436"/>
      <c r="AE121" s="95"/>
      <c r="AF121" s="178"/>
      <c r="AG121" s="178" t="str">
        <f t="shared" si="115"/>
        <v/>
      </c>
      <c r="AH121" s="95" t="str">
        <f t="shared" si="116"/>
        <v/>
      </c>
      <c r="AI121" s="436"/>
      <c r="AJ121" s="95"/>
      <c r="AK121" s="178"/>
      <c r="AL121" s="178" t="str">
        <f t="shared" si="117"/>
        <v/>
      </c>
      <c r="AM121" s="95" t="str">
        <f t="shared" si="118"/>
        <v/>
      </c>
      <c r="AN121" s="436"/>
      <c r="AO121" s="95"/>
      <c r="AP121" s="178"/>
      <c r="AQ121" s="178" t="str">
        <f t="shared" si="119"/>
        <v/>
      </c>
      <c r="AR121" s="95" t="str">
        <f t="shared" si="120"/>
        <v/>
      </c>
      <c r="AS121" s="436"/>
      <c r="AT121" s="95"/>
      <c r="AU121" s="178"/>
      <c r="AV121" s="178" t="str">
        <f t="shared" si="121"/>
        <v/>
      </c>
      <c r="AW121" s="95" t="str">
        <f t="shared" si="122"/>
        <v/>
      </c>
      <c r="AX121" s="436"/>
    </row>
    <row r="122" spans="2:50" ht="15.75" hidden="1">
      <c r="B122" s="443" t="s">
        <v>167</v>
      </c>
      <c r="C122" s="444"/>
      <c r="D122" s="444"/>
      <c r="E122" s="444"/>
      <c r="F122" s="444"/>
      <c r="G122" s="444"/>
      <c r="H122" s="444"/>
      <c r="I122" s="151"/>
      <c r="J122" s="151"/>
      <c r="K122" s="151"/>
      <c r="L122" s="151"/>
      <c r="M122" s="151"/>
      <c r="N122" s="433" t="s">
        <v>159</v>
      </c>
      <c r="O122" s="446" t="s">
        <v>106</v>
      </c>
      <c r="P122" s="448">
        <f>AT102+1</f>
        <v>45909</v>
      </c>
      <c r="Q122" s="435"/>
      <c r="R122" s="435"/>
      <c r="S122" s="435"/>
      <c r="T122" s="435"/>
      <c r="U122" s="448">
        <f>P122+1</f>
        <v>45910</v>
      </c>
      <c r="V122" s="435"/>
      <c r="W122" s="435"/>
      <c r="X122" s="435"/>
      <c r="Y122" s="435"/>
      <c r="Z122" s="448">
        <f>U122+1</f>
        <v>45911</v>
      </c>
      <c r="AA122" s="435"/>
      <c r="AB122" s="435"/>
      <c r="AC122" s="435"/>
      <c r="AD122" s="435"/>
      <c r="AE122" s="448">
        <f>Z122+1</f>
        <v>45912</v>
      </c>
      <c r="AF122" s="435"/>
      <c r="AG122" s="435"/>
      <c r="AH122" s="435"/>
      <c r="AI122" s="435"/>
      <c r="AJ122" s="448">
        <f>AE122+1</f>
        <v>45913</v>
      </c>
      <c r="AK122" s="435"/>
      <c r="AL122" s="435"/>
      <c r="AM122" s="435"/>
      <c r="AN122" s="435"/>
      <c r="AO122" s="448">
        <f>AJ122+1</f>
        <v>45914</v>
      </c>
      <c r="AP122" s="435"/>
      <c r="AQ122" s="435"/>
      <c r="AR122" s="435"/>
      <c r="AS122" s="435"/>
      <c r="AT122" s="448">
        <f>AO122+1</f>
        <v>45915</v>
      </c>
      <c r="AU122" s="435"/>
      <c r="AV122" s="435"/>
      <c r="AW122" s="435"/>
      <c r="AX122" s="435"/>
    </row>
    <row r="123" spans="2:50" ht="15.75" hidden="1">
      <c r="B123" s="445"/>
      <c r="C123" s="445"/>
      <c r="D123" s="445"/>
      <c r="E123" s="445"/>
      <c r="F123" s="445"/>
      <c r="G123" s="445"/>
      <c r="H123" s="445"/>
      <c r="I123" s="151"/>
      <c r="J123" s="151"/>
      <c r="K123" s="151"/>
      <c r="L123" s="151"/>
      <c r="M123" s="151"/>
      <c r="N123" s="433"/>
      <c r="O123" s="447"/>
      <c r="P123" s="448" t="s">
        <v>120</v>
      </c>
      <c r="Q123" s="435"/>
      <c r="R123" s="435"/>
      <c r="S123" s="435"/>
      <c r="T123" s="435"/>
      <c r="U123" s="448" t="s">
        <v>114</v>
      </c>
      <c r="V123" s="435"/>
      <c r="W123" s="435"/>
      <c r="X123" s="435"/>
      <c r="Y123" s="435"/>
      <c r="Z123" s="448" t="s">
        <v>115</v>
      </c>
      <c r="AA123" s="435"/>
      <c r="AB123" s="435"/>
      <c r="AC123" s="435"/>
      <c r="AD123" s="435"/>
      <c r="AE123" s="448" t="s">
        <v>116</v>
      </c>
      <c r="AF123" s="435"/>
      <c r="AG123" s="435"/>
      <c r="AH123" s="435"/>
      <c r="AI123" s="435"/>
      <c r="AJ123" s="448" t="s">
        <v>117</v>
      </c>
      <c r="AK123" s="435"/>
      <c r="AL123" s="435"/>
      <c r="AM123" s="435"/>
      <c r="AN123" s="435"/>
      <c r="AO123" s="448" t="s">
        <v>118</v>
      </c>
      <c r="AP123" s="435"/>
      <c r="AQ123" s="435"/>
      <c r="AR123" s="435"/>
      <c r="AS123" s="435"/>
      <c r="AT123" s="448" t="s">
        <v>119</v>
      </c>
      <c r="AU123" s="435"/>
      <c r="AV123" s="435"/>
      <c r="AW123" s="435"/>
      <c r="AX123" s="435"/>
    </row>
    <row r="124" spans="2:50" hidden="1">
      <c r="B124" s="433" t="s">
        <v>155</v>
      </c>
      <c r="C124" s="433" t="s">
        <v>147</v>
      </c>
      <c r="D124" s="433"/>
      <c r="E124" s="433" t="s">
        <v>149</v>
      </c>
      <c r="F124" s="433"/>
      <c r="G124" s="433"/>
      <c r="H124" s="440" t="s">
        <v>156</v>
      </c>
      <c r="I124" s="434" t="s">
        <v>225</v>
      </c>
      <c r="J124" s="434"/>
      <c r="K124" s="434"/>
      <c r="L124" s="434" t="s">
        <v>156</v>
      </c>
      <c r="M124" s="434" t="s">
        <v>168</v>
      </c>
      <c r="N124" s="433"/>
      <c r="O124" s="433" t="s">
        <v>158</v>
      </c>
      <c r="P124" s="430" t="s">
        <v>152</v>
      </c>
      <c r="Q124" s="431"/>
      <c r="R124" s="431"/>
      <c r="S124" s="432"/>
      <c r="T124" s="433" t="s">
        <v>156</v>
      </c>
      <c r="U124" s="430" t="s">
        <v>152</v>
      </c>
      <c r="V124" s="431"/>
      <c r="W124" s="431"/>
      <c r="X124" s="432"/>
      <c r="Y124" s="433" t="s">
        <v>156</v>
      </c>
      <c r="Z124" s="430" t="s">
        <v>152</v>
      </c>
      <c r="AA124" s="431"/>
      <c r="AB124" s="431"/>
      <c r="AC124" s="432"/>
      <c r="AD124" s="433" t="s">
        <v>156</v>
      </c>
      <c r="AE124" s="430" t="s">
        <v>152</v>
      </c>
      <c r="AF124" s="431"/>
      <c r="AG124" s="431"/>
      <c r="AH124" s="432"/>
      <c r="AI124" s="433" t="s">
        <v>156</v>
      </c>
      <c r="AJ124" s="430" t="s">
        <v>152</v>
      </c>
      <c r="AK124" s="431"/>
      <c r="AL124" s="431"/>
      <c r="AM124" s="432"/>
      <c r="AN124" s="433" t="s">
        <v>156</v>
      </c>
      <c r="AO124" s="430" t="s">
        <v>152</v>
      </c>
      <c r="AP124" s="431"/>
      <c r="AQ124" s="431"/>
      <c r="AR124" s="432"/>
      <c r="AS124" s="433" t="s">
        <v>156</v>
      </c>
      <c r="AT124" s="430" t="s">
        <v>152</v>
      </c>
      <c r="AU124" s="431"/>
      <c r="AV124" s="431"/>
      <c r="AW124" s="432"/>
      <c r="AX124" s="433" t="s">
        <v>156</v>
      </c>
    </row>
    <row r="125" spans="2:50" hidden="1">
      <c r="B125" s="433"/>
      <c r="C125" s="433"/>
      <c r="D125" s="433"/>
      <c r="E125" s="433" t="s">
        <v>148</v>
      </c>
      <c r="F125" s="433"/>
      <c r="G125" s="433"/>
      <c r="H125" s="441"/>
      <c r="I125" s="434" t="s">
        <v>148</v>
      </c>
      <c r="J125" s="434"/>
      <c r="K125" s="434"/>
      <c r="L125" s="434"/>
      <c r="M125" s="434"/>
      <c r="N125" s="433"/>
      <c r="O125" s="433"/>
      <c r="P125" s="430" t="s">
        <v>153</v>
      </c>
      <c r="Q125" s="431"/>
      <c r="R125" s="431"/>
      <c r="S125" s="432"/>
      <c r="T125" s="433"/>
      <c r="U125" s="430" t="s">
        <v>153</v>
      </c>
      <c r="V125" s="431"/>
      <c r="W125" s="431"/>
      <c r="X125" s="432"/>
      <c r="Y125" s="433"/>
      <c r="Z125" s="430" t="s">
        <v>153</v>
      </c>
      <c r="AA125" s="431"/>
      <c r="AB125" s="431"/>
      <c r="AC125" s="432"/>
      <c r="AD125" s="433"/>
      <c r="AE125" s="430" t="s">
        <v>153</v>
      </c>
      <c r="AF125" s="431"/>
      <c r="AG125" s="431"/>
      <c r="AH125" s="432"/>
      <c r="AI125" s="433"/>
      <c r="AJ125" s="430" t="s">
        <v>153</v>
      </c>
      <c r="AK125" s="431"/>
      <c r="AL125" s="431"/>
      <c r="AM125" s="432"/>
      <c r="AN125" s="433"/>
      <c r="AO125" s="430" t="s">
        <v>153</v>
      </c>
      <c r="AP125" s="431"/>
      <c r="AQ125" s="431"/>
      <c r="AR125" s="432"/>
      <c r="AS125" s="433"/>
      <c r="AT125" s="430" t="s">
        <v>153</v>
      </c>
      <c r="AU125" s="431"/>
      <c r="AV125" s="431"/>
      <c r="AW125" s="432"/>
      <c r="AX125" s="433"/>
    </row>
    <row r="126" spans="2:50" hidden="1">
      <c r="B126" s="433"/>
      <c r="C126" s="433"/>
      <c r="D126" s="433"/>
      <c r="E126" s="94" t="s">
        <v>150</v>
      </c>
      <c r="F126" s="94" t="s">
        <v>151</v>
      </c>
      <c r="G126" s="94" t="s">
        <v>154</v>
      </c>
      <c r="H126" s="442"/>
      <c r="I126" s="153" t="s">
        <v>150</v>
      </c>
      <c r="J126" s="153" t="s">
        <v>151</v>
      </c>
      <c r="K126" s="153" t="s">
        <v>154</v>
      </c>
      <c r="L126" s="434"/>
      <c r="M126" s="434"/>
      <c r="N126" s="433"/>
      <c r="O126" s="433"/>
      <c r="P126" s="94" t="s">
        <v>150</v>
      </c>
      <c r="Q126" s="94" t="s">
        <v>151</v>
      </c>
      <c r="R126" s="94" t="s">
        <v>154</v>
      </c>
      <c r="S126" s="94" t="s">
        <v>168</v>
      </c>
      <c r="T126" s="433"/>
      <c r="U126" s="94" t="s">
        <v>150</v>
      </c>
      <c r="V126" s="94" t="s">
        <v>151</v>
      </c>
      <c r="W126" s="94" t="s">
        <v>154</v>
      </c>
      <c r="X126" s="94" t="s">
        <v>168</v>
      </c>
      <c r="Y126" s="433"/>
      <c r="Z126" s="94" t="s">
        <v>150</v>
      </c>
      <c r="AA126" s="94" t="s">
        <v>151</v>
      </c>
      <c r="AB126" s="94" t="s">
        <v>154</v>
      </c>
      <c r="AC126" s="94" t="s">
        <v>168</v>
      </c>
      <c r="AD126" s="43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3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3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3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33"/>
    </row>
    <row r="127" spans="2:50" hidden="1">
      <c r="B127" s="435" t="s">
        <v>140</v>
      </c>
      <c r="C127" s="95">
        <v>1</v>
      </c>
      <c r="D127" s="95" t="s">
        <v>425</v>
      </c>
      <c r="E127" s="95">
        <v>17</v>
      </c>
      <c r="F127" s="95">
        <v>2000</v>
      </c>
      <c r="G127" s="178">
        <f t="shared" ref="G127:G128" si="126">F127/E127</f>
        <v>117.64705882352941</v>
      </c>
      <c r="H127" s="457">
        <f>AVERAGE(G127:G141)</f>
        <v>87.66968325791855</v>
      </c>
      <c r="I127" s="154">
        <f t="shared" ref="I127:I129" si="127">IFERROR(AVERAGE(P127,U127,Z127,AE127,AJ127,AO127,AT127),"")</f>
        <v>17</v>
      </c>
      <c r="J127" s="154">
        <f t="shared" ref="J127:J129" si="128">IFERROR(AVERAGE(Q127,V127,AA127,AF127,AK127,AP127,AU127),"")</f>
        <v>1906.0957556935816</v>
      </c>
      <c r="K127" s="155">
        <f t="shared" ref="K127:K129" si="129">IFERROR(AVERAGE(R127,W127,AB127,AG127,AL127,AQ127,AV127),"")</f>
        <v>112.12327974668129</v>
      </c>
      <c r="L127" s="449">
        <f>IFERROR(AVERAGE(K127:K141),"-")</f>
        <v>83.399226100594845</v>
      </c>
      <c r="M127" s="154">
        <f>IFERROR(RANK(K127, K$127:K$141),"")</f>
        <v>1</v>
      </c>
      <c r="N127" s="433"/>
      <c r="O127" s="433"/>
      <c r="P127" s="95">
        <v>17</v>
      </c>
      <c r="Q127" s="178">
        <v>1898.6666666666667</v>
      </c>
      <c r="R127" s="178">
        <f>IFERROR(Q127/P127,"")</f>
        <v>111.68627450980392</v>
      </c>
      <c r="S127" s="95">
        <f>IFERROR(RANK(R127, R$127:R$141),"")</f>
        <v>1</v>
      </c>
      <c r="T127" s="436">
        <f>AVERAGE(R127:R141)</f>
        <v>83.170303759283655</v>
      </c>
      <c r="U127" s="95">
        <v>17</v>
      </c>
      <c r="V127" s="178">
        <v>1886.0869565217392</v>
      </c>
      <c r="W127" s="178">
        <f>IFERROR(V127/U127,"")</f>
        <v>110.94629156010231</v>
      </c>
      <c r="X127" s="95">
        <f>IFERROR(RANK(W127, W$127:W$141),"")</f>
        <v>1</v>
      </c>
      <c r="Y127" s="436">
        <f>AVERAGE(W127:W141)</f>
        <v>82.634076954140212</v>
      </c>
      <c r="Z127" s="95">
        <v>17</v>
      </c>
      <c r="AA127" s="178">
        <v>1909.9999999999993</v>
      </c>
      <c r="AB127" s="178">
        <f>IFERROR(AA127/Z127,"")</f>
        <v>112.35294117647055</v>
      </c>
      <c r="AC127" s="95">
        <f>IFERROR(RANK(AB127, AB$127:AB$141),"")</f>
        <v>1</v>
      </c>
      <c r="AD127" s="436">
        <f>AVERAGE(AB127:AB141)</f>
        <v>83.473173884938561</v>
      </c>
      <c r="AE127" s="95">
        <v>17</v>
      </c>
      <c r="AF127" s="178">
        <v>1912.4999999999995</v>
      </c>
      <c r="AG127" s="178">
        <f>IFERROR(AF127/AE127,"")</f>
        <v>112.49999999999997</v>
      </c>
      <c r="AH127" s="95">
        <f>IFERROR(RANK(AG127, AG$127:AG$141),"")</f>
        <v>1</v>
      </c>
      <c r="AI127" s="436">
        <f>AVERAGE(AG127:AG141)</f>
        <v>83.552036199095028</v>
      </c>
      <c r="AJ127" s="95">
        <v>17</v>
      </c>
      <c r="AK127" s="178">
        <v>1921.6666666666672</v>
      </c>
      <c r="AL127" s="178">
        <f>IFERROR(AK127/AJ127,"")</f>
        <v>113.03921568627455</v>
      </c>
      <c r="AM127" s="95">
        <f>IFERROR(RANK(AL127, AL$127:AL$141),"")</f>
        <v>1</v>
      </c>
      <c r="AN127" s="436">
        <f>AVERAGE(AL127:AL141)</f>
        <v>83.923453996983426</v>
      </c>
      <c r="AO127" s="95">
        <v>17</v>
      </c>
      <c r="AP127" s="178">
        <v>1903.7500000000005</v>
      </c>
      <c r="AQ127" s="178">
        <f>IFERROR(AP127/AO127,"")</f>
        <v>111.98529411764709</v>
      </c>
      <c r="AR127" s="95">
        <f>IFERROR(RANK(AQ127, AQ$127:AQ$141),"")</f>
        <v>1</v>
      </c>
      <c r="AS127" s="436">
        <f>AVERAGE(AQ127:AQ141)</f>
        <v>83.454185520362017</v>
      </c>
      <c r="AT127" s="95">
        <v>17</v>
      </c>
      <c r="AU127" s="178">
        <v>1910.0000000000005</v>
      </c>
      <c r="AV127" s="178">
        <f>IFERROR(AU127/AT127,"")</f>
        <v>112.35294117647061</v>
      </c>
      <c r="AW127" s="95">
        <f>IFERROR(RANK(AV127, AV$127:AV$141),"")</f>
        <v>1</v>
      </c>
      <c r="AX127" s="436">
        <f>AVERAGE(AV127:AV141)</f>
        <v>83.587352389361016</v>
      </c>
    </row>
    <row r="128" spans="2:50" hidden="1">
      <c r="B128" s="435"/>
      <c r="C128" s="95">
        <v>2</v>
      </c>
      <c r="D128" s="95" t="s">
        <v>426</v>
      </c>
      <c r="E128" s="95">
        <v>26</v>
      </c>
      <c r="F128" s="95">
        <v>1500</v>
      </c>
      <c r="G128" s="178">
        <f t="shared" si="126"/>
        <v>57.692307692307693</v>
      </c>
      <c r="H128" s="458"/>
      <c r="I128" s="154">
        <f t="shared" si="127"/>
        <v>26</v>
      </c>
      <c r="J128" s="154">
        <f t="shared" si="128"/>
        <v>1421.5544838172186</v>
      </c>
      <c r="K128" s="155">
        <f t="shared" si="129"/>
        <v>54.675172454508406</v>
      </c>
      <c r="L128" s="449"/>
      <c r="M128" s="154">
        <f t="shared" ref="M128:M141" si="130">IFERROR(RANK(K128, K$127:K$141),"")</f>
        <v>2</v>
      </c>
      <c r="N128" s="433"/>
      <c r="O128" s="433"/>
      <c r="P128" s="95">
        <v>26</v>
      </c>
      <c r="Q128" s="178">
        <v>1421.0126582278481</v>
      </c>
      <c r="R128" s="178">
        <f t="shared" ref="R128:R141" si="131">IFERROR(Q128/P128,"")</f>
        <v>54.654333008763388</v>
      </c>
      <c r="S128" s="95">
        <f t="shared" ref="S128:S141" si="132">IFERROR(RANK(R128, R$127:R$141),"")</f>
        <v>2</v>
      </c>
      <c r="T128" s="436"/>
      <c r="U128" s="95">
        <v>26</v>
      </c>
      <c r="V128" s="178">
        <v>1412.3684210526312</v>
      </c>
      <c r="W128" s="178">
        <f t="shared" ref="W128:W141" si="133">IFERROR(V128/U128,"")</f>
        <v>54.321862348178122</v>
      </c>
      <c r="X128" s="95">
        <f t="shared" ref="X128:X141" si="134">IFERROR(RANK(W128, W$127:W$141),"")</f>
        <v>2</v>
      </c>
      <c r="Y128" s="436"/>
      <c r="Z128" s="95">
        <v>26</v>
      </c>
      <c r="AA128" s="178">
        <v>1419.4285714285709</v>
      </c>
      <c r="AB128" s="178">
        <f t="shared" ref="AB128:AB141" si="135">IFERROR(AA128/Z128,"")</f>
        <v>54.59340659340657</v>
      </c>
      <c r="AC128" s="95">
        <f t="shared" ref="AC128:AC141" si="136">IFERROR(RANK(AB128, AB$127:AB$141),"")</f>
        <v>2</v>
      </c>
      <c r="AD128" s="436"/>
      <c r="AE128" s="95">
        <v>26</v>
      </c>
      <c r="AF128" s="178">
        <v>1419.7058823529421</v>
      </c>
      <c r="AG128" s="178">
        <f t="shared" ref="AG128:AG141" si="137">IFERROR(AF128/AE128,"")</f>
        <v>54.604072398190084</v>
      </c>
      <c r="AH128" s="95">
        <f t="shared" ref="AH128:AH141" si="138">IFERROR(RANK(AG128, AG$127:AG$141),"")</f>
        <v>2</v>
      </c>
      <c r="AI128" s="436"/>
      <c r="AJ128" s="95">
        <v>26</v>
      </c>
      <c r="AK128" s="178">
        <v>1424.9999999999998</v>
      </c>
      <c r="AL128" s="178">
        <f t="shared" ref="AL128:AL141" si="139">IFERROR(AK128/AJ128,"")</f>
        <v>54.807692307692299</v>
      </c>
      <c r="AM128" s="95">
        <f t="shared" ref="AM128:AM141" si="140">IFERROR(RANK(AL128, AL$127:AL$141),"")</f>
        <v>2</v>
      </c>
      <c r="AN128" s="436"/>
      <c r="AO128" s="95">
        <v>26</v>
      </c>
      <c r="AP128" s="178">
        <v>1428.0000000000005</v>
      </c>
      <c r="AQ128" s="178">
        <f t="shared" ref="AQ128:AQ141" si="141">IFERROR(AP128/AO128,"")</f>
        <v>54.923076923076941</v>
      </c>
      <c r="AR128" s="95">
        <f t="shared" ref="AR128:AR141" si="142">IFERROR(RANK(AQ128, AQ$127:AQ$141),"")</f>
        <v>2</v>
      </c>
      <c r="AS128" s="436"/>
      <c r="AT128" s="95">
        <v>26</v>
      </c>
      <c r="AU128" s="178">
        <v>1425.3658536585369</v>
      </c>
      <c r="AV128" s="178">
        <f t="shared" ref="AV128:AV141" si="143">IFERROR(AU128/AT128,"")</f>
        <v>54.821763602251423</v>
      </c>
      <c r="AW128" s="95">
        <f t="shared" ref="AW128:AW141" si="144">IFERROR(RANK(AV128, AV$127:AV$141),"")</f>
        <v>2</v>
      </c>
      <c r="AX128" s="436"/>
    </row>
    <row r="129" spans="2:50" hidden="1">
      <c r="B129" s="435"/>
      <c r="C129" s="95">
        <v>3</v>
      </c>
      <c r="D129" s="95"/>
      <c r="E129" s="95"/>
      <c r="F129" s="95"/>
      <c r="G129" s="95"/>
      <c r="H129" s="458"/>
      <c r="I129" s="154" t="str">
        <f t="shared" si="127"/>
        <v/>
      </c>
      <c r="J129" s="154" t="str">
        <f t="shared" si="128"/>
        <v/>
      </c>
      <c r="K129" s="155" t="str">
        <f t="shared" si="129"/>
        <v/>
      </c>
      <c r="L129" s="449"/>
      <c r="M129" s="154" t="str">
        <f t="shared" si="130"/>
        <v/>
      </c>
      <c r="N129" s="433"/>
      <c r="O129" s="433"/>
      <c r="P129" s="95"/>
      <c r="Q129" s="178"/>
      <c r="R129" s="178" t="str">
        <f t="shared" si="131"/>
        <v/>
      </c>
      <c r="S129" s="95" t="str">
        <f t="shared" si="132"/>
        <v/>
      </c>
      <c r="T129" s="436"/>
      <c r="U129" s="95"/>
      <c r="V129" s="178"/>
      <c r="W129" s="178" t="str">
        <f t="shared" si="133"/>
        <v/>
      </c>
      <c r="X129" s="95" t="str">
        <f t="shared" si="134"/>
        <v/>
      </c>
      <c r="Y129" s="436"/>
      <c r="Z129" s="95"/>
      <c r="AA129" s="178"/>
      <c r="AB129" s="178" t="str">
        <f t="shared" si="135"/>
        <v/>
      </c>
      <c r="AC129" s="95" t="str">
        <f t="shared" si="136"/>
        <v/>
      </c>
      <c r="AD129" s="436"/>
      <c r="AE129" s="95"/>
      <c r="AF129" s="178"/>
      <c r="AG129" s="178" t="str">
        <f t="shared" si="137"/>
        <v/>
      </c>
      <c r="AH129" s="95" t="str">
        <f t="shared" si="138"/>
        <v/>
      </c>
      <c r="AI129" s="436"/>
      <c r="AJ129" s="95"/>
      <c r="AK129" s="178"/>
      <c r="AL129" s="178" t="str">
        <f t="shared" si="139"/>
        <v/>
      </c>
      <c r="AM129" s="95" t="str">
        <f t="shared" si="140"/>
        <v/>
      </c>
      <c r="AN129" s="436"/>
      <c r="AO129" s="95"/>
      <c r="AP129" s="178"/>
      <c r="AQ129" s="178" t="str">
        <f t="shared" si="141"/>
        <v/>
      </c>
      <c r="AR129" s="95" t="str">
        <f t="shared" si="142"/>
        <v/>
      </c>
      <c r="AS129" s="436"/>
      <c r="AT129" s="95"/>
      <c r="AU129" s="178"/>
      <c r="AV129" s="178" t="str">
        <f t="shared" si="143"/>
        <v/>
      </c>
      <c r="AW129" s="95" t="str">
        <f t="shared" si="144"/>
        <v/>
      </c>
      <c r="AX129" s="436"/>
    </row>
    <row r="130" spans="2:50" hidden="1">
      <c r="B130" s="435"/>
      <c r="C130" s="95">
        <v>4</v>
      </c>
      <c r="D130" s="95"/>
      <c r="E130" s="95"/>
      <c r="F130" s="95"/>
      <c r="G130" s="95"/>
      <c r="H130" s="458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9"/>
      <c r="M130" s="154" t="str">
        <f t="shared" si="130"/>
        <v/>
      </c>
      <c r="N130" s="433"/>
      <c r="O130" s="433"/>
      <c r="P130" s="95"/>
      <c r="Q130" s="178"/>
      <c r="R130" s="178" t="str">
        <f t="shared" si="131"/>
        <v/>
      </c>
      <c r="S130" s="95" t="str">
        <f t="shared" si="132"/>
        <v/>
      </c>
      <c r="T130" s="436"/>
      <c r="U130" s="95"/>
      <c r="V130" s="178"/>
      <c r="W130" s="178" t="str">
        <f t="shared" si="133"/>
        <v/>
      </c>
      <c r="X130" s="95" t="str">
        <f t="shared" si="134"/>
        <v/>
      </c>
      <c r="Y130" s="436"/>
      <c r="Z130" s="95"/>
      <c r="AA130" s="178"/>
      <c r="AB130" s="178" t="str">
        <f t="shared" si="135"/>
        <v/>
      </c>
      <c r="AC130" s="95" t="str">
        <f t="shared" si="136"/>
        <v/>
      </c>
      <c r="AD130" s="436"/>
      <c r="AE130" s="95"/>
      <c r="AF130" s="178"/>
      <c r="AG130" s="178" t="str">
        <f t="shared" si="137"/>
        <v/>
      </c>
      <c r="AH130" s="95" t="str">
        <f t="shared" si="138"/>
        <v/>
      </c>
      <c r="AI130" s="436"/>
      <c r="AJ130" s="95"/>
      <c r="AK130" s="178"/>
      <c r="AL130" s="178" t="str">
        <f t="shared" si="139"/>
        <v/>
      </c>
      <c r="AM130" s="95" t="str">
        <f t="shared" si="140"/>
        <v/>
      </c>
      <c r="AN130" s="436"/>
      <c r="AO130" s="95"/>
      <c r="AP130" s="178"/>
      <c r="AQ130" s="178" t="str">
        <f t="shared" si="141"/>
        <v/>
      </c>
      <c r="AR130" s="95" t="str">
        <f t="shared" si="142"/>
        <v/>
      </c>
      <c r="AS130" s="436"/>
      <c r="AT130" s="95"/>
      <c r="AU130" s="178"/>
      <c r="AV130" s="178" t="str">
        <f t="shared" si="143"/>
        <v/>
      </c>
      <c r="AW130" s="95" t="str">
        <f t="shared" si="144"/>
        <v/>
      </c>
      <c r="AX130" s="436"/>
    </row>
    <row r="131" spans="2:50" hidden="1">
      <c r="B131" s="435"/>
      <c r="C131" s="95">
        <v>5</v>
      </c>
      <c r="D131" s="95"/>
      <c r="E131" s="95"/>
      <c r="F131" s="95"/>
      <c r="G131" s="95"/>
      <c r="H131" s="458"/>
      <c r="I131" s="154" t="str">
        <f t="shared" ref="I131:I141" si="145">IFERROR(AVERAGE(P131,U131,Z131,AE131,AJ131,AO131,AT131),"")</f>
        <v/>
      </c>
      <c r="J131" s="154" t="str">
        <f t="shared" ref="J131:J141" si="146">IFERROR(AVERAGE(Q131,V131,AA131,AF131,AK131,AP131,AU131),"")</f>
        <v/>
      </c>
      <c r="K131" s="155" t="str">
        <f t="shared" ref="K131:K141" si="147">IFERROR(AVERAGE(R131,W131,AB131,AG131,AL131,AQ131,AV131),"")</f>
        <v/>
      </c>
      <c r="L131" s="449"/>
      <c r="M131" s="154" t="str">
        <f t="shared" si="130"/>
        <v/>
      </c>
      <c r="N131" s="433"/>
      <c r="O131" s="433"/>
      <c r="P131" s="95"/>
      <c r="Q131" s="178"/>
      <c r="R131" s="178" t="str">
        <f t="shared" si="131"/>
        <v/>
      </c>
      <c r="S131" s="95" t="str">
        <f t="shared" si="132"/>
        <v/>
      </c>
      <c r="T131" s="436"/>
      <c r="U131" s="95"/>
      <c r="V131" s="178"/>
      <c r="W131" s="178" t="str">
        <f t="shared" si="133"/>
        <v/>
      </c>
      <c r="X131" s="95" t="str">
        <f t="shared" si="134"/>
        <v/>
      </c>
      <c r="Y131" s="436"/>
      <c r="Z131" s="95"/>
      <c r="AA131" s="178"/>
      <c r="AB131" s="178" t="str">
        <f t="shared" si="135"/>
        <v/>
      </c>
      <c r="AC131" s="95" t="str">
        <f t="shared" si="136"/>
        <v/>
      </c>
      <c r="AD131" s="436"/>
      <c r="AE131" s="95"/>
      <c r="AF131" s="178"/>
      <c r="AG131" s="178" t="str">
        <f t="shared" si="137"/>
        <v/>
      </c>
      <c r="AH131" s="95" t="str">
        <f t="shared" si="138"/>
        <v/>
      </c>
      <c r="AI131" s="436"/>
      <c r="AJ131" s="95"/>
      <c r="AK131" s="178"/>
      <c r="AL131" s="178" t="str">
        <f t="shared" si="139"/>
        <v/>
      </c>
      <c r="AM131" s="95" t="str">
        <f t="shared" si="140"/>
        <v/>
      </c>
      <c r="AN131" s="436"/>
      <c r="AO131" s="95"/>
      <c r="AP131" s="178"/>
      <c r="AQ131" s="178" t="str">
        <f t="shared" si="141"/>
        <v/>
      </c>
      <c r="AR131" s="95" t="str">
        <f t="shared" si="142"/>
        <v/>
      </c>
      <c r="AS131" s="436"/>
      <c r="AT131" s="95"/>
      <c r="AU131" s="178"/>
      <c r="AV131" s="178" t="str">
        <f t="shared" si="143"/>
        <v/>
      </c>
      <c r="AW131" s="95" t="str">
        <f t="shared" si="144"/>
        <v/>
      </c>
      <c r="AX131" s="436"/>
    </row>
    <row r="132" spans="2:50" hidden="1">
      <c r="B132" s="435"/>
      <c r="C132" s="95">
        <v>6</v>
      </c>
      <c r="D132" s="95"/>
      <c r="E132" s="95"/>
      <c r="F132" s="95"/>
      <c r="G132" s="95"/>
      <c r="H132" s="458"/>
      <c r="I132" s="154" t="str">
        <f t="shared" si="145"/>
        <v/>
      </c>
      <c r="J132" s="154" t="str">
        <f t="shared" si="146"/>
        <v/>
      </c>
      <c r="K132" s="155" t="str">
        <f t="shared" si="147"/>
        <v/>
      </c>
      <c r="L132" s="449"/>
      <c r="M132" s="154" t="str">
        <f t="shared" si="130"/>
        <v/>
      </c>
      <c r="N132" s="433"/>
      <c r="O132" s="433"/>
      <c r="P132" s="95"/>
      <c r="Q132" s="178"/>
      <c r="R132" s="178" t="str">
        <f t="shared" si="131"/>
        <v/>
      </c>
      <c r="S132" s="95" t="str">
        <f t="shared" si="132"/>
        <v/>
      </c>
      <c r="T132" s="436"/>
      <c r="U132" s="95"/>
      <c r="V132" s="178"/>
      <c r="W132" s="178" t="str">
        <f t="shared" si="133"/>
        <v/>
      </c>
      <c r="X132" s="95" t="str">
        <f t="shared" si="134"/>
        <v/>
      </c>
      <c r="Y132" s="436"/>
      <c r="Z132" s="95"/>
      <c r="AA132" s="178"/>
      <c r="AB132" s="178" t="str">
        <f t="shared" si="135"/>
        <v/>
      </c>
      <c r="AC132" s="95" t="str">
        <f t="shared" si="136"/>
        <v/>
      </c>
      <c r="AD132" s="436"/>
      <c r="AE132" s="95"/>
      <c r="AF132" s="178"/>
      <c r="AG132" s="178" t="str">
        <f t="shared" si="137"/>
        <v/>
      </c>
      <c r="AH132" s="95" t="str">
        <f t="shared" si="138"/>
        <v/>
      </c>
      <c r="AI132" s="436"/>
      <c r="AJ132" s="95"/>
      <c r="AK132" s="178"/>
      <c r="AL132" s="178" t="str">
        <f t="shared" si="139"/>
        <v/>
      </c>
      <c r="AM132" s="95" t="str">
        <f t="shared" si="140"/>
        <v/>
      </c>
      <c r="AN132" s="436"/>
      <c r="AO132" s="95"/>
      <c r="AP132" s="178"/>
      <c r="AQ132" s="178" t="str">
        <f t="shared" si="141"/>
        <v/>
      </c>
      <c r="AR132" s="95" t="str">
        <f t="shared" si="142"/>
        <v/>
      </c>
      <c r="AS132" s="436"/>
      <c r="AT132" s="95"/>
      <c r="AU132" s="178"/>
      <c r="AV132" s="178" t="str">
        <f t="shared" si="143"/>
        <v/>
      </c>
      <c r="AW132" s="95" t="str">
        <f t="shared" si="144"/>
        <v/>
      </c>
      <c r="AX132" s="436"/>
    </row>
    <row r="133" spans="2:50" hidden="1">
      <c r="B133" s="435"/>
      <c r="C133" s="95">
        <v>7</v>
      </c>
      <c r="D133" s="95"/>
      <c r="E133" s="95"/>
      <c r="F133" s="95"/>
      <c r="G133" s="95"/>
      <c r="H133" s="458"/>
      <c r="I133" s="154" t="str">
        <f t="shared" si="145"/>
        <v/>
      </c>
      <c r="J133" s="154" t="str">
        <f t="shared" si="146"/>
        <v/>
      </c>
      <c r="K133" s="155" t="str">
        <f t="shared" si="147"/>
        <v/>
      </c>
      <c r="L133" s="449"/>
      <c r="M133" s="154" t="str">
        <f t="shared" si="130"/>
        <v/>
      </c>
      <c r="N133" s="433"/>
      <c r="O133" s="433"/>
      <c r="P133" s="95"/>
      <c r="Q133" s="178"/>
      <c r="R133" s="178" t="str">
        <f t="shared" si="131"/>
        <v/>
      </c>
      <c r="S133" s="95" t="str">
        <f t="shared" si="132"/>
        <v/>
      </c>
      <c r="T133" s="436"/>
      <c r="U133" s="95"/>
      <c r="V133" s="178"/>
      <c r="W133" s="178" t="str">
        <f t="shared" si="133"/>
        <v/>
      </c>
      <c r="X133" s="95" t="str">
        <f t="shared" si="134"/>
        <v/>
      </c>
      <c r="Y133" s="436"/>
      <c r="Z133" s="95"/>
      <c r="AA133" s="178"/>
      <c r="AB133" s="178" t="str">
        <f t="shared" si="135"/>
        <v/>
      </c>
      <c r="AC133" s="95" t="str">
        <f t="shared" si="136"/>
        <v/>
      </c>
      <c r="AD133" s="436"/>
      <c r="AE133" s="95"/>
      <c r="AF133" s="178"/>
      <c r="AG133" s="178" t="str">
        <f t="shared" si="137"/>
        <v/>
      </c>
      <c r="AH133" s="95" t="str">
        <f t="shared" si="138"/>
        <v/>
      </c>
      <c r="AI133" s="436"/>
      <c r="AJ133" s="95"/>
      <c r="AK133" s="178"/>
      <c r="AL133" s="178" t="str">
        <f t="shared" si="139"/>
        <v/>
      </c>
      <c r="AM133" s="95" t="str">
        <f t="shared" si="140"/>
        <v/>
      </c>
      <c r="AN133" s="436"/>
      <c r="AO133" s="95"/>
      <c r="AP133" s="178"/>
      <c r="AQ133" s="178" t="str">
        <f t="shared" si="141"/>
        <v/>
      </c>
      <c r="AR133" s="95" t="str">
        <f t="shared" si="142"/>
        <v/>
      </c>
      <c r="AS133" s="436"/>
      <c r="AT133" s="95"/>
      <c r="AU133" s="178"/>
      <c r="AV133" s="178" t="str">
        <f t="shared" si="143"/>
        <v/>
      </c>
      <c r="AW133" s="95" t="str">
        <f t="shared" si="144"/>
        <v/>
      </c>
      <c r="AX133" s="436"/>
    </row>
    <row r="134" spans="2:50" hidden="1">
      <c r="B134" s="435"/>
      <c r="C134" s="95">
        <v>8</v>
      </c>
      <c r="D134" s="95"/>
      <c r="E134" s="95"/>
      <c r="F134" s="95"/>
      <c r="G134" s="95"/>
      <c r="H134" s="458"/>
      <c r="I134" s="154" t="str">
        <f t="shared" si="145"/>
        <v/>
      </c>
      <c r="J134" s="154" t="str">
        <f t="shared" si="146"/>
        <v/>
      </c>
      <c r="K134" s="155" t="str">
        <f t="shared" si="147"/>
        <v/>
      </c>
      <c r="L134" s="449"/>
      <c r="M134" s="154" t="str">
        <f t="shared" si="130"/>
        <v/>
      </c>
      <c r="N134" s="433"/>
      <c r="O134" s="433"/>
      <c r="P134" s="95"/>
      <c r="Q134" s="178"/>
      <c r="R134" s="178" t="str">
        <f t="shared" si="131"/>
        <v/>
      </c>
      <c r="S134" s="95" t="str">
        <f t="shared" si="132"/>
        <v/>
      </c>
      <c r="T134" s="436"/>
      <c r="U134" s="95"/>
      <c r="V134" s="178"/>
      <c r="W134" s="178" t="str">
        <f t="shared" si="133"/>
        <v/>
      </c>
      <c r="X134" s="95" t="str">
        <f t="shared" si="134"/>
        <v/>
      </c>
      <c r="Y134" s="436"/>
      <c r="Z134" s="95"/>
      <c r="AA134" s="178"/>
      <c r="AB134" s="178" t="str">
        <f t="shared" si="135"/>
        <v/>
      </c>
      <c r="AC134" s="95" t="str">
        <f t="shared" si="136"/>
        <v/>
      </c>
      <c r="AD134" s="436"/>
      <c r="AE134" s="95"/>
      <c r="AF134" s="178"/>
      <c r="AG134" s="178" t="str">
        <f t="shared" si="137"/>
        <v/>
      </c>
      <c r="AH134" s="95" t="str">
        <f t="shared" si="138"/>
        <v/>
      </c>
      <c r="AI134" s="436"/>
      <c r="AJ134" s="95"/>
      <c r="AK134" s="178"/>
      <c r="AL134" s="178" t="str">
        <f t="shared" si="139"/>
        <v/>
      </c>
      <c r="AM134" s="95" t="str">
        <f t="shared" si="140"/>
        <v/>
      </c>
      <c r="AN134" s="436"/>
      <c r="AO134" s="95"/>
      <c r="AP134" s="178"/>
      <c r="AQ134" s="178" t="str">
        <f t="shared" si="141"/>
        <v/>
      </c>
      <c r="AR134" s="95" t="str">
        <f t="shared" si="142"/>
        <v/>
      </c>
      <c r="AS134" s="436"/>
      <c r="AT134" s="95"/>
      <c r="AU134" s="178"/>
      <c r="AV134" s="178" t="str">
        <f t="shared" si="143"/>
        <v/>
      </c>
      <c r="AW134" s="95" t="str">
        <f t="shared" si="144"/>
        <v/>
      </c>
      <c r="AX134" s="436"/>
    </row>
    <row r="135" spans="2:50" hidden="1">
      <c r="B135" s="435"/>
      <c r="C135" s="95">
        <v>9</v>
      </c>
      <c r="D135" s="95"/>
      <c r="E135" s="95"/>
      <c r="F135" s="95"/>
      <c r="G135" s="95"/>
      <c r="H135" s="458"/>
      <c r="I135" s="154" t="str">
        <f t="shared" si="145"/>
        <v/>
      </c>
      <c r="J135" s="154" t="str">
        <f t="shared" si="146"/>
        <v/>
      </c>
      <c r="K135" s="155" t="str">
        <f t="shared" si="147"/>
        <v/>
      </c>
      <c r="L135" s="449"/>
      <c r="M135" s="154" t="str">
        <f t="shared" si="130"/>
        <v/>
      </c>
      <c r="N135" s="433"/>
      <c r="O135" s="433"/>
      <c r="P135" s="95"/>
      <c r="Q135" s="178"/>
      <c r="R135" s="178" t="str">
        <f t="shared" si="131"/>
        <v/>
      </c>
      <c r="S135" s="95" t="str">
        <f t="shared" si="132"/>
        <v/>
      </c>
      <c r="T135" s="436"/>
      <c r="U135" s="95"/>
      <c r="V135" s="178"/>
      <c r="W135" s="178" t="str">
        <f t="shared" si="133"/>
        <v/>
      </c>
      <c r="X135" s="95" t="str">
        <f t="shared" si="134"/>
        <v/>
      </c>
      <c r="Y135" s="436"/>
      <c r="Z135" s="95"/>
      <c r="AA135" s="178"/>
      <c r="AB135" s="178" t="str">
        <f t="shared" si="135"/>
        <v/>
      </c>
      <c r="AC135" s="95" t="str">
        <f t="shared" si="136"/>
        <v/>
      </c>
      <c r="AD135" s="436"/>
      <c r="AE135" s="95"/>
      <c r="AF135" s="178"/>
      <c r="AG135" s="178" t="str">
        <f t="shared" si="137"/>
        <v/>
      </c>
      <c r="AH135" s="95" t="str">
        <f t="shared" si="138"/>
        <v/>
      </c>
      <c r="AI135" s="436"/>
      <c r="AJ135" s="95"/>
      <c r="AK135" s="178"/>
      <c r="AL135" s="178" t="str">
        <f t="shared" si="139"/>
        <v/>
      </c>
      <c r="AM135" s="95" t="str">
        <f t="shared" si="140"/>
        <v/>
      </c>
      <c r="AN135" s="436"/>
      <c r="AO135" s="95"/>
      <c r="AP135" s="178"/>
      <c r="AQ135" s="178" t="str">
        <f t="shared" si="141"/>
        <v/>
      </c>
      <c r="AR135" s="95" t="str">
        <f t="shared" si="142"/>
        <v/>
      </c>
      <c r="AS135" s="436"/>
      <c r="AT135" s="95"/>
      <c r="AU135" s="178"/>
      <c r="AV135" s="178" t="str">
        <f t="shared" si="143"/>
        <v/>
      </c>
      <c r="AW135" s="95" t="str">
        <f t="shared" si="144"/>
        <v/>
      </c>
      <c r="AX135" s="436"/>
    </row>
    <row r="136" spans="2:50" hidden="1">
      <c r="B136" s="435"/>
      <c r="C136" s="95">
        <v>10</v>
      </c>
      <c r="D136" s="95"/>
      <c r="E136" s="95"/>
      <c r="F136" s="95"/>
      <c r="G136" s="95"/>
      <c r="H136" s="458"/>
      <c r="I136" s="154" t="str">
        <f t="shared" si="145"/>
        <v/>
      </c>
      <c r="J136" s="154" t="str">
        <f t="shared" si="146"/>
        <v/>
      </c>
      <c r="K136" s="155" t="str">
        <f t="shared" si="147"/>
        <v/>
      </c>
      <c r="L136" s="449"/>
      <c r="M136" s="154" t="str">
        <f t="shared" si="130"/>
        <v/>
      </c>
      <c r="N136" s="433"/>
      <c r="O136" s="433"/>
      <c r="P136" s="95"/>
      <c r="Q136" s="178"/>
      <c r="R136" s="178" t="str">
        <f t="shared" si="131"/>
        <v/>
      </c>
      <c r="S136" s="95" t="str">
        <f t="shared" si="132"/>
        <v/>
      </c>
      <c r="T136" s="436"/>
      <c r="U136" s="95"/>
      <c r="V136" s="178"/>
      <c r="W136" s="178" t="str">
        <f t="shared" si="133"/>
        <v/>
      </c>
      <c r="X136" s="95" t="str">
        <f t="shared" si="134"/>
        <v/>
      </c>
      <c r="Y136" s="436"/>
      <c r="Z136" s="95"/>
      <c r="AA136" s="178"/>
      <c r="AB136" s="178" t="str">
        <f t="shared" si="135"/>
        <v/>
      </c>
      <c r="AC136" s="95" t="str">
        <f t="shared" si="136"/>
        <v/>
      </c>
      <c r="AD136" s="436"/>
      <c r="AE136" s="95"/>
      <c r="AF136" s="178"/>
      <c r="AG136" s="178" t="str">
        <f t="shared" si="137"/>
        <v/>
      </c>
      <c r="AH136" s="95" t="str">
        <f t="shared" si="138"/>
        <v/>
      </c>
      <c r="AI136" s="436"/>
      <c r="AJ136" s="95"/>
      <c r="AK136" s="178"/>
      <c r="AL136" s="178" t="str">
        <f t="shared" si="139"/>
        <v/>
      </c>
      <c r="AM136" s="95" t="str">
        <f t="shared" si="140"/>
        <v/>
      </c>
      <c r="AN136" s="436"/>
      <c r="AO136" s="95"/>
      <c r="AP136" s="178"/>
      <c r="AQ136" s="178" t="str">
        <f t="shared" si="141"/>
        <v/>
      </c>
      <c r="AR136" s="95" t="str">
        <f t="shared" si="142"/>
        <v/>
      </c>
      <c r="AS136" s="436"/>
      <c r="AT136" s="95"/>
      <c r="AU136" s="178"/>
      <c r="AV136" s="178" t="str">
        <f t="shared" si="143"/>
        <v/>
      </c>
      <c r="AW136" s="95" t="str">
        <f t="shared" si="144"/>
        <v/>
      </c>
      <c r="AX136" s="436"/>
    </row>
    <row r="137" spans="2:50" hidden="1">
      <c r="B137" s="435"/>
      <c r="C137" s="95">
        <v>11</v>
      </c>
      <c r="D137" s="95"/>
      <c r="E137" s="95"/>
      <c r="F137" s="95"/>
      <c r="G137" s="95"/>
      <c r="H137" s="458"/>
      <c r="I137" s="154" t="str">
        <f t="shared" si="145"/>
        <v/>
      </c>
      <c r="J137" s="154" t="str">
        <f t="shared" si="146"/>
        <v/>
      </c>
      <c r="K137" s="155" t="str">
        <f t="shared" si="147"/>
        <v/>
      </c>
      <c r="L137" s="449"/>
      <c r="M137" s="154" t="str">
        <f t="shared" si="130"/>
        <v/>
      </c>
      <c r="N137" s="433"/>
      <c r="O137" s="433"/>
      <c r="P137" s="95"/>
      <c r="Q137" s="178"/>
      <c r="R137" s="178" t="str">
        <f t="shared" si="131"/>
        <v/>
      </c>
      <c r="S137" s="95" t="str">
        <f t="shared" si="132"/>
        <v/>
      </c>
      <c r="T137" s="436"/>
      <c r="U137" s="95"/>
      <c r="V137" s="178"/>
      <c r="W137" s="178" t="str">
        <f t="shared" si="133"/>
        <v/>
      </c>
      <c r="X137" s="95" t="str">
        <f t="shared" si="134"/>
        <v/>
      </c>
      <c r="Y137" s="436"/>
      <c r="Z137" s="95"/>
      <c r="AA137" s="178"/>
      <c r="AB137" s="178" t="str">
        <f t="shared" si="135"/>
        <v/>
      </c>
      <c r="AC137" s="95" t="str">
        <f t="shared" si="136"/>
        <v/>
      </c>
      <c r="AD137" s="436"/>
      <c r="AE137" s="95"/>
      <c r="AF137" s="178"/>
      <c r="AG137" s="178" t="str">
        <f t="shared" si="137"/>
        <v/>
      </c>
      <c r="AH137" s="95" t="str">
        <f t="shared" si="138"/>
        <v/>
      </c>
      <c r="AI137" s="436"/>
      <c r="AJ137" s="95"/>
      <c r="AK137" s="178"/>
      <c r="AL137" s="178" t="str">
        <f t="shared" si="139"/>
        <v/>
      </c>
      <c r="AM137" s="95" t="str">
        <f t="shared" si="140"/>
        <v/>
      </c>
      <c r="AN137" s="436"/>
      <c r="AO137" s="95"/>
      <c r="AP137" s="178"/>
      <c r="AQ137" s="178" t="str">
        <f t="shared" si="141"/>
        <v/>
      </c>
      <c r="AR137" s="95" t="str">
        <f t="shared" si="142"/>
        <v/>
      </c>
      <c r="AS137" s="436"/>
      <c r="AT137" s="95"/>
      <c r="AU137" s="178"/>
      <c r="AV137" s="178" t="str">
        <f t="shared" si="143"/>
        <v/>
      </c>
      <c r="AW137" s="95" t="str">
        <f t="shared" si="144"/>
        <v/>
      </c>
      <c r="AX137" s="436"/>
    </row>
    <row r="138" spans="2:50" hidden="1">
      <c r="B138" s="435"/>
      <c r="C138" s="95">
        <v>12</v>
      </c>
      <c r="D138" s="95"/>
      <c r="E138" s="95"/>
      <c r="F138" s="95"/>
      <c r="G138" s="95"/>
      <c r="H138" s="458"/>
      <c r="I138" s="154" t="str">
        <f t="shared" si="145"/>
        <v/>
      </c>
      <c r="J138" s="154" t="str">
        <f t="shared" si="146"/>
        <v/>
      </c>
      <c r="K138" s="155" t="str">
        <f t="shared" si="147"/>
        <v/>
      </c>
      <c r="L138" s="449"/>
      <c r="M138" s="154" t="str">
        <f t="shared" si="130"/>
        <v/>
      </c>
      <c r="N138" s="433"/>
      <c r="O138" s="433"/>
      <c r="P138" s="95"/>
      <c r="Q138" s="178"/>
      <c r="R138" s="178" t="str">
        <f t="shared" si="131"/>
        <v/>
      </c>
      <c r="S138" s="95" t="str">
        <f t="shared" si="132"/>
        <v/>
      </c>
      <c r="T138" s="436"/>
      <c r="U138" s="95"/>
      <c r="V138" s="178"/>
      <c r="W138" s="178" t="str">
        <f t="shared" si="133"/>
        <v/>
      </c>
      <c r="X138" s="95" t="str">
        <f t="shared" si="134"/>
        <v/>
      </c>
      <c r="Y138" s="436"/>
      <c r="Z138" s="95"/>
      <c r="AA138" s="178"/>
      <c r="AB138" s="178" t="str">
        <f t="shared" si="135"/>
        <v/>
      </c>
      <c r="AC138" s="95" t="str">
        <f t="shared" si="136"/>
        <v/>
      </c>
      <c r="AD138" s="436"/>
      <c r="AE138" s="95"/>
      <c r="AF138" s="178"/>
      <c r="AG138" s="178" t="str">
        <f t="shared" si="137"/>
        <v/>
      </c>
      <c r="AH138" s="95" t="str">
        <f t="shared" si="138"/>
        <v/>
      </c>
      <c r="AI138" s="436"/>
      <c r="AJ138" s="95"/>
      <c r="AK138" s="178"/>
      <c r="AL138" s="178" t="str">
        <f t="shared" si="139"/>
        <v/>
      </c>
      <c r="AM138" s="95" t="str">
        <f t="shared" si="140"/>
        <v/>
      </c>
      <c r="AN138" s="436"/>
      <c r="AO138" s="95"/>
      <c r="AP138" s="178"/>
      <c r="AQ138" s="178" t="str">
        <f t="shared" si="141"/>
        <v/>
      </c>
      <c r="AR138" s="95" t="str">
        <f t="shared" si="142"/>
        <v/>
      </c>
      <c r="AS138" s="436"/>
      <c r="AT138" s="95"/>
      <c r="AU138" s="178"/>
      <c r="AV138" s="178" t="str">
        <f t="shared" si="143"/>
        <v/>
      </c>
      <c r="AW138" s="95" t="str">
        <f t="shared" si="144"/>
        <v/>
      </c>
      <c r="AX138" s="436"/>
    </row>
    <row r="139" spans="2:50" hidden="1">
      <c r="B139" s="435"/>
      <c r="C139" s="95">
        <v>13</v>
      </c>
      <c r="D139" s="95"/>
      <c r="E139" s="95"/>
      <c r="F139" s="95"/>
      <c r="G139" s="95"/>
      <c r="H139" s="458"/>
      <c r="I139" s="154" t="str">
        <f t="shared" si="145"/>
        <v/>
      </c>
      <c r="J139" s="154" t="str">
        <f t="shared" si="146"/>
        <v/>
      </c>
      <c r="K139" s="155" t="str">
        <f t="shared" si="147"/>
        <v/>
      </c>
      <c r="L139" s="449"/>
      <c r="M139" s="154" t="str">
        <f t="shared" si="130"/>
        <v/>
      </c>
      <c r="N139" s="433"/>
      <c r="O139" s="433"/>
      <c r="P139" s="95"/>
      <c r="Q139" s="178"/>
      <c r="R139" s="178" t="str">
        <f t="shared" si="131"/>
        <v/>
      </c>
      <c r="S139" s="95" t="str">
        <f t="shared" si="132"/>
        <v/>
      </c>
      <c r="T139" s="436"/>
      <c r="U139" s="95"/>
      <c r="V139" s="178"/>
      <c r="W139" s="178" t="str">
        <f t="shared" si="133"/>
        <v/>
      </c>
      <c r="X139" s="95" t="str">
        <f t="shared" si="134"/>
        <v/>
      </c>
      <c r="Y139" s="436"/>
      <c r="Z139" s="95"/>
      <c r="AA139" s="178"/>
      <c r="AB139" s="178" t="str">
        <f t="shared" si="135"/>
        <v/>
      </c>
      <c r="AC139" s="95" t="str">
        <f t="shared" si="136"/>
        <v/>
      </c>
      <c r="AD139" s="436"/>
      <c r="AE139" s="95"/>
      <c r="AF139" s="178"/>
      <c r="AG139" s="178" t="str">
        <f t="shared" si="137"/>
        <v/>
      </c>
      <c r="AH139" s="95" t="str">
        <f t="shared" si="138"/>
        <v/>
      </c>
      <c r="AI139" s="436"/>
      <c r="AJ139" s="95"/>
      <c r="AK139" s="178"/>
      <c r="AL139" s="178" t="str">
        <f t="shared" si="139"/>
        <v/>
      </c>
      <c r="AM139" s="95" t="str">
        <f t="shared" si="140"/>
        <v/>
      </c>
      <c r="AN139" s="436"/>
      <c r="AO139" s="95"/>
      <c r="AP139" s="178"/>
      <c r="AQ139" s="178" t="str">
        <f t="shared" si="141"/>
        <v/>
      </c>
      <c r="AR139" s="95" t="str">
        <f t="shared" si="142"/>
        <v/>
      </c>
      <c r="AS139" s="436"/>
      <c r="AT139" s="95"/>
      <c r="AU139" s="178"/>
      <c r="AV139" s="178" t="str">
        <f t="shared" si="143"/>
        <v/>
      </c>
      <c r="AW139" s="95" t="str">
        <f t="shared" si="144"/>
        <v/>
      </c>
      <c r="AX139" s="436"/>
    </row>
    <row r="140" spans="2:50" hidden="1">
      <c r="B140" s="435"/>
      <c r="C140" s="95">
        <v>14</v>
      </c>
      <c r="D140" s="95"/>
      <c r="E140" s="95"/>
      <c r="F140" s="95"/>
      <c r="G140" s="95"/>
      <c r="H140" s="458"/>
      <c r="I140" s="154" t="str">
        <f t="shared" si="145"/>
        <v/>
      </c>
      <c r="J140" s="154" t="str">
        <f t="shared" si="146"/>
        <v/>
      </c>
      <c r="K140" s="155" t="str">
        <f t="shared" si="147"/>
        <v/>
      </c>
      <c r="L140" s="449"/>
      <c r="M140" s="154" t="str">
        <f t="shared" si="130"/>
        <v/>
      </c>
      <c r="N140" s="433"/>
      <c r="O140" s="433"/>
      <c r="P140" s="95"/>
      <c r="Q140" s="178"/>
      <c r="R140" s="178" t="str">
        <f t="shared" si="131"/>
        <v/>
      </c>
      <c r="S140" s="95" t="str">
        <f t="shared" si="132"/>
        <v/>
      </c>
      <c r="T140" s="436"/>
      <c r="U140" s="95"/>
      <c r="V140" s="178"/>
      <c r="W140" s="178" t="str">
        <f t="shared" si="133"/>
        <v/>
      </c>
      <c r="X140" s="95" t="str">
        <f t="shared" si="134"/>
        <v/>
      </c>
      <c r="Y140" s="436"/>
      <c r="Z140" s="95"/>
      <c r="AA140" s="178"/>
      <c r="AB140" s="178" t="str">
        <f t="shared" si="135"/>
        <v/>
      </c>
      <c r="AC140" s="95" t="str">
        <f t="shared" si="136"/>
        <v/>
      </c>
      <c r="AD140" s="436"/>
      <c r="AE140" s="95"/>
      <c r="AF140" s="178"/>
      <c r="AG140" s="178" t="str">
        <f t="shared" si="137"/>
        <v/>
      </c>
      <c r="AH140" s="95" t="str">
        <f t="shared" si="138"/>
        <v/>
      </c>
      <c r="AI140" s="436"/>
      <c r="AJ140" s="95"/>
      <c r="AK140" s="178"/>
      <c r="AL140" s="178" t="str">
        <f t="shared" si="139"/>
        <v/>
      </c>
      <c r="AM140" s="95" t="str">
        <f t="shared" si="140"/>
        <v/>
      </c>
      <c r="AN140" s="436"/>
      <c r="AO140" s="95"/>
      <c r="AP140" s="178"/>
      <c r="AQ140" s="178" t="str">
        <f t="shared" si="141"/>
        <v/>
      </c>
      <c r="AR140" s="95" t="str">
        <f t="shared" si="142"/>
        <v/>
      </c>
      <c r="AS140" s="436"/>
      <c r="AT140" s="95"/>
      <c r="AU140" s="178"/>
      <c r="AV140" s="178" t="str">
        <f t="shared" si="143"/>
        <v/>
      </c>
      <c r="AW140" s="95" t="str">
        <f t="shared" si="144"/>
        <v/>
      </c>
      <c r="AX140" s="436"/>
    </row>
    <row r="141" spans="2:50" hidden="1">
      <c r="B141" s="435"/>
      <c r="C141" s="95">
        <v>15</v>
      </c>
      <c r="D141" s="95"/>
      <c r="E141" s="95"/>
      <c r="F141" s="95"/>
      <c r="G141" s="95"/>
      <c r="H141" s="459"/>
      <c r="I141" s="154" t="str">
        <f t="shared" si="145"/>
        <v/>
      </c>
      <c r="J141" s="154" t="str">
        <f t="shared" si="146"/>
        <v/>
      </c>
      <c r="K141" s="155" t="str">
        <f t="shared" si="147"/>
        <v/>
      </c>
      <c r="L141" s="449"/>
      <c r="M141" s="154" t="str">
        <f t="shared" si="130"/>
        <v/>
      </c>
      <c r="N141" s="433"/>
      <c r="O141" s="433"/>
      <c r="P141" s="95"/>
      <c r="Q141" s="178"/>
      <c r="R141" s="178" t="str">
        <f t="shared" si="131"/>
        <v/>
      </c>
      <c r="S141" s="95" t="str">
        <f t="shared" si="132"/>
        <v/>
      </c>
      <c r="T141" s="436"/>
      <c r="U141" s="95"/>
      <c r="V141" s="178"/>
      <c r="W141" s="178" t="str">
        <f t="shared" si="133"/>
        <v/>
      </c>
      <c r="X141" s="95" t="str">
        <f t="shared" si="134"/>
        <v/>
      </c>
      <c r="Y141" s="436"/>
      <c r="Z141" s="95"/>
      <c r="AA141" s="178"/>
      <c r="AB141" s="178" t="str">
        <f t="shared" si="135"/>
        <v/>
      </c>
      <c r="AC141" s="95" t="str">
        <f t="shared" si="136"/>
        <v/>
      </c>
      <c r="AD141" s="436"/>
      <c r="AE141" s="95"/>
      <c r="AF141" s="178"/>
      <c r="AG141" s="178" t="str">
        <f t="shared" si="137"/>
        <v/>
      </c>
      <c r="AH141" s="95" t="str">
        <f t="shared" si="138"/>
        <v/>
      </c>
      <c r="AI141" s="436"/>
      <c r="AJ141" s="95"/>
      <c r="AK141" s="178"/>
      <c r="AL141" s="178" t="str">
        <f t="shared" si="139"/>
        <v/>
      </c>
      <c r="AM141" s="95" t="str">
        <f t="shared" si="140"/>
        <v/>
      </c>
      <c r="AN141" s="436"/>
      <c r="AO141" s="95"/>
      <c r="AP141" s="178"/>
      <c r="AQ141" s="178" t="str">
        <f t="shared" si="141"/>
        <v/>
      </c>
      <c r="AR141" s="95" t="str">
        <f t="shared" si="142"/>
        <v/>
      </c>
      <c r="AS141" s="436"/>
      <c r="AT141" s="95"/>
      <c r="AU141" s="178"/>
      <c r="AV141" s="178" t="str">
        <f t="shared" si="143"/>
        <v/>
      </c>
      <c r="AW141" s="95" t="str">
        <f t="shared" si="144"/>
        <v/>
      </c>
      <c r="AX141" s="436"/>
    </row>
    <row r="142" spans="2:50" ht="15.75" hidden="1">
      <c r="B142" s="443" t="s">
        <v>167</v>
      </c>
      <c r="C142" s="444"/>
      <c r="D142" s="444"/>
      <c r="E142" s="444"/>
      <c r="F142" s="444"/>
      <c r="G142" s="444"/>
      <c r="H142" s="444"/>
      <c r="I142" s="151"/>
      <c r="J142" s="151"/>
      <c r="K142" s="151"/>
      <c r="L142" s="151"/>
      <c r="M142" s="151"/>
      <c r="N142" s="433" t="s">
        <v>159</v>
      </c>
      <c r="O142" s="446" t="s">
        <v>106</v>
      </c>
      <c r="P142" s="448">
        <f>AT122+1</f>
        <v>45916</v>
      </c>
      <c r="Q142" s="435"/>
      <c r="R142" s="435"/>
      <c r="S142" s="435"/>
      <c r="T142" s="435"/>
      <c r="U142" s="448">
        <f>P142+1</f>
        <v>45917</v>
      </c>
      <c r="V142" s="435"/>
      <c r="W142" s="435"/>
      <c r="X142" s="435"/>
      <c r="Y142" s="435"/>
      <c r="Z142" s="448">
        <f>U142+1</f>
        <v>45918</v>
      </c>
      <c r="AA142" s="435"/>
      <c r="AB142" s="435"/>
      <c r="AC142" s="435"/>
      <c r="AD142" s="435"/>
      <c r="AE142" s="448">
        <f>Z142+1</f>
        <v>45919</v>
      </c>
      <c r="AF142" s="435"/>
      <c r="AG142" s="435"/>
      <c r="AH142" s="435"/>
      <c r="AI142" s="435"/>
      <c r="AJ142" s="448">
        <f>AE142+1</f>
        <v>45920</v>
      </c>
      <c r="AK142" s="435"/>
      <c r="AL142" s="435"/>
      <c r="AM142" s="435"/>
      <c r="AN142" s="435"/>
      <c r="AO142" s="448">
        <f>AJ142+1</f>
        <v>45921</v>
      </c>
      <c r="AP142" s="435"/>
      <c r="AQ142" s="435"/>
      <c r="AR142" s="435"/>
      <c r="AS142" s="435"/>
      <c r="AT142" s="448">
        <f>AO142+1</f>
        <v>45922</v>
      </c>
      <c r="AU142" s="435"/>
      <c r="AV142" s="435"/>
      <c r="AW142" s="435"/>
      <c r="AX142" s="435"/>
    </row>
    <row r="143" spans="2:50" ht="15.75" hidden="1">
      <c r="B143" s="445"/>
      <c r="C143" s="445"/>
      <c r="D143" s="445"/>
      <c r="E143" s="445"/>
      <c r="F143" s="445"/>
      <c r="G143" s="445"/>
      <c r="H143" s="445"/>
      <c r="I143" s="151"/>
      <c r="J143" s="151"/>
      <c r="K143" s="151"/>
      <c r="L143" s="151"/>
      <c r="M143" s="151"/>
      <c r="N143" s="433"/>
      <c r="O143" s="447"/>
      <c r="P143" s="448" t="s">
        <v>120</v>
      </c>
      <c r="Q143" s="435"/>
      <c r="R143" s="435"/>
      <c r="S143" s="435"/>
      <c r="T143" s="435"/>
      <c r="U143" s="448" t="s">
        <v>114</v>
      </c>
      <c r="V143" s="435"/>
      <c r="W143" s="435"/>
      <c r="X143" s="435"/>
      <c r="Y143" s="435"/>
      <c r="Z143" s="448" t="s">
        <v>115</v>
      </c>
      <c r="AA143" s="435"/>
      <c r="AB143" s="435"/>
      <c r="AC143" s="435"/>
      <c r="AD143" s="435"/>
      <c r="AE143" s="448" t="s">
        <v>116</v>
      </c>
      <c r="AF143" s="435"/>
      <c r="AG143" s="435"/>
      <c r="AH143" s="435"/>
      <c r="AI143" s="435"/>
      <c r="AJ143" s="448" t="s">
        <v>117</v>
      </c>
      <c r="AK143" s="435"/>
      <c r="AL143" s="435"/>
      <c r="AM143" s="435"/>
      <c r="AN143" s="435"/>
      <c r="AO143" s="448" t="s">
        <v>118</v>
      </c>
      <c r="AP143" s="435"/>
      <c r="AQ143" s="435"/>
      <c r="AR143" s="435"/>
      <c r="AS143" s="435"/>
      <c r="AT143" s="448" t="s">
        <v>119</v>
      </c>
      <c r="AU143" s="435"/>
      <c r="AV143" s="435"/>
      <c r="AW143" s="435"/>
      <c r="AX143" s="435"/>
    </row>
    <row r="144" spans="2:50" hidden="1">
      <c r="B144" s="433" t="s">
        <v>155</v>
      </c>
      <c r="C144" s="433" t="s">
        <v>147</v>
      </c>
      <c r="D144" s="433"/>
      <c r="E144" s="433" t="s">
        <v>149</v>
      </c>
      <c r="F144" s="433"/>
      <c r="G144" s="433"/>
      <c r="H144" s="440" t="s">
        <v>156</v>
      </c>
      <c r="I144" s="434" t="s">
        <v>225</v>
      </c>
      <c r="J144" s="434"/>
      <c r="K144" s="434"/>
      <c r="L144" s="434" t="s">
        <v>156</v>
      </c>
      <c r="M144" s="434" t="s">
        <v>168</v>
      </c>
      <c r="N144" s="433"/>
      <c r="O144" s="433" t="s">
        <v>158</v>
      </c>
      <c r="P144" s="430" t="s">
        <v>152</v>
      </c>
      <c r="Q144" s="431"/>
      <c r="R144" s="431"/>
      <c r="S144" s="432"/>
      <c r="T144" s="433" t="s">
        <v>156</v>
      </c>
      <c r="U144" s="430" t="s">
        <v>152</v>
      </c>
      <c r="V144" s="431"/>
      <c r="W144" s="431"/>
      <c r="X144" s="432"/>
      <c r="Y144" s="433" t="s">
        <v>156</v>
      </c>
      <c r="Z144" s="430" t="s">
        <v>152</v>
      </c>
      <c r="AA144" s="431"/>
      <c r="AB144" s="431"/>
      <c r="AC144" s="432"/>
      <c r="AD144" s="433" t="s">
        <v>156</v>
      </c>
      <c r="AE144" s="430" t="s">
        <v>152</v>
      </c>
      <c r="AF144" s="431"/>
      <c r="AG144" s="431"/>
      <c r="AH144" s="432"/>
      <c r="AI144" s="433" t="s">
        <v>156</v>
      </c>
      <c r="AJ144" s="430" t="s">
        <v>152</v>
      </c>
      <c r="AK144" s="431"/>
      <c r="AL144" s="431"/>
      <c r="AM144" s="432"/>
      <c r="AN144" s="433" t="s">
        <v>156</v>
      </c>
      <c r="AO144" s="430" t="s">
        <v>152</v>
      </c>
      <c r="AP144" s="431"/>
      <c r="AQ144" s="431"/>
      <c r="AR144" s="432"/>
      <c r="AS144" s="433" t="s">
        <v>156</v>
      </c>
      <c r="AT144" s="430" t="s">
        <v>152</v>
      </c>
      <c r="AU144" s="431"/>
      <c r="AV144" s="431"/>
      <c r="AW144" s="432"/>
      <c r="AX144" s="433" t="s">
        <v>156</v>
      </c>
    </row>
    <row r="145" spans="2:50" hidden="1">
      <c r="B145" s="433"/>
      <c r="C145" s="433"/>
      <c r="D145" s="433"/>
      <c r="E145" s="433" t="s">
        <v>148</v>
      </c>
      <c r="F145" s="433"/>
      <c r="G145" s="433"/>
      <c r="H145" s="441"/>
      <c r="I145" s="434" t="s">
        <v>148</v>
      </c>
      <c r="J145" s="434"/>
      <c r="K145" s="434"/>
      <c r="L145" s="434"/>
      <c r="M145" s="434"/>
      <c r="N145" s="433"/>
      <c r="O145" s="433"/>
      <c r="P145" s="430" t="s">
        <v>153</v>
      </c>
      <c r="Q145" s="431"/>
      <c r="R145" s="431"/>
      <c r="S145" s="432"/>
      <c r="T145" s="433"/>
      <c r="U145" s="430" t="s">
        <v>153</v>
      </c>
      <c r="V145" s="431"/>
      <c r="W145" s="431"/>
      <c r="X145" s="432"/>
      <c r="Y145" s="433"/>
      <c r="Z145" s="430" t="s">
        <v>153</v>
      </c>
      <c r="AA145" s="431"/>
      <c r="AB145" s="431"/>
      <c r="AC145" s="432"/>
      <c r="AD145" s="433"/>
      <c r="AE145" s="430" t="s">
        <v>153</v>
      </c>
      <c r="AF145" s="431"/>
      <c r="AG145" s="431"/>
      <c r="AH145" s="432"/>
      <c r="AI145" s="433"/>
      <c r="AJ145" s="430" t="s">
        <v>153</v>
      </c>
      <c r="AK145" s="431"/>
      <c r="AL145" s="431"/>
      <c r="AM145" s="432"/>
      <c r="AN145" s="433"/>
      <c r="AO145" s="430" t="s">
        <v>153</v>
      </c>
      <c r="AP145" s="431"/>
      <c r="AQ145" s="431"/>
      <c r="AR145" s="432"/>
      <c r="AS145" s="433"/>
      <c r="AT145" s="430" t="s">
        <v>153</v>
      </c>
      <c r="AU145" s="431"/>
      <c r="AV145" s="431"/>
      <c r="AW145" s="432"/>
      <c r="AX145" s="433"/>
    </row>
    <row r="146" spans="2:50" hidden="1">
      <c r="B146" s="433"/>
      <c r="C146" s="433"/>
      <c r="D146" s="433"/>
      <c r="E146" s="94" t="s">
        <v>150</v>
      </c>
      <c r="F146" s="94" t="s">
        <v>151</v>
      </c>
      <c r="G146" s="94" t="s">
        <v>154</v>
      </c>
      <c r="H146" s="442"/>
      <c r="I146" s="153" t="s">
        <v>150</v>
      </c>
      <c r="J146" s="153" t="s">
        <v>151</v>
      </c>
      <c r="K146" s="153" t="s">
        <v>154</v>
      </c>
      <c r="L146" s="434"/>
      <c r="M146" s="434"/>
      <c r="N146" s="433"/>
      <c r="O146" s="433"/>
      <c r="P146" s="94" t="s">
        <v>150</v>
      </c>
      <c r="Q146" s="94" t="s">
        <v>151</v>
      </c>
      <c r="R146" s="94" t="s">
        <v>154</v>
      </c>
      <c r="S146" s="94" t="s">
        <v>168</v>
      </c>
      <c r="T146" s="433"/>
      <c r="U146" s="94" t="s">
        <v>150</v>
      </c>
      <c r="V146" s="94" t="s">
        <v>151</v>
      </c>
      <c r="W146" s="94" t="s">
        <v>154</v>
      </c>
      <c r="X146" s="94" t="s">
        <v>168</v>
      </c>
      <c r="Y146" s="433"/>
      <c r="Z146" s="94" t="s">
        <v>150</v>
      </c>
      <c r="AA146" s="94" t="s">
        <v>151</v>
      </c>
      <c r="AB146" s="94" t="s">
        <v>154</v>
      </c>
      <c r="AC146" s="94" t="s">
        <v>168</v>
      </c>
      <c r="AD146" s="43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3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3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3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33"/>
    </row>
    <row r="147" spans="2:50" hidden="1">
      <c r="B147" s="435" t="s">
        <v>140</v>
      </c>
      <c r="C147" s="95">
        <v>1</v>
      </c>
      <c r="D147" s="95" t="s">
        <v>425</v>
      </c>
      <c r="E147" s="95">
        <v>17</v>
      </c>
      <c r="F147" s="95">
        <v>2000</v>
      </c>
      <c r="G147" s="178">
        <f t="shared" ref="G147:G148" si="148">F147/E147</f>
        <v>117.64705882352941</v>
      </c>
      <c r="H147" s="457">
        <f>AVERAGE(G147:G161)</f>
        <v>87.66968325791855</v>
      </c>
      <c r="I147" s="154">
        <f t="shared" ref="I147:I149" si="149">IFERROR(AVERAGE(P147,U147,Z147,AE147,AJ147,AO147,AT147),"")</f>
        <v>17</v>
      </c>
      <c r="J147" s="154">
        <f t="shared" ref="J147:J149" si="150">IFERROR(AVERAGE(Q147,V147,AA147,AF147,AK147,AP147,AU147),"")</f>
        <v>1910.2019870631727</v>
      </c>
      <c r="K147" s="155">
        <f t="shared" ref="K147:K149" si="151">IFERROR(AVERAGE(R147,W147,AB147,AG147,AL147,AQ147,AV147),"")</f>
        <v>112.36482276842193</v>
      </c>
      <c r="L147" s="449">
        <f>IFERROR(AVERAGE(K147:K161),"-")</f>
        <v>83.679699444228817</v>
      </c>
      <c r="M147" s="154">
        <f>IFERROR(RANK(K147, K$147:K$161),"")</f>
        <v>1</v>
      </c>
      <c r="N147" s="433"/>
      <c r="O147" s="433"/>
      <c r="P147" s="95">
        <v>17</v>
      </c>
      <c r="Q147" s="178">
        <v>1915.6097560975602</v>
      </c>
      <c r="R147" s="178">
        <f>IFERROR(Q147/P147,"")</f>
        <v>112.68292682926824</v>
      </c>
      <c r="S147" s="95">
        <f>IFERROR(RANK(R147, R$147:R$161),"")</f>
        <v>1</v>
      </c>
      <c r="T147" s="436">
        <f>AVERAGE(R147:R161)</f>
        <v>83.891320964491683</v>
      </c>
      <c r="U147" s="95">
        <v>17</v>
      </c>
      <c r="V147" s="178">
        <v>1907.1428571428564</v>
      </c>
      <c r="W147" s="178">
        <f>IFERROR(V147/U147,"")</f>
        <v>112.1848739495798</v>
      </c>
      <c r="X147" s="95">
        <f>IFERROR(RANK(W147, W$147:W$161),"")</f>
        <v>1</v>
      </c>
      <c r="Y147" s="436">
        <f>AVERAGE(W147:W161)</f>
        <v>83.489574720764864</v>
      </c>
      <c r="Z147" s="95">
        <v>17</v>
      </c>
      <c r="AA147" s="178">
        <v>1911.0000000000009</v>
      </c>
      <c r="AB147" s="178">
        <f>IFERROR(AA147/Z147,"")</f>
        <v>112.4117647058824</v>
      </c>
      <c r="AC147" s="95">
        <f>IFERROR(RANK(AB147, AB$147:AB$161),"")</f>
        <v>1</v>
      </c>
      <c r="AD147" s="436">
        <f>AVERAGE(AB147:AB161)</f>
        <v>83.635288389942161</v>
      </c>
      <c r="AE147" s="95">
        <v>17</v>
      </c>
      <c r="AF147" s="178">
        <v>1899.3103448275851</v>
      </c>
      <c r="AG147" s="178">
        <f>IFERROR(AF147/AE147,"")</f>
        <v>111.72413793103442</v>
      </c>
      <c r="AH147" s="95">
        <f>IFERROR(RANK(AG147, AG$147:AG$161),"")</f>
        <v>1</v>
      </c>
      <c r="AI147" s="436">
        <f>AVERAGE(AG147:AG161)</f>
        <v>83.455475558923808</v>
      </c>
      <c r="AJ147" s="95">
        <v>17</v>
      </c>
      <c r="AK147" s="178">
        <v>1910.9090909090908</v>
      </c>
      <c r="AL147" s="178">
        <f>IFERROR(AK147/AJ147,"")</f>
        <v>112.40641711229945</v>
      </c>
      <c r="AM147" s="95">
        <f>IFERROR(RANK(AL147, AL$147:AL$161),"")</f>
        <v>1</v>
      </c>
      <c r="AN147" s="436">
        <f>AVERAGE(AL147:AL161)</f>
        <v>83.584865360883441</v>
      </c>
      <c r="AO147" s="95">
        <v>17</v>
      </c>
      <c r="AP147" s="178">
        <v>1901.8604651162786</v>
      </c>
      <c r="AQ147" s="178">
        <f>IFERROR(AP147/AO147,"")</f>
        <v>111.87414500683992</v>
      </c>
      <c r="AR147" s="95">
        <f>IFERROR(RANK(AQ147, AQ$147:AQ$161),"")</f>
        <v>1</v>
      </c>
      <c r="AS147" s="436">
        <f>AVERAGE(AQ147:AQ161)</f>
        <v>83.50396213552699</v>
      </c>
      <c r="AT147" s="95">
        <v>17</v>
      </c>
      <c r="AU147" s="178">
        <v>1925.5813953488368</v>
      </c>
      <c r="AV147" s="178">
        <f>IFERROR(AU147/AT147,"")</f>
        <v>113.26949384404922</v>
      </c>
      <c r="AW147" s="95">
        <f>IFERROR(RANK(AV147, AV$147:AV$161),"")</f>
        <v>1</v>
      </c>
      <c r="AX147" s="436">
        <f>AVERAGE(AV147:AV161)</f>
        <v>84.197408979068697</v>
      </c>
    </row>
    <row r="148" spans="2:50" hidden="1">
      <c r="B148" s="435"/>
      <c r="C148" s="95">
        <v>2</v>
      </c>
      <c r="D148" s="95" t="s">
        <v>426</v>
      </c>
      <c r="E148" s="95">
        <v>26</v>
      </c>
      <c r="F148" s="95">
        <v>1500</v>
      </c>
      <c r="G148" s="178">
        <f t="shared" si="148"/>
        <v>57.692307692307693</v>
      </c>
      <c r="H148" s="458"/>
      <c r="I148" s="154">
        <f t="shared" si="149"/>
        <v>26</v>
      </c>
      <c r="J148" s="154">
        <f t="shared" si="150"/>
        <v>1429.8589791209276</v>
      </c>
      <c r="K148" s="155">
        <f t="shared" si="151"/>
        <v>54.994576120035688</v>
      </c>
      <c r="L148" s="449"/>
      <c r="M148" s="154">
        <f t="shared" ref="M148:M161" si="152">IFERROR(RANK(K148, K$147:K$161),"")</f>
        <v>2</v>
      </c>
      <c r="N148" s="433"/>
      <c r="O148" s="433"/>
      <c r="P148" s="95">
        <v>26</v>
      </c>
      <c r="Q148" s="178">
        <v>1432.5925925925928</v>
      </c>
      <c r="R148" s="178">
        <f t="shared" ref="R148:R161" si="153">IFERROR(Q148/P148,"")</f>
        <v>55.099715099715112</v>
      </c>
      <c r="S148" s="95">
        <f t="shared" ref="S148:S161" si="154">IFERROR(RANK(R148, R$147:R$161),"")</f>
        <v>2</v>
      </c>
      <c r="T148" s="436"/>
      <c r="U148" s="95">
        <v>26</v>
      </c>
      <c r="V148" s="178">
        <v>1424.651162790698</v>
      </c>
      <c r="W148" s="178">
        <f t="shared" ref="W148:W161" si="155">IFERROR(V148/U148,"")</f>
        <v>54.794275491949925</v>
      </c>
      <c r="X148" s="95">
        <f t="shared" ref="X148:X161" si="156">IFERROR(RANK(W148, W$147:W$161),"")</f>
        <v>2</v>
      </c>
      <c r="Y148" s="436"/>
      <c r="Z148" s="95">
        <v>26</v>
      </c>
      <c r="AA148" s="178">
        <v>1426.3291139240503</v>
      </c>
      <c r="AB148" s="178">
        <f t="shared" ref="AB148:AB161" si="157">IFERROR(AA148/Z148,"")</f>
        <v>54.858812074001932</v>
      </c>
      <c r="AC148" s="95">
        <f t="shared" ref="AC148:AC161" si="158">IFERROR(RANK(AB148, AB$147:AB$161),"")</f>
        <v>2</v>
      </c>
      <c r="AD148" s="436"/>
      <c r="AE148" s="95">
        <v>26</v>
      </c>
      <c r="AF148" s="178">
        <v>1434.8571428571427</v>
      </c>
      <c r="AG148" s="178">
        <f t="shared" ref="AG148:AG161" si="159">IFERROR(AF148/AE148,"")</f>
        <v>55.186813186813183</v>
      </c>
      <c r="AH148" s="95">
        <f t="shared" ref="AH148:AH161" si="160">IFERROR(RANK(AG148, AG$147:AG$161),"")</f>
        <v>2</v>
      </c>
      <c r="AI148" s="436"/>
      <c r="AJ148" s="95">
        <v>26</v>
      </c>
      <c r="AK148" s="178">
        <v>1423.8461538461536</v>
      </c>
      <c r="AL148" s="178">
        <f t="shared" ref="AL148:AL161" si="161">IFERROR(AK148/AJ148,"")</f>
        <v>54.763313609467446</v>
      </c>
      <c r="AM148" s="95">
        <f t="shared" ref="AM148:AM161" si="162">IFERROR(RANK(AL148, AL$147:AL$161),"")</f>
        <v>2</v>
      </c>
      <c r="AN148" s="436"/>
      <c r="AO148" s="95">
        <v>26</v>
      </c>
      <c r="AP148" s="178">
        <v>1433.478260869565</v>
      </c>
      <c r="AQ148" s="178">
        <f t="shared" ref="AQ148:AQ161" si="163">IFERROR(AP148/AO148,"")</f>
        <v>55.133779264214041</v>
      </c>
      <c r="AR148" s="95">
        <f t="shared" ref="AR148:AR161" si="164">IFERROR(RANK(AQ148, AQ$147:AQ$161),"")</f>
        <v>2</v>
      </c>
      <c r="AS148" s="436"/>
      <c r="AT148" s="95">
        <v>26</v>
      </c>
      <c r="AU148" s="178">
        <v>1433.2584269662925</v>
      </c>
      <c r="AV148" s="178">
        <f t="shared" ref="AV148:AV161" si="165">IFERROR(AU148/AT148,"")</f>
        <v>55.125324114088173</v>
      </c>
      <c r="AW148" s="95">
        <f t="shared" ref="AW148:AW161" si="166">IFERROR(RANK(AV148, AV$147:AV$161),"")</f>
        <v>2</v>
      </c>
      <c r="AX148" s="436"/>
    </row>
    <row r="149" spans="2:50" hidden="1">
      <c r="B149" s="435"/>
      <c r="C149" s="95">
        <v>3</v>
      </c>
      <c r="D149" s="95"/>
      <c r="E149" s="95"/>
      <c r="F149" s="95"/>
      <c r="G149" s="95"/>
      <c r="H149" s="458"/>
      <c r="I149" s="154" t="str">
        <f t="shared" si="149"/>
        <v/>
      </c>
      <c r="J149" s="154" t="str">
        <f t="shared" si="150"/>
        <v/>
      </c>
      <c r="K149" s="155" t="str">
        <f t="shared" si="151"/>
        <v/>
      </c>
      <c r="L149" s="449"/>
      <c r="M149" s="154" t="str">
        <f t="shared" si="152"/>
        <v/>
      </c>
      <c r="N149" s="433"/>
      <c r="O149" s="433"/>
      <c r="P149" s="95"/>
      <c r="Q149" s="178"/>
      <c r="R149" s="178" t="str">
        <f t="shared" si="153"/>
        <v/>
      </c>
      <c r="S149" s="95" t="str">
        <f t="shared" si="154"/>
        <v/>
      </c>
      <c r="T149" s="436"/>
      <c r="U149" s="95"/>
      <c r="V149" s="178"/>
      <c r="W149" s="178" t="str">
        <f t="shared" si="155"/>
        <v/>
      </c>
      <c r="X149" s="95" t="str">
        <f t="shared" si="156"/>
        <v/>
      </c>
      <c r="Y149" s="436"/>
      <c r="Z149" s="95"/>
      <c r="AA149" s="178"/>
      <c r="AB149" s="178" t="str">
        <f t="shared" si="157"/>
        <v/>
      </c>
      <c r="AC149" s="95" t="str">
        <f t="shared" si="158"/>
        <v/>
      </c>
      <c r="AD149" s="436"/>
      <c r="AE149" s="95"/>
      <c r="AF149" s="178"/>
      <c r="AG149" s="178" t="str">
        <f t="shared" si="159"/>
        <v/>
      </c>
      <c r="AH149" s="95" t="str">
        <f t="shared" si="160"/>
        <v/>
      </c>
      <c r="AI149" s="436"/>
      <c r="AJ149" s="95"/>
      <c r="AK149" s="178"/>
      <c r="AL149" s="178" t="str">
        <f t="shared" si="161"/>
        <v/>
      </c>
      <c r="AM149" s="95" t="str">
        <f t="shared" si="162"/>
        <v/>
      </c>
      <c r="AN149" s="436"/>
      <c r="AO149" s="95"/>
      <c r="AP149" s="178"/>
      <c r="AQ149" s="178" t="str">
        <f t="shared" si="163"/>
        <v/>
      </c>
      <c r="AR149" s="95" t="str">
        <f t="shared" si="164"/>
        <v/>
      </c>
      <c r="AS149" s="436"/>
      <c r="AT149" s="95"/>
      <c r="AU149" s="178"/>
      <c r="AV149" s="178" t="str">
        <f t="shared" si="165"/>
        <v/>
      </c>
      <c r="AW149" s="95" t="str">
        <f t="shared" si="166"/>
        <v/>
      </c>
      <c r="AX149" s="436"/>
    </row>
    <row r="150" spans="2:50" hidden="1">
      <c r="B150" s="435"/>
      <c r="C150" s="95">
        <v>4</v>
      </c>
      <c r="D150" s="95"/>
      <c r="E150" s="95"/>
      <c r="F150" s="95"/>
      <c r="G150" s="95"/>
      <c r="H150" s="458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9"/>
      <c r="M150" s="154" t="str">
        <f t="shared" si="152"/>
        <v/>
      </c>
      <c r="N150" s="433"/>
      <c r="O150" s="433"/>
      <c r="P150" s="95"/>
      <c r="Q150" s="178"/>
      <c r="R150" s="178" t="str">
        <f t="shared" si="153"/>
        <v/>
      </c>
      <c r="S150" s="95" t="str">
        <f t="shared" si="154"/>
        <v/>
      </c>
      <c r="T150" s="436"/>
      <c r="U150" s="95"/>
      <c r="V150" s="178"/>
      <c r="W150" s="178" t="str">
        <f t="shared" si="155"/>
        <v/>
      </c>
      <c r="X150" s="95" t="str">
        <f t="shared" si="156"/>
        <v/>
      </c>
      <c r="Y150" s="436"/>
      <c r="Z150" s="95"/>
      <c r="AA150" s="178"/>
      <c r="AB150" s="178" t="str">
        <f t="shared" si="157"/>
        <v/>
      </c>
      <c r="AC150" s="95" t="str">
        <f t="shared" si="158"/>
        <v/>
      </c>
      <c r="AD150" s="436"/>
      <c r="AE150" s="95"/>
      <c r="AF150" s="178"/>
      <c r="AG150" s="178" t="str">
        <f t="shared" si="159"/>
        <v/>
      </c>
      <c r="AH150" s="95" t="str">
        <f t="shared" si="160"/>
        <v/>
      </c>
      <c r="AI150" s="436"/>
      <c r="AJ150" s="95"/>
      <c r="AK150" s="178"/>
      <c r="AL150" s="178" t="str">
        <f t="shared" si="161"/>
        <v/>
      </c>
      <c r="AM150" s="95" t="str">
        <f t="shared" si="162"/>
        <v/>
      </c>
      <c r="AN150" s="436"/>
      <c r="AO150" s="95"/>
      <c r="AP150" s="178"/>
      <c r="AQ150" s="178" t="str">
        <f t="shared" si="163"/>
        <v/>
      </c>
      <c r="AR150" s="95" t="str">
        <f t="shared" si="164"/>
        <v/>
      </c>
      <c r="AS150" s="436"/>
      <c r="AT150" s="95"/>
      <c r="AU150" s="178"/>
      <c r="AV150" s="178" t="str">
        <f t="shared" si="165"/>
        <v/>
      </c>
      <c r="AW150" s="95" t="str">
        <f t="shared" si="166"/>
        <v/>
      </c>
      <c r="AX150" s="436"/>
    </row>
    <row r="151" spans="2:50" hidden="1">
      <c r="B151" s="435"/>
      <c r="C151" s="95">
        <v>5</v>
      </c>
      <c r="D151" s="95"/>
      <c r="E151" s="95"/>
      <c r="F151" s="95"/>
      <c r="G151" s="95"/>
      <c r="H151" s="458"/>
      <c r="I151" s="154" t="str">
        <f t="shared" ref="I151:I161" si="167">IFERROR(AVERAGE(P151,U151,Z151,AE151,AJ151,AO151,AT151),"")</f>
        <v/>
      </c>
      <c r="J151" s="154" t="str">
        <f t="shared" ref="J151:J161" si="168">IFERROR(AVERAGE(Q151,V151,AA151,AF151,AK151,AP151,AU151),"")</f>
        <v/>
      </c>
      <c r="K151" s="155" t="str">
        <f t="shared" ref="K151:K161" si="169">IFERROR(AVERAGE(R151,W151,AB151,AG151,AL151,AQ151,AV151),"")</f>
        <v/>
      </c>
      <c r="L151" s="449"/>
      <c r="M151" s="154" t="str">
        <f t="shared" si="152"/>
        <v/>
      </c>
      <c r="N151" s="433"/>
      <c r="O151" s="433"/>
      <c r="P151" s="95"/>
      <c r="Q151" s="178"/>
      <c r="R151" s="178" t="str">
        <f t="shared" si="153"/>
        <v/>
      </c>
      <c r="S151" s="95" t="str">
        <f t="shared" si="154"/>
        <v/>
      </c>
      <c r="T151" s="436"/>
      <c r="U151" s="95"/>
      <c r="V151" s="178"/>
      <c r="W151" s="178" t="str">
        <f t="shared" si="155"/>
        <v/>
      </c>
      <c r="X151" s="95" t="str">
        <f t="shared" si="156"/>
        <v/>
      </c>
      <c r="Y151" s="436"/>
      <c r="Z151" s="95"/>
      <c r="AA151" s="178"/>
      <c r="AB151" s="178" t="str">
        <f t="shared" si="157"/>
        <v/>
      </c>
      <c r="AC151" s="95" t="str">
        <f t="shared" si="158"/>
        <v/>
      </c>
      <c r="AD151" s="436"/>
      <c r="AE151" s="95"/>
      <c r="AF151" s="178"/>
      <c r="AG151" s="178" t="str">
        <f t="shared" si="159"/>
        <v/>
      </c>
      <c r="AH151" s="95" t="str">
        <f t="shared" si="160"/>
        <v/>
      </c>
      <c r="AI151" s="436"/>
      <c r="AJ151" s="95"/>
      <c r="AK151" s="178"/>
      <c r="AL151" s="178" t="str">
        <f t="shared" si="161"/>
        <v/>
      </c>
      <c r="AM151" s="95" t="str">
        <f t="shared" si="162"/>
        <v/>
      </c>
      <c r="AN151" s="436"/>
      <c r="AO151" s="95"/>
      <c r="AP151" s="178"/>
      <c r="AQ151" s="178" t="str">
        <f t="shared" si="163"/>
        <v/>
      </c>
      <c r="AR151" s="95" t="str">
        <f t="shared" si="164"/>
        <v/>
      </c>
      <c r="AS151" s="436"/>
      <c r="AT151" s="95"/>
      <c r="AU151" s="178"/>
      <c r="AV151" s="178" t="str">
        <f t="shared" si="165"/>
        <v/>
      </c>
      <c r="AW151" s="95" t="str">
        <f t="shared" si="166"/>
        <v/>
      </c>
      <c r="AX151" s="436"/>
    </row>
    <row r="152" spans="2:50" hidden="1">
      <c r="B152" s="435"/>
      <c r="C152" s="95">
        <v>6</v>
      </c>
      <c r="D152" s="95"/>
      <c r="E152" s="95"/>
      <c r="F152" s="95"/>
      <c r="G152" s="95"/>
      <c r="H152" s="458"/>
      <c r="I152" s="154" t="str">
        <f t="shared" si="167"/>
        <v/>
      </c>
      <c r="J152" s="154" t="str">
        <f t="shared" si="168"/>
        <v/>
      </c>
      <c r="K152" s="155" t="str">
        <f t="shared" si="169"/>
        <v/>
      </c>
      <c r="L152" s="449"/>
      <c r="M152" s="154" t="str">
        <f t="shared" si="152"/>
        <v/>
      </c>
      <c r="N152" s="433"/>
      <c r="O152" s="433"/>
      <c r="P152" s="95"/>
      <c r="Q152" s="178"/>
      <c r="R152" s="178" t="str">
        <f t="shared" si="153"/>
        <v/>
      </c>
      <c r="S152" s="95" t="str">
        <f t="shared" si="154"/>
        <v/>
      </c>
      <c r="T152" s="436"/>
      <c r="U152" s="95"/>
      <c r="V152" s="178"/>
      <c r="W152" s="178" t="str">
        <f t="shared" si="155"/>
        <v/>
      </c>
      <c r="X152" s="95" t="str">
        <f t="shared" si="156"/>
        <v/>
      </c>
      <c r="Y152" s="436"/>
      <c r="Z152" s="95"/>
      <c r="AA152" s="178"/>
      <c r="AB152" s="178" t="str">
        <f t="shared" si="157"/>
        <v/>
      </c>
      <c r="AC152" s="95" t="str">
        <f t="shared" si="158"/>
        <v/>
      </c>
      <c r="AD152" s="436"/>
      <c r="AE152" s="95"/>
      <c r="AF152" s="178"/>
      <c r="AG152" s="178" t="str">
        <f t="shared" si="159"/>
        <v/>
      </c>
      <c r="AH152" s="95" t="str">
        <f t="shared" si="160"/>
        <v/>
      </c>
      <c r="AI152" s="436"/>
      <c r="AJ152" s="95"/>
      <c r="AK152" s="178"/>
      <c r="AL152" s="178" t="str">
        <f t="shared" si="161"/>
        <v/>
      </c>
      <c r="AM152" s="95" t="str">
        <f t="shared" si="162"/>
        <v/>
      </c>
      <c r="AN152" s="436"/>
      <c r="AO152" s="95"/>
      <c r="AP152" s="178"/>
      <c r="AQ152" s="178" t="str">
        <f t="shared" si="163"/>
        <v/>
      </c>
      <c r="AR152" s="95" t="str">
        <f t="shared" si="164"/>
        <v/>
      </c>
      <c r="AS152" s="436"/>
      <c r="AT152" s="95"/>
      <c r="AU152" s="178"/>
      <c r="AV152" s="178" t="str">
        <f t="shared" si="165"/>
        <v/>
      </c>
      <c r="AW152" s="95" t="str">
        <f t="shared" si="166"/>
        <v/>
      </c>
      <c r="AX152" s="436"/>
    </row>
    <row r="153" spans="2:50" hidden="1">
      <c r="B153" s="435"/>
      <c r="C153" s="95">
        <v>7</v>
      </c>
      <c r="D153" s="95"/>
      <c r="E153" s="95"/>
      <c r="F153" s="95"/>
      <c r="G153" s="95"/>
      <c r="H153" s="458"/>
      <c r="I153" s="154" t="str">
        <f t="shared" si="167"/>
        <v/>
      </c>
      <c r="J153" s="154" t="str">
        <f t="shared" si="168"/>
        <v/>
      </c>
      <c r="K153" s="155" t="str">
        <f t="shared" si="169"/>
        <v/>
      </c>
      <c r="L153" s="449"/>
      <c r="M153" s="154" t="str">
        <f t="shared" si="152"/>
        <v/>
      </c>
      <c r="N153" s="433"/>
      <c r="O153" s="433"/>
      <c r="P153" s="95"/>
      <c r="Q153" s="178"/>
      <c r="R153" s="178" t="str">
        <f t="shared" si="153"/>
        <v/>
      </c>
      <c r="S153" s="95" t="str">
        <f t="shared" si="154"/>
        <v/>
      </c>
      <c r="T153" s="436"/>
      <c r="U153" s="95"/>
      <c r="V153" s="178"/>
      <c r="W153" s="178" t="str">
        <f t="shared" si="155"/>
        <v/>
      </c>
      <c r="X153" s="95" t="str">
        <f t="shared" si="156"/>
        <v/>
      </c>
      <c r="Y153" s="436"/>
      <c r="Z153" s="95"/>
      <c r="AA153" s="178"/>
      <c r="AB153" s="178" t="str">
        <f t="shared" si="157"/>
        <v/>
      </c>
      <c r="AC153" s="95" t="str">
        <f t="shared" si="158"/>
        <v/>
      </c>
      <c r="AD153" s="436"/>
      <c r="AE153" s="95"/>
      <c r="AF153" s="178"/>
      <c r="AG153" s="178" t="str">
        <f t="shared" si="159"/>
        <v/>
      </c>
      <c r="AH153" s="95" t="str">
        <f t="shared" si="160"/>
        <v/>
      </c>
      <c r="AI153" s="436"/>
      <c r="AJ153" s="95"/>
      <c r="AK153" s="178"/>
      <c r="AL153" s="178" t="str">
        <f t="shared" si="161"/>
        <v/>
      </c>
      <c r="AM153" s="95" t="str">
        <f t="shared" si="162"/>
        <v/>
      </c>
      <c r="AN153" s="436"/>
      <c r="AO153" s="95"/>
      <c r="AP153" s="178"/>
      <c r="AQ153" s="178" t="str">
        <f t="shared" si="163"/>
        <v/>
      </c>
      <c r="AR153" s="95" t="str">
        <f t="shared" si="164"/>
        <v/>
      </c>
      <c r="AS153" s="436"/>
      <c r="AT153" s="95"/>
      <c r="AU153" s="178"/>
      <c r="AV153" s="178" t="str">
        <f t="shared" si="165"/>
        <v/>
      </c>
      <c r="AW153" s="95" t="str">
        <f t="shared" si="166"/>
        <v/>
      </c>
      <c r="AX153" s="436"/>
    </row>
    <row r="154" spans="2:50" hidden="1">
      <c r="B154" s="435"/>
      <c r="C154" s="95">
        <v>8</v>
      </c>
      <c r="D154" s="95"/>
      <c r="E154" s="95"/>
      <c r="F154" s="95"/>
      <c r="G154" s="95"/>
      <c r="H154" s="458"/>
      <c r="I154" s="154" t="str">
        <f t="shared" si="167"/>
        <v/>
      </c>
      <c r="J154" s="154" t="str">
        <f t="shared" si="168"/>
        <v/>
      </c>
      <c r="K154" s="155" t="str">
        <f t="shared" si="169"/>
        <v/>
      </c>
      <c r="L154" s="449"/>
      <c r="M154" s="154" t="str">
        <f t="shared" si="152"/>
        <v/>
      </c>
      <c r="N154" s="433"/>
      <c r="O154" s="433"/>
      <c r="P154" s="95"/>
      <c r="Q154" s="178"/>
      <c r="R154" s="178" t="str">
        <f t="shared" si="153"/>
        <v/>
      </c>
      <c r="S154" s="95" t="str">
        <f t="shared" si="154"/>
        <v/>
      </c>
      <c r="T154" s="436"/>
      <c r="U154" s="95"/>
      <c r="V154" s="178"/>
      <c r="W154" s="178" t="str">
        <f t="shared" si="155"/>
        <v/>
      </c>
      <c r="X154" s="95" t="str">
        <f t="shared" si="156"/>
        <v/>
      </c>
      <c r="Y154" s="436"/>
      <c r="Z154" s="95"/>
      <c r="AA154" s="178"/>
      <c r="AB154" s="178" t="str">
        <f t="shared" si="157"/>
        <v/>
      </c>
      <c r="AC154" s="95" t="str">
        <f t="shared" si="158"/>
        <v/>
      </c>
      <c r="AD154" s="436"/>
      <c r="AE154" s="95"/>
      <c r="AF154" s="178"/>
      <c r="AG154" s="178" t="str">
        <f t="shared" si="159"/>
        <v/>
      </c>
      <c r="AH154" s="95" t="str">
        <f t="shared" si="160"/>
        <v/>
      </c>
      <c r="AI154" s="436"/>
      <c r="AJ154" s="95"/>
      <c r="AK154" s="178"/>
      <c r="AL154" s="178" t="str">
        <f t="shared" si="161"/>
        <v/>
      </c>
      <c r="AM154" s="95" t="str">
        <f t="shared" si="162"/>
        <v/>
      </c>
      <c r="AN154" s="436"/>
      <c r="AO154" s="95"/>
      <c r="AP154" s="178"/>
      <c r="AQ154" s="178" t="str">
        <f t="shared" si="163"/>
        <v/>
      </c>
      <c r="AR154" s="95" t="str">
        <f t="shared" si="164"/>
        <v/>
      </c>
      <c r="AS154" s="436"/>
      <c r="AT154" s="95"/>
      <c r="AU154" s="178"/>
      <c r="AV154" s="178" t="str">
        <f t="shared" si="165"/>
        <v/>
      </c>
      <c r="AW154" s="95" t="str">
        <f t="shared" si="166"/>
        <v/>
      </c>
      <c r="AX154" s="436"/>
    </row>
    <row r="155" spans="2:50" hidden="1">
      <c r="B155" s="435"/>
      <c r="C155" s="95">
        <v>9</v>
      </c>
      <c r="D155" s="95"/>
      <c r="E155" s="95"/>
      <c r="F155" s="95"/>
      <c r="G155" s="95"/>
      <c r="H155" s="458"/>
      <c r="I155" s="154" t="str">
        <f t="shared" si="167"/>
        <v/>
      </c>
      <c r="J155" s="154" t="str">
        <f t="shared" si="168"/>
        <v/>
      </c>
      <c r="K155" s="155" t="str">
        <f t="shared" si="169"/>
        <v/>
      </c>
      <c r="L155" s="449"/>
      <c r="M155" s="154" t="str">
        <f t="shared" si="152"/>
        <v/>
      </c>
      <c r="N155" s="433"/>
      <c r="O155" s="433"/>
      <c r="P155" s="95"/>
      <c r="Q155" s="178"/>
      <c r="R155" s="178" t="str">
        <f t="shared" si="153"/>
        <v/>
      </c>
      <c r="S155" s="95" t="str">
        <f t="shared" si="154"/>
        <v/>
      </c>
      <c r="T155" s="436"/>
      <c r="U155" s="95"/>
      <c r="V155" s="178"/>
      <c r="W155" s="178" t="str">
        <f t="shared" si="155"/>
        <v/>
      </c>
      <c r="X155" s="95" t="str">
        <f t="shared" si="156"/>
        <v/>
      </c>
      <c r="Y155" s="436"/>
      <c r="Z155" s="95"/>
      <c r="AA155" s="178"/>
      <c r="AB155" s="178" t="str">
        <f t="shared" si="157"/>
        <v/>
      </c>
      <c r="AC155" s="95" t="str">
        <f t="shared" si="158"/>
        <v/>
      </c>
      <c r="AD155" s="436"/>
      <c r="AE155" s="95"/>
      <c r="AF155" s="178"/>
      <c r="AG155" s="178" t="str">
        <f t="shared" si="159"/>
        <v/>
      </c>
      <c r="AH155" s="95" t="str">
        <f t="shared" si="160"/>
        <v/>
      </c>
      <c r="AI155" s="436"/>
      <c r="AJ155" s="95"/>
      <c r="AK155" s="178"/>
      <c r="AL155" s="178" t="str">
        <f t="shared" si="161"/>
        <v/>
      </c>
      <c r="AM155" s="95" t="str">
        <f t="shared" si="162"/>
        <v/>
      </c>
      <c r="AN155" s="436"/>
      <c r="AO155" s="95"/>
      <c r="AP155" s="178"/>
      <c r="AQ155" s="178" t="str">
        <f t="shared" si="163"/>
        <v/>
      </c>
      <c r="AR155" s="95" t="str">
        <f t="shared" si="164"/>
        <v/>
      </c>
      <c r="AS155" s="436"/>
      <c r="AT155" s="95"/>
      <c r="AU155" s="178"/>
      <c r="AV155" s="178" t="str">
        <f t="shared" si="165"/>
        <v/>
      </c>
      <c r="AW155" s="95" t="str">
        <f t="shared" si="166"/>
        <v/>
      </c>
      <c r="AX155" s="436"/>
    </row>
    <row r="156" spans="2:50" hidden="1">
      <c r="B156" s="435"/>
      <c r="C156" s="95">
        <v>10</v>
      </c>
      <c r="D156" s="95"/>
      <c r="E156" s="95"/>
      <c r="F156" s="95"/>
      <c r="G156" s="95"/>
      <c r="H156" s="458"/>
      <c r="I156" s="154" t="str">
        <f t="shared" si="167"/>
        <v/>
      </c>
      <c r="J156" s="154" t="str">
        <f t="shared" si="168"/>
        <v/>
      </c>
      <c r="K156" s="155" t="str">
        <f t="shared" si="169"/>
        <v/>
      </c>
      <c r="L156" s="449"/>
      <c r="M156" s="154" t="str">
        <f t="shared" si="152"/>
        <v/>
      </c>
      <c r="N156" s="433"/>
      <c r="O156" s="433"/>
      <c r="P156" s="95"/>
      <c r="Q156" s="178"/>
      <c r="R156" s="178" t="str">
        <f t="shared" si="153"/>
        <v/>
      </c>
      <c r="S156" s="95" t="str">
        <f t="shared" si="154"/>
        <v/>
      </c>
      <c r="T156" s="436"/>
      <c r="U156" s="95"/>
      <c r="V156" s="178"/>
      <c r="W156" s="178" t="str">
        <f t="shared" si="155"/>
        <v/>
      </c>
      <c r="X156" s="95" t="str">
        <f t="shared" si="156"/>
        <v/>
      </c>
      <c r="Y156" s="436"/>
      <c r="Z156" s="95"/>
      <c r="AA156" s="178"/>
      <c r="AB156" s="178" t="str">
        <f t="shared" si="157"/>
        <v/>
      </c>
      <c r="AC156" s="95" t="str">
        <f t="shared" si="158"/>
        <v/>
      </c>
      <c r="AD156" s="436"/>
      <c r="AE156" s="95"/>
      <c r="AF156" s="178"/>
      <c r="AG156" s="178" t="str">
        <f t="shared" si="159"/>
        <v/>
      </c>
      <c r="AH156" s="95" t="str">
        <f t="shared" si="160"/>
        <v/>
      </c>
      <c r="AI156" s="436"/>
      <c r="AJ156" s="95"/>
      <c r="AK156" s="178"/>
      <c r="AL156" s="178" t="str">
        <f t="shared" si="161"/>
        <v/>
      </c>
      <c r="AM156" s="95" t="str">
        <f t="shared" si="162"/>
        <v/>
      </c>
      <c r="AN156" s="436"/>
      <c r="AO156" s="95"/>
      <c r="AP156" s="178"/>
      <c r="AQ156" s="178" t="str">
        <f t="shared" si="163"/>
        <v/>
      </c>
      <c r="AR156" s="95" t="str">
        <f t="shared" si="164"/>
        <v/>
      </c>
      <c r="AS156" s="436"/>
      <c r="AT156" s="95"/>
      <c r="AU156" s="178"/>
      <c r="AV156" s="178" t="str">
        <f t="shared" si="165"/>
        <v/>
      </c>
      <c r="AW156" s="95" t="str">
        <f t="shared" si="166"/>
        <v/>
      </c>
      <c r="AX156" s="436"/>
    </row>
    <row r="157" spans="2:50" hidden="1">
      <c r="B157" s="435"/>
      <c r="C157" s="95">
        <v>11</v>
      </c>
      <c r="D157" s="95"/>
      <c r="E157" s="95"/>
      <c r="F157" s="95"/>
      <c r="G157" s="95"/>
      <c r="H157" s="458"/>
      <c r="I157" s="154" t="str">
        <f t="shared" si="167"/>
        <v/>
      </c>
      <c r="J157" s="154" t="str">
        <f t="shared" si="168"/>
        <v/>
      </c>
      <c r="K157" s="155" t="str">
        <f t="shared" si="169"/>
        <v/>
      </c>
      <c r="L157" s="449"/>
      <c r="M157" s="154" t="str">
        <f t="shared" si="152"/>
        <v/>
      </c>
      <c r="N157" s="433"/>
      <c r="O157" s="433"/>
      <c r="P157" s="95"/>
      <c r="Q157" s="178"/>
      <c r="R157" s="178" t="str">
        <f t="shared" si="153"/>
        <v/>
      </c>
      <c r="S157" s="95" t="str">
        <f t="shared" si="154"/>
        <v/>
      </c>
      <c r="T157" s="436"/>
      <c r="U157" s="95"/>
      <c r="V157" s="178"/>
      <c r="W157" s="178" t="str">
        <f t="shared" si="155"/>
        <v/>
      </c>
      <c r="X157" s="95" t="str">
        <f t="shared" si="156"/>
        <v/>
      </c>
      <c r="Y157" s="436"/>
      <c r="Z157" s="95"/>
      <c r="AA157" s="178"/>
      <c r="AB157" s="178" t="str">
        <f t="shared" si="157"/>
        <v/>
      </c>
      <c r="AC157" s="95" t="str">
        <f t="shared" si="158"/>
        <v/>
      </c>
      <c r="AD157" s="436"/>
      <c r="AE157" s="95"/>
      <c r="AF157" s="178"/>
      <c r="AG157" s="178" t="str">
        <f t="shared" si="159"/>
        <v/>
      </c>
      <c r="AH157" s="95" t="str">
        <f t="shared" si="160"/>
        <v/>
      </c>
      <c r="AI157" s="436"/>
      <c r="AJ157" s="95"/>
      <c r="AK157" s="178"/>
      <c r="AL157" s="178" t="str">
        <f t="shared" si="161"/>
        <v/>
      </c>
      <c r="AM157" s="95" t="str">
        <f t="shared" si="162"/>
        <v/>
      </c>
      <c r="AN157" s="436"/>
      <c r="AO157" s="95"/>
      <c r="AP157" s="178"/>
      <c r="AQ157" s="178" t="str">
        <f t="shared" si="163"/>
        <v/>
      </c>
      <c r="AR157" s="95" t="str">
        <f t="shared" si="164"/>
        <v/>
      </c>
      <c r="AS157" s="436"/>
      <c r="AT157" s="95"/>
      <c r="AU157" s="178"/>
      <c r="AV157" s="178" t="str">
        <f t="shared" si="165"/>
        <v/>
      </c>
      <c r="AW157" s="95" t="str">
        <f t="shared" si="166"/>
        <v/>
      </c>
      <c r="AX157" s="436"/>
    </row>
    <row r="158" spans="2:50" hidden="1">
      <c r="B158" s="435"/>
      <c r="C158" s="95">
        <v>12</v>
      </c>
      <c r="D158" s="95"/>
      <c r="E158" s="95"/>
      <c r="F158" s="95"/>
      <c r="G158" s="95"/>
      <c r="H158" s="458"/>
      <c r="I158" s="154" t="str">
        <f t="shared" si="167"/>
        <v/>
      </c>
      <c r="J158" s="154" t="str">
        <f t="shared" si="168"/>
        <v/>
      </c>
      <c r="K158" s="155" t="str">
        <f t="shared" si="169"/>
        <v/>
      </c>
      <c r="L158" s="449"/>
      <c r="M158" s="154" t="str">
        <f t="shared" si="152"/>
        <v/>
      </c>
      <c r="N158" s="433"/>
      <c r="O158" s="433"/>
      <c r="P158" s="95"/>
      <c r="Q158" s="178"/>
      <c r="R158" s="178" t="str">
        <f t="shared" si="153"/>
        <v/>
      </c>
      <c r="S158" s="95" t="str">
        <f t="shared" si="154"/>
        <v/>
      </c>
      <c r="T158" s="436"/>
      <c r="U158" s="95"/>
      <c r="V158" s="178"/>
      <c r="W158" s="178" t="str">
        <f t="shared" si="155"/>
        <v/>
      </c>
      <c r="X158" s="95" t="str">
        <f t="shared" si="156"/>
        <v/>
      </c>
      <c r="Y158" s="436"/>
      <c r="Z158" s="95"/>
      <c r="AA158" s="178"/>
      <c r="AB158" s="178" t="str">
        <f t="shared" si="157"/>
        <v/>
      </c>
      <c r="AC158" s="95" t="str">
        <f t="shared" si="158"/>
        <v/>
      </c>
      <c r="AD158" s="436"/>
      <c r="AE158" s="95"/>
      <c r="AF158" s="178"/>
      <c r="AG158" s="178" t="str">
        <f t="shared" si="159"/>
        <v/>
      </c>
      <c r="AH158" s="95" t="str">
        <f t="shared" si="160"/>
        <v/>
      </c>
      <c r="AI158" s="436"/>
      <c r="AJ158" s="95"/>
      <c r="AK158" s="178"/>
      <c r="AL158" s="178" t="str">
        <f t="shared" si="161"/>
        <v/>
      </c>
      <c r="AM158" s="95" t="str">
        <f t="shared" si="162"/>
        <v/>
      </c>
      <c r="AN158" s="436"/>
      <c r="AO158" s="95"/>
      <c r="AP158" s="178"/>
      <c r="AQ158" s="178" t="str">
        <f t="shared" si="163"/>
        <v/>
      </c>
      <c r="AR158" s="95" t="str">
        <f t="shared" si="164"/>
        <v/>
      </c>
      <c r="AS158" s="436"/>
      <c r="AT158" s="95"/>
      <c r="AU158" s="178"/>
      <c r="AV158" s="178" t="str">
        <f t="shared" si="165"/>
        <v/>
      </c>
      <c r="AW158" s="95" t="str">
        <f t="shared" si="166"/>
        <v/>
      </c>
      <c r="AX158" s="436"/>
    </row>
    <row r="159" spans="2:50" hidden="1">
      <c r="B159" s="435"/>
      <c r="C159" s="95">
        <v>13</v>
      </c>
      <c r="D159" s="95"/>
      <c r="E159" s="95"/>
      <c r="F159" s="95"/>
      <c r="G159" s="95"/>
      <c r="H159" s="458"/>
      <c r="I159" s="154" t="str">
        <f t="shared" si="167"/>
        <v/>
      </c>
      <c r="J159" s="154" t="str">
        <f t="shared" si="168"/>
        <v/>
      </c>
      <c r="K159" s="155" t="str">
        <f t="shared" si="169"/>
        <v/>
      </c>
      <c r="L159" s="449"/>
      <c r="M159" s="154" t="str">
        <f t="shared" si="152"/>
        <v/>
      </c>
      <c r="N159" s="433"/>
      <c r="O159" s="433"/>
      <c r="P159" s="95"/>
      <c r="Q159" s="178"/>
      <c r="R159" s="178" t="str">
        <f t="shared" si="153"/>
        <v/>
      </c>
      <c r="S159" s="95" t="str">
        <f t="shared" si="154"/>
        <v/>
      </c>
      <c r="T159" s="436"/>
      <c r="U159" s="95"/>
      <c r="V159" s="178"/>
      <c r="W159" s="178" t="str">
        <f t="shared" si="155"/>
        <v/>
      </c>
      <c r="X159" s="95" t="str">
        <f t="shared" si="156"/>
        <v/>
      </c>
      <c r="Y159" s="436"/>
      <c r="Z159" s="95"/>
      <c r="AA159" s="178"/>
      <c r="AB159" s="178" t="str">
        <f t="shared" si="157"/>
        <v/>
      </c>
      <c r="AC159" s="95" t="str">
        <f t="shared" si="158"/>
        <v/>
      </c>
      <c r="AD159" s="436"/>
      <c r="AE159" s="95"/>
      <c r="AF159" s="178"/>
      <c r="AG159" s="178" t="str">
        <f t="shared" si="159"/>
        <v/>
      </c>
      <c r="AH159" s="95" t="str">
        <f t="shared" si="160"/>
        <v/>
      </c>
      <c r="AI159" s="436"/>
      <c r="AJ159" s="95"/>
      <c r="AK159" s="178"/>
      <c r="AL159" s="178" t="str">
        <f t="shared" si="161"/>
        <v/>
      </c>
      <c r="AM159" s="95" t="str">
        <f t="shared" si="162"/>
        <v/>
      </c>
      <c r="AN159" s="436"/>
      <c r="AO159" s="95"/>
      <c r="AP159" s="178"/>
      <c r="AQ159" s="178" t="str">
        <f t="shared" si="163"/>
        <v/>
      </c>
      <c r="AR159" s="95" t="str">
        <f t="shared" si="164"/>
        <v/>
      </c>
      <c r="AS159" s="436"/>
      <c r="AT159" s="95"/>
      <c r="AU159" s="178"/>
      <c r="AV159" s="178" t="str">
        <f t="shared" si="165"/>
        <v/>
      </c>
      <c r="AW159" s="95" t="str">
        <f t="shared" si="166"/>
        <v/>
      </c>
      <c r="AX159" s="436"/>
    </row>
    <row r="160" spans="2:50" hidden="1">
      <c r="B160" s="435"/>
      <c r="C160" s="95">
        <v>14</v>
      </c>
      <c r="D160" s="95"/>
      <c r="E160" s="95"/>
      <c r="F160" s="95"/>
      <c r="G160" s="95"/>
      <c r="H160" s="458"/>
      <c r="I160" s="154" t="str">
        <f t="shared" si="167"/>
        <v/>
      </c>
      <c r="J160" s="154" t="str">
        <f t="shared" si="168"/>
        <v/>
      </c>
      <c r="K160" s="155" t="str">
        <f t="shared" si="169"/>
        <v/>
      </c>
      <c r="L160" s="449"/>
      <c r="M160" s="154" t="str">
        <f t="shared" si="152"/>
        <v/>
      </c>
      <c r="N160" s="433"/>
      <c r="O160" s="433"/>
      <c r="P160" s="95"/>
      <c r="Q160" s="178"/>
      <c r="R160" s="178" t="str">
        <f t="shared" si="153"/>
        <v/>
      </c>
      <c r="S160" s="95" t="str">
        <f t="shared" si="154"/>
        <v/>
      </c>
      <c r="T160" s="436"/>
      <c r="U160" s="95"/>
      <c r="V160" s="178"/>
      <c r="W160" s="178" t="str">
        <f t="shared" si="155"/>
        <v/>
      </c>
      <c r="X160" s="95" t="str">
        <f t="shared" si="156"/>
        <v/>
      </c>
      <c r="Y160" s="436"/>
      <c r="Z160" s="95"/>
      <c r="AA160" s="178"/>
      <c r="AB160" s="178" t="str">
        <f t="shared" si="157"/>
        <v/>
      </c>
      <c r="AC160" s="95" t="str">
        <f t="shared" si="158"/>
        <v/>
      </c>
      <c r="AD160" s="436"/>
      <c r="AE160" s="95"/>
      <c r="AF160" s="178"/>
      <c r="AG160" s="178" t="str">
        <f t="shared" si="159"/>
        <v/>
      </c>
      <c r="AH160" s="95" t="str">
        <f t="shared" si="160"/>
        <v/>
      </c>
      <c r="AI160" s="436"/>
      <c r="AJ160" s="95"/>
      <c r="AK160" s="178"/>
      <c r="AL160" s="178" t="str">
        <f t="shared" si="161"/>
        <v/>
      </c>
      <c r="AM160" s="95" t="str">
        <f t="shared" si="162"/>
        <v/>
      </c>
      <c r="AN160" s="436"/>
      <c r="AO160" s="95"/>
      <c r="AP160" s="178"/>
      <c r="AQ160" s="178" t="str">
        <f t="shared" si="163"/>
        <v/>
      </c>
      <c r="AR160" s="95" t="str">
        <f t="shared" si="164"/>
        <v/>
      </c>
      <c r="AS160" s="436"/>
      <c r="AT160" s="95"/>
      <c r="AU160" s="178"/>
      <c r="AV160" s="178" t="str">
        <f t="shared" si="165"/>
        <v/>
      </c>
      <c r="AW160" s="95" t="str">
        <f t="shared" si="166"/>
        <v/>
      </c>
      <c r="AX160" s="436"/>
    </row>
    <row r="161" spans="2:50" hidden="1">
      <c r="B161" s="435"/>
      <c r="C161" s="95">
        <v>15</v>
      </c>
      <c r="D161" s="95"/>
      <c r="E161" s="95"/>
      <c r="F161" s="95"/>
      <c r="G161" s="95"/>
      <c r="H161" s="459"/>
      <c r="I161" s="154" t="str">
        <f t="shared" si="167"/>
        <v/>
      </c>
      <c r="J161" s="154" t="str">
        <f t="shared" si="168"/>
        <v/>
      </c>
      <c r="K161" s="155" t="str">
        <f t="shared" si="169"/>
        <v/>
      </c>
      <c r="L161" s="449"/>
      <c r="M161" s="154" t="str">
        <f t="shared" si="152"/>
        <v/>
      </c>
      <c r="N161" s="433"/>
      <c r="O161" s="433"/>
      <c r="P161" s="95"/>
      <c r="Q161" s="178"/>
      <c r="R161" s="178" t="str">
        <f t="shared" si="153"/>
        <v/>
      </c>
      <c r="S161" s="95" t="str">
        <f t="shared" si="154"/>
        <v/>
      </c>
      <c r="T161" s="436"/>
      <c r="U161" s="95"/>
      <c r="V161" s="178"/>
      <c r="W161" s="178" t="str">
        <f t="shared" si="155"/>
        <v/>
      </c>
      <c r="X161" s="95" t="str">
        <f t="shared" si="156"/>
        <v/>
      </c>
      <c r="Y161" s="436"/>
      <c r="Z161" s="95"/>
      <c r="AA161" s="178"/>
      <c r="AB161" s="178" t="str">
        <f t="shared" si="157"/>
        <v/>
      </c>
      <c r="AC161" s="95" t="str">
        <f t="shared" si="158"/>
        <v/>
      </c>
      <c r="AD161" s="436"/>
      <c r="AE161" s="95"/>
      <c r="AF161" s="178"/>
      <c r="AG161" s="178" t="str">
        <f t="shared" si="159"/>
        <v/>
      </c>
      <c r="AH161" s="95" t="str">
        <f t="shared" si="160"/>
        <v/>
      </c>
      <c r="AI161" s="436"/>
      <c r="AJ161" s="95"/>
      <c r="AK161" s="178"/>
      <c r="AL161" s="178" t="str">
        <f t="shared" si="161"/>
        <v/>
      </c>
      <c r="AM161" s="95" t="str">
        <f t="shared" si="162"/>
        <v/>
      </c>
      <c r="AN161" s="436"/>
      <c r="AO161" s="95"/>
      <c r="AP161" s="178"/>
      <c r="AQ161" s="178" t="str">
        <f t="shared" si="163"/>
        <v/>
      </c>
      <c r="AR161" s="95" t="str">
        <f t="shared" si="164"/>
        <v/>
      </c>
      <c r="AS161" s="436"/>
      <c r="AT161" s="95"/>
      <c r="AU161" s="178"/>
      <c r="AV161" s="178" t="str">
        <f t="shared" si="165"/>
        <v/>
      </c>
      <c r="AW161" s="95" t="str">
        <f t="shared" si="166"/>
        <v/>
      </c>
      <c r="AX161" s="436"/>
    </row>
    <row r="162" spans="2:50" ht="15.75" hidden="1">
      <c r="B162" s="443" t="s">
        <v>167</v>
      </c>
      <c r="C162" s="444"/>
      <c r="D162" s="444"/>
      <c r="E162" s="444"/>
      <c r="F162" s="444"/>
      <c r="G162" s="444"/>
      <c r="H162" s="444"/>
      <c r="I162" s="151"/>
      <c r="J162" s="151"/>
      <c r="K162" s="151"/>
      <c r="L162" s="151"/>
      <c r="M162" s="151"/>
      <c r="N162" s="433" t="s">
        <v>159</v>
      </c>
      <c r="O162" s="446" t="s">
        <v>106</v>
      </c>
      <c r="P162" s="448">
        <f>AT142+1</f>
        <v>45923</v>
      </c>
      <c r="Q162" s="435"/>
      <c r="R162" s="435"/>
      <c r="S162" s="435"/>
      <c r="T162" s="435"/>
      <c r="U162" s="448">
        <f>P162+1</f>
        <v>45924</v>
      </c>
      <c r="V162" s="435"/>
      <c r="W162" s="435"/>
      <c r="X162" s="435"/>
      <c r="Y162" s="435"/>
      <c r="Z162" s="448">
        <f>U162+1</f>
        <v>45925</v>
      </c>
      <c r="AA162" s="435"/>
      <c r="AB162" s="435"/>
      <c r="AC162" s="435"/>
      <c r="AD162" s="435"/>
      <c r="AE162" s="448">
        <f>Z162+1</f>
        <v>45926</v>
      </c>
      <c r="AF162" s="435"/>
      <c r="AG162" s="435"/>
      <c r="AH162" s="435"/>
      <c r="AI162" s="435"/>
      <c r="AJ162" s="448">
        <f>AE162+1</f>
        <v>45927</v>
      </c>
      <c r="AK162" s="435"/>
      <c r="AL162" s="435"/>
      <c r="AM162" s="435"/>
      <c r="AN162" s="435"/>
      <c r="AO162" s="448">
        <f>AJ162+1</f>
        <v>45928</v>
      </c>
      <c r="AP162" s="435"/>
      <c r="AQ162" s="435"/>
      <c r="AR162" s="435"/>
      <c r="AS162" s="435"/>
      <c r="AT162" s="448">
        <f>AO162+1</f>
        <v>45929</v>
      </c>
      <c r="AU162" s="435"/>
      <c r="AV162" s="435"/>
      <c r="AW162" s="435"/>
      <c r="AX162" s="435"/>
    </row>
    <row r="163" spans="2:50" ht="15.75" hidden="1">
      <c r="B163" s="445"/>
      <c r="C163" s="445"/>
      <c r="D163" s="445"/>
      <c r="E163" s="445"/>
      <c r="F163" s="445"/>
      <c r="G163" s="445"/>
      <c r="H163" s="445"/>
      <c r="I163" s="151"/>
      <c r="J163" s="151"/>
      <c r="K163" s="151"/>
      <c r="L163" s="151"/>
      <c r="M163" s="151"/>
      <c r="N163" s="433"/>
      <c r="O163" s="447"/>
      <c r="P163" s="448" t="s">
        <v>120</v>
      </c>
      <c r="Q163" s="435"/>
      <c r="R163" s="435"/>
      <c r="S163" s="435"/>
      <c r="T163" s="435"/>
      <c r="U163" s="448" t="s">
        <v>114</v>
      </c>
      <c r="V163" s="435"/>
      <c r="W163" s="435"/>
      <c r="X163" s="435"/>
      <c r="Y163" s="435"/>
      <c r="Z163" s="448" t="s">
        <v>115</v>
      </c>
      <c r="AA163" s="435"/>
      <c r="AB163" s="435"/>
      <c r="AC163" s="435"/>
      <c r="AD163" s="435"/>
      <c r="AE163" s="448" t="s">
        <v>116</v>
      </c>
      <c r="AF163" s="435"/>
      <c r="AG163" s="435"/>
      <c r="AH163" s="435"/>
      <c r="AI163" s="435"/>
      <c r="AJ163" s="448" t="s">
        <v>117</v>
      </c>
      <c r="AK163" s="435"/>
      <c r="AL163" s="435"/>
      <c r="AM163" s="435"/>
      <c r="AN163" s="435"/>
      <c r="AO163" s="448" t="s">
        <v>118</v>
      </c>
      <c r="AP163" s="435"/>
      <c r="AQ163" s="435"/>
      <c r="AR163" s="435"/>
      <c r="AS163" s="435"/>
      <c r="AT163" s="448" t="s">
        <v>119</v>
      </c>
      <c r="AU163" s="435"/>
      <c r="AV163" s="435"/>
      <c r="AW163" s="435"/>
      <c r="AX163" s="435"/>
    </row>
    <row r="164" spans="2:50" hidden="1">
      <c r="B164" s="433" t="s">
        <v>155</v>
      </c>
      <c r="C164" s="433" t="s">
        <v>147</v>
      </c>
      <c r="D164" s="433"/>
      <c r="E164" s="433" t="s">
        <v>149</v>
      </c>
      <c r="F164" s="433"/>
      <c r="G164" s="433"/>
      <c r="H164" s="440" t="s">
        <v>156</v>
      </c>
      <c r="I164" s="434" t="s">
        <v>225</v>
      </c>
      <c r="J164" s="434"/>
      <c r="K164" s="434"/>
      <c r="L164" s="434" t="s">
        <v>156</v>
      </c>
      <c r="M164" s="434" t="s">
        <v>168</v>
      </c>
      <c r="N164" s="433"/>
      <c r="O164" s="433" t="s">
        <v>158</v>
      </c>
      <c r="P164" s="430" t="s">
        <v>152</v>
      </c>
      <c r="Q164" s="431"/>
      <c r="R164" s="431"/>
      <c r="S164" s="432"/>
      <c r="T164" s="433" t="s">
        <v>156</v>
      </c>
      <c r="U164" s="430" t="s">
        <v>152</v>
      </c>
      <c r="V164" s="431"/>
      <c r="W164" s="431"/>
      <c r="X164" s="432"/>
      <c r="Y164" s="433" t="s">
        <v>156</v>
      </c>
      <c r="Z164" s="430" t="s">
        <v>152</v>
      </c>
      <c r="AA164" s="431"/>
      <c r="AB164" s="431"/>
      <c r="AC164" s="432"/>
      <c r="AD164" s="433" t="s">
        <v>156</v>
      </c>
      <c r="AE164" s="430" t="s">
        <v>152</v>
      </c>
      <c r="AF164" s="431"/>
      <c r="AG164" s="431"/>
      <c r="AH164" s="432"/>
      <c r="AI164" s="433" t="s">
        <v>156</v>
      </c>
      <c r="AJ164" s="430" t="s">
        <v>152</v>
      </c>
      <c r="AK164" s="431"/>
      <c r="AL164" s="431"/>
      <c r="AM164" s="432"/>
      <c r="AN164" s="433" t="s">
        <v>156</v>
      </c>
      <c r="AO164" s="430" t="s">
        <v>152</v>
      </c>
      <c r="AP164" s="431"/>
      <c r="AQ164" s="431"/>
      <c r="AR164" s="432"/>
      <c r="AS164" s="433" t="s">
        <v>156</v>
      </c>
      <c r="AT164" s="430" t="s">
        <v>152</v>
      </c>
      <c r="AU164" s="431"/>
      <c r="AV164" s="431"/>
      <c r="AW164" s="432"/>
      <c r="AX164" s="433" t="s">
        <v>156</v>
      </c>
    </row>
    <row r="165" spans="2:50" hidden="1">
      <c r="B165" s="433"/>
      <c r="C165" s="433"/>
      <c r="D165" s="433"/>
      <c r="E165" s="433" t="s">
        <v>148</v>
      </c>
      <c r="F165" s="433"/>
      <c r="G165" s="433"/>
      <c r="H165" s="441"/>
      <c r="I165" s="434" t="s">
        <v>148</v>
      </c>
      <c r="J165" s="434"/>
      <c r="K165" s="434"/>
      <c r="L165" s="434"/>
      <c r="M165" s="434"/>
      <c r="N165" s="433"/>
      <c r="O165" s="433"/>
      <c r="P165" s="430" t="s">
        <v>153</v>
      </c>
      <c r="Q165" s="431"/>
      <c r="R165" s="431"/>
      <c r="S165" s="432"/>
      <c r="T165" s="433"/>
      <c r="U165" s="430" t="s">
        <v>153</v>
      </c>
      <c r="V165" s="431"/>
      <c r="W165" s="431"/>
      <c r="X165" s="432"/>
      <c r="Y165" s="433"/>
      <c r="Z165" s="430" t="s">
        <v>153</v>
      </c>
      <c r="AA165" s="431"/>
      <c r="AB165" s="431"/>
      <c r="AC165" s="432"/>
      <c r="AD165" s="433"/>
      <c r="AE165" s="430" t="s">
        <v>153</v>
      </c>
      <c r="AF165" s="431"/>
      <c r="AG165" s="431"/>
      <c r="AH165" s="432"/>
      <c r="AI165" s="433"/>
      <c r="AJ165" s="430" t="s">
        <v>153</v>
      </c>
      <c r="AK165" s="431"/>
      <c r="AL165" s="431"/>
      <c r="AM165" s="432"/>
      <c r="AN165" s="433"/>
      <c r="AO165" s="430" t="s">
        <v>153</v>
      </c>
      <c r="AP165" s="431"/>
      <c r="AQ165" s="431"/>
      <c r="AR165" s="432"/>
      <c r="AS165" s="433"/>
      <c r="AT165" s="430" t="s">
        <v>153</v>
      </c>
      <c r="AU165" s="431"/>
      <c r="AV165" s="431"/>
      <c r="AW165" s="432"/>
      <c r="AX165" s="433"/>
    </row>
    <row r="166" spans="2:50" hidden="1">
      <c r="B166" s="433"/>
      <c r="C166" s="433"/>
      <c r="D166" s="433"/>
      <c r="E166" s="94" t="s">
        <v>150</v>
      </c>
      <c r="F166" s="94" t="s">
        <v>151</v>
      </c>
      <c r="G166" s="94" t="s">
        <v>154</v>
      </c>
      <c r="H166" s="442"/>
      <c r="I166" s="153" t="s">
        <v>150</v>
      </c>
      <c r="J166" s="153" t="s">
        <v>151</v>
      </c>
      <c r="K166" s="153" t="s">
        <v>154</v>
      </c>
      <c r="L166" s="434"/>
      <c r="M166" s="434"/>
      <c r="N166" s="433"/>
      <c r="O166" s="433"/>
      <c r="P166" s="94" t="s">
        <v>150</v>
      </c>
      <c r="Q166" s="94" t="s">
        <v>151</v>
      </c>
      <c r="R166" s="94" t="s">
        <v>154</v>
      </c>
      <c r="S166" s="94" t="s">
        <v>168</v>
      </c>
      <c r="T166" s="433"/>
      <c r="U166" s="94" t="s">
        <v>150</v>
      </c>
      <c r="V166" s="94" t="s">
        <v>151</v>
      </c>
      <c r="W166" s="94" t="s">
        <v>154</v>
      </c>
      <c r="X166" s="94" t="s">
        <v>168</v>
      </c>
      <c r="Y166" s="433"/>
      <c r="Z166" s="94" t="s">
        <v>150</v>
      </c>
      <c r="AA166" s="94" t="s">
        <v>151</v>
      </c>
      <c r="AB166" s="94" t="s">
        <v>154</v>
      </c>
      <c r="AC166" s="94" t="s">
        <v>168</v>
      </c>
      <c r="AD166" s="43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3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3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3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33"/>
    </row>
    <row r="167" spans="2:50" hidden="1">
      <c r="B167" s="435" t="s">
        <v>140</v>
      </c>
      <c r="C167" s="95">
        <v>1</v>
      </c>
      <c r="D167" s="95" t="s">
        <v>425</v>
      </c>
      <c r="E167" s="95">
        <v>17</v>
      </c>
      <c r="F167" s="95">
        <v>2000</v>
      </c>
      <c r="G167" s="178">
        <f t="shared" ref="G167:G168" si="170">F167/E167</f>
        <v>117.64705882352941</v>
      </c>
      <c r="H167" s="457">
        <f>AVERAGE(G167:G181)</f>
        <v>87.66968325791855</v>
      </c>
      <c r="I167" s="154">
        <f t="shared" ref="I167:I169" si="171">IFERROR(AVERAGE(P167,U167,Z167,AE167,AJ167,AO167,AT167),"")</f>
        <v>17</v>
      </c>
      <c r="J167" s="154">
        <f t="shared" ref="J167:J169" si="172">IFERROR(AVERAGE(Q167,V167,AA167,AF167,AK167,AP167,AU167),"")</f>
        <v>1918.5010390575487</v>
      </c>
      <c r="K167" s="155">
        <f t="shared" ref="K167:K169" si="173">IFERROR(AVERAGE(R167,W167,AB167,AG167,AL167,AQ167,AV167),"")</f>
        <v>112.85300229750287</v>
      </c>
      <c r="L167" s="449">
        <f>IFERROR(AVERAGE(K167:K181),"-")</f>
        <v>84.058977519093901</v>
      </c>
      <c r="M167" s="154">
        <f>IFERROR(RANK(K167, K$167:K$181),"")</f>
        <v>1</v>
      </c>
      <c r="N167" s="433"/>
      <c r="O167" s="433"/>
      <c r="P167" s="95">
        <v>17</v>
      </c>
      <c r="Q167" s="178">
        <v>1936.7441860465112</v>
      </c>
      <c r="R167" s="178">
        <f>IFERROR(Q167/P167,"")</f>
        <v>113.92612859097125</v>
      </c>
      <c r="S167" s="95">
        <f>IFERROR(RANK(R167, R$167:R$181),"")</f>
        <v>1</v>
      </c>
      <c r="T167" s="436">
        <f>AVERAGE(R167:R181)</f>
        <v>84.451752078291051</v>
      </c>
      <c r="U167" s="95">
        <v>17</v>
      </c>
      <c r="V167" s="178">
        <v>1918.6363636363635</v>
      </c>
      <c r="W167" s="178">
        <f>IFERROR(V167/U167,"")</f>
        <v>112.86096256684492</v>
      </c>
      <c r="X167" s="95">
        <f>IFERROR(RANK(W167, W$167:W$181),"")</f>
        <v>1</v>
      </c>
      <c r="Y167" s="436">
        <f>AVERAGE(W167:W181)</f>
        <v>84.109372159987743</v>
      </c>
      <c r="Z167" s="95">
        <v>17</v>
      </c>
      <c r="AA167" s="178">
        <v>1905.0000000000011</v>
      </c>
      <c r="AB167" s="178">
        <f>IFERROR(AA167/Z167,"")</f>
        <v>112.05882352941182</v>
      </c>
      <c r="AC167" s="95">
        <f>IFERROR(RANK(AB167, AB$167:AB$181),"")</f>
        <v>1</v>
      </c>
      <c r="AD167" s="436">
        <f>AVERAGE(AB167:AB181)</f>
        <v>83.763424739682748</v>
      </c>
      <c r="AE167" s="95">
        <v>17</v>
      </c>
      <c r="AF167" s="178">
        <v>1942.9411764705883</v>
      </c>
      <c r="AG167" s="178">
        <f>IFERROR(AF167/AE167,"")</f>
        <v>114.29065743944636</v>
      </c>
      <c r="AH167" s="95">
        <f>IFERROR(RANK(AG167, AG$167:AG$181),"")</f>
        <v>1</v>
      </c>
      <c r="AI167" s="436">
        <f>AVERAGE(AG167:AG181)</f>
        <v>84.606867181261634</v>
      </c>
      <c r="AJ167" s="95">
        <v>17</v>
      </c>
      <c r="AK167" s="178">
        <v>1903.3333333333337</v>
      </c>
      <c r="AL167" s="178">
        <f>IFERROR(AK167/AJ167,"")</f>
        <v>111.96078431372551</v>
      </c>
      <c r="AM167" s="95">
        <f>IFERROR(RANK(AL167, AL$167:AL$181),"")</f>
        <v>1</v>
      </c>
      <c r="AN167" s="436">
        <f>AVERAGE(AL167:AL181)</f>
        <v>83.688084464555061</v>
      </c>
      <c r="AO167" s="95">
        <v>17</v>
      </c>
      <c r="AP167" s="178">
        <v>1905.4054054054061</v>
      </c>
      <c r="AQ167" s="178">
        <f>IFERROR(AP167/AO167,"")</f>
        <v>112.08267090620036</v>
      </c>
      <c r="AR167" s="95">
        <f>IFERROR(RANK(AQ167, AQ$167:AQ$181),"")</f>
        <v>1</v>
      </c>
      <c r="AS167" s="436">
        <f>AVERAGE(AQ167:AQ181)</f>
        <v>83.779189704112326</v>
      </c>
      <c r="AT167" s="95">
        <v>17</v>
      </c>
      <c r="AU167" s="178">
        <v>1917.4468085106384</v>
      </c>
      <c r="AV167" s="178">
        <f>IFERROR(AU167/AT167,"")</f>
        <v>112.79098873591991</v>
      </c>
      <c r="AW167" s="95">
        <f>IFERROR(RANK(AV167, AV$167:AV$181),"")</f>
        <v>1</v>
      </c>
      <c r="AX167" s="436">
        <f>AVERAGE(AV167:AV181)</f>
        <v>84.014152305766828</v>
      </c>
    </row>
    <row r="168" spans="2:50" hidden="1">
      <c r="B168" s="435"/>
      <c r="C168" s="95">
        <v>2</v>
      </c>
      <c r="D168" s="95" t="s">
        <v>426</v>
      </c>
      <c r="E168" s="95">
        <v>26</v>
      </c>
      <c r="F168" s="95">
        <v>1500</v>
      </c>
      <c r="G168" s="178">
        <f t="shared" si="170"/>
        <v>57.692307692307693</v>
      </c>
      <c r="H168" s="458"/>
      <c r="I168" s="154">
        <f t="shared" si="171"/>
        <v>26</v>
      </c>
      <c r="J168" s="154">
        <f t="shared" si="172"/>
        <v>1436.8887712578087</v>
      </c>
      <c r="K168" s="155">
        <f t="shared" si="173"/>
        <v>55.26495274068494</v>
      </c>
      <c r="L168" s="449"/>
      <c r="M168" s="154">
        <f t="shared" ref="M168:M181" si="174">IFERROR(RANK(K168, K$167:K$181),"")</f>
        <v>2</v>
      </c>
      <c r="N168" s="433"/>
      <c r="O168" s="433"/>
      <c r="P168" s="95">
        <v>26</v>
      </c>
      <c r="Q168" s="178">
        <v>1429.4117647058822</v>
      </c>
      <c r="R168" s="178">
        <f t="shared" ref="R168:R181" si="175">IFERROR(Q168/P168,"")</f>
        <v>54.977375565610856</v>
      </c>
      <c r="S168" s="95">
        <f t="shared" ref="S168:S181" si="176">IFERROR(RANK(R168, R$167:R$181),"")</f>
        <v>2</v>
      </c>
      <c r="T168" s="436"/>
      <c r="U168" s="95">
        <v>26</v>
      </c>
      <c r="V168" s="178">
        <v>1439.3023255813951</v>
      </c>
      <c r="W168" s="178">
        <f t="shared" ref="W168:W181" si="177">IFERROR(V168/U168,"")</f>
        <v>55.357781753130581</v>
      </c>
      <c r="X168" s="95">
        <f t="shared" ref="X168:X181" si="178">IFERROR(RANK(W168, W$167:W$181),"")</f>
        <v>2</v>
      </c>
      <c r="Y168" s="436"/>
      <c r="Z168" s="95">
        <v>26</v>
      </c>
      <c r="AA168" s="178">
        <v>1442.1686746987955</v>
      </c>
      <c r="AB168" s="178">
        <f t="shared" ref="AB168:AB181" si="179">IFERROR(AA168/Z168,"")</f>
        <v>55.46802594995367</v>
      </c>
      <c r="AC168" s="95">
        <f t="shared" ref="AC168:AC181" si="180">IFERROR(RANK(AB168, AB$167:AB$181),"")</f>
        <v>2</v>
      </c>
      <c r="AD168" s="436"/>
      <c r="AE168" s="95">
        <v>26</v>
      </c>
      <c r="AF168" s="178">
        <v>1427.9999999999998</v>
      </c>
      <c r="AG168" s="178">
        <f t="shared" ref="AG168:AG181" si="181">IFERROR(AF168/AE168,"")</f>
        <v>54.923076923076913</v>
      </c>
      <c r="AH168" s="95">
        <f t="shared" ref="AH168:AH181" si="182">IFERROR(RANK(AG168, AG$167:AG$181),"")</f>
        <v>2</v>
      </c>
      <c r="AI168" s="436"/>
      <c r="AJ168" s="95">
        <v>26</v>
      </c>
      <c r="AK168" s="178">
        <v>1440.7999999999997</v>
      </c>
      <c r="AL168" s="178">
        <f t="shared" ref="AL168:AL181" si="183">IFERROR(AK168/AJ168,"")</f>
        <v>55.415384615384603</v>
      </c>
      <c r="AM168" s="95">
        <f t="shared" ref="AM168:AM181" si="184">IFERROR(RANK(AL168, AL$167:AL$181),"")</f>
        <v>2</v>
      </c>
      <c r="AN168" s="436"/>
      <c r="AO168" s="95">
        <v>26</v>
      </c>
      <c r="AP168" s="178">
        <v>1442.3684210526312</v>
      </c>
      <c r="AQ168" s="178">
        <f t="shared" ref="AQ168:AQ181" si="185">IFERROR(AP168/AO168,"")</f>
        <v>55.475708502024276</v>
      </c>
      <c r="AR168" s="95">
        <f t="shared" ref="AR168:AR181" si="186">IFERROR(RANK(AQ168, AQ$167:AQ$181),"")</f>
        <v>2</v>
      </c>
      <c r="AS168" s="436"/>
      <c r="AT168" s="95">
        <v>26</v>
      </c>
      <c r="AU168" s="178">
        <v>1436.1702127659571</v>
      </c>
      <c r="AV168" s="178">
        <f t="shared" ref="AV168:AV181" si="187">IFERROR(AU168/AT168,"")</f>
        <v>55.237315875613731</v>
      </c>
      <c r="AW168" s="95">
        <f t="shared" ref="AW168:AW181" si="188">IFERROR(RANK(AV168, AV$167:AV$181),"")</f>
        <v>2</v>
      </c>
      <c r="AX168" s="436"/>
    </row>
    <row r="169" spans="2:50" hidden="1">
      <c r="B169" s="435"/>
      <c r="C169" s="95">
        <v>3</v>
      </c>
      <c r="D169" s="95"/>
      <c r="E169" s="95"/>
      <c r="F169" s="95"/>
      <c r="G169" s="95"/>
      <c r="H169" s="458"/>
      <c r="I169" s="154" t="str">
        <f t="shared" si="171"/>
        <v/>
      </c>
      <c r="J169" s="154" t="str">
        <f t="shared" si="172"/>
        <v/>
      </c>
      <c r="K169" s="155" t="str">
        <f t="shared" si="173"/>
        <v/>
      </c>
      <c r="L169" s="449"/>
      <c r="M169" s="154" t="str">
        <f t="shared" si="174"/>
        <v/>
      </c>
      <c r="N169" s="433"/>
      <c r="O169" s="433"/>
      <c r="P169" s="95"/>
      <c r="Q169" s="178"/>
      <c r="R169" s="178" t="str">
        <f t="shared" si="175"/>
        <v/>
      </c>
      <c r="S169" s="95" t="str">
        <f t="shared" si="176"/>
        <v/>
      </c>
      <c r="T169" s="436"/>
      <c r="U169" s="95"/>
      <c r="V169" s="178"/>
      <c r="W169" s="178" t="str">
        <f t="shared" si="177"/>
        <v/>
      </c>
      <c r="X169" s="95" t="str">
        <f t="shared" si="178"/>
        <v/>
      </c>
      <c r="Y169" s="436"/>
      <c r="Z169" s="95"/>
      <c r="AA169" s="178"/>
      <c r="AB169" s="178" t="str">
        <f t="shared" si="179"/>
        <v/>
      </c>
      <c r="AC169" s="95" t="str">
        <f t="shared" si="180"/>
        <v/>
      </c>
      <c r="AD169" s="436"/>
      <c r="AE169" s="95"/>
      <c r="AF169" s="178"/>
      <c r="AG169" s="178" t="str">
        <f t="shared" si="181"/>
        <v/>
      </c>
      <c r="AH169" s="95" t="str">
        <f t="shared" si="182"/>
        <v/>
      </c>
      <c r="AI169" s="436"/>
      <c r="AJ169" s="95"/>
      <c r="AK169" s="178"/>
      <c r="AL169" s="178" t="str">
        <f t="shared" si="183"/>
        <v/>
      </c>
      <c r="AM169" s="95" t="str">
        <f t="shared" si="184"/>
        <v/>
      </c>
      <c r="AN169" s="436"/>
      <c r="AO169" s="95"/>
      <c r="AP169" s="178"/>
      <c r="AQ169" s="178" t="str">
        <f t="shared" si="185"/>
        <v/>
      </c>
      <c r="AR169" s="95" t="str">
        <f t="shared" si="186"/>
        <v/>
      </c>
      <c r="AS169" s="436"/>
      <c r="AT169" s="95"/>
      <c r="AU169" s="178"/>
      <c r="AV169" s="178" t="str">
        <f t="shared" si="187"/>
        <v/>
      </c>
      <c r="AW169" s="95" t="str">
        <f t="shared" si="188"/>
        <v/>
      </c>
      <c r="AX169" s="436"/>
    </row>
    <row r="170" spans="2:50" hidden="1">
      <c r="B170" s="435"/>
      <c r="C170" s="95">
        <v>4</v>
      </c>
      <c r="D170" s="95"/>
      <c r="E170" s="95"/>
      <c r="F170" s="95"/>
      <c r="G170" s="95"/>
      <c r="H170" s="458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9"/>
      <c r="M170" s="154" t="str">
        <f t="shared" si="174"/>
        <v/>
      </c>
      <c r="N170" s="433"/>
      <c r="O170" s="433"/>
      <c r="P170" s="95"/>
      <c r="Q170" s="178"/>
      <c r="R170" s="178" t="str">
        <f t="shared" si="175"/>
        <v/>
      </c>
      <c r="S170" s="95" t="str">
        <f t="shared" si="176"/>
        <v/>
      </c>
      <c r="T170" s="436"/>
      <c r="U170" s="95"/>
      <c r="V170" s="178"/>
      <c r="W170" s="178" t="str">
        <f t="shared" si="177"/>
        <v/>
      </c>
      <c r="X170" s="95" t="str">
        <f t="shared" si="178"/>
        <v/>
      </c>
      <c r="Y170" s="436"/>
      <c r="Z170" s="95"/>
      <c r="AA170" s="178"/>
      <c r="AB170" s="178" t="str">
        <f t="shared" si="179"/>
        <v/>
      </c>
      <c r="AC170" s="95" t="str">
        <f t="shared" si="180"/>
        <v/>
      </c>
      <c r="AD170" s="436"/>
      <c r="AE170" s="95"/>
      <c r="AF170" s="178"/>
      <c r="AG170" s="178" t="str">
        <f t="shared" si="181"/>
        <v/>
      </c>
      <c r="AH170" s="95" t="str">
        <f t="shared" si="182"/>
        <v/>
      </c>
      <c r="AI170" s="436"/>
      <c r="AJ170" s="95"/>
      <c r="AK170" s="178"/>
      <c r="AL170" s="178" t="str">
        <f t="shared" si="183"/>
        <v/>
      </c>
      <c r="AM170" s="95" t="str">
        <f t="shared" si="184"/>
        <v/>
      </c>
      <c r="AN170" s="436"/>
      <c r="AO170" s="95"/>
      <c r="AP170" s="178"/>
      <c r="AQ170" s="178" t="str">
        <f t="shared" si="185"/>
        <v/>
      </c>
      <c r="AR170" s="95" t="str">
        <f t="shared" si="186"/>
        <v/>
      </c>
      <c r="AS170" s="436"/>
      <c r="AT170" s="95"/>
      <c r="AU170" s="178"/>
      <c r="AV170" s="178" t="str">
        <f t="shared" si="187"/>
        <v/>
      </c>
      <c r="AW170" s="95" t="str">
        <f t="shared" si="188"/>
        <v/>
      </c>
      <c r="AX170" s="436"/>
    </row>
    <row r="171" spans="2:50" hidden="1">
      <c r="B171" s="435"/>
      <c r="C171" s="95">
        <v>5</v>
      </c>
      <c r="D171" s="95"/>
      <c r="E171" s="95"/>
      <c r="F171" s="95"/>
      <c r="G171" s="95"/>
      <c r="H171" s="458"/>
      <c r="I171" s="154" t="str">
        <f t="shared" ref="I171:I181" si="189">IFERROR(AVERAGE(P171,U171,Z171,AE171,AJ171,AO171,AT171),"")</f>
        <v/>
      </c>
      <c r="J171" s="154" t="str">
        <f t="shared" ref="J171:J181" si="190">IFERROR(AVERAGE(Q171,V171,AA171,AF171,AK171,AP171,AU171),"")</f>
        <v/>
      </c>
      <c r="K171" s="155" t="str">
        <f t="shared" ref="K171:K181" si="191">IFERROR(AVERAGE(R171,W171,AB171,AG171,AL171,AQ171,AV171),"")</f>
        <v/>
      </c>
      <c r="L171" s="449"/>
      <c r="M171" s="154" t="str">
        <f t="shared" si="174"/>
        <v/>
      </c>
      <c r="N171" s="433"/>
      <c r="O171" s="433"/>
      <c r="P171" s="95"/>
      <c r="Q171" s="178"/>
      <c r="R171" s="178" t="str">
        <f t="shared" si="175"/>
        <v/>
      </c>
      <c r="S171" s="95" t="str">
        <f t="shared" si="176"/>
        <v/>
      </c>
      <c r="T171" s="436"/>
      <c r="U171" s="95"/>
      <c r="V171" s="178"/>
      <c r="W171" s="178" t="str">
        <f t="shared" si="177"/>
        <v/>
      </c>
      <c r="X171" s="95" t="str">
        <f t="shared" si="178"/>
        <v/>
      </c>
      <c r="Y171" s="436"/>
      <c r="Z171" s="95"/>
      <c r="AA171" s="178"/>
      <c r="AB171" s="178" t="str">
        <f t="shared" si="179"/>
        <v/>
      </c>
      <c r="AC171" s="95" t="str">
        <f t="shared" si="180"/>
        <v/>
      </c>
      <c r="AD171" s="436"/>
      <c r="AE171" s="95"/>
      <c r="AF171" s="178"/>
      <c r="AG171" s="178" t="str">
        <f t="shared" si="181"/>
        <v/>
      </c>
      <c r="AH171" s="95" t="str">
        <f t="shared" si="182"/>
        <v/>
      </c>
      <c r="AI171" s="436"/>
      <c r="AJ171" s="95"/>
      <c r="AK171" s="178"/>
      <c r="AL171" s="178" t="str">
        <f t="shared" si="183"/>
        <v/>
      </c>
      <c r="AM171" s="95" t="str">
        <f t="shared" si="184"/>
        <v/>
      </c>
      <c r="AN171" s="436"/>
      <c r="AO171" s="95"/>
      <c r="AP171" s="178"/>
      <c r="AQ171" s="178" t="str">
        <f t="shared" si="185"/>
        <v/>
      </c>
      <c r="AR171" s="95" t="str">
        <f t="shared" si="186"/>
        <v/>
      </c>
      <c r="AS171" s="436"/>
      <c r="AT171" s="95"/>
      <c r="AU171" s="178"/>
      <c r="AV171" s="178" t="str">
        <f t="shared" si="187"/>
        <v/>
      </c>
      <c r="AW171" s="95" t="str">
        <f t="shared" si="188"/>
        <v/>
      </c>
      <c r="AX171" s="436"/>
    </row>
    <row r="172" spans="2:50" hidden="1">
      <c r="B172" s="435"/>
      <c r="C172" s="95">
        <v>6</v>
      </c>
      <c r="D172" s="95"/>
      <c r="E172" s="95"/>
      <c r="F172" s="95"/>
      <c r="G172" s="95"/>
      <c r="H172" s="458"/>
      <c r="I172" s="154" t="str">
        <f t="shared" si="189"/>
        <v/>
      </c>
      <c r="J172" s="154" t="str">
        <f t="shared" si="190"/>
        <v/>
      </c>
      <c r="K172" s="155" t="str">
        <f t="shared" si="191"/>
        <v/>
      </c>
      <c r="L172" s="449"/>
      <c r="M172" s="154" t="str">
        <f t="shared" si="174"/>
        <v/>
      </c>
      <c r="N172" s="433"/>
      <c r="O172" s="433"/>
      <c r="P172" s="95"/>
      <c r="Q172" s="178"/>
      <c r="R172" s="178" t="str">
        <f t="shared" si="175"/>
        <v/>
      </c>
      <c r="S172" s="95" t="str">
        <f t="shared" si="176"/>
        <v/>
      </c>
      <c r="T172" s="436"/>
      <c r="U172" s="95"/>
      <c r="V172" s="178"/>
      <c r="W172" s="178" t="str">
        <f t="shared" si="177"/>
        <v/>
      </c>
      <c r="X172" s="95" t="str">
        <f t="shared" si="178"/>
        <v/>
      </c>
      <c r="Y172" s="436"/>
      <c r="Z172" s="95"/>
      <c r="AA172" s="178"/>
      <c r="AB172" s="178" t="str">
        <f t="shared" si="179"/>
        <v/>
      </c>
      <c r="AC172" s="95" t="str">
        <f t="shared" si="180"/>
        <v/>
      </c>
      <c r="AD172" s="436"/>
      <c r="AE172" s="95"/>
      <c r="AF172" s="178"/>
      <c r="AG172" s="178" t="str">
        <f t="shared" si="181"/>
        <v/>
      </c>
      <c r="AH172" s="95" t="str">
        <f t="shared" si="182"/>
        <v/>
      </c>
      <c r="AI172" s="436"/>
      <c r="AJ172" s="95"/>
      <c r="AK172" s="178"/>
      <c r="AL172" s="178" t="str">
        <f t="shared" si="183"/>
        <v/>
      </c>
      <c r="AM172" s="95" t="str">
        <f t="shared" si="184"/>
        <v/>
      </c>
      <c r="AN172" s="436"/>
      <c r="AO172" s="95"/>
      <c r="AP172" s="178"/>
      <c r="AQ172" s="178" t="str">
        <f t="shared" si="185"/>
        <v/>
      </c>
      <c r="AR172" s="95" t="str">
        <f t="shared" si="186"/>
        <v/>
      </c>
      <c r="AS172" s="436"/>
      <c r="AT172" s="95"/>
      <c r="AU172" s="178"/>
      <c r="AV172" s="178" t="str">
        <f t="shared" si="187"/>
        <v/>
      </c>
      <c r="AW172" s="95" t="str">
        <f t="shared" si="188"/>
        <v/>
      </c>
      <c r="AX172" s="436"/>
    </row>
    <row r="173" spans="2:50" hidden="1">
      <c r="B173" s="435"/>
      <c r="C173" s="95">
        <v>7</v>
      </c>
      <c r="D173" s="95"/>
      <c r="E173" s="95"/>
      <c r="F173" s="95"/>
      <c r="G173" s="95"/>
      <c r="H173" s="458"/>
      <c r="I173" s="154" t="str">
        <f t="shared" si="189"/>
        <v/>
      </c>
      <c r="J173" s="154" t="str">
        <f t="shared" si="190"/>
        <v/>
      </c>
      <c r="K173" s="155" t="str">
        <f t="shared" si="191"/>
        <v/>
      </c>
      <c r="L173" s="449"/>
      <c r="M173" s="154" t="str">
        <f t="shared" si="174"/>
        <v/>
      </c>
      <c r="N173" s="433"/>
      <c r="O173" s="433"/>
      <c r="P173" s="95"/>
      <c r="Q173" s="178"/>
      <c r="R173" s="178" t="str">
        <f t="shared" si="175"/>
        <v/>
      </c>
      <c r="S173" s="95" t="str">
        <f t="shared" si="176"/>
        <v/>
      </c>
      <c r="T173" s="436"/>
      <c r="U173" s="95"/>
      <c r="V173" s="178"/>
      <c r="W173" s="178" t="str">
        <f t="shared" si="177"/>
        <v/>
      </c>
      <c r="X173" s="95" t="str">
        <f t="shared" si="178"/>
        <v/>
      </c>
      <c r="Y173" s="436"/>
      <c r="Z173" s="95"/>
      <c r="AA173" s="178"/>
      <c r="AB173" s="178" t="str">
        <f t="shared" si="179"/>
        <v/>
      </c>
      <c r="AC173" s="95" t="str">
        <f t="shared" si="180"/>
        <v/>
      </c>
      <c r="AD173" s="436"/>
      <c r="AE173" s="95"/>
      <c r="AF173" s="178"/>
      <c r="AG173" s="178" t="str">
        <f t="shared" si="181"/>
        <v/>
      </c>
      <c r="AH173" s="95" t="str">
        <f t="shared" si="182"/>
        <v/>
      </c>
      <c r="AI173" s="436"/>
      <c r="AJ173" s="95"/>
      <c r="AK173" s="178"/>
      <c r="AL173" s="178" t="str">
        <f t="shared" si="183"/>
        <v/>
      </c>
      <c r="AM173" s="95" t="str">
        <f t="shared" si="184"/>
        <v/>
      </c>
      <c r="AN173" s="436"/>
      <c r="AO173" s="95"/>
      <c r="AP173" s="178"/>
      <c r="AQ173" s="178" t="str">
        <f t="shared" si="185"/>
        <v/>
      </c>
      <c r="AR173" s="95" t="str">
        <f t="shared" si="186"/>
        <v/>
      </c>
      <c r="AS173" s="436"/>
      <c r="AT173" s="95"/>
      <c r="AU173" s="178"/>
      <c r="AV173" s="178" t="str">
        <f t="shared" si="187"/>
        <v/>
      </c>
      <c r="AW173" s="95" t="str">
        <f t="shared" si="188"/>
        <v/>
      </c>
      <c r="AX173" s="436"/>
    </row>
    <row r="174" spans="2:50" hidden="1">
      <c r="B174" s="435"/>
      <c r="C174" s="95">
        <v>8</v>
      </c>
      <c r="D174" s="95"/>
      <c r="E174" s="95"/>
      <c r="F174" s="95"/>
      <c r="G174" s="95"/>
      <c r="H174" s="458"/>
      <c r="I174" s="154" t="str">
        <f t="shared" si="189"/>
        <v/>
      </c>
      <c r="J174" s="154" t="str">
        <f t="shared" si="190"/>
        <v/>
      </c>
      <c r="K174" s="155" t="str">
        <f t="shared" si="191"/>
        <v/>
      </c>
      <c r="L174" s="449"/>
      <c r="M174" s="154" t="str">
        <f t="shared" si="174"/>
        <v/>
      </c>
      <c r="N174" s="433"/>
      <c r="O174" s="433"/>
      <c r="P174" s="95"/>
      <c r="Q174" s="178"/>
      <c r="R174" s="178" t="str">
        <f t="shared" si="175"/>
        <v/>
      </c>
      <c r="S174" s="95" t="str">
        <f t="shared" si="176"/>
        <v/>
      </c>
      <c r="T174" s="436"/>
      <c r="U174" s="95"/>
      <c r="V174" s="178"/>
      <c r="W174" s="178" t="str">
        <f t="shared" si="177"/>
        <v/>
      </c>
      <c r="X174" s="95" t="str">
        <f t="shared" si="178"/>
        <v/>
      </c>
      <c r="Y174" s="436"/>
      <c r="Z174" s="95"/>
      <c r="AA174" s="178"/>
      <c r="AB174" s="178" t="str">
        <f t="shared" si="179"/>
        <v/>
      </c>
      <c r="AC174" s="95" t="str">
        <f t="shared" si="180"/>
        <v/>
      </c>
      <c r="AD174" s="436"/>
      <c r="AE174" s="95"/>
      <c r="AF174" s="178"/>
      <c r="AG174" s="178" t="str">
        <f t="shared" si="181"/>
        <v/>
      </c>
      <c r="AH174" s="95" t="str">
        <f t="shared" si="182"/>
        <v/>
      </c>
      <c r="AI174" s="436"/>
      <c r="AJ174" s="95"/>
      <c r="AK174" s="178"/>
      <c r="AL174" s="178" t="str">
        <f t="shared" si="183"/>
        <v/>
      </c>
      <c r="AM174" s="95" t="str">
        <f t="shared" si="184"/>
        <v/>
      </c>
      <c r="AN174" s="436"/>
      <c r="AO174" s="95"/>
      <c r="AP174" s="178"/>
      <c r="AQ174" s="178" t="str">
        <f t="shared" si="185"/>
        <v/>
      </c>
      <c r="AR174" s="95" t="str">
        <f t="shared" si="186"/>
        <v/>
      </c>
      <c r="AS174" s="436"/>
      <c r="AT174" s="95"/>
      <c r="AU174" s="178"/>
      <c r="AV174" s="178" t="str">
        <f t="shared" si="187"/>
        <v/>
      </c>
      <c r="AW174" s="95" t="str">
        <f t="shared" si="188"/>
        <v/>
      </c>
      <c r="AX174" s="436"/>
    </row>
    <row r="175" spans="2:50" hidden="1">
      <c r="B175" s="435"/>
      <c r="C175" s="95">
        <v>9</v>
      </c>
      <c r="D175" s="95"/>
      <c r="E175" s="95"/>
      <c r="F175" s="95"/>
      <c r="G175" s="95"/>
      <c r="H175" s="458"/>
      <c r="I175" s="154" t="str">
        <f t="shared" si="189"/>
        <v/>
      </c>
      <c r="J175" s="154" t="str">
        <f t="shared" si="190"/>
        <v/>
      </c>
      <c r="K175" s="155" t="str">
        <f t="shared" si="191"/>
        <v/>
      </c>
      <c r="L175" s="449"/>
      <c r="M175" s="154" t="str">
        <f t="shared" si="174"/>
        <v/>
      </c>
      <c r="N175" s="433"/>
      <c r="O175" s="433"/>
      <c r="P175" s="95"/>
      <c r="Q175" s="178"/>
      <c r="R175" s="178" t="str">
        <f t="shared" si="175"/>
        <v/>
      </c>
      <c r="S175" s="95" t="str">
        <f t="shared" si="176"/>
        <v/>
      </c>
      <c r="T175" s="436"/>
      <c r="U175" s="95"/>
      <c r="V175" s="178"/>
      <c r="W175" s="178" t="str">
        <f t="shared" si="177"/>
        <v/>
      </c>
      <c r="X175" s="95" t="str">
        <f t="shared" si="178"/>
        <v/>
      </c>
      <c r="Y175" s="436"/>
      <c r="Z175" s="95"/>
      <c r="AA175" s="178"/>
      <c r="AB175" s="178" t="str">
        <f t="shared" si="179"/>
        <v/>
      </c>
      <c r="AC175" s="95" t="str">
        <f t="shared" si="180"/>
        <v/>
      </c>
      <c r="AD175" s="436"/>
      <c r="AE175" s="95"/>
      <c r="AF175" s="178"/>
      <c r="AG175" s="178" t="str">
        <f t="shared" si="181"/>
        <v/>
      </c>
      <c r="AH175" s="95" t="str">
        <f t="shared" si="182"/>
        <v/>
      </c>
      <c r="AI175" s="436"/>
      <c r="AJ175" s="95"/>
      <c r="AK175" s="178"/>
      <c r="AL175" s="178" t="str">
        <f t="shared" si="183"/>
        <v/>
      </c>
      <c r="AM175" s="95" t="str">
        <f t="shared" si="184"/>
        <v/>
      </c>
      <c r="AN175" s="436"/>
      <c r="AO175" s="95"/>
      <c r="AP175" s="178"/>
      <c r="AQ175" s="178" t="str">
        <f t="shared" si="185"/>
        <v/>
      </c>
      <c r="AR175" s="95" t="str">
        <f t="shared" si="186"/>
        <v/>
      </c>
      <c r="AS175" s="436"/>
      <c r="AT175" s="95"/>
      <c r="AU175" s="178"/>
      <c r="AV175" s="178" t="str">
        <f t="shared" si="187"/>
        <v/>
      </c>
      <c r="AW175" s="95" t="str">
        <f t="shared" si="188"/>
        <v/>
      </c>
      <c r="AX175" s="436"/>
    </row>
    <row r="176" spans="2:50" hidden="1">
      <c r="B176" s="435"/>
      <c r="C176" s="95">
        <v>10</v>
      </c>
      <c r="D176" s="95"/>
      <c r="E176" s="95"/>
      <c r="F176" s="95"/>
      <c r="G176" s="95"/>
      <c r="H176" s="458"/>
      <c r="I176" s="154" t="str">
        <f t="shared" si="189"/>
        <v/>
      </c>
      <c r="J176" s="154" t="str">
        <f t="shared" si="190"/>
        <v/>
      </c>
      <c r="K176" s="155" t="str">
        <f t="shared" si="191"/>
        <v/>
      </c>
      <c r="L176" s="449"/>
      <c r="M176" s="154" t="str">
        <f t="shared" si="174"/>
        <v/>
      </c>
      <c r="N176" s="433"/>
      <c r="O176" s="433"/>
      <c r="P176" s="95"/>
      <c r="Q176" s="178"/>
      <c r="R176" s="178" t="str">
        <f t="shared" si="175"/>
        <v/>
      </c>
      <c r="S176" s="95" t="str">
        <f t="shared" si="176"/>
        <v/>
      </c>
      <c r="T176" s="436"/>
      <c r="U176" s="95"/>
      <c r="V176" s="178"/>
      <c r="W176" s="178" t="str">
        <f t="shared" si="177"/>
        <v/>
      </c>
      <c r="X176" s="95" t="str">
        <f t="shared" si="178"/>
        <v/>
      </c>
      <c r="Y176" s="436"/>
      <c r="Z176" s="95"/>
      <c r="AA176" s="178"/>
      <c r="AB176" s="178" t="str">
        <f t="shared" si="179"/>
        <v/>
      </c>
      <c r="AC176" s="95" t="str">
        <f t="shared" si="180"/>
        <v/>
      </c>
      <c r="AD176" s="436"/>
      <c r="AE176" s="95"/>
      <c r="AF176" s="178"/>
      <c r="AG176" s="178" t="str">
        <f t="shared" si="181"/>
        <v/>
      </c>
      <c r="AH176" s="95" t="str">
        <f t="shared" si="182"/>
        <v/>
      </c>
      <c r="AI176" s="436"/>
      <c r="AJ176" s="95"/>
      <c r="AK176" s="178"/>
      <c r="AL176" s="178" t="str">
        <f t="shared" si="183"/>
        <v/>
      </c>
      <c r="AM176" s="95" t="str">
        <f t="shared" si="184"/>
        <v/>
      </c>
      <c r="AN176" s="436"/>
      <c r="AO176" s="95"/>
      <c r="AP176" s="178"/>
      <c r="AQ176" s="178" t="str">
        <f t="shared" si="185"/>
        <v/>
      </c>
      <c r="AR176" s="95" t="str">
        <f t="shared" si="186"/>
        <v/>
      </c>
      <c r="AS176" s="436"/>
      <c r="AT176" s="95"/>
      <c r="AU176" s="178"/>
      <c r="AV176" s="178" t="str">
        <f t="shared" si="187"/>
        <v/>
      </c>
      <c r="AW176" s="95" t="str">
        <f t="shared" si="188"/>
        <v/>
      </c>
      <c r="AX176" s="436"/>
    </row>
    <row r="177" spans="2:50" hidden="1">
      <c r="B177" s="435"/>
      <c r="C177" s="95">
        <v>11</v>
      </c>
      <c r="D177" s="95"/>
      <c r="E177" s="95"/>
      <c r="F177" s="95"/>
      <c r="G177" s="95"/>
      <c r="H177" s="458"/>
      <c r="I177" s="154" t="str">
        <f t="shared" si="189"/>
        <v/>
      </c>
      <c r="J177" s="154" t="str">
        <f t="shared" si="190"/>
        <v/>
      </c>
      <c r="K177" s="155" t="str">
        <f t="shared" si="191"/>
        <v/>
      </c>
      <c r="L177" s="449"/>
      <c r="M177" s="154" t="str">
        <f t="shared" si="174"/>
        <v/>
      </c>
      <c r="N177" s="433"/>
      <c r="O177" s="433"/>
      <c r="P177" s="95"/>
      <c r="Q177" s="178"/>
      <c r="R177" s="178" t="str">
        <f t="shared" si="175"/>
        <v/>
      </c>
      <c r="S177" s="95" t="str">
        <f t="shared" si="176"/>
        <v/>
      </c>
      <c r="T177" s="436"/>
      <c r="U177" s="95"/>
      <c r="V177" s="178"/>
      <c r="W177" s="178" t="str">
        <f t="shared" si="177"/>
        <v/>
      </c>
      <c r="X177" s="95" t="str">
        <f t="shared" si="178"/>
        <v/>
      </c>
      <c r="Y177" s="436"/>
      <c r="Z177" s="95"/>
      <c r="AA177" s="178"/>
      <c r="AB177" s="178" t="str">
        <f t="shared" si="179"/>
        <v/>
      </c>
      <c r="AC177" s="95" t="str">
        <f t="shared" si="180"/>
        <v/>
      </c>
      <c r="AD177" s="436"/>
      <c r="AE177" s="95"/>
      <c r="AF177" s="178"/>
      <c r="AG177" s="178" t="str">
        <f t="shared" si="181"/>
        <v/>
      </c>
      <c r="AH177" s="95" t="str">
        <f t="shared" si="182"/>
        <v/>
      </c>
      <c r="AI177" s="436"/>
      <c r="AJ177" s="95"/>
      <c r="AK177" s="178"/>
      <c r="AL177" s="178" t="str">
        <f t="shared" si="183"/>
        <v/>
      </c>
      <c r="AM177" s="95" t="str">
        <f t="shared" si="184"/>
        <v/>
      </c>
      <c r="AN177" s="436"/>
      <c r="AO177" s="95"/>
      <c r="AP177" s="178"/>
      <c r="AQ177" s="178" t="str">
        <f t="shared" si="185"/>
        <v/>
      </c>
      <c r="AR177" s="95" t="str">
        <f t="shared" si="186"/>
        <v/>
      </c>
      <c r="AS177" s="436"/>
      <c r="AT177" s="95"/>
      <c r="AU177" s="178"/>
      <c r="AV177" s="178" t="str">
        <f t="shared" si="187"/>
        <v/>
      </c>
      <c r="AW177" s="95" t="str">
        <f t="shared" si="188"/>
        <v/>
      </c>
      <c r="AX177" s="436"/>
    </row>
    <row r="178" spans="2:50" hidden="1">
      <c r="B178" s="435"/>
      <c r="C178" s="95">
        <v>12</v>
      </c>
      <c r="D178" s="95"/>
      <c r="E178" s="95"/>
      <c r="F178" s="95"/>
      <c r="G178" s="95"/>
      <c r="H178" s="458"/>
      <c r="I178" s="154" t="str">
        <f t="shared" si="189"/>
        <v/>
      </c>
      <c r="J178" s="154" t="str">
        <f t="shared" si="190"/>
        <v/>
      </c>
      <c r="K178" s="155" t="str">
        <f t="shared" si="191"/>
        <v/>
      </c>
      <c r="L178" s="449"/>
      <c r="M178" s="154" t="str">
        <f t="shared" si="174"/>
        <v/>
      </c>
      <c r="N178" s="433"/>
      <c r="O178" s="433"/>
      <c r="P178" s="95"/>
      <c r="Q178" s="178"/>
      <c r="R178" s="178" t="str">
        <f t="shared" si="175"/>
        <v/>
      </c>
      <c r="S178" s="95" t="str">
        <f t="shared" si="176"/>
        <v/>
      </c>
      <c r="T178" s="436"/>
      <c r="U178" s="95"/>
      <c r="V178" s="178"/>
      <c r="W178" s="178" t="str">
        <f t="shared" si="177"/>
        <v/>
      </c>
      <c r="X178" s="95" t="str">
        <f t="shared" si="178"/>
        <v/>
      </c>
      <c r="Y178" s="436"/>
      <c r="Z178" s="95"/>
      <c r="AA178" s="178"/>
      <c r="AB178" s="178" t="str">
        <f t="shared" si="179"/>
        <v/>
      </c>
      <c r="AC178" s="95" t="str">
        <f t="shared" si="180"/>
        <v/>
      </c>
      <c r="AD178" s="436"/>
      <c r="AE178" s="95"/>
      <c r="AF178" s="178"/>
      <c r="AG178" s="178" t="str">
        <f t="shared" si="181"/>
        <v/>
      </c>
      <c r="AH178" s="95" t="str">
        <f t="shared" si="182"/>
        <v/>
      </c>
      <c r="AI178" s="436"/>
      <c r="AJ178" s="95"/>
      <c r="AK178" s="178"/>
      <c r="AL178" s="178" t="str">
        <f t="shared" si="183"/>
        <v/>
      </c>
      <c r="AM178" s="95" t="str">
        <f t="shared" si="184"/>
        <v/>
      </c>
      <c r="AN178" s="436"/>
      <c r="AO178" s="95"/>
      <c r="AP178" s="178"/>
      <c r="AQ178" s="178" t="str">
        <f t="shared" si="185"/>
        <v/>
      </c>
      <c r="AR178" s="95" t="str">
        <f t="shared" si="186"/>
        <v/>
      </c>
      <c r="AS178" s="436"/>
      <c r="AT178" s="95"/>
      <c r="AU178" s="178"/>
      <c r="AV178" s="178" t="str">
        <f t="shared" si="187"/>
        <v/>
      </c>
      <c r="AW178" s="95" t="str">
        <f t="shared" si="188"/>
        <v/>
      </c>
      <c r="AX178" s="436"/>
    </row>
    <row r="179" spans="2:50" hidden="1">
      <c r="B179" s="435"/>
      <c r="C179" s="95">
        <v>13</v>
      </c>
      <c r="D179" s="95"/>
      <c r="E179" s="95"/>
      <c r="F179" s="95"/>
      <c r="G179" s="95"/>
      <c r="H179" s="458"/>
      <c r="I179" s="154" t="str">
        <f t="shared" si="189"/>
        <v/>
      </c>
      <c r="J179" s="154" t="str">
        <f t="shared" si="190"/>
        <v/>
      </c>
      <c r="K179" s="155" t="str">
        <f t="shared" si="191"/>
        <v/>
      </c>
      <c r="L179" s="449"/>
      <c r="M179" s="154" t="str">
        <f t="shared" si="174"/>
        <v/>
      </c>
      <c r="N179" s="433"/>
      <c r="O179" s="433"/>
      <c r="P179" s="95"/>
      <c r="Q179" s="178"/>
      <c r="R179" s="178" t="str">
        <f t="shared" si="175"/>
        <v/>
      </c>
      <c r="S179" s="95" t="str">
        <f t="shared" si="176"/>
        <v/>
      </c>
      <c r="T179" s="436"/>
      <c r="U179" s="95"/>
      <c r="V179" s="178"/>
      <c r="W179" s="178" t="str">
        <f t="shared" si="177"/>
        <v/>
      </c>
      <c r="X179" s="95" t="str">
        <f t="shared" si="178"/>
        <v/>
      </c>
      <c r="Y179" s="436"/>
      <c r="Z179" s="95"/>
      <c r="AA179" s="178"/>
      <c r="AB179" s="178" t="str">
        <f t="shared" si="179"/>
        <v/>
      </c>
      <c r="AC179" s="95" t="str">
        <f t="shared" si="180"/>
        <v/>
      </c>
      <c r="AD179" s="436"/>
      <c r="AE179" s="95"/>
      <c r="AF179" s="178"/>
      <c r="AG179" s="178" t="str">
        <f t="shared" si="181"/>
        <v/>
      </c>
      <c r="AH179" s="95" t="str">
        <f t="shared" si="182"/>
        <v/>
      </c>
      <c r="AI179" s="436"/>
      <c r="AJ179" s="95"/>
      <c r="AK179" s="178"/>
      <c r="AL179" s="178" t="str">
        <f t="shared" si="183"/>
        <v/>
      </c>
      <c r="AM179" s="95" t="str">
        <f t="shared" si="184"/>
        <v/>
      </c>
      <c r="AN179" s="436"/>
      <c r="AO179" s="95"/>
      <c r="AP179" s="178"/>
      <c r="AQ179" s="178" t="str">
        <f t="shared" si="185"/>
        <v/>
      </c>
      <c r="AR179" s="95" t="str">
        <f t="shared" si="186"/>
        <v/>
      </c>
      <c r="AS179" s="436"/>
      <c r="AT179" s="95"/>
      <c r="AU179" s="178"/>
      <c r="AV179" s="178" t="str">
        <f t="shared" si="187"/>
        <v/>
      </c>
      <c r="AW179" s="95" t="str">
        <f t="shared" si="188"/>
        <v/>
      </c>
      <c r="AX179" s="436"/>
    </row>
    <row r="180" spans="2:50" hidden="1">
      <c r="B180" s="435"/>
      <c r="C180" s="95">
        <v>14</v>
      </c>
      <c r="D180" s="95"/>
      <c r="E180" s="95"/>
      <c r="F180" s="95"/>
      <c r="G180" s="95"/>
      <c r="H180" s="458"/>
      <c r="I180" s="154" t="str">
        <f t="shared" si="189"/>
        <v/>
      </c>
      <c r="J180" s="154" t="str">
        <f t="shared" si="190"/>
        <v/>
      </c>
      <c r="K180" s="155" t="str">
        <f t="shared" si="191"/>
        <v/>
      </c>
      <c r="L180" s="449"/>
      <c r="M180" s="154" t="str">
        <f t="shared" si="174"/>
        <v/>
      </c>
      <c r="N180" s="433"/>
      <c r="O180" s="433"/>
      <c r="P180" s="95"/>
      <c r="Q180" s="178"/>
      <c r="R180" s="178" t="str">
        <f t="shared" si="175"/>
        <v/>
      </c>
      <c r="S180" s="95" t="str">
        <f t="shared" si="176"/>
        <v/>
      </c>
      <c r="T180" s="436"/>
      <c r="U180" s="95"/>
      <c r="V180" s="178"/>
      <c r="W180" s="178" t="str">
        <f t="shared" si="177"/>
        <v/>
      </c>
      <c r="X180" s="95" t="str">
        <f t="shared" si="178"/>
        <v/>
      </c>
      <c r="Y180" s="436"/>
      <c r="Z180" s="95"/>
      <c r="AA180" s="178"/>
      <c r="AB180" s="178" t="str">
        <f t="shared" si="179"/>
        <v/>
      </c>
      <c r="AC180" s="95" t="str">
        <f t="shared" si="180"/>
        <v/>
      </c>
      <c r="AD180" s="436"/>
      <c r="AE180" s="95"/>
      <c r="AF180" s="178"/>
      <c r="AG180" s="178" t="str">
        <f t="shared" si="181"/>
        <v/>
      </c>
      <c r="AH180" s="95" t="str">
        <f t="shared" si="182"/>
        <v/>
      </c>
      <c r="AI180" s="436"/>
      <c r="AJ180" s="95"/>
      <c r="AK180" s="178"/>
      <c r="AL180" s="178" t="str">
        <f t="shared" si="183"/>
        <v/>
      </c>
      <c r="AM180" s="95" t="str">
        <f t="shared" si="184"/>
        <v/>
      </c>
      <c r="AN180" s="436"/>
      <c r="AO180" s="95"/>
      <c r="AP180" s="178"/>
      <c r="AQ180" s="178" t="str">
        <f t="shared" si="185"/>
        <v/>
      </c>
      <c r="AR180" s="95" t="str">
        <f t="shared" si="186"/>
        <v/>
      </c>
      <c r="AS180" s="436"/>
      <c r="AT180" s="95"/>
      <c r="AU180" s="178"/>
      <c r="AV180" s="178" t="str">
        <f t="shared" si="187"/>
        <v/>
      </c>
      <c r="AW180" s="95" t="str">
        <f t="shared" si="188"/>
        <v/>
      </c>
      <c r="AX180" s="436"/>
    </row>
    <row r="181" spans="2:50" hidden="1">
      <c r="B181" s="435"/>
      <c r="C181" s="95">
        <v>15</v>
      </c>
      <c r="D181" s="95"/>
      <c r="E181" s="95"/>
      <c r="F181" s="95"/>
      <c r="G181" s="95"/>
      <c r="H181" s="459"/>
      <c r="I181" s="154" t="str">
        <f t="shared" si="189"/>
        <v/>
      </c>
      <c r="J181" s="154" t="str">
        <f t="shared" si="190"/>
        <v/>
      </c>
      <c r="K181" s="155" t="str">
        <f t="shared" si="191"/>
        <v/>
      </c>
      <c r="L181" s="449"/>
      <c r="M181" s="154" t="str">
        <f t="shared" si="174"/>
        <v/>
      </c>
      <c r="N181" s="433"/>
      <c r="O181" s="433"/>
      <c r="P181" s="95"/>
      <c r="Q181" s="178"/>
      <c r="R181" s="178" t="str">
        <f t="shared" si="175"/>
        <v/>
      </c>
      <c r="S181" s="95" t="str">
        <f t="shared" si="176"/>
        <v/>
      </c>
      <c r="T181" s="436"/>
      <c r="U181" s="95"/>
      <c r="V181" s="178"/>
      <c r="W181" s="178" t="str">
        <f t="shared" si="177"/>
        <v/>
      </c>
      <c r="X181" s="95" t="str">
        <f t="shared" si="178"/>
        <v/>
      </c>
      <c r="Y181" s="436"/>
      <c r="Z181" s="95"/>
      <c r="AA181" s="178"/>
      <c r="AB181" s="178" t="str">
        <f t="shared" si="179"/>
        <v/>
      </c>
      <c r="AC181" s="95" t="str">
        <f t="shared" si="180"/>
        <v/>
      </c>
      <c r="AD181" s="436"/>
      <c r="AE181" s="95"/>
      <c r="AF181" s="178"/>
      <c r="AG181" s="178" t="str">
        <f t="shared" si="181"/>
        <v/>
      </c>
      <c r="AH181" s="95" t="str">
        <f t="shared" si="182"/>
        <v/>
      </c>
      <c r="AI181" s="436"/>
      <c r="AJ181" s="95"/>
      <c r="AK181" s="178"/>
      <c r="AL181" s="178" t="str">
        <f t="shared" si="183"/>
        <v/>
      </c>
      <c r="AM181" s="95" t="str">
        <f t="shared" si="184"/>
        <v/>
      </c>
      <c r="AN181" s="436"/>
      <c r="AO181" s="95"/>
      <c r="AP181" s="178"/>
      <c r="AQ181" s="178" t="str">
        <f t="shared" si="185"/>
        <v/>
      </c>
      <c r="AR181" s="95" t="str">
        <f t="shared" si="186"/>
        <v/>
      </c>
      <c r="AS181" s="436"/>
      <c r="AT181" s="95"/>
      <c r="AU181" s="178"/>
      <c r="AV181" s="178" t="str">
        <f t="shared" si="187"/>
        <v/>
      </c>
      <c r="AW181" s="95" t="str">
        <f t="shared" si="188"/>
        <v/>
      </c>
      <c r="AX181" s="436"/>
    </row>
    <row r="182" spans="2:50" ht="15.75" hidden="1">
      <c r="B182" s="443" t="s">
        <v>167</v>
      </c>
      <c r="C182" s="444"/>
      <c r="D182" s="444"/>
      <c r="E182" s="444"/>
      <c r="F182" s="444"/>
      <c r="G182" s="444"/>
      <c r="H182" s="444"/>
      <c r="I182" s="151"/>
      <c r="J182" s="151"/>
      <c r="K182" s="151"/>
      <c r="L182" s="151"/>
      <c r="M182" s="151"/>
      <c r="N182" s="433" t="s">
        <v>159</v>
      </c>
      <c r="O182" s="446" t="s">
        <v>106</v>
      </c>
      <c r="P182" s="448">
        <f>AT162+1</f>
        <v>45930</v>
      </c>
      <c r="Q182" s="435"/>
      <c r="R182" s="435"/>
      <c r="S182" s="435"/>
      <c r="T182" s="435"/>
      <c r="U182" s="448">
        <f>P182+1</f>
        <v>45931</v>
      </c>
      <c r="V182" s="435"/>
      <c r="W182" s="435"/>
      <c r="X182" s="435"/>
      <c r="Y182" s="435"/>
      <c r="Z182" s="448">
        <f>U182+1</f>
        <v>45932</v>
      </c>
      <c r="AA182" s="435"/>
      <c r="AB182" s="435"/>
      <c r="AC182" s="435"/>
      <c r="AD182" s="435"/>
      <c r="AE182" s="448">
        <f>Z182+1</f>
        <v>45933</v>
      </c>
      <c r="AF182" s="435"/>
      <c r="AG182" s="435"/>
      <c r="AH182" s="435"/>
      <c r="AI182" s="435"/>
      <c r="AJ182" s="448">
        <f>AE182+1</f>
        <v>45934</v>
      </c>
      <c r="AK182" s="435"/>
      <c r="AL182" s="435"/>
      <c r="AM182" s="435"/>
      <c r="AN182" s="435"/>
      <c r="AO182" s="448">
        <f>AJ182+1</f>
        <v>45935</v>
      </c>
      <c r="AP182" s="435"/>
      <c r="AQ182" s="435"/>
      <c r="AR182" s="435"/>
      <c r="AS182" s="435"/>
      <c r="AT182" s="448">
        <f>AO182+1</f>
        <v>45936</v>
      </c>
      <c r="AU182" s="435"/>
      <c r="AV182" s="435"/>
      <c r="AW182" s="435"/>
      <c r="AX182" s="435"/>
    </row>
    <row r="183" spans="2:50" ht="15.75" hidden="1">
      <c r="B183" s="445"/>
      <c r="C183" s="445"/>
      <c r="D183" s="445"/>
      <c r="E183" s="445"/>
      <c r="F183" s="445"/>
      <c r="G183" s="445"/>
      <c r="H183" s="445"/>
      <c r="I183" s="151"/>
      <c r="J183" s="151"/>
      <c r="K183" s="151"/>
      <c r="L183" s="151"/>
      <c r="M183" s="151"/>
      <c r="N183" s="433"/>
      <c r="O183" s="447"/>
      <c r="P183" s="448" t="s">
        <v>120</v>
      </c>
      <c r="Q183" s="435"/>
      <c r="R183" s="435"/>
      <c r="S183" s="435"/>
      <c r="T183" s="435"/>
      <c r="U183" s="448" t="s">
        <v>114</v>
      </c>
      <c r="V183" s="435"/>
      <c r="W183" s="435"/>
      <c r="X183" s="435"/>
      <c r="Y183" s="435"/>
      <c r="Z183" s="448" t="s">
        <v>115</v>
      </c>
      <c r="AA183" s="435"/>
      <c r="AB183" s="435"/>
      <c r="AC183" s="435"/>
      <c r="AD183" s="435"/>
      <c r="AE183" s="448" t="s">
        <v>116</v>
      </c>
      <c r="AF183" s="435"/>
      <c r="AG183" s="435"/>
      <c r="AH183" s="435"/>
      <c r="AI183" s="435"/>
      <c r="AJ183" s="448" t="s">
        <v>117</v>
      </c>
      <c r="AK183" s="435"/>
      <c r="AL183" s="435"/>
      <c r="AM183" s="435"/>
      <c r="AN183" s="435"/>
      <c r="AO183" s="448" t="s">
        <v>118</v>
      </c>
      <c r="AP183" s="435"/>
      <c r="AQ183" s="435"/>
      <c r="AR183" s="435"/>
      <c r="AS183" s="435"/>
      <c r="AT183" s="448" t="s">
        <v>119</v>
      </c>
      <c r="AU183" s="435"/>
      <c r="AV183" s="435"/>
      <c r="AW183" s="435"/>
      <c r="AX183" s="435"/>
    </row>
    <row r="184" spans="2:50" hidden="1">
      <c r="B184" s="433" t="s">
        <v>155</v>
      </c>
      <c r="C184" s="433" t="s">
        <v>147</v>
      </c>
      <c r="D184" s="433"/>
      <c r="E184" s="433" t="s">
        <v>149</v>
      </c>
      <c r="F184" s="433"/>
      <c r="G184" s="433"/>
      <c r="H184" s="440" t="s">
        <v>156</v>
      </c>
      <c r="I184" s="434" t="s">
        <v>225</v>
      </c>
      <c r="J184" s="434"/>
      <c r="K184" s="434"/>
      <c r="L184" s="434" t="s">
        <v>156</v>
      </c>
      <c r="M184" s="434" t="s">
        <v>168</v>
      </c>
      <c r="N184" s="433"/>
      <c r="O184" s="433" t="s">
        <v>158</v>
      </c>
      <c r="P184" s="430" t="s">
        <v>152</v>
      </c>
      <c r="Q184" s="431"/>
      <c r="R184" s="431"/>
      <c r="S184" s="432"/>
      <c r="T184" s="433" t="s">
        <v>156</v>
      </c>
      <c r="U184" s="430" t="s">
        <v>152</v>
      </c>
      <c r="V184" s="431"/>
      <c r="W184" s="431"/>
      <c r="X184" s="432"/>
      <c r="Y184" s="433" t="s">
        <v>156</v>
      </c>
      <c r="Z184" s="430" t="s">
        <v>152</v>
      </c>
      <c r="AA184" s="431"/>
      <c r="AB184" s="431"/>
      <c r="AC184" s="432"/>
      <c r="AD184" s="433" t="s">
        <v>156</v>
      </c>
      <c r="AE184" s="430" t="s">
        <v>152</v>
      </c>
      <c r="AF184" s="431"/>
      <c r="AG184" s="431"/>
      <c r="AH184" s="432"/>
      <c r="AI184" s="433" t="s">
        <v>156</v>
      </c>
      <c r="AJ184" s="430" t="s">
        <v>152</v>
      </c>
      <c r="AK184" s="431"/>
      <c r="AL184" s="431"/>
      <c r="AM184" s="432"/>
      <c r="AN184" s="433" t="s">
        <v>156</v>
      </c>
      <c r="AO184" s="430" t="s">
        <v>152</v>
      </c>
      <c r="AP184" s="431"/>
      <c r="AQ184" s="431"/>
      <c r="AR184" s="432"/>
      <c r="AS184" s="433" t="s">
        <v>156</v>
      </c>
      <c r="AT184" s="430" t="s">
        <v>152</v>
      </c>
      <c r="AU184" s="431"/>
      <c r="AV184" s="431"/>
      <c r="AW184" s="432"/>
      <c r="AX184" s="433" t="s">
        <v>156</v>
      </c>
    </row>
    <row r="185" spans="2:50" hidden="1">
      <c r="B185" s="433"/>
      <c r="C185" s="433"/>
      <c r="D185" s="433"/>
      <c r="E185" s="433" t="s">
        <v>148</v>
      </c>
      <c r="F185" s="433"/>
      <c r="G185" s="433"/>
      <c r="H185" s="441"/>
      <c r="I185" s="434" t="s">
        <v>148</v>
      </c>
      <c r="J185" s="434"/>
      <c r="K185" s="434"/>
      <c r="L185" s="434"/>
      <c r="M185" s="434"/>
      <c r="N185" s="433"/>
      <c r="O185" s="433"/>
      <c r="P185" s="430" t="s">
        <v>153</v>
      </c>
      <c r="Q185" s="431"/>
      <c r="R185" s="431"/>
      <c r="S185" s="432"/>
      <c r="T185" s="433"/>
      <c r="U185" s="430" t="s">
        <v>153</v>
      </c>
      <c r="V185" s="431"/>
      <c r="W185" s="431"/>
      <c r="X185" s="432"/>
      <c r="Y185" s="433"/>
      <c r="Z185" s="430" t="s">
        <v>153</v>
      </c>
      <c r="AA185" s="431"/>
      <c r="AB185" s="431"/>
      <c r="AC185" s="432"/>
      <c r="AD185" s="433"/>
      <c r="AE185" s="430" t="s">
        <v>153</v>
      </c>
      <c r="AF185" s="431"/>
      <c r="AG185" s="431"/>
      <c r="AH185" s="432"/>
      <c r="AI185" s="433"/>
      <c r="AJ185" s="430" t="s">
        <v>153</v>
      </c>
      <c r="AK185" s="431"/>
      <c r="AL185" s="431"/>
      <c r="AM185" s="432"/>
      <c r="AN185" s="433"/>
      <c r="AO185" s="430" t="s">
        <v>153</v>
      </c>
      <c r="AP185" s="431"/>
      <c r="AQ185" s="431"/>
      <c r="AR185" s="432"/>
      <c r="AS185" s="433"/>
      <c r="AT185" s="430" t="s">
        <v>153</v>
      </c>
      <c r="AU185" s="431"/>
      <c r="AV185" s="431"/>
      <c r="AW185" s="432"/>
      <c r="AX185" s="433"/>
    </row>
    <row r="186" spans="2:50" hidden="1">
      <c r="B186" s="433"/>
      <c r="C186" s="433"/>
      <c r="D186" s="433"/>
      <c r="E186" s="94" t="s">
        <v>150</v>
      </c>
      <c r="F186" s="94" t="s">
        <v>151</v>
      </c>
      <c r="G186" s="94" t="s">
        <v>154</v>
      </c>
      <c r="H186" s="442"/>
      <c r="I186" s="153" t="s">
        <v>150</v>
      </c>
      <c r="J186" s="153" t="s">
        <v>151</v>
      </c>
      <c r="K186" s="153" t="s">
        <v>154</v>
      </c>
      <c r="L186" s="434"/>
      <c r="M186" s="434"/>
      <c r="N186" s="433"/>
      <c r="O186" s="433"/>
      <c r="P186" s="94" t="s">
        <v>150</v>
      </c>
      <c r="Q186" s="94" t="s">
        <v>151</v>
      </c>
      <c r="R186" s="94" t="s">
        <v>154</v>
      </c>
      <c r="S186" s="94" t="s">
        <v>168</v>
      </c>
      <c r="T186" s="433"/>
      <c r="U186" s="94" t="s">
        <v>150</v>
      </c>
      <c r="V186" s="94" t="s">
        <v>151</v>
      </c>
      <c r="W186" s="94" t="s">
        <v>154</v>
      </c>
      <c r="X186" s="94" t="s">
        <v>168</v>
      </c>
      <c r="Y186" s="433"/>
      <c r="Z186" s="94" t="s">
        <v>150</v>
      </c>
      <c r="AA186" s="94" t="s">
        <v>151</v>
      </c>
      <c r="AB186" s="94" t="s">
        <v>154</v>
      </c>
      <c r="AC186" s="94" t="s">
        <v>168</v>
      </c>
      <c r="AD186" s="43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3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3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3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33"/>
    </row>
    <row r="187" spans="2:50" hidden="1">
      <c r="B187" s="435" t="s">
        <v>140</v>
      </c>
      <c r="C187" s="95">
        <v>1</v>
      </c>
      <c r="D187" s="95" t="s">
        <v>425</v>
      </c>
      <c r="E187" s="95">
        <v>17</v>
      </c>
      <c r="F187" s="95">
        <v>2000</v>
      </c>
      <c r="G187" s="178">
        <f t="shared" ref="G187:G188" si="192">F187/E187</f>
        <v>117.64705882352941</v>
      </c>
      <c r="H187" s="457">
        <f>AVERAGE(G187:G201)</f>
        <v>87.66968325791855</v>
      </c>
      <c r="I187" s="154">
        <f t="shared" ref="I187:I189" si="193">IFERROR(AVERAGE(P187,U187,Z187,AE187,AJ187,AO187,AT187),"")</f>
        <v>17</v>
      </c>
      <c r="J187" s="154">
        <f t="shared" ref="J187:J189" si="194">IFERROR(AVERAGE(Q187,V187,AA187,AF187,AK187,AP187,AU187),"")</f>
        <v>1923.977042267584</v>
      </c>
      <c r="K187" s="155">
        <f t="shared" ref="K187:K189" si="195">IFERROR(AVERAGE(R187,W187,AB187,AG187,AL187,AQ187,AV187),"")</f>
        <v>113.17512013338728</v>
      </c>
      <c r="L187" s="449">
        <f>IFERROR(AVERAGE(K187:K201),"-")</f>
        <v>84.207856474205386</v>
      </c>
      <c r="M187" s="154">
        <f>IFERROR(RANK(K187, K$187:K$201),"")</f>
        <v>1</v>
      </c>
      <c r="N187" s="433"/>
      <c r="O187" s="433"/>
      <c r="P187" s="95">
        <v>17</v>
      </c>
      <c r="Q187" s="178">
        <v>1907.7272727272727</v>
      </c>
      <c r="R187" s="178">
        <f>IFERROR(Q187/P187,"")</f>
        <v>112.2192513368984</v>
      </c>
      <c r="S187" s="95">
        <f>IFERROR(RANK(R187, R$187:R$201),"")</f>
        <v>1</v>
      </c>
      <c r="T187" s="436">
        <f>AVERAGE(R187:R201)</f>
        <v>83.788821472645012</v>
      </c>
      <c r="U187" s="95">
        <v>17</v>
      </c>
      <c r="V187" s="178">
        <v>1927.1428571428564</v>
      </c>
      <c r="W187" s="178">
        <f>IFERROR(V187/U187,"")</f>
        <v>113.36134453781509</v>
      </c>
      <c r="X187" s="95">
        <f>IFERROR(RANK(W187, W$187:W$201),"")</f>
        <v>1</v>
      </c>
      <c r="Y187" s="436">
        <f>AVERAGE(W187:W201)</f>
        <v>84.26176587409752</v>
      </c>
      <c r="Z187" s="95">
        <v>17</v>
      </c>
      <c r="AA187" s="178">
        <v>1921.5000000000011</v>
      </c>
      <c r="AB187" s="178">
        <f>IFERROR(AA187/Z187,"")</f>
        <v>113.02941176470596</v>
      </c>
      <c r="AC187" s="95">
        <f>IFERROR(RANK(AB187, AB$187:AB$201),"")</f>
        <v>1</v>
      </c>
      <c r="AD187" s="436">
        <f>AVERAGE(AB187:AB201)</f>
        <v>84.236224869694723</v>
      </c>
      <c r="AE187" s="95">
        <v>17</v>
      </c>
      <c r="AF187" s="178">
        <v>1942.4999999999995</v>
      </c>
      <c r="AG187" s="178">
        <f>IFERROR(AF187/AE187,"")</f>
        <v>114.26470588235291</v>
      </c>
      <c r="AH187" s="95">
        <f>IFERROR(RANK(AG187, AG$187:AG$201),"")</f>
        <v>1</v>
      </c>
      <c r="AI187" s="436">
        <f>AVERAGE(AG187:AG201)</f>
        <v>84.874111182934683</v>
      </c>
      <c r="AJ187" s="95">
        <v>17</v>
      </c>
      <c r="AK187" s="178">
        <v>1910.9090909090908</v>
      </c>
      <c r="AL187" s="178">
        <f>IFERROR(AK187/AJ187,"")</f>
        <v>112.40641711229945</v>
      </c>
      <c r="AM187" s="95">
        <f>IFERROR(RANK(AL187, AL$187:AL$201),"")</f>
        <v>1</v>
      </c>
      <c r="AN187" s="436">
        <f>AVERAGE(AL187:AL201)</f>
        <v>83.719234197175354</v>
      </c>
      <c r="AO187" s="95">
        <v>17</v>
      </c>
      <c r="AP187" s="178">
        <v>1925.2941176470588</v>
      </c>
      <c r="AQ187" s="178">
        <f>IFERROR(AP187/AO187,"")</f>
        <v>113.25259515570934</v>
      </c>
      <c r="AR187" s="95">
        <f>IFERROR(RANK(AQ187, AQ$187:AQ$201),"")</f>
        <v>1</v>
      </c>
      <c r="AS187" s="436">
        <f>AVERAGE(AQ187:AQ201)</f>
        <v>84.131495083052172</v>
      </c>
      <c r="AT187" s="95">
        <v>17</v>
      </c>
      <c r="AU187" s="178">
        <v>1932.7659574468087</v>
      </c>
      <c r="AV187" s="178">
        <f>IFERROR(AU187/AT187,"")</f>
        <v>113.69211514392993</v>
      </c>
      <c r="AW187" s="95">
        <f>IFERROR(RANK(AV187, AV$187:AV$201),"")</f>
        <v>1</v>
      </c>
      <c r="AX187" s="436">
        <f>AVERAGE(AV187:AV201)</f>
        <v>84.443342639838264</v>
      </c>
    </row>
    <row r="188" spans="2:50" hidden="1">
      <c r="B188" s="435"/>
      <c r="C188" s="95">
        <v>2</v>
      </c>
      <c r="D188" s="95" t="s">
        <v>426</v>
      </c>
      <c r="E188" s="95">
        <v>26</v>
      </c>
      <c r="F188" s="95">
        <v>1500</v>
      </c>
      <c r="G188" s="178">
        <f t="shared" si="192"/>
        <v>57.692307692307693</v>
      </c>
      <c r="H188" s="458"/>
      <c r="I188" s="154">
        <f t="shared" si="193"/>
        <v>26</v>
      </c>
      <c r="J188" s="154">
        <f t="shared" si="194"/>
        <v>1436.2554131906106</v>
      </c>
      <c r="K188" s="155">
        <f t="shared" si="195"/>
        <v>55.24059281502349</v>
      </c>
      <c r="L188" s="449"/>
      <c r="M188" s="154">
        <f t="shared" ref="M188:M201" si="196">IFERROR(RANK(K188, K$187:K$201),"")</f>
        <v>2</v>
      </c>
      <c r="N188" s="433"/>
      <c r="O188" s="433"/>
      <c r="P188" s="95">
        <v>26</v>
      </c>
      <c r="Q188" s="178">
        <v>1439.3181818181822</v>
      </c>
      <c r="R188" s="178">
        <f t="shared" ref="R188:R201" si="197">IFERROR(Q188/P188,"")</f>
        <v>55.358391608391621</v>
      </c>
      <c r="S188" s="95">
        <f t="shared" ref="S188:S201" si="198">IFERROR(RANK(R188, R$187:R$201),"")</f>
        <v>2</v>
      </c>
      <c r="T188" s="436"/>
      <c r="U188" s="95">
        <v>26</v>
      </c>
      <c r="V188" s="178">
        <v>1434.2168674698789</v>
      </c>
      <c r="W188" s="178">
        <f t="shared" ref="W188:W201" si="199">IFERROR(V188/U188,"")</f>
        <v>55.162187210379962</v>
      </c>
      <c r="X188" s="95">
        <f t="shared" ref="X188:X201" si="200">IFERROR(RANK(W188, W$187:W$201),"")</f>
        <v>2</v>
      </c>
      <c r="Y188" s="436"/>
      <c r="Z188" s="95">
        <v>26</v>
      </c>
      <c r="AA188" s="178">
        <v>1441.5189873417712</v>
      </c>
      <c r="AB188" s="178">
        <f t="shared" ref="AB188:AB201" si="201">IFERROR(AA188/Z188,"")</f>
        <v>55.443037974683506</v>
      </c>
      <c r="AC188" s="95">
        <f t="shared" ref="AC188:AC201" si="202">IFERROR(RANK(AB188, AB$187:AB$201),"")</f>
        <v>2</v>
      </c>
      <c r="AD188" s="436"/>
      <c r="AE188" s="95">
        <v>26</v>
      </c>
      <c r="AF188" s="178">
        <v>1442.571428571428</v>
      </c>
      <c r="AG188" s="178">
        <f t="shared" ref="AG188:AG201" si="203">IFERROR(AF188/AE188,"")</f>
        <v>55.48351648351646</v>
      </c>
      <c r="AH188" s="95">
        <f t="shared" ref="AH188:AH201" si="204">IFERROR(RANK(AG188, AG$187:AG$201),"")</f>
        <v>2</v>
      </c>
      <c r="AI188" s="436"/>
      <c r="AJ188" s="95">
        <v>26</v>
      </c>
      <c r="AK188" s="178">
        <v>1430.8333333333328</v>
      </c>
      <c r="AL188" s="178">
        <f t="shared" ref="AL188:AL201" si="205">IFERROR(AK188/AJ188,"")</f>
        <v>55.032051282051263</v>
      </c>
      <c r="AM188" s="95">
        <f t="shared" ref="AM188:AM201" si="206">IFERROR(RANK(AL188, AL$187:AL$201),"")</f>
        <v>2</v>
      </c>
      <c r="AN188" s="436"/>
      <c r="AO188" s="95">
        <v>26</v>
      </c>
      <c r="AP188" s="178">
        <v>1430.27027027027</v>
      </c>
      <c r="AQ188" s="178">
        <f t="shared" ref="AQ188:AQ201" si="207">IFERROR(AP188/AO188,"")</f>
        <v>55.010395010395001</v>
      </c>
      <c r="AR188" s="95">
        <f t="shared" ref="AR188:AR201" si="208">IFERROR(RANK(AQ188, AQ$187:AQ$201),"")</f>
        <v>2</v>
      </c>
      <c r="AS188" s="436"/>
      <c r="AT188" s="95">
        <v>26</v>
      </c>
      <c r="AU188" s="178">
        <v>1435.0588235294115</v>
      </c>
      <c r="AV188" s="178">
        <f t="shared" ref="AV188:AV201" si="209">IFERROR(AU188/AT188,"")</f>
        <v>55.194570135746595</v>
      </c>
      <c r="AW188" s="95">
        <f t="shared" ref="AW188:AW201" si="210">IFERROR(RANK(AV188, AV$187:AV$201),"")</f>
        <v>2</v>
      </c>
      <c r="AX188" s="436"/>
    </row>
    <row r="189" spans="2:50" hidden="1">
      <c r="B189" s="435"/>
      <c r="C189" s="95">
        <v>3</v>
      </c>
      <c r="D189" s="95"/>
      <c r="E189" s="95"/>
      <c r="F189" s="95"/>
      <c r="G189" s="95"/>
      <c r="H189" s="458"/>
      <c r="I189" s="154" t="str">
        <f t="shared" si="193"/>
        <v/>
      </c>
      <c r="J189" s="154" t="str">
        <f t="shared" si="194"/>
        <v/>
      </c>
      <c r="K189" s="155" t="str">
        <f t="shared" si="195"/>
        <v/>
      </c>
      <c r="L189" s="449"/>
      <c r="M189" s="154" t="str">
        <f t="shared" si="196"/>
        <v/>
      </c>
      <c r="N189" s="433"/>
      <c r="O189" s="433"/>
      <c r="P189" s="95"/>
      <c r="Q189" s="178"/>
      <c r="R189" s="178" t="str">
        <f t="shared" si="197"/>
        <v/>
      </c>
      <c r="S189" s="95" t="str">
        <f t="shared" si="198"/>
        <v/>
      </c>
      <c r="T189" s="436"/>
      <c r="U189" s="95"/>
      <c r="V189" s="178"/>
      <c r="W189" s="178" t="str">
        <f t="shared" si="199"/>
        <v/>
      </c>
      <c r="X189" s="95" t="str">
        <f t="shared" si="200"/>
        <v/>
      </c>
      <c r="Y189" s="436"/>
      <c r="Z189" s="95"/>
      <c r="AA189" s="178"/>
      <c r="AB189" s="178" t="str">
        <f t="shared" si="201"/>
        <v/>
      </c>
      <c r="AC189" s="95" t="str">
        <f t="shared" si="202"/>
        <v/>
      </c>
      <c r="AD189" s="436"/>
      <c r="AE189" s="95"/>
      <c r="AF189" s="178"/>
      <c r="AG189" s="178" t="str">
        <f t="shared" si="203"/>
        <v/>
      </c>
      <c r="AH189" s="95" t="str">
        <f t="shared" si="204"/>
        <v/>
      </c>
      <c r="AI189" s="436"/>
      <c r="AJ189" s="95"/>
      <c r="AK189" s="178"/>
      <c r="AL189" s="178" t="str">
        <f t="shared" si="205"/>
        <v/>
      </c>
      <c r="AM189" s="95" t="str">
        <f t="shared" si="206"/>
        <v/>
      </c>
      <c r="AN189" s="436"/>
      <c r="AO189" s="95"/>
      <c r="AP189" s="178"/>
      <c r="AQ189" s="178" t="str">
        <f t="shared" si="207"/>
        <v/>
      </c>
      <c r="AR189" s="95" t="str">
        <f t="shared" si="208"/>
        <v/>
      </c>
      <c r="AS189" s="436"/>
      <c r="AT189" s="95"/>
      <c r="AU189" s="178"/>
      <c r="AV189" s="178" t="str">
        <f t="shared" si="209"/>
        <v/>
      </c>
      <c r="AW189" s="95" t="str">
        <f t="shared" si="210"/>
        <v/>
      </c>
      <c r="AX189" s="436"/>
    </row>
    <row r="190" spans="2:50" hidden="1">
      <c r="B190" s="435"/>
      <c r="C190" s="95">
        <v>4</v>
      </c>
      <c r="D190" s="95"/>
      <c r="E190" s="95"/>
      <c r="F190" s="95"/>
      <c r="G190" s="95"/>
      <c r="H190" s="458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9"/>
      <c r="M190" s="154" t="str">
        <f t="shared" si="196"/>
        <v/>
      </c>
      <c r="N190" s="433"/>
      <c r="O190" s="433"/>
      <c r="P190" s="95"/>
      <c r="Q190" s="178"/>
      <c r="R190" s="178" t="str">
        <f t="shared" si="197"/>
        <v/>
      </c>
      <c r="S190" s="95" t="str">
        <f t="shared" si="198"/>
        <v/>
      </c>
      <c r="T190" s="436"/>
      <c r="U190" s="95"/>
      <c r="V190" s="178"/>
      <c r="W190" s="178" t="str">
        <f t="shared" si="199"/>
        <v/>
      </c>
      <c r="X190" s="95" t="str">
        <f t="shared" si="200"/>
        <v/>
      </c>
      <c r="Y190" s="436"/>
      <c r="Z190" s="95"/>
      <c r="AA190" s="178"/>
      <c r="AB190" s="178" t="str">
        <f t="shared" si="201"/>
        <v/>
      </c>
      <c r="AC190" s="95" t="str">
        <f t="shared" si="202"/>
        <v/>
      </c>
      <c r="AD190" s="436"/>
      <c r="AE190" s="95"/>
      <c r="AF190" s="178"/>
      <c r="AG190" s="178" t="str">
        <f t="shared" si="203"/>
        <v/>
      </c>
      <c r="AH190" s="95" t="str">
        <f t="shared" si="204"/>
        <v/>
      </c>
      <c r="AI190" s="436"/>
      <c r="AJ190" s="95"/>
      <c r="AK190" s="178"/>
      <c r="AL190" s="178" t="str">
        <f t="shared" si="205"/>
        <v/>
      </c>
      <c r="AM190" s="95" t="str">
        <f t="shared" si="206"/>
        <v/>
      </c>
      <c r="AN190" s="436"/>
      <c r="AO190" s="95"/>
      <c r="AP190" s="178"/>
      <c r="AQ190" s="178" t="str">
        <f t="shared" si="207"/>
        <v/>
      </c>
      <c r="AR190" s="95" t="str">
        <f t="shared" si="208"/>
        <v/>
      </c>
      <c r="AS190" s="436"/>
      <c r="AT190" s="95"/>
      <c r="AU190" s="178"/>
      <c r="AV190" s="178" t="str">
        <f t="shared" si="209"/>
        <v/>
      </c>
      <c r="AW190" s="95" t="str">
        <f t="shared" si="210"/>
        <v/>
      </c>
      <c r="AX190" s="436"/>
    </row>
    <row r="191" spans="2:50" hidden="1">
      <c r="B191" s="435"/>
      <c r="C191" s="95">
        <v>5</v>
      </c>
      <c r="D191" s="95"/>
      <c r="E191" s="95"/>
      <c r="F191" s="95"/>
      <c r="G191" s="95"/>
      <c r="H191" s="458"/>
      <c r="I191" s="154" t="str">
        <f t="shared" ref="I191:I201" si="211">IFERROR(AVERAGE(P191,U191,Z191,AE191,AJ191,AO191,AT191),"")</f>
        <v/>
      </c>
      <c r="J191" s="154" t="str">
        <f t="shared" ref="J191:J201" si="212">IFERROR(AVERAGE(Q191,V191,AA191,AF191,AK191,AP191,AU191),"")</f>
        <v/>
      </c>
      <c r="K191" s="155" t="str">
        <f t="shared" ref="K191:K201" si="213">IFERROR(AVERAGE(R191,W191,AB191,AG191,AL191,AQ191,AV191),"")</f>
        <v/>
      </c>
      <c r="L191" s="449"/>
      <c r="M191" s="154" t="str">
        <f t="shared" si="196"/>
        <v/>
      </c>
      <c r="N191" s="433"/>
      <c r="O191" s="433"/>
      <c r="P191" s="95"/>
      <c r="Q191" s="178"/>
      <c r="R191" s="178" t="str">
        <f t="shared" si="197"/>
        <v/>
      </c>
      <c r="S191" s="95" t="str">
        <f t="shared" si="198"/>
        <v/>
      </c>
      <c r="T191" s="436"/>
      <c r="U191" s="95"/>
      <c r="V191" s="178"/>
      <c r="W191" s="178" t="str">
        <f t="shared" si="199"/>
        <v/>
      </c>
      <c r="X191" s="95" t="str">
        <f t="shared" si="200"/>
        <v/>
      </c>
      <c r="Y191" s="436"/>
      <c r="Z191" s="95"/>
      <c r="AA191" s="178"/>
      <c r="AB191" s="178" t="str">
        <f t="shared" si="201"/>
        <v/>
      </c>
      <c r="AC191" s="95" t="str">
        <f t="shared" si="202"/>
        <v/>
      </c>
      <c r="AD191" s="436"/>
      <c r="AE191" s="95"/>
      <c r="AF191" s="178"/>
      <c r="AG191" s="178" t="str">
        <f t="shared" si="203"/>
        <v/>
      </c>
      <c r="AH191" s="95" t="str">
        <f t="shared" si="204"/>
        <v/>
      </c>
      <c r="AI191" s="436"/>
      <c r="AJ191" s="95"/>
      <c r="AK191" s="178"/>
      <c r="AL191" s="178" t="str">
        <f t="shared" si="205"/>
        <v/>
      </c>
      <c r="AM191" s="95" t="str">
        <f t="shared" si="206"/>
        <v/>
      </c>
      <c r="AN191" s="436"/>
      <c r="AO191" s="95"/>
      <c r="AP191" s="178"/>
      <c r="AQ191" s="178" t="str">
        <f t="shared" si="207"/>
        <v/>
      </c>
      <c r="AR191" s="95" t="str">
        <f t="shared" si="208"/>
        <v/>
      </c>
      <c r="AS191" s="436"/>
      <c r="AT191" s="95"/>
      <c r="AU191" s="178"/>
      <c r="AV191" s="178" t="str">
        <f t="shared" si="209"/>
        <v/>
      </c>
      <c r="AW191" s="95" t="str">
        <f t="shared" si="210"/>
        <v/>
      </c>
      <c r="AX191" s="436"/>
    </row>
    <row r="192" spans="2:50" hidden="1">
      <c r="B192" s="435"/>
      <c r="C192" s="95">
        <v>6</v>
      </c>
      <c r="D192" s="95"/>
      <c r="E192" s="95"/>
      <c r="F192" s="95"/>
      <c r="G192" s="95"/>
      <c r="H192" s="458"/>
      <c r="I192" s="154" t="str">
        <f t="shared" si="211"/>
        <v/>
      </c>
      <c r="J192" s="154" t="str">
        <f t="shared" si="212"/>
        <v/>
      </c>
      <c r="K192" s="155" t="str">
        <f t="shared" si="213"/>
        <v/>
      </c>
      <c r="L192" s="449"/>
      <c r="M192" s="154" t="str">
        <f t="shared" si="196"/>
        <v/>
      </c>
      <c r="N192" s="433"/>
      <c r="O192" s="433"/>
      <c r="P192" s="95"/>
      <c r="Q192" s="178"/>
      <c r="R192" s="178" t="str">
        <f t="shared" si="197"/>
        <v/>
      </c>
      <c r="S192" s="95" t="str">
        <f t="shared" si="198"/>
        <v/>
      </c>
      <c r="T192" s="436"/>
      <c r="U192" s="95"/>
      <c r="V192" s="178"/>
      <c r="W192" s="178" t="str">
        <f t="shared" si="199"/>
        <v/>
      </c>
      <c r="X192" s="95" t="str">
        <f t="shared" si="200"/>
        <v/>
      </c>
      <c r="Y192" s="436"/>
      <c r="Z192" s="95"/>
      <c r="AA192" s="178"/>
      <c r="AB192" s="178" t="str">
        <f t="shared" si="201"/>
        <v/>
      </c>
      <c r="AC192" s="95" t="str">
        <f t="shared" si="202"/>
        <v/>
      </c>
      <c r="AD192" s="436"/>
      <c r="AE192" s="95"/>
      <c r="AF192" s="178"/>
      <c r="AG192" s="178" t="str">
        <f t="shared" si="203"/>
        <v/>
      </c>
      <c r="AH192" s="95" t="str">
        <f t="shared" si="204"/>
        <v/>
      </c>
      <c r="AI192" s="436"/>
      <c r="AJ192" s="95"/>
      <c r="AK192" s="178"/>
      <c r="AL192" s="178" t="str">
        <f t="shared" si="205"/>
        <v/>
      </c>
      <c r="AM192" s="95" t="str">
        <f t="shared" si="206"/>
        <v/>
      </c>
      <c r="AN192" s="436"/>
      <c r="AO192" s="95"/>
      <c r="AP192" s="178"/>
      <c r="AQ192" s="178" t="str">
        <f t="shared" si="207"/>
        <v/>
      </c>
      <c r="AR192" s="95" t="str">
        <f t="shared" si="208"/>
        <v/>
      </c>
      <c r="AS192" s="436"/>
      <c r="AT192" s="95"/>
      <c r="AU192" s="178"/>
      <c r="AV192" s="178" t="str">
        <f t="shared" si="209"/>
        <v/>
      </c>
      <c r="AW192" s="95" t="str">
        <f t="shared" si="210"/>
        <v/>
      </c>
      <c r="AX192" s="436"/>
    </row>
    <row r="193" spans="2:50" hidden="1">
      <c r="B193" s="435"/>
      <c r="C193" s="95">
        <v>7</v>
      </c>
      <c r="D193" s="95"/>
      <c r="E193" s="95"/>
      <c r="F193" s="95"/>
      <c r="G193" s="95"/>
      <c r="H193" s="458"/>
      <c r="I193" s="154" t="str">
        <f t="shared" si="211"/>
        <v/>
      </c>
      <c r="J193" s="154" t="str">
        <f t="shared" si="212"/>
        <v/>
      </c>
      <c r="K193" s="155" t="str">
        <f t="shared" si="213"/>
        <v/>
      </c>
      <c r="L193" s="449"/>
      <c r="M193" s="154" t="str">
        <f t="shared" si="196"/>
        <v/>
      </c>
      <c r="N193" s="433"/>
      <c r="O193" s="433"/>
      <c r="P193" s="95"/>
      <c r="Q193" s="178"/>
      <c r="R193" s="178" t="str">
        <f t="shared" si="197"/>
        <v/>
      </c>
      <c r="S193" s="95" t="str">
        <f t="shared" si="198"/>
        <v/>
      </c>
      <c r="T193" s="436"/>
      <c r="U193" s="95"/>
      <c r="V193" s="178"/>
      <c r="W193" s="178" t="str">
        <f t="shared" si="199"/>
        <v/>
      </c>
      <c r="X193" s="95" t="str">
        <f t="shared" si="200"/>
        <v/>
      </c>
      <c r="Y193" s="436"/>
      <c r="Z193" s="95"/>
      <c r="AA193" s="178"/>
      <c r="AB193" s="178" t="str">
        <f t="shared" si="201"/>
        <v/>
      </c>
      <c r="AC193" s="95" t="str">
        <f t="shared" si="202"/>
        <v/>
      </c>
      <c r="AD193" s="436"/>
      <c r="AE193" s="95"/>
      <c r="AF193" s="178"/>
      <c r="AG193" s="178" t="str">
        <f t="shared" si="203"/>
        <v/>
      </c>
      <c r="AH193" s="95" t="str">
        <f t="shared" si="204"/>
        <v/>
      </c>
      <c r="AI193" s="436"/>
      <c r="AJ193" s="95"/>
      <c r="AK193" s="178"/>
      <c r="AL193" s="178" t="str">
        <f t="shared" si="205"/>
        <v/>
      </c>
      <c r="AM193" s="95" t="str">
        <f t="shared" si="206"/>
        <v/>
      </c>
      <c r="AN193" s="436"/>
      <c r="AO193" s="95"/>
      <c r="AP193" s="178"/>
      <c r="AQ193" s="178" t="str">
        <f t="shared" si="207"/>
        <v/>
      </c>
      <c r="AR193" s="95" t="str">
        <f t="shared" si="208"/>
        <v/>
      </c>
      <c r="AS193" s="436"/>
      <c r="AT193" s="95"/>
      <c r="AU193" s="178"/>
      <c r="AV193" s="178" t="str">
        <f t="shared" si="209"/>
        <v/>
      </c>
      <c r="AW193" s="95" t="str">
        <f t="shared" si="210"/>
        <v/>
      </c>
      <c r="AX193" s="436"/>
    </row>
    <row r="194" spans="2:50" hidden="1">
      <c r="B194" s="435"/>
      <c r="C194" s="95">
        <v>8</v>
      </c>
      <c r="D194" s="95"/>
      <c r="E194" s="95"/>
      <c r="F194" s="95"/>
      <c r="G194" s="95"/>
      <c r="H194" s="458"/>
      <c r="I194" s="154" t="str">
        <f t="shared" si="211"/>
        <v/>
      </c>
      <c r="J194" s="154" t="str">
        <f t="shared" si="212"/>
        <v/>
      </c>
      <c r="K194" s="155" t="str">
        <f t="shared" si="213"/>
        <v/>
      </c>
      <c r="L194" s="449"/>
      <c r="M194" s="154" t="str">
        <f t="shared" si="196"/>
        <v/>
      </c>
      <c r="N194" s="433"/>
      <c r="O194" s="433"/>
      <c r="P194" s="95"/>
      <c r="Q194" s="178"/>
      <c r="R194" s="178" t="str">
        <f t="shared" si="197"/>
        <v/>
      </c>
      <c r="S194" s="95" t="str">
        <f t="shared" si="198"/>
        <v/>
      </c>
      <c r="T194" s="436"/>
      <c r="U194" s="95"/>
      <c r="V194" s="178"/>
      <c r="W194" s="178" t="str">
        <f t="shared" si="199"/>
        <v/>
      </c>
      <c r="X194" s="95" t="str">
        <f t="shared" si="200"/>
        <v/>
      </c>
      <c r="Y194" s="436"/>
      <c r="Z194" s="95"/>
      <c r="AA194" s="178"/>
      <c r="AB194" s="178" t="str">
        <f t="shared" si="201"/>
        <v/>
      </c>
      <c r="AC194" s="95" t="str">
        <f t="shared" si="202"/>
        <v/>
      </c>
      <c r="AD194" s="436"/>
      <c r="AE194" s="95"/>
      <c r="AF194" s="178"/>
      <c r="AG194" s="178" t="str">
        <f t="shared" si="203"/>
        <v/>
      </c>
      <c r="AH194" s="95" t="str">
        <f t="shared" si="204"/>
        <v/>
      </c>
      <c r="AI194" s="436"/>
      <c r="AJ194" s="95"/>
      <c r="AK194" s="178"/>
      <c r="AL194" s="178" t="str">
        <f t="shared" si="205"/>
        <v/>
      </c>
      <c r="AM194" s="95" t="str">
        <f t="shared" si="206"/>
        <v/>
      </c>
      <c r="AN194" s="436"/>
      <c r="AO194" s="95"/>
      <c r="AP194" s="178"/>
      <c r="AQ194" s="178" t="str">
        <f t="shared" si="207"/>
        <v/>
      </c>
      <c r="AR194" s="95" t="str">
        <f t="shared" si="208"/>
        <v/>
      </c>
      <c r="AS194" s="436"/>
      <c r="AT194" s="95"/>
      <c r="AU194" s="178"/>
      <c r="AV194" s="178" t="str">
        <f t="shared" si="209"/>
        <v/>
      </c>
      <c r="AW194" s="95" t="str">
        <f t="shared" si="210"/>
        <v/>
      </c>
      <c r="AX194" s="436"/>
    </row>
    <row r="195" spans="2:50" hidden="1">
      <c r="B195" s="435"/>
      <c r="C195" s="95">
        <v>9</v>
      </c>
      <c r="D195" s="95"/>
      <c r="E195" s="95"/>
      <c r="F195" s="95"/>
      <c r="G195" s="95"/>
      <c r="H195" s="458"/>
      <c r="I195" s="154" t="str">
        <f t="shared" si="211"/>
        <v/>
      </c>
      <c r="J195" s="154" t="str">
        <f t="shared" si="212"/>
        <v/>
      </c>
      <c r="K195" s="155" t="str">
        <f t="shared" si="213"/>
        <v/>
      </c>
      <c r="L195" s="449"/>
      <c r="M195" s="154" t="str">
        <f t="shared" si="196"/>
        <v/>
      </c>
      <c r="N195" s="433"/>
      <c r="O195" s="433"/>
      <c r="P195" s="95"/>
      <c r="Q195" s="178"/>
      <c r="R195" s="178" t="str">
        <f t="shared" si="197"/>
        <v/>
      </c>
      <c r="S195" s="95" t="str">
        <f t="shared" si="198"/>
        <v/>
      </c>
      <c r="T195" s="436"/>
      <c r="U195" s="95"/>
      <c r="V195" s="178"/>
      <c r="W195" s="178" t="str">
        <f t="shared" si="199"/>
        <v/>
      </c>
      <c r="X195" s="95" t="str">
        <f t="shared" si="200"/>
        <v/>
      </c>
      <c r="Y195" s="436"/>
      <c r="Z195" s="95"/>
      <c r="AA195" s="178"/>
      <c r="AB195" s="178" t="str">
        <f t="shared" si="201"/>
        <v/>
      </c>
      <c r="AC195" s="95" t="str">
        <f t="shared" si="202"/>
        <v/>
      </c>
      <c r="AD195" s="436"/>
      <c r="AE195" s="95"/>
      <c r="AF195" s="178"/>
      <c r="AG195" s="178" t="str">
        <f t="shared" si="203"/>
        <v/>
      </c>
      <c r="AH195" s="95" t="str">
        <f t="shared" si="204"/>
        <v/>
      </c>
      <c r="AI195" s="436"/>
      <c r="AJ195" s="95"/>
      <c r="AK195" s="178"/>
      <c r="AL195" s="178" t="str">
        <f t="shared" si="205"/>
        <v/>
      </c>
      <c r="AM195" s="95" t="str">
        <f t="shared" si="206"/>
        <v/>
      </c>
      <c r="AN195" s="436"/>
      <c r="AO195" s="95"/>
      <c r="AP195" s="178"/>
      <c r="AQ195" s="178" t="str">
        <f t="shared" si="207"/>
        <v/>
      </c>
      <c r="AR195" s="95" t="str">
        <f t="shared" si="208"/>
        <v/>
      </c>
      <c r="AS195" s="436"/>
      <c r="AT195" s="95"/>
      <c r="AU195" s="178"/>
      <c r="AV195" s="178" t="str">
        <f t="shared" si="209"/>
        <v/>
      </c>
      <c r="AW195" s="95" t="str">
        <f t="shared" si="210"/>
        <v/>
      </c>
      <c r="AX195" s="436"/>
    </row>
    <row r="196" spans="2:50" hidden="1">
      <c r="B196" s="435"/>
      <c r="C196" s="95">
        <v>10</v>
      </c>
      <c r="D196" s="95"/>
      <c r="E196" s="95"/>
      <c r="F196" s="95"/>
      <c r="G196" s="95"/>
      <c r="H196" s="458"/>
      <c r="I196" s="154" t="str">
        <f t="shared" si="211"/>
        <v/>
      </c>
      <c r="J196" s="154" t="str">
        <f t="shared" si="212"/>
        <v/>
      </c>
      <c r="K196" s="155" t="str">
        <f t="shared" si="213"/>
        <v/>
      </c>
      <c r="L196" s="449"/>
      <c r="M196" s="154" t="str">
        <f t="shared" si="196"/>
        <v/>
      </c>
      <c r="N196" s="433"/>
      <c r="O196" s="433"/>
      <c r="P196" s="95"/>
      <c r="Q196" s="178"/>
      <c r="R196" s="178" t="str">
        <f t="shared" si="197"/>
        <v/>
      </c>
      <c r="S196" s="95" t="str">
        <f t="shared" si="198"/>
        <v/>
      </c>
      <c r="T196" s="436"/>
      <c r="U196" s="95"/>
      <c r="V196" s="178"/>
      <c r="W196" s="178" t="str">
        <f t="shared" si="199"/>
        <v/>
      </c>
      <c r="X196" s="95" t="str">
        <f t="shared" si="200"/>
        <v/>
      </c>
      <c r="Y196" s="436"/>
      <c r="Z196" s="95"/>
      <c r="AA196" s="178"/>
      <c r="AB196" s="178" t="str">
        <f t="shared" si="201"/>
        <v/>
      </c>
      <c r="AC196" s="95" t="str">
        <f t="shared" si="202"/>
        <v/>
      </c>
      <c r="AD196" s="436"/>
      <c r="AE196" s="95"/>
      <c r="AF196" s="178"/>
      <c r="AG196" s="178" t="str">
        <f t="shared" si="203"/>
        <v/>
      </c>
      <c r="AH196" s="95" t="str">
        <f t="shared" si="204"/>
        <v/>
      </c>
      <c r="AI196" s="436"/>
      <c r="AJ196" s="95"/>
      <c r="AK196" s="178"/>
      <c r="AL196" s="178" t="str">
        <f t="shared" si="205"/>
        <v/>
      </c>
      <c r="AM196" s="95" t="str">
        <f t="shared" si="206"/>
        <v/>
      </c>
      <c r="AN196" s="436"/>
      <c r="AO196" s="95"/>
      <c r="AP196" s="178"/>
      <c r="AQ196" s="178" t="str">
        <f t="shared" si="207"/>
        <v/>
      </c>
      <c r="AR196" s="95" t="str">
        <f t="shared" si="208"/>
        <v/>
      </c>
      <c r="AS196" s="436"/>
      <c r="AT196" s="95"/>
      <c r="AU196" s="178"/>
      <c r="AV196" s="178" t="str">
        <f t="shared" si="209"/>
        <v/>
      </c>
      <c r="AW196" s="95" t="str">
        <f t="shared" si="210"/>
        <v/>
      </c>
      <c r="AX196" s="436"/>
    </row>
    <row r="197" spans="2:50" hidden="1">
      <c r="B197" s="435"/>
      <c r="C197" s="95">
        <v>11</v>
      </c>
      <c r="D197" s="95"/>
      <c r="E197" s="95"/>
      <c r="F197" s="95"/>
      <c r="G197" s="95"/>
      <c r="H197" s="458"/>
      <c r="I197" s="154" t="str">
        <f t="shared" si="211"/>
        <v/>
      </c>
      <c r="J197" s="154" t="str">
        <f t="shared" si="212"/>
        <v/>
      </c>
      <c r="K197" s="155" t="str">
        <f t="shared" si="213"/>
        <v/>
      </c>
      <c r="L197" s="449"/>
      <c r="M197" s="154" t="str">
        <f t="shared" si="196"/>
        <v/>
      </c>
      <c r="N197" s="433"/>
      <c r="O197" s="433"/>
      <c r="P197" s="95"/>
      <c r="Q197" s="178"/>
      <c r="R197" s="178" t="str">
        <f t="shared" si="197"/>
        <v/>
      </c>
      <c r="S197" s="95" t="str">
        <f t="shared" si="198"/>
        <v/>
      </c>
      <c r="T197" s="436"/>
      <c r="U197" s="95"/>
      <c r="V197" s="178"/>
      <c r="W197" s="178" t="str">
        <f t="shared" si="199"/>
        <v/>
      </c>
      <c r="X197" s="95" t="str">
        <f t="shared" si="200"/>
        <v/>
      </c>
      <c r="Y197" s="436"/>
      <c r="Z197" s="95"/>
      <c r="AA197" s="178"/>
      <c r="AB197" s="178" t="str">
        <f t="shared" si="201"/>
        <v/>
      </c>
      <c r="AC197" s="95" t="str">
        <f t="shared" si="202"/>
        <v/>
      </c>
      <c r="AD197" s="436"/>
      <c r="AE197" s="95"/>
      <c r="AF197" s="178"/>
      <c r="AG197" s="178" t="str">
        <f t="shared" si="203"/>
        <v/>
      </c>
      <c r="AH197" s="95" t="str">
        <f t="shared" si="204"/>
        <v/>
      </c>
      <c r="AI197" s="436"/>
      <c r="AJ197" s="95"/>
      <c r="AK197" s="178"/>
      <c r="AL197" s="178" t="str">
        <f t="shared" si="205"/>
        <v/>
      </c>
      <c r="AM197" s="95" t="str">
        <f t="shared" si="206"/>
        <v/>
      </c>
      <c r="AN197" s="436"/>
      <c r="AO197" s="95"/>
      <c r="AP197" s="178"/>
      <c r="AQ197" s="178" t="str">
        <f t="shared" si="207"/>
        <v/>
      </c>
      <c r="AR197" s="95" t="str">
        <f t="shared" si="208"/>
        <v/>
      </c>
      <c r="AS197" s="436"/>
      <c r="AT197" s="95"/>
      <c r="AU197" s="178"/>
      <c r="AV197" s="178" t="str">
        <f t="shared" si="209"/>
        <v/>
      </c>
      <c r="AW197" s="95" t="str">
        <f t="shared" si="210"/>
        <v/>
      </c>
      <c r="AX197" s="436"/>
    </row>
    <row r="198" spans="2:50" hidden="1">
      <c r="B198" s="435"/>
      <c r="C198" s="95">
        <v>12</v>
      </c>
      <c r="D198" s="95"/>
      <c r="E198" s="95"/>
      <c r="F198" s="95"/>
      <c r="G198" s="95"/>
      <c r="H198" s="458"/>
      <c r="I198" s="154" t="str">
        <f t="shared" si="211"/>
        <v/>
      </c>
      <c r="J198" s="154" t="str">
        <f t="shared" si="212"/>
        <v/>
      </c>
      <c r="K198" s="155" t="str">
        <f t="shared" si="213"/>
        <v/>
      </c>
      <c r="L198" s="449"/>
      <c r="M198" s="154" t="str">
        <f t="shared" si="196"/>
        <v/>
      </c>
      <c r="N198" s="433"/>
      <c r="O198" s="433"/>
      <c r="P198" s="95"/>
      <c r="Q198" s="178"/>
      <c r="R198" s="178" t="str">
        <f t="shared" si="197"/>
        <v/>
      </c>
      <c r="S198" s="95" t="str">
        <f t="shared" si="198"/>
        <v/>
      </c>
      <c r="T198" s="436"/>
      <c r="U198" s="95"/>
      <c r="V198" s="178"/>
      <c r="W198" s="178" t="str">
        <f t="shared" si="199"/>
        <v/>
      </c>
      <c r="X198" s="95" t="str">
        <f t="shared" si="200"/>
        <v/>
      </c>
      <c r="Y198" s="436"/>
      <c r="Z198" s="95"/>
      <c r="AA198" s="178"/>
      <c r="AB198" s="178" t="str">
        <f t="shared" si="201"/>
        <v/>
      </c>
      <c r="AC198" s="95" t="str">
        <f t="shared" si="202"/>
        <v/>
      </c>
      <c r="AD198" s="436"/>
      <c r="AE198" s="95"/>
      <c r="AF198" s="178"/>
      <c r="AG198" s="178" t="str">
        <f t="shared" si="203"/>
        <v/>
      </c>
      <c r="AH198" s="95" t="str">
        <f t="shared" si="204"/>
        <v/>
      </c>
      <c r="AI198" s="436"/>
      <c r="AJ198" s="95"/>
      <c r="AK198" s="178"/>
      <c r="AL198" s="178" t="str">
        <f t="shared" si="205"/>
        <v/>
      </c>
      <c r="AM198" s="95" t="str">
        <f t="shared" si="206"/>
        <v/>
      </c>
      <c r="AN198" s="436"/>
      <c r="AO198" s="95"/>
      <c r="AP198" s="178"/>
      <c r="AQ198" s="178" t="str">
        <f t="shared" si="207"/>
        <v/>
      </c>
      <c r="AR198" s="95" t="str">
        <f t="shared" si="208"/>
        <v/>
      </c>
      <c r="AS198" s="436"/>
      <c r="AT198" s="95"/>
      <c r="AU198" s="178"/>
      <c r="AV198" s="178" t="str">
        <f t="shared" si="209"/>
        <v/>
      </c>
      <c r="AW198" s="95" t="str">
        <f t="shared" si="210"/>
        <v/>
      </c>
      <c r="AX198" s="436"/>
    </row>
    <row r="199" spans="2:50" hidden="1">
      <c r="B199" s="435"/>
      <c r="C199" s="95">
        <v>13</v>
      </c>
      <c r="D199" s="95"/>
      <c r="E199" s="95"/>
      <c r="F199" s="95"/>
      <c r="G199" s="95"/>
      <c r="H199" s="458"/>
      <c r="I199" s="154" t="str">
        <f t="shared" si="211"/>
        <v/>
      </c>
      <c r="J199" s="154" t="str">
        <f t="shared" si="212"/>
        <v/>
      </c>
      <c r="K199" s="155" t="str">
        <f t="shared" si="213"/>
        <v/>
      </c>
      <c r="L199" s="449"/>
      <c r="M199" s="154" t="str">
        <f t="shared" si="196"/>
        <v/>
      </c>
      <c r="N199" s="433"/>
      <c r="O199" s="433"/>
      <c r="P199" s="95"/>
      <c r="Q199" s="178"/>
      <c r="R199" s="178" t="str">
        <f t="shared" si="197"/>
        <v/>
      </c>
      <c r="S199" s="95" t="str">
        <f t="shared" si="198"/>
        <v/>
      </c>
      <c r="T199" s="436"/>
      <c r="U199" s="95"/>
      <c r="V199" s="178"/>
      <c r="W199" s="178" t="str">
        <f t="shared" si="199"/>
        <v/>
      </c>
      <c r="X199" s="95" t="str">
        <f t="shared" si="200"/>
        <v/>
      </c>
      <c r="Y199" s="436"/>
      <c r="Z199" s="95"/>
      <c r="AA199" s="178"/>
      <c r="AB199" s="178" t="str">
        <f t="shared" si="201"/>
        <v/>
      </c>
      <c r="AC199" s="95" t="str">
        <f t="shared" si="202"/>
        <v/>
      </c>
      <c r="AD199" s="436"/>
      <c r="AE199" s="95"/>
      <c r="AF199" s="178"/>
      <c r="AG199" s="178" t="str">
        <f t="shared" si="203"/>
        <v/>
      </c>
      <c r="AH199" s="95" t="str">
        <f t="shared" si="204"/>
        <v/>
      </c>
      <c r="AI199" s="436"/>
      <c r="AJ199" s="95"/>
      <c r="AK199" s="178"/>
      <c r="AL199" s="178" t="str">
        <f t="shared" si="205"/>
        <v/>
      </c>
      <c r="AM199" s="95" t="str">
        <f t="shared" si="206"/>
        <v/>
      </c>
      <c r="AN199" s="436"/>
      <c r="AO199" s="95"/>
      <c r="AP199" s="178"/>
      <c r="AQ199" s="178" t="str">
        <f t="shared" si="207"/>
        <v/>
      </c>
      <c r="AR199" s="95" t="str">
        <f t="shared" si="208"/>
        <v/>
      </c>
      <c r="AS199" s="436"/>
      <c r="AT199" s="95"/>
      <c r="AU199" s="178"/>
      <c r="AV199" s="178" t="str">
        <f t="shared" si="209"/>
        <v/>
      </c>
      <c r="AW199" s="95" t="str">
        <f t="shared" si="210"/>
        <v/>
      </c>
      <c r="AX199" s="436"/>
    </row>
    <row r="200" spans="2:50" hidden="1">
      <c r="B200" s="435"/>
      <c r="C200" s="95">
        <v>14</v>
      </c>
      <c r="D200" s="95"/>
      <c r="E200" s="95"/>
      <c r="F200" s="95"/>
      <c r="G200" s="95"/>
      <c r="H200" s="458"/>
      <c r="I200" s="154" t="str">
        <f t="shared" si="211"/>
        <v/>
      </c>
      <c r="J200" s="154" t="str">
        <f t="shared" si="212"/>
        <v/>
      </c>
      <c r="K200" s="155" t="str">
        <f t="shared" si="213"/>
        <v/>
      </c>
      <c r="L200" s="449"/>
      <c r="M200" s="154" t="str">
        <f t="shared" si="196"/>
        <v/>
      </c>
      <c r="N200" s="433"/>
      <c r="O200" s="433"/>
      <c r="P200" s="95"/>
      <c r="Q200" s="178"/>
      <c r="R200" s="178" t="str">
        <f t="shared" si="197"/>
        <v/>
      </c>
      <c r="S200" s="95" t="str">
        <f t="shared" si="198"/>
        <v/>
      </c>
      <c r="T200" s="436"/>
      <c r="U200" s="95"/>
      <c r="V200" s="178"/>
      <c r="W200" s="178" t="str">
        <f t="shared" si="199"/>
        <v/>
      </c>
      <c r="X200" s="95" t="str">
        <f t="shared" si="200"/>
        <v/>
      </c>
      <c r="Y200" s="436"/>
      <c r="Z200" s="95"/>
      <c r="AA200" s="178"/>
      <c r="AB200" s="178" t="str">
        <f t="shared" si="201"/>
        <v/>
      </c>
      <c r="AC200" s="95" t="str">
        <f t="shared" si="202"/>
        <v/>
      </c>
      <c r="AD200" s="436"/>
      <c r="AE200" s="95"/>
      <c r="AF200" s="178"/>
      <c r="AG200" s="178" t="str">
        <f t="shared" si="203"/>
        <v/>
      </c>
      <c r="AH200" s="95" t="str">
        <f t="shared" si="204"/>
        <v/>
      </c>
      <c r="AI200" s="436"/>
      <c r="AJ200" s="95"/>
      <c r="AK200" s="178"/>
      <c r="AL200" s="178" t="str">
        <f t="shared" si="205"/>
        <v/>
      </c>
      <c r="AM200" s="95" t="str">
        <f t="shared" si="206"/>
        <v/>
      </c>
      <c r="AN200" s="436"/>
      <c r="AO200" s="95"/>
      <c r="AP200" s="178"/>
      <c r="AQ200" s="178" t="str">
        <f t="shared" si="207"/>
        <v/>
      </c>
      <c r="AR200" s="95" t="str">
        <f t="shared" si="208"/>
        <v/>
      </c>
      <c r="AS200" s="436"/>
      <c r="AT200" s="95"/>
      <c r="AU200" s="178"/>
      <c r="AV200" s="178" t="str">
        <f t="shared" si="209"/>
        <v/>
      </c>
      <c r="AW200" s="95" t="str">
        <f t="shared" si="210"/>
        <v/>
      </c>
      <c r="AX200" s="436"/>
    </row>
    <row r="201" spans="2:50" hidden="1">
      <c r="B201" s="435"/>
      <c r="C201" s="95">
        <v>15</v>
      </c>
      <c r="D201" s="95"/>
      <c r="E201" s="95"/>
      <c r="F201" s="95"/>
      <c r="G201" s="95"/>
      <c r="H201" s="459"/>
      <c r="I201" s="154" t="str">
        <f t="shared" si="211"/>
        <v/>
      </c>
      <c r="J201" s="154" t="str">
        <f t="shared" si="212"/>
        <v/>
      </c>
      <c r="K201" s="155" t="str">
        <f t="shared" si="213"/>
        <v/>
      </c>
      <c r="L201" s="449"/>
      <c r="M201" s="154" t="str">
        <f t="shared" si="196"/>
        <v/>
      </c>
      <c r="N201" s="433"/>
      <c r="O201" s="433"/>
      <c r="P201" s="95"/>
      <c r="Q201" s="178"/>
      <c r="R201" s="178" t="str">
        <f t="shared" si="197"/>
        <v/>
      </c>
      <c r="S201" s="95" t="str">
        <f t="shared" si="198"/>
        <v/>
      </c>
      <c r="T201" s="436"/>
      <c r="U201" s="95"/>
      <c r="V201" s="178"/>
      <c r="W201" s="178" t="str">
        <f t="shared" si="199"/>
        <v/>
      </c>
      <c r="X201" s="95" t="str">
        <f t="shared" si="200"/>
        <v/>
      </c>
      <c r="Y201" s="436"/>
      <c r="Z201" s="95"/>
      <c r="AA201" s="178"/>
      <c r="AB201" s="178" t="str">
        <f t="shared" si="201"/>
        <v/>
      </c>
      <c r="AC201" s="95" t="str">
        <f t="shared" si="202"/>
        <v/>
      </c>
      <c r="AD201" s="436"/>
      <c r="AE201" s="95"/>
      <c r="AF201" s="178"/>
      <c r="AG201" s="178" t="str">
        <f t="shared" si="203"/>
        <v/>
      </c>
      <c r="AH201" s="95" t="str">
        <f t="shared" si="204"/>
        <v/>
      </c>
      <c r="AI201" s="436"/>
      <c r="AJ201" s="95"/>
      <c r="AK201" s="178"/>
      <c r="AL201" s="178" t="str">
        <f t="shared" si="205"/>
        <v/>
      </c>
      <c r="AM201" s="95" t="str">
        <f t="shared" si="206"/>
        <v/>
      </c>
      <c r="AN201" s="436"/>
      <c r="AO201" s="95"/>
      <c r="AP201" s="178"/>
      <c r="AQ201" s="178" t="str">
        <f t="shared" si="207"/>
        <v/>
      </c>
      <c r="AR201" s="95" t="str">
        <f t="shared" si="208"/>
        <v/>
      </c>
      <c r="AS201" s="436"/>
      <c r="AT201" s="95"/>
      <c r="AU201" s="178"/>
      <c r="AV201" s="178" t="str">
        <f t="shared" si="209"/>
        <v/>
      </c>
      <c r="AW201" s="95" t="str">
        <f t="shared" si="210"/>
        <v/>
      </c>
      <c r="AX201" s="436"/>
    </row>
    <row r="202" spans="2:50" ht="15.75" hidden="1">
      <c r="B202" s="443" t="s">
        <v>167</v>
      </c>
      <c r="C202" s="444"/>
      <c r="D202" s="444"/>
      <c r="E202" s="444"/>
      <c r="F202" s="444"/>
      <c r="G202" s="444"/>
      <c r="H202" s="444"/>
      <c r="I202" s="151"/>
      <c r="J202" s="151"/>
      <c r="K202" s="151"/>
      <c r="L202" s="151"/>
      <c r="M202" s="151"/>
      <c r="N202" s="433" t="s">
        <v>159</v>
      </c>
      <c r="O202" s="446" t="s">
        <v>106</v>
      </c>
      <c r="P202" s="448">
        <f>AT182+1</f>
        <v>45937</v>
      </c>
      <c r="Q202" s="435"/>
      <c r="R202" s="435"/>
      <c r="S202" s="435"/>
      <c r="T202" s="435"/>
      <c r="U202" s="448">
        <f>P202+1</f>
        <v>45938</v>
      </c>
      <c r="V202" s="435"/>
      <c r="W202" s="435"/>
      <c r="X202" s="435"/>
      <c r="Y202" s="435"/>
      <c r="Z202" s="448">
        <f>U202+1</f>
        <v>45939</v>
      </c>
      <c r="AA202" s="435"/>
      <c r="AB202" s="435"/>
      <c r="AC202" s="435"/>
      <c r="AD202" s="435"/>
      <c r="AE202" s="448">
        <f>Z202+1</f>
        <v>45940</v>
      </c>
      <c r="AF202" s="435"/>
      <c r="AG202" s="435"/>
      <c r="AH202" s="435"/>
      <c r="AI202" s="435"/>
      <c r="AJ202" s="448">
        <f>AE202+1</f>
        <v>45941</v>
      </c>
      <c r="AK202" s="435"/>
      <c r="AL202" s="435"/>
      <c r="AM202" s="435"/>
      <c r="AN202" s="435"/>
      <c r="AO202" s="448">
        <f>AJ202+1</f>
        <v>45942</v>
      </c>
      <c r="AP202" s="435"/>
      <c r="AQ202" s="435"/>
      <c r="AR202" s="435"/>
      <c r="AS202" s="435"/>
      <c r="AT202" s="448">
        <f>AO202+1</f>
        <v>45943</v>
      </c>
      <c r="AU202" s="435"/>
      <c r="AV202" s="435"/>
      <c r="AW202" s="435"/>
      <c r="AX202" s="435"/>
    </row>
    <row r="203" spans="2:50" ht="15.75" hidden="1">
      <c r="B203" s="445"/>
      <c r="C203" s="445"/>
      <c r="D203" s="445"/>
      <c r="E203" s="445"/>
      <c r="F203" s="445"/>
      <c r="G203" s="445"/>
      <c r="H203" s="445"/>
      <c r="I203" s="151"/>
      <c r="J203" s="151"/>
      <c r="K203" s="151"/>
      <c r="L203" s="151"/>
      <c r="M203" s="151"/>
      <c r="N203" s="433"/>
      <c r="O203" s="447"/>
      <c r="P203" s="448" t="s">
        <v>120</v>
      </c>
      <c r="Q203" s="435"/>
      <c r="R203" s="435"/>
      <c r="S203" s="435"/>
      <c r="T203" s="435"/>
      <c r="U203" s="448" t="s">
        <v>114</v>
      </c>
      <c r="V203" s="435"/>
      <c r="W203" s="435"/>
      <c r="X203" s="435"/>
      <c r="Y203" s="435"/>
      <c r="Z203" s="448" t="s">
        <v>115</v>
      </c>
      <c r="AA203" s="435"/>
      <c r="AB203" s="435"/>
      <c r="AC203" s="435"/>
      <c r="AD203" s="435"/>
      <c r="AE203" s="448" t="s">
        <v>116</v>
      </c>
      <c r="AF203" s="435"/>
      <c r="AG203" s="435"/>
      <c r="AH203" s="435"/>
      <c r="AI203" s="435"/>
      <c r="AJ203" s="448" t="s">
        <v>117</v>
      </c>
      <c r="AK203" s="435"/>
      <c r="AL203" s="435"/>
      <c r="AM203" s="435"/>
      <c r="AN203" s="435"/>
      <c r="AO203" s="448" t="s">
        <v>118</v>
      </c>
      <c r="AP203" s="435"/>
      <c r="AQ203" s="435"/>
      <c r="AR203" s="435"/>
      <c r="AS203" s="435"/>
      <c r="AT203" s="448" t="s">
        <v>119</v>
      </c>
      <c r="AU203" s="435"/>
      <c r="AV203" s="435"/>
      <c r="AW203" s="435"/>
      <c r="AX203" s="435"/>
    </row>
    <row r="204" spans="2:50" hidden="1">
      <c r="B204" s="433" t="s">
        <v>155</v>
      </c>
      <c r="C204" s="433" t="s">
        <v>147</v>
      </c>
      <c r="D204" s="433"/>
      <c r="E204" s="433" t="s">
        <v>149</v>
      </c>
      <c r="F204" s="433"/>
      <c r="G204" s="433"/>
      <c r="H204" s="440" t="s">
        <v>156</v>
      </c>
      <c r="I204" s="434" t="s">
        <v>225</v>
      </c>
      <c r="J204" s="434"/>
      <c r="K204" s="434"/>
      <c r="L204" s="434" t="s">
        <v>156</v>
      </c>
      <c r="M204" s="434" t="s">
        <v>168</v>
      </c>
      <c r="N204" s="433"/>
      <c r="O204" s="433" t="s">
        <v>158</v>
      </c>
      <c r="P204" s="430" t="s">
        <v>152</v>
      </c>
      <c r="Q204" s="431"/>
      <c r="R204" s="431"/>
      <c r="S204" s="432"/>
      <c r="T204" s="433" t="s">
        <v>156</v>
      </c>
      <c r="U204" s="430" t="s">
        <v>152</v>
      </c>
      <c r="V204" s="431"/>
      <c r="W204" s="431"/>
      <c r="X204" s="432"/>
      <c r="Y204" s="433" t="s">
        <v>156</v>
      </c>
      <c r="Z204" s="430" t="s">
        <v>152</v>
      </c>
      <c r="AA204" s="431"/>
      <c r="AB204" s="431"/>
      <c r="AC204" s="432"/>
      <c r="AD204" s="433" t="s">
        <v>156</v>
      </c>
      <c r="AE204" s="430" t="s">
        <v>152</v>
      </c>
      <c r="AF204" s="431"/>
      <c r="AG204" s="431"/>
      <c r="AH204" s="432"/>
      <c r="AI204" s="433" t="s">
        <v>156</v>
      </c>
      <c r="AJ204" s="430" t="s">
        <v>152</v>
      </c>
      <c r="AK204" s="431"/>
      <c r="AL204" s="431"/>
      <c r="AM204" s="432"/>
      <c r="AN204" s="433" t="s">
        <v>156</v>
      </c>
      <c r="AO204" s="430" t="s">
        <v>152</v>
      </c>
      <c r="AP204" s="431"/>
      <c r="AQ204" s="431"/>
      <c r="AR204" s="432"/>
      <c r="AS204" s="433" t="s">
        <v>156</v>
      </c>
      <c r="AT204" s="430" t="s">
        <v>152</v>
      </c>
      <c r="AU204" s="431"/>
      <c r="AV204" s="431"/>
      <c r="AW204" s="432"/>
      <c r="AX204" s="433" t="s">
        <v>156</v>
      </c>
    </row>
    <row r="205" spans="2:50" hidden="1">
      <c r="B205" s="433"/>
      <c r="C205" s="433"/>
      <c r="D205" s="433"/>
      <c r="E205" s="433" t="s">
        <v>148</v>
      </c>
      <c r="F205" s="433"/>
      <c r="G205" s="433"/>
      <c r="H205" s="441"/>
      <c r="I205" s="434" t="s">
        <v>148</v>
      </c>
      <c r="J205" s="434"/>
      <c r="K205" s="434"/>
      <c r="L205" s="434"/>
      <c r="M205" s="434"/>
      <c r="N205" s="433"/>
      <c r="O205" s="433"/>
      <c r="P205" s="430" t="s">
        <v>153</v>
      </c>
      <c r="Q205" s="431"/>
      <c r="R205" s="431"/>
      <c r="S205" s="432"/>
      <c r="T205" s="433"/>
      <c r="U205" s="430" t="s">
        <v>153</v>
      </c>
      <c r="V205" s="431"/>
      <c r="W205" s="431"/>
      <c r="X205" s="432"/>
      <c r="Y205" s="433"/>
      <c r="Z205" s="430" t="s">
        <v>153</v>
      </c>
      <c r="AA205" s="431"/>
      <c r="AB205" s="431"/>
      <c r="AC205" s="432"/>
      <c r="AD205" s="433"/>
      <c r="AE205" s="430" t="s">
        <v>153</v>
      </c>
      <c r="AF205" s="431"/>
      <c r="AG205" s="431"/>
      <c r="AH205" s="432"/>
      <c r="AI205" s="433"/>
      <c r="AJ205" s="430" t="s">
        <v>153</v>
      </c>
      <c r="AK205" s="431"/>
      <c r="AL205" s="431"/>
      <c r="AM205" s="432"/>
      <c r="AN205" s="433"/>
      <c r="AO205" s="430" t="s">
        <v>153</v>
      </c>
      <c r="AP205" s="431"/>
      <c r="AQ205" s="431"/>
      <c r="AR205" s="432"/>
      <c r="AS205" s="433"/>
      <c r="AT205" s="430" t="s">
        <v>153</v>
      </c>
      <c r="AU205" s="431"/>
      <c r="AV205" s="431"/>
      <c r="AW205" s="432"/>
      <c r="AX205" s="433"/>
    </row>
    <row r="206" spans="2:50" hidden="1">
      <c r="B206" s="433"/>
      <c r="C206" s="433"/>
      <c r="D206" s="433"/>
      <c r="E206" s="94" t="s">
        <v>150</v>
      </c>
      <c r="F206" s="94" t="s">
        <v>151</v>
      </c>
      <c r="G206" s="94" t="s">
        <v>154</v>
      </c>
      <c r="H206" s="442"/>
      <c r="I206" s="153" t="s">
        <v>150</v>
      </c>
      <c r="J206" s="153" t="s">
        <v>151</v>
      </c>
      <c r="K206" s="153" t="s">
        <v>154</v>
      </c>
      <c r="L206" s="434"/>
      <c r="M206" s="434"/>
      <c r="N206" s="433"/>
      <c r="O206" s="433"/>
      <c r="P206" s="94" t="s">
        <v>150</v>
      </c>
      <c r="Q206" s="94" t="s">
        <v>151</v>
      </c>
      <c r="R206" s="94" t="s">
        <v>154</v>
      </c>
      <c r="S206" s="94" t="s">
        <v>168</v>
      </c>
      <c r="T206" s="433"/>
      <c r="U206" s="94" t="s">
        <v>150</v>
      </c>
      <c r="V206" s="94" t="s">
        <v>151</v>
      </c>
      <c r="W206" s="94" t="s">
        <v>154</v>
      </c>
      <c r="X206" s="94" t="s">
        <v>168</v>
      </c>
      <c r="Y206" s="433"/>
      <c r="Z206" s="94" t="s">
        <v>150</v>
      </c>
      <c r="AA206" s="94" t="s">
        <v>151</v>
      </c>
      <c r="AB206" s="94" t="s">
        <v>154</v>
      </c>
      <c r="AC206" s="94" t="s">
        <v>168</v>
      </c>
      <c r="AD206" s="43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3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3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3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33"/>
    </row>
    <row r="207" spans="2:50" hidden="1">
      <c r="B207" s="435" t="s">
        <v>140</v>
      </c>
      <c r="C207" s="95">
        <f>C187</f>
        <v>1</v>
      </c>
      <c r="D207" s="95" t="s">
        <v>425</v>
      </c>
      <c r="E207" s="95">
        <v>17</v>
      </c>
      <c r="F207" s="95">
        <v>2000</v>
      </c>
      <c r="G207" s="178">
        <f t="shared" ref="G207:G208" si="214">F207/E207</f>
        <v>117.64705882352941</v>
      </c>
      <c r="H207" s="457">
        <f>AVERAGE(G207:G221)</f>
        <v>87.66968325791855</v>
      </c>
      <c r="I207" s="154">
        <f t="shared" ref="I207:I209" si="215">IFERROR(AVERAGE(P207,U207,Z207,AE207,AJ207,AO207,AT207),"")</f>
        <v>17</v>
      </c>
      <c r="J207" s="154">
        <f t="shared" ref="J207:J209" si="216">IFERROR(AVERAGE(Q207,V207,AA207,AF207,AK207,AP207,AU207),"")</f>
        <v>1937.8920643598287</v>
      </c>
      <c r="K207" s="155">
        <f t="shared" ref="K207:K209" si="217">IFERROR(AVERAGE(R207,W207,AB207,AG207,AL207,AQ207,AV207),"")</f>
        <v>113.99365084469579</v>
      </c>
      <c r="L207" s="449">
        <f>IFERROR(AVERAGE(K207:K221),"-")</f>
        <v>84.577141272735375</v>
      </c>
      <c r="M207" s="154">
        <f>IFERROR(RANK(K207, K$207:K$221),"")</f>
        <v>1</v>
      </c>
      <c r="N207" s="433"/>
      <c r="O207" s="433"/>
      <c r="P207" s="95">
        <v>17</v>
      </c>
      <c r="Q207" s="178">
        <v>1950.7317073170725</v>
      </c>
      <c r="R207" s="178">
        <f>IFERROR(Q207/P207,"")</f>
        <v>114.74892395982779</v>
      </c>
      <c r="S207" s="95">
        <f>IFERROR(RANK(R207, R$207:R$221),"")</f>
        <v>1</v>
      </c>
      <c r="T207" s="436">
        <f>AVERAGE(R207:R221)</f>
        <v>84.980231210683129</v>
      </c>
      <c r="U207" s="95">
        <v>17</v>
      </c>
      <c r="V207" s="178">
        <v>1942.4999999999991</v>
      </c>
      <c r="W207" s="178">
        <f>IFERROR(V207/U207,"")</f>
        <v>114.26470588235289</v>
      </c>
      <c r="X207" s="95">
        <f>IFERROR(RANK(W207, W$207:W$221),"")</f>
        <v>1</v>
      </c>
      <c r="Y207" s="436">
        <f>AVERAGE(W207:W221)</f>
        <v>84.65783950280759</v>
      </c>
      <c r="Z207" s="95">
        <v>17</v>
      </c>
      <c r="AA207" s="178">
        <v>1942.9411764705883</v>
      </c>
      <c r="AB207" s="178">
        <f>IFERROR(AA207/Z207,"")</f>
        <v>114.29065743944636</v>
      </c>
      <c r="AC207" s="95">
        <f>IFERROR(RANK(AB207, AB$207:AB$221),"")</f>
        <v>1</v>
      </c>
      <c r="AD207" s="436">
        <f>AVERAGE(AB207:AB221)</f>
        <v>84.633157346792316</v>
      </c>
      <c r="AE207" s="95">
        <v>17</v>
      </c>
      <c r="AF207" s="178">
        <v>1949.9999999999995</v>
      </c>
      <c r="AG207" s="178">
        <f>IFERROR(AF207/AE207,"")</f>
        <v>114.70588235294115</v>
      </c>
      <c r="AH207" s="95">
        <f>IFERROR(RANK(AG207, AG$207:AG$221),"")</f>
        <v>1</v>
      </c>
      <c r="AI207" s="436">
        <f>AVERAGE(AG207:AG221)</f>
        <v>84.888553712083109</v>
      </c>
      <c r="AJ207" s="95">
        <v>17</v>
      </c>
      <c r="AK207" s="178">
        <v>1956.3636363636365</v>
      </c>
      <c r="AL207" s="178">
        <f>IFERROR(AK207/AJ207,"")</f>
        <v>115.08021390374333</v>
      </c>
      <c r="AM207" s="95">
        <f>IFERROR(RANK(AL207, AL$207:AL$221),"")</f>
        <v>1</v>
      </c>
      <c r="AN207" s="436">
        <f>AVERAGE(AL207:AL221)</f>
        <v>85.031162408043414</v>
      </c>
      <c r="AO207" s="95">
        <v>17</v>
      </c>
      <c r="AP207" s="178">
        <v>1909.090909090909</v>
      </c>
      <c r="AQ207" s="178">
        <f>IFERROR(AP207/AO207,"")</f>
        <v>112.29946524064171</v>
      </c>
      <c r="AR207" s="95">
        <f>IFERROR(RANK(AQ207, AQ$207:AQ$221),"")</f>
        <v>1</v>
      </c>
      <c r="AS207" s="436">
        <f>AVERAGE(AQ207:AQ221)</f>
        <v>83.750257095845342</v>
      </c>
      <c r="AT207" s="95">
        <v>17</v>
      </c>
      <c r="AU207" s="178">
        <v>1913.617021276596</v>
      </c>
      <c r="AV207" s="178">
        <f>IFERROR(AU207/AT207,"")</f>
        <v>112.56570713391741</v>
      </c>
      <c r="AW207" s="95">
        <f>IFERROR(RANK(AV207, AV$207:AV$221),"")</f>
        <v>1</v>
      </c>
      <c r="AX207" s="436">
        <f>AVERAGE(AV207:AV221)</f>
        <v>84.09878763289278</v>
      </c>
    </row>
    <row r="208" spans="2:50" hidden="1">
      <c r="B208" s="435"/>
      <c r="C208" s="95">
        <f t="shared" ref="C208:C221" si="218">C188</f>
        <v>2</v>
      </c>
      <c r="D208" s="95" t="s">
        <v>426</v>
      </c>
      <c r="E208" s="95">
        <v>26</v>
      </c>
      <c r="F208" s="95">
        <v>1500</v>
      </c>
      <c r="G208" s="178">
        <f t="shared" si="214"/>
        <v>57.692307692307693</v>
      </c>
      <c r="H208" s="458"/>
      <c r="I208" s="154">
        <f t="shared" si="215"/>
        <v>26</v>
      </c>
      <c r="J208" s="154">
        <f t="shared" si="216"/>
        <v>1434.1764242201493</v>
      </c>
      <c r="K208" s="155">
        <f t="shared" si="217"/>
        <v>55.160631700774957</v>
      </c>
      <c r="L208" s="449"/>
      <c r="M208" s="154">
        <f t="shared" ref="M208:M221" si="219">IFERROR(RANK(K208, K$207:K$221),"")</f>
        <v>2</v>
      </c>
      <c r="N208" s="433"/>
      <c r="O208" s="433"/>
      <c r="P208" s="95">
        <v>26</v>
      </c>
      <c r="Q208" s="178">
        <v>1435.5</v>
      </c>
      <c r="R208" s="178">
        <f t="shared" ref="R208:R221" si="220">IFERROR(Q208/P208,"")</f>
        <v>55.21153846153846</v>
      </c>
      <c r="S208" s="95">
        <f t="shared" ref="S208:S221" si="221">IFERROR(RANK(R208, R$207:R$221),"")</f>
        <v>2</v>
      </c>
      <c r="T208" s="436"/>
      <c r="U208" s="95">
        <v>26</v>
      </c>
      <c r="V208" s="178">
        <v>1431.3253012048197</v>
      </c>
      <c r="W208" s="178">
        <f t="shared" ref="W208:W221" si="222">IFERROR(V208/U208,"")</f>
        <v>55.050973123262295</v>
      </c>
      <c r="X208" s="95">
        <f t="shared" ref="X208:X221" si="223">IFERROR(RANK(W208, W$207:W$221),"")</f>
        <v>2</v>
      </c>
      <c r="Y208" s="436"/>
      <c r="Z208" s="95">
        <v>26</v>
      </c>
      <c r="AA208" s="178">
        <v>1429.367088607595</v>
      </c>
      <c r="AB208" s="178">
        <f t="shared" ref="AB208:AB221" si="224">IFERROR(AA208/Z208,"")</f>
        <v>54.97565725413827</v>
      </c>
      <c r="AC208" s="95">
        <f t="shared" ref="AC208:AC221" si="225">IFERROR(RANK(AB208, AB$207:AB$221),"")</f>
        <v>2</v>
      </c>
      <c r="AD208" s="436"/>
      <c r="AE208" s="95">
        <v>26</v>
      </c>
      <c r="AF208" s="178">
        <v>1431.8518518518522</v>
      </c>
      <c r="AG208" s="178">
        <f t="shared" ref="AG208:AG221" si="226">IFERROR(AF208/AE208,"")</f>
        <v>55.071225071225086</v>
      </c>
      <c r="AH208" s="95">
        <f t="shared" ref="AH208:AH221" si="227">IFERROR(RANK(AG208, AG$207:AG$221),"")</f>
        <v>2</v>
      </c>
      <c r="AI208" s="436"/>
      <c r="AJ208" s="95">
        <v>26</v>
      </c>
      <c r="AK208" s="178">
        <v>1429.5348837209308</v>
      </c>
      <c r="AL208" s="178">
        <f t="shared" ref="AL208:AL221" si="228">IFERROR(AK208/AJ208,"")</f>
        <v>54.982110912343494</v>
      </c>
      <c r="AM208" s="95">
        <f t="shared" ref="AM208:AM221" si="229">IFERROR(RANK(AL208, AL$207:AL$221),"")</f>
        <v>2</v>
      </c>
      <c r="AN208" s="436"/>
      <c r="AO208" s="95">
        <v>26</v>
      </c>
      <c r="AP208" s="178">
        <v>1435.2272727272732</v>
      </c>
      <c r="AQ208" s="178">
        <f t="shared" ref="AQ208:AQ221" si="230">IFERROR(AP208/AO208,"")</f>
        <v>55.201048951048968</v>
      </c>
      <c r="AR208" s="95">
        <f t="shared" ref="AR208:AR221" si="231">IFERROR(RANK(AQ208, AQ$207:AQ$221),"")</f>
        <v>2</v>
      </c>
      <c r="AS208" s="436"/>
      <c r="AT208" s="95">
        <v>26</v>
      </c>
      <c r="AU208" s="178">
        <v>1446.4285714285716</v>
      </c>
      <c r="AV208" s="178">
        <f t="shared" ref="AV208:AV221" si="232">IFERROR(AU208/AT208,"")</f>
        <v>55.631868131868139</v>
      </c>
      <c r="AW208" s="95">
        <f t="shared" ref="AW208:AW221" si="233">IFERROR(RANK(AV208, AV$207:AV$221),"")</f>
        <v>2</v>
      </c>
      <c r="AX208" s="436"/>
    </row>
    <row r="209" spans="2:50" hidden="1">
      <c r="B209" s="435"/>
      <c r="C209" s="95">
        <f t="shared" si="218"/>
        <v>3</v>
      </c>
      <c r="D209" s="95"/>
      <c r="E209" s="95"/>
      <c r="F209" s="95"/>
      <c r="G209" s="95"/>
      <c r="H209" s="458"/>
      <c r="I209" s="154" t="str">
        <f t="shared" si="215"/>
        <v/>
      </c>
      <c r="J209" s="154" t="str">
        <f t="shared" si="216"/>
        <v/>
      </c>
      <c r="K209" s="155" t="str">
        <f t="shared" si="217"/>
        <v/>
      </c>
      <c r="L209" s="449"/>
      <c r="M209" s="154" t="str">
        <f t="shared" si="219"/>
        <v/>
      </c>
      <c r="N209" s="433"/>
      <c r="O209" s="433"/>
      <c r="P209" s="95"/>
      <c r="Q209" s="178"/>
      <c r="R209" s="178" t="str">
        <f t="shared" si="220"/>
        <v/>
      </c>
      <c r="S209" s="95" t="str">
        <f t="shared" si="221"/>
        <v/>
      </c>
      <c r="T209" s="436"/>
      <c r="U209" s="95"/>
      <c r="V209" s="178"/>
      <c r="W209" s="178" t="str">
        <f t="shared" si="222"/>
        <v/>
      </c>
      <c r="X209" s="95" t="str">
        <f t="shared" si="223"/>
        <v/>
      </c>
      <c r="Y209" s="436"/>
      <c r="Z209" s="95"/>
      <c r="AA209" s="178"/>
      <c r="AB209" s="178" t="str">
        <f t="shared" si="224"/>
        <v/>
      </c>
      <c r="AC209" s="95" t="str">
        <f t="shared" si="225"/>
        <v/>
      </c>
      <c r="AD209" s="436"/>
      <c r="AE209" s="95"/>
      <c r="AF209" s="178"/>
      <c r="AG209" s="178" t="str">
        <f t="shared" si="226"/>
        <v/>
      </c>
      <c r="AH209" s="95" t="str">
        <f t="shared" si="227"/>
        <v/>
      </c>
      <c r="AI209" s="436"/>
      <c r="AJ209" s="95"/>
      <c r="AK209" s="178"/>
      <c r="AL209" s="178" t="str">
        <f t="shared" si="228"/>
        <v/>
      </c>
      <c r="AM209" s="95" t="str">
        <f t="shared" si="229"/>
        <v/>
      </c>
      <c r="AN209" s="436"/>
      <c r="AO209" s="95"/>
      <c r="AP209" s="178"/>
      <c r="AQ209" s="178" t="str">
        <f t="shared" si="230"/>
        <v/>
      </c>
      <c r="AR209" s="95" t="str">
        <f t="shared" si="231"/>
        <v/>
      </c>
      <c r="AS209" s="436"/>
      <c r="AT209" s="95"/>
      <c r="AU209" s="178"/>
      <c r="AV209" s="178" t="str">
        <f t="shared" si="232"/>
        <v/>
      </c>
      <c r="AW209" s="95" t="str">
        <f t="shared" si="233"/>
        <v/>
      </c>
      <c r="AX209" s="436"/>
    </row>
    <row r="210" spans="2:50" hidden="1">
      <c r="B210" s="435"/>
      <c r="C210" s="95">
        <f t="shared" si="218"/>
        <v>4</v>
      </c>
      <c r="D210" s="95"/>
      <c r="E210" s="95"/>
      <c r="F210" s="95"/>
      <c r="G210" s="95"/>
      <c r="H210" s="458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9"/>
      <c r="M210" s="154" t="str">
        <f t="shared" si="219"/>
        <v/>
      </c>
      <c r="N210" s="433"/>
      <c r="O210" s="433"/>
      <c r="P210" s="95"/>
      <c r="Q210" s="178"/>
      <c r="R210" s="178" t="str">
        <f t="shared" si="220"/>
        <v/>
      </c>
      <c r="S210" s="95" t="str">
        <f t="shared" si="221"/>
        <v/>
      </c>
      <c r="T210" s="436"/>
      <c r="U210" s="95"/>
      <c r="V210" s="178"/>
      <c r="W210" s="178" t="str">
        <f t="shared" si="222"/>
        <v/>
      </c>
      <c r="X210" s="95" t="str">
        <f t="shared" si="223"/>
        <v/>
      </c>
      <c r="Y210" s="436"/>
      <c r="Z210" s="95"/>
      <c r="AA210" s="178"/>
      <c r="AB210" s="178" t="str">
        <f t="shared" si="224"/>
        <v/>
      </c>
      <c r="AC210" s="95" t="str">
        <f t="shared" si="225"/>
        <v/>
      </c>
      <c r="AD210" s="436"/>
      <c r="AE210" s="95"/>
      <c r="AF210" s="178"/>
      <c r="AG210" s="178" t="str">
        <f t="shared" si="226"/>
        <v/>
      </c>
      <c r="AH210" s="95" t="str">
        <f t="shared" si="227"/>
        <v/>
      </c>
      <c r="AI210" s="436"/>
      <c r="AJ210" s="95"/>
      <c r="AK210" s="178"/>
      <c r="AL210" s="178" t="str">
        <f t="shared" si="228"/>
        <v/>
      </c>
      <c r="AM210" s="95" t="str">
        <f t="shared" si="229"/>
        <v/>
      </c>
      <c r="AN210" s="436"/>
      <c r="AO210" s="95"/>
      <c r="AP210" s="178"/>
      <c r="AQ210" s="178" t="str">
        <f t="shared" si="230"/>
        <v/>
      </c>
      <c r="AR210" s="95" t="str">
        <f t="shared" si="231"/>
        <v/>
      </c>
      <c r="AS210" s="436"/>
      <c r="AT210" s="95"/>
      <c r="AU210" s="178"/>
      <c r="AV210" s="178" t="str">
        <f t="shared" si="232"/>
        <v/>
      </c>
      <c r="AW210" s="95" t="str">
        <f t="shared" si="233"/>
        <v/>
      </c>
      <c r="AX210" s="436"/>
    </row>
    <row r="211" spans="2:50" hidden="1">
      <c r="B211" s="435"/>
      <c r="C211" s="95">
        <f t="shared" si="218"/>
        <v>5</v>
      </c>
      <c r="D211" s="95"/>
      <c r="E211" s="95"/>
      <c r="F211" s="95"/>
      <c r="G211" s="95"/>
      <c r="H211" s="458"/>
      <c r="I211" s="154" t="str">
        <f t="shared" ref="I211:I221" si="234">IFERROR(AVERAGE(P211,U211,Z211,AE211,AJ211,AO211,AT211),"")</f>
        <v/>
      </c>
      <c r="J211" s="154" t="str">
        <f t="shared" ref="J211:J221" si="235">IFERROR(AVERAGE(Q211,V211,AA211,AF211,AK211,AP211,AU211),"")</f>
        <v/>
      </c>
      <c r="K211" s="155" t="str">
        <f t="shared" ref="K211:K221" si="236">IFERROR(AVERAGE(R211,W211,AB211,AG211,AL211,AQ211,AV211),"")</f>
        <v/>
      </c>
      <c r="L211" s="449"/>
      <c r="M211" s="154" t="str">
        <f t="shared" si="219"/>
        <v/>
      </c>
      <c r="N211" s="433"/>
      <c r="O211" s="433"/>
      <c r="P211" s="95"/>
      <c r="Q211" s="178"/>
      <c r="R211" s="178" t="str">
        <f t="shared" si="220"/>
        <v/>
      </c>
      <c r="S211" s="95" t="str">
        <f t="shared" si="221"/>
        <v/>
      </c>
      <c r="T211" s="436"/>
      <c r="U211" s="95"/>
      <c r="V211" s="178"/>
      <c r="W211" s="178" t="str">
        <f t="shared" si="222"/>
        <v/>
      </c>
      <c r="X211" s="95" t="str">
        <f t="shared" si="223"/>
        <v/>
      </c>
      <c r="Y211" s="436"/>
      <c r="Z211" s="95"/>
      <c r="AA211" s="178"/>
      <c r="AB211" s="178" t="str">
        <f t="shared" si="224"/>
        <v/>
      </c>
      <c r="AC211" s="95" t="str">
        <f t="shared" si="225"/>
        <v/>
      </c>
      <c r="AD211" s="436"/>
      <c r="AE211" s="95"/>
      <c r="AF211" s="178"/>
      <c r="AG211" s="178" t="str">
        <f t="shared" si="226"/>
        <v/>
      </c>
      <c r="AH211" s="95" t="str">
        <f t="shared" si="227"/>
        <v/>
      </c>
      <c r="AI211" s="436"/>
      <c r="AJ211" s="95"/>
      <c r="AK211" s="178"/>
      <c r="AL211" s="178" t="str">
        <f t="shared" si="228"/>
        <v/>
      </c>
      <c r="AM211" s="95" t="str">
        <f t="shared" si="229"/>
        <v/>
      </c>
      <c r="AN211" s="436"/>
      <c r="AO211" s="95"/>
      <c r="AP211" s="178"/>
      <c r="AQ211" s="178" t="str">
        <f t="shared" si="230"/>
        <v/>
      </c>
      <c r="AR211" s="95" t="str">
        <f t="shared" si="231"/>
        <v/>
      </c>
      <c r="AS211" s="436"/>
      <c r="AT211" s="95"/>
      <c r="AU211" s="178"/>
      <c r="AV211" s="178" t="str">
        <f t="shared" si="232"/>
        <v/>
      </c>
      <c r="AW211" s="95" t="str">
        <f t="shared" si="233"/>
        <v/>
      </c>
      <c r="AX211" s="436"/>
    </row>
    <row r="212" spans="2:50" hidden="1">
      <c r="B212" s="435"/>
      <c r="C212" s="95">
        <f t="shared" si="218"/>
        <v>6</v>
      </c>
      <c r="D212" s="95"/>
      <c r="E212" s="95"/>
      <c r="F212" s="95"/>
      <c r="G212" s="95"/>
      <c r="H212" s="458"/>
      <c r="I212" s="154" t="str">
        <f t="shared" si="234"/>
        <v/>
      </c>
      <c r="J212" s="154" t="str">
        <f t="shared" si="235"/>
        <v/>
      </c>
      <c r="K212" s="155" t="str">
        <f t="shared" si="236"/>
        <v/>
      </c>
      <c r="L212" s="449"/>
      <c r="M212" s="154" t="str">
        <f t="shared" si="219"/>
        <v/>
      </c>
      <c r="N212" s="433"/>
      <c r="O212" s="433"/>
      <c r="P212" s="95"/>
      <c r="Q212" s="178"/>
      <c r="R212" s="178" t="str">
        <f t="shared" si="220"/>
        <v/>
      </c>
      <c r="S212" s="95" t="str">
        <f t="shared" si="221"/>
        <v/>
      </c>
      <c r="T212" s="436"/>
      <c r="U212" s="95"/>
      <c r="V212" s="178"/>
      <c r="W212" s="178" t="str">
        <f t="shared" si="222"/>
        <v/>
      </c>
      <c r="X212" s="95" t="str">
        <f t="shared" si="223"/>
        <v/>
      </c>
      <c r="Y212" s="436"/>
      <c r="Z212" s="95"/>
      <c r="AA212" s="178"/>
      <c r="AB212" s="178" t="str">
        <f t="shared" si="224"/>
        <v/>
      </c>
      <c r="AC212" s="95" t="str">
        <f t="shared" si="225"/>
        <v/>
      </c>
      <c r="AD212" s="436"/>
      <c r="AE212" s="95"/>
      <c r="AF212" s="178"/>
      <c r="AG212" s="178" t="str">
        <f t="shared" si="226"/>
        <v/>
      </c>
      <c r="AH212" s="95" t="str">
        <f t="shared" si="227"/>
        <v/>
      </c>
      <c r="AI212" s="436"/>
      <c r="AJ212" s="95"/>
      <c r="AK212" s="178"/>
      <c r="AL212" s="178" t="str">
        <f t="shared" si="228"/>
        <v/>
      </c>
      <c r="AM212" s="95" t="str">
        <f t="shared" si="229"/>
        <v/>
      </c>
      <c r="AN212" s="436"/>
      <c r="AO212" s="95"/>
      <c r="AP212" s="178"/>
      <c r="AQ212" s="178" t="str">
        <f t="shared" si="230"/>
        <v/>
      </c>
      <c r="AR212" s="95" t="str">
        <f t="shared" si="231"/>
        <v/>
      </c>
      <c r="AS212" s="436"/>
      <c r="AT212" s="95"/>
      <c r="AU212" s="178"/>
      <c r="AV212" s="178" t="str">
        <f t="shared" si="232"/>
        <v/>
      </c>
      <c r="AW212" s="95" t="str">
        <f t="shared" si="233"/>
        <v/>
      </c>
      <c r="AX212" s="436"/>
    </row>
    <row r="213" spans="2:50" hidden="1">
      <c r="B213" s="435"/>
      <c r="C213" s="95">
        <f t="shared" si="218"/>
        <v>7</v>
      </c>
      <c r="D213" s="95"/>
      <c r="E213" s="95"/>
      <c r="F213" s="95"/>
      <c r="G213" s="95"/>
      <c r="H213" s="458"/>
      <c r="I213" s="154" t="str">
        <f t="shared" si="234"/>
        <v/>
      </c>
      <c r="J213" s="154" t="str">
        <f t="shared" si="235"/>
        <v/>
      </c>
      <c r="K213" s="155" t="str">
        <f t="shared" si="236"/>
        <v/>
      </c>
      <c r="L213" s="449"/>
      <c r="M213" s="154" t="str">
        <f t="shared" si="219"/>
        <v/>
      </c>
      <c r="N213" s="433"/>
      <c r="O213" s="433"/>
      <c r="P213" s="95"/>
      <c r="Q213" s="178"/>
      <c r="R213" s="178" t="str">
        <f t="shared" si="220"/>
        <v/>
      </c>
      <c r="S213" s="95" t="str">
        <f t="shared" si="221"/>
        <v/>
      </c>
      <c r="T213" s="436"/>
      <c r="U213" s="95"/>
      <c r="V213" s="178"/>
      <c r="W213" s="178" t="str">
        <f t="shared" si="222"/>
        <v/>
      </c>
      <c r="X213" s="95" t="str">
        <f t="shared" si="223"/>
        <v/>
      </c>
      <c r="Y213" s="436"/>
      <c r="Z213" s="95"/>
      <c r="AA213" s="178"/>
      <c r="AB213" s="178" t="str">
        <f t="shared" si="224"/>
        <v/>
      </c>
      <c r="AC213" s="95" t="str">
        <f t="shared" si="225"/>
        <v/>
      </c>
      <c r="AD213" s="436"/>
      <c r="AE213" s="95"/>
      <c r="AF213" s="178"/>
      <c r="AG213" s="178" t="str">
        <f t="shared" si="226"/>
        <v/>
      </c>
      <c r="AH213" s="95" t="str">
        <f t="shared" si="227"/>
        <v/>
      </c>
      <c r="AI213" s="436"/>
      <c r="AJ213" s="95"/>
      <c r="AK213" s="178"/>
      <c r="AL213" s="178" t="str">
        <f t="shared" si="228"/>
        <v/>
      </c>
      <c r="AM213" s="95" t="str">
        <f t="shared" si="229"/>
        <v/>
      </c>
      <c r="AN213" s="436"/>
      <c r="AO213" s="95"/>
      <c r="AP213" s="178"/>
      <c r="AQ213" s="178" t="str">
        <f t="shared" si="230"/>
        <v/>
      </c>
      <c r="AR213" s="95" t="str">
        <f t="shared" si="231"/>
        <v/>
      </c>
      <c r="AS213" s="436"/>
      <c r="AT213" s="95"/>
      <c r="AU213" s="178"/>
      <c r="AV213" s="178" t="str">
        <f t="shared" si="232"/>
        <v/>
      </c>
      <c r="AW213" s="95" t="str">
        <f t="shared" si="233"/>
        <v/>
      </c>
      <c r="AX213" s="436"/>
    </row>
    <row r="214" spans="2:50" hidden="1">
      <c r="B214" s="435"/>
      <c r="C214" s="95">
        <f t="shared" si="218"/>
        <v>8</v>
      </c>
      <c r="D214" s="95"/>
      <c r="E214" s="95"/>
      <c r="F214" s="95"/>
      <c r="G214" s="95"/>
      <c r="H214" s="458"/>
      <c r="I214" s="154" t="str">
        <f t="shared" si="234"/>
        <v/>
      </c>
      <c r="J214" s="154" t="str">
        <f t="shared" si="235"/>
        <v/>
      </c>
      <c r="K214" s="155" t="str">
        <f t="shared" si="236"/>
        <v/>
      </c>
      <c r="L214" s="449"/>
      <c r="M214" s="154" t="str">
        <f t="shared" si="219"/>
        <v/>
      </c>
      <c r="N214" s="433"/>
      <c r="O214" s="433"/>
      <c r="P214" s="95"/>
      <c r="Q214" s="178"/>
      <c r="R214" s="178" t="str">
        <f t="shared" si="220"/>
        <v/>
      </c>
      <c r="S214" s="95" t="str">
        <f t="shared" si="221"/>
        <v/>
      </c>
      <c r="T214" s="436"/>
      <c r="U214" s="95"/>
      <c r="V214" s="178"/>
      <c r="W214" s="178" t="str">
        <f t="shared" si="222"/>
        <v/>
      </c>
      <c r="X214" s="95" t="str">
        <f t="shared" si="223"/>
        <v/>
      </c>
      <c r="Y214" s="436"/>
      <c r="Z214" s="95"/>
      <c r="AA214" s="178"/>
      <c r="AB214" s="178" t="str">
        <f t="shared" si="224"/>
        <v/>
      </c>
      <c r="AC214" s="95" t="str">
        <f t="shared" si="225"/>
        <v/>
      </c>
      <c r="AD214" s="436"/>
      <c r="AE214" s="95"/>
      <c r="AF214" s="178"/>
      <c r="AG214" s="178" t="str">
        <f t="shared" si="226"/>
        <v/>
      </c>
      <c r="AH214" s="95" t="str">
        <f t="shared" si="227"/>
        <v/>
      </c>
      <c r="AI214" s="436"/>
      <c r="AJ214" s="95"/>
      <c r="AK214" s="178"/>
      <c r="AL214" s="178" t="str">
        <f t="shared" si="228"/>
        <v/>
      </c>
      <c r="AM214" s="95" t="str">
        <f t="shared" si="229"/>
        <v/>
      </c>
      <c r="AN214" s="436"/>
      <c r="AO214" s="95"/>
      <c r="AP214" s="178"/>
      <c r="AQ214" s="178" t="str">
        <f t="shared" si="230"/>
        <v/>
      </c>
      <c r="AR214" s="95" t="str">
        <f t="shared" si="231"/>
        <v/>
      </c>
      <c r="AS214" s="436"/>
      <c r="AT214" s="95"/>
      <c r="AU214" s="178"/>
      <c r="AV214" s="178" t="str">
        <f t="shared" si="232"/>
        <v/>
      </c>
      <c r="AW214" s="95" t="str">
        <f t="shared" si="233"/>
        <v/>
      </c>
      <c r="AX214" s="436"/>
    </row>
    <row r="215" spans="2:50" hidden="1">
      <c r="B215" s="435"/>
      <c r="C215" s="95">
        <f t="shared" si="218"/>
        <v>9</v>
      </c>
      <c r="D215" s="95"/>
      <c r="E215" s="95"/>
      <c r="F215" s="95"/>
      <c r="G215" s="95"/>
      <c r="H215" s="458"/>
      <c r="I215" s="154" t="str">
        <f t="shared" si="234"/>
        <v/>
      </c>
      <c r="J215" s="154" t="str">
        <f t="shared" si="235"/>
        <v/>
      </c>
      <c r="K215" s="155" t="str">
        <f t="shared" si="236"/>
        <v/>
      </c>
      <c r="L215" s="449"/>
      <c r="M215" s="154" t="str">
        <f t="shared" si="219"/>
        <v/>
      </c>
      <c r="N215" s="433"/>
      <c r="O215" s="433"/>
      <c r="P215" s="95"/>
      <c r="Q215" s="178"/>
      <c r="R215" s="178" t="str">
        <f t="shared" si="220"/>
        <v/>
      </c>
      <c r="S215" s="95" t="str">
        <f t="shared" si="221"/>
        <v/>
      </c>
      <c r="T215" s="436"/>
      <c r="U215" s="95"/>
      <c r="V215" s="178"/>
      <c r="W215" s="178" t="str">
        <f t="shared" si="222"/>
        <v/>
      </c>
      <c r="X215" s="95" t="str">
        <f t="shared" si="223"/>
        <v/>
      </c>
      <c r="Y215" s="436"/>
      <c r="Z215" s="95"/>
      <c r="AA215" s="178"/>
      <c r="AB215" s="178" t="str">
        <f t="shared" si="224"/>
        <v/>
      </c>
      <c r="AC215" s="95" t="str">
        <f t="shared" si="225"/>
        <v/>
      </c>
      <c r="AD215" s="436"/>
      <c r="AE215" s="95"/>
      <c r="AF215" s="178"/>
      <c r="AG215" s="178" t="str">
        <f t="shared" si="226"/>
        <v/>
      </c>
      <c r="AH215" s="95" t="str">
        <f t="shared" si="227"/>
        <v/>
      </c>
      <c r="AI215" s="436"/>
      <c r="AJ215" s="95"/>
      <c r="AK215" s="178"/>
      <c r="AL215" s="178" t="str">
        <f t="shared" si="228"/>
        <v/>
      </c>
      <c r="AM215" s="95" t="str">
        <f t="shared" si="229"/>
        <v/>
      </c>
      <c r="AN215" s="436"/>
      <c r="AO215" s="95"/>
      <c r="AP215" s="178"/>
      <c r="AQ215" s="178" t="str">
        <f t="shared" si="230"/>
        <v/>
      </c>
      <c r="AR215" s="95" t="str">
        <f t="shared" si="231"/>
        <v/>
      </c>
      <c r="AS215" s="436"/>
      <c r="AT215" s="95"/>
      <c r="AU215" s="178"/>
      <c r="AV215" s="178" t="str">
        <f t="shared" si="232"/>
        <v/>
      </c>
      <c r="AW215" s="95" t="str">
        <f t="shared" si="233"/>
        <v/>
      </c>
      <c r="AX215" s="436"/>
    </row>
    <row r="216" spans="2:50" hidden="1">
      <c r="B216" s="435"/>
      <c r="C216" s="95">
        <f t="shared" si="218"/>
        <v>10</v>
      </c>
      <c r="D216" s="95"/>
      <c r="E216" s="95"/>
      <c r="F216" s="95"/>
      <c r="G216" s="95"/>
      <c r="H216" s="458"/>
      <c r="I216" s="154" t="str">
        <f t="shared" si="234"/>
        <v/>
      </c>
      <c r="J216" s="154" t="str">
        <f t="shared" si="235"/>
        <v/>
      </c>
      <c r="K216" s="155" t="str">
        <f t="shared" si="236"/>
        <v/>
      </c>
      <c r="L216" s="449"/>
      <c r="M216" s="154" t="str">
        <f t="shared" si="219"/>
        <v/>
      </c>
      <c r="N216" s="433"/>
      <c r="O216" s="433"/>
      <c r="P216" s="95"/>
      <c r="Q216" s="178"/>
      <c r="R216" s="178" t="str">
        <f t="shared" si="220"/>
        <v/>
      </c>
      <c r="S216" s="95" t="str">
        <f t="shared" si="221"/>
        <v/>
      </c>
      <c r="T216" s="436"/>
      <c r="U216" s="95"/>
      <c r="V216" s="178"/>
      <c r="W216" s="178" t="str">
        <f t="shared" si="222"/>
        <v/>
      </c>
      <c r="X216" s="95" t="str">
        <f t="shared" si="223"/>
        <v/>
      </c>
      <c r="Y216" s="436"/>
      <c r="Z216" s="95"/>
      <c r="AA216" s="178"/>
      <c r="AB216" s="178" t="str">
        <f t="shared" si="224"/>
        <v/>
      </c>
      <c r="AC216" s="95" t="str">
        <f t="shared" si="225"/>
        <v/>
      </c>
      <c r="AD216" s="436"/>
      <c r="AE216" s="95"/>
      <c r="AF216" s="178"/>
      <c r="AG216" s="178" t="str">
        <f t="shared" si="226"/>
        <v/>
      </c>
      <c r="AH216" s="95" t="str">
        <f t="shared" si="227"/>
        <v/>
      </c>
      <c r="AI216" s="436"/>
      <c r="AJ216" s="95"/>
      <c r="AK216" s="178"/>
      <c r="AL216" s="178" t="str">
        <f t="shared" si="228"/>
        <v/>
      </c>
      <c r="AM216" s="95" t="str">
        <f t="shared" si="229"/>
        <v/>
      </c>
      <c r="AN216" s="436"/>
      <c r="AO216" s="95"/>
      <c r="AP216" s="178"/>
      <c r="AQ216" s="178" t="str">
        <f t="shared" si="230"/>
        <v/>
      </c>
      <c r="AR216" s="95" t="str">
        <f t="shared" si="231"/>
        <v/>
      </c>
      <c r="AS216" s="436"/>
      <c r="AT216" s="95"/>
      <c r="AU216" s="178"/>
      <c r="AV216" s="178" t="str">
        <f t="shared" si="232"/>
        <v/>
      </c>
      <c r="AW216" s="95" t="str">
        <f t="shared" si="233"/>
        <v/>
      </c>
      <c r="AX216" s="436"/>
    </row>
    <row r="217" spans="2:50" hidden="1">
      <c r="B217" s="435"/>
      <c r="C217" s="95">
        <f t="shared" si="218"/>
        <v>11</v>
      </c>
      <c r="D217" s="95"/>
      <c r="E217" s="95"/>
      <c r="F217" s="95"/>
      <c r="G217" s="95"/>
      <c r="H217" s="458"/>
      <c r="I217" s="154" t="str">
        <f t="shared" si="234"/>
        <v/>
      </c>
      <c r="J217" s="154" t="str">
        <f t="shared" si="235"/>
        <v/>
      </c>
      <c r="K217" s="155" t="str">
        <f t="shared" si="236"/>
        <v/>
      </c>
      <c r="L217" s="449"/>
      <c r="M217" s="154" t="str">
        <f t="shared" si="219"/>
        <v/>
      </c>
      <c r="N217" s="433"/>
      <c r="O217" s="433"/>
      <c r="P217" s="95"/>
      <c r="Q217" s="178"/>
      <c r="R217" s="178" t="str">
        <f t="shared" si="220"/>
        <v/>
      </c>
      <c r="S217" s="95" t="str">
        <f t="shared" si="221"/>
        <v/>
      </c>
      <c r="T217" s="436"/>
      <c r="U217" s="95"/>
      <c r="V217" s="178"/>
      <c r="W217" s="178" t="str">
        <f t="shared" si="222"/>
        <v/>
      </c>
      <c r="X217" s="95" t="str">
        <f t="shared" si="223"/>
        <v/>
      </c>
      <c r="Y217" s="436"/>
      <c r="Z217" s="95"/>
      <c r="AA217" s="178"/>
      <c r="AB217" s="178" t="str">
        <f t="shared" si="224"/>
        <v/>
      </c>
      <c r="AC217" s="95" t="str">
        <f t="shared" si="225"/>
        <v/>
      </c>
      <c r="AD217" s="436"/>
      <c r="AE217" s="95"/>
      <c r="AF217" s="178"/>
      <c r="AG217" s="178" t="str">
        <f t="shared" si="226"/>
        <v/>
      </c>
      <c r="AH217" s="95" t="str">
        <f t="shared" si="227"/>
        <v/>
      </c>
      <c r="AI217" s="436"/>
      <c r="AJ217" s="95"/>
      <c r="AK217" s="178"/>
      <c r="AL217" s="178" t="str">
        <f t="shared" si="228"/>
        <v/>
      </c>
      <c r="AM217" s="95" t="str">
        <f t="shared" si="229"/>
        <v/>
      </c>
      <c r="AN217" s="436"/>
      <c r="AO217" s="95"/>
      <c r="AP217" s="178"/>
      <c r="AQ217" s="178" t="str">
        <f t="shared" si="230"/>
        <v/>
      </c>
      <c r="AR217" s="95" t="str">
        <f t="shared" si="231"/>
        <v/>
      </c>
      <c r="AS217" s="436"/>
      <c r="AT217" s="95"/>
      <c r="AU217" s="178"/>
      <c r="AV217" s="178" t="str">
        <f t="shared" si="232"/>
        <v/>
      </c>
      <c r="AW217" s="95" t="str">
        <f t="shared" si="233"/>
        <v/>
      </c>
      <c r="AX217" s="436"/>
    </row>
    <row r="218" spans="2:50" hidden="1">
      <c r="B218" s="435"/>
      <c r="C218" s="95">
        <f t="shared" si="218"/>
        <v>12</v>
      </c>
      <c r="D218" s="95"/>
      <c r="E218" s="95"/>
      <c r="F218" s="95"/>
      <c r="G218" s="95"/>
      <c r="H218" s="458"/>
      <c r="I218" s="154" t="str">
        <f t="shared" si="234"/>
        <v/>
      </c>
      <c r="J218" s="154" t="str">
        <f t="shared" si="235"/>
        <v/>
      </c>
      <c r="K218" s="155" t="str">
        <f t="shared" si="236"/>
        <v/>
      </c>
      <c r="L218" s="449"/>
      <c r="M218" s="154" t="str">
        <f t="shared" si="219"/>
        <v/>
      </c>
      <c r="N218" s="433"/>
      <c r="O218" s="433"/>
      <c r="P218" s="95"/>
      <c r="Q218" s="178"/>
      <c r="R218" s="178" t="str">
        <f t="shared" si="220"/>
        <v/>
      </c>
      <c r="S218" s="95" t="str">
        <f t="shared" si="221"/>
        <v/>
      </c>
      <c r="T218" s="436"/>
      <c r="U218" s="95"/>
      <c r="V218" s="178"/>
      <c r="W218" s="178" t="str">
        <f t="shared" si="222"/>
        <v/>
      </c>
      <c r="X218" s="95" t="str">
        <f t="shared" si="223"/>
        <v/>
      </c>
      <c r="Y218" s="436"/>
      <c r="Z218" s="95"/>
      <c r="AA218" s="178"/>
      <c r="AB218" s="178" t="str">
        <f t="shared" si="224"/>
        <v/>
      </c>
      <c r="AC218" s="95" t="str">
        <f t="shared" si="225"/>
        <v/>
      </c>
      <c r="AD218" s="436"/>
      <c r="AE218" s="95"/>
      <c r="AF218" s="178"/>
      <c r="AG218" s="178" t="str">
        <f t="shared" si="226"/>
        <v/>
      </c>
      <c r="AH218" s="95" t="str">
        <f t="shared" si="227"/>
        <v/>
      </c>
      <c r="AI218" s="436"/>
      <c r="AJ218" s="95"/>
      <c r="AK218" s="178"/>
      <c r="AL218" s="178" t="str">
        <f t="shared" si="228"/>
        <v/>
      </c>
      <c r="AM218" s="95" t="str">
        <f t="shared" si="229"/>
        <v/>
      </c>
      <c r="AN218" s="436"/>
      <c r="AO218" s="95"/>
      <c r="AP218" s="178"/>
      <c r="AQ218" s="178" t="str">
        <f t="shared" si="230"/>
        <v/>
      </c>
      <c r="AR218" s="95" t="str">
        <f t="shared" si="231"/>
        <v/>
      </c>
      <c r="AS218" s="436"/>
      <c r="AT218" s="95"/>
      <c r="AU218" s="178"/>
      <c r="AV218" s="178" t="str">
        <f t="shared" si="232"/>
        <v/>
      </c>
      <c r="AW218" s="95" t="str">
        <f t="shared" si="233"/>
        <v/>
      </c>
      <c r="AX218" s="436"/>
    </row>
    <row r="219" spans="2:50" hidden="1">
      <c r="B219" s="435"/>
      <c r="C219" s="95">
        <f t="shared" si="218"/>
        <v>13</v>
      </c>
      <c r="D219" s="95"/>
      <c r="E219" s="95"/>
      <c r="F219" s="95"/>
      <c r="G219" s="95"/>
      <c r="H219" s="458"/>
      <c r="I219" s="154" t="str">
        <f t="shared" si="234"/>
        <v/>
      </c>
      <c r="J219" s="154" t="str">
        <f t="shared" si="235"/>
        <v/>
      </c>
      <c r="K219" s="155" t="str">
        <f t="shared" si="236"/>
        <v/>
      </c>
      <c r="L219" s="449"/>
      <c r="M219" s="154" t="str">
        <f t="shared" si="219"/>
        <v/>
      </c>
      <c r="N219" s="433"/>
      <c r="O219" s="433"/>
      <c r="P219" s="95"/>
      <c r="Q219" s="178"/>
      <c r="R219" s="178" t="str">
        <f t="shared" si="220"/>
        <v/>
      </c>
      <c r="S219" s="95" t="str">
        <f t="shared" si="221"/>
        <v/>
      </c>
      <c r="T219" s="436"/>
      <c r="U219" s="95"/>
      <c r="V219" s="178"/>
      <c r="W219" s="178" t="str">
        <f t="shared" si="222"/>
        <v/>
      </c>
      <c r="X219" s="95" t="str">
        <f t="shared" si="223"/>
        <v/>
      </c>
      <c r="Y219" s="436"/>
      <c r="Z219" s="95"/>
      <c r="AA219" s="178"/>
      <c r="AB219" s="178" t="str">
        <f t="shared" si="224"/>
        <v/>
      </c>
      <c r="AC219" s="95" t="str">
        <f t="shared" si="225"/>
        <v/>
      </c>
      <c r="AD219" s="436"/>
      <c r="AE219" s="95"/>
      <c r="AF219" s="178"/>
      <c r="AG219" s="178" t="str">
        <f t="shared" si="226"/>
        <v/>
      </c>
      <c r="AH219" s="95" t="str">
        <f t="shared" si="227"/>
        <v/>
      </c>
      <c r="AI219" s="436"/>
      <c r="AJ219" s="95"/>
      <c r="AK219" s="178"/>
      <c r="AL219" s="178" t="str">
        <f t="shared" si="228"/>
        <v/>
      </c>
      <c r="AM219" s="95" t="str">
        <f t="shared" si="229"/>
        <v/>
      </c>
      <c r="AN219" s="436"/>
      <c r="AO219" s="95"/>
      <c r="AP219" s="178"/>
      <c r="AQ219" s="178" t="str">
        <f t="shared" si="230"/>
        <v/>
      </c>
      <c r="AR219" s="95" t="str">
        <f t="shared" si="231"/>
        <v/>
      </c>
      <c r="AS219" s="436"/>
      <c r="AT219" s="95"/>
      <c r="AU219" s="178"/>
      <c r="AV219" s="178" t="str">
        <f t="shared" si="232"/>
        <v/>
      </c>
      <c r="AW219" s="95" t="str">
        <f t="shared" si="233"/>
        <v/>
      </c>
      <c r="AX219" s="436"/>
    </row>
    <row r="220" spans="2:50" hidden="1">
      <c r="B220" s="435"/>
      <c r="C220" s="95">
        <f t="shared" si="218"/>
        <v>14</v>
      </c>
      <c r="D220" s="95"/>
      <c r="E220" s="95"/>
      <c r="F220" s="95"/>
      <c r="G220" s="95"/>
      <c r="H220" s="458"/>
      <c r="I220" s="154" t="str">
        <f t="shared" si="234"/>
        <v/>
      </c>
      <c r="J220" s="154" t="str">
        <f t="shared" si="235"/>
        <v/>
      </c>
      <c r="K220" s="155" t="str">
        <f t="shared" si="236"/>
        <v/>
      </c>
      <c r="L220" s="449"/>
      <c r="M220" s="154" t="str">
        <f t="shared" si="219"/>
        <v/>
      </c>
      <c r="N220" s="433"/>
      <c r="O220" s="433"/>
      <c r="P220" s="95"/>
      <c r="Q220" s="178"/>
      <c r="R220" s="178" t="str">
        <f t="shared" si="220"/>
        <v/>
      </c>
      <c r="S220" s="95" t="str">
        <f t="shared" si="221"/>
        <v/>
      </c>
      <c r="T220" s="436"/>
      <c r="U220" s="95"/>
      <c r="V220" s="178"/>
      <c r="W220" s="178" t="str">
        <f t="shared" si="222"/>
        <v/>
      </c>
      <c r="X220" s="95" t="str">
        <f t="shared" si="223"/>
        <v/>
      </c>
      <c r="Y220" s="436"/>
      <c r="Z220" s="95"/>
      <c r="AA220" s="178"/>
      <c r="AB220" s="178" t="str">
        <f t="shared" si="224"/>
        <v/>
      </c>
      <c r="AC220" s="95" t="str">
        <f t="shared" si="225"/>
        <v/>
      </c>
      <c r="AD220" s="436"/>
      <c r="AE220" s="95"/>
      <c r="AF220" s="178"/>
      <c r="AG220" s="178" t="str">
        <f t="shared" si="226"/>
        <v/>
      </c>
      <c r="AH220" s="95" t="str">
        <f t="shared" si="227"/>
        <v/>
      </c>
      <c r="AI220" s="436"/>
      <c r="AJ220" s="95"/>
      <c r="AK220" s="178"/>
      <c r="AL220" s="178" t="str">
        <f t="shared" si="228"/>
        <v/>
      </c>
      <c r="AM220" s="95" t="str">
        <f t="shared" si="229"/>
        <v/>
      </c>
      <c r="AN220" s="436"/>
      <c r="AO220" s="95"/>
      <c r="AP220" s="178"/>
      <c r="AQ220" s="178" t="str">
        <f t="shared" si="230"/>
        <v/>
      </c>
      <c r="AR220" s="95" t="str">
        <f t="shared" si="231"/>
        <v/>
      </c>
      <c r="AS220" s="436"/>
      <c r="AT220" s="95"/>
      <c r="AU220" s="178"/>
      <c r="AV220" s="178" t="str">
        <f t="shared" si="232"/>
        <v/>
      </c>
      <c r="AW220" s="95" t="str">
        <f t="shared" si="233"/>
        <v/>
      </c>
      <c r="AX220" s="436"/>
    </row>
    <row r="221" spans="2:50" hidden="1">
      <c r="B221" s="435"/>
      <c r="C221" s="95">
        <f t="shared" si="218"/>
        <v>15</v>
      </c>
      <c r="D221" s="95"/>
      <c r="E221" s="95"/>
      <c r="F221" s="95"/>
      <c r="G221" s="95"/>
      <c r="H221" s="459"/>
      <c r="I221" s="154" t="str">
        <f t="shared" si="234"/>
        <v/>
      </c>
      <c r="J221" s="154" t="str">
        <f t="shared" si="235"/>
        <v/>
      </c>
      <c r="K221" s="155" t="str">
        <f t="shared" si="236"/>
        <v/>
      </c>
      <c r="L221" s="449"/>
      <c r="M221" s="154" t="str">
        <f t="shared" si="219"/>
        <v/>
      </c>
      <c r="N221" s="433"/>
      <c r="O221" s="433"/>
      <c r="P221" s="95"/>
      <c r="Q221" s="178"/>
      <c r="R221" s="178" t="str">
        <f t="shared" si="220"/>
        <v/>
      </c>
      <c r="S221" s="95" t="str">
        <f t="shared" si="221"/>
        <v/>
      </c>
      <c r="T221" s="436"/>
      <c r="U221" s="95"/>
      <c r="V221" s="178"/>
      <c r="W221" s="178" t="str">
        <f t="shared" si="222"/>
        <v/>
      </c>
      <c r="X221" s="95" t="str">
        <f t="shared" si="223"/>
        <v/>
      </c>
      <c r="Y221" s="436"/>
      <c r="Z221" s="95"/>
      <c r="AA221" s="178"/>
      <c r="AB221" s="178" t="str">
        <f t="shared" si="224"/>
        <v/>
      </c>
      <c r="AC221" s="95" t="str">
        <f t="shared" si="225"/>
        <v/>
      </c>
      <c r="AD221" s="436"/>
      <c r="AE221" s="95"/>
      <c r="AF221" s="178"/>
      <c r="AG221" s="178" t="str">
        <f t="shared" si="226"/>
        <v/>
      </c>
      <c r="AH221" s="95" t="str">
        <f t="shared" si="227"/>
        <v/>
      </c>
      <c r="AI221" s="436"/>
      <c r="AJ221" s="95"/>
      <c r="AK221" s="178"/>
      <c r="AL221" s="178" t="str">
        <f t="shared" si="228"/>
        <v/>
      </c>
      <c r="AM221" s="95" t="str">
        <f t="shared" si="229"/>
        <v/>
      </c>
      <c r="AN221" s="436"/>
      <c r="AO221" s="95"/>
      <c r="AP221" s="178"/>
      <c r="AQ221" s="178" t="str">
        <f t="shared" si="230"/>
        <v/>
      </c>
      <c r="AR221" s="95" t="str">
        <f t="shared" si="231"/>
        <v/>
      </c>
      <c r="AS221" s="436"/>
      <c r="AT221" s="95"/>
      <c r="AU221" s="178"/>
      <c r="AV221" s="178" t="str">
        <f t="shared" si="232"/>
        <v/>
      </c>
      <c r="AW221" s="95" t="str">
        <f t="shared" si="233"/>
        <v/>
      </c>
      <c r="AX221" s="436"/>
    </row>
    <row r="222" spans="2:50" ht="15.75" hidden="1">
      <c r="B222" s="443" t="s">
        <v>167</v>
      </c>
      <c r="C222" s="444"/>
      <c r="D222" s="444"/>
      <c r="E222" s="444"/>
      <c r="F222" s="444"/>
      <c r="G222" s="444"/>
      <c r="H222" s="444"/>
      <c r="I222" s="151"/>
      <c r="J222" s="151"/>
      <c r="K222" s="151"/>
      <c r="L222" s="151"/>
      <c r="M222" s="151"/>
      <c r="N222" s="433" t="s">
        <v>159</v>
      </c>
      <c r="O222" s="446" t="s">
        <v>106</v>
      </c>
      <c r="P222" s="448">
        <f>AT202+1</f>
        <v>45944</v>
      </c>
      <c r="Q222" s="435"/>
      <c r="R222" s="435"/>
      <c r="S222" s="435"/>
      <c r="T222" s="435"/>
      <c r="U222" s="448">
        <f>P222+1</f>
        <v>45945</v>
      </c>
      <c r="V222" s="435"/>
      <c r="W222" s="435"/>
      <c r="X222" s="435"/>
      <c r="Y222" s="435"/>
      <c r="Z222" s="448">
        <f>U222+1</f>
        <v>45946</v>
      </c>
      <c r="AA222" s="435"/>
      <c r="AB222" s="435"/>
      <c r="AC222" s="435"/>
      <c r="AD222" s="435"/>
      <c r="AE222" s="448">
        <f>Z222+1</f>
        <v>45947</v>
      </c>
      <c r="AF222" s="435"/>
      <c r="AG222" s="435"/>
      <c r="AH222" s="435"/>
      <c r="AI222" s="435"/>
      <c r="AJ222" s="448">
        <f>AE222+1</f>
        <v>45948</v>
      </c>
      <c r="AK222" s="435"/>
      <c r="AL222" s="435"/>
      <c r="AM222" s="435"/>
      <c r="AN222" s="435"/>
      <c r="AO222" s="448">
        <f>AJ222+1</f>
        <v>45949</v>
      </c>
      <c r="AP222" s="435"/>
      <c r="AQ222" s="435"/>
      <c r="AR222" s="435"/>
      <c r="AS222" s="435"/>
      <c r="AT222" s="448">
        <f>AO222+1</f>
        <v>45950</v>
      </c>
      <c r="AU222" s="435"/>
      <c r="AV222" s="435"/>
      <c r="AW222" s="435"/>
      <c r="AX222" s="435"/>
    </row>
    <row r="223" spans="2:50" ht="15.75" hidden="1">
      <c r="B223" s="445"/>
      <c r="C223" s="445"/>
      <c r="D223" s="445"/>
      <c r="E223" s="445"/>
      <c r="F223" s="445"/>
      <c r="G223" s="445"/>
      <c r="H223" s="445"/>
      <c r="I223" s="151"/>
      <c r="J223" s="151"/>
      <c r="K223" s="151"/>
      <c r="L223" s="151"/>
      <c r="M223" s="151"/>
      <c r="N223" s="433"/>
      <c r="O223" s="447"/>
      <c r="P223" s="448" t="s">
        <v>120</v>
      </c>
      <c r="Q223" s="435"/>
      <c r="R223" s="435"/>
      <c r="S223" s="435"/>
      <c r="T223" s="435"/>
      <c r="U223" s="448" t="s">
        <v>114</v>
      </c>
      <c r="V223" s="435"/>
      <c r="W223" s="435"/>
      <c r="X223" s="435"/>
      <c r="Y223" s="435"/>
      <c r="Z223" s="448" t="s">
        <v>115</v>
      </c>
      <c r="AA223" s="435"/>
      <c r="AB223" s="435"/>
      <c r="AC223" s="435"/>
      <c r="AD223" s="435"/>
      <c r="AE223" s="448" t="s">
        <v>116</v>
      </c>
      <c r="AF223" s="435"/>
      <c r="AG223" s="435"/>
      <c r="AH223" s="435"/>
      <c r="AI223" s="435"/>
      <c r="AJ223" s="448" t="s">
        <v>117</v>
      </c>
      <c r="AK223" s="435"/>
      <c r="AL223" s="435"/>
      <c r="AM223" s="435"/>
      <c r="AN223" s="435"/>
      <c r="AO223" s="448" t="s">
        <v>118</v>
      </c>
      <c r="AP223" s="435"/>
      <c r="AQ223" s="435"/>
      <c r="AR223" s="435"/>
      <c r="AS223" s="435"/>
      <c r="AT223" s="448" t="s">
        <v>119</v>
      </c>
      <c r="AU223" s="435"/>
      <c r="AV223" s="435"/>
      <c r="AW223" s="435"/>
      <c r="AX223" s="435"/>
    </row>
    <row r="224" spans="2:50" hidden="1">
      <c r="B224" s="433" t="s">
        <v>155</v>
      </c>
      <c r="C224" s="433" t="s">
        <v>147</v>
      </c>
      <c r="D224" s="433"/>
      <c r="E224" s="433" t="s">
        <v>149</v>
      </c>
      <c r="F224" s="433"/>
      <c r="G224" s="433"/>
      <c r="H224" s="440" t="s">
        <v>156</v>
      </c>
      <c r="I224" s="434" t="s">
        <v>225</v>
      </c>
      <c r="J224" s="434"/>
      <c r="K224" s="434"/>
      <c r="L224" s="434" t="s">
        <v>156</v>
      </c>
      <c r="M224" s="434" t="s">
        <v>168</v>
      </c>
      <c r="N224" s="433"/>
      <c r="O224" s="433" t="s">
        <v>158</v>
      </c>
      <c r="P224" s="430" t="s">
        <v>152</v>
      </c>
      <c r="Q224" s="431"/>
      <c r="R224" s="431"/>
      <c r="S224" s="432"/>
      <c r="T224" s="433" t="s">
        <v>156</v>
      </c>
      <c r="U224" s="430" t="s">
        <v>152</v>
      </c>
      <c r="V224" s="431"/>
      <c r="W224" s="431"/>
      <c r="X224" s="432"/>
      <c r="Y224" s="433" t="s">
        <v>156</v>
      </c>
      <c r="Z224" s="430" t="s">
        <v>152</v>
      </c>
      <c r="AA224" s="431"/>
      <c r="AB224" s="431"/>
      <c r="AC224" s="432"/>
      <c r="AD224" s="433" t="s">
        <v>156</v>
      </c>
      <c r="AE224" s="430" t="s">
        <v>152</v>
      </c>
      <c r="AF224" s="431"/>
      <c r="AG224" s="431"/>
      <c r="AH224" s="432"/>
      <c r="AI224" s="433" t="s">
        <v>156</v>
      </c>
      <c r="AJ224" s="430" t="s">
        <v>152</v>
      </c>
      <c r="AK224" s="431"/>
      <c r="AL224" s="431"/>
      <c r="AM224" s="432"/>
      <c r="AN224" s="433" t="s">
        <v>156</v>
      </c>
      <c r="AO224" s="430" t="s">
        <v>152</v>
      </c>
      <c r="AP224" s="431"/>
      <c r="AQ224" s="431"/>
      <c r="AR224" s="432"/>
      <c r="AS224" s="433" t="s">
        <v>156</v>
      </c>
      <c r="AT224" s="430" t="s">
        <v>152</v>
      </c>
      <c r="AU224" s="431"/>
      <c r="AV224" s="431"/>
      <c r="AW224" s="432"/>
      <c r="AX224" s="433" t="s">
        <v>156</v>
      </c>
    </row>
    <row r="225" spans="2:50" hidden="1">
      <c r="B225" s="433"/>
      <c r="C225" s="433"/>
      <c r="D225" s="433"/>
      <c r="E225" s="433" t="s">
        <v>148</v>
      </c>
      <c r="F225" s="433"/>
      <c r="G225" s="433"/>
      <c r="H225" s="441"/>
      <c r="I225" s="434" t="s">
        <v>148</v>
      </c>
      <c r="J225" s="434"/>
      <c r="K225" s="434"/>
      <c r="L225" s="434"/>
      <c r="M225" s="434"/>
      <c r="N225" s="433"/>
      <c r="O225" s="433"/>
      <c r="P225" s="430" t="s">
        <v>153</v>
      </c>
      <c r="Q225" s="431"/>
      <c r="R225" s="431"/>
      <c r="S225" s="432"/>
      <c r="T225" s="433"/>
      <c r="U225" s="430" t="s">
        <v>153</v>
      </c>
      <c r="V225" s="431"/>
      <c r="W225" s="431"/>
      <c r="X225" s="432"/>
      <c r="Y225" s="433"/>
      <c r="Z225" s="430" t="s">
        <v>153</v>
      </c>
      <c r="AA225" s="431"/>
      <c r="AB225" s="431"/>
      <c r="AC225" s="432"/>
      <c r="AD225" s="433"/>
      <c r="AE225" s="430" t="s">
        <v>153</v>
      </c>
      <c r="AF225" s="431"/>
      <c r="AG225" s="431"/>
      <c r="AH225" s="432"/>
      <c r="AI225" s="433"/>
      <c r="AJ225" s="430" t="s">
        <v>153</v>
      </c>
      <c r="AK225" s="431"/>
      <c r="AL225" s="431"/>
      <c r="AM225" s="432"/>
      <c r="AN225" s="433"/>
      <c r="AO225" s="430" t="s">
        <v>153</v>
      </c>
      <c r="AP225" s="431"/>
      <c r="AQ225" s="431"/>
      <c r="AR225" s="432"/>
      <c r="AS225" s="433"/>
      <c r="AT225" s="430" t="s">
        <v>153</v>
      </c>
      <c r="AU225" s="431"/>
      <c r="AV225" s="431"/>
      <c r="AW225" s="432"/>
      <c r="AX225" s="433"/>
    </row>
    <row r="226" spans="2:50" hidden="1">
      <c r="B226" s="433"/>
      <c r="C226" s="433"/>
      <c r="D226" s="433"/>
      <c r="E226" s="94" t="s">
        <v>150</v>
      </c>
      <c r="F226" s="94" t="s">
        <v>151</v>
      </c>
      <c r="G226" s="94" t="s">
        <v>154</v>
      </c>
      <c r="H226" s="442"/>
      <c r="I226" s="153" t="s">
        <v>150</v>
      </c>
      <c r="J226" s="153" t="s">
        <v>151</v>
      </c>
      <c r="K226" s="153" t="s">
        <v>154</v>
      </c>
      <c r="L226" s="434"/>
      <c r="M226" s="434"/>
      <c r="N226" s="433"/>
      <c r="O226" s="433"/>
      <c r="P226" s="94" t="s">
        <v>150</v>
      </c>
      <c r="Q226" s="94" t="s">
        <v>151</v>
      </c>
      <c r="R226" s="94" t="s">
        <v>154</v>
      </c>
      <c r="S226" s="94" t="s">
        <v>168</v>
      </c>
      <c r="T226" s="433"/>
      <c r="U226" s="94" t="s">
        <v>150</v>
      </c>
      <c r="V226" s="94" t="s">
        <v>151</v>
      </c>
      <c r="W226" s="94" t="s">
        <v>154</v>
      </c>
      <c r="X226" s="94" t="s">
        <v>168</v>
      </c>
      <c r="Y226" s="433"/>
      <c r="Z226" s="94" t="s">
        <v>150</v>
      </c>
      <c r="AA226" s="94" t="s">
        <v>151</v>
      </c>
      <c r="AB226" s="94" t="s">
        <v>154</v>
      </c>
      <c r="AC226" s="94" t="s">
        <v>168</v>
      </c>
      <c r="AD226" s="43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3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3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3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33"/>
    </row>
    <row r="227" spans="2:50" hidden="1">
      <c r="B227" s="435" t="s">
        <v>140</v>
      </c>
      <c r="C227" s="95">
        <f>C207</f>
        <v>1</v>
      </c>
      <c r="D227" s="95" t="s">
        <v>425</v>
      </c>
      <c r="E227" s="95">
        <v>17</v>
      </c>
      <c r="F227" s="95">
        <v>2000</v>
      </c>
      <c r="G227" s="178">
        <f t="shared" ref="G227:G228" si="237">F227/E227</f>
        <v>117.64705882352941</v>
      </c>
      <c r="H227" s="457">
        <f>AVERAGE(G227:G241)</f>
        <v>87.66968325791855</v>
      </c>
      <c r="I227" s="154">
        <f t="shared" ref="I227:I229" si="238">IFERROR(AVERAGE(P227,U227,Z227,AE227,AJ227,AO227,AT227),"")</f>
        <v>17</v>
      </c>
      <c r="J227" s="154">
        <f t="shared" ref="J227:J229" si="239">IFERROR(AVERAGE(Q227,V227,AA227,AF227,AK227,AP227,AU227),"")</f>
        <v>1928.6982684607995</v>
      </c>
      <c r="K227" s="155">
        <f t="shared" ref="K227:K229" si="240">IFERROR(AVERAGE(R227,W227,AB227,AG227,AL227,AQ227,AV227),"")</f>
        <v>113.45283932122348</v>
      </c>
      <c r="L227" s="449">
        <f>IFERROR(AVERAGE(K227:K241),"-")</f>
        <v>84.347869174495941</v>
      </c>
      <c r="M227" s="154">
        <f>IFERROR(RANK(K227, K$227:K$241),"")</f>
        <v>1</v>
      </c>
      <c r="N227" s="433"/>
      <c r="O227" s="433"/>
      <c r="P227" s="95">
        <v>17</v>
      </c>
      <c r="Q227" s="178">
        <v>1913.4782608695652</v>
      </c>
      <c r="R227" s="178">
        <f>IFERROR(Q227/P227,"")</f>
        <v>112.55754475703326</v>
      </c>
      <c r="S227" s="95">
        <f>IFERROR(RANK(R227, R$227:R$241),"")</f>
        <v>1</v>
      </c>
      <c r="T227" s="436">
        <f>AVERAGE(R227:R241)</f>
        <v>83.818924534053409</v>
      </c>
      <c r="U227" s="95">
        <v>17</v>
      </c>
      <c r="V227" s="178">
        <v>1916.0869565217392</v>
      </c>
      <c r="W227" s="178">
        <f>IFERROR(V227/U227,"")</f>
        <v>112.71099744245525</v>
      </c>
      <c r="X227" s="95">
        <f>IFERROR(RANK(W227, W$227:W$241),"")</f>
        <v>1</v>
      </c>
      <c r="Y227" s="436">
        <f>AVERAGE(W227:W241)</f>
        <v>83.949606740867551</v>
      </c>
      <c r="Z227" s="95">
        <v>17</v>
      </c>
      <c r="AA227" s="178">
        <v>1943.7209302325577</v>
      </c>
      <c r="AB227" s="178">
        <f>IFERROR(AA227/Z227,"")</f>
        <v>114.33652530779752</v>
      </c>
      <c r="AC227" s="95">
        <f>IFERROR(RANK(AB227, AB$227:AB$241),"")</f>
        <v>1</v>
      </c>
      <c r="AD227" s="436">
        <f>AVERAGE(AB227:AB241)</f>
        <v>84.820319898979264</v>
      </c>
      <c r="AE227" s="95">
        <v>17</v>
      </c>
      <c r="AF227" s="178">
        <v>1956.3636363636365</v>
      </c>
      <c r="AG227" s="178">
        <f>IFERROR(AF227/AE227,"")</f>
        <v>115.08021390374333</v>
      </c>
      <c r="AH227" s="95">
        <f>IFERROR(RANK(AG227, AG$227:AG$241),"")</f>
        <v>1</v>
      </c>
      <c r="AI227" s="436">
        <f>AVERAGE(AG227:AG241)</f>
        <v>85.36727977904448</v>
      </c>
      <c r="AJ227" s="95">
        <v>17</v>
      </c>
      <c r="AK227" s="178">
        <v>1940.5714285714289</v>
      </c>
      <c r="AL227" s="178">
        <f>IFERROR(AK227/AJ227,"")</f>
        <v>114.1512605042017</v>
      </c>
      <c r="AM227" s="95">
        <f>IFERROR(RANK(AL227, AL$227:AL$241),"")</f>
        <v>1</v>
      </c>
      <c r="AN227" s="436">
        <f>AVERAGE(AL227:AL241)</f>
        <v>84.721784098254702</v>
      </c>
      <c r="AO227" s="95">
        <v>17</v>
      </c>
      <c r="AP227" s="178">
        <v>1925.3333333333333</v>
      </c>
      <c r="AQ227" s="178">
        <f>IFERROR(AP227/AO227,"")</f>
        <v>113.25490196078431</v>
      </c>
      <c r="AR227" s="95">
        <f>IFERROR(RANK(AQ227, AQ$227:AQ$241),"")</f>
        <v>1</v>
      </c>
      <c r="AS227" s="436">
        <f>AVERAGE(AQ227:AQ241)</f>
        <v>84.197009081865147</v>
      </c>
      <c r="AT227" s="95">
        <v>17</v>
      </c>
      <c r="AU227" s="178">
        <v>1905.3333333333335</v>
      </c>
      <c r="AV227" s="178">
        <f>IFERROR(AU227/AT227,"")</f>
        <v>112.07843137254903</v>
      </c>
      <c r="AW227" s="95">
        <f>IFERROR(RANK(AV227, AV$227:AV$241),"")</f>
        <v>1</v>
      </c>
      <c r="AX227" s="436">
        <f>AVERAGE(AV227:AV241)</f>
        <v>83.560160088407031</v>
      </c>
    </row>
    <row r="228" spans="2:50" hidden="1">
      <c r="B228" s="435"/>
      <c r="C228" s="95">
        <f t="shared" ref="C228:C241" si="241">C208</f>
        <v>2</v>
      </c>
      <c r="D228" s="95" t="s">
        <v>426</v>
      </c>
      <c r="E228" s="95">
        <v>26</v>
      </c>
      <c r="F228" s="95">
        <v>1500</v>
      </c>
      <c r="G228" s="178">
        <f t="shared" si="237"/>
        <v>57.692307692307693</v>
      </c>
      <c r="H228" s="458"/>
      <c r="I228" s="154">
        <f t="shared" si="238"/>
        <v>26</v>
      </c>
      <c r="J228" s="154">
        <f t="shared" si="239"/>
        <v>1436.3153747219783</v>
      </c>
      <c r="K228" s="155">
        <f t="shared" si="240"/>
        <v>55.242899027768409</v>
      </c>
      <c r="L228" s="449"/>
      <c r="M228" s="154">
        <f t="shared" ref="M228:M241" si="242">IFERROR(RANK(K228, K$227:K$241),"")</f>
        <v>2</v>
      </c>
      <c r="N228" s="433"/>
      <c r="O228" s="433"/>
      <c r="P228" s="95">
        <v>26</v>
      </c>
      <c r="Q228" s="178">
        <v>1432.0879120879126</v>
      </c>
      <c r="R228" s="178">
        <f t="shared" ref="R228:R241" si="243">IFERROR(Q228/P228,"")</f>
        <v>55.080304311073562</v>
      </c>
      <c r="S228" s="95">
        <f t="shared" ref="S228:S241" si="244">IFERROR(RANK(R228, R$227:R$241),"")</f>
        <v>2</v>
      </c>
      <c r="T228" s="436"/>
      <c r="U228" s="95">
        <v>26</v>
      </c>
      <c r="V228" s="178">
        <v>1434.8936170212764</v>
      </c>
      <c r="W228" s="178">
        <f t="shared" ref="W228:W241" si="245">IFERROR(V228/U228,"")</f>
        <v>55.188216039279865</v>
      </c>
      <c r="X228" s="95">
        <f t="shared" ref="X228:X241" si="246">IFERROR(RANK(W228, W$227:W$241),"")</f>
        <v>2</v>
      </c>
      <c r="Y228" s="436"/>
      <c r="Z228" s="95">
        <v>26</v>
      </c>
      <c r="AA228" s="178">
        <v>1437.9069767441863</v>
      </c>
      <c r="AB228" s="178">
        <f t="shared" ref="AB228:AB241" si="247">IFERROR(AA228/Z228,"")</f>
        <v>55.304114490161012</v>
      </c>
      <c r="AC228" s="95">
        <f t="shared" ref="AC228:AC241" si="248">IFERROR(RANK(AB228, AB$227:AB$241),"")</f>
        <v>2</v>
      </c>
      <c r="AD228" s="436"/>
      <c r="AE228" s="95">
        <v>26</v>
      </c>
      <c r="AF228" s="178">
        <v>1447.0129870129867</v>
      </c>
      <c r="AG228" s="178">
        <f t="shared" ref="AG228:AG241" si="249">IFERROR(AF228/AE228,"")</f>
        <v>55.654345654345647</v>
      </c>
      <c r="AH228" s="95">
        <f t="shared" ref="AH228:AH241" si="250">IFERROR(RANK(AG228, AG$227:AG$241),"")</f>
        <v>2</v>
      </c>
      <c r="AI228" s="436"/>
      <c r="AJ228" s="95">
        <v>26</v>
      </c>
      <c r="AK228" s="178">
        <v>1437.6000000000001</v>
      </c>
      <c r="AL228" s="178">
        <f t="shared" ref="AL228:AL241" si="251">IFERROR(AK228/AJ228,"")</f>
        <v>55.292307692307695</v>
      </c>
      <c r="AM228" s="95">
        <f t="shared" ref="AM228:AM241" si="252">IFERROR(RANK(AL228, AL$227:AL$241),"")</f>
        <v>2</v>
      </c>
      <c r="AN228" s="436"/>
      <c r="AO228" s="95">
        <v>26</v>
      </c>
      <c r="AP228" s="178">
        <v>1433.6170212765956</v>
      </c>
      <c r="AQ228" s="178">
        <f t="shared" ref="AQ228:AQ241" si="253">IFERROR(AP228/AO228,"")</f>
        <v>55.139116202945985</v>
      </c>
      <c r="AR228" s="95">
        <f t="shared" ref="AR228:AR241" si="254">IFERROR(RANK(AQ228, AQ$227:AQ$241),"")</f>
        <v>2</v>
      </c>
      <c r="AS228" s="436"/>
      <c r="AT228" s="95">
        <v>26</v>
      </c>
      <c r="AU228" s="178">
        <v>1431.0891089108909</v>
      </c>
      <c r="AV228" s="178">
        <f t="shared" ref="AV228:AV241" si="255">IFERROR(AU228/AT228,"")</f>
        <v>55.041888804265035</v>
      </c>
      <c r="AW228" s="95">
        <f t="shared" ref="AW228:AW241" si="256">IFERROR(RANK(AV228, AV$227:AV$241),"")</f>
        <v>2</v>
      </c>
      <c r="AX228" s="436"/>
    </row>
    <row r="229" spans="2:50" hidden="1">
      <c r="B229" s="435"/>
      <c r="C229" s="95">
        <f t="shared" si="241"/>
        <v>3</v>
      </c>
      <c r="D229" s="95"/>
      <c r="E229" s="95"/>
      <c r="F229" s="95"/>
      <c r="G229" s="95"/>
      <c r="H229" s="458"/>
      <c r="I229" s="154" t="str">
        <f t="shared" si="238"/>
        <v/>
      </c>
      <c r="J229" s="154" t="str">
        <f t="shared" si="239"/>
        <v/>
      </c>
      <c r="K229" s="155" t="str">
        <f t="shared" si="240"/>
        <v/>
      </c>
      <c r="L229" s="449"/>
      <c r="M229" s="154" t="str">
        <f t="shared" si="242"/>
        <v/>
      </c>
      <c r="N229" s="433"/>
      <c r="O229" s="433"/>
      <c r="P229" s="95"/>
      <c r="Q229" s="178"/>
      <c r="R229" s="178" t="str">
        <f t="shared" si="243"/>
        <v/>
      </c>
      <c r="S229" s="95" t="str">
        <f t="shared" si="244"/>
        <v/>
      </c>
      <c r="T229" s="436"/>
      <c r="U229" s="95"/>
      <c r="V229" s="178"/>
      <c r="W229" s="178" t="str">
        <f t="shared" si="245"/>
        <v/>
      </c>
      <c r="X229" s="95" t="str">
        <f t="shared" si="246"/>
        <v/>
      </c>
      <c r="Y229" s="436"/>
      <c r="Z229" s="95"/>
      <c r="AA229" s="178"/>
      <c r="AB229" s="178" t="str">
        <f t="shared" si="247"/>
        <v/>
      </c>
      <c r="AC229" s="95" t="str">
        <f t="shared" si="248"/>
        <v/>
      </c>
      <c r="AD229" s="436"/>
      <c r="AE229" s="95"/>
      <c r="AF229" s="178"/>
      <c r="AG229" s="178" t="str">
        <f t="shared" si="249"/>
        <v/>
      </c>
      <c r="AH229" s="95" t="str">
        <f t="shared" si="250"/>
        <v/>
      </c>
      <c r="AI229" s="436"/>
      <c r="AJ229" s="95"/>
      <c r="AK229" s="178"/>
      <c r="AL229" s="178" t="str">
        <f t="shared" si="251"/>
        <v/>
      </c>
      <c r="AM229" s="95" t="str">
        <f t="shared" si="252"/>
        <v/>
      </c>
      <c r="AN229" s="436"/>
      <c r="AO229" s="95"/>
      <c r="AP229" s="178"/>
      <c r="AQ229" s="178" t="str">
        <f t="shared" si="253"/>
        <v/>
      </c>
      <c r="AR229" s="95" t="str">
        <f t="shared" si="254"/>
        <v/>
      </c>
      <c r="AS229" s="436"/>
      <c r="AT229" s="95"/>
      <c r="AU229" s="178"/>
      <c r="AV229" s="178" t="str">
        <f t="shared" si="255"/>
        <v/>
      </c>
      <c r="AW229" s="95" t="str">
        <f t="shared" si="256"/>
        <v/>
      </c>
      <c r="AX229" s="436"/>
    </row>
    <row r="230" spans="2:50" hidden="1">
      <c r="B230" s="435"/>
      <c r="C230" s="95">
        <f t="shared" si="241"/>
        <v>4</v>
      </c>
      <c r="D230" s="95"/>
      <c r="E230" s="95"/>
      <c r="F230" s="95"/>
      <c r="G230" s="95"/>
      <c r="H230" s="458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9"/>
      <c r="M230" s="154" t="str">
        <f t="shared" si="242"/>
        <v/>
      </c>
      <c r="N230" s="433"/>
      <c r="O230" s="433"/>
      <c r="P230" s="95"/>
      <c r="Q230" s="178"/>
      <c r="R230" s="178" t="str">
        <f t="shared" si="243"/>
        <v/>
      </c>
      <c r="S230" s="95" t="str">
        <f t="shared" si="244"/>
        <v/>
      </c>
      <c r="T230" s="436"/>
      <c r="U230" s="95"/>
      <c r="V230" s="178"/>
      <c r="W230" s="178" t="str">
        <f t="shared" si="245"/>
        <v/>
      </c>
      <c r="X230" s="95" t="str">
        <f t="shared" si="246"/>
        <v/>
      </c>
      <c r="Y230" s="436"/>
      <c r="Z230" s="95"/>
      <c r="AA230" s="178"/>
      <c r="AB230" s="178" t="str">
        <f t="shared" si="247"/>
        <v/>
      </c>
      <c r="AC230" s="95" t="str">
        <f t="shared" si="248"/>
        <v/>
      </c>
      <c r="AD230" s="436"/>
      <c r="AE230" s="95"/>
      <c r="AF230" s="178"/>
      <c r="AG230" s="178" t="str">
        <f t="shared" si="249"/>
        <v/>
      </c>
      <c r="AH230" s="95" t="str">
        <f t="shared" si="250"/>
        <v/>
      </c>
      <c r="AI230" s="436"/>
      <c r="AJ230" s="95"/>
      <c r="AK230" s="178"/>
      <c r="AL230" s="178" t="str">
        <f t="shared" si="251"/>
        <v/>
      </c>
      <c r="AM230" s="95" t="str">
        <f t="shared" si="252"/>
        <v/>
      </c>
      <c r="AN230" s="436"/>
      <c r="AO230" s="95"/>
      <c r="AP230" s="178"/>
      <c r="AQ230" s="178" t="str">
        <f t="shared" si="253"/>
        <v/>
      </c>
      <c r="AR230" s="95" t="str">
        <f t="shared" si="254"/>
        <v/>
      </c>
      <c r="AS230" s="436"/>
      <c r="AT230" s="95"/>
      <c r="AU230" s="178"/>
      <c r="AV230" s="178" t="str">
        <f t="shared" si="255"/>
        <v/>
      </c>
      <c r="AW230" s="95" t="str">
        <f t="shared" si="256"/>
        <v/>
      </c>
      <c r="AX230" s="436"/>
    </row>
    <row r="231" spans="2:50" hidden="1">
      <c r="B231" s="435"/>
      <c r="C231" s="95">
        <f t="shared" si="241"/>
        <v>5</v>
      </c>
      <c r="D231" s="95"/>
      <c r="E231" s="95"/>
      <c r="F231" s="95"/>
      <c r="G231" s="95"/>
      <c r="H231" s="458"/>
      <c r="I231" s="154" t="str">
        <f t="shared" ref="I231:I241" si="257">IFERROR(AVERAGE(P231,U231,Z231,AE231,AJ231,AO231,AT231),"")</f>
        <v/>
      </c>
      <c r="J231" s="154" t="str">
        <f t="shared" ref="J231:J241" si="258">IFERROR(AVERAGE(Q231,V231,AA231,AF231,AK231,AP231,AU231),"")</f>
        <v/>
      </c>
      <c r="K231" s="155" t="str">
        <f t="shared" ref="K231:K241" si="259">IFERROR(AVERAGE(R231,W231,AB231,AG231,AL231,AQ231,AV231),"")</f>
        <v/>
      </c>
      <c r="L231" s="449"/>
      <c r="M231" s="154" t="str">
        <f t="shared" si="242"/>
        <v/>
      </c>
      <c r="N231" s="433"/>
      <c r="O231" s="433"/>
      <c r="P231" s="95"/>
      <c r="Q231" s="178"/>
      <c r="R231" s="178" t="str">
        <f t="shared" si="243"/>
        <v/>
      </c>
      <c r="S231" s="95" t="str">
        <f t="shared" si="244"/>
        <v/>
      </c>
      <c r="T231" s="436"/>
      <c r="U231" s="95"/>
      <c r="V231" s="178"/>
      <c r="W231" s="178" t="str">
        <f t="shared" si="245"/>
        <v/>
      </c>
      <c r="X231" s="95" t="str">
        <f t="shared" si="246"/>
        <v/>
      </c>
      <c r="Y231" s="436"/>
      <c r="Z231" s="95"/>
      <c r="AA231" s="178"/>
      <c r="AB231" s="178" t="str">
        <f t="shared" si="247"/>
        <v/>
      </c>
      <c r="AC231" s="95" t="str">
        <f t="shared" si="248"/>
        <v/>
      </c>
      <c r="AD231" s="436"/>
      <c r="AE231" s="95"/>
      <c r="AF231" s="178"/>
      <c r="AG231" s="178" t="str">
        <f t="shared" si="249"/>
        <v/>
      </c>
      <c r="AH231" s="95" t="str">
        <f t="shared" si="250"/>
        <v/>
      </c>
      <c r="AI231" s="436"/>
      <c r="AJ231" s="95"/>
      <c r="AK231" s="178"/>
      <c r="AL231" s="178" t="str">
        <f t="shared" si="251"/>
        <v/>
      </c>
      <c r="AM231" s="95" t="str">
        <f t="shared" si="252"/>
        <v/>
      </c>
      <c r="AN231" s="436"/>
      <c r="AO231" s="95"/>
      <c r="AP231" s="178"/>
      <c r="AQ231" s="178" t="str">
        <f t="shared" si="253"/>
        <v/>
      </c>
      <c r="AR231" s="95" t="str">
        <f t="shared" si="254"/>
        <v/>
      </c>
      <c r="AS231" s="436"/>
      <c r="AT231" s="95"/>
      <c r="AU231" s="178"/>
      <c r="AV231" s="178" t="str">
        <f t="shared" si="255"/>
        <v/>
      </c>
      <c r="AW231" s="95" t="str">
        <f t="shared" si="256"/>
        <v/>
      </c>
      <c r="AX231" s="436"/>
    </row>
    <row r="232" spans="2:50" hidden="1">
      <c r="B232" s="435"/>
      <c r="C232" s="95">
        <f t="shared" si="241"/>
        <v>6</v>
      </c>
      <c r="D232" s="95"/>
      <c r="E232" s="95"/>
      <c r="F232" s="95"/>
      <c r="G232" s="95"/>
      <c r="H232" s="458"/>
      <c r="I232" s="154" t="str">
        <f t="shared" si="257"/>
        <v/>
      </c>
      <c r="J232" s="154" t="str">
        <f t="shared" si="258"/>
        <v/>
      </c>
      <c r="K232" s="155" t="str">
        <f t="shared" si="259"/>
        <v/>
      </c>
      <c r="L232" s="449"/>
      <c r="M232" s="154" t="str">
        <f t="shared" si="242"/>
        <v/>
      </c>
      <c r="N232" s="433"/>
      <c r="O232" s="433"/>
      <c r="P232" s="95"/>
      <c r="Q232" s="178"/>
      <c r="R232" s="178" t="str">
        <f t="shared" si="243"/>
        <v/>
      </c>
      <c r="S232" s="95" t="str">
        <f t="shared" si="244"/>
        <v/>
      </c>
      <c r="T232" s="436"/>
      <c r="U232" s="95"/>
      <c r="V232" s="178"/>
      <c r="W232" s="178" t="str">
        <f t="shared" si="245"/>
        <v/>
      </c>
      <c r="X232" s="95" t="str">
        <f t="shared" si="246"/>
        <v/>
      </c>
      <c r="Y232" s="436"/>
      <c r="Z232" s="95"/>
      <c r="AA232" s="178"/>
      <c r="AB232" s="178" t="str">
        <f t="shared" si="247"/>
        <v/>
      </c>
      <c r="AC232" s="95" t="str">
        <f t="shared" si="248"/>
        <v/>
      </c>
      <c r="AD232" s="436"/>
      <c r="AE232" s="95"/>
      <c r="AF232" s="178"/>
      <c r="AG232" s="178" t="str">
        <f t="shared" si="249"/>
        <v/>
      </c>
      <c r="AH232" s="95" t="str">
        <f t="shared" si="250"/>
        <v/>
      </c>
      <c r="AI232" s="436"/>
      <c r="AJ232" s="95"/>
      <c r="AK232" s="178"/>
      <c r="AL232" s="178" t="str">
        <f t="shared" si="251"/>
        <v/>
      </c>
      <c r="AM232" s="95" t="str">
        <f t="shared" si="252"/>
        <v/>
      </c>
      <c r="AN232" s="436"/>
      <c r="AO232" s="95"/>
      <c r="AP232" s="178"/>
      <c r="AQ232" s="178" t="str">
        <f t="shared" si="253"/>
        <v/>
      </c>
      <c r="AR232" s="95" t="str">
        <f t="shared" si="254"/>
        <v/>
      </c>
      <c r="AS232" s="436"/>
      <c r="AT232" s="95"/>
      <c r="AU232" s="178"/>
      <c r="AV232" s="178" t="str">
        <f t="shared" si="255"/>
        <v/>
      </c>
      <c r="AW232" s="95" t="str">
        <f t="shared" si="256"/>
        <v/>
      </c>
      <c r="AX232" s="436"/>
    </row>
    <row r="233" spans="2:50" hidden="1">
      <c r="B233" s="435"/>
      <c r="C233" s="95">
        <f t="shared" si="241"/>
        <v>7</v>
      </c>
      <c r="D233" s="95"/>
      <c r="E233" s="95"/>
      <c r="F233" s="95"/>
      <c r="G233" s="95"/>
      <c r="H233" s="458"/>
      <c r="I233" s="154" t="str">
        <f t="shared" si="257"/>
        <v/>
      </c>
      <c r="J233" s="154" t="str">
        <f t="shared" si="258"/>
        <v/>
      </c>
      <c r="K233" s="155" t="str">
        <f t="shared" si="259"/>
        <v/>
      </c>
      <c r="L233" s="449"/>
      <c r="M233" s="154" t="str">
        <f t="shared" si="242"/>
        <v/>
      </c>
      <c r="N233" s="433"/>
      <c r="O233" s="433"/>
      <c r="P233" s="95"/>
      <c r="Q233" s="178"/>
      <c r="R233" s="178" t="str">
        <f t="shared" si="243"/>
        <v/>
      </c>
      <c r="S233" s="95" t="str">
        <f t="shared" si="244"/>
        <v/>
      </c>
      <c r="T233" s="436"/>
      <c r="U233" s="95"/>
      <c r="V233" s="178"/>
      <c r="W233" s="178" t="str">
        <f t="shared" si="245"/>
        <v/>
      </c>
      <c r="X233" s="95" t="str">
        <f t="shared" si="246"/>
        <v/>
      </c>
      <c r="Y233" s="436"/>
      <c r="Z233" s="95"/>
      <c r="AA233" s="178"/>
      <c r="AB233" s="178" t="str">
        <f t="shared" si="247"/>
        <v/>
      </c>
      <c r="AC233" s="95" t="str">
        <f t="shared" si="248"/>
        <v/>
      </c>
      <c r="AD233" s="436"/>
      <c r="AE233" s="95"/>
      <c r="AF233" s="178"/>
      <c r="AG233" s="178" t="str">
        <f t="shared" si="249"/>
        <v/>
      </c>
      <c r="AH233" s="95" t="str">
        <f t="shared" si="250"/>
        <v/>
      </c>
      <c r="AI233" s="436"/>
      <c r="AJ233" s="95"/>
      <c r="AK233" s="178"/>
      <c r="AL233" s="178" t="str">
        <f t="shared" si="251"/>
        <v/>
      </c>
      <c r="AM233" s="95" t="str">
        <f t="shared" si="252"/>
        <v/>
      </c>
      <c r="AN233" s="436"/>
      <c r="AO233" s="95"/>
      <c r="AP233" s="178"/>
      <c r="AQ233" s="178" t="str">
        <f t="shared" si="253"/>
        <v/>
      </c>
      <c r="AR233" s="95" t="str">
        <f t="shared" si="254"/>
        <v/>
      </c>
      <c r="AS233" s="436"/>
      <c r="AT233" s="95"/>
      <c r="AU233" s="178"/>
      <c r="AV233" s="178" t="str">
        <f t="shared" si="255"/>
        <v/>
      </c>
      <c r="AW233" s="95" t="str">
        <f t="shared" si="256"/>
        <v/>
      </c>
      <c r="AX233" s="436"/>
    </row>
    <row r="234" spans="2:50" hidden="1">
      <c r="B234" s="435"/>
      <c r="C234" s="95">
        <f t="shared" si="241"/>
        <v>8</v>
      </c>
      <c r="D234" s="95"/>
      <c r="E234" s="95"/>
      <c r="F234" s="95"/>
      <c r="G234" s="95"/>
      <c r="H234" s="458"/>
      <c r="I234" s="154" t="str">
        <f t="shared" si="257"/>
        <v/>
      </c>
      <c r="J234" s="154" t="str">
        <f t="shared" si="258"/>
        <v/>
      </c>
      <c r="K234" s="155" t="str">
        <f t="shared" si="259"/>
        <v/>
      </c>
      <c r="L234" s="449"/>
      <c r="M234" s="154" t="str">
        <f t="shared" si="242"/>
        <v/>
      </c>
      <c r="N234" s="433"/>
      <c r="O234" s="433"/>
      <c r="P234" s="95"/>
      <c r="Q234" s="178"/>
      <c r="R234" s="178" t="str">
        <f t="shared" si="243"/>
        <v/>
      </c>
      <c r="S234" s="95" t="str">
        <f t="shared" si="244"/>
        <v/>
      </c>
      <c r="T234" s="436"/>
      <c r="U234" s="95"/>
      <c r="V234" s="178"/>
      <c r="W234" s="178" t="str">
        <f t="shared" si="245"/>
        <v/>
      </c>
      <c r="X234" s="95" t="str">
        <f t="shared" si="246"/>
        <v/>
      </c>
      <c r="Y234" s="436"/>
      <c r="Z234" s="95"/>
      <c r="AA234" s="178"/>
      <c r="AB234" s="178" t="str">
        <f t="shared" si="247"/>
        <v/>
      </c>
      <c r="AC234" s="95" t="str">
        <f t="shared" si="248"/>
        <v/>
      </c>
      <c r="AD234" s="436"/>
      <c r="AE234" s="95"/>
      <c r="AF234" s="178"/>
      <c r="AG234" s="178" t="str">
        <f t="shared" si="249"/>
        <v/>
      </c>
      <c r="AH234" s="95" t="str">
        <f t="shared" si="250"/>
        <v/>
      </c>
      <c r="AI234" s="436"/>
      <c r="AJ234" s="95"/>
      <c r="AK234" s="178"/>
      <c r="AL234" s="178" t="str">
        <f t="shared" si="251"/>
        <v/>
      </c>
      <c r="AM234" s="95" t="str">
        <f t="shared" si="252"/>
        <v/>
      </c>
      <c r="AN234" s="436"/>
      <c r="AO234" s="95"/>
      <c r="AP234" s="178"/>
      <c r="AQ234" s="178" t="str">
        <f t="shared" si="253"/>
        <v/>
      </c>
      <c r="AR234" s="95" t="str">
        <f t="shared" si="254"/>
        <v/>
      </c>
      <c r="AS234" s="436"/>
      <c r="AT234" s="95"/>
      <c r="AU234" s="178"/>
      <c r="AV234" s="178" t="str">
        <f t="shared" si="255"/>
        <v/>
      </c>
      <c r="AW234" s="95" t="str">
        <f t="shared" si="256"/>
        <v/>
      </c>
      <c r="AX234" s="436"/>
    </row>
    <row r="235" spans="2:50" hidden="1">
      <c r="B235" s="435"/>
      <c r="C235" s="95">
        <f t="shared" si="241"/>
        <v>9</v>
      </c>
      <c r="D235" s="95"/>
      <c r="E235" s="95"/>
      <c r="F235" s="95"/>
      <c r="G235" s="95"/>
      <c r="H235" s="458"/>
      <c r="I235" s="154" t="str">
        <f t="shared" si="257"/>
        <v/>
      </c>
      <c r="J235" s="154" t="str">
        <f t="shared" si="258"/>
        <v/>
      </c>
      <c r="K235" s="155" t="str">
        <f t="shared" si="259"/>
        <v/>
      </c>
      <c r="L235" s="449"/>
      <c r="M235" s="154" t="str">
        <f t="shared" si="242"/>
        <v/>
      </c>
      <c r="N235" s="433"/>
      <c r="O235" s="433"/>
      <c r="P235" s="95"/>
      <c r="Q235" s="178"/>
      <c r="R235" s="178" t="str">
        <f t="shared" si="243"/>
        <v/>
      </c>
      <c r="S235" s="95" t="str">
        <f t="shared" si="244"/>
        <v/>
      </c>
      <c r="T235" s="436"/>
      <c r="U235" s="95"/>
      <c r="V235" s="178"/>
      <c r="W235" s="178" t="str">
        <f t="shared" si="245"/>
        <v/>
      </c>
      <c r="X235" s="95" t="str">
        <f t="shared" si="246"/>
        <v/>
      </c>
      <c r="Y235" s="436"/>
      <c r="Z235" s="95"/>
      <c r="AA235" s="178"/>
      <c r="AB235" s="178" t="str">
        <f t="shared" si="247"/>
        <v/>
      </c>
      <c r="AC235" s="95" t="str">
        <f t="shared" si="248"/>
        <v/>
      </c>
      <c r="AD235" s="436"/>
      <c r="AE235" s="95"/>
      <c r="AF235" s="178"/>
      <c r="AG235" s="178" t="str">
        <f t="shared" si="249"/>
        <v/>
      </c>
      <c r="AH235" s="95" t="str">
        <f t="shared" si="250"/>
        <v/>
      </c>
      <c r="AI235" s="436"/>
      <c r="AJ235" s="95"/>
      <c r="AK235" s="178"/>
      <c r="AL235" s="178" t="str">
        <f t="shared" si="251"/>
        <v/>
      </c>
      <c r="AM235" s="95" t="str">
        <f t="shared" si="252"/>
        <v/>
      </c>
      <c r="AN235" s="436"/>
      <c r="AO235" s="95"/>
      <c r="AP235" s="178"/>
      <c r="AQ235" s="178" t="str">
        <f t="shared" si="253"/>
        <v/>
      </c>
      <c r="AR235" s="95" t="str">
        <f t="shared" si="254"/>
        <v/>
      </c>
      <c r="AS235" s="436"/>
      <c r="AT235" s="95"/>
      <c r="AU235" s="178"/>
      <c r="AV235" s="178" t="str">
        <f t="shared" si="255"/>
        <v/>
      </c>
      <c r="AW235" s="95" t="str">
        <f t="shared" si="256"/>
        <v/>
      </c>
      <c r="AX235" s="436"/>
    </row>
    <row r="236" spans="2:50" hidden="1">
      <c r="B236" s="435"/>
      <c r="C236" s="95">
        <f t="shared" si="241"/>
        <v>10</v>
      </c>
      <c r="D236" s="95"/>
      <c r="E236" s="95"/>
      <c r="F236" s="95"/>
      <c r="G236" s="95"/>
      <c r="H236" s="458"/>
      <c r="I236" s="154" t="str">
        <f t="shared" si="257"/>
        <v/>
      </c>
      <c r="J236" s="154" t="str">
        <f t="shared" si="258"/>
        <v/>
      </c>
      <c r="K236" s="155" t="str">
        <f t="shared" si="259"/>
        <v/>
      </c>
      <c r="L236" s="449"/>
      <c r="M236" s="154" t="str">
        <f t="shared" si="242"/>
        <v/>
      </c>
      <c r="N236" s="433"/>
      <c r="O236" s="433"/>
      <c r="P236" s="95"/>
      <c r="Q236" s="178"/>
      <c r="R236" s="178" t="str">
        <f t="shared" si="243"/>
        <v/>
      </c>
      <c r="S236" s="95" t="str">
        <f t="shared" si="244"/>
        <v/>
      </c>
      <c r="T236" s="436"/>
      <c r="U236" s="95"/>
      <c r="V236" s="178"/>
      <c r="W236" s="178" t="str">
        <f t="shared" si="245"/>
        <v/>
      </c>
      <c r="X236" s="95" t="str">
        <f t="shared" si="246"/>
        <v/>
      </c>
      <c r="Y236" s="436"/>
      <c r="Z236" s="95"/>
      <c r="AA236" s="178"/>
      <c r="AB236" s="178" t="str">
        <f t="shared" si="247"/>
        <v/>
      </c>
      <c r="AC236" s="95" t="str">
        <f t="shared" si="248"/>
        <v/>
      </c>
      <c r="AD236" s="436"/>
      <c r="AE236" s="95"/>
      <c r="AF236" s="178"/>
      <c r="AG236" s="178" t="str">
        <f t="shared" si="249"/>
        <v/>
      </c>
      <c r="AH236" s="95" t="str">
        <f t="shared" si="250"/>
        <v/>
      </c>
      <c r="AI236" s="436"/>
      <c r="AJ236" s="95"/>
      <c r="AK236" s="178"/>
      <c r="AL236" s="178" t="str">
        <f t="shared" si="251"/>
        <v/>
      </c>
      <c r="AM236" s="95" t="str">
        <f t="shared" si="252"/>
        <v/>
      </c>
      <c r="AN236" s="436"/>
      <c r="AO236" s="95"/>
      <c r="AP236" s="178"/>
      <c r="AQ236" s="178" t="str">
        <f t="shared" si="253"/>
        <v/>
      </c>
      <c r="AR236" s="95" t="str">
        <f t="shared" si="254"/>
        <v/>
      </c>
      <c r="AS236" s="436"/>
      <c r="AT236" s="95"/>
      <c r="AU236" s="178"/>
      <c r="AV236" s="178" t="str">
        <f t="shared" si="255"/>
        <v/>
      </c>
      <c r="AW236" s="95" t="str">
        <f t="shared" si="256"/>
        <v/>
      </c>
      <c r="AX236" s="436"/>
    </row>
    <row r="237" spans="2:50" hidden="1">
      <c r="B237" s="435"/>
      <c r="C237" s="95">
        <f t="shared" si="241"/>
        <v>11</v>
      </c>
      <c r="D237" s="95"/>
      <c r="E237" s="95"/>
      <c r="F237" s="95"/>
      <c r="G237" s="95"/>
      <c r="H237" s="458"/>
      <c r="I237" s="154" t="str">
        <f t="shared" si="257"/>
        <v/>
      </c>
      <c r="J237" s="154" t="str">
        <f t="shared" si="258"/>
        <v/>
      </c>
      <c r="K237" s="155" t="str">
        <f t="shared" si="259"/>
        <v/>
      </c>
      <c r="L237" s="449"/>
      <c r="M237" s="154" t="str">
        <f t="shared" si="242"/>
        <v/>
      </c>
      <c r="N237" s="433"/>
      <c r="O237" s="433"/>
      <c r="P237" s="95"/>
      <c r="Q237" s="178"/>
      <c r="R237" s="178" t="str">
        <f t="shared" si="243"/>
        <v/>
      </c>
      <c r="S237" s="95" t="str">
        <f t="shared" si="244"/>
        <v/>
      </c>
      <c r="T237" s="436"/>
      <c r="U237" s="95"/>
      <c r="V237" s="178"/>
      <c r="W237" s="178" t="str">
        <f t="shared" si="245"/>
        <v/>
      </c>
      <c r="X237" s="95" t="str">
        <f t="shared" si="246"/>
        <v/>
      </c>
      <c r="Y237" s="436"/>
      <c r="Z237" s="95"/>
      <c r="AA237" s="178"/>
      <c r="AB237" s="178" t="str">
        <f t="shared" si="247"/>
        <v/>
      </c>
      <c r="AC237" s="95" t="str">
        <f t="shared" si="248"/>
        <v/>
      </c>
      <c r="AD237" s="436"/>
      <c r="AE237" s="95"/>
      <c r="AF237" s="178"/>
      <c r="AG237" s="178" t="str">
        <f t="shared" si="249"/>
        <v/>
      </c>
      <c r="AH237" s="95" t="str">
        <f t="shared" si="250"/>
        <v/>
      </c>
      <c r="AI237" s="436"/>
      <c r="AJ237" s="95"/>
      <c r="AK237" s="178"/>
      <c r="AL237" s="178" t="str">
        <f t="shared" si="251"/>
        <v/>
      </c>
      <c r="AM237" s="95" t="str">
        <f t="shared" si="252"/>
        <v/>
      </c>
      <c r="AN237" s="436"/>
      <c r="AO237" s="95"/>
      <c r="AP237" s="178"/>
      <c r="AQ237" s="178" t="str">
        <f t="shared" si="253"/>
        <v/>
      </c>
      <c r="AR237" s="95" t="str">
        <f t="shared" si="254"/>
        <v/>
      </c>
      <c r="AS237" s="436"/>
      <c r="AT237" s="95"/>
      <c r="AU237" s="178"/>
      <c r="AV237" s="178" t="str">
        <f t="shared" si="255"/>
        <v/>
      </c>
      <c r="AW237" s="95" t="str">
        <f t="shared" si="256"/>
        <v/>
      </c>
      <c r="AX237" s="436"/>
    </row>
    <row r="238" spans="2:50" hidden="1">
      <c r="B238" s="435"/>
      <c r="C238" s="95">
        <f t="shared" si="241"/>
        <v>12</v>
      </c>
      <c r="D238" s="95"/>
      <c r="E238" s="95"/>
      <c r="F238" s="95"/>
      <c r="G238" s="95"/>
      <c r="H238" s="458"/>
      <c r="I238" s="154" t="str">
        <f t="shared" si="257"/>
        <v/>
      </c>
      <c r="J238" s="154" t="str">
        <f t="shared" si="258"/>
        <v/>
      </c>
      <c r="K238" s="155" t="str">
        <f t="shared" si="259"/>
        <v/>
      </c>
      <c r="L238" s="449"/>
      <c r="M238" s="154" t="str">
        <f t="shared" si="242"/>
        <v/>
      </c>
      <c r="N238" s="433"/>
      <c r="O238" s="433"/>
      <c r="P238" s="95"/>
      <c r="Q238" s="178"/>
      <c r="R238" s="178" t="str">
        <f t="shared" si="243"/>
        <v/>
      </c>
      <c r="S238" s="95" t="str">
        <f t="shared" si="244"/>
        <v/>
      </c>
      <c r="T238" s="436"/>
      <c r="U238" s="95"/>
      <c r="V238" s="178"/>
      <c r="W238" s="178" t="str">
        <f t="shared" si="245"/>
        <v/>
      </c>
      <c r="X238" s="95" t="str">
        <f t="shared" si="246"/>
        <v/>
      </c>
      <c r="Y238" s="436"/>
      <c r="Z238" s="95"/>
      <c r="AA238" s="178"/>
      <c r="AB238" s="178" t="str">
        <f t="shared" si="247"/>
        <v/>
      </c>
      <c r="AC238" s="95" t="str">
        <f t="shared" si="248"/>
        <v/>
      </c>
      <c r="AD238" s="436"/>
      <c r="AE238" s="95"/>
      <c r="AF238" s="178"/>
      <c r="AG238" s="178" t="str">
        <f t="shared" si="249"/>
        <v/>
      </c>
      <c r="AH238" s="95" t="str">
        <f t="shared" si="250"/>
        <v/>
      </c>
      <c r="AI238" s="436"/>
      <c r="AJ238" s="95"/>
      <c r="AK238" s="178"/>
      <c r="AL238" s="178" t="str">
        <f t="shared" si="251"/>
        <v/>
      </c>
      <c r="AM238" s="95" t="str">
        <f t="shared" si="252"/>
        <v/>
      </c>
      <c r="AN238" s="436"/>
      <c r="AO238" s="95"/>
      <c r="AP238" s="178"/>
      <c r="AQ238" s="178" t="str">
        <f t="shared" si="253"/>
        <v/>
      </c>
      <c r="AR238" s="95" t="str">
        <f t="shared" si="254"/>
        <v/>
      </c>
      <c r="AS238" s="436"/>
      <c r="AT238" s="95"/>
      <c r="AU238" s="178"/>
      <c r="AV238" s="178" t="str">
        <f t="shared" si="255"/>
        <v/>
      </c>
      <c r="AW238" s="95" t="str">
        <f t="shared" si="256"/>
        <v/>
      </c>
      <c r="AX238" s="436"/>
    </row>
    <row r="239" spans="2:50" hidden="1">
      <c r="B239" s="435"/>
      <c r="C239" s="95">
        <f t="shared" si="241"/>
        <v>13</v>
      </c>
      <c r="D239" s="95"/>
      <c r="E239" s="95"/>
      <c r="F239" s="95"/>
      <c r="G239" s="95"/>
      <c r="H239" s="458"/>
      <c r="I239" s="154" t="str">
        <f t="shared" si="257"/>
        <v/>
      </c>
      <c r="J239" s="154" t="str">
        <f t="shared" si="258"/>
        <v/>
      </c>
      <c r="K239" s="155" t="str">
        <f t="shared" si="259"/>
        <v/>
      </c>
      <c r="L239" s="449"/>
      <c r="M239" s="154" t="str">
        <f t="shared" si="242"/>
        <v/>
      </c>
      <c r="N239" s="433"/>
      <c r="O239" s="433"/>
      <c r="P239" s="95"/>
      <c r="Q239" s="178"/>
      <c r="R239" s="178" t="str">
        <f t="shared" si="243"/>
        <v/>
      </c>
      <c r="S239" s="95" t="str">
        <f t="shared" si="244"/>
        <v/>
      </c>
      <c r="T239" s="436"/>
      <c r="U239" s="95"/>
      <c r="V239" s="178"/>
      <c r="W239" s="178" t="str">
        <f t="shared" si="245"/>
        <v/>
      </c>
      <c r="X239" s="95" t="str">
        <f t="shared" si="246"/>
        <v/>
      </c>
      <c r="Y239" s="436"/>
      <c r="Z239" s="95"/>
      <c r="AA239" s="178"/>
      <c r="AB239" s="178" t="str">
        <f t="shared" si="247"/>
        <v/>
      </c>
      <c r="AC239" s="95" t="str">
        <f t="shared" si="248"/>
        <v/>
      </c>
      <c r="AD239" s="436"/>
      <c r="AE239" s="95"/>
      <c r="AF239" s="178"/>
      <c r="AG239" s="178" t="str">
        <f t="shared" si="249"/>
        <v/>
      </c>
      <c r="AH239" s="95" t="str">
        <f t="shared" si="250"/>
        <v/>
      </c>
      <c r="AI239" s="436"/>
      <c r="AJ239" s="95"/>
      <c r="AK239" s="178"/>
      <c r="AL239" s="178" t="str">
        <f t="shared" si="251"/>
        <v/>
      </c>
      <c r="AM239" s="95" t="str">
        <f t="shared" si="252"/>
        <v/>
      </c>
      <c r="AN239" s="436"/>
      <c r="AO239" s="95"/>
      <c r="AP239" s="178"/>
      <c r="AQ239" s="178" t="str">
        <f t="shared" si="253"/>
        <v/>
      </c>
      <c r="AR239" s="95" t="str">
        <f t="shared" si="254"/>
        <v/>
      </c>
      <c r="AS239" s="436"/>
      <c r="AT239" s="95"/>
      <c r="AU239" s="178"/>
      <c r="AV239" s="178" t="str">
        <f t="shared" si="255"/>
        <v/>
      </c>
      <c r="AW239" s="95" t="str">
        <f t="shared" si="256"/>
        <v/>
      </c>
      <c r="AX239" s="436"/>
    </row>
    <row r="240" spans="2:50" hidden="1">
      <c r="B240" s="435"/>
      <c r="C240" s="95">
        <f t="shared" si="241"/>
        <v>14</v>
      </c>
      <c r="D240" s="95"/>
      <c r="E240" s="95"/>
      <c r="F240" s="95"/>
      <c r="G240" s="95"/>
      <c r="H240" s="458"/>
      <c r="I240" s="154" t="str">
        <f t="shared" si="257"/>
        <v/>
      </c>
      <c r="J240" s="154" t="str">
        <f t="shared" si="258"/>
        <v/>
      </c>
      <c r="K240" s="155" t="str">
        <f t="shared" si="259"/>
        <v/>
      </c>
      <c r="L240" s="449"/>
      <c r="M240" s="154" t="str">
        <f t="shared" si="242"/>
        <v/>
      </c>
      <c r="N240" s="433"/>
      <c r="O240" s="433"/>
      <c r="P240" s="95"/>
      <c r="Q240" s="178"/>
      <c r="R240" s="178" t="str">
        <f t="shared" si="243"/>
        <v/>
      </c>
      <c r="S240" s="95" t="str">
        <f t="shared" si="244"/>
        <v/>
      </c>
      <c r="T240" s="436"/>
      <c r="U240" s="95"/>
      <c r="V240" s="178"/>
      <c r="W240" s="178" t="str">
        <f t="shared" si="245"/>
        <v/>
      </c>
      <c r="X240" s="95" t="str">
        <f t="shared" si="246"/>
        <v/>
      </c>
      <c r="Y240" s="436"/>
      <c r="Z240" s="95"/>
      <c r="AA240" s="178"/>
      <c r="AB240" s="178" t="str">
        <f t="shared" si="247"/>
        <v/>
      </c>
      <c r="AC240" s="95" t="str">
        <f t="shared" si="248"/>
        <v/>
      </c>
      <c r="AD240" s="436"/>
      <c r="AE240" s="95"/>
      <c r="AF240" s="178"/>
      <c r="AG240" s="178" t="str">
        <f t="shared" si="249"/>
        <v/>
      </c>
      <c r="AH240" s="95" t="str">
        <f t="shared" si="250"/>
        <v/>
      </c>
      <c r="AI240" s="436"/>
      <c r="AJ240" s="95"/>
      <c r="AK240" s="178"/>
      <c r="AL240" s="178" t="str">
        <f t="shared" si="251"/>
        <v/>
      </c>
      <c r="AM240" s="95" t="str">
        <f t="shared" si="252"/>
        <v/>
      </c>
      <c r="AN240" s="436"/>
      <c r="AO240" s="95"/>
      <c r="AP240" s="178"/>
      <c r="AQ240" s="178" t="str">
        <f t="shared" si="253"/>
        <v/>
      </c>
      <c r="AR240" s="95" t="str">
        <f t="shared" si="254"/>
        <v/>
      </c>
      <c r="AS240" s="436"/>
      <c r="AT240" s="95"/>
      <c r="AU240" s="178"/>
      <c r="AV240" s="178" t="str">
        <f t="shared" si="255"/>
        <v/>
      </c>
      <c r="AW240" s="95" t="str">
        <f t="shared" si="256"/>
        <v/>
      </c>
      <c r="AX240" s="436"/>
    </row>
    <row r="241" spans="2:50" hidden="1">
      <c r="B241" s="435"/>
      <c r="C241" s="95">
        <f t="shared" si="241"/>
        <v>15</v>
      </c>
      <c r="D241" s="95"/>
      <c r="E241" s="95"/>
      <c r="F241" s="95"/>
      <c r="G241" s="95"/>
      <c r="H241" s="459"/>
      <c r="I241" s="154" t="str">
        <f t="shared" si="257"/>
        <v/>
      </c>
      <c r="J241" s="154" t="str">
        <f t="shared" si="258"/>
        <v/>
      </c>
      <c r="K241" s="155" t="str">
        <f t="shared" si="259"/>
        <v/>
      </c>
      <c r="L241" s="449"/>
      <c r="M241" s="154" t="str">
        <f t="shared" si="242"/>
        <v/>
      </c>
      <c r="N241" s="433"/>
      <c r="O241" s="433"/>
      <c r="P241" s="95"/>
      <c r="Q241" s="178"/>
      <c r="R241" s="178" t="str">
        <f t="shared" si="243"/>
        <v/>
      </c>
      <c r="S241" s="95" t="str">
        <f t="shared" si="244"/>
        <v/>
      </c>
      <c r="T241" s="436"/>
      <c r="U241" s="95"/>
      <c r="V241" s="178"/>
      <c r="W241" s="178" t="str">
        <f t="shared" si="245"/>
        <v/>
      </c>
      <c r="X241" s="95" t="str">
        <f t="shared" si="246"/>
        <v/>
      </c>
      <c r="Y241" s="436"/>
      <c r="Z241" s="95"/>
      <c r="AA241" s="178"/>
      <c r="AB241" s="178" t="str">
        <f t="shared" si="247"/>
        <v/>
      </c>
      <c r="AC241" s="95" t="str">
        <f t="shared" si="248"/>
        <v/>
      </c>
      <c r="AD241" s="436"/>
      <c r="AE241" s="95"/>
      <c r="AF241" s="178"/>
      <c r="AG241" s="178" t="str">
        <f t="shared" si="249"/>
        <v/>
      </c>
      <c r="AH241" s="95" t="str">
        <f t="shared" si="250"/>
        <v/>
      </c>
      <c r="AI241" s="436"/>
      <c r="AJ241" s="95"/>
      <c r="AK241" s="178"/>
      <c r="AL241" s="178" t="str">
        <f t="shared" si="251"/>
        <v/>
      </c>
      <c r="AM241" s="95" t="str">
        <f t="shared" si="252"/>
        <v/>
      </c>
      <c r="AN241" s="436"/>
      <c r="AO241" s="95"/>
      <c r="AP241" s="178"/>
      <c r="AQ241" s="178" t="str">
        <f t="shared" si="253"/>
        <v/>
      </c>
      <c r="AR241" s="95" t="str">
        <f t="shared" si="254"/>
        <v/>
      </c>
      <c r="AS241" s="436"/>
      <c r="AT241" s="95"/>
      <c r="AU241" s="178"/>
      <c r="AV241" s="178" t="str">
        <f t="shared" si="255"/>
        <v/>
      </c>
      <c r="AW241" s="95" t="str">
        <f t="shared" si="256"/>
        <v/>
      </c>
      <c r="AX241" s="436"/>
    </row>
    <row r="242" spans="2:50" ht="15.75" hidden="1">
      <c r="B242" s="443" t="s">
        <v>167</v>
      </c>
      <c r="C242" s="444"/>
      <c r="D242" s="444"/>
      <c r="E242" s="444"/>
      <c r="F242" s="444"/>
      <c r="G242" s="444"/>
      <c r="H242" s="444"/>
      <c r="I242" s="151"/>
      <c r="J242" s="151"/>
      <c r="K242" s="151"/>
      <c r="L242" s="151"/>
      <c r="M242" s="151"/>
      <c r="N242" s="433" t="s">
        <v>159</v>
      </c>
      <c r="O242" s="446" t="s">
        <v>106</v>
      </c>
      <c r="P242" s="448">
        <f>AT222+1</f>
        <v>45951</v>
      </c>
      <c r="Q242" s="435"/>
      <c r="R242" s="435"/>
      <c r="S242" s="435"/>
      <c r="T242" s="435"/>
      <c r="U242" s="448">
        <f>P242+1</f>
        <v>45952</v>
      </c>
      <c r="V242" s="435"/>
      <c r="W242" s="435"/>
      <c r="X242" s="435"/>
      <c r="Y242" s="435"/>
      <c r="Z242" s="448">
        <f>U242+1</f>
        <v>45953</v>
      </c>
      <c r="AA242" s="435"/>
      <c r="AB242" s="435"/>
      <c r="AC242" s="435"/>
      <c r="AD242" s="435"/>
      <c r="AE242" s="448">
        <f>Z242+1</f>
        <v>45954</v>
      </c>
      <c r="AF242" s="435"/>
      <c r="AG242" s="435"/>
      <c r="AH242" s="435"/>
      <c r="AI242" s="435"/>
      <c r="AJ242" s="448">
        <f>AE242+1</f>
        <v>45955</v>
      </c>
      <c r="AK242" s="435"/>
      <c r="AL242" s="435"/>
      <c r="AM242" s="435"/>
      <c r="AN242" s="435"/>
      <c r="AO242" s="448">
        <f>AJ242+1</f>
        <v>45956</v>
      </c>
      <c r="AP242" s="435"/>
      <c r="AQ242" s="435"/>
      <c r="AR242" s="435"/>
      <c r="AS242" s="435"/>
      <c r="AT242" s="448">
        <f>AO242+1</f>
        <v>45957</v>
      </c>
      <c r="AU242" s="435"/>
      <c r="AV242" s="435"/>
      <c r="AW242" s="435"/>
      <c r="AX242" s="435"/>
    </row>
    <row r="243" spans="2:50" ht="15.75" hidden="1">
      <c r="B243" s="445"/>
      <c r="C243" s="445"/>
      <c r="D243" s="445"/>
      <c r="E243" s="445"/>
      <c r="F243" s="445"/>
      <c r="G243" s="445"/>
      <c r="H243" s="445"/>
      <c r="I243" s="151"/>
      <c r="J243" s="151"/>
      <c r="K243" s="151"/>
      <c r="L243" s="151"/>
      <c r="M243" s="151"/>
      <c r="N243" s="433"/>
      <c r="O243" s="447"/>
      <c r="P243" s="448" t="s">
        <v>120</v>
      </c>
      <c r="Q243" s="435"/>
      <c r="R243" s="435"/>
      <c r="S243" s="435"/>
      <c r="T243" s="435"/>
      <c r="U243" s="448" t="s">
        <v>114</v>
      </c>
      <c r="V243" s="435"/>
      <c r="W243" s="435"/>
      <c r="X243" s="435"/>
      <c r="Y243" s="435"/>
      <c r="Z243" s="448" t="s">
        <v>115</v>
      </c>
      <c r="AA243" s="435"/>
      <c r="AB243" s="435"/>
      <c r="AC243" s="435"/>
      <c r="AD243" s="435"/>
      <c r="AE243" s="448" t="s">
        <v>116</v>
      </c>
      <c r="AF243" s="435"/>
      <c r="AG243" s="435"/>
      <c r="AH243" s="435"/>
      <c r="AI243" s="435"/>
      <c r="AJ243" s="448" t="s">
        <v>117</v>
      </c>
      <c r="AK243" s="435"/>
      <c r="AL243" s="435"/>
      <c r="AM243" s="435"/>
      <c r="AN243" s="435"/>
      <c r="AO243" s="448" t="s">
        <v>118</v>
      </c>
      <c r="AP243" s="435"/>
      <c r="AQ243" s="435"/>
      <c r="AR243" s="435"/>
      <c r="AS243" s="435"/>
      <c r="AT243" s="448" t="s">
        <v>119</v>
      </c>
      <c r="AU243" s="435"/>
      <c r="AV243" s="435"/>
      <c r="AW243" s="435"/>
      <c r="AX243" s="435"/>
    </row>
    <row r="244" spans="2:50" hidden="1">
      <c r="B244" s="433" t="s">
        <v>155</v>
      </c>
      <c r="C244" s="433" t="s">
        <v>147</v>
      </c>
      <c r="D244" s="433"/>
      <c r="E244" s="433" t="s">
        <v>149</v>
      </c>
      <c r="F244" s="433"/>
      <c r="G244" s="433"/>
      <c r="H244" s="440" t="s">
        <v>156</v>
      </c>
      <c r="I244" s="434" t="s">
        <v>225</v>
      </c>
      <c r="J244" s="434"/>
      <c r="K244" s="434"/>
      <c r="L244" s="434" t="s">
        <v>156</v>
      </c>
      <c r="M244" s="434" t="s">
        <v>168</v>
      </c>
      <c r="N244" s="433"/>
      <c r="O244" s="433" t="s">
        <v>158</v>
      </c>
      <c r="P244" s="430" t="s">
        <v>152</v>
      </c>
      <c r="Q244" s="431"/>
      <c r="R244" s="431"/>
      <c r="S244" s="432"/>
      <c r="T244" s="433" t="s">
        <v>156</v>
      </c>
      <c r="U244" s="430" t="s">
        <v>152</v>
      </c>
      <c r="V244" s="431"/>
      <c r="W244" s="431"/>
      <c r="X244" s="432"/>
      <c r="Y244" s="433" t="s">
        <v>156</v>
      </c>
      <c r="Z244" s="430" t="s">
        <v>152</v>
      </c>
      <c r="AA244" s="431"/>
      <c r="AB244" s="431"/>
      <c r="AC244" s="432"/>
      <c r="AD244" s="433" t="s">
        <v>156</v>
      </c>
      <c r="AE244" s="430" t="s">
        <v>152</v>
      </c>
      <c r="AF244" s="431"/>
      <c r="AG244" s="431"/>
      <c r="AH244" s="432"/>
      <c r="AI244" s="433" t="s">
        <v>156</v>
      </c>
      <c r="AJ244" s="430" t="s">
        <v>152</v>
      </c>
      <c r="AK244" s="431"/>
      <c r="AL244" s="431"/>
      <c r="AM244" s="432"/>
      <c r="AN244" s="433" t="s">
        <v>156</v>
      </c>
      <c r="AO244" s="430" t="s">
        <v>152</v>
      </c>
      <c r="AP244" s="431"/>
      <c r="AQ244" s="431"/>
      <c r="AR244" s="432"/>
      <c r="AS244" s="433" t="s">
        <v>156</v>
      </c>
      <c r="AT244" s="430" t="s">
        <v>152</v>
      </c>
      <c r="AU244" s="431"/>
      <c r="AV244" s="431"/>
      <c r="AW244" s="432"/>
      <c r="AX244" s="433" t="s">
        <v>156</v>
      </c>
    </row>
    <row r="245" spans="2:50" hidden="1">
      <c r="B245" s="433"/>
      <c r="C245" s="433"/>
      <c r="D245" s="433"/>
      <c r="E245" s="433" t="s">
        <v>148</v>
      </c>
      <c r="F245" s="433"/>
      <c r="G245" s="433"/>
      <c r="H245" s="441"/>
      <c r="I245" s="434" t="s">
        <v>148</v>
      </c>
      <c r="J245" s="434"/>
      <c r="K245" s="434"/>
      <c r="L245" s="434"/>
      <c r="M245" s="434"/>
      <c r="N245" s="433"/>
      <c r="O245" s="433"/>
      <c r="P245" s="430" t="s">
        <v>153</v>
      </c>
      <c r="Q245" s="431"/>
      <c r="R245" s="431"/>
      <c r="S245" s="432"/>
      <c r="T245" s="433"/>
      <c r="U245" s="430" t="s">
        <v>153</v>
      </c>
      <c r="V245" s="431"/>
      <c r="W245" s="431"/>
      <c r="X245" s="432"/>
      <c r="Y245" s="433"/>
      <c r="Z245" s="430" t="s">
        <v>153</v>
      </c>
      <c r="AA245" s="431"/>
      <c r="AB245" s="431"/>
      <c r="AC245" s="432"/>
      <c r="AD245" s="433"/>
      <c r="AE245" s="430" t="s">
        <v>153</v>
      </c>
      <c r="AF245" s="431"/>
      <c r="AG245" s="431"/>
      <c r="AH245" s="432"/>
      <c r="AI245" s="433"/>
      <c r="AJ245" s="430" t="s">
        <v>153</v>
      </c>
      <c r="AK245" s="431"/>
      <c r="AL245" s="431"/>
      <c r="AM245" s="432"/>
      <c r="AN245" s="433"/>
      <c r="AO245" s="430" t="s">
        <v>153</v>
      </c>
      <c r="AP245" s="431"/>
      <c r="AQ245" s="431"/>
      <c r="AR245" s="432"/>
      <c r="AS245" s="433"/>
      <c r="AT245" s="430" t="s">
        <v>153</v>
      </c>
      <c r="AU245" s="431"/>
      <c r="AV245" s="431"/>
      <c r="AW245" s="432"/>
      <c r="AX245" s="433"/>
    </row>
    <row r="246" spans="2:50" hidden="1">
      <c r="B246" s="433"/>
      <c r="C246" s="433"/>
      <c r="D246" s="433"/>
      <c r="E246" s="94" t="s">
        <v>150</v>
      </c>
      <c r="F246" s="94" t="s">
        <v>151</v>
      </c>
      <c r="G246" s="94" t="s">
        <v>154</v>
      </c>
      <c r="H246" s="442"/>
      <c r="I246" s="153" t="s">
        <v>150</v>
      </c>
      <c r="J246" s="153" t="s">
        <v>151</v>
      </c>
      <c r="K246" s="153" t="s">
        <v>154</v>
      </c>
      <c r="L246" s="434"/>
      <c r="M246" s="434"/>
      <c r="N246" s="433"/>
      <c r="O246" s="433"/>
      <c r="P246" s="94" t="s">
        <v>150</v>
      </c>
      <c r="Q246" s="94" t="s">
        <v>151</v>
      </c>
      <c r="R246" s="94" t="s">
        <v>154</v>
      </c>
      <c r="S246" s="94" t="s">
        <v>168</v>
      </c>
      <c r="T246" s="433"/>
      <c r="U246" s="94" t="s">
        <v>150</v>
      </c>
      <c r="V246" s="94" t="s">
        <v>151</v>
      </c>
      <c r="W246" s="94" t="s">
        <v>154</v>
      </c>
      <c r="X246" s="94" t="s">
        <v>168</v>
      </c>
      <c r="Y246" s="433"/>
      <c r="Z246" s="94" t="s">
        <v>150</v>
      </c>
      <c r="AA246" s="94" t="s">
        <v>151</v>
      </c>
      <c r="AB246" s="94" t="s">
        <v>154</v>
      </c>
      <c r="AC246" s="94" t="s">
        <v>168</v>
      </c>
      <c r="AD246" s="43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3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3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3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33"/>
    </row>
    <row r="247" spans="2:50" hidden="1">
      <c r="B247" s="435" t="s">
        <v>140</v>
      </c>
      <c r="C247" s="95">
        <f>C227</f>
        <v>1</v>
      </c>
      <c r="D247" s="95" t="s">
        <v>425</v>
      </c>
      <c r="E247" s="95">
        <v>17</v>
      </c>
      <c r="F247" s="95">
        <v>2000</v>
      </c>
      <c r="G247" s="178">
        <f t="shared" ref="G247:G248" si="260">F247/E247</f>
        <v>117.64705882352941</v>
      </c>
      <c r="H247" s="457">
        <f>AVERAGE(G247:G261)</f>
        <v>87.66968325791855</v>
      </c>
      <c r="I247" s="154">
        <f t="shared" ref="I247:I249" si="261">IFERROR(AVERAGE(P247,U247,Z247,AE247,AJ247,AO247,AT247),"")</f>
        <v>17</v>
      </c>
      <c r="J247" s="154">
        <f t="shared" ref="J247:J249" si="262">IFERROR(AVERAGE(Q247,V247,AA247,AF247,AK247,AP247,AU247),"")</f>
        <v>1930.6878083783454</v>
      </c>
      <c r="K247" s="155">
        <f t="shared" ref="K247:K249" si="263">IFERROR(AVERAGE(R247,W247,AB247,AG247,AL247,AQ247,AV247),"")</f>
        <v>113.56987108107914</v>
      </c>
      <c r="L247" s="449">
        <f>IFERROR(AVERAGE(K247:K261),"-")</f>
        <v>84.338688238797332</v>
      </c>
      <c r="M247" s="154">
        <f>IFERROR(RANK(K247, K$247:K$261),"")</f>
        <v>1</v>
      </c>
      <c r="N247" s="433"/>
      <c r="O247" s="433"/>
      <c r="P247" s="95">
        <v>17</v>
      </c>
      <c r="Q247" s="178">
        <v>1938.6666666666665</v>
      </c>
      <c r="R247" s="178">
        <f>IFERROR(Q247/P247,"")</f>
        <v>114.0392156862745</v>
      </c>
      <c r="S247" s="95">
        <f>IFERROR(RANK(R247, R$247:R$261),"")</f>
        <v>1</v>
      </c>
      <c r="T247" s="436">
        <f>AVERAGE(R247:R261)</f>
        <v>84.582512228471543</v>
      </c>
      <c r="U247" s="95">
        <v>17</v>
      </c>
      <c r="V247" s="178">
        <v>1908.2608695652175</v>
      </c>
      <c r="W247" s="178">
        <f>IFERROR(V247/U247,"")</f>
        <v>112.25063938618926</v>
      </c>
      <c r="X247" s="95">
        <f>IFERROR(RANK(W247, W$247:W$261),"")</f>
        <v>1</v>
      </c>
      <c r="Y247" s="436">
        <f>AVERAGE(W247:W261)</f>
        <v>83.683698813973763</v>
      </c>
      <c r="Z247" s="95">
        <v>17</v>
      </c>
      <c r="AA247" s="178">
        <v>1944.0000000000005</v>
      </c>
      <c r="AB247" s="178">
        <f>IFERROR(AA247/Z247,"")</f>
        <v>114.35294117647061</v>
      </c>
      <c r="AC247" s="95">
        <f>IFERROR(RANK(AB247, AB$247:AB$261),"")</f>
        <v>1</v>
      </c>
      <c r="AD247" s="436">
        <f>AVERAGE(AB247:AB261)</f>
        <v>84.649547511312221</v>
      </c>
      <c r="AE247" s="95">
        <v>17</v>
      </c>
      <c r="AF247" s="178">
        <v>1942.9411764705883</v>
      </c>
      <c r="AG247" s="178">
        <f>IFERROR(AF247/AE247,"")</f>
        <v>114.29065743944636</v>
      </c>
      <c r="AH247" s="95">
        <f>IFERROR(RANK(AG247, AG$247:AG$261),"")</f>
        <v>1</v>
      </c>
      <c r="AI247" s="436">
        <f>AVERAGE(AG247:AG261)</f>
        <v>84.789559488953955</v>
      </c>
      <c r="AJ247" s="95">
        <v>17</v>
      </c>
      <c r="AK247" s="178">
        <v>1945.9459459459465</v>
      </c>
      <c r="AL247" s="178">
        <f>IFERROR(AK247/AJ247,"")</f>
        <v>114.46740858505568</v>
      </c>
      <c r="AM247" s="95">
        <f>IFERROR(RANK(AL247, AL$247:AL$261),"")</f>
        <v>1</v>
      </c>
      <c r="AN247" s="436">
        <f>AVERAGE(AL247:AL261)</f>
        <v>84.829858138681686</v>
      </c>
      <c r="AO247" s="95">
        <v>17</v>
      </c>
      <c r="AP247" s="178">
        <v>1915.0000000000005</v>
      </c>
      <c r="AQ247" s="178">
        <f>IFERROR(AP247/AO247,"")</f>
        <v>112.64705882352943</v>
      </c>
      <c r="AR247" s="95">
        <f>IFERROR(RANK(AQ247, AQ$247:AQ$261),"")</f>
        <v>1</v>
      </c>
      <c r="AS247" s="436">
        <f>AVERAGE(AQ247:AQ261)</f>
        <v>83.789188752424053</v>
      </c>
      <c r="AT247" s="95">
        <v>17</v>
      </c>
      <c r="AU247" s="178">
        <v>1920.0000000000005</v>
      </c>
      <c r="AV247" s="178">
        <f>IFERROR(AU247/AT247,"")</f>
        <v>112.94117647058826</v>
      </c>
      <c r="AW247" s="95">
        <f>IFERROR(RANK(AV247, AV$247:AV$261),"")</f>
        <v>1</v>
      </c>
      <c r="AX247" s="436">
        <f>AVERAGE(AV247:AV261)</f>
        <v>84.046452737764128</v>
      </c>
    </row>
    <row r="248" spans="2:50" hidden="1">
      <c r="B248" s="435"/>
      <c r="C248" s="95">
        <f t="shared" ref="C248:C261" si="264">C228</f>
        <v>2</v>
      </c>
      <c r="D248" s="95" t="s">
        <v>426</v>
      </c>
      <c r="E248" s="95">
        <v>26</v>
      </c>
      <c r="F248" s="95">
        <v>1500</v>
      </c>
      <c r="G248" s="178">
        <f t="shared" si="260"/>
        <v>57.692307692307693</v>
      </c>
      <c r="H248" s="458"/>
      <c r="I248" s="154">
        <f t="shared" si="261"/>
        <v>26</v>
      </c>
      <c r="J248" s="154">
        <f t="shared" si="262"/>
        <v>1432.7951403094032</v>
      </c>
      <c r="K248" s="155">
        <f t="shared" si="263"/>
        <v>55.107505396515513</v>
      </c>
      <c r="L248" s="449"/>
      <c r="M248" s="154">
        <f t="shared" ref="M248:M261" si="265">IFERROR(RANK(K248, K$247:K$261),"")</f>
        <v>2</v>
      </c>
      <c r="N248" s="433"/>
      <c r="O248" s="433"/>
      <c r="P248" s="95">
        <v>26</v>
      </c>
      <c r="Q248" s="178">
        <v>1433.2710280373831</v>
      </c>
      <c r="R248" s="178">
        <f t="shared" ref="R248:R261" si="266">IFERROR(Q248/P248,"")</f>
        <v>55.125808770668577</v>
      </c>
      <c r="S248" s="95">
        <f t="shared" ref="S248:S261" si="267">IFERROR(RANK(R248, R$247:R$261),"")</f>
        <v>2</v>
      </c>
      <c r="T248" s="436"/>
      <c r="U248" s="95">
        <v>26</v>
      </c>
      <c r="V248" s="178">
        <v>1433.0357142857144</v>
      </c>
      <c r="W248" s="178">
        <f t="shared" ref="W248:W261" si="268">IFERROR(V248/U248,"")</f>
        <v>55.116758241758248</v>
      </c>
      <c r="X248" s="95">
        <f t="shared" ref="X248:X261" si="269">IFERROR(RANK(W248, W$247:W$261),"")</f>
        <v>2</v>
      </c>
      <c r="Y248" s="436"/>
      <c r="Z248" s="95">
        <v>26</v>
      </c>
      <c r="AA248" s="178">
        <v>1428.6</v>
      </c>
      <c r="AB248" s="178">
        <f t="shared" ref="AB248:AB261" si="270">IFERROR(AA248/Z248,"")</f>
        <v>54.946153846153841</v>
      </c>
      <c r="AC248" s="95">
        <f t="shared" ref="AC248:AC261" si="271">IFERROR(RANK(AB248, AB$247:AB$261),"")</f>
        <v>2</v>
      </c>
      <c r="AD248" s="436"/>
      <c r="AE248" s="95">
        <v>26</v>
      </c>
      <c r="AF248" s="178">
        <v>1437.5000000000005</v>
      </c>
      <c r="AG248" s="178">
        <f t="shared" ref="AG248:AG261" si="272">IFERROR(AF248/AE248,"")</f>
        <v>55.288461538461554</v>
      </c>
      <c r="AH248" s="95">
        <f t="shared" ref="AH248:AH261" si="273">IFERROR(RANK(AG248, AG$247:AG$261),"")</f>
        <v>2</v>
      </c>
      <c r="AI248" s="436"/>
      <c r="AJ248" s="95">
        <v>26</v>
      </c>
      <c r="AK248" s="178">
        <v>1435.0000000000005</v>
      </c>
      <c r="AL248" s="178">
        <f t="shared" ref="AL248:AL261" si="274">IFERROR(AK248/AJ248,"")</f>
        <v>55.192307692307708</v>
      </c>
      <c r="AM248" s="95">
        <f t="shared" ref="AM248:AM261" si="275">IFERROR(RANK(AL248, AL$247:AL$261),"")</f>
        <v>2</v>
      </c>
      <c r="AN248" s="436"/>
      <c r="AO248" s="95">
        <v>26</v>
      </c>
      <c r="AP248" s="178">
        <v>1428.2142857142856</v>
      </c>
      <c r="AQ248" s="178">
        <f t="shared" ref="AQ248:AQ261" si="276">IFERROR(AP248/AO248,"")</f>
        <v>54.931318681318672</v>
      </c>
      <c r="AR248" s="95">
        <f t="shared" ref="AR248:AR261" si="277">IFERROR(RANK(AQ248, AQ$247:AQ$261),"")</f>
        <v>2</v>
      </c>
      <c r="AS248" s="436"/>
      <c r="AT248" s="95">
        <v>26</v>
      </c>
      <c r="AU248" s="178">
        <v>1433.9449541284403</v>
      </c>
      <c r="AV248" s="178">
        <f t="shared" ref="AV248:AV261" si="278">IFERROR(AU248/AT248,"")</f>
        <v>55.151729004940009</v>
      </c>
      <c r="AW248" s="95">
        <f t="shared" ref="AW248:AW261" si="279">IFERROR(RANK(AV248, AV$247:AV$261),"")</f>
        <v>2</v>
      </c>
      <c r="AX248" s="436"/>
    </row>
    <row r="249" spans="2:50" hidden="1">
      <c r="B249" s="435"/>
      <c r="C249" s="95">
        <f t="shared" si="264"/>
        <v>3</v>
      </c>
      <c r="D249" s="95"/>
      <c r="E249" s="95"/>
      <c r="F249" s="95"/>
      <c r="G249" s="95"/>
      <c r="H249" s="458"/>
      <c r="I249" s="154" t="str">
        <f t="shared" si="261"/>
        <v/>
      </c>
      <c r="J249" s="154" t="str">
        <f t="shared" si="262"/>
        <v/>
      </c>
      <c r="K249" s="155" t="str">
        <f t="shared" si="263"/>
        <v/>
      </c>
      <c r="L249" s="449"/>
      <c r="M249" s="154" t="str">
        <f t="shared" si="265"/>
        <v/>
      </c>
      <c r="N249" s="433"/>
      <c r="O249" s="433"/>
      <c r="P249" s="95"/>
      <c r="Q249" s="178"/>
      <c r="R249" s="178" t="str">
        <f t="shared" si="266"/>
        <v/>
      </c>
      <c r="S249" s="95" t="str">
        <f t="shared" si="267"/>
        <v/>
      </c>
      <c r="T249" s="436"/>
      <c r="U249" s="95"/>
      <c r="V249" s="178"/>
      <c r="W249" s="178" t="str">
        <f t="shared" si="268"/>
        <v/>
      </c>
      <c r="X249" s="95" t="str">
        <f t="shared" si="269"/>
        <v/>
      </c>
      <c r="Y249" s="436"/>
      <c r="Z249" s="95"/>
      <c r="AA249" s="178"/>
      <c r="AB249" s="178" t="str">
        <f t="shared" si="270"/>
        <v/>
      </c>
      <c r="AC249" s="95" t="str">
        <f t="shared" si="271"/>
        <v/>
      </c>
      <c r="AD249" s="436"/>
      <c r="AE249" s="95"/>
      <c r="AF249" s="178"/>
      <c r="AG249" s="178" t="str">
        <f t="shared" si="272"/>
        <v/>
      </c>
      <c r="AH249" s="95" t="str">
        <f t="shared" si="273"/>
        <v/>
      </c>
      <c r="AI249" s="436"/>
      <c r="AJ249" s="95"/>
      <c r="AK249" s="178"/>
      <c r="AL249" s="178" t="str">
        <f t="shared" si="274"/>
        <v/>
      </c>
      <c r="AM249" s="95" t="str">
        <f t="shared" si="275"/>
        <v/>
      </c>
      <c r="AN249" s="436"/>
      <c r="AO249" s="95"/>
      <c r="AP249" s="178"/>
      <c r="AQ249" s="178" t="str">
        <f t="shared" si="276"/>
        <v/>
      </c>
      <c r="AR249" s="95" t="str">
        <f t="shared" si="277"/>
        <v/>
      </c>
      <c r="AS249" s="436"/>
      <c r="AT249" s="95"/>
      <c r="AU249" s="178"/>
      <c r="AV249" s="178" t="str">
        <f t="shared" si="278"/>
        <v/>
      </c>
      <c r="AW249" s="95" t="str">
        <f t="shared" si="279"/>
        <v/>
      </c>
      <c r="AX249" s="436"/>
    </row>
    <row r="250" spans="2:50" hidden="1">
      <c r="B250" s="435"/>
      <c r="C250" s="95">
        <f t="shared" si="264"/>
        <v>4</v>
      </c>
      <c r="D250" s="95"/>
      <c r="E250" s="95"/>
      <c r="F250" s="95"/>
      <c r="G250" s="95"/>
      <c r="H250" s="458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9"/>
      <c r="M250" s="154" t="str">
        <f t="shared" si="265"/>
        <v/>
      </c>
      <c r="N250" s="433"/>
      <c r="O250" s="433"/>
      <c r="P250" s="95"/>
      <c r="Q250" s="178"/>
      <c r="R250" s="178" t="str">
        <f t="shared" si="266"/>
        <v/>
      </c>
      <c r="S250" s="95" t="str">
        <f t="shared" si="267"/>
        <v/>
      </c>
      <c r="T250" s="436"/>
      <c r="U250" s="95"/>
      <c r="V250" s="178"/>
      <c r="W250" s="178" t="str">
        <f t="shared" si="268"/>
        <v/>
      </c>
      <c r="X250" s="95" t="str">
        <f t="shared" si="269"/>
        <v/>
      </c>
      <c r="Y250" s="436"/>
      <c r="Z250" s="95"/>
      <c r="AA250" s="178"/>
      <c r="AB250" s="178" t="str">
        <f t="shared" si="270"/>
        <v/>
      </c>
      <c r="AC250" s="95" t="str">
        <f t="shared" si="271"/>
        <v/>
      </c>
      <c r="AD250" s="436"/>
      <c r="AE250" s="95"/>
      <c r="AF250" s="178"/>
      <c r="AG250" s="178" t="str">
        <f t="shared" si="272"/>
        <v/>
      </c>
      <c r="AH250" s="95" t="str">
        <f t="shared" si="273"/>
        <v/>
      </c>
      <c r="AI250" s="436"/>
      <c r="AJ250" s="95"/>
      <c r="AK250" s="178"/>
      <c r="AL250" s="178" t="str">
        <f t="shared" si="274"/>
        <v/>
      </c>
      <c r="AM250" s="95" t="str">
        <f t="shared" si="275"/>
        <v/>
      </c>
      <c r="AN250" s="436"/>
      <c r="AO250" s="95"/>
      <c r="AP250" s="178"/>
      <c r="AQ250" s="178" t="str">
        <f t="shared" si="276"/>
        <v/>
      </c>
      <c r="AR250" s="95" t="str">
        <f t="shared" si="277"/>
        <v/>
      </c>
      <c r="AS250" s="436"/>
      <c r="AT250" s="95"/>
      <c r="AU250" s="178"/>
      <c r="AV250" s="178" t="str">
        <f t="shared" si="278"/>
        <v/>
      </c>
      <c r="AW250" s="95" t="str">
        <f t="shared" si="279"/>
        <v/>
      </c>
      <c r="AX250" s="436"/>
    </row>
    <row r="251" spans="2:50" hidden="1">
      <c r="B251" s="435"/>
      <c r="C251" s="95">
        <f t="shared" si="264"/>
        <v>5</v>
      </c>
      <c r="D251" s="95"/>
      <c r="E251" s="95"/>
      <c r="F251" s="95"/>
      <c r="G251" s="95"/>
      <c r="H251" s="458"/>
      <c r="I251" s="154" t="str">
        <f t="shared" ref="I251:I261" si="280">IFERROR(AVERAGE(P251,U251,Z251,AE251,AJ251,AO251,AT251),"")</f>
        <v/>
      </c>
      <c r="J251" s="154" t="str">
        <f t="shared" ref="J251:J261" si="281">IFERROR(AVERAGE(Q251,V251,AA251,AF251,AK251,AP251,AU251),"")</f>
        <v/>
      </c>
      <c r="K251" s="155" t="str">
        <f t="shared" ref="K251:K261" si="282">IFERROR(AVERAGE(R251,W251,AB251,AG251,AL251,AQ251,AV251),"")</f>
        <v/>
      </c>
      <c r="L251" s="449"/>
      <c r="M251" s="154" t="str">
        <f t="shared" si="265"/>
        <v/>
      </c>
      <c r="N251" s="433"/>
      <c r="O251" s="433"/>
      <c r="P251" s="95"/>
      <c r="Q251" s="178"/>
      <c r="R251" s="178" t="str">
        <f t="shared" si="266"/>
        <v/>
      </c>
      <c r="S251" s="95" t="str">
        <f t="shared" si="267"/>
        <v/>
      </c>
      <c r="T251" s="436"/>
      <c r="U251" s="95"/>
      <c r="V251" s="178"/>
      <c r="W251" s="178" t="str">
        <f t="shared" si="268"/>
        <v/>
      </c>
      <c r="X251" s="95" t="str">
        <f t="shared" si="269"/>
        <v/>
      </c>
      <c r="Y251" s="436"/>
      <c r="Z251" s="95"/>
      <c r="AA251" s="178"/>
      <c r="AB251" s="178" t="str">
        <f t="shared" si="270"/>
        <v/>
      </c>
      <c r="AC251" s="95" t="str">
        <f t="shared" si="271"/>
        <v/>
      </c>
      <c r="AD251" s="436"/>
      <c r="AE251" s="95"/>
      <c r="AF251" s="178"/>
      <c r="AG251" s="178" t="str">
        <f t="shared" si="272"/>
        <v/>
      </c>
      <c r="AH251" s="95" t="str">
        <f t="shared" si="273"/>
        <v/>
      </c>
      <c r="AI251" s="436"/>
      <c r="AJ251" s="95"/>
      <c r="AK251" s="178"/>
      <c r="AL251" s="178" t="str">
        <f t="shared" si="274"/>
        <v/>
      </c>
      <c r="AM251" s="95" t="str">
        <f t="shared" si="275"/>
        <v/>
      </c>
      <c r="AN251" s="436"/>
      <c r="AO251" s="95"/>
      <c r="AP251" s="178"/>
      <c r="AQ251" s="178" t="str">
        <f t="shared" si="276"/>
        <v/>
      </c>
      <c r="AR251" s="95" t="str">
        <f t="shared" si="277"/>
        <v/>
      </c>
      <c r="AS251" s="436"/>
      <c r="AT251" s="95"/>
      <c r="AU251" s="178"/>
      <c r="AV251" s="178" t="str">
        <f t="shared" si="278"/>
        <v/>
      </c>
      <c r="AW251" s="95" t="str">
        <f t="shared" si="279"/>
        <v/>
      </c>
      <c r="AX251" s="436"/>
    </row>
    <row r="252" spans="2:50" hidden="1">
      <c r="B252" s="435"/>
      <c r="C252" s="95">
        <f t="shared" si="264"/>
        <v>6</v>
      </c>
      <c r="D252" s="95"/>
      <c r="E252" s="95"/>
      <c r="F252" s="95"/>
      <c r="G252" s="95"/>
      <c r="H252" s="458"/>
      <c r="I252" s="154" t="str">
        <f t="shared" si="280"/>
        <v/>
      </c>
      <c r="J252" s="154" t="str">
        <f t="shared" si="281"/>
        <v/>
      </c>
      <c r="K252" s="155" t="str">
        <f t="shared" si="282"/>
        <v/>
      </c>
      <c r="L252" s="449"/>
      <c r="M252" s="154" t="str">
        <f t="shared" si="265"/>
        <v/>
      </c>
      <c r="N252" s="433"/>
      <c r="O252" s="433"/>
      <c r="P252" s="95"/>
      <c r="Q252" s="178"/>
      <c r="R252" s="178" t="str">
        <f t="shared" si="266"/>
        <v/>
      </c>
      <c r="S252" s="95" t="str">
        <f t="shared" si="267"/>
        <v/>
      </c>
      <c r="T252" s="436"/>
      <c r="U252" s="95"/>
      <c r="V252" s="178"/>
      <c r="W252" s="178" t="str">
        <f t="shared" si="268"/>
        <v/>
      </c>
      <c r="X252" s="95" t="str">
        <f t="shared" si="269"/>
        <v/>
      </c>
      <c r="Y252" s="436"/>
      <c r="Z252" s="95"/>
      <c r="AA252" s="178"/>
      <c r="AB252" s="178" t="str">
        <f t="shared" si="270"/>
        <v/>
      </c>
      <c r="AC252" s="95" t="str">
        <f t="shared" si="271"/>
        <v/>
      </c>
      <c r="AD252" s="436"/>
      <c r="AE252" s="95"/>
      <c r="AF252" s="178"/>
      <c r="AG252" s="178" t="str">
        <f t="shared" si="272"/>
        <v/>
      </c>
      <c r="AH252" s="95" t="str">
        <f t="shared" si="273"/>
        <v/>
      </c>
      <c r="AI252" s="436"/>
      <c r="AJ252" s="95"/>
      <c r="AK252" s="178"/>
      <c r="AL252" s="178" t="str">
        <f t="shared" si="274"/>
        <v/>
      </c>
      <c r="AM252" s="95" t="str">
        <f t="shared" si="275"/>
        <v/>
      </c>
      <c r="AN252" s="436"/>
      <c r="AO252" s="95"/>
      <c r="AP252" s="178"/>
      <c r="AQ252" s="178" t="str">
        <f t="shared" si="276"/>
        <v/>
      </c>
      <c r="AR252" s="95" t="str">
        <f t="shared" si="277"/>
        <v/>
      </c>
      <c r="AS252" s="436"/>
      <c r="AT252" s="95"/>
      <c r="AU252" s="178"/>
      <c r="AV252" s="178" t="str">
        <f t="shared" si="278"/>
        <v/>
      </c>
      <c r="AW252" s="95" t="str">
        <f t="shared" si="279"/>
        <v/>
      </c>
      <c r="AX252" s="436"/>
    </row>
    <row r="253" spans="2:50" hidden="1">
      <c r="B253" s="435"/>
      <c r="C253" s="95">
        <f t="shared" si="264"/>
        <v>7</v>
      </c>
      <c r="D253" s="95"/>
      <c r="E253" s="95"/>
      <c r="F253" s="95"/>
      <c r="G253" s="95"/>
      <c r="H253" s="458"/>
      <c r="I253" s="154" t="str">
        <f t="shared" si="280"/>
        <v/>
      </c>
      <c r="J253" s="154" t="str">
        <f t="shared" si="281"/>
        <v/>
      </c>
      <c r="K253" s="155" t="str">
        <f t="shared" si="282"/>
        <v/>
      </c>
      <c r="L253" s="449"/>
      <c r="M253" s="154" t="str">
        <f t="shared" si="265"/>
        <v/>
      </c>
      <c r="N253" s="433"/>
      <c r="O253" s="433"/>
      <c r="P253" s="95"/>
      <c r="Q253" s="178"/>
      <c r="R253" s="178" t="str">
        <f t="shared" si="266"/>
        <v/>
      </c>
      <c r="S253" s="95" t="str">
        <f t="shared" si="267"/>
        <v/>
      </c>
      <c r="T253" s="436"/>
      <c r="U253" s="95"/>
      <c r="V253" s="178"/>
      <c r="W253" s="178" t="str">
        <f t="shared" si="268"/>
        <v/>
      </c>
      <c r="X253" s="95" t="str">
        <f t="shared" si="269"/>
        <v/>
      </c>
      <c r="Y253" s="436"/>
      <c r="Z253" s="95"/>
      <c r="AA253" s="178"/>
      <c r="AB253" s="178" t="str">
        <f t="shared" si="270"/>
        <v/>
      </c>
      <c r="AC253" s="95" t="str">
        <f t="shared" si="271"/>
        <v/>
      </c>
      <c r="AD253" s="436"/>
      <c r="AE253" s="95"/>
      <c r="AF253" s="178"/>
      <c r="AG253" s="178" t="str">
        <f t="shared" si="272"/>
        <v/>
      </c>
      <c r="AH253" s="95" t="str">
        <f t="shared" si="273"/>
        <v/>
      </c>
      <c r="AI253" s="436"/>
      <c r="AJ253" s="95"/>
      <c r="AK253" s="178"/>
      <c r="AL253" s="178" t="str">
        <f t="shared" si="274"/>
        <v/>
      </c>
      <c r="AM253" s="95" t="str">
        <f t="shared" si="275"/>
        <v/>
      </c>
      <c r="AN253" s="436"/>
      <c r="AO253" s="95"/>
      <c r="AP253" s="178"/>
      <c r="AQ253" s="178" t="str">
        <f t="shared" si="276"/>
        <v/>
      </c>
      <c r="AR253" s="95" t="str">
        <f t="shared" si="277"/>
        <v/>
      </c>
      <c r="AS253" s="436"/>
      <c r="AT253" s="95"/>
      <c r="AU253" s="178"/>
      <c r="AV253" s="178" t="str">
        <f t="shared" si="278"/>
        <v/>
      </c>
      <c r="AW253" s="95" t="str">
        <f t="shared" si="279"/>
        <v/>
      </c>
      <c r="AX253" s="436"/>
    </row>
    <row r="254" spans="2:50" hidden="1">
      <c r="B254" s="435"/>
      <c r="C254" s="95">
        <f t="shared" si="264"/>
        <v>8</v>
      </c>
      <c r="D254" s="95"/>
      <c r="E254" s="95"/>
      <c r="F254" s="95"/>
      <c r="G254" s="95"/>
      <c r="H254" s="458"/>
      <c r="I254" s="154" t="str">
        <f t="shared" si="280"/>
        <v/>
      </c>
      <c r="J254" s="154" t="str">
        <f t="shared" si="281"/>
        <v/>
      </c>
      <c r="K254" s="155" t="str">
        <f t="shared" si="282"/>
        <v/>
      </c>
      <c r="L254" s="449"/>
      <c r="M254" s="154" t="str">
        <f t="shared" si="265"/>
        <v/>
      </c>
      <c r="N254" s="433"/>
      <c r="O254" s="433"/>
      <c r="P254" s="95"/>
      <c r="Q254" s="178"/>
      <c r="R254" s="178" t="str">
        <f t="shared" si="266"/>
        <v/>
      </c>
      <c r="S254" s="95" t="str">
        <f t="shared" si="267"/>
        <v/>
      </c>
      <c r="T254" s="436"/>
      <c r="U254" s="95"/>
      <c r="V254" s="178"/>
      <c r="W254" s="178" t="str">
        <f t="shared" si="268"/>
        <v/>
      </c>
      <c r="X254" s="95" t="str">
        <f t="shared" si="269"/>
        <v/>
      </c>
      <c r="Y254" s="436"/>
      <c r="Z254" s="95"/>
      <c r="AA254" s="178"/>
      <c r="AB254" s="178" t="str">
        <f t="shared" si="270"/>
        <v/>
      </c>
      <c r="AC254" s="95" t="str">
        <f t="shared" si="271"/>
        <v/>
      </c>
      <c r="AD254" s="436"/>
      <c r="AE254" s="95"/>
      <c r="AF254" s="178"/>
      <c r="AG254" s="178" t="str">
        <f t="shared" si="272"/>
        <v/>
      </c>
      <c r="AH254" s="95" t="str">
        <f t="shared" si="273"/>
        <v/>
      </c>
      <c r="AI254" s="436"/>
      <c r="AJ254" s="95"/>
      <c r="AK254" s="178"/>
      <c r="AL254" s="178" t="str">
        <f t="shared" si="274"/>
        <v/>
      </c>
      <c r="AM254" s="95" t="str">
        <f t="shared" si="275"/>
        <v/>
      </c>
      <c r="AN254" s="436"/>
      <c r="AO254" s="95"/>
      <c r="AP254" s="178"/>
      <c r="AQ254" s="178" t="str">
        <f t="shared" si="276"/>
        <v/>
      </c>
      <c r="AR254" s="95" t="str">
        <f t="shared" si="277"/>
        <v/>
      </c>
      <c r="AS254" s="436"/>
      <c r="AT254" s="95"/>
      <c r="AU254" s="178"/>
      <c r="AV254" s="178" t="str">
        <f t="shared" si="278"/>
        <v/>
      </c>
      <c r="AW254" s="95" t="str">
        <f t="shared" si="279"/>
        <v/>
      </c>
      <c r="AX254" s="436"/>
    </row>
    <row r="255" spans="2:50" hidden="1">
      <c r="B255" s="435"/>
      <c r="C255" s="95">
        <f t="shared" si="264"/>
        <v>9</v>
      </c>
      <c r="D255" s="95"/>
      <c r="E255" s="95"/>
      <c r="F255" s="95"/>
      <c r="G255" s="95"/>
      <c r="H255" s="458"/>
      <c r="I255" s="154" t="str">
        <f t="shared" si="280"/>
        <v/>
      </c>
      <c r="J255" s="154" t="str">
        <f t="shared" si="281"/>
        <v/>
      </c>
      <c r="K255" s="155" t="str">
        <f t="shared" si="282"/>
        <v/>
      </c>
      <c r="L255" s="449"/>
      <c r="M255" s="154" t="str">
        <f t="shared" si="265"/>
        <v/>
      </c>
      <c r="N255" s="433"/>
      <c r="O255" s="433"/>
      <c r="P255" s="95"/>
      <c r="Q255" s="178"/>
      <c r="R255" s="178" t="str">
        <f t="shared" si="266"/>
        <v/>
      </c>
      <c r="S255" s="95" t="str">
        <f t="shared" si="267"/>
        <v/>
      </c>
      <c r="T255" s="436"/>
      <c r="U255" s="95"/>
      <c r="V255" s="178"/>
      <c r="W255" s="178" t="str">
        <f t="shared" si="268"/>
        <v/>
      </c>
      <c r="X255" s="95" t="str">
        <f t="shared" si="269"/>
        <v/>
      </c>
      <c r="Y255" s="436"/>
      <c r="Z255" s="95"/>
      <c r="AA255" s="178"/>
      <c r="AB255" s="178" t="str">
        <f t="shared" si="270"/>
        <v/>
      </c>
      <c r="AC255" s="95" t="str">
        <f t="shared" si="271"/>
        <v/>
      </c>
      <c r="AD255" s="436"/>
      <c r="AE255" s="95"/>
      <c r="AF255" s="178"/>
      <c r="AG255" s="178" t="str">
        <f t="shared" si="272"/>
        <v/>
      </c>
      <c r="AH255" s="95" t="str">
        <f t="shared" si="273"/>
        <v/>
      </c>
      <c r="AI255" s="436"/>
      <c r="AJ255" s="95"/>
      <c r="AK255" s="178"/>
      <c r="AL255" s="178" t="str">
        <f t="shared" si="274"/>
        <v/>
      </c>
      <c r="AM255" s="95" t="str">
        <f t="shared" si="275"/>
        <v/>
      </c>
      <c r="AN255" s="436"/>
      <c r="AO255" s="95"/>
      <c r="AP255" s="178"/>
      <c r="AQ255" s="178" t="str">
        <f t="shared" si="276"/>
        <v/>
      </c>
      <c r="AR255" s="95" t="str">
        <f t="shared" si="277"/>
        <v/>
      </c>
      <c r="AS255" s="436"/>
      <c r="AT255" s="95"/>
      <c r="AU255" s="178"/>
      <c r="AV255" s="178" t="str">
        <f t="shared" si="278"/>
        <v/>
      </c>
      <c r="AW255" s="95" t="str">
        <f t="shared" si="279"/>
        <v/>
      </c>
      <c r="AX255" s="436"/>
    </row>
    <row r="256" spans="2:50" hidden="1">
      <c r="B256" s="435"/>
      <c r="C256" s="95">
        <f t="shared" si="264"/>
        <v>10</v>
      </c>
      <c r="D256" s="95"/>
      <c r="E256" s="95"/>
      <c r="F256" s="95"/>
      <c r="G256" s="95"/>
      <c r="H256" s="458"/>
      <c r="I256" s="154" t="str">
        <f t="shared" si="280"/>
        <v/>
      </c>
      <c r="J256" s="154" t="str">
        <f t="shared" si="281"/>
        <v/>
      </c>
      <c r="K256" s="155" t="str">
        <f t="shared" si="282"/>
        <v/>
      </c>
      <c r="L256" s="449"/>
      <c r="M256" s="154" t="str">
        <f t="shared" si="265"/>
        <v/>
      </c>
      <c r="N256" s="433"/>
      <c r="O256" s="433"/>
      <c r="P256" s="95"/>
      <c r="Q256" s="178"/>
      <c r="R256" s="178" t="str">
        <f t="shared" si="266"/>
        <v/>
      </c>
      <c r="S256" s="95" t="str">
        <f t="shared" si="267"/>
        <v/>
      </c>
      <c r="T256" s="436"/>
      <c r="U256" s="95"/>
      <c r="V256" s="178"/>
      <c r="W256" s="178" t="str">
        <f t="shared" si="268"/>
        <v/>
      </c>
      <c r="X256" s="95" t="str">
        <f t="shared" si="269"/>
        <v/>
      </c>
      <c r="Y256" s="436"/>
      <c r="Z256" s="95"/>
      <c r="AA256" s="178"/>
      <c r="AB256" s="178" t="str">
        <f t="shared" si="270"/>
        <v/>
      </c>
      <c r="AC256" s="95" t="str">
        <f t="shared" si="271"/>
        <v/>
      </c>
      <c r="AD256" s="436"/>
      <c r="AE256" s="95"/>
      <c r="AF256" s="178"/>
      <c r="AG256" s="178" t="str">
        <f t="shared" si="272"/>
        <v/>
      </c>
      <c r="AH256" s="95" t="str">
        <f t="shared" si="273"/>
        <v/>
      </c>
      <c r="AI256" s="436"/>
      <c r="AJ256" s="95"/>
      <c r="AK256" s="178"/>
      <c r="AL256" s="178" t="str">
        <f t="shared" si="274"/>
        <v/>
      </c>
      <c r="AM256" s="95" t="str">
        <f t="shared" si="275"/>
        <v/>
      </c>
      <c r="AN256" s="436"/>
      <c r="AO256" s="95"/>
      <c r="AP256" s="178"/>
      <c r="AQ256" s="178" t="str">
        <f t="shared" si="276"/>
        <v/>
      </c>
      <c r="AR256" s="95" t="str">
        <f t="shared" si="277"/>
        <v/>
      </c>
      <c r="AS256" s="436"/>
      <c r="AT256" s="95"/>
      <c r="AU256" s="178"/>
      <c r="AV256" s="178" t="str">
        <f t="shared" si="278"/>
        <v/>
      </c>
      <c r="AW256" s="95" t="str">
        <f t="shared" si="279"/>
        <v/>
      </c>
      <c r="AX256" s="436"/>
    </row>
    <row r="257" spans="2:50" hidden="1">
      <c r="B257" s="435"/>
      <c r="C257" s="95">
        <f t="shared" si="264"/>
        <v>11</v>
      </c>
      <c r="D257" s="95"/>
      <c r="E257" s="95"/>
      <c r="F257" s="95"/>
      <c r="G257" s="95"/>
      <c r="H257" s="458"/>
      <c r="I257" s="154" t="str">
        <f t="shared" si="280"/>
        <v/>
      </c>
      <c r="J257" s="154" t="str">
        <f t="shared" si="281"/>
        <v/>
      </c>
      <c r="K257" s="155" t="str">
        <f t="shared" si="282"/>
        <v/>
      </c>
      <c r="L257" s="449"/>
      <c r="M257" s="154" t="str">
        <f t="shared" si="265"/>
        <v/>
      </c>
      <c r="N257" s="433"/>
      <c r="O257" s="433"/>
      <c r="P257" s="95"/>
      <c r="Q257" s="178"/>
      <c r="R257" s="178" t="str">
        <f t="shared" si="266"/>
        <v/>
      </c>
      <c r="S257" s="95" t="str">
        <f t="shared" si="267"/>
        <v/>
      </c>
      <c r="T257" s="436"/>
      <c r="U257" s="95"/>
      <c r="V257" s="178"/>
      <c r="W257" s="178" t="str">
        <f t="shared" si="268"/>
        <v/>
      </c>
      <c r="X257" s="95" t="str">
        <f t="shared" si="269"/>
        <v/>
      </c>
      <c r="Y257" s="436"/>
      <c r="Z257" s="95"/>
      <c r="AA257" s="178"/>
      <c r="AB257" s="178" t="str">
        <f t="shared" si="270"/>
        <v/>
      </c>
      <c r="AC257" s="95" t="str">
        <f t="shared" si="271"/>
        <v/>
      </c>
      <c r="AD257" s="436"/>
      <c r="AE257" s="95"/>
      <c r="AF257" s="178"/>
      <c r="AG257" s="178" t="str">
        <f t="shared" si="272"/>
        <v/>
      </c>
      <c r="AH257" s="95" t="str">
        <f t="shared" si="273"/>
        <v/>
      </c>
      <c r="AI257" s="436"/>
      <c r="AJ257" s="95"/>
      <c r="AK257" s="178"/>
      <c r="AL257" s="178" t="str">
        <f t="shared" si="274"/>
        <v/>
      </c>
      <c r="AM257" s="95" t="str">
        <f t="shared" si="275"/>
        <v/>
      </c>
      <c r="AN257" s="436"/>
      <c r="AO257" s="95"/>
      <c r="AP257" s="178"/>
      <c r="AQ257" s="178" t="str">
        <f t="shared" si="276"/>
        <v/>
      </c>
      <c r="AR257" s="95" t="str">
        <f t="shared" si="277"/>
        <v/>
      </c>
      <c r="AS257" s="436"/>
      <c r="AT257" s="95"/>
      <c r="AU257" s="178"/>
      <c r="AV257" s="178" t="str">
        <f t="shared" si="278"/>
        <v/>
      </c>
      <c r="AW257" s="95" t="str">
        <f t="shared" si="279"/>
        <v/>
      </c>
      <c r="AX257" s="436"/>
    </row>
    <row r="258" spans="2:50" hidden="1">
      <c r="B258" s="435"/>
      <c r="C258" s="95">
        <f t="shared" si="264"/>
        <v>12</v>
      </c>
      <c r="D258" s="95"/>
      <c r="E258" s="95"/>
      <c r="F258" s="95"/>
      <c r="G258" s="95"/>
      <c r="H258" s="458"/>
      <c r="I258" s="154" t="str">
        <f t="shared" si="280"/>
        <v/>
      </c>
      <c r="J258" s="154" t="str">
        <f t="shared" si="281"/>
        <v/>
      </c>
      <c r="K258" s="155" t="str">
        <f t="shared" si="282"/>
        <v/>
      </c>
      <c r="L258" s="449"/>
      <c r="M258" s="154" t="str">
        <f t="shared" si="265"/>
        <v/>
      </c>
      <c r="N258" s="433"/>
      <c r="O258" s="433"/>
      <c r="P258" s="95"/>
      <c r="Q258" s="178"/>
      <c r="R258" s="178" t="str">
        <f t="shared" si="266"/>
        <v/>
      </c>
      <c r="S258" s="95" t="str">
        <f t="shared" si="267"/>
        <v/>
      </c>
      <c r="T258" s="436"/>
      <c r="U258" s="95"/>
      <c r="V258" s="178"/>
      <c r="W258" s="178" t="str">
        <f t="shared" si="268"/>
        <v/>
      </c>
      <c r="X258" s="95" t="str">
        <f t="shared" si="269"/>
        <v/>
      </c>
      <c r="Y258" s="436"/>
      <c r="Z258" s="95"/>
      <c r="AA258" s="178"/>
      <c r="AB258" s="178" t="str">
        <f t="shared" si="270"/>
        <v/>
      </c>
      <c r="AC258" s="95" t="str">
        <f t="shared" si="271"/>
        <v/>
      </c>
      <c r="AD258" s="436"/>
      <c r="AE258" s="95"/>
      <c r="AF258" s="178"/>
      <c r="AG258" s="178" t="str">
        <f t="shared" si="272"/>
        <v/>
      </c>
      <c r="AH258" s="95" t="str">
        <f t="shared" si="273"/>
        <v/>
      </c>
      <c r="AI258" s="436"/>
      <c r="AJ258" s="95"/>
      <c r="AK258" s="178"/>
      <c r="AL258" s="178" t="str">
        <f t="shared" si="274"/>
        <v/>
      </c>
      <c r="AM258" s="95" t="str">
        <f t="shared" si="275"/>
        <v/>
      </c>
      <c r="AN258" s="436"/>
      <c r="AO258" s="95"/>
      <c r="AP258" s="178"/>
      <c r="AQ258" s="178" t="str">
        <f t="shared" si="276"/>
        <v/>
      </c>
      <c r="AR258" s="95" t="str">
        <f t="shared" si="277"/>
        <v/>
      </c>
      <c r="AS258" s="436"/>
      <c r="AT258" s="95"/>
      <c r="AU258" s="178"/>
      <c r="AV258" s="178" t="str">
        <f t="shared" si="278"/>
        <v/>
      </c>
      <c r="AW258" s="95" t="str">
        <f t="shared" si="279"/>
        <v/>
      </c>
      <c r="AX258" s="436"/>
    </row>
    <row r="259" spans="2:50" hidden="1">
      <c r="B259" s="435"/>
      <c r="C259" s="95">
        <f t="shared" si="264"/>
        <v>13</v>
      </c>
      <c r="D259" s="95"/>
      <c r="E259" s="95"/>
      <c r="F259" s="95"/>
      <c r="G259" s="95"/>
      <c r="H259" s="458"/>
      <c r="I259" s="154" t="str">
        <f t="shared" si="280"/>
        <v/>
      </c>
      <c r="J259" s="154" t="str">
        <f t="shared" si="281"/>
        <v/>
      </c>
      <c r="K259" s="155" t="str">
        <f t="shared" si="282"/>
        <v/>
      </c>
      <c r="L259" s="449"/>
      <c r="M259" s="154" t="str">
        <f t="shared" si="265"/>
        <v/>
      </c>
      <c r="N259" s="433"/>
      <c r="O259" s="433"/>
      <c r="P259" s="95"/>
      <c r="Q259" s="178"/>
      <c r="R259" s="178" t="str">
        <f t="shared" si="266"/>
        <v/>
      </c>
      <c r="S259" s="95" t="str">
        <f t="shared" si="267"/>
        <v/>
      </c>
      <c r="T259" s="436"/>
      <c r="U259" s="95"/>
      <c r="V259" s="178"/>
      <c r="W259" s="178" t="str">
        <f t="shared" si="268"/>
        <v/>
      </c>
      <c r="X259" s="95" t="str">
        <f t="shared" si="269"/>
        <v/>
      </c>
      <c r="Y259" s="436"/>
      <c r="Z259" s="95"/>
      <c r="AA259" s="178"/>
      <c r="AB259" s="178" t="str">
        <f t="shared" si="270"/>
        <v/>
      </c>
      <c r="AC259" s="95" t="str">
        <f t="shared" si="271"/>
        <v/>
      </c>
      <c r="AD259" s="436"/>
      <c r="AE259" s="95"/>
      <c r="AF259" s="178"/>
      <c r="AG259" s="178" t="str">
        <f t="shared" si="272"/>
        <v/>
      </c>
      <c r="AH259" s="95" t="str">
        <f t="shared" si="273"/>
        <v/>
      </c>
      <c r="AI259" s="436"/>
      <c r="AJ259" s="95"/>
      <c r="AK259" s="178"/>
      <c r="AL259" s="178" t="str">
        <f t="shared" si="274"/>
        <v/>
      </c>
      <c r="AM259" s="95" t="str">
        <f t="shared" si="275"/>
        <v/>
      </c>
      <c r="AN259" s="436"/>
      <c r="AO259" s="95"/>
      <c r="AP259" s="178"/>
      <c r="AQ259" s="178" t="str">
        <f t="shared" si="276"/>
        <v/>
      </c>
      <c r="AR259" s="95" t="str">
        <f t="shared" si="277"/>
        <v/>
      </c>
      <c r="AS259" s="436"/>
      <c r="AT259" s="95"/>
      <c r="AU259" s="178"/>
      <c r="AV259" s="178" t="str">
        <f t="shared" si="278"/>
        <v/>
      </c>
      <c r="AW259" s="95" t="str">
        <f t="shared" si="279"/>
        <v/>
      </c>
      <c r="AX259" s="436"/>
    </row>
    <row r="260" spans="2:50" hidden="1">
      <c r="B260" s="435"/>
      <c r="C260" s="95">
        <f t="shared" si="264"/>
        <v>14</v>
      </c>
      <c r="D260" s="95"/>
      <c r="E260" s="95"/>
      <c r="F260" s="95"/>
      <c r="G260" s="95"/>
      <c r="H260" s="458"/>
      <c r="I260" s="154" t="str">
        <f t="shared" si="280"/>
        <v/>
      </c>
      <c r="J260" s="154" t="str">
        <f t="shared" si="281"/>
        <v/>
      </c>
      <c r="K260" s="155" t="str">
        <f t="shared" si="282"/>
        <v/>
      </c>
      <c r="L260" s="449"/>
      <c r="M260" s="154" t="str">
        <f t="shared" si="265"/>
        <v/>
      </c>
      <c r="N260" s="433"/>
      <c r="O260" s="433"/>
      <c r="P260" s="95"/>
      <c r="Q260" s="178"/>
      <c r="R260" s="178" t="str">
        <f t="shared" si="266"/>
        <v/>
      </c>
      <c r="S260" s="95" t="str">
        <f t="shared" si="267"/>
        <v/>
      </c>
      <c r="T260" s="436"/>
      <c r="U260" s="95"/>
      <c r="V260" s="178"/>
      <c r="W260" s="178" t="str">
        <f t="shared" si="268"/>
        <v/>
      </c>
      <c r="X260" s="95" t="str">
        <f t="shared" si="269"/>
        <v/>
      </c>
      <c r="Y260" s="436"/>
      <c r="Z260" s="95"/>
      <c r="AA260" s="178"/>
      <c r="AB260" s="178" t="str">
        <f t="shared" si="270"/>
        <v/>
      </c>
      <c r="AC260" s="95" t="str">
        <f t="shared" si="271"/>
        <v/>
      </c>
      <c r="AD260" s="436"/>
      <c r="AE260" s="95"/>
      <c r="AF260" s="178"/>
      <c r="AG260" s="178" t="str">
        <f t="shared" si="272"/>
        <v/>
      </c>
      <c r="AH260" s="95" t="str">
        <f t="shared" si="273"/>
        <v/>
      </c>
      <c r="AI260" s="436"/>
      <c r="AJ260" s="95"/>
      <c r="AK260" s="178"/>
      <c r="AL260" s="178" t="str">
        <f t="shared" si="274"/>
        <v/>
      </c>
      <c r="AM260" s="95" t="str">
        <f t="shared" si="275"/>
        <v/>
      </c>
      <c r="AN260" s="436"/>
      <c r="AO260" s="95"/>
      <c r="AP260" s="178"/>
      <c r="AQ260" s="178" t="str">
        <f t="shared" si="276"/>
        <v/>
      </c>
      <c r="AR260" s="95" t="str">
        <f t="shared" si="277"/>
        <v/>
      </c>
      <c r="AS260" s="436"/>
      <c r="AT260" s="95"/>
      <c r="AU260" s="178"/>
      <c r="AV260" s="178" t="str">
        <f t="shared" si="278"/>
        <v/>
      </c>
      <c r="AW260" s="95" t="str">
        <f t="shared" si="279"/>
        <v/>
      </c>
      <c r="AX260" s="436"/>
    </row>
    <row r="261" spans="2:50" hidden="1">
      <c r="B261" s="435"/>
      <c r="C261" s="95">
        <f t="shared" si="264"/>
        <v>15</v>
      </c>
      <c r="D261" s="95"/>
      <c r="E261" s="95"/>
      <c r="F261" s="95"/>
      <c r="G261" s="95"/>
      <c r="H261" s="459"/>
      <c r="I261" s="154" t="str">
        <f t="shared" si="280"/>
        <v/>
      </c>
      <c r="J261" s="154" t="str">
        <f t="shared" si="281"/>
        <v/>
      </c>
      <c r="K261" s="155" t="str">
        <f t="shared" si="282"/>
        <v/>
      </c>
      <c r="L261" s="449"/>
      <c r="M261" s="154" t="str">
        <f t="shared" si="265"/>
        <v/>
      </c>
      <c r="N261" s="433"/>
      <c r="O261" s="433"/>
      <c r="P261" s="95"/>
      <c r="Q261" s="178"/>
      <c r="R261" s="178" t="str">
        <f t="shared" si="266"/>
        <v/>
      </c>
      <c r="S261" s="95" t="str">
        <f t="shared" si="267"/>
        <v/>
      </c>
      <c r="T261" s="436"/>
      <c r="U261" s="95"/>
      <c r="V261" s="178"/>
      <c r="W261" s="178" t="str">
        <f t="shared" si="268"/>
        <v/>
      </c>
      <c r="X261" s="95" t="str">
        <f t="shared" si="269"/>
        <v/>
      </c>
      <c r="Y261" s="436"/>
      <c r="Z261" s="95"/>
      <c r="AA261" s="178"/>
      <c r="AB261" s="178" t="str">
        <f t="shared" si="270"/>
        <v/>
      </c>
      <c r="AC261" s="95" t="str">
        <f t="shared" si="271"/>
        <v/>
      </c>
      <c r="AD261" s="436"/>
      <c r="AE261" s="95"/>
      <c r="AF261" s="178"/>
      <c r="AG261" s="178" t="str">
        <f t="shared" si="272"/>
        <v/>
      </c>
      <c r="AH261" s="95" t="str">
        <f t="shared" si="273"/>
        <v/>
      </c>
      <c r="AI261" s="436"/>
      <c r="AJ261" s="95"/>
      <c r="AK261" s="178"/>
      <c r="AL261" s="178" t="str">
        <f t="shared" si="274"/>
        <v/>
      </c>
      <c r="AM261" s="95" t="str">
        <f t="shared" si="275"/>
        <v/>
      </c>
      <c r="AN261" s="436"/>
      <c r="AO261" s="95"/>
      <c r="AP261" s="178"/>
      <c r="AQ261" s="178" t="str">
        <f t="shared" si="276"/>
        <v/>
      </c>
      <c r="AR261" s="95" t="str">
        <f t="shared" si="277"/>
        <v/>
      </c>
      <c r="AS261" s="436"/>
      <c r="AT261" s="95"/>
      <c r="AU261" s="178"/>
      <c r="AV261" s="178" t="str">
        <f t="shared" si="278"/>
        <v/>
      </c>
      <c r="AW261" s="95" t="str">
        <f t="shared" si="279"/>
        <v/>
      </c>
      <c r="AX261" s="436"/>
    </row>
    <row r="262" spans="2:50" ht="15.75" hidden="1">
      <c r="B262" s="443" t="s">
        <v>167</v>
      </c>
      <c r="C262" s="444"/>
      <c r="D262" s="444"/>
      <c r="E262" s="444"/>
      <c r="F262" s="444"/>
      <c r="G262" s="444"/>
      <c r="H262" s="444"/>
      <c r="I262" s="151"/>
      <c r="J262" s="151"/>
      <c r="K262" s="151"/>
      <c r="L262" s="151"/>
      <c r="M262" s="151"/>
      <c r="N262" s="433" t="s">
        <v>159</v>
      </c>
      <c r="O262" s="446" t="s">
        <v>106</v>
      </c>
      <c r="P262" s="448">
        <f>AT242+1</f>
        <v>45958</v>
      </c>
      <c r="Q262" s="435"/>
      <c r="R262" s="435"/>
      <c r="S262" s="435"/>
      <c r="T262" s="435"/>
      <c r="U262" s="448">
        <f>P262+1</f>
        <v>45959</v>
      </c>
      <c r="V262" s="435"/>
      <c r="W262" s="435"/>
      <c r="X262" s="435"/>
      <c r="Y262" s="435"/>
      <c r="Z262" s="448">
        <f>U262+1</f>
        <v>45960</v>
      </c>
      <c r="AA262" s="435"/>
      <c r="AB262" s="435"/>
      <c r="AC262" s="435"/>
      <c r="AD262" s="435"/>
      <c r="AE262" s="448">
        <f>Z262+1</f>
        <v>45961</v>
      </c>
      <c r="AF262" s="435"/>
      <c r="AG262" s="435"/>
      <c r="AH262" s="435"/>
      <c r="AI262" s="435"/>
      <c r="AJ262" s="448">
        <f>AE262+1</f>
        <v>45962</v>
      </c>
      <c r="AK262" s="435"/>
      <c r="AL262" s="435"/>
      <c r="AM262" s="435"/>
      <c r="AN262" s="435"/>
      <c r="AO262" s="448">
        <f>AJ262+1</f>
        <v>45963</v>
      </c>
      <c r="AP262" s="435"/>
      <c r="AQ262" s="435"/>
      <c r="AR262" s="435"/>
      <c r="AS262" s="435"/>
      <c r="AT262" s="448">
        <f>AO262+1</f>
        <v>45964</v>
      </c>
      <c r="AU262" s="435"/>
      <c r="AV262" s="435"/>
      <c r="AW262" s="435"/>
      <c r="AX262" s="435"/>
    </row>
    <row r="263" spans="2:50" ht="15.75" hidden="1">
      <c r="B263" s="445"/>
      <c r="C263" s="445"/>
      <c r="D263" s="445"/>
      <c r="E263" s="445"/>
      <c r="F263" s="445"/>
      <c r="G263" s="445"/>
      <c r="H263" s="445"/>
      <c r="I263" s="151"/>
      <c r="J263" s="151"/>
      <c r="K263" s="151"/>
      <c r="L263" s="151"/>
      <c r="M263" s="151"/>
      <c r="N263" s="433"/>
      <c r="O263" s="447"/>
      <c r="P263" s="448" t="s">
        <v>120</v>
      </c>
      <c r="Q263" s="435"/>
      <c r="R263" s="435"/>
      <c r="S263" s="435"/>
      <c r="T263" s="435"/>
      <c r="U263" s="448" t="s">
        <v>114</v>
      </c>
      <c r="V263" s="435"/>
      <c r="W263" s="435"/>
      <c r="X263" s="435"/>
      <c r="Y263" s="435"/>
      <c r="Z263" s="448" t="s">
        <v>115</v>
      </c>
      <c r="AA263" s="435"/>
      <c r="AB263" s="435"/>
      <c r="AC263" s="435"/>
      <c r="AD263" s="435"/>
      <c r="AE263" s="448" t="s">
        <v>116</v>
      </c>
      <c r="AF263" s="435"/>
      <c r="AG263" s="435"/>
      <c r="AH263" s="435"/>
      <c r="AI263" s="435"/>
      <c r="AJ263" s="448" t="s">
        <v>117</v>
      </c>
      <c r="AK263" s="435"/>
      <c r="AL263" s="435"/>
      <c r="AM263" s="435"/>
      <c r="AN263" s="435"/>
      <c r="AO263" s="448" t="s">
        <v>118</v>
      </c>
      <c r="AP263" s="435"/>
      <c r="AQ263" s="435"/>
      <c r="AR263" s="435"/>
      <c r="AS263" s="435"/>
      <c r="AT263" s="448" t="s">
        <v>119</v>
      </c>
      <c r="AU263" s="435"/>
      <c r="AV263" s="435"/>
      <c r="AW263" s="435"/>
      <c r="AX263" s="435"/>
    </row>
    <row r="264" spans="2:50" hidden="1">
      <c r="B264" s="433" t="s">
        <v>155</v>
      </c>
      <c r="C264" s="433" t="s">
        <v>147</v>
      </c>
      <c r="D264" s="433"/>
      <c r="E264" s="433" t="s">
        <v>149</v>
      </c>
      <c r="F264" s="433"/>
      <c r="G264" s="433"/>
      <c r="H264" s="440" t="s">
        <v>156</v>
      </c>
      <c r="I264" s="434" t="s">
        <v>225</v>
      </c>
      <c r="J264" s="434"/>
      <c r="K264" s="434"/>
      <c r="L264" s="434" t="s">
        <v>156</v>
      </c>
      <c r="M264" s="434" t="s">
        <v>168</v>
      </c>
      <c r="N264" s="433"/>
      <c r="O264" s="433" t="s">
        <v>158</v>
      </c>
      <c r="P264" s="430" t="s">
        <v>152</v>
      </c>
      <c r="Q264" s="431"/>
      <c r="R264" s="431"/>
      <c r="S264" s="432"/>
      <c r="T264" s="433" t="s">
        <v>156</v>
      </c>
      <c r="U264" s="430" t="s">
        <v>152</v>
      </c>
      <c r="V264" s="431"/>
      <c r="W264" s="431"/>
      <c r="X264" s="432"/>
      <c r="Y264" s="433" t="s">
        <v>156</v>
      </c>
      <c r="Z264" s="430" t="s">
        <v>152</v>
      </c>
      <c r="AA264" s="431"/>
      <c r="AB264" s="431"/>
      <c r="AC264" s="432"/>
      <c r="AD264" s="433" t="s">
        <v>156</v>
      </c>
      <c r="AE264" s="430" t="s">
        <v>152</v>
      </c>
      <c r="AF264" s="431"/>
      <c r="AG264" s="431"/>
      <c r="AH264" s="432"/>
      <c r="AI264" s="433" t="s">
        <v>156</v>
      </c>
      <c r="AJ264" s="430" t="s">
        <v>152</v>
      </c>
      <c r="AK264" s="431"/>
      <c r="AL264" s="431"/>
      <c r="AM264" s="432"/>
      <c r="AN264" s="433" t="s">
        <v>156</v>
      </c>
      <c r="AO264" s="430" t="s">
        <v>152</v>
      </c>
      <c r="AP264" s="431"/>
      <c r="AQ264" s="431"/>
      <c r="AR264" s="432"/>
      <c r="AS264" s="433" t="s">
        <v>156</v>
      </c>
      <c r="AT264" s="430" t="s">
        <v>152</v>
      </c>
      <c r="AU264" s="431"/>
      <c r="AV264" s="431"/>
      <c r="AW264" s="432"/>
      <c r="AX264" s="433" t="s">
        <v>156</v>
      </c>
    </row>
    <row r="265" spans="2:50" hidden="1">
      <c r="B265" s="433"/>
      <c r="C265" s="433"/>
      <c r="D265" s="433"/>
      <c r="E265" s="433" t="s">
        <v>148</v>
      </c>
      <c r="F265" s="433"/>
      <c r="G265" s="433"/>
      <c r="H265" s="441"/>
      <c r="I265" s="434" t="s">
        <v>148</v>
      </c>
      <c r="J265" s="434"/>
      <c r="K265" s="434"/>
      <c r="L265" s="434"/>
      <c r="M265" s="434"/>
      <c r="N265" s="433"/>
      <c r="O265" s="433"/>
      <c r="P265" s="430" t="s">
        <v>153</v>
      </c>
      <c r="Q265" s="431"/>
      <c r="R265" s="431"/>
      <c r="S265" s="432"/>
      <c r="T265" s="433"/>
      <c r="U265" s="430" t="s">
        <v>153</v>
      </c>
      <c r="V265" s="431"/>
      <c r="W265" s="431"/>
      <c r="X265" s="432"/>
      <c r="Y265" s="433"/>
      <c r="Z265" s="430" t="s">
        <v>153</v>
      </c>
      <c r="AA265" s="431"/>
      <c r="AB265" s="431"/>
      <c r="AC265" s="432"/>
      <c r="AD265" s="433"/>
      <c r="AE265" s="430" t="s">
        <v>153</v>
      </c>
      <c r="AF265" s="431"/>
      <c r="AG265" s="431"/>
      <c r="AH265" s="432"/>
      <c r="AI265" s="433"/>
      <c r="AJ265" s="430" t="s">
        <v>153</v>
      </c>
      <c r="AK265" s="431"/>
      <c r="AL265" s="431"/>
      <c r="AM265" s="432"/>
      <c r="AN265" s="433"/>
      <c r="AO265" s="430" t="s">
        <v>153</v>
      </c>
      <c r="AP265" s="431"/>
      <c r="AQ265" s="431"/>
      <c r="AR265" s="432"/>
      <c r="AS265" s="433"/>
      <c r="AT265" s="430" t="s">
        <v>153</v>
      </c>
      <c r="AU265" s="431"/>
      <c r="AV265" s="431"/>
      <c r="AW265" s="432"/>
      <c r="AX265" s="433"/>
    </row>
    <row r="266" spans="2:50" hidden="1">
      <c r="B266" s="433"/>
      <c r="C266" s="433"/>
      <c r="D266" s="433"/>
      <c r="E266" s="94" t="s">
        <v>150</v>
      </c>
      <c r="F266" s="94" t="s">
        <v>151</v>
      </c>
      <c r="G266" s="94" t="s">
        <v>154</v>
      </c>
      <c r="H266" s="442"/>
      <c r="I266" s="153" t="s">
        <v>150</v>
      </c>
      <c r="J266" s="153" t="s">
        <v>151</v>
      </c>
      <c r="K266" s="153" t="s">
        <v>154</v>
      </c>
      <c r="L266" s="434"/>
      <c r="M266" s="434"/>
      <c r="N266" s="433"/>
      <c r="O266" s="433"/>
      <c r="P266" s="94" t="s">
        <v>150</v>
      </c>
      <c r="Q266" s="94" t="s">
        <v>151</v>
      </c>
      <c r="R266" s="94" t="s">
        <v>154</v>
      </c>
      <c r="S266" s="94" t="s">
        <v>168</v>
      </c>
      <c r="T266" s="433"/>
      <c r="U266" s="94" t="s">
        <v>150</v>
      </c>
      <c r="V266" s="94" t="s">
        <v>151</v>
      </c>
      <c r="W266" s="94" t="s">
        <v>154</v>
      </c>
      <c r="X266" s="94" t="s">
        <v>168</v>
      </c>
      <c r="Y266" s="433"/>
      <c r="Z266" s="94" t="s">
        <v>150</v>
      </c>
      <c r="AA266" s="94" t="s">
        <v>151</v>
      </c>
      <c r="AB266" s="94" t="s">
        <v>154</v>
      </c>
      <c r="AC266" s="94" t="s">
        <v>168</v>
      </c>
      <c r="AD266" s="43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3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3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3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33"/>
    </row>
    <row r="267" spans="2:50" hidden="1">
      <c r="B267" s="435" t="s">
        <v>140</v>
      </c>
      <c r="C267" s="95">
        <f>C247</f>
        <v>1</v>
      </c>
      <c r="D267" s="95" t="s">
        <v>425</v>
      </c>
      <c r="E267" s="95">
        <v>17</v>
      </c>
      <c r="F267" s="95">
        <v>2000</v>
      </c>
      <c r="G267" s="178">
        <f t="shared" ref="G267:G268" si="283">F267/E267</f>
        <v>117.64705882352941</v>
      </c>
      <c r="H267" s="457">
        <f>AVERAGE(G267:G281)</f>
        <v>87.66968325791855</v>
      </c>
      <c r="I267" s="154">
        <f t="shared" ref="I267:I269" si="284">IFERROR(AVERAGE(P267,U267,Z267,AE267,AJ267,AO267,AT267),"")</f>
        <v>17</v>
      </c>
      <c r="J267" s="154">
        <f t="shared" ref="J267:J269" si="285">IFERROR(AVERAGE(Q267,V267,AA267,AF267,AK267,AP267,AU267),"")</f>
        <v>1920.4226215505125</v>
      </c>
      <c r="K267" s="155">
        <f t="shared" ref="K267:K269" si="286">IFERROR(AVERAGE(R267,W267,AB267,AG267,AL267,AQ267,AV267),"")</f>
        <v>112.96603656179484</v>
      </c>
      <c r="L267" s="449">
        <f>IFERROR(AVERAGE(K267:K281),"-")</f>
        <v>84.057407853112736</v>
      </c>
      <c r="M267" s="154">
        <f>IFERROR(RANK(K267, K$267:K$281),"")</f>
        <v>1</v>
      </c>
      <c r="N267" s="433"/>
      <c r="O267" s="433"/>
      <c r="P267" s="95">
        <v>17</v>
      </c>
      <c r="Q267" s="178">
        <v>1913.9999999999993</v>
      </c>
      <c r="R267" s="178">
        <f>IFERROR(Q267/P267,"")</f>
        <v>112.58823529411761</v>
      </c>
      <c r="S267" s="95">
        <f>IFERROR(RANK(R267, R$267:R$281),"")</f>
        <v>1</v>
      </c>
      <c r="T267" s="436">
        <f>AVERAGE(R267:R281)</f>
        <v>83.842194570135732</v>
      </c>
      <c r="U267" s="95">
        <v>17</v>
      </c>
      <c r="V267" s="178">
        <v>1939.5652173913045</v>
      </c>
      <c r="W267" s="178">
        <f>IFERROR(V267/U267,"")</f>
        <v>114.0920716112532</v>
      </c>
      <c r="X267" s="95">
        <f>IFERROR(RANK(W267, W$267:W$281),"")</f>
        <v>1</v>
      </c>
      <c r="Y267" s="436">
        <f>AVERAGE(W267:W281)</f>
        <v>84.687288358383583</v>
      </c>
      <c r="Z267" s="95">
        <v>17</v>
      </c>
      <c r="AA267" s="178">
        <v>1907.2340425531918</v>
      </c>
      <c r="AB267" s="178">
        <f>IFERROR(AA267/Z267,"")</f>
        <v>112.19023779724658</v>
      </c>
      <c r="AC267" s="95">
        <f>IFERROR(RANK(AB267, AB$267:AB$281),"")</f>
        <v>1</v>
      </c>
      <c r="AD267" s="436">
        <f>AVERAGE(AB267:AB281)</f>
        <v>83.63785394135833</v>
      </c>
      <c r="AE267" s="95">
        <v>17</v>
      </c>
      <c r="AF267" s="178">
        <v>1941.818181818182</v>
      </c>
      <c r="AG267" s="178">
        <f>IFERROR(AF267/AE267,"")</f>
        <v>114.22459893048129</v>
      </c>
      <c r="AH267" s="95">
        <f>IFERROR(RANK(AG267, AG$267:AG$281),"")</f>
        <v>1</v>
      </c>
      <c r="AI267" s="436">
        <f>AVERAGE(AG267:AG281)</f>
        <v>84.791344558078833</v>
      </c>
      <c r="AJ267" s="95">
        <v>17</v>
      </c>
      <c r="AK267" s="178">
        <v>1909.090909090909</v>
      </c>
      <c r="AL267" s="178">
        <f>IFERROR(AK267/AJ267,"")</f>
        <v>112.29946524064171</v>
      </c>
      <c r="AM267" s="95">
        <f>IFERROR(RANK(AL267, AL$267:AL$281),"")</f>
        <v>1</v>
      </c>
      <c r="AN267" s="436">
        <f>AVERAGE(AL267:AL281)</f>
        <v>83.616576121647114</v>
      </c>
      <c r="AO267" s="95">
        <v>17</v>
      </c>
      <c r="AP267" s="178">
        <v>1921.2500000000005</v>
      </c>
      <c r="AQ267" s="178">
        <f>IFERROR(AP267/AO267,"")</f>
        <v>113.01470588235297</v>
      </c>
      <c r="AR267" s="95">
        <f>IFERROR(RANK(AQ267, AQ$267:AQ$281),"")</f>
        <v>1</v>
      </c>
      <c r="AS267" s="436">
        <f>AVERAGE(AQ267:AQ281)</f>
        <v>84.167609351432887</v>
      </c>
      <c r="AT267" s="95">
        <v>17</v>
      </c>
      <c r="AU267" s="178">
        <v>1910.0000000000005</v>
      </c>
      <c r="AV267" s="178">
        <f>IFERROR(AU267/AT267,"")</f>
        <v>112.35294117647061</v>
      </c>
      <c r="AW267" s="95">
        <f>IFERROR(RANK(AV267, AV$267:AV$281),"")</f>
        <v>1</v>
      </c>
      <c r="AX267" s="436">
        <f>AVERAGE(AV267:AV281)</f>
        <v>83.658988070752784</v>
      </c>
    </row>
    <row r="268" spans="2:50" hidden="1">
      <c r="B268" s="435"/>
      <c r="C268" s="95">
        <f t="shared" ref="C268:C281" si="287">C248</f>
        <v>2</v>
      </c>
      <c r="D268" s="95" t="s">
        <v>426</v>
      </c>
      <c r="E268" s="95">
        <v>26</v>
      </c>
      <c r="F268" s="95">
        <v>1500</v>
      </c>
      <c r="G268" s="178">
        <f t="shared" si="283"/>
        <v>57.692307692307693</v>
      </c>
      <c r="H268" s="458"/>
      <c r="I268" s="154">
        <f t="shared" si="284"/>
        <v>26</v>
      </c>
      <c r="J268" s="154">
        <f t="shared" si="285"/>
        <v>1433.868257755197</v>
      </c>
      <c r="K268" s="155">
        <f t="shared" si="286"/>
        <v>55.148779144430641</v>
      </c>
      <c r="L268" s="449"/>
      <c r="M268" s="154">
        <f t="shared" ref="M268:M281" si="288">IFERROR(RANK(K268, K$267:K$281),"")</f>
        <v>2</v>
      </c>
      <c r="N268" s="433"/>
      <c r="O268" s="433"/>
      <c r="P268" s="95">
        <v>26</v>
      </c>
      <c r="Q268" s="178">
        <v>1432.5</v>
      </c>
      <c r="R268" s="178">
        <f t="shared" ref="R268:R281" si="289">IFERROR(Q268/P268,"")</f>
        <v>55.096153846153847</v>
      </c>
      <c r="S268" s="95">
        <f t="shared" ref="S268:S281" si="290">IFERROR(RANK(R268, R$267:R$281),"")</f>
        <v>2</v>
      </c>
      <c r="T268" s="436"/>
      <c r="U268" s="95">
        <v>26</v>
      </c>
      <c r="V268" s="178">
        <v>1437.3451327433629</v>
      </c>
      <c r="W268" s="178">
        <f t="shared" ref="W268:W281" si="291">IFERROR(V268/U268,"")</f>
        <v>55.282505105513955</v>
      </c>
      <c r="X268" s="95">
        <f t="shared" ref="X268:X281" si="292">IFERROR(RANK(W268, W$267:W$281),"")</f>
        <v>2</v>
      </c>
      <c r="Y268" s="436"/>
      <c r="Z268" s="95">
        <v>26</v>
      </c>
      <c r="AA268" s="178">
        <v>1432.2222222222219</v>
      </c>
      <c r="AB268" s="178">
        <f t="shared" ref="AB268:AB281" si="293">IFERROR(AA268/Z268,"")</f>
        <v>55.085470085470078</v>
      </c>
      <c r="AC268" s="95">
        <f t="shared" ref="AC268:AC281" si="294">IFERROR(RANK(AB268, AB$267:AB$281),"")</f>
        <v>2</v>
      </c>
      <c r="AD268" s="436"/>
      <c r="AE268" s="95">
        <v>26</v>
      </c>
      <c r="AF268" s="178">
        <v>1439.3103448275858</v>
      </c>
      <c r="AG268" s="178">
        <f t="shared" ref="AG268:AG281" si="295">IFERROR(AF268/AE268,"")</f>
        <v>55.358090185676375</v>
      </c>
      <c r="AH268" s="95">
        <f t="shared" ref="AH268:AH281" si="296">IFERROR(RANK(AG268, AG$267:AG$281),"")</f>
        <v>2</v>
      </c>
      <c r="AI268" s="436"/>
      <c r="AJ268" s="95">
        <v>26</v>
      </c>
      <c r="AK268" s="178">
        <v>1428.2758620689654</v>
      </c>
      <c r="AL268" s="178">
        <f t="shared" ref="AL268:AL281" si="297">IFERROR(AK268/AJ268,"")</f>
        <v>54.933687002652512</v>
      </c>
      <c r="AM268" s="95">
        <f t="shared" ref="AM268:AM281" si="298">IFERROR(RANK(AL268, AL$267:AL$281),"")</f>
        <v>2</v>
      </c>
      <c r="AN268" s="436"/>
      <c r="AO268" s="95">
        <v>26</v>
      </c>
      <c r="AP268" s="178">
        <v>1438.333333333333</v>
      </c>
      <c r="AQ268" s="178">
        <f t="shared" ref="AQ268:AQ281" si="299">IFERROR(AP268/AO268,"")</f>
        <v>55.32051282051281</v>
      </c>
      <c r="AR268" s="95">
        <f t="shared" ref="AR268:AR281" si="300">IFERROR(RANK(AQ268, AQ$267:AQ$281),"")</f>
        <v>2</v>
      </c>
      <c r="AS268" s="436"/>
      <c r="AT268" s="95">
        <v>26</v>
      </c>
      <c r="AU268" s="178">
        <v>1429.090909090909</v>
      </c>
      <c r="AV268" s="178">
        <f t="shared" ref="AV268:AV281" si="301">IFERROR(AU268/AT268,"")</f>
        <v>54.96503496503496</v>
      </c>
      <c r="AW268" s="95">
        <f t="shared" ref="AW268:AW281" si="302">IFERROR(RANK(AV268, AV$267:AV$281),"")</f>
        <v>2</v>
      </c>
      <c r="AX268" s="436"/>
    </row>
    <row r="269" spans="2:50" hidden="1">
      <c r="B269" s="435"/>
      <c r="C269" s="95">
        <f t="shared" si="287"/>
        <v>3</v>
      </c>
      <c r="D269" s="95"/>
      <c r="E269" s="95"/>
      <c r="F269" s="95"/>
      <c r="G269" s="95"/>
      <c r="H269" s="458"/>
      <c r="I269" s="154" t="str">
        <f t="shared" si="284"/>
        <v/>
      </c>
      <c r="J269" s="154" t="str">
        <f t="shared" si="285"/>
        <v/>
      </c>
      <c r="K269" s="155" t="str">
        <f t="shared" si="286"/>
        <v/>
      </c>
      <c r="L269" s="449"/>
      <c r="M269" s="154" t="str">
        <f t="shared" si="288"/>
        <v/>
      </c>
      <c r="N269" s="433"/>
      <c r="O269" s="433"/>
      <c r="P269" s="95"/>
      <c r="Q269" s="178"/>
      <c r="R269" s="178" t="str">
        <f t="shared" si="289"/>
        <v/>
      </c>
      <c r="S269" s="95" t="str">
        <f t="shared" si="290"/>
        <v/>
      </c>
      <c r="T269" s="436"/>
      <c r="U269" s="95"/>
      <c r="V269" s="178"/>
      <c r="W269" s="178" t="str">
        <f t="shared" si="291"/>
        <v/>
      </c>
      <c r="X269" s="95" t="str">
        <f t="shared" si="292"/>
        <v/>
      </c>
      <c r="Y269" s="436"/>
      <c r="Z269" s="95"/>
      <c r="AA269" s="178"/>
      <c r="AB269" s="178" t="str">
        <f t="shared" si="293"/>
        <v/>
      </c>
      <c r="AC269" s="95" t="str">
        <f t="shared" si="294"/>
        <v/>
      </c>
      <c r="AD269" s="436"/>
      <c r="AE269" s="95"/>
      <c r="AF269" s="178"/>
      <c r="AG269" s="178" t="str">
        <f t="shared" si="295"/>
        <v/>
      </c>
      <c r="AH269" s="95" t="str">
        <f t="shared" si="296"/>
        <v/>
      </c>
      <c r="AI269" s="436"/>
      <c r="AJ269" s="95"/>
      <c r="AK269" s="178"/>
      <c r="AL269" s="178" t="str">
        <f t="shared" si="297"/>
        <v/>
      </c>
      <c r="AM269" s="95" t="str">
        <f t="shared" si="298"/>
        <v/>
      </c>
      <c r="AN269" s="436"/>
      <c r="AO269" s="95"/>
      <c r="AP269" s="178"/>
      <c r="AQ269" s="178" t="str">
        <f t="shared" si="299"/>
        <v/>
      </c>
      <c r="AR269" s="95" t="str">
        <f t="shared" si="300"/>
        <v/>
      </c>
      <c r="AS269" s="436"/>
      <c r="AT269" s="95"/>
      <c r="AU269" s="178"/>
      <c r="AV269" s="178" t="str">
        <f t="shared" si="301"/>
        <v/>
      </c>
      <c r="AW269" s="95" t="str">
        <f t="shared" si="302"/>
        <v/>
      </c>
      <c r="AX269" s="436"/>
    </row>
    <row r="270" spans="2:50" hidden="1">
      <c r="B270" s="435"/>
      <c r="C270" s="95">
        <f t="shared" si="287"/>
        <v>4</v>
      </c>
      <c r="D270" s="95"/>
      <c r="E270" s="95"/>
      <c r="F270" s="95"/>
      <c r="G270" s="95"/>
      <c r="H270" s="458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9"/>
      <c r="M270" s="154" t="str">
        <f t="shared" si="288"/>
        <v/>
      </c>
      <c r="N270" s="433"/>
      <c r="O270" s="433"/>
      <c r="P270" s="95"/>
      <c r="Q270" s="178"/>
      <c r="R270" s="178" t="str">
        <f t="shared" si="289"/>
        <v/>
      </c>
      <c r="S270" s="95" t="str">
        <f t="shared" si="290"/>
        <v/>
      </c>
      <c r="T270" s="436"/>
      <c r="U270" s="95"/>
      <c r="V270" s="178"/>
      <c r="W270" s="178" t="str">
        <f t="shared" si="291"/>
        <v/>
      </c>
      <c r="X270" s="95" t="str">
        <f t="shared" si="292"/>
        <v/>
      </c>
      <c r="Y270" s="436"/>
      <c r="Z270" s="95"/>
      <c r="AA270" s="178"/>
      <c r="AB270" s="178" t="str">
        <f t="shared" si="293"/>
        <v/>
      </c>
      <c r="AC270" s="95" t="str">
        <f t="shared" si="294"/>
        <v/>
      </c>
      <c r="AD270" s="436"/>
      <c r="AE270" s="95"/>
      <c r="AF270" s="178"/>
      <c r="AG270" s="178" t="str">
        <f t="shared" si="295"/>
        <v/>
      </c>
      <c r="AH270" s="95" t="str">
        <f t="shared" si="296"/>
        <v/>
      </c>
      <c r="AI270" s="436"/>
      <c r="AJ270" s="95"/>
      <c r="AK270" s="178"/>
      <c r="AL270" s="178" t="str">
        <f t="shared" si="297"/>
        <v/>
      </c>
      <c r="AM270" s="95" t="str">
        <f t="shared" si="298"/>
        <v/>
      </c>
      <c r="AN270" s="436"/>
      <c r="AO270" s="95"/>
      <c r="AP270" s="178"/>
      <c r="AQ270" s="178" t="str">
        <f t="shared" si="299"/>
        <v/>
      </c>
      <c r="AR270" s="95" t="str">
        <f t="shared" si="300"/>
        <v/>
      </c>
      <c r="AS270" s="436"/>
      <c r="AT270" s="95"/>
      <c r="AU270" s="178"/>
      <c r="AV270" s="178" t="str">
        <f t="shared" si="301"/>
        <v/>
      </c>
      <c r="AW270" s="95" t="str">
        <f t="shared" si="302"/>
        <v/>
      </c>
      <c r="AX270" s="436"/>
    </row>
    <row r="271" spans="2:50" hidden="1">
      <c r="B271" s="435"/>
      <c r="C271" s="95">
        <f t="shared" si="287"/>
        <v>5</v>
      </c>
      <c r="D271" s="95"/>
      <c r="E271" s="95"/>
      <c r="F271" s="95"/>
      <c r="G271" s="95"/>
      <c r="H271" s="458"/>
      <c r="I271" s="154" t="str">
        <f t="shared" ref="I271:I281" si="303">IFERROR(AVERAGE(P271,U271,Z271,AE271,AJ271,AO271,AT271),"")</f>
        <v/>
      </c>
      <c r="J271" s="154" t="str">
        <f t="shared" ref="J271:J281" si="304">IFERROR(AVERAGE(Q271,V271,AA271,AF271,AK271,AP271,AU271),"")</f>
        <v/>
      </c>
      <c r="K271" s="155" t="str">
        <f t="shared" ref="K271:K281" si="305">IFERROR(AVERAGE(R271,W271,AB271,AG271,AL271,AQ271,AV271),"")</f>
        <v/>
      </c>
      <c r="L271" s="449"/>
      <c r="M271" s="154" t="str">
        <f t="shared" si="288"/>
        <v/>
      </c>
      <c r="N271" s="433"/>
      <c r="O271" s="433"/>
      <c r="P271" s="95"/>
      <c r="Q271" s="178"/>
      <c r="R271" s="178" t="str">
        <f t="shared" si="289"/>
        <v/>
      </c>
      <c r="S271" s="95" t="str">
        <f t="shared" si="290"/>
        <v/>
      </c>
      <c r="T271" s="436"/>
      <c r="U271" s="95"/>
      <c r="V271" s="178"/>
      <c r="W271" s="178" t="str">
        <f t="shared" si="291"/>
        <v/>
      </c>
      <c r="X271" s="95" t="str">
        <f t="shared" si="292"/>
        <v/>
      </c>
      <c r="Y271" s="436"/>
      <c r="Z271" s="95"/>
      <c r="AA271" s="178"/>
      <c r="AB271" s="178" t="str">
        <f t="shared" si="293"/>
        <v/>
      </c>
      <c r="AC271" s="95" t="str">
        <f t="shared" si="294"/>
        <v/>
      </c>
      <c r="AD271" s="436"/>
      <c r="AE271" s="95"/>
      <c r="AF271" s="178"/>
      <c r="AG271" s="178" t="str">
        <f t="shared" si="295"/>
        <v/>
      </c>
      <c r="AH271" s="95" t="str">
        <f t="shared" si="296"/>
        <v/>
      </c>
      <c r="AI271" s="436"/>
      <c r="AJ271" s="95"/>
      <c r="AK271" s="178"/>
      <c r="AL271" s="178" t="str">
        <f t="shared" si="297"/>
        <v/>
      </c>
      <c r="AM271" s="95" t="str">
        <f t="shared" si="298"/>
        <v/>
      </c>
      <c r="AN271" s="436"/>
      <c r="AO271" s="95"/>
      <c r="AP271" s="178"/>
      <c r="AQ271" s="178" t="str">
        <f t="shared" si="299"/>
        <v/>
      </c>
      <c r="AR271" s="95" t="str">
        <f t="shared" si="300"/>
        <v/>
      </c>
      <c r="AS271" s="436"/>
      <c r="AT271" s="95"/>
      <c r="AU271" s="178"/>
      <c r="AV271" s="178" t="str">
        <f t="shared" si="301"/>
        <v/>
      </c>
      <c r="AW271" s="95" t="str">
        <f t="shared" si="302"/>
        <v/>
      </c>
      <c r="AX271" s="436"/>
    </row>
    <row r="272" spans="2:50" hidden="1">
      <c r="B272" s="435"/>
      <c r="C272" s="95">
        <f t="shared" si="287"/>
        <v>6</v>
      </c>
      <c r="D272" s="95"/>
      <c r="E272" s="95"/>
      <c r="F272" s="95"/>
      <c r="G272" s="95"/>
      <c r="H272" s="458"/>
      <c r="I272" s="154" t="str">
        <f t="shared" si="303"/>
        <v/>
      </c>
      <c r="J272" s="154" t="str">
        <f t="shared" si="304"/>
        <v/>
      </c>
      <c r="K272" s="155" t="str">
        <f t="shared" si="305"/>
        <v/>
      </c>
      <c r="L272" s="449"/>
      <c r="M272" s="154" t="str">
        <f t="shared" si="288"/>
        <v/>
      </c>
      <c r="N272" s="433"/>
      <c r="O272" s="433"/>
      <c r="P272" s="95"/>
      <c r="Q272" s="178"/>
      <c r="R272" s="178" t="str">
        <f t="shared" si="289"/>
        <v/>
      </c>
      <c r="S272" s="95" t="str">
        <f t="shared" si="290"/>
        <v/>
      </c>
      <c r="T272" s="436"/>
      <c r="U272" s="95"/>
      <c r="V272" s="178"/>
      <c r="W272" s="178" t="str">
        <f t="shared" si="291"/>
        <v/>
      </c>
      <c r="X272" s="95" t="str">
        <f t="shared" si="292"/>
        <v/>
      </c>
      <c r="Y272" s="436"/>
      <c r="Z272" s="95"/>
      <c r="AA272" s="178"/>
      <c r="AB272" s="178" t="str">
        <f t="shared" si="293"/>
        <v/>
      </c>
      <c r="AC272" s="95" t="str">
        <f t="shared" si="294"/>
        <v/>
      </c>
      <c r="AD272" s="436"/>
      <c r="AE272" s="95"/>
      <c r="AF272" s="178"/>
      <c r="AG272" s="178" t="str">
        <f t="shared" si="295"/>
        <v/>
      </c>
      <c r="AH272" s="95" t="str">
        <f t="shared" si="296"/>
        <v/>
      </c>
      <c r="AI272" s="436"/>
      <c r="AJ272" s="95"/>
      <c r="AK272" s="178"/>
      <c r="AL272" s="178" t="str">
        <f t="shared" si="297"/>
        <v/>
      </c>
      <c r="AM272" s="95" t="str">
        <f t="shared" si="298"/>
        <v/>
      </c>
      <c r="AN272" s="436"/>
      <c r="AO272" s="95"/>
      <c r="AP272" s="178"/>
      <c r="AQ272" s="178" t="str">
        <f t="shared" si="299"/>
        <v/>
      </c>
      <c r="AR272" s="95" t="str">
        <f t="shared" si="300"/>
        <v/>
      </c>
      <c r="AS272" s="436"/>
      <c r="AT272" s="95"/>
      <c r="AU272" s="178"/>
      <c r="AV272" s="178" t="str">
        <f t="shared" si="301"/>
        <v/>
      </c>
      <c r="AW272" s="95" t="str">
        <f t="shared" si="302"/>
        <v/>
      </c>
      <c r="AX272" s="436"/>
    </row>
    <row r="273" spans="2:50" hidden="1">
      <c r="B273" s="435"/>
      <c r="C273" s="95">
        <f t="shared" si="287"/>
        <v>7</v>
      </c>
      <c r="D273" s="95"/>
      <c r="E273" s="95"/>
      <c r="F273" s="95"/>
      <c r="G273" s="95"/>
      <c r="H273" s="458"/>
      <c r="I273" s="154" t="str">
        <f t="shared" si="303"/>
        <v/>
      </c>
      <c r="J273" s="154" t="str">
        <f t="shared" si="304"/>
        <v/>
      </c>
      <c r="K273" s="155" t="str">
        <f t="shared" si="305"/>
        <v/>
      </c>
      <c r="L273" s="449"/>
      <c r="M273" s="154" t="str">
        <f t="shared" si="288"/>
        <v/>
      </c>
      <c r="N273" s="433"/>
      <c r="O273" s="433"/>
      <c r="P273" s="95"/>
      <c r="Q273" s="178"/>
      <c r="R273" s="178" t="str">
        <f t="shared" si="289"/>
        <v/>
      </c>
      <c r="S273" s="95" t="str">
        <f t="shared" si="290"/>
        <v/>
      </c>
      <c r="T273" s="436"/>
      <c r="U273" s="95"/>
      <c r="V273" s="178"/>
      <c r="W273" s="178" t="str">
        <f t="shared" si="291"/>
        <v/>
      </c>
      <c r="X273" s="95" t="str">
        <f t="shared" si="292"/>
        <v/>
      </c>
      <c r="Y273" s="436"/>
      <c r="Z273" s="95"/>
      <c r="AA273" s="178"/>
      <c r="AB273" s="178" t="str">
        <f t="shared" si="293"/>
        <v/>
      </c>
      <c r="AC273" s="95" t="str">
        <f t="shared" si="294"/>
        <v/>
      </c>
      <c r="AD273" s="436"/>
      <c r="AE273" s="95"/>
      <c r="AF273" s="178"/>
      <c r="AG273" s="178" t="str">
        <f t="shared" si="295"/>
        <v/>
      </c>
      <c r="AH273" s="95" t="str">
        <f t="shared" si="296"/>
        <v/>
      </c>
      <c r="AI273" s="436"/>
      <c r="AJ273" s="95"/>
      <c r="AK273" s="178"/>
      <c r="AL273" s="178" t="str">
        <f t="shared" si="297"/>
        <v/>
      </c>
      <c r="AM273" s="95" t="str">
        <f t="shared" si="298"/>
        <v/>
      </c>
      <c r="AN273" s="436"/>
      <c r="AO273" s="95"/>
      <c r="AP273" s="178"/>
      <c r="AQ273" s="178" t="str">
        <f t="shared" si="299"/>
        <v/>
      </c>
      <c r="AR273" s="95" t="str">
        <f t="shared" si="300"/>
        <v/>
      </c>
      <c r="AS273" s="436"/>
      <c r="AT273" s="95"/>
      <c r="AU273" s="178"/>
      <c r="AV273" s="178" t="str">
        <f t="shared" si="301"/>
        <v/>
      </c>
      <c r="AW273" s="95" t="str">
        <f t="shared" si="302"/>
        <v/>
      </c>
      <c r="AX273" s="436"/>
    </row>
    <row r="274" spans="2:50" hidden="1">
      <c r="B274" s="435"/>
      <c r="C274" s="95">
        <f t="shared" si="287"/>
        <v>8</v>
      </c>
      <c r="D274" s="95"/>
      <c r="E274" s="95"/>
      <c r="F274" s="95"/>
      <c r="G274" s="95"/>
      <c r="H274" s="458"/>
      <c r="I274" s="154" t="str">
        <f t="shared" si="303"/>
        <v/>
      </c>
      <c r="J274" s="154" t="str">
        <f t="shared" si="304"/>
        <v/>
      </c>
      <c r="K274" s="155" t="str">
        <f t="shared" si="305"/>
        <v/>
      </c>
      <c r="L274" s="449"/>
      <c r="M274" s="154" t="str">
        <f t="shared" si="288"/>
        <v/>
      </c>
      <c r="N274" s="433"/>
      <c r="O274" s="433"/>
      <c r="P274" s="95"/>
      <c r="Q274" s="178"/>
      <c r="R274" s="178" t="str">
        <f t="shared" si="289"/>
        <v/>
      </c>
      <c r="S274" s="95" t="str">
        <f t="shared" si="290"/>
        <v/>
      </c>
      <c r="T274" s="436"/>
      <c r="U274" s="95"/>
      <c r="V274" s="178"/>
      <c r="W274" s="178" t="str">
        <f t="shared" si="291"/>
        <v/>
      </c>
      <c r="X274" s="95" t="str">
        <f t="shared" si="292"/>
        <v/>
      </c>
      <c r="Y274" s="436"/>
      <c r="Z274" s="95"/>
      <c r="AA274" s="178"/>
      <c r="AB274" s="178" t="str">
        <f t="shared" si="293"/>
        <v/>
      </c>
      <c r="AC274" s="95" t="str">
        <f t="shared" si="294"/>
        <v/>
      </c>
      <c r="AD274" s="436"/>
      <c r="AE274" s="95"/>
      <c r="AF274" s="178"/>
      <c r="AG274" s="178" t="str">
        <f t="shared" si="295"/>
        <v/>
      </c>
      <c r="AH274" s="95" t="str">
        <f t="shared" si="296"/>
        <v/>
      </c>
      <c r="AI274" s="436"/>
      <c r="AJ274" s="95"/>
      <c r="AK274" s="178"/>
      <c r="AL274" s="178" t="str">
        <f t="shared" si="297"/>
        <v/>
      </c>
      <c r="AM274" s="95" t="str">
        <f t="shared" si="298"/>
        <v/>
      </c>
      <c r="AN274" s="436"/>
      <c r="AO274" s="95"/>
      <c r="AP274" s="178"/>
      <c r="AQ274" s="178" t="str">
        <f t="shared" si="299"/>
        <v/>
      </c>
      <c r="AR274" s="95" t="str">
        <f t="shared" si="300"/>
        <v/>
      </c>
      <c r="AS274" s="436"/>
      <c r="AT274" s="95"/>
      <c r="AU274" s="178"/>
      <c r="AV274" s="178" t="str">
        <f t="shared" si="301"/>
        <v/>
      </c>
      <c r="AW274" s="95" t="str">
        <f t="shared" si="302"/>
        <v/>
      </c>
      <c r="AX274" s="436"/>
    </row>
    <row r="275" spans="2:50" hidden="1">
      <c r="B275" s="435"/>
      <c r="C275" s="95">
        <f t="shared" si="287"/>
        <v>9</v>
      </c>
      <c r="D275" s="95"/>
      <c r="E275" s="95"/>
      <c r="F275" s="95"/>
      <c r="G275" s="95"/>
      <c r="H275" s="458"/>
      <c r="I275" s="154" t="str">
        <f t="shared" si="303"/>
        <v/>
      </c>
      <c r="J275" s="154" t="str">
        <f t="shared" si="304"/>
        <v/>
      </c>
      <c r="K275" s="155" t="str">
        <f t="shared" si="305"/>
        <v/>
      </c>
      <c r="L275" s="449"/>
      <c r="M275" s="154" t="str">
        <f t="shared" si="288"/>
        <v/>
      </c>
      <c r="N275" s="433"/>
      <c r="O275" s="433"/>
      <c r="P275" s="95"/>
      <c r="Q275" s="178"/>
      <c r="R275" s="178" t="str">
        <f t="shared" si="289"/>
        <v/>
      </c>
      <c r="S275" s="95" t="str">
        <f t="shared" si="290"/>
        <v/>
      </c>
      <c r="T275" s="436"/>
      <c r="U275" s="95"/>
      <c r="V275" s="178"/>
      <c r="W275" s="178" t="str">
        <f t="shared" si="291"/>
        <v/>
      </c>
      <c r="X275" s="95" t="str">
        <f t="shared" si="292"/>
        <v/>
      </c>
      <c r="Y275" s="436"/>
      <c r="Z275" s="95"/>
      <c r="AA275" s="178"/>
      <c r="AB275" s="178" t="str">
        <f t="shared" si="293"/>
        <v/>
      </c>
      <c r="AC275" s="95" t="str">
        <f t="shared" si="294"/>
        <v/>
      </c>
      <c r="AD275" s="436"/>
      <c r="AE275" s="95"/>
      <c r="AF275" s="178"/>
      <c r="AG275" s="178" t="str">
        <f t="shared" si="295"/>
        <v/>
      </c>
      <c r="AH275" s="95" t="str">
        <f t="shared" si="296"/>
        <v/>
      </c>
      <c r="AI275" s="436"/>
      <c r="AJ275" s="95"/>
      <c r="AK275" s="178"/>
      <c r="AL275" s="178" t="str">
        <f t="shared" si="297"/>
        <v/>
      </c>
      <c r="AM275" s="95" t="str">
        <f t="shared" si="298"/>
        <v/>
      </c>
      <c r="AN275" s="436"/>
      <c r="AO275" s="95"/>
      <c r="AP275" s="178"/>
      <c r="AQ275" s="178" t="str">
        <f t="shared" si="299"/>
        <v/>
      </c>
      <c r="AR275" s="95" t="str">
        <f t="shared" si="300"/>
        <v/>
      </c>
      <c r="AS275" s="436"/>
      <c r="AT275" s="95"/>
      <c r="AU275" s="178"/>
      <c r="AV275" s="178" t="str">
        <f t="shared" si="301"/>
        <v/>
      </c>
      <c r="AW275" s="95" t="str">
        <f t="shared" si="302"/>
        <v/>
      </c>
      <c r="AX275" s="436"/>
    </row>
    <row r="276" spans="2:50" hidden="1">
      <c r="B276" s="435"/>
      <c r="C276" s="95">
        <f t="shared" si="287"/>
        <v>10</v>
      </c>
      <c r="D276" s="95"/>
      <c r="E276" s="95"/>
      <c r="F276" s="95"/>
      <c r="G276" s="95"/>
      <c r="H276" s="458"/>
      <c r="I276" s="154" t="str">
        <f t="shared" si="303"/>
        <v/>
      </c>
      <c r="J276" s="154" t="str">
        <f t="shared" si="304"/>
        <v/>
      </c>
      <c r="K276" s="155" t="str">
        <f t="shared" si="305"/>
        <v/>
      </c>
      <c r="L276" s="449"/>
      <c r="M276" s="154" t="str">
        <f t="shared" si="288"/>
        <v/>
      </c>
      <c r="N276" s="433"/>
      <c r="O276" s="433"/>
      <c r="P276" s="95"/>
      <c r="Q276" s="178"/>
      <c r="R276" s="178" t="str">
        <f t="shared" si="289"/>
        <v/>
      </c>
      <c r="S276" s="95" t="str">
        <f t="shared" si="290"/>
        <v/>
      </c>
      <c r="T276" s="436"/>
      <c r="U276" s="95"/>
      <c r="V276" s="178"/>
      <c r="W276" s="178" t="str">
        <f t="shared" si="291"/>
        <v/>
      </c>
      <c r="X276" s="95" t="str">
        <f t="shared" si="292"/>
        <v/>
      </c>
      <c r="Y276" s="436"/>
      <c r="Z276" s="95"/>
      <c r="AA276" s="178"/>
      <c r="AB276" s="178" t="str">
        <f t="shared" si="293"/>
        <v/>
      </c>
      <c r="AC276" s="95" t="str">
        <f t="shared" si="294"/>
        <v/>
      </c>
      <c r="AD276" s="436"/>
      <c r="AE276" s="95"/>
      <c r="AF276" s="178"/>
      <c r="AG276" s="178" t="str">
        <f t="shared" si="295"/>
        <v/>
      </c>
      <c r="AH276" s="95" t="str">
        <f t="shared" si="296"/>
        <v/>
      </c>
      <c r="AI276" s="436"/>
      <c r="AJ276" s="95"/>
      <c r="AK276" s="178"/>
      <c r="AL276" s="178" t="str">
        <f t="shared" si="297"/>
        <v/>
      </c>
      <c r="AM276" s="95" t="str">
        <f t="shared" si="298"/>
        <v/>
      </c>
      <c r="AN276" s="436"/>
      <c r="AO276" s="95"/>
      <c r="AP276" s="178"/>
      <c r="AQ276" s="178" t="str">
        <f t="shared" si="299"/>
        <v/>
      </c>
      <c r="AR276" s="95" t="str">
        <f t="shared" si="300"/>
        <v/>
      </c>
      <c r="AS276" s="436"/>
      <c r="AT276" s="95"/>
      <c r="AU276" s="178"/>
      <c r="AV276" s="178" t="str">
        <f t="shared" si="301"/>
        <v/>
      </c>
      <c r="AW276" s="95" t="str">
        <f t="shared" si="302"/>
        <v/>
      </c>
      <c r="AX276" s="436"/>
    </row>
    <row r="277" spans="2:50" hidden="1">
      <c r="B277" s="435"/>
      <c r="C277" s="95">
        <f t="shared" si="287"/>
        <v>11</v>
      </c>
      <c r="D277" s="95"/>
      <c r="E277" s="95"/>
      <c r="F277" s="95"/>
      <c r="G277" s="95"/>
      <c r="H277" s="458"/>
      <c r="I277" s="154" t="str">
        <f t="shared" si="303"/>
        <v/>
      </c>
      <c r="J277" s="154" t="str">
        <f t="shared" si="304"/>
        <v/>
      </c>
      <c r="K277" s="155" t="str">
        <f t="shared" si="305"/>
        <v/>
      </c>
      <c r="L277" s="449"/>
      <c r="M277" s="154" t="str">
        <f t="shared" si="288"/>
        <v/>
      </c>
      <c r="N277" s="433"/>
      <c r="O277" s="433"/>
      <c r="P277" s="95"/>
      <c r="Q277" s="178"/>
      <c r="R277" s="178" t="str">
        <f t="shared" si="289"/>
        <v/>
      </c>
      <c r="S277" s="95" t="str">
        <f t="shared" si="290"/>
        <v/>
      </c>
      <c r="T277" s="436"/>
      <c r="U277" s="95"/>
      <c r="V277" s="178"/>
      <c r="W277" s="178" t="str">
        <f t="shared" si="291"/>
        <v/>
      </c>
      <c r="X277" s="95" t="str">
        <f t="shared" si="292"/>
        <v/>
      </c>
      <c r="Y277" s="436"/>
      <c r="Z277" s="95"/>
      <c r="AA277" s="178"/>
      <c r="AB277" s="178" t="str">
        <f t="shared" si="293"/>
        <v/>
      </c>
      <c r="AC277" s="95" t="str">
        <f t="shared" si="294"/>
        <v/>
      </c>
      <c r="AD277" s="436"/>
      <c r="AE277" s="95"/>
      <c r="AF277" s="178"/>
      <c r="AG277" s="178" t="str">
        <f t="shared" si="295"/>
        <v/>
      </c>
      <c r="AH277" s="95" t="str">
        <f t="shared" si="296"/>
        <v/>
      </c>
      <c r="AI277" s="436"/>
      <c r="AJ277" s="95"/>
      <c r="AK277" s="178"/>
      <c r="AL277" s="178" t="str">
        <f t="shared" si="297"/>
        <v/>
      </c>
      <c r="AM277" s="95" t="str">
        <f t="shared" si="298"/>
        <v/>
      </c>
      <c r="AN277" s="436"/>
      <c r="AO277" s="95"/>
      <c r="AP277" s="178"/>
      <c r="AQ277" s="178" t="str">
        <f t="shared" si="299"/>
        <v/>
      </c>
      <c r="AR277" s="95" t="str">
        <f t="shared" si="300"/>
        <v/>
      </c>
      <c r="AS277" s="436"/>
      <c r="AT277" s="95"/>
      <c r="AU277" s="178"/>
      <c r="AV277" s="178" t="str">
        <f t="shared" si="301"/>
        <v/>
      </c>
      <c r="AW277" s="95" t="str">
        <f t="shared" si="302"/>
        <v/>
      </c>
      <c r="AX277" s="436"/>
    </row>
    <row r="278" spans="2:50" hidden="1">
      <c r="B278" s="435"/>
      <c r="C278" s="95">
        <f t="shared" si="287"/>
        <v>12</v>
      </c>
      <c r="D278" s="95"/>
      <c r="E278" s="95"/>
      <c r="F278" s="95"/>
      <c r="G278" s="95"/>
      <c r="H278" s="458"/>
      <c r="I278" s="154" t="str">
        <f t="shared" si="303"/>
        <v/>
      </c>
      <c r="J278" s="154" t="str">
        <f t="shared" si="304"/>
        <v/>
      </c>
      <c r="K278" s="155" t="str">
        <f t="shared" si="305"/>
        <v/>
      </c>
      <c r="L278" s="449"/>
      <c r="M278" s="154" t="str">
        <f t="shared" si="288"/>
        <v/>
      </c>
      <c r="N278" s="433"/>
      <c r="O278" s="433"/>
      <c r="P278" s="95"/>
      <c r="Q278" s="178"/>
      <c r="R278" s="178" t="str">
        <f t="shared" si="289"/>
        <v/>
      </c>
      <c r="S278" s="95" t="str">
        <f t="shared" si="290"/>
        <v/>
      </c>
      <c r="T278" s="436"/>
      <c r="U278" s="95"/>
      <c r="V278" s="178"/>
      <c r="W278" s="178" t="str">
        <f t="shared" si="291"/>
        <v/>
      </c>
      <c r="X278" s="95" t="str">
        <f t="shared" si="292"/>
        <v/>
      </c>
      <c r="Y278" s="436"/>
      <c r="Z278" s="95"/>
      <c r="AA278" s="178"/>
      <c r="AB278" s="178" t="str">
        <f t="shared" si="293"/>
        <v/>
      </c>
      <c r="AC278" s="95" t="str">
        <f t="shared" si="294"/>
        <v/>
      </c>
      <c r="AD278" s="436"/>
      <c r="AE278" s="95"/>
      <c r="AF278" s="178"/>
      <c r="AG278" s="178" t="str">
        <f t="shared" si="295"/>
        <v/>
      </c>
      <c r="AH278" s="95" t="str">
        <f t="shared" si="296"/>
        <v/>
      </c>
      <c r="AI278" s="436"/>
      <c r="AJ278" s="95"/>
      <c r="AK278" s="178"/>
      <c r="AL278" s="178" t="str">
        <f t="shared" si="297"/>
        <v/>
      </c>
      <c r="AM278" s="95" t="str">
        <f t="shared" si="298"/>
        <v/>
      </c>
      <c r="AN278" s="436"/>
      <c r="AO278" s="95"/>
      <c r="AP278" s="178"/>
      <c r="AQ278" s="178" t="str">
        <f t="shared" si="299"/>
        <v/>
      </c>
      <c r="AR278" s="95" t="str">
        <f t="shared" si="300"/>
        <v/>
      </c>
      <c r="AS278" s="436"/>
      <c r="AT278" s="95"/>
      <c r="AU278" s="178"/>
      <c r="AV278" s="178" t="str">
        <f t="shared" si="301"/>
        <v/>
      </c>
      <c r="AW278" s="95" t="str">
        <f t="shared" si="302"/>
        <v/>
      </c>
      <c r="AX278" s="436"/>
    </row>
    <row r="279" spans="2:50" hidden="1">
      <c r="B279" s="435"/>
      <c r="C279" s="95">
        <f t="shared" si="287"/>
        <v>13</v>
      </c>
      <c r="D279" s="95"/>
      <c r="E279" s="95"/>
      <c r="F279" s="95"/>
      <c r="G279" s="95"/>
      <c r="H279" s="458"/>
      <c r="I279" s="154" t="str">
        <f t="shared" si="303"/>
        <v/>
      </c>
      <c r="J279" s="154" t="str">
        <f t="shared" si="304"/>
        <v/>
      </c>
      <c r="K279" s="155" t="str">
        <f t="shared" si="305"/>
        <v/>
      </c>
      <c r="L279" s="449"/>
      <c r="M279" s="154" t="str">
        <f t="shared" si="288"/>
        <v/>
      </c>
      <c r="N279" s="433"/>
      <c r="O279" s="433"/>
      <c r="P279" s="95"/>
      <c r="Q279" s="178"/>
      <c r="R279" s="178" t="str">
        <f t="shared" si="289"/>
        <v/>
      </c>
      <c r="S279" s="95" t="str">
        <f t="shared" si="290"/>
        <v/>
      </c>
      <c r="T279" s="436"/>
      <c r="U279" s="95"/>
      <c r="V279" s="178"/>
      <c r="W279" s="178" t="str">
        <f t="shared" si="291"/>
        <v/>
      </c>
      <c r="X279" s="95" t="str">
        <f t="shared" si="292"/>
        <v/>
      </c>
      <c r="Y279" s="436"/>
      <c r="Z279" s="95"/>
      <c r="AA279" s="178"/>
      <c r="AB279" s="178" t="str">
        <f t="shared" si="293"/>
        <v/>
      </c>
      <c r="AC279" s="95" t="str">
        <f t="shared" si="294"/>
        <v/>
      </c>
      <c r="AD279" s="436"/>
      <c r="AE279" s="95"/>
      <c r="AF279" s="178"/>
      <c r="AG279" s="178" t="str">
        <f t="shared" si="295"/>
        <v/>
      </c>
      <c r="AH279" s="95" t="str">
        <f t="shared" si="296"/>
        <v/>
      </c>
      <c r="AI279" s="436"/>
      <c r="AJ279" s="95"/>
      <c r="AK279" s="178"/>
      <c r="AL279" s="178" t="str">
        <f t="shared" si="297"/>
        <v/>
      </c>
      <c r="AM279" s="95" t="str">
        <f t="shared" si="298"/>
        <v/>
      </c>
      <c r="AN279" s="436"/>
      <c r="AO279" s="95"/>
      <c r="AP279" s="178"/>
      <c r="AQ279" s="178" t="str">
        <f t="shared" si="299"/>
        <v/>
      </c>
      <c r="AR279" s="95" t="str">
        <f t="shared" si="300"/>
        <v/>
      </c>
      <c r="AS279" s="436"/>
      <c r="AT279" s="95"/>
      <c r="AU279" s="178"/>
      <c r="AV279" s="178" t="str">
        <f t="shared" si="301"/>
        <v/>
      </c>
      <c r="AW279" s="95" t="str">
        <f t="shared" si="302"/>
        <v/>
      </c>
      <c r="AX279" s="436"/>
    </row>
    <row r="280" spans="2:50" hidden="1">
      <c r="B280" s="435"/>
      <c r="C280" s="95">
        <f t="shared" si="287"/>
        <v>14</v>
      </c>
      <c r="D280" s="95"/>
      <c r="E280" s="95"/>
      <c r="F280" s="95"/>
      <c r="G280" s="95"/>
      <c r="H280" s="458"/>
      <c r="I280" s="154" t="str">
        <f t="shared" si="303"/>
        <v/>
      </c>
      <c r="J280" s="154" t="str">
        <f t="shared" si="304"/>
        <v/>
      </c>
      <c r="K280" s="155" t="str">
        <f t="shared" si="305"/>
        <v/>
      </c>
      <c r="L280" s="449"/>
      <c r="M280" s="154" t="str">
        <f t="shared" si="288"/>
        <v/>
      </c>
      <c r="N280" s="433"/>
      <c r="O280" s="433"/>
      <c r="P280" s="95"/>
      <c r="Q280" s="178"/>
      <c r="R280" s="178" t="str">
        <f t="shared" si="289"/>
        <v/>
      </c>
      <c r="S280" s="95" t="str">
        <f t="shared" si="290"/>
        <v/>
      </c>
      <c r="T280" s="436"/>
      <c r="U280" s="95"/>
      <c r="V280" s="178"/>
      <c r="W280" s="178" t="str">
        <f t="shared" si="291"/>
        <v/>
      </c>
      <c r="X280" s="95" t="str">
        <f t="shared" si="292"/>
        <v/>
      </c>
      <c r="Y280" s="436"/>
      <c r="Z280" s="95"/>
      <c r="AA280" s="178"/>
      <c r="AB280" s="178" t="str">
        <f t="shared" si="293"/>
        <v/>
      </c>
      <c r="AC280" s="95" t="str">
        <f t="shared" si="294"/>
        <v/>
      </c>
      <c r="AD280" s="436"/>
      <c r="AE280" s="95"/>
      <c r="AF280" s="178"/>
      <c r="AG280" s="178" t="str">
        <f t="shared" si="295"/>
        <v/>
      </c>
      <c r="AH280" s="95" t="str">
        <f t="shared" si="296"/>
        <v/>
      </c>
      <c r="AI280" s="436"/>
      <c r="AJ280" s="95"/>
      <c r="AK280" s="178"/>
      <c r="AL280" s="178" t="str">
        <f t="shared" si="297"/>
        <v/>
      </c>
      <c r="AM280" s="95" t="str">
        <f t="shared" si="298"/>
        <v/>
      </c>
      <c r="AN280" s="436"/>
      <c r="AO280" s="95"/>
      <c r="AP280" s="178"/>
      <c r="AQ280" s="178" t="str">
        <f t="shared" si="299"/>
        <v/>
      </c>
      <c r="AR280" s="95" t="str">
        <f t="shared" si="300"/>
        <v/>
      </c>
      <c r="AS280" s="436"/>
      <c r="AT280" s="95"/>
      <c r="AU280" s="178"/>
      <c r="AV280" s="178" t="str">
        <f t="shared" si="301"/>
        <v/>
      </c>
      <c r="AW280" s="95" t="str">
        <f t="shared" si="302"/>
        <v/>
      </c>
      <c r="AX280" s="436"/>
    </row>
    <row r="281" spans="2:50" hidden="1">
      <c r="B281" s="435"/>
      <c r="C281" s="95">
        <f t="shared" si="287"/>
        <v>15</v>
      </c>
      <c r="D281" s="95"/>
      <c r="E281" s="95"/>
      <c r="F281" s="95"/>
      <c r="G281" s="95"/>
      <c r="H281" s="459"/>
      <c r="I281" s="154" t="str">
        <f t="shared" si="303"/>
        <v/>
      </c>
      <c r="J281" s="154" t="str">
        <f t="shared" si="304"/>
        <v/>
      </c>
      <c r="K281" s="155" t="str">
        <f t="shared" si="305"/>
        <v/>
      </c>
      <c r="L281" s="449"/>
      <c r="M281" s="154" t="str">
        <f t="shared" si="288"/>
        <v/>
      </c>
      <c r="N281" s="433"/>
      <c r="O281" s="433"/>
      <c r="P281" s="95"/>
      <c r="Q281" s="178"/>
      <c r="R281" s="178" t="str">
        <f t="shared" si="289"/>
        <v/>
      </c>
      <c r="S281" s="95" t="str">
        <f t="shared" si="290"/>
        <v/>
      </c>
      <c r="T281" s="436"/>
      <c r="U281" s="95"/>
      <c r="V281" s="178"/>
      <c r="W281" s="178" t="str">
        <f t="shared" si="291"/>
        <v/>
      </c>
      <c r="X281" s="95" t="str">
        <f t="shared" si="292"/>
        <v/>
      </c>
      <c r="Y281" s="436"/>
      <c r="Z281" s="95"/>
      <c r="AA281" s="178"/>
      <c r="AB281" s="178" t="str">
        <f t="shared" si="293"/>
        <v/>
      </c>
      <c r="AC281" s="95" t="str">
        <f t="shared" si="294"/>
        <v/>
      </c>
      <c r="AD281" s="436"/>
      <c r="AE281" s="95"/>
      <c r="AF281" s="178"/>
      <c r="AG281" s="178" t="str">
        <f t="shared" si="295"/>
        <v/>
      </c>
      <c r="AH281" s="95" t="str">
        <f t="shared" si="296"/>
        <v/>
      </c>
      <c r="AI281" s="436"/>
      <c r="AJ281" s="95"/>
      <c r="AK281" s="178"/>
      <c r="AL281" s="178" t="str">
        <f t="shared" si="297"/>
        <v/>
      </c>
      <c r="AM281" s="95" t="str">
        <f t="shared" si="298"/>
        <v/>
      </c>
      <c r="AN281" s="436"/>
      <c r="AO281" s="95"/>
      <c r="AP281" s="178"/>
      <c r="AQ281" s="178" t="str">
        <f t="shared" si="299"/>
        <v/>
      </c>
      <c r="AR281" s="95" t="str">
        <f t="shared" si="300"/>
        <v/>
      </c>
      <c r="AS281" s="436"/>
      <c r="AT281" s="95"/>
      <c r="AU281" s="178"/>
      <c r="AV281" s="178" t="str">
        <f t="shared" si="301"/>
        <v/>
      </c>
      <c r="AW281" s="95" t="str">
        <f t="shared" si="302"/>
        <v/>
      </c>
      <c r="AX281" s="436"/>
    </row>
    <row r="282" spans="2:50" ht="15.75" hidden="1">
      <c r="B282" s="443" t="s">
        <v>167</v>
      </c>
      <c r="C282" s="444"/>
      <c r="D282" s="444"/>
      <c r="E282" s="444"/>
      <c r="F282" s="444"/>
      <c r="G282" s="444"/>
      <c r="H282" s="444"/>
      <c r="I282" s="151"/>
      <c r="J282" s="151"/>
      <c r="K282" s="151"/>
      <c r="L282" s="151"/>
      <c r="M282" s="151"/>
      <c r="N282" s="433" t="s">
        <v>159</v>
      </c>
      <c r="O282" s="446" t="s">
        <v>106</v>
      </c>
      <c r="P282" s="448">
        <f>AT262+1</f>
        <v>45965</v>
      </c>
      <c r="Q282" s="435"/>
      <c r="R282" s="435"/>
      <c r="S282" s="435"/>
      <c r="T282" s="435"/>
      <c r="U282" s="448">
        <f>P282+1</f>
        <v>45966</v>
      </c>
      <c r="V282" s="435"/>
      <c r="W282" s="435"/>
      <c r="X282" s="435"/>
      <c r="Y282" s="435"/>
      <c r="Z282" s="448">
        <f>U282+1</f>
        <v>45967</v>
      </c>
      <c r="AA282" s="435"/>
      <c r="AB282" s="435"/>
      <c r="AC282" s="435"/>
      <c r="AD282" s="435"/>
      <c r="AE282" s="448">
        <f>Z282+1</f>
        <v>45968</v>
      </c>
      <c r="AF282" s="435"/>
      <c r="AG282" s="435"/>
      <c r="AH282" s="435"/>
      <c r="AI282" s="435"/>
      <c r="AJ282" s="448">
        <f>AE282+1</f>
        <v>45969</v>
      </c>
      <c r="AK282" s="435"/>
      <c r="AL282" s="435"/>
      <c r="AM282" s="435"/>
      <c r="AN282" s="435"/>
      <c r="AO282" s="448">
        <f>AJ282+1</f>
        <v>45970</v>
      </c>
      <c r="AP282" s="435"/>
      <c r="AQ282" s="435"/>
      <c r="AR282" s="435"/>
      <c r="AS282" s="435"/>
      <c r="AT282" s="448">
        <f>AO282+1</f>
        <v>45971</v>
      </c>
      <c r="AU282" s="435"/>
      <c r="AV282" s="435"/>
      <c r="AW282" s="435"/>
      <c r="AX282" s="435"/>
    </row>
    <row r="283" spans="2:50" ht="15.75" hidden="1">
      <c r="B283" s="445"/>
      <c r="C283" s="445"/>
      <c r="D283" s="445"/>
      <c r="E283" s="445"/>
      <c r="F283" s="445"/>
      <c r="G283" s="445"/>
      <c r="H283" s="445"/>
      <c r="I283" s="151"/>
      <c r="J283" s="151"/>
      <c r="K283" s="151"/>
      <c r="L283" s="151"/>
      <c r="M283" s="151"/>
      <c r="N283" s="433"/>
      <c r="O283" s="447"/>
      <c r="P283" s="448" t="s">
        <v>120</v>
      </c>
      <c r="Q283" s="435"/>
      <c r="R283" s="435"/>
      <c r="S283" s="435"/>
      <c r="T283" s="435"/>
      <c r="U283" s="448" t="s">
        <v>114</v>
      </c>
      <c r="V283" s="435"/>
      <c r="W283" s="435"/>
      <c r="X283" s="435"/>
      <c r="Y283" s="435"/>
      <c r="Z283" s="448" t="s">
        <v>115</v>
      </c>
      <c r="AA283" s="435"/>
      <c r="AB283" s="435"/>
      <c r="AC283" s="435"/>
      <c r="AD283" s="435"/>
      <c r="AE283" s="448" t="s">
        <v>116</v>
      </c>
      <c r="AF283" s="435"/>
      <c r="AG283" s="435"/>
      <c r="AH283" s="435"/>
      <c r="AI283" s="435"/>
      <c r="AJ283" s="448" t="s">
        <v>117</v>
      </c>
      <c r="AK283" s="435"/>
      <c r="AL283" s="435"/>
      <c r="AM283" s="435"/>
      <c r="AN283" s="435"/>
      <c r="AO283" s="448" t="s">
        <v>118</v>
      </c>
      <c r="AP283" s="435"/>
      <c r="AQ283" s="435"/>
      <c r="AR283" s="435"/>
      <c r="AS283" s="435"/>
      <c r="AT283" s="448" t="s">
        <v>119</v>
      </c>
      <c r="AU283" s="435"/>
      <c r="AV283" s="435"/>
      <c r="AW283" s="435"/>
      <c r="AX283" s="435"/>
    </row>
    <row r="284" spans="2:50" hidden="1">
      <c r="B284" s="433" t="s">
        <v>155</v>
      </c>
      <c r="C284" s="433" t="s">
        <v>147</v>
      </c>
      <c r="D284" s="433"/>
      <c r="E284" s="433" t="s">
        <v>149</v>
      </c>
      <c r="F284" s="433"/>
      <c r="G284" s="433"/>
      <c r="H284" s="440" t="s">
        <v>156</v>
      </c>
      <c r="I284" s="434" t="s">
        <v>225</v>
      </c>
      <c r="J284" s="434"/>
      <c r="K284" s="434"/>
      <c r="L284" s="434" t="s">
        <v>156</v>
      </c>
      <c r="M284" s="434" t="s">
        <v>168</v>
      </c>
      <c r="N284" s="433"/>
      <c r="O284" s="433" t="s">
        <v>158</v>
      </c>
      <c r="P284" s="430" t="s">
        <v>152</v>
      </c>
      <c r="Q284" s="431"/>
      <c r="R284" s="431"/>
      <c r="S284" s="432"/>
      <c r="T284" s="433" t="s">
        <v>156</v>
      </c>
      <c r="U284" s="430" t="s">
        <v>152</v>
      </c>
      <c r="V284" s="431"/>
      <c r="W284" s="431"/>
      <c r="X284" s="432"/>
      <c r="Y284" s="433" t="s">
        <v>156</v>
      </c>
      <c r="Z284" s="430" t="s">
        <v>152</v>
      </c>
      <c r="AA284" s="431"/>
      <c r="AB284" s="431"/>
      <c r="AC284" s="432"/>
      <c r="AD284" s="433" t="s">
        <v>156</v>
      </c>
      <c r="AE284" s="430" t="s">
        <v>152</v>
      </c>
      <c r="AF284" s="431"/>
      <c r="AG284" s="431"/>
      <c r="AH284" s="432"/>
      <c r="AI284" s="433" t="s">
        <v>156</v>
      </c>
      <c r="AJ284" s="430" t="s">
        <v>152</v>
      </c>
      <c r="AK284" s="431"/>
      <c r="AL284" s="431"/>
      <c r="AM284" s="432"/>
      <c r="AN284" s="433" t="s">
        <v>156</v>
      </c>
      <c r="AO284" s="430" t="s">
        <v>152</v>
      </c>
      <c r="AP284" s="431"/>
      <c r="AQ284" s="431"/>
      <c r="AR284" s="432"/>
      <c r="AS284" s="433" t="s">
        <v>156</v>
      </c>
      <c r="AT284" s="430" t="s">
        <v>152</v>
      </c>
      <c r="AU284" s="431"/>
      <c r="AV284" s="431"/>
      <c r="AW284" s="432"/>
      <c r="AX284" s="433" t="s">
        <v>156</v>
      </c>
    </row>
    <row r="285" spans="2:50" hidden="1">
      <c r="B285" s="433"/>
      <c r="C285" s="433"/>
      <c r="D285" s="433"/>
      <c r="E285" s="433" t="s">
        <v>148</v>
      </c>
      <c r="F285" s="433"/>
      <c r="G285" s="433"/>
      <c r="H285" s="441"/>
      <c r="I285" s="434" t="s">
        <v>148</v>
      </c>
      <c r="J285" s="434"/>
      <c r="K285" s="434"/>
      <c r="L285" s="434"/>
      <c r="M285" s="434"/>
      <c r="N285" s="433"/>
      <c r="O285" s="433"/>
      <c r="P285" s="430" t="s">
        <v>153</v>
      </c>
      <c r="Q285" s="431"/>
      <c r="R285" s="431"/>
      <c r="S285" s="432"/>
      <c r="T285" s="433"/>
      <c r="U285" s="430" t="s">
        <v>153</v>
      </c>
      <c r="V285" s="431"/>
      <c r="W285" s="431"/>
      <c r="X285" s="432"/>
      <c r="Y285" s="433"/>
      <c r="Z285" s="430" t="s">
        <v>153</v>
      </c>
      <c r="AA285" s="431"/>
      <c r="AB285" s="431"/>
      <c r="AC285" s="432"/>
      <c r="AD285" s="433"/>
      <c r="AE285" s="430" t="s">
        <v>153</v>
      </c>
      <c r="AF285" s="431"/>
      <c r="AG285" s="431"/>
      <c r="AH285" s="432"/>
      <c r="AI285" s="433"/>
      <c r="AJ285" s="430" t="s">
        <v>153</v>
      </c>
      <c r="AK285" s="431"/>
      <c r="AL285" s="431"/>
      <c r="AM285" s="432"/>
      <c r="AN285" s="433"/>
      <c r="AO285" s="430" t="s">
        <v>153</v>
      </c>
      <c r="AP285" s="431"/>
      <c r="AQ285" s="431"/>
      <c r="AR285" s="432"/>
      <c r="AS285" s="433"/>
      <c r="AT285" s="430" t="s">
        <v>153</v>
      </c>
      <c r="AU285" s="431"/>
      <c r="AV285" s="431"/>
      <c r="AW285" s="432"/>
      <c r="AX285" s="433"/>
    </row>
    <row r="286" spans="2:50" hidden="1">
      <c r="B286" s="433"/>
      <c r="C286" s="433"/>
      <c r="D286" s="433"/>
      <c r="E286" s="94" t="s">
        <v>150</v>
      </c>
      <c r="F286" s="94" t="s">
        <v>151</v>
      </c>
      <c r="G286" s="94" t="s">
        <v>154</v>
      </c>
      <c r="H286" s="442"/>
      <c r="I286" s="153" t="s">
        <v>150</v>
      </c>
      <c r="J286" s="153" t="s">
        <v>151</v>
      </c>
      <c r="K286" s="153" t="s">
        <v>154</v>
      </c>
      <c r="L286" s="434"/>
      <c r="M286" s="434"/>
      <c r="N286" s="433"/>
      <c r="O286" s="433"/>
      <c r="P286" s="94" t="s">
        <v>150</v>
      </c>
      <c r="Q286" s="94" t="s">
        <v>151</v>
      </c>
      <c r="R286" s="94" t="s">
        <v>154</v>
      </c>
      <c r="S286" s="94" t="s">
        <v>168</v>
      </c>
      <c r="T286" s="433"/>
      <c r="U286" s="94" t="s">
        <v>150</v>
      </c>
      <c r="V286" s="94" t="s">
        <v>151</v>
      </c>
      <c r="W286" s="94" t="s">
        <v>154</v>
      </c>
      <c r="X286" s="94" t="s">
        <v>168</v>
      </c>
      <c r="Y286" s="433"/>
      <c r="Z286" s="94" t="s">
        <v>150</v>
      </c>
      <c r="AA286" s="94" t="s">
        <v>151</v>
      </c>
      <c r="AB286" s="94" t="s">
        <v>154</v>
      </c>
      <c r="AC286" s="94" t="s">
        <v>168</v>
      </c>
      <c r="AD286" s="43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3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3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3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33"/>
    </row>
    <row r="287" spans="2:50" hidden="1">
      <c r="B287" s="435" t="s">
        <v>140</v>
      </c>
      <c r="C287" s="95">
        <f>C267</f>
        <v>1</v>
      </c>
      <c r="D287" s="95" t="s">
        <v>425</v>
      </c>
      <c r="E287" s="95">
        <v>17</v>
      </c>
      <c r="F287" s="95">
        <v>2000</v>
      </c>
      <c r="G287" s="178">
        <f t="shared" ref="G287:G288" si="306">F287/E287</f>
        <v>117.64705882352941</v>
      </c>
      <c r="H287" s="457">
        <f>AVERAGE(G287:G301)</f>
        <v>87.66968325791855</v>
      </c>
      <c r="I287" s="154">
        <f t="shared" ref="I287:I289" si="307">IFERROR(AVERAGE(P287,U287,Z287,AE287,AJ287,AO287,AT287),"")</f>
        <v>17</v>
      </c>
      <c r="J287" s="154">
        <f t="shared" ref="J287:J289" si="308">IFERROR(AVERAGE(Q287,V287,AA287,AF287,AK287,AP287,AU287),"")</f>
        <v>1916.4809111287539</v>
      </c>
      <c r="K287" s="155">
        <f t="shared" ref="K287:K289" si="309">IFERROR(AVERAGE(R287,W287,AB287,AG287,AL287,AQ287,AV287),"")</f>
        <v>112.73417124286787</v>
      </c>
      <c r="L287" s="449">
        <f>IFERROR(AVERAGE(K287:K301),"-")</f>
        <v>84.010147081965911</v>
      </c>
      <c r="M287" s="154">
        <f>IFERROR(RANK(K287, K$287:K$301),"")</f>
        <v>1</v>
      </c>
      <c r="N287" s="433"/>
      <c r="O287" s="433"/>
      <c r="P287" s="95">
        <v>17</v>
      </c>
      <c r="Q287" s="178">
        <v>1906.9565217391305</v>
      </c>
      <c r="R287" s="178">
        <f>IFERROR(Q287/P287,"")</f>
        <v>112.17391304347827</v>
      </c>
      <c r="S287" s="95">
        <f>IFERROR(RANK(R287, R$287:R$301),"")</f>
        <v>1</v>
      </c>
      <c r="T287" s="436">
        <f>AVERAGE(R287:R301)</f>
        <v>83.719063545150505</v>
      </c>
      <c r="U287" s="95">
        <v>17</v>
      </c>
      <c r="V287" s="178">
        <v>1932.0000000000002</v>
      </c>
      <c r="W287" s="178">
        <f>IFERROR(V287/U287,"")</f>
        <v>113.64705882352942</v>
      </c>
      <c r="X287" s="95">
        <f>IFERROR(RANK(W287, W$287:W$301),"")</f>
        <v>1</v>
      </c>
      <c r="Y287" s="436">
        <f>AVERAGE(W287:W301)</f>
        <v>84.410067873303177</v>
      </c>
      <c r="Z287" s="95">
        <v>17</v>
      </c>
      <c r="AA287" s="178">
        <v>1905.7142857142851</v>
      </c>
      <c r="AB287" s="178">
        <f>IFERROR(AA287/Z287,"")</f>
        <v>112.10084033613441</v>
      </c>
      <c r="AC287" s="95">
        <f>IFERROR(RANK(AB287, AB$287:AB$301),"")</f>
        <v>1</v>
      </c>
      <c r="AD287" s="436">
        <f>AVERAGE(AB287:AB301)</f>
        <v>83.797154565744989</v>
      </c>
      <c r="AE287" s="95">
        <v>17</v>
      </c>
      <c r="AF287" s="178">
        <v>1904.5714285714291</v>
      </c>
      <c r="AG287" s="178">
        <f>IFERROR(AF287/AE287,"")</f>
        <v>112.03361344537818</v>
      </c>
      <c r="AH287" s="95">
        <f>IFERROR(RANK(AG287, AG$287:AG$301),"")</f>
        <v>1</v>
      </c>
      <c r="AI287" s="436">
        <f>AVERAGE(AG287:AG301)</f>
        <v>83.747153299189506</v>
      </c>
      <c r="AJ287" s="95">
        <v>17</v>
      </c>
      <c r="AK287" s="178">
        <v>1910.5263157894744</v>
      </c>
      <c r="AL287" s="178">
        <f>IFERROR(AK287/AJ287,"")</f>
        <v>112.38390092879261</v>
      </c>
      <c r="AM287" s="95">
        <f>IFERROR(RANK(AL287, AL$287:AL$301),"")</f>
        <v>1</v>
      </c>
      <c r="AN287" s="436">
        <f>AVERAGE(AL287:AL301)</f>
        <v>83.846219272511263</v>
      </c>
      <c r="AO287" s="95">
        <v>17</v>
      </c>
      <c r="AP287" s="178">
        <v>1934.3478260869565</v>
      </c>
      <c r="AQ287" s="178">
        <f>IFERROR(AP287/AO287,"")</f>
        <v>113.78516624040921</v>
      </c>
      <c r="AR287" s="95">
        <f>IFERROR(RANK(AQ287, AQ$287:AQ$301),"")</f>
        <v>1</v>
      </c>
      <c r="AS287" s="436">
        <f>AVERAGE(AQ287:AQ301)</f>
        <v>84.383761666429024</v>
      </c>
      <c r="AT287" s="95">
        <v>17</v>
      </c>
      <c r="AU287" s="178">
        <v>1921.2500000000005</v>
      </c>
      <c r="AV287" s="178">
        <f>IFERROR(AU287/AT287,"")</f>
        <v>113.01470588235297</v>
      </c>
      <c r="AW287" s="95">
        <f>IFERROR(RANK(AV287, AV$287:AV$301),"")</f>
        <v>1</v>
      </c>
      <c r="AX287" s="436">
        <f>AVERAGE(AV287:AV301)</f>
        <v>84.167609351432887</v>
      </c>
    </row>
    <row r="288" spans="2:50" hidden="1">
      <c r="B288" s="435"/>
      <c r="C288" s="95">
        <f t="shared" ref="C288:C301" si="310">C268</f>
        <v>2</v>
      </c>
      <c r="D288" s="95" t="s">
        <v>426</v>
      </c>
      <c r="E288" s="95">
        <v>26</v>
      </c>
      <c r="F288" s="95">
        <v>1500</v>
      </c>
      <c r="G288" s="178">
        <f t="shared" si="306"/>
        <v>57.692307692307693</v>
      </c>
      <c r="H288" s="458"/>
      <c r="I288" s="154">
        <f t="shared" si="307"/>
        <v>26</v>
      </c>
      <c r="J288" s="154">
        <f t="shared" si="308"/>
        <v>1437.4391959476629</v>
      </c>
      <c r="K288" s="155">
        <f t="shared" si="309"/>
        <v>55.286122921063949</v>
      </c>
      <c r="L288" s="449"/>
      <c r="M288" s="154">
        <f t="shared" ref="M288:M301" si="311">IFERROR(RANK(K288, K$287:K$301),"")</f>
        <v>2</v>
      </c>
      <c r="N288" s="433"/>
      <c r="O288" s="433"/>
      <c r="P288" s="95">
        <v>26</v>
      </c>
      <c r="Q288" s="178">
        <v>1436.8695652173915</v>
      </c>
      <c r="R288" s="178">
        <f t="shared" ref="R288:R301" si="312">IFERROR(Q288/P288,"")</f>
        <v>55.264214046822751</v>
      </c>
      <c r="S288" s="95">
        <f t="shared" ref="S288:S301" si="313">IFERROR(RANK(R288, R$287:R$301),"")</f>
        <v>2</v>
      </c>
      <c r="T288" s="436"/>
      <c r="U288" s="95">
        <v>26</v>
      </c>
      <c r="V288" s="178">
        <v>1434.5000000000002</v>
      </c>
      <c r="W288" s="178">
        <f t="shared" ref="W288:W301" si="314">IFERROR(V288/U288,"")</f>
        <v>55.173076923076934</v>
      </c>
      <c r="X288" s="95">
        <f t="shared" ref="X288:X301" si="315">IFERROR(RANK(W288, W$287:W$301),"")</f>
        <v>2</v>
      </c>
      <c r="Y288" s="436"/>
      <c r="Z288" s="95">
        <v>26</v>
      </c>
      <c r="AA288" s="178">
        <v>1442.8301886792449</v>
      </c>
      <c r="AB288" s="178">
        <f t="shared" ref="AB288:AB301" si="316">IFERROR(AA288/Z288,"")</f>
        <v>55.493468795355575</v>
      </c>
      <c r="AC288" s="95">
        <f t="shared" ref="AC288:AC301" si="317">IFERROR(RANK(AB288, AB$287:AB$301),"")</f>
        <v>2</v>
      </c>
      <c r="AD288" s="436"/>
      <c r="AE288" s="95">
        <v>26</v>
      </c>
      <c r="AF288" s="178">
        <v>1441.9780219780221</v>
      </c>
      <c r="AG288" s="178">
        <f t="shared" ref="AG288:AG301" si="318">IFERROR(AF288/AE288,"")</f>
        <v>55.460693153000847</v>
      </c>
      <c r="AH288" s="95">
        <f t="shared" ref="AH288:AH301" si="319">IFERROR(RANK(AG288, AG$287:AG$301),"")</f>
        <v>2</v>
      </c>
      <c r="AI288" s="436"/>
      <c r="AJ288" s="95">
        <v>26</v>
      </c>
      <c r="AK288" s="178">
        <v>1438.0219780219779</v>
      </c>
      <c r="AL288" s="178">
        <f t="shared" ref="AL288:AL301" si="320">IFERROR(AK288/AJ288,"")</f>
        <v>55.30853761622992</v>
      </c>
      <c r="AM288" s="95">
        <f t="shared" ref="AM288:AM301" si="321">IFERROR(RANK(AL288, AL$287:AL$301),"")</f>
        <v>2</v>
      </c>
      <c r="AN288" s="436"/>
      <c r="AO288" s="95">
        <v>26</v>
      </c>
      <c r="AP288" s="178">
        <v>1429.5412844036696</v>
      </c>
      <c r="AQ288" s="178">
        <f t="shared" ref="AQ288:AQ301" si="322">IFERROR(AP288/AO288,"")</f>
        <v>54.982357092448829</v>
      </c>
      <c r="AR288" s="95">
        <f t="shared" ref="AR288:AR301" si="323">IFERROR(RANK(AQ288, AQ$287:AQ$301),"")</f>
        <v>2</v>
      </c>
      <c r="AS288" s="436"/>
      <c r="AT288" s="95">
        <v>26</v>
      </c>
      <c r="AU288" s="178">
        <v>1438.333333333333</v>
      </c>
      <c r="AV288" s="178">
        <f t="shared" ref="AV288:AV301" si="324">IFERROR(AU288/AT288,"")</f>
        <v>55.32051282051281</v>
      </c>
      <c r="AW288" s="95">
        <f t="shared" ref="AW288:AW301" si="325">IFERROR(RANK(AV288, AV$287:AV$301),"")</f>
        <v>2</v>
      </c>
      <c r="AX288" s="436"/>
    </row>
    <row r="289" spans="2:50" hidden="1">
      <c r="B289" s="435"/>
      <c r="C289" s="95">
        <f t="shared" si="310"/>
        <v>3</v>
      </c>
      <c r="D289" s="95"/>
      <c r="E289" s="95"/>
      <c r="F289" s="95"/>
      <c r="G289" s="95"/>
      <c r="H289" s="458"/>
      <c r="I289" s="154" t="str">
        <f t="shared" si="307"/>
        <v/>
      </c>
      <c r="J289" s="154" t="str">
        <f t="shared" si="308"/>
        <v/>
      </c>
      <c r="K289" s="155" t="str">
        <f t="shared" si="309"/>
        <v/>
      </c>
      <c r="L289" s="449"/>
      <c r="M289" s="154" t="str">
        <f t="shared" si="311"/>
        <v/>
      </c>
      <c r="N289" s="433"/>
      <c r="O289" s="433"/>
      <c r="P289" s="95"/>
      <c r="Q289" s="178"/>
      <c r="R289" s="178" t="str">
        <f t="shared" si="312"/>
        <v/>
      </c>
      <c r="S289" s="95" t="str">
        <f t="shared" si="313"/>
        <v/>
      </c>
      <c r="T289" s="436"/>
      <c r="U289" s="95"/>
      <c r="V289" s="178"/>
      <c r="W289" s="178" t="str">
        <f t="shared" si="314"/>
        <v/>
      </c>
      <c r="X289" s="95" t="str">
        <f t="shared" si="315"/>
        <v/>
      </c>
      <c r="Y289" s="436"/>
      <c r="Z289" s="95"/>
      <c r="AA289" s="178"/>
      <c r="AB289" s="178" t="str">
        <f t="shared" si="316"/>
        <v/>
      </c>
      <c r="AC289" s="95" t="str">
        <f t="shared" si="317"/>
        <v/>
      </c>
      <c r="AD289" s="436"/>
      <c r="AE289" s="95"/>
      <c r="AF289" s="178"/>
      <c r="AG289" s="178" t="str">
        <f t="shared" si="318"/>
        <v/>
      </c>
      <c r="AH289" s="95" t="str">
        <f t="shared" si="319"/>
        <v/>
      </c>
      <c r="AI289" s="436"/>
      <c r="AJ289" s="95"/>
      <c r="AK289" s="178"/>
      <c r="AL289" s="178" t="str">
        <f t="shared" si="320"/>
        <v/>
      </c>
      <c r="AM289" s="95" t="str">
        <f t="shared" si="321"/>
        <v/>
      </c>
      <c r="AN289" s="436"/>
      <c r="AO289" s="95"/>
      <c r="AP289" s="178"/>
      <c r="AQ289" s="178" t="str">
        <f t="shared" si="322"/>
        <v/>
      </c>
      <c r="AR289" s="95" t="str">
        <f t="shared" si="323"/>
        <v/>
      </c>
      <c r="AS289" s="436"/>
      <c r="AT289" s="95"/>
      <c r="AU289" s="178"/>
      <c r="AV289" s="178" t="str">
        <f t="shared" si="324"/>
        <v/>
      </c>
      <c r="AW289" s="95" t="str">
        <f t="shared" si="325"/>
        <v/>
      </c>
      <c r="AX289" s="436"/>
    </row>
    <row r="290" spans="2:50" hidden="1">
      <c r="B290" s="435"/>
      <c r="C290" s="95">
        <f t="shared" si="310"/>
        <v>4</v>
      </c>
      <c r="D290" s="95"/>
      <c r="E290" s="95"/>
      <c r="F290" s="95"/>
      <c r="G290" s="95"/>
      <c r="H290" s="458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9"/>
      <c r="M290" s="154" t="str">
        <f t="shared" si="311"/>
        <v/>
      </c>
      <c r="N290" s="433"/>
      <c r="O290" s="433"/>
      <c r="P290" s="95"/>
      <c r="Q290" s="178"/>
      <c r="R290" s="178" t="str">
        <f t="shared" si="312"/>
        <v/>
      </c>
      <c r="S290" s="95" t="str">
        <f t="shared" si="313"/>
        <v/>
      </c>
      <c r="T290" s="436"/>
      <c r="U290" s="95"/>
      <c r="V290" s="178"/>
      <c r="W290" s="178" t="str">
        <f t="shared" si="314"/>
        <v/>
      </c>
      <c r="X290" s="95" t="str">
        <f t="shared" si="315"/>
        <v/>
      </c>
      <c r="Y290" s="436"/>
      <c r="Z290" s="95"/>
      <c r="AA290" s="178"/>
      <c r="AB290" s="178" t="str">
        <f t="shared" si="316"/>
        <v/>
      </c>
      <c r="AC290" s="95" t="str">
        <f t="shared" si="317"/>
        <v/>
      </c>
      <c r="AD290" s="436"/>
      <c r="AE290" s="95"/>
      <c r="AF290" s="178"/>
      <c r="AG290" s="178" t="str">
        <f t="shared" si="318"/>
        <v/>
      </c>
      <c r="AH290" s="95" t="str">
        <f t="shared" si="319"/>
        <v/>
      </c>
      <c r="AI290" s="436"/>
      <c r="AJ290" s="95"/>
      <c r="AK290" s="178"/>
      <c r="AL290" s="178" t="str">
        <f t="shared" si="320"/>
        <v/>
      </c>
      <c r="AM290" s="95" t="str">
        <f t="shared" si="321"/>
        <v/>
      </c>
      <c r="AN290" s="436"/>
      <c r="AO290" s="95"/>
      <c r="AP290" s="178"/>
      <c r="AQ290" s="178" t="str">
        <f t="shared" si="322"/>
        <v/>
      </c>
      <c r="AR290" s="95" t="str">
        <f t="shared" si="323"/>
        <v/>
      </c>
      <c r="AS290" s="436"/>
      <c r="AT290" s="95"/>
      <c r="AU290" s="178"/>
      <c r="AV290" s="178" t="str">
        <f t="shared" si="324"/>
        <v/>
      </c>
      <c r="AW290" s="95" t="str">
        <f t="shared" si="325"/>
        <v/>
      </c>
      <c r="AX290" s="436"/>
    </row>
    <row r="291" spans="2:50" hidden="1">
      <c r="B291" s="435"/>
      <c r="C291" s="95">
        <f t="shared" si="310"/>
        <v>5</v>
      </c>
      <c r="D291" s="95"/>
      <c r="E291" s="95"/>
      <c r="F291" s="95"/>
      <c r="G291" s="95"/>
      <c r="H291" s="458"/>
      <c r="I291" s="154" t="str">
        <f t="shared" ref="I291:I301" si="326">IFERROR(AVERAGE(P291,U291,Z291,AE291,AJ291,AO291,AT291),"")</f>
        <v/>
      </c>
      <c r="J291" s="154" t="str">
        <f t="shared" ref="J291:J301" si="327">IFERROR(AVERAGE(Q291,V291,AA291,AF291,AK291,AP291,AU291),"")</f>
        <v/>
      </c>
      <c r="K291" s="155" t="str">
        <f t="shared" ref="K291:K301" si="328">IFERROR(AVERAGE(R291,W291,AB291,AG291,AL291,AQ291,AV291),"")</f>
        <v/>
      </c>
      <c r="L291" s="449"/>
      <c r="M291" s="154" t="str">
        <f t="shared" si="311"/>
        <v/>
      </c>
      <c r="N291" s="433"/>
      <c r="O291" s="433"/>
      <c r="P291" s="95"/>
      <c r="Q291" s="178"/>
      <c r="R291" s="178" t="str">
        <f t="shared" si="312"/>
        <v/>
      </c>
      <c r="S291" s="95" t="str">
        <f t="shared" si="313"/>
        <v/>
      </c>
      <c r="T291" s="436"/>
      <c r="U291" s="95"/>
      <c r="V291" s="178"/>
      <c r="W291" s="178" t="str">
        <f t="shared" si="314"/>
        <v/>
      </c>
      <c r="X291" s="95" t="str">
        <f t="shared" si="315"/>
        <v/>
      </c>
      <c r="Y291" s="436"/>
      <c r="Z291" s="95"/>
      <c r="AA291" s="178"/>
      <c r="AB291" s="178" t="str">
        <f t="shared" si="316"/>
        <v/>
      </c>
      <c r="AC291" s="95" t="str">
        <f t="shared" si="317"/>
        <v/>
      </c>
      <c r="AD291" s="436"/>
      <c r="AE291" s="95"/>
      <c r="AF291" s="178"/>
      <c r="AG291" s="178" t="str">
        <f t="shared" si="318"/>
        <v/>
      </c>
      <c r="AH291" s="95" t="str">
        <f t="shared" si="319"/>
        <v/>
      </c>
      <c r="AI291" s="436"/>
      <c r="AJ291" s="95"/>
      <c r="AK291" s="178"/>
      <c r="AL291" s="178" t="str">
        <f t="shared" si="320"/>
        <v/>
      </c>
      <c r="AM291" s="95" t="str">
        <f t="shared" si="321"/>
        <v/>
      </c>
      <c r="AN291" s="436"/>
      <c r="AO291" s="95"/>
      <c r="AP291" s="178"/>
      <c r="AQ291" s="178" t="str">
        <f t="shared" si="322"/>
        <v/>
      </c>
      <c r="AR291" s="95" t="str">
        <f t="shared" si="323"/>
        <v/>
      </c>
      <c r="AS291" s="436"/>
      <c r="AT291" s="95"/>
      <c r="AU291" s="178"/>
      <c r="AV291" s="178" t="str">
        <f t="shared" si="324"/>
        <v/>
      </c>
      <c r="AW291" s="95" t="str">
        <f t="shared" si="325"/>
        <v/>
      </c>
      <c r="AX291" s="436"/>
    </row>
    <row r="292" spans="2:50" hidden="1">
      <c r="B292" s="435"/>
      <c r="C292" s="95">
        <f t="shared" si="310"/>
        <v>6</v>
      </c>
      <c r="D292" s="95"/>
      <c r="E292" s="95"/>
      <c r="F292" s="95"/>
      <c r="G292" s="95"/>
      <c r="H292" s="458"/>
      <c r="I292" s="154" t="str">
        <f t="shared" si="326"/>
        <v/>
      </c>
      <c r="J292" s="154" t="str">
        <f t="shared" si="327"/>
        <v/>
      </c>
      <c r="K292" s="155" t="str">
        <f t="shared" si="328"/>
        <v/>
      </c>
      <c r="L292" s="449"/>
      <c r="M292" s="154" t="str">
        <f t="shared" si="311"/>
        <v/>
      </c>
      <c r="N292" s="433"/>
      <c r="O292" s="433"/>
      <c r="P292" s="95"/>
      <c r="Q292" s="178"/>
      <c r="R292" s="178" t="str">
        <f t="shared" si="312"/>
        <v/>
      </c>
      <c r="S292" s="95" t="str">
        <f t="shared" si="313"/>
        <v/>
      </c>
      <c r="T292" s="436"/>
      <c r="U292" s="95"/>
      <c r="V292" s="178"/>
      <c r="W292" s="178" t="str">
        <f t="shared" si="314"/>
        <v/>
      </c>
      <c r="X292" s="95" t="str">
        <f t="shared" si="315"/>
        <v/>
      </c>
      <c r="Y292" s="436"/>
      <c r="Z292" s="95"/>
      <c r="AA292" s="178"/>
      <c r="AB292" s="178" t="str">
        <f t="shared" si="316"/>
        <v/>
      </c>
      <c r="AC292" s="95" t="str">
        <f t="shared" si="317"/>
        <v/>
      </c>
      <c r="AD292" s="436"/>
      <c r="AE292" s="95"/>
      <c r="AF292" s="178"/>
      <c r="AG292" s="178" t="str">
        <f t="shared" si="318"/>
        <v/>
      </c>
      <c r="AH292" s="95" t="str">
        <f t="shared" si="319"/>
        <v/>
      </c>
      <c r="AI292" s="436"/>
      <c r="AJ292" s="95"/>
      <c r="AK292" s="178"/>
      <c r="AL292" s="178" t="str">
        <f t="shared" si="320"/>
        <v/>
      </c>
      <c r="AM292" s="95" t="str">
        <f t="shared" si="321"/>
        <v/>
      </c>
      <c r="AN292" s="436"/>
      <c r="AO292" s="95"/>
      <c r="AP292" s="178"/>
      <c r="AQ292" s="178" t="str">
        <f t="shared" si="322"/>
        <v/>
      </c>
      <c r="AR292" s="95" t="str">
        <f t="shared" si="323"/>
        <v/>
      </c>
      <c r="AS292" s="436"/>
      <c r="AT292" s="95"/>
      <c r="AU292" s="178"/>
      <c r="AV292" s="178" t="str">
        <f t="shared" si="324"/>
        <v/>
      </c>
      <c r="AW292" s="95" t="str">
        <f t="shared" si="325"/>
        <v/>
      </c>
      <c r="AX292" s="436"/>
    </row>
    <row r="293" spans="2:50" hidden="1">
      <c r="B293" s="435"/>
      <c r="C293" s="95">
        <f t="shared" si="310"/>
        <v>7</v>
      </c>
      <c r="D293" s="95"/>
      <c r="E293" s="95"/>
      <c r="F293" s="95"/>
      <c r="G293" s="95"/>
      <c r="H293" s="458"/>
      <c r="I293" s="154" t="str">
        <f t="shared" si="326"/>
        <v/>
      </c>
      <c r="J293" s="154" t="str">
        <f t="shared" si="327"/>
        <v/>
      </c>
      <c r="K293" s="155" t="str">
        <f t="shared" si="328"/>
        <v/>
      </c>
      <c r="L293" s="449"/>
      <c r="M293" s="154" t="str">
        <f t="shared" si="311"/>
        <v/>
      </c>
      <c r="N293" s="433"/>
      <c r="O293" s="433"/>
      <c r="P293" s="95"/>
      <c r="Q293" s="178"/>
      <c r="R293" s="178" t="str">
        <f t="shared" si="312"/>
        <v/>
      </c>
      <c r="S293" s="95" t="str">
        <f t="shared" si="313"/>
        <v/>
      </c>
      <c r="T293" s="436"/>
      <c r="U293" s="95"/>
      <c r="V293" s="178"/>
      <c r="W293" s="178" t="str">
        <f t="shared" si="314"/>
        <v/>
      </c>
      <c r="X293" s="95" t="str">
        <f t="shared" si="315"/>
        <v/>
      </c>
      <c r="Y293" s="436"/>
      <c r="Z293" s="95"/>
      <c r="AA293" s="178"/>
      <c r="AB293" s="178" t="str">
        <f t="shared" si="316"/>
        <v/>
      </c>
      <c r="AC293" s="95" t="str">
        <f t="shared" si="317"/>
        <v/>
      </c>
      <c r="AD293" s="436"/>
      <c r="AE293" s="95"/>
      <c r="AF293" s="178"/>
      <c r="AG293" s="178" t="str">
        <f t="shared" si="318"/>
        <v/>
      </c>
      <c r="AH293" s="95" t="str">
        <f t="shared" si="319"/>
        <v/>
      </c>
      <c r="AI293" s="436"/>
      <c r="AJ293" s="95"/>
      <c r="AK293" s="178"/>
      <c r="AL293" s="178" t="str">
        <f t="shared" si="320"/>
        <v/>
      </c>
      <c r="AM293" s="95" t="str">
        <f t="shared" si="321"/>
        <v/>
      </c>
      <c r="AN293" s="436"/>
      <c r="AO293" s="95"/>
      <c r="AP293" s="178"/>
      <c r="AQ293" s="178" t="str">
        <f t="shared" si="322"/>
        <v/>
      </c>
      <c r="AR293" s="95" t="str">
        <f t="shared" si="323"/>
        <v/>
      </c>
      <c r="AS293" s="436"/>
      <c r="AT293" s="95"/>
      <c r="AU293" s="178"/>
      <c r="AV293" s="178" t="str">
        <f t="shared" si="324"/>
        <v/>
      </c>
      <c r="AW293" s="95" t="str">
        <f t="shared" si="325"/>
        <v/>
      </c>
      <c r="AX293" s="436"/>
    </row>
    <row r="294" spans="2:50" hidden="1">
      <c r="B294" s="435"/>
      <c r="C294" s="95">
        <f t="shared" si="310"/>
        <v>8</v>
      </c>
      <c r="D294" s="95"/>
      <c r="E294" s="95"/>
      <c r="F294" s="95"/>
      <c r="G294" s="95"/>
      <c r="H294" s="458"/>
      <c r="I294" s="154" t="str">
        <f t="shared" si="326"/>
        <v/>
      </c>
      <c r="J294" s="154" t="str">
        <f t="shared" si="327"/>
        <v/>
      </c>
      <c r="K294" s="155" t="str">
        <f t="shared" si="328"/>
        <v/>
      </c>
      <c r="L294" s="449"/>
      <c r="M294" s="154" t="str">
        <f t="shared" si="311"/>
        <v/>
      </c>
      <c r="N294" s="433"/>
      <c r="O294" s="433"/>
      <c r="P294" s="95"/>
      <c r="Q294" s="178"/>
      <c r="R294" s="178" t="str">
        <f t="shared" si="312"/>
        <v/>
      </c>
      <c r="S294" s="95" t="str">
        <f t="shared" si="313"/>
        <v/>
      </c>
      <c r="T294" s="436"/>
      <c r="U294" s="95"/>
      <c r="V294" s="178"/>
      <c r="W294" s="178" t="str">
        <f t="shared" si="314"/>
        <v/>
      </c>
      <c r="X294" s="95" t="str">
        <f t="shared" si="315"/>
        <v/>
      </c>
      <c r="Y294" s="436"/>
      <c r="Z294" s="95"/>
      <c r="AA294" s="178"/>
      <c r="AB294" s="178" t="str">
        <f t="shared" si="316"/>
        <v/>
      </c>
      <c r="AC294" s="95" t="str">
        <f t="shared" si="317"/>
        <v/>
      </c>
      <c r="AD294" s="436"/>
      <c r="AE294" s="95"/>
      <c r="AF294" s="178"/>
      <c r="AG294" s="178" t="str">
        <f t="shared" si="318"/>
        <v/>
      </c>
      <c r="AH294" s="95" t="str">
        <f t="shared" si="319"/>
        <v/>
      </c>
      <c r="AI294" s="436"/>
      <c r="AJ294" s="95"/>
      <c r="AK294" s="178"/>
      <c r="AL294" s="178" t="str">
        <f t="shared" si="320"/>
        <v/>
      </c>
      <c r="AM294" s="95" t="str">
        <f t="shared" si="321"/>
        <v/>
      </c>
      <c r="AN294" s="436"/>
      <c r="AO294" s="95"/>
      <c r="AP294" s="178"/>
      <c r="AQ294" s="178" t="str">
        <f t="shared" si="322"/>
        <v/>
      </c>
      <c r="AR294" s="95" t="str">
        <f t="shared" si="323"/>
        <v/>
      </c>
      <c r="AS294" s="436"/>
      <c r="AT294" s="95"/>
      <c r="AU294" s="178"/>
      <c r="AV294" s="178" t="str">
        <f t="shared" si="324"/>
        <v/>
      </c>
      <c r="AW294" s="95" t="str">
        <f t="shared" si="325"/>
        <v/>
      </c>
      <c r="AX294" s="436"/>
    </row>
    <row r="295" spans="2:50" hidden="1">
      <c r="B295" s="435"/>
      <c r="C295" s="95">
        <f t="shared" si="310"/>
        <v>9</v>
      </c>
      <c r="D295" s="95"/>
      <c r="E295" s="95"/>
      <c r="F295" s="95"/>
      <c r="G295" s="95"/>
      <c r="H295" s="458"/>
      <c r="I295" s="154" t="str">
        <f t="shared" si="326"/>
        <v/>
      </c>
      <c r="J295" s="154" t="str">
        <f t="shared" si="327"/>
        <v/>
      </c>
      <c r="K295" s="155" t="str">
        <f t="shared" si="328"/>
        <v/>
      </c>
      <c r="L295" s="449"/>
      <c r="M295" s="154" t="str">
        <f t="shared" si="311"/>
        <v/>
      </c>
      <c r="N295" s="433"/>
      <c r="O295" s="433"/>
      <c r="P295" s="95"/>
      <c r="Q295" s="178"/>
      <c r="R295" s="178" t="str">
        <f t="shared" si="312"/>
        <v/>
      </c>
      <c r="S295" s="95" t="str">
        <f t="shared" si="313"/>
        <v/>
      </c>
      <c r="T295" s="436"/>
      <c r="U295" s="95"/>
      <c r="V295" s="178"/>
      <c r="W295" s="178" t="str">
        <f t="shared" si="314"/>
        <v/>
      </c>
      <c r="X295" s="95" t="str">
        <f t="shared" si="315"/>
        <v/>
      </c>
      <c r="Y295" s="436"/>
      <c r="Z295" s="95"/>
      <c r="AA295" s="178"/>
      <c r="AB295" s="178" t="str">
        <f t="shared" si="316"/>
        <v/>
      </c>
      <c r="AC295" s="95" t="str">
        <f t="shared" si="317"/>
        <v/>
      </c>
      <c r="AD295" s="436"/>
      <c r="AE295" s="95"/>
      <c r="AF295" s="178"/>
      <c r="AG295" s="178" t="str">
        <f t="shared" si="318"/>
        <v/>
      </c>
      <c r="AH295" s="95" t="str">
        <f t="shared" si="319"/>
        <v/>
      </c>
      <c r="AI295" s="436"/>
      <c r="AJ295" s="95"/>
      <c r="AK295" s="178"/>
      <c r="AL295" s="178" t="str">
        <f t="shared" si="320"/>
        <v/>
      </c>
      <c r="AM295" s="95" t="str">
        <f t="shared" si="321"/>
        <v/>
      </c>
      <c r="AN295" s="436"/>
      <c r="AO295" s="95"/>
      <c r="AP295" s="178"/>
      <c r="AQ295" s="178" t="str">
        <f t="shared" si="322"/>
        <v/>
      </c>
      <c r="AR295" s="95" t="str">
        <f t="shared" si="323"/>
        <v/>
      </c>
      <c r="AS295" s="436"/>
      <c r="AT295" s="95"/>
      <c r="AU295" s="178"/>
      <c r="AV295" s="178" t="str">
        <f t="shared" si="324"/>
        <v/>
      </c>
      <c r="AW295" s="95" t="str">
        <f t="shared" si="325"/>
        <v/>
      </c>
      <c r="AX295" s="436"/>
    </row>
    <row r="296" spans="2:50" hidden="1">
      <c r="B296" s="435"/>
      <c r="C296" s="95">
        <f t="shared" si="310"/>
        <v>10</v>
      </c>
      <c r="D296" s="95"/>
      <c r="E296" s="95"/>
      <c r="F296" s="95"/>
      <c r="G296" s="95"/>
      <c r="H296" s="458"/>
      <c r="I296" s="154" t="str">
        <f t="shared" si="326"/>
        <v/>
      </c>
      <c r="J296" s="154" t="str">
        <f t="shared" si="327"/>
        <v/>
      </c>
      <c r="K296" s="155" t="str">
        <f t="shared" si="328"/>
        <v/>
      </c>
      <c r="L296" s="449"/>
      <c r="M296" s="154" t="str">
        <f t="shared" si="311"/>
        <v/>
      </c>
      <c r="N296" s="433"/>
      <c r="O296" s="433"/>
      <c r="P296" s="95"/>
      <c r="Q296" s="178"/>
      <c r="R296" s="178" t="str">
        <f t="shared" si="312"/>
        <v/>
      </c>
      <c r="S296" s="95" t="str">
        <f t="shared" si="313"/>
        <v/>
      </c>
      <c r="T296" s="436"/>
      <c r="U296" s="95"/>
      <c r="V296" s="178"/>
      <c r="W296" s="178" t="str">
        <f t="shared" si="314"/>
        <v/>
      </c>
      <c r="X296" s="95" t="str">
        <f t="shared" si="315"/>
        <v/>
      </c>
      <c r="Y296" s="436"/>
      <c r="Z296" s="95"/>
      <c r="AA296" s="178"/>
      <c r="AB296" s="178" t="str">
        <f t="shared" si="316"/>
        <v/>
      </c>
      <c r="AC296" s="95" t="str">
        <f t="shared" si="317"/>
        <v/>
      </c>
      <c r="AD296" s="436"/>
      <c r="AE296" s="95"/>
      <c r="AF296" s="178"/>
      <c r="AG296" s="178" t="str">
        <f t="shared" si="318"/>
        <v/>
      </c>
      <c r="AH296" s="95" t="str">
        <f t="shared" si="319"/>
        <v/>
      </c>
      <c r="AI296" s="436"/>
      <c r="AJ296" s="95"/>
      <c r="AK296" s="178"/>
      <c r="AL296" s="178" t="str">
        <f t="shared" si="320"/>
        <v/>
      </c>
      <c r="AM296" s="95" t="str">
        <f t="shared" si="321"/>
        <v/>
      </c>
      <c r="AN296" s="436"/>
      <c r="AO296" s="95"/>
      <c r="AP296" s="178"/>
      <c r="AQ296" s="178" t="str">
        <f t="shared" si="322"/>
        <v/>
      </c>
      <c r="AR296" s="95" t="str">
        <f t="shared" si="323"/>
        <v/>
      </c>
      <c r="AS296" s="436"/>
      <c r="AT296" s="95"/>
      <c r="AU296" s="178"/>
      <c r="AV296" s="178" t="str">
        <f t="shared" si="324"/>
        <v/>
      </c>
      <c r="AW296" s="95" t="str">
        <f t="shared" si="325"/>
        <v/>
      </c>
      <c r="AX296" s="436"/>
    </row>
    <row r="297" spans="2:50" hidden="1">
      <c r="B297" s="435"/>
      <c r="C297" s="95">
        <f t="shared" si="310"/>
        <v>11</v>
      </c>
      <c r="D297" s="95"/>
      <c r="E297" s="95"/>
      <c r="F297" s="95"/>
      <c r="G297" s="95"/>
      <c r="H297" s="458"/>
      <c r="I297" s="154" t="str">
        <f t="shared" si="326"/>
        <v/>
      </c>
      <c r="J297" s="154" t="str">
        <f t="shared" si="327"/>
        <v/>
      </c>
      <c r="K297" s="155" t="str">
        <f t="shared" si="328"/>
        <v/>
      </c>
      <c r="L297" s="449"/>
      <c r="M297" s="154" t="str">
        <f t="shared" si="311"/>
        <v/>
      </c>
      <c r="N297" s="433"/>
      <c r="O297" s="433"/>
      <c r="P297" s="95"/>
      <c r="Q297" s="178"/>
      <c r="R297" s="178" t="str">
        <f t="shared" si="312"/>
        <v/>
      </c>
      <c r="S297" s="95" t="str">
        <f t="shared" si="313"/>
        <v/>
      </c>
      <c r="T297" s="436"/>
      <c r="U297" s="95"/>
      <c r="V297" s="178"/>
      <c r="W297" s="178" t="str">
        <f t="shared" si="314"/>
        <v/>
      </c>
      <c r="X297" s="95" t="str">
        <f t="shared" si="315"/>
        <v/>
      </c>
      <c r="Y297" s="436"/>
      <c r="Z297" s="95"/>
      <c r="AA297" s="178"/>
      <c r="AB297" s="178" t="str">
        <f t="shared" si="316"/>
        <v/>
      </c>
      <c r="AC297" s="95" t="str">
        <f t="shared" si="317"/>
        <v/>
      </c>
      <c r="AD297" s="436"/>
      <c r="AE297" s="95"/>
      <c r="AF297" s="178"/>
      <c r="AG297" s="178" t="str">
        <f t="shared" si="318"/>
        <v/>
      </c>
      <c r="AH297" s="95" t="str">
        <f t="shared" si="319"/>
        <v/>
      </c>
      <c r="AI297" s="436"/>
      <c r="AJ297" s="95"/>
      <c r="AK297" s="178"/>
      <c r="AL297" s="178" t="str">
        <f t="shared" si="320"/>
        <v/>
      </c>
      <c r="AM297" s="95" t="str">
        <f t="shared" si="321"/>
        <v/>
      </c>
      <c r="AN297" s="436"/>
      <c r="AO297" s="95"/>
      <c r="AP297" s="178"/>
      <c r="AQ297" s="178" t="str">
        <f t="shared" si="322"/>
        <v/>
      </c>
      <c r="AR297" s="95" t="str">
        <f t="shared" si="323"/>
        <v/>
      </c>
      <c r="AS297" s="436"/>
      <c r="AT297" s="95"/>
      <c r="AU297" s="178"/>
      <c r="AV297" s="178" t="str">
        <f t="shared" si="324"/>
        <v/>
      </c>
      <c r="AW297" s="95" t="str">
        <f t="shared" si="325"/>
        <v/>
      </c>
      <c r="AX297" s="436"/>
    </row>
    <row r="298" spans="2:50" hidden="1">
      <c r="B298" s="435"/>
      <c r="C298" s="95">
        <f t="shared" si="310"/>
        <v>12</v>
      </c>
      <c r="D298" s="95"/>
      <c r="E298" s="95"/>
      <c r="F298" s="95"/>
      <c r="G298" s="95"/>
      <c r="H298" s="458"/>
      <c r="I298" s="154" t="str">
        <f t="shared" si="326"/>
        <v/>
      </c>
      <c r="J298" s="154" t="str">
        <f t="shared" si="327"/>
        <v/>
      </c>
      <c r="K298" s="155" t="str">
        <f t="shared" si="328"/>
        <v/>
      </c>
      <c r="L298" s="449"/>
      <c r="M298" s="154" t="str">
        <f t="shared" si="311"/>
        <v/>
      </c>
      <c r="N298" s="433"/>
      <c r="O298" s="433"/>
      <c r="P298" s="95"/>
      <c r="Q298" s="178"/>
      <c r="R298" s="178" t="str">
        <f t="shared" si="312"/>
        <v/>
      </c>
      <c r="S298" s="95" t="str">
        <f t="shared" si="313"/>
        <v/>
      </c>
      <c r="T298" s="436"/>
      <c r="U298" s="95"/>
      <c r="V298" s="178"/>
      <c r="W298" s="178" t="str">
        <f t="shared" si="314"/>
        <v/>
      </c>
      <c r="X298" s="95" t="str">
        <f t="shared" si="315"/>
        <v/>
      </c>
      <c r="Y298" s="436"/>
      <c r="Z298" s="95"/>
      <c r="AA298" s="178"/>
      <c r="AB298" s="178" t="str">
        <f t="shared" si="316"/>
        <v/>
      </c>
      <c r="AC298" s="95" t="str">
        <f t="shared" si="317"/>
        <v/>
      </c>
      <c r="AD298" s="436"/>
      <c r="AE298" s="95"/>
      <c r="AF298" s="178"/>
      <c r="AG298" s="178" t="str">
        <f t="shared" si="318"/>
        <v/>
      </c>
      <c r="AH298" s="95" t="str">
        <f t="shared" si="319"/>
        <v/>
      </c>
      <c r="AI298" s="436"/>
      <c r="AJ298" s="95"/>
      <c r="AK298" s="178"/>
      <c r="AL298" s="178" t="str">
        <f t="shared" si="320"/>
        <v/>
      </c>
      <c r="AM298" s="95" t="str">
        <f t="shared" si="321"/>
        <v/>
      </c>
      <c r="AN298" s="436"/>
      <c r="AO298" s="95"/>
      <c r="AP298" s="178"/>
      <c r="AQ298" s="178" t="str">
        <f t="shared" si="322"/>
        <v/>
      </c>
      <c r="AR298" s="95" t="str">
        <f t="shared" si="323"/>
        <v/>
      </c>
      <c r="AS298" s="436"/>
      <c r="AT298" s="95"/>
      <c r="AU298" s="178"/>
      <c r="AV298" s="178" t="str">
        <f t="shared" si="324"/>
        <v/>
      </c>
      <c r="AW298" s="95" t="str">
        <f t="shared" si="325"/>
        <v/>
      </c>
      <c r="AX298" s="436"/>
    </row>
    <row r="299" spans="2:50" hidden="1">
      <c r="B299" s="435"/>
      <c r="C299" s="95">
        <f t="shared" si="310"/>
        <v>13</v>
      </c>
      <c r="D299" s="95"/>
      <c r="E299" s="95"/>
      <c r="F299" s="95"/>
      <c r="G299" s="95"/>
      <c r="H299" s="458"/>
      <c r="I299" s="154" t="str">
        <f t="shared" si="326"/>
        <v/>
      </c>
      <c r="J299" s="154" t="str">
        <f t="shared" si="327"/>
        <v/>
      </c>
      <c r="K299" s="155" t="str">
        <f t="shared" si="328"/>
        <v/>
      </c>
      <c r="L299" s="449"/>
      <c r="M299" s="154" t="str">
        <f t="shared" si="311"/>
        <v/>
      </c>
      <c r="N299" s="433"/>
      <c r="O299" s="433"/>
      <c r="P299" s="95"/>
      <c r="Q299" s="178"/>
      <c r="R299" s="178" t="str">
        <f t="shared" si="312"/>
        <v/>
      </c>
      <c r="S299" s="95" t="str">
        <f t="shared" si="313"/>
        <v/>
      </c>
      <c r="T299" s="436"/>
      <c r="U299" s="95"/>
      <c r="V299" s="178"/>
      <c r="W299" s="178" t="str">
        <f t="shared" si="314"/>
        <v/>
      </c>
      <c r="X299" s="95" t="str">
        <f t="shared" si="315"/>
        <v/>
      </c>
      <c r="Y299" s="436"/>
      <c r="Z299" s="95"/>
      <c r="AA299" s="178"/>
      <c r="AB299" s="178" t="str">
        <f t="shared" si="316"/>
        <v/>
      </c>
      <c r="AC299" s="95" t="str">
        <f t="shared" si="317"/>
        <v/>
      </c>
      <c r="AD299" s="436"/>
      <c r="AE299" s="95"/>
      <c r="AF299" s="178"/>
      <c r="AG299" s="178" t="str">
        <f t="shared" si="318"/>
        <v/>
      </c>
      <c r="AH299" s="95" t="str">
        <f t="shared" si="319"/>
        <v/>
      </c>
      <c r="AI299" s="436"/>
      <c r="AJ299" s="95"/>
      <c r="AK299" s="178"/>
      <c r="AL299" s="178" t="str">
        <f t="shared" si="320"/>
        <v/>
      </c>
      <c r="AM299" s="95" t="str">
        <f t="shared" si="321"/>
        <v/>
      </c>
      <c r="AN299" s="436"/>
      <c r="AO299" s="95"/>
      <c r="AP299" s="178"/>
      <c r="AQ299" s="178" t="str">
        <f t="shared" si="322"/>
        <v/>
      </c>
      <c r="AR299" s="95" t="str">
        <f t="shared" si="323"/>
        <v/>
      </c>
      <c r="AS299" s="436"/>
      <c r="AT299" s="95"/>
      <c r="AU299" s="178"/>
      <c r="AV299" s="178" t="str">
        <f t="shared" si="324"/>
        <v/>
      </c>
      <c r="AW299" s="95" t="str">
        <f t="shared" si="325"/>
        <v/>
      </c>
      <c r="AX299" s="436"/>
    </row>
    <row r="300" spans="2:50" hidden="1">
      <c r="B300" s="435"/>
      <c r="C300" s="95">
        <f t="shared" si="310"/>
        <v>14</v>
      </c>
      <c r="D300" s="95"/>
      <c r="E300" s="95"/>
      <c r="F300" s="95"/>
      <c r="G300" s="95"/>
      <c r="H300" s="458"/>
      <c r="I300" s="154" t="str">
        <f t="shared" si="326"/>
        <v/>
      </c>
      <c r="J300" s="154" t="str">
        <f t="shared" si="327"/>
        <v/>
      </c>
      <c r="K300" s="155" t="str">
        <f t="shared" si="328"/>
        <v/>
      </c>
      <c r="L300" s="449"/>
      <c r="M300" s="154" t="str">
        <f t="shared" si="311"/>
        <v/>
      </c>
      <c r="N300" s="433"/>
      <c r="O300" s="433"/>
      <c r="P300" s="95"/>
      <c r="Q300" s="178"/>
      <c r="R300" s="178" t="str">
        <f t="shared" si="312"/>
        <v/>
      </c>
      <c r="S300" s="95" t="str">
        <f t="shared" si="313"/>
        <v/>
      </c>
      <c r="T300" s="436"/>
      <c r="U300" s="95"/>
      <c r="V300" s="178"/>
      <c r="W300" s="178" t="str">
        <f t="shared" si="314"/>
        <v/>
      </c>
      <c r="X300" s="95" t="str">
        <f t="shared" si="315"/>
        <v/>
      </c>
      <c r="Y300" s="436"/>
      <c r="Z300" s="95"/>
      <c r="AA300" s="178"/>
      <c r="AB300" s="178" t="str">
        <f t="shared" si="316"/>
        <v/>
      </c>
      <c r="AC300" s="95" t="str">
        <f t="shared" si="317"/>
        <v/>
      </c>
      <c r="AD300" s="436"/>
      <c r="AE300" s="95"/>
      <c r="AF300" s="178"/>
      <c r="AG300" s="178" t="str">
        <f t="shared" si="318"/>
        <v/>
      </c>
      <c r="AH300" s="95" t="str">
        <f t="shared" si="319"/>
        <v/>
      </c>
      <c r="AI300" s="436"/>
      <c r="AJ300" s="95"/>
      <c r="AK300" s="178"/>
      <c r="AL300" s="178" t="str">
        <f t="shared" si="320"/>
        <v/>
      </c>
      <c r="AM300" s="95" t="str">
        <f t="shared" si="321"/>
        <v/>
      </c>
      <c r="AN300" s="436"/>
      <c r="AO300" s="95"/>
      <c r="AP300" s="178"/>
      <c r="AQ300" s="178" t="str">
        <f t="shared" si="322"/>
        <v/>
      </c>
      <c r="AR300" s="95" t="str">
        <f t="shared" si="323"/>
        <v/>
      </c>
      <c r="AS300" s="436"/>
      <c r="AT300" s="95"/>
      <c r="AU300" s="178"/>
      <c r="AV300" s="178" t="str">
        <f t="shared" si="324"/>
        <v/>
      </c>
      <c r="AW300" s="95" t="str">
        <f t="shared" si="325"/>
        <v/>
      </c>
      <c r="AX300" s="436"/>
    </row>
    <row r="301" spans="2:50" hidden="1">
      <c r="B301" s="435"/>
      <c r="C301" s="95">
        <f t="shared" si="310"/>
        <v>15</v>
      </c>
      <c r="D301" s="95"/>
      <c r="E301" s="95"/>
      <c r="F301" s="95"/>
      <c r="G301" s="95"/>
      <c r="H301" s="459"/>
      <c r="I301" s="154" t="str">
        <f t="shared" si="326"/>
        <v/>
      </c>
      <c r="J301" s="154" t="str">
        <f t="shared" si="327"/>
        <v/>
      </c>
      <c r="K301" s="155" t="str">
        <f t="shared" si="328"/>
        <v/>
      </c>
      <c r="L301" s="449"/>
      <c r="M301" s="154" t="str">
        <f t="shared" si="311"/>
        <v/>
      </c>
      <c r="N301" s="433"/>
      <c r="O301" s="433"/>
      <c r="P301" s="95"/>
      <c r="Q301" s="178"/>
      <c r="R301" s="178" t="str">
        <f t="shared" si="312"/>
        <v/>
      </c>
      <c r="S301" s="95" t="str">
        <f t="shared" si="313"/>
        <v/>
      </c>
      <c r="T301" s="436"/>
      <c r="U301" s="95"/>
      <c r="V301" s="178"/>
      <c r="W301" s="178" t="str">
        <f t="shared" si="314"/>
        <v/>
      </c>
      <c r="X301" s="95" t="str">
        <f t="shared" si="315"/>
        <v/>
      </c>
      <c r="Y301" s="436"/>
      <c r="Z301" s="95"/>
      <c r="AA301" s="178"/>
      <c r="AB301" s="178" t="str">
        <f t="shared" si="316"/>
        <v/>
      </c>
      <c r="AC301" s="95" t="str">
        <f t="shared" si="317"/>
        <v/>
      </c>
      <c r="AD301" s="436"/>
      <c r="AE301" s="95"/>
      <c r="AF301" s="178"/>
      <c r="AG301" s="178" t="str">
        <f t="shared" si="318"/>
        <v/>
      </c>
      <c r="AH301" s="95" t="str">
        <f t="shared" si="319"/>
        <v/>
      </c>
      <c r="AI301" s="436"/>
      <c r="AJ301" s="95"/>
      <c r="AK301" s="178"/>
      <c r="AL301" s="178" t="str">
        <f t="shared" si="320"/>
        <v/>
      </c>
      <c r="AM301" s="95" t="str">
        <f t="shared" si="321"/>
        <v/>
      </c>
      <c r="AN301" s="436"/>
      <c r="AO301" s="95"/>
      <c r="AP301" s="178"/>
      <c r="AQ301" s="178" t="str">
        <f t="shared" si="322"/>
        <v/>
      </c>
      <c r="AR301" s="95" t="str">
        <f t="shared" si="323"/>
        <v/>
      </c>
      <c r="AS301" s="436"/>
      <c r="AT301" s="95"/>
      <c r="AU301" s="178"/>
      <c r="AV301" s="178" t="str">
        <f t="shared" si="324"/>
        <v/>
      </c>
      <c r="AW301" s="95" t="str">
        <f t="shared" si="325"/>
        <v/>
      </c>
      <c r="AX301" s="436"/>
    </row>
    <row r="302" spans="2:50" ht="15.75" hidden="1">
      <c r="B302" s="443" t="s">
        <v>167</v>
      </c>
      <c r="C302" s="444"/>
      <c r="D302" s="444"/>
      <c r="E302" s="444"/>
      <c r="F302" s="444"/>
      <c r="G302" s="444"/>
      <c r="H302" s="444"/>
      <c r="I302" s="151"/>
      <c r="J302" s="151"/>
      <c r="K302" s="151"/>
      <c r="L302" s="151"/>
      <c r="M302" s="151"/>
      <c r="N302" s="433" t="s">
        <v>159</v>
      </c>
      <c r="O302" s="446" t="s">
        <v>106</v>
      </c>
      <c r="P302" s="448">
        <f>AT282+1</f>
        <v>45972</v>
      </c>
      <c r="Q302" s="435"/>
      <c r="R302" s="435"/>
      <c r="S302" s="435"/>
      <c r="T302" s="435"/>
      <c r="U302" s="448">
        <f>P302+1</f>
        <v>45973</v>
      </c>
      <c r="V302" s="435"/>
      <c r="W302" s="435"/>
      <c r="X302" s="435"/>
      <c r="Y302" s="435"/>
      <c r="Z302" s="448">
        <f>U302+1</f>
        <v>45974</v>
      </c>
      <c r="AA302" s="435"/>
      <c r="AB302" s="435"/>
      <c r="AC302" s="435"/>
      <c r="AD302" s="435"/>
      <c r="AE302" s="448">
        <f>Z302+1</f>
        <v>45975</v>
      </c>
      <c r="AF302" s="435"/>
      <c r="AG302" s="435"/>
      <c r="AH302" s="435"/>
      <c r="AI302" s="435"/>
      <c r="AJ302" s="448">
        <f>AE302+1</f>
        <v>45976</v>
      </c>
      <c r="AK302" s="435"/>
      <c r="AL302" s="435"/>
      <c r="AM302" s="435"/>
      <c r="AN302" s="435"/>
      <c r="AO302" s="448">
        <f>AJ302+1</f>
        <v>45977</v>
      </c>
      <c r="AP302" s="435"/>
      <c r="AQ302" s="435"/>
      <c r="AR302" s="435"/>
      <c r="AS302" s="435"/>
      <c r="AT302" s="448">
        <f>AO302+1</f>
        <v>45978</v>
      </c>
      <c r="AU302" s="435"/>
      <c r="AV302" s="435"/>
      <c r="AW302" s="435"/>
      <c r="AX302" s="435"/>
    </row>
    <row r="303" spans="2:50" ht="15.75" hidden="1">
      <c r="B303" s="445"/>
      <c r="C303" s="445"/>
      <c r="D303" s="445"/>
      <c r="E303" s="445"/>
      <c r="F303" s="445"/>
      <c r="G303" s="445"/>
      <c r="H303" s="445"/>
      <c r="I303" s="151"/>
      <c r="J303" s="151"/>
      <c r="K303" s="151"/>
      <c r="L303" s="151"/>
      <c r="M303" s="151"/>
      <c r="N303" s="433"/>
      <c r="O303" s="447"/>
      <c r="P303" s="448" t="s">
        <v>120</v>
      </c>
      <c r="Q303" s="435"/>
      <c r="R303" s="435"/>
      <c r="S303" s="435"/>
      <c r="T303" s="435"/>
      <c r="U303" s="448" t="s">
        <v>114</v>
      </c>
      <c r="V303" s="435"/>
      <c r="W303" s="435"/>
      <c r="X303" s="435"/>
      <c r="Y303" s="435"/>
      <c r="Z303" s="448" t="s">
        <v>115</v>
      </c>
      <c r="AA303" s="435"/>
      <c r="AB303" s="435"/>
      <c r="AC303" s="435"/>
      <c r="AD303" s="435"/>
      <c r="AE303" s="448" t="s">
        <v>116</v>
      </c>
      <c r="AF303" s="435"/>
      <c r="AG303" s="435"/>
      <c r="AH303" s="435"/>
      <c r="AI303" s="435"/>
      <c r="AJ303" s="448" t="s">
        <v>117</v>
      </c>
      <c r="AK303" s="435"/>
      <c r="AL303" s="435"/>
      <c r="AM303" s="435"/>
      <c r="AN303" s="435"/>
      <c r="AO303" s="448" t="s">
        <v>118</v>
      </c>
      <c r="AP303" s="435"/>
      <c r="AQ303" s="435"/>
      <c r="AR303" s="435"/>
      <c r="AS303" s="435"/>
      <c r="AT303" s="448" t="s">
        <v>119</v>
      </c>
      <c r="AU303" s="435"/>
      <c r="AV303" s="435"/>
      <c r="AW303" s="435"/>
      <c r="AX303" s="435"/>
    </row>
    <row r="304" spans="2:50" hidden="1">
      <c r="B304" s="433" t="s">
        <v>155</v>
      </c>
      <c r="C304" s="433" t="s">
        <v>147</v>
      </c>
      <c r="D304" s="433"/>
      <c r="E304" s="433" t="s">
        <v>149</v>
      </c>
      <c r="F304" s="433"/>
      <c r="G304" s="433"/>
      <c r="H304" s="440" t="s">
        <v>156</v>
      </c>
      <c r="I304" s="434" t="s">
        <v>225</v>
      </c>
      <c r="J304" s="434"/>
      <c r="K304" s="434"/>
      <c r="L304" s="434" t="s">
        <v>156</v>
      </c>
      <c r="M304" s="434" t="s">
        <v>168</v>
      </c>
      <c r="N304" s="433"/>
      <c r="O304" s="433" t="s">
        <v>158</v>
      </c>
      <c r="P304" s="430" t="s">
        <v>152</v>
      </c>
      <c r="Q304" s="431"/>
      <c r="R304" s="431"/>
      <c r="S304" s="432"/>
      <c r="T304" s="433" t="s">
        <v>156</v>
      </c>
      <c r="U304" s="430" t="s">
        <v>152</v>
      </c>
      <c r="V304" s="431"/>
      <c r="W304" s="431"/>
      <c r="X304" s="432"/>
      <c r="Y304" s="433" t="s">
        <v>156</v>
      </c>
      <c r="Z304" s="430" t="s">
        <v>152</v>
      </c>
      <c r="AA304" s="431"/>
      <c r="AB304" s="431"/>
      <c r="AC304" s="432"/>
      <c r="AD304" s="433" t="s">
        <v>156</v>
      </c>
      <c r="AE304" s="430" t="s">
        <v>152</v>
      </c>
      <c r="AF304" s="431"/>
      <c r="AG304" s="431"/>
      <c r="AH304" s="432"/>
      <c r="AI304" s="433" t="s">
        <v>156</v>
      </c>
      <c r="AJ304" s="430" t="s">
        <v>152</v>
      </c>
      <c r="AK304" s="431"/>
      <c r="AL304" s="431"/>
      <c r="AM304" s="432"/>
      <c r="AN304" s="433" t="s">
        <v>156</v>
      </c>
      <c r="AO304" s="430" t="s">
        <v>152</v>
      </c>
      <c r="AP304" s="431"/>
      <c r="AQ304" s="431"/>
      <c r="AR304" s="432"/>
      <c r="AS304" s="433" t="s">
        <v>156</v>
      </c>
      <c r="AT304" s="430" t="s">
        <v>152</v>
      </c>
      <c r="AU304" s="431"/>
      <c r="AV304" s="431"/>
      <c r="AW304" s="432"/>
      <c r="AX304" s="433" t="s">
        <v>156</v>
      </c>
    </row>
    <row r="305" spans="2:50" hidden="1">
      <c r="B305" s="433"/>
      <c r="C305" s="433"/>
      <c r="D305" s="433"/>
      <c r="E305" s="433" t="s">
        <v>148</v>
      </c>
      <c r="F305" s="433"/>
      <c r="G305" s="433"/>
      <c r="H305" s="441"/>
      <c r="I305" s="434" t="s">
        <v>148</v>
      </c>
      <c r="J305" s="434"/>
      <c r="K305" s="434"/>
      <c r="L305" s="434"/>
      <c r="M305" s="434"/>
      <c r="N305" s="433"/>
      <c r="O305" s="433"/>
      <c r="P305" s="430" t="s">
        <v>153</v>
      </c>
      <c r="Q305" s="431"/>
      <c r="R305" s="431"/>
      <c r="S305" s="432"/>
      <c r="T305" s="433"/>
      <c r="U305" s="430" t="s">
        <v>153</v>
      </c>
      <c r="V305" s="431"/>
      <c r="W305" s="431"/>
      <c r="X305" s="432"/>
      <c r="Y305" s="433"/>
      <c r="Z305" s="430" t="s">
        <v>153</v>
      </c>
      <c r="AA305" s="431"/>
      <c r="AB305" s="431"/>
      <c r="AC305" s="432"/>
      <c r="AD305" s="433"/>
      <c r="AE305" s="430" t="s">
        <v>153</v>
      </c>
      <c r="AF305" s="431"/>
      <c r="AG305" s="431"/>
      <c r="AH305" s="432"/>
      <c r="AI305" s="433"/>
      <c r="AJ305" s="430" t="s">
        <v>153</v>
      </c>
      <c r="AK305" s="431"/>
      <c r="AL305" s="431"/>
      <c r="AM305" s="432"/>
      <c r="AN305" s="433"/>
      <c r="AO305" s="430" t="s">
        <v>153</v>
      </c>
      <c r="AP305" s="431"/>
      <c r="AQ305" s="431"/>
      <c r="AR305" s="432"/>
      <c r="AS305" s="433"/>
      <c r="AT305" s="430" t="s">
        <v>153</v>
      </c>
      <c r="AU305" s="431"/>
      <c r="AV305" s="431"/>
      <c r="AW305" s="432"/>
      <c r="AX305" s="433"/>
    </row>
    <row r="306" spans="2:50" hidden="1">
      <c r="B306" s="433"/>
      <c r="C306" s="433"/>
      <c r="D306" s="433"/>
      <c r="E306" s="94" t="s">
        <v>150</v>
      </c>
      <c r="F306" s="94" t="s">
        <v>151</v>
      </c>
      <c r="G306" s="94" t="s">
        <v>154</v>
      </c>
      <c r="H306" s="442"/>
      <c r="I306" s="153" t="s">
        <v>150</v>
      </c>
      <c r="J306" s="153" t="s">
        <v>151</v>
      </c>
      <c r="K306" s="153" t="s">
        <v>154</v>
      </c>
      <c r="L306" s="434"/>
      <c r="M306" s="434"/>
      <c r="N306" s="433"/>
      <c r="O306" s="433"/>
      <c r="P306" s="94" t="s">
        <v>150</v>
      </c>
      <c r="Q306" s="94" t="s">
        <v>151</v>
      </c>
      <c r="R306" s="94" t="s">
        <v>154</v>
      </c>
      <c r="S306" s="94" t="s">
        <v>168</v>
      </c>
      <c r="T306" s="433"/>
      <c r="U306" s="94" t="s">
        <v>150</v>
      </c>
      <c r="V306" s="94" t="s">
        <v>151</v>
      </c>
      <c r="W306" s="94" t="s">
        <v>154</v>
      </c>
      <c r="X306" s="94" t="s">
        <v>168</v>
      </c>
      <c r="Y306" s="433"/>
      <c r="Z306" s="94" t="s">
        <v>150</v>
      </c>
      <c r="AA306" s="94" t="s">
        <v>151</v>
      </c>
      <c r="AB306" s="94" t="s">
        <v>154</v>
      </c>
      <c r="AC306" s="94" t="s">
        <v>168</v>
      </c>
      <c r="AD306" s="43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3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3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3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33"/>
    </row>
    <row r="307" spans="2:50" hidden="1">
      <c r="B307" s="435" t="s">
        <v>140</v>
      </c>
      <c r="C307" s="95">
        <f>C287</f>
        <v>1</v>
      </c>
      <c r="D307" s="95" t="s">
        <v>425</v>
      </c>
      <c r="E307" s="95">
        <v>17</v>
      </c>
      <c r="F307" s="95">
        <v>2000</v>
      </c>
      <c r="G307" s="178">
        <f t="shared" ref="G307:G308" si="329">F307/E307</f>
        <v>117.64705882352941</v>
      </c>
      <c r="H307" s="457">
        <f>AVERAGE(G307:G321)</f>
        <v>87.66968325791855</v>
      </c>
      <c r="I307" s="154">
        <f t="shared" ref="I307:I309" si="330">IFERROR(AVERAGE(P307,U307,Z307,AE307,AJ307,AO307,AT307),"")</f>
        <v>17</v>
      </c>
      <c r="J307" s="154">
        <f t="shared" ref="J307:J309" si="331">IFERROR(AVERAGE(Q307,V307,AA307,AF307,AK307,AP307,AU307),"")</f>
        <v>1923.8787671405287</v>
      </c>
      <c r="K307" s="155">
        <f t="shared" ref="K307:K309" si="332">IFERROR(AVERAGE(R307,W307,AB307,AG307,AL307,AQ307,AV307),"")</f>
        <v>113.16933924356053</v>
      </c>
      <c r="L307" s="449">
        <f>IFERROR(AVERAGE(K307:K321),"-")</f>
        <v>84.217690598541239</v>
      </c>
      <c r="M307" s="154">
        <f>IFERROR(RANK(K307, K$307:K$321),"")</f>
        <v>1</v>
      </c>
      <c r="N307" s="433"/>
      <c r="O307" s="433"/>
      <c r="P307" s="95">
        <v>17</v>
      </c>
      <c r="Q307" s="178">
        <v>1936.5957446808513</v>
      </c>
      <c r="R307" s="178">
        <f>IFERROR(Q307/P307,"")</f>
        <v>113.91739674593244</v>
      </c>
      <c r="S307" s="95">
        <f>IFERROR(RANK(R307, R$307:R$321),"")</f>
        <v>1</v>
      </c>
      <c r="T307" s="436">
        <f>AVERAGE(R307:R321)</f>
        <v>84.598558512826372</v>
      </c>
      <c r="U307" s="95">
        <v>17</v>
      </c>
      <c r="V307" s="178">
        <v>1936.2500000000005</v>
      </c>
      <c r="W307" s="178">
        <f>IFERROR(V307/U307,"")</f>
        <v>113.89705882352943</v>
      </c>
      <c r="X307" s="95">
        <f>IFERROR(RANK(W307, W$307:W$321),"")</f>
        <v>1</v>
      </c>
      <c r="Y307" s="436">
        <f>AVERAGE(W307:W321)</f>
        <v>84.682417145652451</v>
      </c>
      <c r="Z307" s="95">
        <v>17</v>
      </c>
      <c r="AA307" s="178">
        <v>1914.8936170212769</v>
      </c>
      <c r="AB307" s="178">
        <f>IFERROR(AA307/Z307,"")</f>
        <v>112.64080100125159</v>
      </c>
      <c r="AC307" s="95">
        <f>IFERROR(RANK(AB307, AB$307:AB$321),"")</f>
        <v>1</v>
      </c>
      <c r="AD307" s="436">
        <f>AVERAGE(AB307:AB321)</f>
        <v>83.990303413247148</v>
      </c>
      <c r="AE307" s="95">
        <v>17</v>
      </c>
      <c r="AF307" s="178">
        <v>1935.428571428572</v>
      </c>
      <c r="AG307" s="178">
        <f>IFERROR(AF307/AE307,"")</f>
        <v>113.84873949579836</v>
      </c>
      <c r="AH307" s="95">
        <f>IFERROR(RANK(AG307, AG$307:AG$321),"")</f>
        <v>1</v>
      </c>
      <c r="AI307" s="436">
        <f>AVERAGE(AG307:AG321)</f>
        <v>84.401123763114725</v>
      </c>
      <c r="AJ307" s="95">
        <v>17</v>
      </c>
      <c r="AK307" s="178">
        <v>1925.1428571428573</v>
      </c>
      <c r="AL307" s="178">
        <f>IFERROR(AK307/AJ307,"")</f>
        <v>113.24369747899161</v>
      </c>
      <c r="AM307" s="95">
        <f>IFERROR(RANK(AL307, AL$307:AL$321),"")</f>
        <v>1</v>
      </c>
      <c r="AN307" s="436">
        <f>AVERAGE(AL307:AL321)</f>
        <v>84.32726831991539</v>
      </c>
      <c r="AO307" s="95">
        <v>17</v>
      </c>
      <c r="AP307" s="178">
        <v>1906.6666666666667</v>
      </c>
      <c r="AQ307" s="178">
        <f>IFERROR(AP307/AO307,"")</f>
        <v>112.15686274509804</v>
      </c>
      <c r="AR307" s="95">
        <f>IFERROR(RANK(AQ307, AQ$307:AQ$321),"")</f>
        <v>1</v>
      </c>
      <c r="AS307" s="436">
        <f>AVERAGE(AQ307:AQ321)</f>
        <v>83.717320261437905</v>
      </c>
      <c r="AT307" s="95">
        <v>17</v>
      </c>
      <c r="AU307" s="178">
        <v>1912.1739130434783</v>
      </c>
      <c r="AV307" s="178">
        <f>IFERROR(AU307/AT307,"")</f>
        <v>112.48081841432224</v>
      </c>
      <c r="AW307" s="95">
        <f>IFERROR(RANK(AV307, AV$307:AV$321),"")</f>
        <v>1</v>
      </c>
      <c r="AX307" s="436">
        <f>AVERAGE(AV307:AV321)</f>
        <v>83.806842773594681</v>
      </c>
    </row>
    <row r="308" spans="2:50" hidden="1">
      <c r="B308" s="435"/>
      <c r="C308" s="95">
        <f t="shared" ref="C308:C321" si="333">C288</f>
        <v>2</v>
      </c>
      <c r="D308" s="95" t="s">
        <v>426</v>
      </c>
      <c r="E308" s="95">
        <v>26</v>
      </c>
      <c r="F308" s="95">
        <v>1500</v>
      </c>
      <c r="G308" s="178">
        <f t="shared" si="329"/>
        <v>57.692307692307693</v>
      </c>
      <c r="H308" s="458"/>
      <c r="I308" s="154">
        <f t="shared" si="330"/>
        <v>26</v>
      </c>
      <c r="J308" s="154">
        <f t="shared" si="331"/>
        <v>1436.9170907915709</v>
      </c>
      <c r="K308" s="155">
        <f t="shared" si="332"/>
        <v>55.266041953521956</v>
      </c>
      <c r="L308" s="449"/>
      <c r="M308" s="154">
        <f t="shared" ref="M308:M321" si="334">IFERROR(RANK(K308, K$307:K$321),"")</f>
        <v>2</v>
      </c>
      <c r="N308" s="433"/>
      <c r="O308" s="433"/>
      <c r="P308" s="95">
        <v>26</v>
      </c>
      <c r="Q308" s="178">
        <v>1437.2727272727277</v>
      </c>
      <c r="R308" s="178">
        <f t="shared" ref="R308:R321" si="335">IFERROR(Q308/P308,"")</f>
        <v>55.279720279720294</v>
      </c>
      <c r="S308" s="95">
        <f t="shared" ref="S308:S321" si="336">IFERROR(RANK(R308, R$307:R$321),"")</f>
        <v>2</v>
      </c>
      <c r="T308" s="436"/>
      <c r="U308" s="95">
        <v>26</v>
      </c>
      <c r="V308" s="178">
        <v>1442.1621621621623</v>
      </c>
      <c r="W308" s="178">
        <f t="shared" ref="W308:W321" si="337">IFERROR(V308/U308,"")</f>
        <v>55.467775467775475</v>
      </c>
      <c r="X308" s="95">
        <f t="shared" ref="X308:X321" si="338">IFERROR(RANK(W308, W$307:W$321),"")</f>
        <v>2</v>
      </c>
      <c r="Y308" s="436"/>
      <c r="Z308" s="95">
        <v>26</v>
      </c>
      <c r="AA308" s="178">
        <v>1438.8349514563108</v>
      </c>
      <c r="AB308" s="178">
        <f t="shared" ref="AB308:AB321" si="339">IFERROR(AA308/Z308,"")</f>
        <v>55.339805825242721</v>
      </c>
      <c r="AC308" s="95">
        <f t="shared" ref="AC308:AC321" si="340">IFERROR(RANK(AB308, AB$307:AB$321),"")</f>
        <v>2</v>
      </c>
      <c r="AD308" s="436"/>
      <c r="AE308" s="95">
        <v>26</v>
      </c>
      <c r="AF308" s="178">
        <v>1428.7912087912089</v>
      </c>
      <c r="AG308" s="178">
        <f t="shared" ref="AG308:AG321" si="341">IFERROR(AF308/AE308,"")</f>
        <v>54.953508030431109</v>
      </c>
      <c r="AH308" s="95">
        <f t="shared" ref="AH308:AH321" si="342">IFERROR(RANK(AG308, AG$307:AG$321),"")</f>
        <v>2</v>
      </c>
      <c r="AI308" s="436"/>
      <c r="AJ308" s="95">
        <v>26</v>
      </c>
      <c r="AK308" s="178">
        <v>1440.6818181818182</v>
      </c>
      <c r="AL308" s="178">
        <f t="shared" ref="AL308:AL321" si="343">IFERROR(AK308/AJ308,"")</f>
        <v>55.41083916083916</v>
      </c>
      <c r="AM308" s="95">
        <f t="shared" ref="AM308:AM321" si="344">IFERROR(RANK(AL308, AL$307:AL$321),"")</f>
        <v>2</v>
      </c>
      <c r="AN308" s="436"/>
      <c r="AO308" s="95">
        <v>26</v>
      </c>
      <c r="AP308" s="178">
        <v>1437.2222222222219</v>
      </c>
      <c r="AQ308" s="178">
        <f t="shared" ref="AQ308:AQ321" si="345">IFERROR(AP308/AO308,"")</f>
        <v>55.277777777777764</v>
      </c>
      <c r="AR308" s="95">
        <f t="shared" ref="AR308:AR321" si="346">IFERROR(RANK(AQ308, AQ$307:AQ$321),"")</f>
        <v>2</v>
      </c>
      <c r="AS308" s="436"/>
      <c r="AT308" s="95">
        <v>26</v>
      </c>
      <c r="AU308" s="178">
        <v>1433.4545454545453</v>
      </c>
      <c r="AV308" s="178">
        <f t="shared" ref="AV308:AV321" si="347">IFERROR(AU308/AT308,"")</f>
        <v>55.132867132867126</v>
      </c>
      <c r="AW308" s="95">
        <f t="shared" ref="AW308:AW321" si="348">IFERROR(RANK(AV308, AV$307:AV$321),"")</f>
        <v>2</v>
      </c>
      <c r="AX308" s="436"/>
    </row>
    <row r="309" spans="2:50" hidden="1">
      <c r="B309" s="435"/>
      <c r="C309" s="95">
        <f t="shared" si="333"/>
        <v>3</v>
      </c>
      <c r="D309" s="95"/>
      <c r="E309" s="95"/>
      <c r="F309" s="95"/>
      <c r="G309" s="95"/>
      <c r="H309" s="458"/>
      <c r="I309" s="154" t="str">
        <f t="shared" si="330"/>
        <v/>
      </c>
      <c r="J309" s="154" t="str">
        <f t="shared" si="331"/>
        <v/>
      </c>
      <c r="K309" s="155" t="str">
        <f t="shared" si="332"/>
        <v/>
      </c>
      <c r="L309" s="449"/>
      <c r="M309" s="154" t="str">
        <f t="shared" si="334"/>
        <v/>
      </c>
      <c r="N309" s="433"/>
      <c r="O309" s="433"/>
      <c r="P309" s="95"/>
      <c r="Q309" s="178"/>
      <c r="R309" s="178" t="str">
        <f t="shared" si="335"/>
        <v/>
      </c>
      <c r="S309" s="95" t="str">
        <f t="shared" si="336"/>
        <v/>
      </c>
      <c r="T309" s="436"/>
      <c r="U309" s="95"/>
      <c r="V309" s="178"/>
      <c r="W309" s="178" t="str">
        <f t="shared" si="337"/>
        <v/>
      </c>
      <c r="X309" s="95" t="str">
        <f t="shared" si="338"/>
        <v/>
      </c>
      <c r="Y309" s="436"/>
      <c r="Z309" s="95"/>
      <c r="AA309" s="178"/>
      <c r="AB309" s="178" t="str">
        <f t="shared" si="339"/>
        <v/>
      </c>
      <c r="AC309" s="95" t="str">
        <f t="shared" si="340"/>
        <v/>
      </c>
      <c r="AD309" s="436"/>
      <c r="AE309" s="95"/>
      <c r="AF309" s="178"/>
      <c r="AG309" s="178" t="str">
        <f t="shared" si="341"/>
        <v/>
      </c>
      <c r="AH309" s="95" t="str">
        <f t="shared" si="342"/>
        <v/>
      </c>
      <c r="AI309" s="436"/>
      <c r="AJ309" s="95"/>
      <c r="AK309" s="178"/>
      <c r="AL309" s="178" t="str">
        <f t="shared" si="343"/>
        <v/>
      </c>
      <c r="AM309" s="95" t="str">
        <f t="shared" si="344"/>
        <v/>
      </c>
      <c r="AN309" s="436"/>
      <c r="AO309" s="95"/>
      <c r="AP309" s="178"/>
      <c r="AQ309" s="178" t="str">
        <f t="shared" si="345"/>
        <v/>
      </c>
      <c r="AR309" s="95" t="str">
        <f t="shared" si="346"/>
        <v/>
      </c>
      <c r="AS309" s="436"/>
      <c r="AT309" s="95"/>
      <c r="AU309" s="178"/>
      <c r="AV309" s="178" t="str">
        <f t="shared" si="347"/>
        <v/>
      </c>
      <c r="AW309" s="95" t="str">
        <f t="shared" si="348"/>
        <v/>
      </c>
      <c r="AX309" s="436"/>
    </row>
    <row r="310" spans="2:50" hidden="1">
      <c r="B310" s="435"/>
      <c r="C310" s="95">
        <f t="shared" si="333"/>
        <v>4</v>
      </c>
      <c r="D310" s="95"/>
      <c r="E310" s="95"/>
      <c r="F310" s="95"/>
      <c r="G310" s="95"/>
      <c r="H310" s="458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9"/>
      <c r="M310" s="154" t="str">
        <f t="shared" si="334"/>
        <v/>
      </c>
      <c r="N310" s="433"/>
      <c r="O310" s="433"/>
      <c r="P310" s="95"/>
      <c r="Q310" s="178"/>
      <c r="R310" s="178" t="str">
        <f t="shared" si="335"/>
        <v/>
      </c>
      <c r="S310" s="95" t="str">
        <f t="shared" si="336"/>
        <v/>
      </c>
      <c r="T310" s="436"/>
      <c r="U310" s="95"/>
      <c r="V310" s="178"/>
      <c r="W310" s="178" t="str">
        <f t="shared" si="337"/>
        <v/>
      </c>
      <c r="X310" s="95" t="str">
        <f t="shared" si="338"/>
        <v/>
      </c>
      <c r="Y310" s="436"/>
      <c r="Z310" s="95"/>
      <c r="AA310" s="178"/>
      <c r="AB310" s="178" t="str">
        <f t="shared" si="339"/>
        <v/>
      </c>
      <c r="AC310" s="95" t="str">
        <f t="shared" si="340"/>
        <v/>
      </c>
      <c r="AD310" s="436"/>
      <c r="AE310" s="95"/>
      <c r="AF310" s="178"/>
      <c r="AG310" s="178" t="str">
        <f t="shared" si="341"/>
        <v/>
      </c>
      <c r="AH310" s="95" t="str">
        <f t="shared" si="342"/>
        <v/>
      </c>
      <c r="AI310" s="436"/>
      <c r="AJ310" s="95"/>
      <c r="AK310" s="178"/>
      <c r="AL310" s="178" t="str">
        <f t="shared" si="343"/>
        <v/>
      </c>
      <c r="AM310" s="95" t="str">
        <f t="shared" si="344"/>
        <v/>
      </c>
      <c r="AN310" s="436"/>
      <c r="AO310" s="95"/>
      <c r="AP310" s="178"/>
      <c r="AQ310" s="178" t="str">
        <f t="shared" si="345"/>
        <v/>
      </c>
      <c r="AR310" s="95" t="str">
        <f t="shared" si="346"/>
        <v/>
      </c>
      <c r="AS310" s="436"/>
      <c r="AT310" s="95"/>
      <c r="AU310" s="178"/>
      <c r="AV310" s="178" t="str">
        <f t="shared" si="347"/>
        <v/>
      </c>
      <c r="AW310" s="95" t="str">
        <f t="shared" si="348"/>
        <v/>
      </c>
      <c r="AX310" s="436"/>
    </row>
    <row r="311" spans="2:50" hidden="1">
      <c r="B311" s="435"/>
      <c r="C311" s="95">
        <f t="shared" si="333"/>
        <v>5</v>
      </c>
      <c r="D311" s="95"/>
      <c r="E311" s="95"/>
      <c r="F311" s="95"/>
      <c r="G311" s="95"/>
      <c r="H311" s="458"/>
      <c r="I311" s="154" t="str">
        <f t="shared" ref="I311:I321" si="349">IFERROR(AVERAGE(P311,U311,Z311,AE311,AJ311,AO311,AT311),"")</f>
        <v/>
      </c>
      <c r="J311" s="154" t="str">
        <f t="shared" ref="J311:J321" si="350">IFERROR(AVERAGE(Q311,V311,AA311,AF311,AK311,AP311,AU311),"")</f>
        <v/>
      </c>
      <c r="K311" s="155" t="str">
        <f t="shared" ref="K311:K321" si="351">IFERROR(AVERAGE(R311,W311,AB311,AG311,AL311,AQ311,AV311),"")</f>
        <v/>
      </c>
      <c r="L311" s="449"/>
      <c r="M311" s="154" t="str">
        <f t="shared" si="334"/>
        <v/>
      </c>
      <c r="N311" s="433"/>
      <c r="O311" s="433"/>
      <c r="P311" s="95"/>
      <c r="Q311" s="178"/>
      <c r="R311" s="178" t="str">
        <f t="shared" si="335"/>
        <v/>
      </c>
      <c r="S311" s="95" t="str">
        <f t="shared" si="336"/>
        <v/>
      </c>
      <c r="T311" s="436"/>
      <c r="U311" s="95"/>
      <c r="V311" s="178"/>
      <c r="W311" s="178" t="str">
        <f t="shared" si="337"/>
        <v/>
      </c>
      <c r="X311" s="95" t="str">
        <f t="shared" si="338"/>
        <v/>
      </c>
      <c r="Y311" s="436"/>
      <c r="Z311" s="95"/>
      <c r="AA311" s="178"/>
      <c r="AB311" s="178" t="str">
        <f t="shared" si="339"/>
        <v/>
      </c>
      <c r="AC311" s="95" t="str">
        <f t="shared" si="340"/>
        <v/>
      </c>
      <c r="AD311" s="436"/>
      <c r="AE311" s="95"/>
      <c r="AF311" s="178"/>
      <c r="AG311" s="178" t="str">
        <f t="shared" si="341"/>
        <v/>
      </c>
      <c r="AH311" s="95" t="str">
        <f t="shared" si="342"/>
        <v/>
      </c>
      <c r="AI311" s="436"/>
      <c r="AJ311" s="95"/>
      <c r="AK311" s="178"/>
      <c r="AL311" s="178" t="str">
        <f t="shared" si="343"/>
        <v/>
      </c>
      <c r="AM311" s="95" t="str">
        <f t="shared" si="344"/>
        <v/>
      </c>
      <c r="AN311" s="436"/>
      <c r="AO311" s="95"/>
      <c r="AP311" s="178"/>
      <c r="AQ311" s="178" t="str">
        <f t="shared" si="345"/>
        <v/>
      </c>
      <c r="AR311" s="95" t="str">
        <f t="shared" si="346"/>
        <v/>
      </c>
      <c r="AS311" s="436"/>
      <c r="AT311" s="95"/>
      <c r="AU311" s="178"/>
      <c r="AV311" s="178" t="str">
        <f t="shared" si="347"/>
        <v/>
      </c>
      <c r="AW311" s="95" t="str">
        <f t="shared" si="348"/>
        <v/>
      </c>
      <c r="AX311" s="436"/>
    </row>
    <row r="312" spans="2:50" hidden="1">
      <c r="B312" s="435"/>
      <c r="C312" s="95">
        <f t="shared" si="333"/>
        <v>6</v>
      </c>
      <c r="D312" s="95"/>
      <c r="E312" s="95"/>
      <c r="F312" s="95"/>
      <c r="G312" s="95"/>
      <c r="H312" s="458"/>
      <c r="I312" s="154" t="str">
        <f t="shared" si="349"/>
        <v/>
      </c>
      <c r="J312" s="154" t="str">
        <f t="shared" si="350"/>
        <v/>
      </c>
      <c r="K312" s="155" t="str">
        <f t="shared" si="351"/>
        <v/>
      </c>
      <c r="L312" s="449"/>
      <c r="M312" s="154" t="str">
        <f t="shared" si="334"/>
        <v/>
      </c>
      <c r="N312" s="433"/>
      <c r="O312" s="433"/>
      <c r="P312" s="95"/>
      <c r="Q312" s="178"/>
      <c r="R312" s="178" t="str">
        <f t="shared" si="335"/>
        <v/>
      </c>
      <c r="S312" s="95" t="str">
        <f t="shared" si="336"/>
        <v/>
      </c>
      <c r="T312" s="436"/>
      <c r="U312" s="95"/>
      <c r="V312" s="178"/>
      <c r="W312" s="178" t="str">
        <f t="shared" si="337"/>
        <v/>
      </c>
      <c r="X312" s="95" t="str">
        <f t="shared" si="338"/>
        <v/>
      </c>
      <c r="Y312" s="436"/>
      <c r="Z312" s="95"/>
      <c r="AA312" s="178"/>
      <c r="AB312" s="178" t="str">
        <f t="shared" si="339"/>
        <v/>
      </c>
      <c r="AC312" s="95" t="str">
        <f t="shared" si="340"/>
        <v/>
      </c>
      <c r="AD312" s="436"/>
      <c r="AE312" s="95"/>
      <c r="AF312" s="178"/>
      <c r="AG312" s="178" t="str">
        <f t="shared" si="341"/>
        <v/>
      </c>
      <c r="AH312" s="95" t="str">
        <f t="shared" si="342"/>
        <v/>
      </c>
      <c r="AI312" s="436"/>
      <c r="AJ312" s="95"/>
      <c r="AK312" s="178"/>
      <c r="AL312" s="178" t="str">
        <f t="shared" si="343"/>
        <v/>
      </c>
      <c r="AM312" s="95" t="str">
        <f t="shared" si="344"/>
        <v/>
      </c>
      <c r="AN312" s="436"/>
      <c r="AO312" s="95"/>
      <c r="AP312" s="178"/>
      <c r="AQ312" s="178" t="str">
        <f t="shared" si="345"/>
        <v/>
      </c>
      <c r="AR312" s="95" t="str">
        <f t="shared" si="346"/>
        <v/>
      </c>
      <c r="AS312" s="436"/>
      <c r="AT312" s="95"/>
      <c r="AU312" s="178"/>
      <c r="AV312" s="178" t="str">
        <f t="shared" si="347"/>
        <v/>
      </c>
      <c r="AW312" s="95" t="str">
        <f t="shared" si="348"/>
        <v/>
      </c>
      <c r="AX312" s="436"/>
    </row>
    <row r="313" spans="2:50" hidden="1">
      <c r="B313" s="435"/>
      <c r="C313" s="95">
        <f t="shared" si="333"/>
        <v>7</v>
      </c>
      <c r="D313" s="95"/>
      <c r="E313" s="95"/>
      <c r="F313" s="95"/>
      <c r="G313" s="95"/>
      <c r="H313" s="458"/>
      <c r="I313" s="154" t="str">
        <f t="shared" si="349"/>
        <v/>
      </c>
      <c r="J313" s="154" t="str">
        <f t="shared" si="350"/>
        <v/>
      </c>
      <c r="K313" s="155" t="str">
        <f t="shared" si="351"/>
        <v/>
      </c>
      <c r="L313" s="449"/>
      <c r="M313" s="154" t="str">
        <f t="shared" si="334"/>
        <v/>
      </c>
      <c r="N313" s="433"/>
      <c r="O313" s="433"/>
      <c r="P313" s="95"/>
      <c r="Q313" s="178"/>
      <c r="R313" s="178" t="str">
        <f t="shared" si="335"/>
        <v/>
      </c>
      <c r="S313" s="95" t="str">
        <f t="shared" si="336"/>
        <v/>
      </c>
      <c r="T313" s="436"/>
      <c r="U313" s="95"/>
      <c r="V313" s="178"/>
      <c r="W313" s="178" t="str">
        <f t="shared" si="337"/>
        <v/>
      </c>
      <c r="X313" s="95" t="str">
        <f t="shared" si="338"/>
        <v/>
      </c>
      <c r="Y313" s="436"/>
      <c r="Z313" s="95"/>
      <c r="AA313" s="178"/>
      <c r="AB313" s="178" t="str">
        <f t="shared" si="339"/>
        <v/>
      </c>
      <c r="AC313" s="95" t="str">
        <f t="shared" si="340"/>
        <v/>
      </c>
      <c r="AD313" s="436"/>
      <c r="AE313" s="95"/>
      <c r="AF313" s="178"/>
      <c r="AG313" s="178" t="str">
        <f t="shared" si="341"/>
        <v/>
      </c>
      <c r="AH313" s="95" t="str">
        <f t="shared" si="342"/>
        <v/>
      </c>
      <c r="AI313" s="436"/>
      <c r="AJ313" s="95"/>
      <c r="AK313" s="178"/>
      <c r="AL313" s="178" t="str">
        <f t="shared" si="343"/>
        <v/>
      </c>
      <c r="AM313" s="95" t="str">
        <f t="shared" si="344"/>
        <v/>
      </c>
      <c r="AN313" s="436"/>
      <c r="AO313" s="95"/>
      <c r="AP313" s="178"/>
      <c r="AQ313" s="178" t="str">
        <f t="shared" si="345"/>
        <v/>
      </c>
      <c r="AR313" s="95" t="str">
        <f t="shared" si="346"/>
        <v/>
      </c>
      <c r="AS313" s="436"/>
      <c r="AT313" s="95"/>
      <c r="AU313" s="178"/>
      <c r="AV313" s="178" t="str">
        <f t="shared" si="347"/>
        <v/>
      </c>
      <c r="AW313" s="95" t="str">
        <f t="shared" si="348"/>
        <v/>
      </c>
      <c r="AX313" s="436"/>
    </row>
    <row r="314" spans="2:50" hidden="1">
      <c r="B314" s="435"/>
      <c r="C314" s="95">
        <f t="shared" si="333"/>
        <v>8</v>
      </c>
      <c r="D314" s="95"/>
      <c r="E314" s="95"/>
      <c r="F314" s="95"/>
      <c r="G314" s="95"/>
      <c r="H314" s="458"/>
      <c r="I314" s="154" t="str">
        <f t="shared" si="349"/>
        <v/>
      </c>
      <c r="J314" s="154" t="str">
        <f t="shared" si="350"/>
        <v/>
      </c>
      <c r="K314" s="155" t="str">
        <f t="shared" si="351"/>
        <v/>
      </c>
      <c r="L314" s="449"/>
      <c r="M314" s="154" t="str">
        <f t="shared" si="334"/>
        <v/>
      </c>
      <c r="N314" s="433"/>
      <c r="O314" s="433"/>
      <c r="P314" s="95"/>
      <c r="Q314" s="178"/>
      <c r="R314" s="178" t="str">
        <f t="shared" si="335"/>
        <v/>
      </c>
      <c r="S314" s="95" t="str">
        <f t="shared" si="336"/>
        <v/>
      </c>
      <c r="T314" s="436"/>
      <c r="U314" s="95"/>
      <c r="V314" s="178"/>
      <c r="W314" s="178" t="str">
        <f t="shared" si="337"/>
        <v/>
      </c>
      <c r="X314" s="95" t="str">
        <f t="shared" si="338"/>
        <v/>
      </c>
      <c r="Y314" s="436"/>
      <c r="Z314" s="95"/>
      <c r="AA314" s="178"/>
      <c r="AB314" s="178" t="str">
        <f t="shared" si="339"/>
        <v/>
      </c>
      <c r="AC314" s="95" t="str">
        <f t="shared" si="340"/>
        <v/>
      </c>
      <c r="AD314" s="436"/>
      <c r="AE314" s="95"/>
      <c r="AF314" s="178"/>
      <c r="AG314" s="178" t="str">
        <f t="shared" si="341"/>
        <v/>
      </c>
      <c r="AH314" s="95" t="str">
        <f t="shared" si="342"/>
        <v/>
      </c>
      <c r="AI314" s="436"/>
      <c r="AJ314" s="95"/>
      <c r="AK314" s="178"/>
      <c r="AL314" s="178" t="str">
        <f t="shared" si="343"/>
        <v/>
      </c>
      <c r="AM314" s="95" t="str">
        <f t="shared" si="344"/>
        <v/>
      </c>
      <c r="AN314" s="436"/>
      <c r="AO314" s="95"/>
      <c r="AP314" s="178"/>
      <c r="AQ314" s="178" t="str">
        <f t="shared" si="345"/>
        <v/>
      </c>
      <c r="AR314" s="95" t="str">
        <f t="shared" si="346"/>
        <v/>
      </c>
      <c r="AS314" s="436"/>
      <c r="AT314" s="95"/>
      <c r="AU314" s="178"/>
      <c r="AV314" s="178" t="str">
        <f t="shared" si="347"/>
        <v/>
      </c>
      <c r="AW314" s="95" t="str">
        <f t="shared" si="348"/>
        <v/>
      </c>
      <c r="AX314" s="436"/>
    </row>
    <row r="315" spans="2:50" hidden="1">
      <c r="B315" s="435"/>
      <c r="C315" s="95">
        <f t="shared" si="333"/>
        <v>9</v>
      </c>
      <c r="D315" s="95"/>
      <c r="E315" s="95"/>
      <c r="F315" s="95"/>
      <c r="G315" s="95"/>
      <c r="H315" s="458"/>
      <c r="I315" s="154" t="str">
        <f t="shared" si="349"/>
        <v/>
      </c>
      <c r="J315" s="154" t="str">
        <f t="shared" si="350"/>
        <v/>
      </c>
      <c r="K315" s="155" t="str">
        <f t="shared" si="351"/>
        <v/>
      </c>
      <c r="L315" s="449"/>
      <c r="M315" s="154" t="str">
        <f t="shared" si="334"/>
        <v/>
      </c>
      <c r="N315" s="433"/>
      <c r="O315" s="433"/>
      <c r="P315" s="95"/>
      <c r="Q315" s="178"/>
      <c r="R315" s="178" t="str">
        <f t="shared" si="335"/>
        <v/>
      </c>
      <c r="S315" s="95" t="str">
        <f t="shared" si="336"/>
        <v/>
      </c>
      <c r="T315" s="436"/>
      <c r="U315" s="95"/>
      <c r="V315" s="178"/>
      <c r="W315" s="178" t="str">
        <f t="shared" si="337"/>
        <v/>
      </c>
      <c r="X315" s="95" t="str">
        <f t="shared" si="338"/>
        <v/>
      </c>
      <c r="Y315" s="436"/>
      <c r="Z315" s="95"/>
      <c r="AA315" s="178"/>
      <c r="AB315" s="178" t="str">
        <f t="shared" si="339"/>
        <v/>
      </c>
      <c r="AC315" s="95" t="str">
        <f t="shared" si="340"/>
        <v/>
      </c>
      <c r="AD315" s="436"/>
      <c r="AE315" s="95"/>
      <c r="AF315" s="178"/>
      <c r="AG315" s="178" t="str">
        <f t="shared" si="341"/>
        <v/>
      </c>
      <c r="AH315" s="95" t="str">
        <f t="shared" si="342"/>
        <v/>
      </c>
      <c r="AI315" s="436"/>
      <c r="AJ315" s="95"/>
      <c r="AK315" s="178"/>
      <c r="AL315" s="178" t="str">
        <f t="shared" si="343"/>
        <v/>
      </c>
      <c r="AM315" s="95" t="str">
        <f t="shared" si="344"/>
        <v/>
      </c>
      <c r="AN315" s="436"/>
      <c r="AO315" s="95"/>
      <c r="AP315" s="178"/>
      <c r="AQ315" s="178" t="str">
        <f t="shared" si="345"/>
        <v/>
      </c>
      <c r="AR315" s="95" t="str">
        <f t="shared" si="346"/>
        <v/>
      </c>
      <c r="AS315" s="436"/>
      <c r="AT315" s="95"/>
      <c r="AU315" s="178"/>
      <c r="AV315" s="178" t="str">
        <f t="shared" si="347"/>
        <v/>
      </c>
      <c r="AW315" s="95" t="str">
        <f t="shared" si="348"/>
        <v/>
      </c>
      <c r="AX315" s="436"/>
    </row>
    <row r="316" spans="2:50" hidden="1">
      <c r="B316" s="435"/>
      <c r="C316" s="95">
        <f t="shared" si="333"/>
        <v>10</v>
      </c>
      <c r="D316" s="95"/>
      <c r="E316" s="95"/>
      <c r="F316" s="95"/>
      <c r="G316" s="95"/>
      <c r="H316" s="458"/>
      <c r="I316" s="154" t="str">
        <f t="shared" si="349"/>
        <v/>
      </c>
      <c r="J316" s="154" t="str">
        <f t="shared" si="350"/>
        <v/>
      </c>
      <c r="K316" s="155" t="str">
        <f t="shared" si="351"/>
        <v/>
      </c>
      <c r="L316" s="449"/>
      <c r="M316" s="154" t="str">
        <f t="shared" si="334"/>
        <v/>
      </c>
      <c r="N316" s="433"/>
      <c r="O316" s="433"/>
      <c r="P316" s="95"/>
      <c r="Q316" s="178"/>
      <c r="R316" s="178" t="str">
        <f t="shared" si="335"/>
        <v/>
      </c>
      <c r="S316" s="95" t="str">
        <f t="shared" si="336"/>
        <v/>
      </c>
      <c r="T316" s="436"/>
      <c r="U316" s="95"/>
      <c r="V316" s="178"/>
      <c r="W316" s="178" t="str">
        <f t="shared" si="337"/>
        <v/>
      </c>
      <c r="X316" s="95" t="str">
        <f t="shared" si="338"/>
        <v/>
      </c>
      <c r="Y316" s="436"/>
      <c r="Z316" s="95"/>
      <c r="AA316" s="178"/>
      <c r="AB316" s="178" t="str">
        <f t="shared" si="339"/>
        <v/>
      </c>
      <c r="AC316" s="95" t="str">
        <f t="shared" si="340"/>
        <v/>
      </c>
      <c r="AD316" s="436"/>
      <c r="AE316" s="95"/>
      <c r="AF316" s="178"/>
      <c r="AG316" s="178" t="str">
        <f t="shared" si="341"/>
        <v/>
      </c>
      <c r="AH316" s="95" t="str">
        <f t="shared" si="342"/>
        <v/>
      </c>
      <c r="AI316" s="436"/>
      <c r="AJ316" s="95"/>
      <c r="AK316" s="178"/>
      <c r="AL316" s="178" t="str">
        <f t="shared" si="343"/>
        <v/>
      </c>
      <c r="AM316" s="95" t="str">
        <f t="shared" si="344"/>
        <v/>
      </c>
      <c r="AN316" s="436"/>
      <c r="AO316" s="95"/>
      <c r="AP316" s="178"/>
      <c r="AQ316" s="178" t="str">
        <f t="shared" si="345"/>
        <v/>
      </c>
      <c r="AR316" s="95" t="str">
        <f t="shared" si="346"/>
        <v/>
      </c>
      <c r="AS316" s="436"/>
      <c r="AT316" s="95"/>
      <c r="AU316" s="178"/>
      <c r="AV316" s="178" t="str">
        <f t="shared" si="347"/>
        <v/>
      </c>
      <c r="AW316" s="95" t="str">
        <f t="shared" si="348"/>
        <v/>
      </c>
      <c r="AX316" s="436"/>
    </row>
    <row r="317" spans="2:50" hidden="1">
      <c r="B317" s="435"/>
      <c r="C317" s="95">
        <f t="shared" si="333"/>
        <v>11</v>
      </c>
      <c r="D317" s="95"/>
      <c r="E317" s="95"/>
      <c r="F317" s="95"/>
      <c r="G317" s="95"/>
      <c r="H317" s="458"/>
      <c r="I317" s="154" t="str">
        <f t="shared" si="349"/>
        <v/>
      </c>
      <c r="J317" s="154" t="str">
        <f t="shared" si="350"/>
        <v/>
      </c>
      <c r="K317" s="155" t="str">
        <f t="shared" si="351"/>
        <v/>
      </c>
      <c r="L317" s="449"/>
      <c r="M317" s="154" t="str">
        <f t="shared" si="334"/>
        <v/>
      </c>
      <c r="N317" s="433"/>
      <c r="O317" s="433"/>
      <c r="P317" s="95"/>
      <c r="Q317" s="178"/>
      <c r="R317" s="178" t="str">
        <f t="shared" si="335"/>
        <v/>
      </c>
      <c r="S317" s="95" t="str">
        <f t="shared" si="336"/>
        <v/>
      </c>
      <c r="T317" s="436"/>
      <c r="U317" s="95"/>
      <c r="V317" s="178"/>
      <c r="W317" s="178" t="str">
        <f t="shared" si="337"/>
        <v/>
      </c>
      <c r="X317" s="95" t="str">
        <f t="shared" si="338"/>
        <v/>
      </c>
      <c r="Y317" s="436"/>
      <c r="Z317" s="95"/>
      <c r="AA317" s="178"/>
      <c r="AB317" s="178" t="str">
        <f t="shared" si="339"/>
        <v/>
      </c>
      <c r="AC317" s="95" t="str">
        <f t="shared" si="340"/>
        <v/>
      </c>
      <c r="AD317" s="436"/>
      <c r="AE317" s="95"/>
      <c r="AF317" s="178"/>
      <c r="AG317" s="178" t="str">
        <f t="shared" si="341"/>
        <v/>
      </c>
      <c r="AH317" s="95" t="str">
        <f t="shared" si="342"/>
        <v/>
      </c>
      <c r="AI317" s="436"/>
      <c r="AJ317" s="95"/>
      <c r="AK317" s="178"/>
      <c r="AL317" s="178" t="str">
        <f t="shared" si="343"/>
        <v/>
      </c>
      <c r="AM317" s="95" t="str">
        <f t="shared" si="344"/>
        <v/>
      </c>
      <c r="AN317" s="436"/>
      <c r="AO317" s="95"/>
      <c r="AP317" s="178"/>
      <c r="AQ317" s="178" t="str">
        <f t="shared" si="345"/>
        <v/>
      </c>
      <c r="AR317" s="95" t="str">
        <f t="shared" si="346"/>
        <v/>
      </c>
      <c r="AS317" s="436"/>
      <c r="AT317" s="95"/>
      <c r="AU317" s="178"/>
      <c r="AV317" s="178" t="str">
        <f t="shared" si="347"/>
        <v/>
      </c>
      <c r="AW317" s="95" t="str">
        <f t="shared" si="348"/>
        <v/>
      </c>
      <c r="AX317" s="436"/>
    </row>
    <row r="318" spans="2:50" hidden="1">
      <c r="B318" s="435"/>
      <c r="C318" s="95">
        <f t="shared" si="333"/>
        <v>12</v>
      </c>
      <c r="D318" s="95"/>
      <c r="E318" s="95"/>
      <c r="F318" s="95"/>
      <c r="G318" s="95"/>
      <c r="H318" s="458"/>
      <c r="I318" s="154" t="str">
        <f t="shared" si="349"/>
        <v/>
      </c>
      <c r="J318" s="154" t="str">
        <f t="shared" si="350"/>
        <v/>
      </c>
      <c r="K318" s="155" t="str">
        <f t="shared" si="351"/>
        <v/>
      </c>
      <c r="L318" s="449"/>
      <c r="M318" s="154" t="str">
        <f t="shared" si="334"/>
        <v/>
      </c>
      <c r="N318" s="433"/>
      <c r="O318" s="433"/>
      <c r="P318" s="95"/>
      <c r="Q318" s="178"/>
      <c r="R318" s="178" t="str">
        <f t="shared" si="335"/>
        <v/>
      </c>
      <c r="S318" s="95" t="str">
        <f t="shared" si="336"/>
        <v/>
      </c>
      <c r="T318" s="436"/>
      <c r="U318" s="95"/>
      <c r="V318" s="178"/>
      <c r="W318" s="178" t="str">
        <f t="shared" si="337"/>
        <v/>
      </c>
      <c r="X318" s="95" t="str">
        <f t="shared" si="338"/>
        <v/>
      </c>
      <c r="Y318" s="436"/>
      <c r="Z318" s="95"/>
      <c r="AA318" s="178"/>
      <c r="AB318" s="178" t="str">
        <f t="shared" si="339"/>
        <v/>
      </c>
      <c r="AC318" s="95" t="str">
        <f t="shared" si="340"/>
        <v/>
      </c>
      <c r="AD318" s="436"/>
      <c r="AE318" s="95"/>
      <c r="AF318" s="178"/>
      <c r="AG318" s="178" t="str">
        <f t="shared" si="341"/>
        <v/>
      </c>
      <c r="AH318" s="95" t="str">
        <f t="shared" si="342"/>
        <v/>
      </c>
      <c r="AI318" s="436"/>
      <c r="AJ318" s="95"/>
      <c r="AK318" s="178"/>
      <c r="AL318" s="178" t="str">
        <f t="shared" si="343"/>
        <v/>
      </c>
      <c r="AM318" s="95" t="str">
        <f t="shared" si="344"/>
        <v/>
      </c>
      <c r="AN318" s="436"/>
      <c r="AO318" s="95"/>
      <c r="AP318" s="178"/>
      <c r="AQ318" s="178" t="str">
        <f t="shared" si="345"/>
        <v/>
      </c>
      <c r="AR318" s="95" t="str">
        <f t="shared" si="346"/>
        <v/>
      </c>
      <c r="AS318" s="436"/>
      <c r="AT318" s="95"/>
      <c r="AU318" s="178"/>
      <c r="AV318" s="178" t="str">
        <f t="shared" si="347"/>
        <v/>
      </c>
      <c r="AW318" s="95" t="str">
        <f t="shared" si="348"/>
        <v/>
      </c>
      <c r="AX318" s="436"/>
    </row>
    <row r="319" spans="2:50" hidden="1">
      <c r="B319" s="435"/>
      <c r="C319" s="95">
        <f t="shared" si="333"/>
        <v>13</v>
      </c>
      <c r="D319" s="95"/>
      <c r="E319" s="95"/>
      <c r="F319" s="95"/>
      <c r="G319" s="95"/>
      <c r="H319" s="458"/>
      <c r="I319" s="154" t="str">
        <f t="shared" si="349"/>
        <v/>
      </c>
      <c r="J319" s="154" t="str">
        <f t="shared" si="350"/>
        <v/>
      </c>
      <c r="K319" s="155" t="str">
        <f t="shared" si="351"/>
        <v/>
      </c>
      <c r="L319" s="449"/>
      <c r="M319" s="154" t="str">
        <f t="shared" si="334"/>
        <v/>
      </c>
      <c r="N319" s="433"/>
      <c r="O319" s="433"/>
      <c r="P319" s="95"/>
      <c r="Q319" s="178"/>
      <c r="R319" s="178" t="str">
        <f t="shared" si="335"/>
        <v/>
      </c>
      <c r="S319" s="95" t="str">
        <f t="shared" si="336"/>
        <v/>
      </c>
      <c r="T319" s="436"/>
      <c r="U319" s="95"/>
      <c r="V319" s="178"/>
      <c r="W319" s="178" t="str">
        <f t="shared" si="337"/>
        <v/>
      </c>
      <c r="X319" s="95" t="str">
        <f t="shared" si="338"/>
        <v/>
      </c>
      <c r="Y319" s="436"/>
      <c r="Z319" s="95"/>
      <c r="AA319" s="178"/>
      <c r="AB319" s="178" t="str">
        <f t="shared" si="339"/>
        <v/>
      </c>
      <c r="AC319" s="95" t="str">
        <f t="shared" si="340"/>
        <v/>
      </c>
      <c r="AD319" s="436"/>
      <c r="AE319" s="95"/>
      <c r="AF319" s="178"/>
      <c r="AG319" s="178" t="str">
        <f t="shared" si="341"/>
        <v/>
      </c>
      <c r="AH319" s="95" t="str">
        <f t="shared" si="342"/>
        <v/>
      </c>
      <c r="AI319" s="436"/>
      <c r="AJ319" s="95"/>
      <c r="AK319" s="178"/>
      <c r="AL319" s="178" t="str">
        <f t="shared" si="343"/>
        <v/>
      </c>
      <c r="AM319" s="95" t="str">
        <f t="shared" si="344"/>
        <v/>
      </c>
      <c r="AN319" s="436"/>
      <c r="AO319" s="95"/>
      <c r="AP319" s="178"/>
      <c r="AQ319" s="178" t="str">
        <f t="shared" si="345"/>
        <v/>
      </c>
      <c r="AR319" s="95" t="str">
        <f t="shared" si="346"/>
        <v/>
      </c>
      <c r="AS319" s="436"/>
      <c r="AT319" s="95"/>
      <c r="AU319" s="178"/>
      <c r="AV319" s="178" t="str">
        <f t="shared" si="347"/>
        <v/>
      </c>
      <c r="AW319" s="95" t="str">
        <f t="shared" si="348"/>
        <v/>
      </c>
      <c r="AX319" s="436"/>
    </row>
    <row r="320" spans="2:50" hidden="1">
      <c r="B320" s="435"/>
      <c r="C320" s="95">
        <f t="shared" si="333"/>
        <v>14</v>
      </c>
      <c r="D320" s="95"/>
      <c r="E320" s="95"/>
      <c r="F320" s="95"/>
      <c r="G320" s="95"/>
      <c r="H320" s="458"/>
      <c r="I320" s="154" t="str">
        <f t="shared" si="349"/>
        <v/>
      </c>
      <c r="J320" s="154" t="str">
        <f t="shared" si="350"/>
        <v/>
      </c>
      <c r="K320" s="155" t="str">
        <f t="shared" si="351"/>
        <v/>
      </c>
      <c r="L320" s="449"/>
      <c r="M320" s="154" t="str">
        <f t="shared" si="334"/>
        <v/>
      </c>
      <c r="N320" s="433"/>
      <c r="O320" s="433"/>
      <c r="P320" s="95"/>
      <c r="Q320" s="178"/>
      <c r="R320" s="178" t="str">
        <f t="shared" si="335"/>
        <v/>
      </c>
      <c r="S320" s="95" t="str">
        <f t="shared" si="336"/>
        <v/>
      </c>
      <c r="T320" s="436"/>
      <c r="U320" s="95"/>
      <c r="V320" s="178"/>
      <c r="W320" s="178" t="str">
        <f t="shared" si="337"/>
        <v/>
      </c>
      <c r="X320" s="95" t="str">
        <f t="shared" si="338"/>
        <v/>
      </c>
      <c r="Y320" s="436"/>
      <c r="Z320" s="95"/>
      <c r="AA320" s="178"/>
      <c r="AB320" s="178" t="str">
        <f t="shared" si="339"/>
        <v/>
      </c>
      <c r="AC320" s="95" t="str">
        <f t="shared" si="340"/>
        <v/>
      </c>
      <c r="AD320" s="436"/>
      <c r="AE320" s="95"/>
      <c r="AF320" s="178"/>
      <c r="AG320" s="178" t="str">
        <f t="shared" si="341"/>
        <v/>
      </c>
      <c r="AH320" s="95" t="str">
        <f t="shared" si="342"/>
        <v/>
      </c>
      <c r="AI320" s="436"/>
      <c r="AJ320" s="95"/>
      <c r="AK320" s="178"/>
      <c r="AL320" s="178" t="str">
        <f t="shared" si="343"/>
        <v/>
      </c>
      <c r="AM320" s="95" t="str">
        <f t="shared" si="344"/>
        <v/>
      </c>
      <c r="AN320" s="436"/>
      <c r="AO320" s="95"/>
      <c r="AP320" s="178"/>
      <c r="AQ320" s="178" t="str">
        <f t="shared" si="345"/>
        <v/>
      </c>
      <c r="AR320" s="95" t="str">
        <f t="shared" si="346"/>
        <v/>
      </c>
      <c r="AS320" s="436"/>
      <c r="AT320" s="95"/>
      <c r="AU320" s="178"/>
      <c r="AV320" s="178" t="str">
        <f t="shared" si="347"/>
        <v/>
      </c>
      <c r="AW320" s="95" t="str">
        <f t="shared" si="348"/>
        <v/>
      </c>
      <c r="AX320" s="436"/>
    </row>
    <row r="321" spans="2:50" hidden="1">
      <c r="B321" s="435"/>
      <c r="C321" s="95">
        <f t="shared" si="333"/>
        <v>15</v>
      </c>
      <c r="D321" s="95"/>
      <c r="E321" s="95"/>
      <c r="F321" s="95"/>
      <c r="G321" s="95"/>
      <c r="H321" s="459"/>
      <c r="I321" s="154" t="str">
        <f t="shared" si="349"/>
        <v/>
      </c>
      <c r="J321" s="154" t="str">
        <f t="shared" si="350"/>
        <v/>
      </c>
      <c r="K321" s="155" t="str">
        <f t="shared" si="351"/>
        <v/>
      </c>
      <c r="L321" s="449"/>
      <c r="M321" s="154" t="str">
        <f t="shared" si="334"/>
        <v/>
      </c>
      <c r="N321" s="433"/>
      <c r="O321" s="433"/>
      <c r="P321" s="95"/>
      <c r="Q321" s="178"/>
      <c r="R321" s="178" t="str">
        <f t="shared" si="335"/>
        <v/>
      </c>
      <c r="S321" s="95" t="str">
        <f t="shared" si="336"/>
        <v/>
      </c>
      <c r="T321" s="436"/>
      <c r="U321" s="95"/>
      <c r="V321" s="178"/>
      <c r="W321" s="178" t="str">
        <f t="shared" si="337"/>
        <v/>
      </c>
      <c r="X321" s="95" t="str">
        <f t="shared" si="338"/>
        <v/>
      </c>
      <c r="Y321" s="436"/>
      <c r="Z321" s="95"/>
      <c r="AA321" s="178"/>
      <c r="AB321" s="178" t="str">
        <f t="shared" si="339"/>
        <v/>
      </c>
      <c r="AC321" s="95" t="str">
        <f t="shared" si="340"/>
        <v/>
      </c>
      <c r="AD321" s="436"/>
      <c r="AE321" s="95"/>
      <c r="AF321" s="178"/>
      <c r="AG321" s="178" t="str">
        <f t="shared" si="341"/>
        <v/>
      </c>
      <c r="AH321" s="95" t="str">
        <f t="shared" si="342"/>
        <v/>
      </c>
      <c r="AI321" s="436"/>
      <c r="AJ321" s="95"/>
      <c r="AK321" s="178"/>
      <c r="AL321" s="178" t="str">
        <f t="shared" si="343"/>
        <v/>
      </c>
      <c r="AM321" s="95" t="str">
        <f t="shared" si="344"/>
        <v/>
      </c>
      <c r="AN321" s="436"/>
      <c r="AO321" s="95"/>
      <c r="AP321" s="178"/>
      <c r="AQ321" s="178" t="str">
        <f t="shared" si="345"/>
        <v/>
      </c>
      <c r="AR321" s="95" t="str">
        <f t="shared" si="346"/>
        <v/>
      </c>
      <c r="AS321" s="436"/>
      <c r="AT321" s="95"/>
      <c r="AU321" s="178"/>
      <c r="AV321" s="178" t="str">
        <f t="shared" si="347"/>
        <v/>
      </c>
      <c r="AW321" s="95" t="str">
        <f t="shared" si="348"/>
        <v/>
      </c>
      <c r="AX321" s="436"/>
    </row>
    <row r="322" spans="2:50" ht="15.75" hidden="1">
      <c r="B322" s="443" t="s">
        <v>167</v>
      </c>
      <c r="C322" s="444"/>
      <c r="D322" s="444"/>
      <c r="E322" s="444"/>
      <c r="F322" s="444"/>
      <c r="G322" s="444"/>
      <c r="H322" s="444"/>
      <c r="I322" s="151"/>
      <c r="J322" s="151"/>
      <c r="K322" s="151"/>
      <c r="L322" s="151"/>
      <c r="M322" s="151"/>
      <c r="N322" s="433" t="s">
        <v>159</v>
      </c>
      <c r="O322" s="446" t="s">
        <v>106</v>
      </c>
      <c r="P322" s="448">
        <f>AT302+1</f>
        <v>45979</v>
      </c>
      <c r="Q322" s="435"/>
      <c r="R322" s="435"/>
      <c r="S322" s="435"/>
      <c r="T322" s="435"/>
      <c r="U322" s="448">
        <f>P322+1</f>
        <v>45980</v>
      </c>
      <c r="V322" s="435"/>
      <c r="W322" s="435"/>
      <c r="X322" s="435"/>
      <c r="Y322" s="435"/>
      <c r="Z322" s="448">
        <f>U322+1</f>
        <v>45981</v>
      </c>
      <c r="AA322" s="435"/>
      <c r="AB322" s="435"/>
      <c r="AC322" s="435"/>
      <c r="AD322" s="435"/>
      <c r="AE322" s="448">
        <f>Z322+1</f>
        <v>45982</v>
      </c>
      <c r="AF322" s="435"/>
      <c r="AG322" s="435"/>
      <c r="AH322" s="435"/>
      <c r="AI322" s="435"/>
      <c r="AJ322" s="448">
        <f>AE322+1</f>
        <v>45983</v>
      </c>
      <c r="AK322" s="435"/>
      <c r="AL322" s="435"/>
      <c r="AM322" s="435"/>
      <c r="AN322" s="435"/>
      <c r="AO322" s="448">
        <f>AJ322+1</f>
        <v>45984</v>
      </c>
      <c r="AP322" s="435"/>
      <c r="AQ322" s="435"/>
      <c r="AR322" s="435"/>
      <c r="AS322" s="435"/>
      <c r="AT322" s="448">
        <f>AO322+1</f>
        <v>45985</v>
      </c>
      <c r="AU322" s="435"/>
      <c r="AV322" s="435"/>
      <c r="AW322" s="435"/>
      <c r="AX322" s="435"/>
    </row>
    <row r="323" spans="2:50" ht="15.75" hidden="1">
      <c r="B323" s="445"/>
      <c r="C323" s="445"/>
      <c r="D323" s="445"/>
      <c r="E323" s="445"/>
      <c r="F323" s="445"/>
      <c r="G323" s="445"/>
      <c r="H323" s="445"/>
      <c r="I323" s="151"/>
      <c r="J323" s="151"/>
      <c r="K323" s="151"/>
      <c r="L323" s="151"/>
      <c r="M323" s="151"/>
      <c r="N323" s="433"/>
      <c r="O323" s="447"/>
      <c r="P323" s="448" t="s">
        <v>120</v>
      </c>
      <c r="Q323" s="435"/>
      <c r="R323" s="435"/>
      <c r="S323" s="435"/>
      <c r="T323" s="435"/>
      <c r="U323" s="448" t="s">
        <v>114</v>
      </c>
      <c r="V323" s="435"/>
      <c r="W323" s="435"/>
      <c r="X323" s="435"/>
      <c r="Y323" s="435"/>
      <c r="Z323" s="448" t="s">
        <v>115</v>
      </c>
      <c r="AA323" s="435"/>
      <c r="AB323" s="435"/>
      <c r="AC323" s="435"/>
      <c r="AD323" s="435"/>
      <c r="AE323" s="448" t="s">
        <v>116</v>
      </c>
      <c r="AF323" s="435"/>
      <c r="AG323" s="435"/>
      <c r="AH323" s="435"/>
      <c r="AI323" s="435"/>
      <c r="AJ323" s="448" t="s">
        <v>117</v>
      </c>
      <c r="AK323" s="435"/>
      <c r="AL323" s="435"/>
      <c r="AM323" s="435"/>
      <c r="AN323" s="435"/>
      <c r="AO323" s="448" t="s">
        <v>118</v>
      </c>
      <c r="AP323" s="435"/>
      <c r="AQ323" s="435"/>
      <c r="AR323" s="435"/>
      <c r="AS323" s="435"/>
      <c r="AT323" s="448" t="s">
        <v>119</v>
      </c>
      <c r="AU323" s="435"/>
      <c r="AV323" s="435"/>
      <c r="AW323" s="435"/>
      <c r="AX323" s="435"/>
    </row>
    <row r="324" spans="2:50" hidden="1">
      <c r="B324" s="433" t="s">
        <v>155</v>
      </c>
      <c r="C324" s="433" t="s">
        <v>147</v>
      </c>
      <c r="D324" s="433"/>
      <c r="E324" s="433" t="s">
        <v>149</v>
      </c>
      <c r="F324" s="433"/>
      <c r="G324" s="433"/>
      <c r="H324" s="440" t="s">
        <v>156</v>
      </c>
      <c r="I324" s="434" t="s">
        <v>225</v>
      </c>
      <c r="J324" s="434"/>
      <c r="K324" s="434"/>
      <c r="L324" s="434" t="s">
        <v>156</v>
      </c>
      <c r="M324" s="434" t="s">
        <v>168</v>
      </c>
      <c r="N324" s="433"/>
      <c r="O324" s="433" t="s">
        <v>158</v>
      </c>
      <c r="P324" s="430" t="s">
        <v>152</v>
      </c>
      <c r="Q324" s="431"/>
      <c r="R324" s="431"/>
      <c r="S324" s="432"/>
      <c r="T324" s="433" t="s">
        <v>156</v>
      </c>
      <c r="U324" s="430" t="s">
        <v>152</v>
      </c>
      <c r="V324" s="431"/>
      <c r="W324" s="431"/>
      <c r="X324" s="432"/>
      <c r="Y324" s="433" t="s">
        <v>156</v>
      </c>
      <c r="Z324" s="430" t="s">
        <v>152</v>
      </c>
      <c r="AA324" s="431"/>
      <c r="AB324" s="431"/>
      <c r="AC324" s="432"/>
      <c r="AD324" s="433" t="s">
        <v>156</v>
      </c>
      <c r="AE324" s="430" t="s">
        <v>152</v>
      </c>
      <c r="AF324" s="431"/>
      <c r="AG324" s="431"/>
      <c r="AH324" s="432"/>
      <c r="AI324" s="433" t="s">
        <v>156</v>
      </c>
      <c r="AJ324" s="430" t="s">
        <v>152</v>
      </c>
      <c r="AK324" s="431"/>
      <c r="AL324" s="431"/>
      <c r="AM324" s="432"/>
      <c r="AN324" s="433" t="s">
        <v>156</v>
      </c>
      <c r="AO324" s="430" t="s">
        <v>152</v>
      </c>
      <c r="AP324" s="431"/>
      <c r="AQ324" s="431"/>
      <c r="AR324" s="432"/>
      <c r="AS324" s="433" t="s">
        <v>156</v>
      </c>
      <c r="AT324" s="430" t="s">
        <v>152</v>
      </c>
      <c r="AU324" s="431"/>
      <c r="AV324" s="431"/>
      <c r="AW324" s="432"/>
      <c r="AX324" s="433" t="s">
        <v>156</v>
      </c>
    </row>
    <row r="325" spans="2:50" hidden="1">
      <c r="B325" s="433"/>
      <c r="C325" s="433"/>
      <c r="D325" s="433"/>
      <c r="E325" s="433" t="s">
        <v>148</v>
      </c>
      <c r="F325" s="433"/>
      <c r="G325" s="433"/>
      <c r="H325" s="441"/>
      <c r="I325" s="434" t="s">
        <v>148</v>
      </c>
      <c r="J325" s="434"/>
      <c r="K325" s="434"/>
      <c r="L325" s="434"/>
      <c r="M325" s="434"/>
      <c r="N325" s="433"/>
      <c r="O325" s="433"/>
      <c r="P325" s="430" t="s">
        <v>153</v>
      </c>
      <c r="Q325" s="431"/>
      <c r="R325" s="431"/>
      <c r="S325" s="432"/>
      <c r="T325" s="433"/>
      <c r="U325" s="430" t="s">
        <v>153</v>
      </c>
      <c r="V325" s="431"/>
      <c r="W325" s="431"/>
      <c r="X325" s="432"/>
      <c r="Y325" s="433"/>
      <c r="Z325" s="430" t="s">
        <v>153</v>
      </c>
      <c r="AA325" s="431"/>
      <c r="AB325" s="431"/>
      <c r="AC325" s="432"/>
      <c r="AD325" s="433"/>
      <c r="AE325" s="430" t="s">
        <v>153</v>
      </c>
      <c r="AF325" s="431"/>
      <c r="AG325" s="431"/>
      <c r="AH325" s="432"/>
      <c r="AI325" s="433"/>
      <c r="AJ325" s="430" t="s">
        <v>153</v>
      </c>
      <c r="AK325" s="431"/>
      <c r="AL325" s="431"/>
      <c r="AM325" s="432"/>
      <c r="AN325" s="433"/>
      <c r="AO325" s="430" t="s">
        <v>153</v>
      </c>
      <c r="AP325" s="431"/>
      <c r="AQ325" s="431"/>
      <c r="AR325" s="432"/>
      <c r="AS325" s="433"/>
      <c r="AT325" s="430" t="s">
        <v>153</v>
      </c>
      <c r="AU325" s="431"/>
      <c r="AV325" s="431"/>
      <c r="AW325" s="432"/>
      <c r="AX325" s="433"/>
    </row>
    <row r="326" spans="2:50" hidden="1">
      <c r="B326" s="433"/>
      <c r="C326" s="433"/>
      <c r="D326" s="433"/>
      <c r="E326" s="94" t="s">
        <v>150</v>
      </c>
      <c r="F326" s="94" t="s">
        <v>151</v>
      </c>
      <c r="G326" s="94" t="s">
        <v>154</v>
      </c>
      <c r="H326" s="442"/>
      <c r="I326" s="153" t="s">
        <v>150</v>
      </c>
      <c r="J326" s="153" t="s">
        <v>151</v>
      </c>
      <c r="K326" s="153" t="s">
        <v>154</v>
      </c>
      <c r="L326" s="434"/>
      <c r="M326" s="434"/>
      <c r="N326" s="433"/>
      <c r="O326" s="433"/>
      <c r="P326" s="94" t="s">
        <v>150</v>
      </c>
      <c r="Q326" s="94" t="s">
        <v>151</v>
      </c>
      <c r="R326" s="94" t="s">
        <v>154</v>
      </c>
      <c r="S326" s="94" t="s">
        <v>168</v>
      </c>
      <c r="T326" s="433"/>
      <c r="U326" s="94" t="s">
        <v>150</v>
      </c>
      <c r="V326" s="94" t="s">
        <v>151</v>
      </c>
      <c r="W326" s="94" t="s">
        <v>154</v>
      </c>
      <c r="X326" s="94" t="s">
        <v>168</v>
      </c>
      <c r="Y326" s="433"/>
      <c r="Z326" s="94" t="s">
        <v>150</v>
      </c>
      <c r="AA326" s="94" t="s">
        <v>151</v>
      </c>
      <c r="AB326" s="94" t="s">
        <v>154</v>
      </c>
      <c r="AC326" s="94" t="s">
        <v>168</v>
      </c>
      <c r="AD326" s="43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3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3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3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33"/>
    </row>
    <row r="327" spans="2:50" hidden="1">
      <c r="B327" s="435" t="s">
        <v>140</v>
      </c>
      <c r="C327" s="95">
        <f>C307</f>
        <v>1</v>
      </c>
      <c r="D327" s="95" t="s">
        <v>425</v>
      </c>
      <c r="E327" s="95">
        <v>17</v>
      </c>
      <c r="F327" s="95">
        <v>2000</v>
      </c>
      <c r="G327" s="178">
        <f t="shared" ref="G327:G328" si="352">F327/E327</f>
        <v>117.64705882352941</v>
      </c>
      <c r="H327" s="457">
        <f>AVERAGE(G327:G341)</f>
        <v>87.66968325791855</v>
      </c>
      <c r="I327" s="154">
        <f t="shared" ref="I327:I329" si="353">IFERROR(AVERAGE(P327,U327,Z327,AE327,AJ327,AO327,AT327),"")</f>
        <v>17</v>
      </c>
      <c r="J327" s="154">
        <f t="shared" ref="J327:J329" si="354">IFERROR(AVERAGE(Q327,V327,AA327,AF327,AK327,AP327,AU327),"")</f>
        <v>1924.2937121220889</v>
      </c>
      <c r="K327" s="155">
        <f t="shared" ref="K327:K329" si="355">IFERROR(AVERAGE(R327,W327,AB327,AG327,AL327,AQ327,AV327),"")</f>
        <v>113.19374777188759</v>
      </c>
      <c r="L327" s="449">
        <f>IFERROR(AVERAGE(K327:K341),"-")</f>
        <v>84.145586616771212</v>
      </c>
      <c r="M327" s="154">
        <f>IFERROR(RANK(K327, K$327:K$341),"")</f>
        <v>1</v>
      </c>
      <c r="N327" s="433"/>
      <c r="O327" s="433"/>
      <c r="P327" s="95">
        <v>17</v>
      </c>
      <c r="Q327" s="178">
        <v>1938.5714285714278</v>
      </c>
      <c r="R327" s="178">
        <f>IFERROR(Q327/P327,"")</f>
        <v>114.03361344537811</v>
      </c>
      <c r="S327" s="95">
        <f>IFERROR(RANK(R327, R$327:R$341),"")</f>
        <v>1</v>
      </c>
      <c r="T327" s="436">
        <f>AVERAGE(R327:R341)</f>
        <v>84.548858004740339</v>
      </c>
      <c r="U327" s="95">
        <v>17</v>
      </c>
      <c r="V327" s="178">
        <v>1945.1162790697672</v>
      </c>
      <c r="W327" s="178">
        <f>IFERROR(V327/U327,"")</f>
        <v>114.41860465116278</v>
      </c>
      <c r="X327" s="95">
        <f>IFERROR(RANK(W327, W$327:W$341),"")</f>
        <v>1</v>
      </c>
      <c r="Y327" s="436">
        <f>AVERAGE(W327:W341)</f>
        <v>84.74707705085612</v>
      </c>
      <c r="Z327" s="95">
        <v>17</v>
      </c>
      <c r="AA327" s="178">
        <v>1921.4634146341459</v>
      </c>
      <c r="AB327" s="178">
        <f>IFERROR(AA327/Z327,"")</f>
        <v>113.02725968436152</v>
      </c>
      <c r="AC327" s="95">
        <f>IFERROR(RANK(AB327, AB$327:AB$341),"")</f>
        <v>1</v>
      </c>
      <c r="AD327" s="436">
        <f>AVERAGE(AB327:AB341)</f>
        <v>84.026240182659961</v>
      </c>
      <c r="AE327" s="95">
        <v>17</v>
      </c>
      <c r="AF327" s="178">
        <v>1909.090909090909</v>
      </c>
      <c r="AG327" s="178">
        <f>IFERROR(AF327/AE327,"")</f>
        <v>112.29946524064171</v>
      </c>
      <c r="AH327" s="95">
        <f>IFERROR(RANK(AG327, AG$327:AG$341),"")</f>
        <v>1</v>
      </c>
      <c r="AI327" s="436">
        <f>AVERAGE(AG327:AG341)</f>
        <v>83.809384289406481</v>
      </c>
      <c r="AJ327" s="95">
        <v>17</v>
      </c>
      <c r="AK327" s="178">
        <v>1920</v>
      </c>
      <c r="AL327" s="178">
        <f>IFERROR(AK327/AJ327,"")</f>
        <v>112.94117647058823</v>
      </c>
      <c r="AM327" s="95">
        <f>IFERROR(RANK(AL327, AL$327:AL$341),"")</f>
        <v>1</v>
      </c>
      <c r="AN327" s="436">
        <f>AVERAGE(AL327:AL341)</f>
        <v>83.970588235294116</v>
      </c>
      <c r="AO327" s="95">
        <v>17</v>
      </c>
      <c r="AP327" s="178">
        <v>1924.1860465116274</v>
      </c>
      <c r="AQ327" s="178">
        <f>IFERROR(AP327/AO327,"")</f>
        <v>113.18741450068397</v>
      </c>
      <c r="AR327" s="95">
        <f>IFERROR(RANK(AQ327, AQ$327:AQ$341),"")</f>
        <v>1</v>
      </c>
      <c r="AS327" s="436">
        <f>AVERAGE(AQ327:AQ341)</f>
        <v>84.088212744847468</v>
      </c>
      <c r="AT327" s="95">
        <v>17</v>
      </c>
      <c r="AU327" s="178">
        <v>1911.627906976744</v>
      </c>
      <c r="AV327" s="178">
        <f>IFERROR(AU327/AT327,"")</f>
        <v>112.44870041039671</v>
      </c>
      <c r="AW327" s="95">
        <f>IFERROR(RANK(AV327, AV$327:AV$341),"")</f>
        <v>1</v>
      </c>
      <c r="AX327" s="436">
        <f>AVERAGE(AV327:AV341)</f>
        <v>83.828745809593954</v>
      </c>
    </row>
    <row r="328" spans="2:50" hidden="1">
      <c r="B328" s="435"/>
      <c r="C328" s="95">
        <f t="shared" ref="C328:C341" si="356">C308</f>
        <v>2</v>
      </c>
      <c r="D328" s="95" t="s">
        <v>426</v>
      </c>
      <c r="E328" s="95">
        <v>26</v>
      </c>
      <c r="F328" s="95">
        <v>1500</v>
      </c>
      <c r="G328" s="178">
        <f t="shared" si="352"/>
        <v>57.692307692307693</v>
      </c>
      <c r="H328" s="458"/>
      <c r="I328" s="154">
        <f t="shared" si="353"/>
        <v>26</v>
      </c>
      <c r="J328" s="154">
        <f t="shared" si="354"/>
        <v>1432.5330620030256</v>
      </c>
      <c r="K328" s="155">
        <f t="shared" si="355"/>
        <v>55.097425461654829</v>
      </c>
      <c r="L328" s="449"/>
      <c r="M328" s="154">
        <f t="shared" ref="M328:M341" si="357">IFERROR(RANK(K328, K$327:K$341),"")</f>
        <v>2</v>
      </c>
      <c r="N328" s="433"/>
      <c r="O328" s="433"/>
      <c r="P328" s="95">
        <v>26</v>
      </c>
      <c r="Q328" s="178">
        <v>1431.6666666666665</v>
      </c>
      <c r="R328" s="178">
        <f t="shared" ref="R328:R341" si="358">IFERROR(Q328/P328,"")</f>
        <v>55.064102564102555</v>
      </c>
      <c r="S328" s="95">
        <f t="shared" ref="S328:S341" si="359">IFERROR(RANK(R328, R$327:R$341),"")</f>
        <v>2</v>
      </c>
      <c r="T328" s="436"/>
      <c r="U328" s="95">
        <v>26</v>
      </c>
      <c r="V328" s="178">
        <v>1431.9642857142856</v>
      </c>
      <c r="W328" s="178">
        <f t="shared" ref="W328:W341" si="360">IFERROR(V328/U328,"")</f>
        <v>55.075549450549445</v>
      </c>
      <c r="X328" s="95">
        <f t="shared" ref="X328:X341" si="361">IFERROR(RANK(W328, W$327:W$341),"")</f>
        <v>2</v>
      </c>
      <c r="Y328" s="436"/>
      <c r="Z328" s="95">
        <v>26</v>
      </c>
      <c r="AA328" s="178">
        <v>1430.6557377049182</v>
      </c>
      <c r="AB328" s="178">
        <f t="shared" ref="AB328:AB341" si="362">IFERROR(AA328/Z328,"")</f>
        <v>55.025220680958391</v>
      </c>
      <c r="AC328" s="95">
        <f t="shared" ref="AC328:AC341" si="363">IFERROR(RANK(AB328, AB$327:AB$341),"")</f>
        <v>2</v>
      </c>
      <c r="AD328" s="436"/>
      <c r="AE328" s="95">
        <v>26</v>
      </c>
      <c r="AF328" s="178">
        <v>1438.3018867924525</v>
      </c>
      <c r="AG328" s="178">
        <f t="shared" ref="AG328:AG341" si="364">IFERROR(AF328/AE328,"")</f>
        <v>55.319303338171252</v>
      </c>
      <c r="AH328" s="95">
        <f t="shared" ref="AH328:AH341" si="365">IFERROR(RANK(AG328, AG$327:AG$341),"")</f>
        <v>2</v>
      </c>
      <c r="AI328" s="436"/>
      <c r="AJ328" s="95">
        <v>26</v>
      </c>
      <c r="AK328" s="178">
        <v>1430.0000000000005</v>
      </c>
      <c r="AL328" s="178">
        <f t="shared" ref="AL328:AL341" si="366">IFERROR(AK328/AJ328,"")</f>
        <v>55.000000000000014</v>
      </c>
      <c r="AM328" s="95">
        <f t="shared" ref="AM328:AM341" si="367">IFERROR(RANK(AL328, AL$327:AL$341),"")</f>
        <v>2</v>
      </c>
      <c r="AN328" s="436"/>
      <c r="AO328" s="95">
        <v>26</v>
      </c>
      <c r="AP328" s="178">
        <v>1429.7142857142853</v>
      </c>
      <c r="AQ328" s="178">
        <f t="shared" ref="AQ328:AQ341" si="368">IFERROR(AP328/AO328,"")</f>
        <v>54.989010989010971</v>
      </c>
      <c r="AR328" s="95">
        <f t="shared" ref="AR328:AR341" si="369">IFERROR(RANK(AQ328, AQ$327:AQ$341),"")</f>
        <v>2</v>
      </c>
      <c r="AS328" s="436"/>
      <c r="AT328" s="95">
        <v>26</v>
      </c>
      <c r="AU328" s="178">
        <v>1435.4285714285711</v>
      </c>
      <c r="AV328" s="178">
        <f t="shared" ref="AV328:AV341" si="370">IFERROR(AU328/AT328,"")</f>
        <v>55.208791208791197</v>
      </c>
      <c r="AW328" s="95">
        <f t="shared" ref="AW328:AW341" si="371">IFERROR(RANK(AV328, AV$327:AV$341),"")</f>
        <v>2</v>
      </c>
      <c r="AX328" s="436"/>
    </row>
    <row r="329" spans="2:50" hidden="1">
      <c r="B329" s="435"/>
      <c r="C329" s="95">
        <f t="shared" si="356"/>
        <v>3</v>
      </c>
      <c r="D329" s="95"/>
      <c r="E329" s="95"/>
      <c r="F329" s="95"/>
      <c r="G329" s="95"/>
      <c r="H329" s="458"/>
      <c r="I329" s="154" t="str">
        <f t="shared" si="353"/>
        <v/>
      </c>
      <c r="J329" s="154" t="str">
        <f t="shared" si="354"/>
        <v/>
      </c>
      <c r="K329" s="155" t="str">
        <f t="shared" si="355"/>
        <v/>
      </c>
      <c r="L329" s="449"/>
      <c r="M329" s="154" t="str">
        <f t="shared" si="357"/>
        <v/>
      </c>
      <c r="N329" s="433"/>
      <c r="O329" s="433"/>
      <c r="P329" s="95"/>
      <c r="Q329" s="178"/>
      <c r="R329" s="178" t="str">
        <f t="shared" si="358"/>
        <v/>
      </c>
      <c r="S329" s="95" t="str">
        <f t="shared" si="359"/>
        <v/>
      </c>
      <c r="T329" s="436"/>
      <c r="U329" s="95"/>
      <c r="V329" s="178"/>
      <c r="W329" s="178" t="str">
        <f t="shared" si="360"/>
        <v/>
      </c>
      <c r="X329" s="95" t="str">
        <f t="shared" si="361"/>
        <v/>
      </c>
      <c r="Y329" s="436"/>
      <c r="Z329" s="95"/>
      <c r="AA329" s="178"/>
      <c r="AB329" s="178" t="str">
        <f t="shared" si="362"/>
        <v/>
      </c>
      <c r="AC329" s="95" t="str">
        <f t="shared" si="363"/>
        <v/>
      </c>
      <c r="AD329" s="436"/>
      <c r="AE329" s="95"/>
      <c r="AF329" s="178"/>
      <c r="AG329" s="178" t="str">
        <f t="shared" si="364"/>
        <v/>
      </c>
      <c r="AH329" s="95" t="str">
        <f t="shared" si="365"/>
        <v/>
      </c>
      <c r="AI329" s="436"/>
      <c r="AJ329" s="95"/>
      <c r="AK329" s="178"/>
      <c r="AL329" s="178" t="str">
        <f t="shared" si="366"/>
        <v/>
      </c>
      <c r="AM329" s="95" t="str">
        <f t="shared" si="367"/>
        <v/>
      </c>
      <c r="AN329" s="436"/>
      <c r="AO329" s="95"/>
      <c r="AP329" s="178"/>
      <c r="AQ329" s="178" t="str">
        <f t="shared" si="368"/>
        <v/>
      </c>
      <c r="AR329" s="95" t="str">
        <f t="shared" si="369"/>
        <v/>
      </c>
      <c r="AS329" s="436"/>
      <c r="AT329" s="95"/>
      <c r="AU329" s="178"/>
      <c r="AV329" s="178" t="str">
        <f t="shared" si="370"/>
        <v/>
      </c>
      <c r="AW329" s="95" t="str">
        <f t="shared" si="371"/>
        <v/>
      </c>
      <c r="AX329" s="436"/>
    </row>
    <row r="330" spans="2:50" hidden="1">
      <c r="B330" s="435"/>
      <c r="C330" s="95">
        <f t="shared" si="356"/>
        <v>4</v>
      </c>
      <c r="D330" s="95"/>
      <c r="E330" s="95"/>
      <c r="F330" s="95"/>
      <c r="G330" s="95"/>
      <c r="H330" s="458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9"/>
      <c r="M330" s="154" t="str">
        <f t="shared" si="357"/>
        <v/>
      </c>
      <c r="N330" s="433"/>
      <c r="O330" s="433"/>
      <c r="P330" s="95"/>
      <c r="Q330" s="178"/>
      <c r="R330" s="178" t="str">
        <f t="shared" si="358"/>
        <v/>
      </c>
      <c r="S330" s="95" t="str">
        <f t="shared" si="359"/>
        <v/>
      </c>
      <c r="T330" s="436"/>
      <c r="U330" s="95"/>
      <c r="V330" s="178"/>
      <c r="W330" s="178" t="str">
        <f t="shared" si="360"/>
        <v/>
      </c>
      <c r="X330" s="95" t="str">
        <f t="shared" si="361"/>
        <v/>
      </c>
      <c r="Y330" s="436"/>
      <c r="Z330" s="95"/>
      <c r="AA330" s="178"/>
      <c r="AB330" s="178" t="str">
        <f t="shared" si="362"/>
        <v/>
      </c>
      <c r="AC330" s="95" t="str">
        <f t="shared" si="363"/>
        <v/>
      </c>
      <c r="AD330" s="436"/>
      <c r="AE330" s="95"/>
      <c r="AF330" s="178"/>
      <c r="AG330" s="178" t="str">
        <f t="shared" si="364"/>
        <v/>
      </c>
      <c r="AH330" s="95" t="str">
        <f t="shared" si="365"/>
        <v/>
      </c>
      <c r="AI330" s="436"/>
      <c r="AJ330" s="95"/>
      <c r="AK330" s="178"/>
      <c r="AL330" s="178" t="str">
        <f t="shared" si="366"/>
        <v/>
      </c>
      <c r="AM330" s="95" t="str">
        <f t="shared" si="367"/>
        <v/>
      </c>
      <c r="AN330" s="436"/>
      <c r="AO330" s="95"/>
      <c r="AP330" s="178"/>
      <c r="AQ330" s="178" t="str">
        <f t="shared" si="368"/>
        <v/>
      </c>
      <c r="AR330" s="95" t="str">
        <f t="shared" si="369"/>
        <v/>
      </c>
      <c r="AS330" s="436"/>
      <c r="AT330" s="95"/>
      <c r="AU330" s="178"/>
      <c r="AV330" s="178" t="str">
        <f t="shared" si="370"/>
        <v/>
      </c>
      <c r="AW330" s="95" t="str">
        <f t="shared" si="371"/>
        <v/>
      </c>
      <c r="AX330" s="436"/>
    </row>
    <row r="331" spans="2:50" hidden="1">
      <c r="B331" s="435"/>
      <c r="C331" s="95">
        <f t="shared" si="356"/>
        <v>5</v>
      </c>
      <c r="D331" s="95"/>
      <c r="E331" s="95"/>
      <c r="F331" s="95"/>
      <c r="G331" s="95"/>
      <c r="H331" s="458"/>
      <c r="I331" s="154" t="str">
        <f t="shared" ref="I331:I341" si="372">IFERROR(AVERAGE(P331,U331,Z331,AE331,AJ331,AO331,AT331),"")</f>
        <v/>
      </c>
      <c r="J331" s="154" t="str">
        <f t="shared" ref="J331:J341" si="373">IFERROR(AVERAGE(Q331,V331,AA331,AF331,AK331,AP331,AU331),"")</f>
        <v/>
      </c>
      <c r="K331" s="155" t="str">
        <f t="shared" ref="K331:K341" si="374">IFERROR(AVERAGE(R331,W331,AB331,AG331,AL331,AQ331,AV331),"")</f>
        <v/>
      </c>
      <c r="L331" s="449"/>
      <c r="M331" s="154" t="str">
        <f t="shared" si="357"/>
        <v/>
      </c>
      <c r="N331" s="433"/>
      <c r="O331" s="433"/>
      <c r="P331" s="95"/>
      <c r="Q331" s="178"/>
      <c r="R331" s="178" t="str">
        <f t="shared" si="358"/>
        <v/>
      </c>
      <c r="S331" s="95" t="str">
        <f t="shared" si="359"/>
        <v/>
      </c>
      <c r="T331" s="436"/>
      <c r="U331" s="95"/>
      <c r="V331" s="178"/>
      <c r="W331" s="178" t="str">
        <f t="shared" si="360"/>
        <v/>
      </c>
      <c r="X331" s="95" t="str">
        <f t="shared" si="361"/>
        <v/>
      </c>
      <c r="Y331" s="436"/>
      <c r="Z331" s="95"/>
      <c r="AA331" s="178"/>
      <c r="AB331" s="178" t="str">
        <f t="shared" si="362"/>
        <v/>
      </c>
      <c r="AC331" s="95" t="str">
        <f t="shared" si="363"/>
        <v/>
      </c>
      <c r="AD331" s="436"/>
      <c r="AE331" s="95"/>
      <c r="AF331" s="178"/>
      <c r="AG331" s="178" t="str">
        <f t="shared" si="364"/>
        <v/>
      </c>
      <c r="AH331" s="95" t="str">
        <f t="shared" si="365"/>
        <v/>
      </c>
      <c r="AI331" s="436"/>
      <c r="AJ331" s="95"/>
      <c r="AK331" s="178"/>
      <c r="AL331" s="178" t="str">
        <f t="shared" si="366"/>
        <v/>
      </c>
      <c r="AM331" s="95" t="str">
        <f t="shared" si="367"/>
        <v/>
      </c>
      <c r="AN331" s="436"/>
      <c r="AO331" s="95"/>
      <c r="AP331" s="178"/>
      <c r="AQ331" s="178" t="str">
        <f t="shared" si="368"/>
        <v/>
      </c>
      <c r="AR331" s="95" t="str">
        <f t="shared" si="369"/>
        <v/>
      </c>
      <c r="AS331" s="436"/>
      <c r="AT331" s="95"/>
      <c r="AU331" s="178"/>
      <c r="AV331" s="178" t="str">
        <f t="shared" si="370"/>
        <v/>
      </c>
      <c r="AW331" s="95" t="str">
        <f t="shared" si="371"/>
        <v/>
      </c>
      <c r="AX331" s="436"/>
    </row>
    <row r="332" spans="2:50" hidden="1">
      <c r="B332" s="435"/>
      <c r="C332" s="95">
        <f t="shared" si="356"/>
        <v>6</v>
      </c>
      <c r="D332" s="95"/>
      <c r="E332" s="95"/>
      <c r="F332" s="95"/>
      <c r="G332" s="95"/>
      <c r="H332" s="458"/>
      <c r="I332" s="154" t="str">
        <f t="shared" si="372"/>
        <v/>
      </c>
      <c r="J332" s="154" t="str">
        <f t="shared" si="373"/>
        <v/>
      </c>
      <c r="K332" s="155" t="str">
        <f t="shared" si="374"/>
        <v/>
      </c>
      <c r="L332" s="449"/>
      <c r="M332" s="154" t="str">
        <f t="shared" si="357"/>
        <v/>
      </c>
      <c r="N332" s="433"/>
      <c r="O332" s="433"/>
      <c r="P332" s="95"/>
      <c r="Q332" s="178"/>
      <c r="R332" s="178" t="str">
        <f t="shared" si="358"/>
        <v/>
      </c>
      <c r="S332" s="95" t="str">
        <f t="shared" si="359"/>
        <v/>
      </c>
      <c r="T332" s="436"/>
      <c r="U332" s="95"/>
      <c r="V332" s="178"/>
      <c r="W332" s="178" t="str">
        <f t="shared" si="360"/>
        <v/>
      </c>
      <c r="X332" s="95" t="str">
        <f t="shared" si="361"/>
        <v/>
      </c>
      <c r="Y332" s="436"/>
      <c r="Z332" s="95"/>
      <c r="AA332" s="178"/>
      <c r="AB332" s="178" t="str">
        <f t="shared" si="362"/>
        <v/>
      </c>
      <c r="AC332" s="95" t="str">
        <f t="shared" si="363"/>
        <v/>
      </c>
      <c r="AD332" s="436"/>
      <c r="AE332" s="95"/>
      <c r="AF332" s="178"/>
      <c r="AG332" s="178" t="str">
        <f t="shared" si="364"/>
        <v/>
      </c>
      <c r="AH332" s="95" t="str">
        <f t="shared" si="365"/>
        <v/>
      </c>
      <c r="AI332" s="436"/>
      <c r="AJ332" s="95"/>
      <c r="AK332" s="178"/>
      <c r="AL332" s="178" t="str">
        <f t="shared" si="366"/>
        <v/>
      </c>
      <c r="AM332" s="95" t="str">
        <f t="shared" si="367"/>
        <v/>
      </c>
      <c r="AN332" s="436"/>
      <c r="AO332" s="95"/>
      <c r="AP332" s="178"/>
      <c r="AQ332" s="178" t="str">
        <f t="shared" si="368"/>
        <v/>
      </c>
      <c r="AR332" s="95" t="str">
        <f t="shared" si="369"/>
        <v/>
      </c>
      <c r="AS332" s="436"/>
      <c r="AT332" s="95"/>
      <c r="AU332" s="178"/>
      <c r="AV332" s="178" t="str">
        <f t="shared" si="370"/>
        <v/>
      </c>
      <c r="AW332" s="95" t="str">
        <f t="shared" si="371"/>
        <v/>
      </c>
      <c r="AX332" s="436"/>
    </row>
    <row r="333" spans="2:50" hidden="1">
      <c r="B333" s="435"/>
      <c r="C333" s="95">
        <f t="shared" si="356"/>
        <v>7</v>
      </c>
      <c r="D333" s="95"/>
      <c r="E333" s="95"/>
      <c r="F333" s="95"/>
      <c r="G333" s="95"/>
      <c r="H333" s="458"/>
      <c r="I333" s="154" t="str">
        <f t="shared" si="372"/>
        <v/>
      </c>
      <c r="J333" s="154" t="str">
        <f t="shared" si="373"/>
        <v/>
      </c>
      <c r="K333" s="155" t="str">
        <f t="shared" si="374"/>
        <v/>
      </c>
      <c r="L333" s="449"/>
      <c r="M333" s="154" t="str">
        <f t="shared" si="357"/>
        <v/>
      </c>
      <c r="N333" s="433"/>
      <c r="O333" s="433"/>
      <c r="P333" s="95"/>
      <c r="Q333" s="178"/>
      <c r="R333" s="178" t="str">
        <f t="shared" si="358"/>
        <v/>
      </c>
      <c r="S333" s="95" t="str">
        <f t="shared" si="359"/>
        <v/>
      </c>
      <c r="T333" s="436"/>
      <c r="U333" s="95"/>
      <c r="V333" s="178"/>
      <c r="W333" s="178" t="str">
        <f t="shared" si="360"/>
        <v/>
      </c>
      <c r="X333" s="95" t="str">
        <f t="shared" si="361"/>
        <v/>
      </c>
      <c r="Y333" s="436"/>
      <c r="Z333" s="95"/>
      <c r="AA333" s="178"/>
      <c r="AB333" s="178" t="str">
        <f t="shared" si="362"/>
        <v/>
      </c>
      <c r="AC333" s="95" t="str">
        <f t="shared" si="363"/>
        <v/>
      </c>
      <c r="AD333" s="436"/>
      <c r="AE333" s="95"/>
      <c r="AF333" s="178"/>
      <c r="AG333" s="178" t="str">
        <f t="shared" si="364"/>
        <v/>
      </c>
      <c r="AH333" s="95" t="str">
        <f t="shared" si="365"/>
        <v/>
      </c>
      <c r="AI333" s="436"/>
      <c r="AJ333" s="95"/>
      <c r="AK333" s="178"/>
      <c r="AL333" s="178" t="str">
        <f t="shared" si="366"/>
        <v/>
      </c>
      <c r="AM333" s="95" t="str">
        <f t="shared" si="367"/>
        <v/>
      </c>
      <c r="AN333" s="436"/>
      <c r="AO333" s="95"/>
      <c r="AP333" s="178"/>
      <c r="AQ333" s="178" t="str">
        <f t="shared" si="368"/>
        <v/>
      </c>
      <c r="AR333" s="95" t="str">
        <f t="shared" si="369"/>
        <v/>
      </c>
      <c r="AS333" s="436"/>
      <c r="AT333" s="95"/>
      <c r="AU333" s="178"/>
      <c r="AV333" s="178" t="str">
        <f t="shared" si="370"/>
        <v/>
      </c>
      <c r="AW333" s="95" t="str">
        <f t="shared" si="371"/>
        <v/>
      </c>
      <c r="AX333" s="436"/>
    </row>
    <row r="334" spans="2:50" hidden="1">
      <c r="B334" s="435"/>
      <c r="C334" s="95">
        <f t="shared" si="356"/>
        <v>8</v>
      </c>
      <c r="D334" s="95"/>
      <c r="E334" s="95"/>
      <c r="F334" s="95"/>
      <c r="G334" s="95"/>
      <c r="H334" s="458"/>
      <c r="I334" s="154" t="str">
        <f t="shared" si="372"/>
        <v/>
      </c>
      <c r="J334" s="154" t="str">
        <f t="shared" si="373"/>
        <v/>
      </c>
      <c r="K334" s="155" t="str">
        <f t="shared" si="374"/>
        <v/>
      </c>
      <c r="L334" s="449"/>
      <c r="M334" s="154" t="str">
        <f t="shared" si="357"/>
        <v/>
      </c>
      <c r="N334" s="433"/>
      <c r="O334" s="433"/>
      <c r="P334" s="95"/>
      <c r="Q334" s="178"/>
      <c r="R334" s="178" t="str">
        <f t="shared" si="358"/>
        <v/>
      </c>
      <c r="S334" s="95" t="str">
        <f t="shared" si="359"/>
        <v/>
      </c>
      <c r="T334" s="436"/>
      <c r="U334" s="95"/>
      <c r="V334" s="178"/>
      <c r="W334" s="178" t="str">
        <f t="shared" si="360"/>
        <v/>
      </c>
      <c r="X334" s="95" t="str">
        <f t="shared" si="361"/>
        <v/>
      </c>
      <c r="Y334" s="436"/>
      <c r="Z334" s="95"/>
      <c r="AA334" s="178"/>
      <c r="AB334" s="178" t="str">
        <f t="shared" si="362"/>
        <v/>
      </c>
      <c r="AC334" s="95" t="str">
        <f t="shared" si="363"/>
        <v/>
      </c>
      <c r="AD334" s="436"/>
      <c r="AE334" s="95"/>
      <c r="AF334" s="178"/>
      <c r="AG334" s="178" t="str">
        <f t="shared" si="364"/>
        <v/>
      </c>
      <c r="AH334" s="95" t="str">
        <f t="shared" si="365"/>
        <v/>
      </c>
      <c r="AI334" s="436"/>
      <c r="AJ334" s="95"/>
      <c r="AK334" s="178"/>
      <c r="AL334" s="178" t="str">
        <f t="shared" si="366"/>
        <v/>
      </c>
      <c r="AM334" s="95" t="str">
        <f t="shared" si="367"/>
        <v/>
      </c>
      <c r="AN334" s="436"/>
      <c r="AO334" s="95"/>
      <c r="AP334" s="178"/>
      <c r="AQ334" s="178" t="str">
        <f t="shared" si="368"/>
        <v/>
      </c>
      <c r="AR334" s="95" t="str">
        <f t="shared" si="369"/>
        <v/>
      </c>
      <c r="AS334" s="436"/>
      <c r="AT334" s="95"/>
      <c r="AU334" s="178"/>
      <c r="AV334" s="178" t="str">
        <f t="shared" si="370"/>
        <v/>
      </c>
      <c r="AW334" s="95" t="str">
        <f t="shared" si="371"/>
        <v/>
      </c>
      <c r="AX334" s="436"/>
    </row>
    <row r="335" spans="2:50" hidden="1">
      <c r="B335" s="435"/>
      <c r="C335" s="95">
        <f t="shared" si="356"/>
        <v>9</v>
      </c>
      <c r="D335" s="95"/>
      <c r="E335" s="95"/>
      <c r="F335" s="95"/>
      <c r="G335" s="95"/>
      <c r="H335" s="458"/>
      <c r="I335" s="154" t="str">
        <f t="shared" si="372"/>
        <v/>
      </c>
      <c r="J335" s="154" t="str">
        <f t="shared" si="373"/>
        <v/>
      </c>
      <c r="K335" s="155" t="str">
        <f t="shared" si="374"/>
        <v/>
      </c>
      <c r="L335" s="449"/>
      <c r="M335" s="154" t="str">
        <f t="shared" si="357"/>
        <v/>
      </c>
      <c r="N335" s="433"/>
      <c r="O335" s="433"/>
      <c r="P335" s="95"/>
      <c r="Q335" s="178"/>
      <c r="R335" s="178" t="str">
        <f t="shared" si="358"/>
        <v/>
      </c>
      <c r="S335" s="95" t="str">
        <f t="shared" si="359"/>
        <v/>
      </c>
      <c r="T335" s="436"/>
      <c r="U335" s="95"/>
      <c r="V335" s="178"/>
      <c r="W335" s="178" t="str">
        <f t="shared" si="360"/>
        <v/>
      </c>
      <c r="X335" s="95" t="str">
        <f t="shared" si="361"/>
        <v/>
      </c>
      <c r="Y335" s="436"/>
      <c r="Z335" s="95"/>
      <c r="AA335" s="178"/>
      <c r="AB335" s="178" t="str">
        <f t="shared" si="362"/>
        <v/>
      </c>
      <c r="AC335" s="95" t="str">
        <f t="shared" si="363"/>
        <v/>
      </c>
      <c r="AD335" s="436"/>
      <c r="AE335" s="95"/>
      <c r="AF335" s="178"/>
      <c r="AG335" s="178" t="str">
        <f t="shared" si="364"/>
        <v/>
      </c>
      <c r="AH335" s="95" t="str">
        <f t="shared" si="365"/>
        <v/>
      </c>
      <c r="AI335" s="436"/>
      <c r="AJ335" s="95"/>
      <c r="AK335" s="178"/>
      <c r="AL335" s="178" t="str">
        <f t="shared" si="366"/>
        <v/>
      </c>
      <c r="AM335" s="95" t="str">
        <f t="shared" si="367"/>
        <v/>
      </c>
      <c r="AN335" s="436"/>
      <c r="AO335" s="95"/>
      <c r="AP335" s="178"/>
      <c r="AQ335" s="178" t="str">
        <f t="shared" si="368"/>
        <v/>
      </c>
      <c r="AR335" s="95" t="str">
        <f t="shared" si="369"/>
        <v/>
      </c>
      <c r="AS335" s="436"/>
      <c r="AT335" s="95"/>
      <c r="AU335" s="178"/>
      <c r="AV335" s="178" t="str">
        <f t="shared" si="370"/>
        <v/>
      </c>
      <c r="AW335" s="95" t="str">
        <f t="shared" si="371"/>
        <v/>
      </c>
      <c r="AX335" s="436"/>
    </row>
    <row r="336" spans="2:50" hidden="1">
      <c r="B336" s="435"/>
      <c r="C336" s="95">
        <f t="shared" si="356"/>
        <v>10</v>
      </c>
      <c r="D336" s="95"/>
      <c r="E336" s="95"/>
      <c r="F336" s="95"/>
      <c r="G336" s="95"/>
      <c r="H336" s="458"/>
      <c r="I336" s="154" t="str">
        <f t="shared" si="372"/>
        <v/>
      </c>
      <c r="J336" s="154" t="str">
        <f t="shared" si="373"/>
        <v/>
      </c>
      <c r="K336" s="155" t="str">
        <f t="shared" si="374"/>
        <v/>
      </c>
      <c r="L336" s="449"/>
      <c r="M336" s="154" t="str">
        <f t="shared" si="357"/>
        <v/>
      </c>
      <c r="N336" s="433"/>
      <c r="O336" s="433"/>
      <c r="P336" s="95"/>
      <c r="Q336" s="178"/>
      <c r="R336" s="178" t="str">
        <f t="shared" si="358"/>
        <v/>
      </c>
      <c r="S336" s="95" t="str">
        <f t="shared" si="359"/>
        <v/>
      </c>
      <c r="T336" s="436"/>
      <c r="U336" s="95"/>
      <c r="V336" s="178"/>
      <c r="W336" s="178" t="str">
        <f t="shared" si="360"/>
        <v/>
      </c>
      <c r="X336" s="95" t="str">
        <f t="shared" si="361"/>
        <v/>
      </c>
      <c r="Y336" s="436"/>
      <c r="Z336" s="95"/>
      <c r="AA336" s="178"/>
      <c r="AB336" s="178" t="str">
        <f t="shared" si="362"/>
        <v/>
      </c>
      <c r="AC336" s="95" t="str">
        <f t="shared" si="363"/>
        <v/>
      </c>
      <c r="AD336" s="436"/>
      <c r="AE336" s="95"/>
      <c r="AF336" s="178"/>
      <c r="AG336" s="178" t="str">
        <f t="shared" si="364"/>
        <v/>
      </c>
      <c r="AH336" s="95" t="str">
        <f t="shared" si="365"/>
        <v/>
      </c>
      <c r="AI336" s="436"/>
      <c r="AJ336" s="95"/>
      <c r="AK336" s="178"/>
      <c r="AL336" s="178" t="str">
        <f t="shared" si="366"/>
        <v/>
      </c>
      <c r="AM336" s="95" t="str">
        <f t="shared" si="367"/>
        <v/>
      </c>
      <c r="AN336" s="436"/>
      <c r="AO336" s="95"/>
      <c r="AP336" s="178"/>
      <c r="AQ336" s="178" t="str">
        <f t="shared" si="368"/>
        <v/>
      </c>
      <c r="AR336" s="95" t="str">
        <f t="shared" si="369"/>
        <v/>
      </c>
      <c r="AS336" s="436"/>
      <c r="AT336" s="95"/>
      <c r="AU336" s="178"/>
      <c r="AV336" s="178" t="str">
        <f t="shared" si="370"/>
        <v/>
      </c>
      <c r="AW336" s="95" t="str">
        <f t="shared" si="371"/>
        <v/>
      </c>
      <c r="AX336" s="436"/>
    </row>
    <row r="337" spans="2:50" hidden="1">
      <c r="B337" s="435"/>
      <c r="C337" s="95">
        <f t="shared" si="356"/>
        <v>11</v>
      </c>
      <c r="D337" s="95"/>
      <c r="E337" s="95"/>
      <c r="F337" s="95"/>
      <c r="G337" s="95"/>
      <c r="H337" s="458"/>
      <c r="I337" s="154" t="str">
        <f t="shared" si="372"/>
        <v/>
      </c>
      <c r="J337" s="154" t="str">
        <f t="shared" si="373"/>
        <v/>
      </c>
      <c r="K337" s="155" t="str">
        <f t="shared" si="374"/>
        <v/>
      </c>
      <c r="L337" s="449"/>
      <c r="M337" s="154" t="str">
        <f t="shared" si="357"/>
        <v/>
      </c>
      <c r="N337" s="433"/>
      <c r="O337" s="433"/>
      <c r="P337" s="95"/>
      <c r="Q337" s="178"/>
      <c r="R337" s="178" t="str">
        <f t="shared" si="358"/>
        <v/>
      </c>
      <c r="S337" s="95" t="str">
        <f t="shared" si="359"/>
        <v/>
      </c>
      <c r="T337" s="436"/>
      <c r="U337" s="95"/>
      <c r="V337" s="178"/>
      <c r="W337" s="178" t="str">
        <f t="shared" si="360"/>
        <v/>
      </c>
      <c r="X337" s="95" t="str">
        <f t="shared" si="361"/>
        <v/>
      </c>
      <c r="Y337" s="436"/>
      <c r="Z337" s="95"/>
      <c r="AA337" s="178"/>
      <c r="AB337" s="178" t="str">
        <f t="shared" si="362"/>
        <v/>
      </c>
      <c r="AC337" s="95" t="str">
        <f t="shared" si="363"/>
        <v/>
      </c>
      <c r="AD337" s="436"/>
      <c r="AE337" s="95"/>
      <c r="AF337" s="178"/>
      <c r="AG337" s="178" t="str">
        <f t="shared" si="364"/>
        <v/>
      </c>
      <c r="AH337" s="95" t="str">
        <f t="shared" si="365"/>
        <v/>
      </c>
      <c r="AI337" s="436"/>
      <c r="AJ337" s="95"/>
      <c r="AK337" s="178"/>
      <c r="AL337" s="178" t="str">
        <f t="shared" si="366"/>
        <v/>
      </c>
      <c r="AM337" s="95" t="str">
        <f t="shared" si="367"/>
        <v/>
      </c>
      <c r="AN337" s="436"/>
      <c r="AO337" s="95"/>
      <c r="AP337" s="178"/>
      <c r="AQ337" s="178" t="str">
        <f t="shared" si="368"/>
        <v/>
      </c>
      <c r="AR337" s="95" t="str">
        <f t="shared" si="369"/>
        <v/>
      </c>
      <c r="AS337" s="436"/>
      <c r="AT337" s="95"/>
      <c r="AU337" s="178"/>
      <c r="AV337" s="178" t="str">
        <f t="shared" si="370"/>
        <v/>
      </c>
      <c r="AW337" s="95" t="str">
        <f t="shared" si="371"/>
        <v/>
      </c>
      <c r="AX337" s="436"/>
    </row>
    <row r="338" spans="2:50" hidden="1">
      <c r="B338" s="435"/>
      <c r="C338" s="95">
        <f t="shared" si="356"/>
        <v>12</v>
      </c>
      <c r="D338" s="95"/>
      <c r="E338" s="95"/>
      <c r="F338" s="95"/>
      <c r="G338" s="95"/>
      <c r="H338" s="458"/>
      <c r="I338" s="154" t="str">
        <f t="shared" si="372"/>
        <v/>
      </c>
      <c r="J338" s="154" t="str">
        <f t="shared" si="373"/>
        <v/>
      </c>
      <c r="K338" s="155" t="str">
        <f t="shared" si="374"/>
        <v/>
      </c>
      <c r="L338" s="449"/>
      <c r="M338" s="154" t="str">
        <f t="shared" si="357"/>
        <v/>
      </c>
      <c r="N338" s="433"/>
      <c r="O338" s="433"/>
      <c r="P338" s="95"/>
      <c r="Q338" s="178"/>
      <c r="R338" s="178" t="str">
        <f t="shared" si="358"/>
        <v/>
      </c>
      <c r="S338" s="95" t="str">
        <f t="shared" si="359"/>
        <v/>
      </c>
      <c r="T338" s="436"/>
      <c r="U338" s="95"/>
      <c r="V338" s="178"/>
      <c r="W338" s="178" t="str">
        <f t="shared" si="360"/>
        <v/>
      </c>
      <c r="X338" s="95" t="str">
        <f t="shared" si="361"/>
        <v/>
      </c>
      <c r="Y338" s="436"/>
      <c r="Z338" s="95"/>
      <c r="AA338" s="178"/>
      <c r="AB338" s="178" t="str">
        <f t="shared" si="362"/>
        <v/>
      </c>
      <c r="AC338" s="95" t="str">
        <f t="shared" si="363"/>
        <v/>
      </c>
      <c r="AD338" s="436"/>
      <c r="AE338" s="95"/>
      <c r="AF338" s="178"/>
      <c r="AG338" s="178" t="str">
        <f t="shared" si="364"/>
        <v/>
      </c>
      <c r="AH338" s="95" t="str">
        <f t="shared" si="365"/>
        <v/>
      </c>
      <c r="AI338" s="436"/>
      <c r="AJ338" s="95"/>
      <c r="AK338" s="178"/>
      <c r="AL338" s="178" t="str">
        <f t="shared" si="366"/>
        <v/>
      </c>
      <c r="AM338" s="95" t="str">
        <f t="shared" si="367"/>
        <v/>
      </c>
      <c r="AN338" s="436"/>
      <c r="AO338" s="95"/>
      <c r="AP338" s="178"/>
      <c r="AQ338" s="178" t="str">
        <f t="shared" si="368"/>
        <v/>
      </c>
      <c r="AR338" s="95" t="str">
        <f t="shared" si="369"/>
        <v/>
      </c>
      <c r="AS338" s="436"/>
      <c r="AT338" s="95"/>
      <c r="AU338" s="178"/>
      <c r="AV338" s="178" t="str">
        <f t="shared" si="370"/>
        <v/>
      </c>
      <c r="AW338" s="95" t="str">
        <f t="shared" si="371"/>
        <v/>
      </c>
      <c r="AX338" s="436"/>
    </row>
    <row r="339" spans="2:50" hidden="1">
      <c r="B339" s="435"/>
      <c r="C339" s="95">
        <f t="shared" si="356"/>
        <v>13</v>
      </c>
      <c r="D339" s="95"/>
      <c r="E339" s="95"/>
      <c r="F339" s="95"/>
      <c r="G339" s="95"/>
      <c r="H339" s="458"/>
      <c r="I339" s="154" t="str">
        <f t="shared" si="372"/>
        <v/>
      </c>
      <c r="J339" s="154" t="str">
        <f t="shared" si="373"/>
        <v/>
      </c>
      <c r="K339" s="155" t="str">
        <f t="shared" si="374"/>
        <v/>
      </c>
      <c r="L339" s="449"/>
      <c r="M339" s="154" t="str">
        <f t="shared" si="357"/>
        <v/>
      </c>
      <c r="N339" s="433"/>
      <c r="O339" s="433"/>
      <c r="P339" s="95"/>
      <c r="Q339" s="178"/>
      <c r="R339" s="178" t="str">
        <f t="shared" si="358"/>
        <v/>
      </c>
      <c r="S339" s="95" t="str">
        <f t="shared" si="359"/>
        <v/>
      </c>
      <c r="T339" s="436"/>
      <c r="U339" s="95"/>
      <c r="V339" s="178"/>
      <c r="W339" s="178" t="str">
        <f t="shared" si="360"/>
        <v/>
      </c>
      <c r="X339" s="95" t="str">
        <f t="shared" si="361"/>
        <v/>
      </c>
      <c r="Y339" s="436"/>
      <c r="Z339" s="95"/>
      <c r="AA339" s="178"/>
      <c r="AB339" s="178" t="str">
        <f t="shared" si="362"/>
        <v/>
      </c>
      <c r="AC339" s="95" t="str">
        <f t="shared" si="363"/>
        <v/>
      </c>
      <c r="AD339" s="436"/>
      <c r="AE339" s="95"/>
      <c r="AF339" s="178"/>
      <c r="AG339" s="178" t="str">
        <f t="shared" si="364"/>
        <v/>
      </c>
      <c r="AH339" s="95" t="str">
        <f t="shared" si="365"/>
        <v/>
      </c>
      <c r="AI339" s="436"/>
      <c r="AJ339" s="95"/>
      <c r="AK339" s="178"/>
      <c r="AL339" s="178" t="str">
        <f t="shared" si="366"/>
        <v/>
      </c>
      <c r="AM339" s="95" t="str">
        <f t="shared" si="367"/>
        <v/>
      </c>
      <c r="AN339" s="436"/>
      <c r="AO339" s="95"/>
      <c r="AP339" s="178"/>
      <c r="AQ339" s="178" t="str">
        <f t="shared" si="368"/>
        <v/>
      </c>
      <c r="AR339" s="95" t="str">
        <f t="shared" si="369"/>
        <v/>
      </c>
      <c r="AS339" s="436"/>
      <c r="AT339" s="95"/>
      <c r="AU339" s="178"/>
      <c r="AV339" s="178" t="str">
        <f t="shared" si="370"/>
        <v/>
      </c>
      <c r="AW339" s="95" t="str">
        <f t="shared" si="371"/>
        <v/>
      </c>
      <c r="AX339" s="436"/>
    </row>
    <row r="340" spans="2:50" hidden="1">
      <c r="B340" s="435"/>
      <c r="C340" s="95">
        <f t="shared" si="356"/>
        <v>14</v>
      </c>
      <c r="D340" s="95"/>
      <c r="E340" s="95"/>
      <c r="F340" s="95"/>
      <c r="G340" s="95"/>
      <c r="H340" s="458"/>
      <c r="I340" s="154" t="str">
        <f t="shared" si="372"/>
        <v/>
      </c>
      <c r="J340" s="154" t="str">
        <f t="shared" si="373"/>
        <v/>
      </c>
      <c r="K340" s="155" t="str">
        <f t="shared" si="374"/>
        <v/>
      </c>
      <c r="L340" s="449"/>
      <c r="M340" s="154" t="str">
        <f t="shared" si="357"/>
        <v/>
      </c>
      <c r="N340" s="433"/>
      <c r="O340" s="433"/>
      <c r="P340" s="95"/>
      <c r="Q340" s="178"/>
      <c r="R340" s="178" t="str">
        <f t="shared" si="358"/>
        <v/>
      </c>
      <c r="S340" s="95" t="str">
        <f t="shared" si="359"/>
        <v/>
      </c>
      <c r="T340" s="436"/>
      <c r="U340" s="95"/>
      <c r="V340" s="178"/>
      <c r="W340" s="178" t="str">
        <f t="shared" si="360"/>
        <v/>
      </c>
      <c r="X340" s="95" t="str">
        <f t="shared" si="361"/>
        <v/>
      </c>
      <c r="Y340" s="436"/>
      <c r="Z340" s="95"/>
      <c r="AA340" s="178"/>
      <c r="AB340" s="178" t="str">
        <f t="shared" si="362"/>
        <v/>
      </c>
      <c r="AC340" s="95" t="str">
        <f t="shared" si="363"/>
        <v/>
      </c>
      <c r="AD340" s="436"/>
      <c r="AE340" s="95"/>
      <c r="AF340" s="178"/>
      <c r="AG340" s="178" t="str">
        <f t="shared" si="364"/>
        <v/>
      </c>
      <c r="AH340" s="95" t="str">
        <f t="shared" si="365"/>
        <v/>
      </c>
      <c r="AI340" s="436"/>
      <c r="AJ340" s="95"/>
      <c r="AK340" s="178"/>
      <c r="AL340" s="178" t="str">
        <f t="shared" si="366"/>
        <v/>
      </c>
      <c r="AM340" s="95" t="str">
        <f t="shared" si="367"/>
        <v/>
      </c>
      <c r="AN340" s="436"/>
      <c r="AO340" s="95"/>
      <c r="AP340" s="178"/>
      <c r="AQ340" s="178" t="str">
        <f t="shared" si="368"/>
        <v/>
      </c>
      <c r="AR340" s="95" t="str">
        <f t="shared" si="369"/>
        <v/>
      </c>
      <c r="AS340" s="436"/>
      <c r="AT340" s="95"/>
      <c r="AU340" s="178"/>
      <c r="AV340" s="178" t="str">
        <f t="shared" si="370"/>
        <v/>
      </c>
      <c r="AW340" s="95" t="str">
        <f t="shared" si="371"/>
        <v/>
      </c>
      <c r="AX340" s="436"/>
    </row>
    <row r="341" spans="2:50" hidden="1">
      <c r="B341" s="435"/>
      <c r="C341" s="95">
        <f t="shared" si="356"/>
        <v>15</v>
      </c>
      <c r="D341" s="95"/>
      <c r="E341" s="95"/>
      <c r="F341" s="95"/>
      <c r="G341" s="95"/>
      <c r="H341" s="459"/>
      <c r="I341" s="154" t="str">
        <f t="shared" si="372"/>
        <v/>
      </c>
      <c r="J341" s="154" t="str">
        <f t="shared" si="373"/>
        <v/>
      </c>
      <c r="K341" s="155" t="str">
        <f t="shared" si="374"/>
        <v/>
      </c>
      <c r="L341" s="449"/>
      <c r="M341" s="154" t="str">
        <f t="shared" si="357"/>
        <v/>
      </c>
      <c r="N341" s="433"/>
      <c r="O341" s="433"/>
      <c r="P341" s="95"/>
      <c r="Q341" s="178"/>
      <c r="R341" s="178" t="str">
        <f t="shared" si="358"/>
        <v/>
      </c>
      <c r="S341" s="95" t="str">
        <f t="shared" si="359"/>
        <v/>
      </c>
      <c r="T341" s="436"/>
      <c r="U341" s="95"/>
      <c r="V341" s="178"/>
      <c r="W341" s="178" t="str">
        <f t="shared" si="360"/>
        <v/>
      </c>
      <c r="X341" s="95" t="str">
        <f t="shared" si="361"/>
        <v/>
      </c>
      <c r="Y341" s="436"/>
      <c r="Z341" s="95"/>
      <c r="AA341" s="178"/>
      <c r="AB341" s="178" t="str">
        <f t="shared" si="362"/>
        <v/>
      </c>
      <c r="AC341" s="95" t="str">
        <f t="shared" si="363"/>
        <v/>
      </c>
      <c r="AD341" s="436"/>
      <c r="AE341" s="95"/>
      <c r="AF341" s="178"/>
      <c r="AG341" s="178" t="str">
        <f t="shared" si="364"/>
        <v/>
      </c>
      <c r="AH341" s="95" t="str">
        <f t="shared" si="365"/>
        <v/>
      </c>
      <c r="AI341" s="436"/>
      <c r="AJ341" s="95"/>
      <c r="AK341" s="178"/>
      <c r="AL341" s="178" t="str">
        <f t="shared" si="366"/>
        <v/>
      </c>
      <c r="AM341" s="95" t="str">
        <f t="shared" si="367"/>
        <v/>
      </c>
      <c r="AN341" s="436"/>
      <c r="AO341" s="95"/>
      <c r="AP341" s="178"/>
      <c r="AQ341" s="178" t="str">
        <f t="shared" si="368"/>
        <v/>
      </c>
      <c r="AR341" s="95" t="str">
        <f t="shared" si="369"/>
        <v/>
      </c>
      <c r="AS341" s="436"/>
      <c r="AT341" s="95"/>
      <c r="AU341" s="178"/>
      <c r="AV341" s="178" t="str">
        <f t="shared" si="370"/>
        <v/>
      </c>
      <c r="AW341" s="95" t="str">
        <f t="shared" si="371"/>
        <v/>
      </c>
      <c r="AX341" s="436"/>
    </row>
    <row r="342" spans="2:50" ht="15.75" hidden="1">
      <c r="B342" s="443" t="s">
        <v>167</v>
      </c>
      <c r="C342" s="444"/>
      <c r="D342" s="444"/>
      <c r="E342" s="444"/>
      <c r="F342" s="444"/>
      <c r="G342" s="444"/>
      <c r="H342" s="444"/>
      <c r="I342" s="151"/>
      <c r="J342" s="151"/>
      <c r="K342" s="151"/>
      <c r="L342" s="151"/>
      <c r="M342" s="151"/>
      <c r="N342" s="433" t="s">
        <v>159</v>
      </c>
      <c r="O342" s="446" t="s">
        <v>106</v>
      </c>
      <c r="P342" s="448">
        <f>AT322+1</f>
        <v>45986</v>
      </c>
      <c r="Q342" s="435"/>
      <c r="R342" s="435"/>
      <c r="S342" s="435"/>
      <c r="T342" s="435"/>
      <c r="U342" s="448">
        <f>P342+1</f>
        <v>45987</v>
      </c>
      <c r="V342" s="435"/>
      <c r="W342" s="435"/>
      <c r="X342" s="435"/>
      <c r="Y342" s="435"/>
      <c r="Z342" s="448">
        <f>U342+1</f>
        <v>45988</v>
      </c>
      <c r="AA342" s="435"/>
      <c r="AB342" s="435"/>
      <c r="AC342" s="435"/>
      <c r="AD342" s="435"/>
      <c r="AE342" s="448">
        <f>Z342+1</f>
        <v>45989</v>
      </c>
      <c r="AF342" s="435"/>
      <c r="AG342" s="435"/>
      <c r="AH342" s="435"/>
      <c r="AI342" s="435"/>
      <c r="AJ342" s="448">
        <f>AE342+1</f>
        <v>45990</v>
      </c>
      <c r="AK342" s="435"/>
      <c r="AL342" s="435"/>
      <c r="AM342" s="435"/>
      <c r="AN342" s="435"/>
      <c r="AO342" s="448">
        <f>AJ342+1</f>
        <v>45991</v>
      </c>
      <c r="AP342" s="435"/>
      <c r="AQ342" s="435"/>
      <c r="AR342" s="435"/>
      <c r="AS342" s="435"/>
      <c r="AT342" s="448">
        <f>AO342+1</f>
        <v>45992</v>
      </c>
      <c r="AU342" s="435"/>
      <c r="AV342" s="435"/>
      <c r="AW342" s="435"/>
      <c r="AX342" s="435"/>
    </row>
    <row r="343" spans="2:50" ht="15.75" hidden="1">
      <c r="B343" s="445"/>
      <c r="C343" s="445"/>
      <c r="D343" s="445"/>
      <c r="E343" s="445"/>
      <c r="F343" s="445"/>
      <c r="G343" s="445"/>
      <c r="H343" s="445"/>
      <c r="I343" s="151"/>
      <c r="J343" s="151"/>
      <c r="K343" s="151"/>
      <c r="L343" s="151"/>
      <c r="M343" s="151"/>
      <c r="N343" s="433"/>
      <c r="O343" s="447"/>
      <c r="P343" s="448" t="s">
        <v>120</v>
      </c>
      <c r="Q343" s="435"/>
      <c r="R343" s="435"/>
      <c r="S343" s="435"/>
      <c r="T343" s="435"/>
      <c r="U343" s="448" t="s">
        <v>114</v>
      </c>
      <c r="V343" s="435"/>
      <c r="W343" s="435"/>
      <c r="X343" s="435"/>
      <c r="Y343" s="435"/>
      <c r="Z343" s="448" t="s">
        <v>115</v>
      </c>
      <c r="AA343" s="435"/>
      <c r="AB343" s="435"/>
      <c r="AC343" s="435"/>
      <c r="AD343" s="435"/>
      <c r="AE343" s="448" t="s">
        <v>116</v>
      </c>
      <c r="AF343" s="435"/>
      <c r="AG343" s="435"/>
      <c r="AH343" s="435"/>
      <c r="AI343" s="435"/>
      <c r="AJ343" s="448" t="s">
        <v>117</v>
      </c>
      <c r="AK343" s="435"/>
      <c r="AL343" s="435"/>
      <c r="AM343" s="435"/>
      <c r="AN343" s="435"/>
      <c r="AO343" s="448" t="s">
        <v>118</v>
      </c>
      <c r="AP343" s="435"/>
      <c r="AQ343" s="435"/>
      <c r="AR343" s="435"/>
      <c r="AS343" s="435"/>
      <c r="AT343" s="448" t="s">
        <v>119</v>
      </c>
      <c r="AU343" s="435"/>
      <c r="AV343" s="435"/>
      <c r="AW343" s="435"/>
      <c r="AX343" s="435"/>
    </row>
    <row r="344" spans="2:50" hidden="1">
      <c r="B344" s="433" t="s">
        <v>155</v>
      </c>
      <c r="C344" s="433" t="s">
        <v>147</v>
      </c>
      <c r="D344" s="433"/>
      <c r="E344" s="433" t="s">
        <v>149</v>
      </c>
      <c r="F344" s="433"/>
      <c r="G344" s="433"/>
      <c r="H344" s="440" t="s">
        <v>156</v>
      </c>
      <c r="I344" s="434" t="s">
        <v>225</v>
      </c>
      <c r="J344" s="434"/>
      <c r="K344" s="434"/>
      <c r="L344" s="434" t="s">
        <v>156</v>
      </c>
      <c r="M344" s="434" t="s">
        <v>168</v>
      </c>
      <c r="N344" s="433"/>
      <c r="O344" s="433" t="s">
        <v>158</v>
      </c>
      <c r="P344" s="430" t="s">
        <v>152</v>
      </c>
      <c r="Q344" s="431"/>
      <c r="R344" s="431"/>
      <c r="S344" s="432"/>
      <c r="T344" s="433" t="s">
        <v>156</v>
      </c>
      <c r="U344" s="430" t="s">
        <v>152</v>
      </c>
      <c r="V344" s="431"/>
      <c r="W344" s="431"/>
      <c r="X344" s="432"/>
      <c r="Y344" s="433" t="s">
        <v>156</v>
      </c>
      <c r="Z344" s="430" t="s">
        <v>152</v>
      </c>
      <c r="AA344" s="431"/>
      <c r="AB344" s="431"/>
      <c r="AC344" s="432"/>
      <c r="AD344" s="433" t="s">
        <v>156</v>
      </c>
      <c r="AE344" s="430" t="s">
        <v>152</v>
      </c>
      <c r="AF344" s="431"/>
      <c r="AG344" s="431"/>
      <c r="AH344" s="432"/>
      <c r="AI344" s="433" t="s">
        <v>156</v>
      </c>
      <c r="AJ344" s="430" t="s">
        <v>152</v>
      </c>
      <c r="AK344" s="431"/>
      <c r="AL344" s="431"/>
      <c r="AM344" s="432"/>
      <c r="AN344" s="433" t="s">
        <v>156</v>
      </c>
      <c r="AO344" s="430" t="s">
        <v>152</v>
      </c>
      <c r="AP344" s="431"/>
      <c r="AQ344" s="431"/>
      <c r="AR344" s="432"/>
      <c r="AS344" s="433" t="s">
        <v>156</v>
      </c>
      <c r="AT344" s="430" t="s">
        <v>152</v>
      </c>
      <c r="AU344" s="431"/>
      <c r="AV344" s="431"/>
      <c r="AW344" s="432"/>
      <c r="AX344" s="433" t="s">
        <v>156</v>
      </c>
    </row>
    <row r="345" spans="2:50" hidden="1">
      <c r="B345" s="433"/>
      <c r="C345" s="433"/>
      <c r="D345" s="433"/>
      <c r="E345" s="433" t="s">
        <v>148</v>
      </c>
      <c r="F345" s="433"/>
      <c r="G345" s="433"/>
      <c r="H345" s="441"/>
      <c r="I345" s="434" t="s">
        <v>148</v>
      </c>
      <c r="J345" s="434"/>
      <c r="K345" s="434"/>
      <c r="L345" s="434"/>
      <c r="M345" s="434"/>
      <c r="N345" s="433"/>
      <c r="O345" s="433"/>
      <c r="P345" s="430" t="s">
        <v>153</v>
      </c>
      <c r="Q345" s="431"/>
      <c r="R345" s="431"/>
      <c r="S345" s="432"/>
      <c r="T345" s="433"/>
      <c r="U345" s="430" t="s">
        <v>153</v>
      </c>
      <c r="V345" s="431"/>
      <c r="W345" s="431"/>
      <c r="X345" s="432"/>
      <c r="Y345" s="433"/>
      <c r="Z345" s="430" t="s">
        <v>153</v>
      </c>
      <c r="AA345" s="431"/>
      <c r="AB345" s="431"/>
      <c r="AC345" s="432"/>
      <c r="AD345" s="433"/>
      <c r="AE345" s="430" t="s">
        <v>153</v>
      </c>
      <c r="AF345" s="431"/>
      <c r="AG345" s="431"/>
      <c r="AH345" s="432"/>
      <c r="AI345" s="433"/>
      <c r="AJ345" s="430" t="s">
        <v>153</v>
      </c>
      <c r="AK345" s="431"/>
      <c r="AL345" s="431"/>
      <c r="AM345" s="432"/>
      <c r="AN345" s="433"/>
      <c r="AO345" s="430" t="s">
        <v>153</v>
      </c>
      <c r="AP345" s="431"/>
      <c r="AQ345" s="431"/>
      <c r="AR345" s="432"/>
      <c r="AS345" s="433"/>
      <c r="AT345" s="430" t="s">
        <v>153</v>
      </c>
      <c r="AU345" s="431"/>
      <c r="AV345" s="431"/>
      <c r="AW345" s="432"/>
      <c r="AX345" s="433"/>
    </row>
    <row r="346" spans="2:50" hidden="1">
      <c r="B346" s="433"/>
      <c r="C346" s="433"/>
      <c r="D346" s="433"/>
      <c r="E346" s="94" t="s">
        <v>150</v>
      </c>
      <c r="F346" s="94" t="s">
        <v>151</v>
      </c>
      <c r="G346" s="94" t="s">
        <v>154</v>
      </c>
      <c r="H346" s="442"/>
      <c r="I346" s="153" t="s">
        <v>150</v>
      </c>
      <c r="J346" s="153" t="s">
        <v>151</v>
      </c>
      <c r="K346" s="153" t="s">
        <v>154</v>
      </c>
      <c r="L346" s="434"/>
      <c r="M346" s="434"/>
      <c r="N346" s="433"/>
      <c r="O346" s="433"/>
      <c r="P346" s="94" t="s">
        <v>150</v>
      </c>
      <c r="Q346" s="94" t="s">
        <v>151</v>
      </c>
      <c r="R346" s="94" t="s">
        <v>154</v>
      </c>
      <c r="S346" s="94" t="s">
        <v>168</v>
      </c>
      <c r="T346" s="433"/>
      <c r="U346" s="94" t="s">
        <v>150</v>
      </c>
      <c r="V346" s="94" t="s">
        <v>151</v>
      </c>
      <c r="W346" s="94" t="s">
        <v>154</v>
      </c>
      <c r="X346" s="94" t="s">
        <v>168</v>
      </c>
      <c r="Y346" s="433"/>
      <c r="Z346" s="94" t="s">
        <v>150</v>
      </c>
      <c r="AA346" s="94" t="s">
        <v>151</v>
      </c>
      <c r="AB346" s="94" t="s">
        <v>154</v>
      </c>
      <c r="AC346" s="94" t="s">
        <v>168</v>
      </c>
      <c r="AD346" s="43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3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3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3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33"/>
    </row>
    <row r="347" spans="2:50" hidden="1">
      <c r="B347" s="435" t="s">
        <v>140</v>
      </c>
      <c r="C347" s="95">
        <f>C327</f>
        <v>1</v>
      </c>
      <c r="D347" s="95" t="s">
        <v>425</v>
      </c>
      <c r="E347" s="95">
        <v>17</v>
      </c>
      <c r="F347" s="95">
        <v>2000</v>
      </c>
      <c r="G347" s="178">
        <f t="shared" ref="G347:G348" si="375">F347/E347</f>
        <v>117.64705882352941</v>
      </c>
      <c r="H347" s="457">
        <f>AVERAGE(G347:G361)</f>
        <v>87.66968325791855</v>
      </c>
      <c r="I347" s="154">
        <f t="shared" ref="I347:I349" si="376">IFERROR(AVERAGE(P347,U347,Z347,AE347,AJ347,AO347,AT347),"")</f>
        <v>17</v>
      </c>
      <c r="J347" s="154">
        <f t="shared" ref="J347:J349" si="377">IFERROR(AVERAGE(Q347,V347,AA347,AF347,AK347,AP347,AU347),"")</f>
        <v>1926.9922869490331</v>
      </c>
      <c r="K347" s="155">
        <f t="shared" ref="K347:K349" si="378">IFERROR(AVERAGE(R347,W347,AB347,AG347,AL347,AQ347,AV347),"")</f>
        <v>113.35248746759021</v>
      </c>
      <c r="L347" s="449">
        <f>IFERROR(AVERAGE(K347:K361),"-")</f>
        <v>84.286534333481768</v>
      </c>
      <c r="M347" s="154">
        <f>IFERROR(RANK(K347, K$347:K$361),"")</f>
        <v>1</v>
      </c>
      <c r="N347" s="433"/>
      <c r="O347" s="433"/>
      <c r="P347" s="95">
        <v>17</v>
      </c>
      <c r="Q347" s="178">
        <v>1920.0000000000009</v>
      </c>
      <c r="R347" s="178">
        <f>IFERROR(Q347/P347,"")</f>
        <v>112.94117647058829</v>
      </c>
      <c r="S347" s="95">
        <f>IFERROR(RANK(R347, R$347:R$361),"")</f>
        <v>1</v>
      </c>
      <c r="T347" s="436">
        <f>AVERAGE(R347:R361)</f>
        <v>84.006062469797499</v>
      </c>
      <c r="U347" s="95">
        <v>17</v>
      </c>
      <c r="V347" s="178">
        <v>1904.6153846153857</v>
      </c>
      <c r="W347" s="178">
        <f>IFERROR(V347/U347,"")</f>
        <v>112.03619909502268</v>
      </c>
      <c r="X347" s="95">
        <f>IFERROR(RANK(W347, W$347:W$361),"")</f>
        <v>1</v>
      </c>
      <c r="Y347" s="436">
        <f>AVERAGE(W347:W361)</f>
        <v>83.53197742221397</v>
      </c>
      <c r="Z347" s="95">
        <v>17</v>
      </c>
      <c r="AA347" s="178">
        <v>1905.4054054054061</v>
      </c>
      <c r="AB347" s="178">
        <f>IFERROR(AA347/Z347,"")</f>
        <v>112.08267090620036</v>
      </c>
      <c r="AC347" s="95">
        <f>IFERROR(RANK(AB347, AB$347:AB$361),"")</f>
        <v>1</v>
      </c>
      <c r="AD347" s="436">
        <f>AVERAGE(AB347:AB361)</f>
        <v>83.66509782933781</v>
      </c>
      <c r="AE347" s="95">
        <v>17</v>
      </c>
      <c r="AF347" s="178">
        <v>1911.42857142857</v>
      </c>
      <c r="AG347" s="178">
        <f>IFERROR(AF347/AE347,"")</f>
        <v>112.43697478991588</v>
      </c>
      <c r="AH347" s="95">
        <f>IFERROR(RANK(AG347, AG$347:AG$361),"")</f>
        <v>1</v>
      </c>
      <c r="AI347" s="436">
        <f>AVERAGE(AG347:AG361)</f>
        <v>83.89637201034256</v>
      </c>
      <c r="AJ347" s="95">
        <v>17</v>
      </c>
      <c r="AK347" s="178">
        <v>1961.3793103448263</v>
      </c>
      <c r="AL347" s="178">
        <f>IFERROR(AK347/AJ347,"")</f>
        <v>115.37525354969567</v>
      </c>
      <c r="AM347" s="95">
        <f>IFERROR(RANK(AL347, AL$347:AL$361),"")</f>
        <v>1</v>
      </c>
      <c r="AN347" s="436">
        <f>AVERAGE(AL347:AL361)</f>
        <v>85.261927474148536</v>
      </c>
      <c r="AO347" s="95">
        <v>17</v>
      </c>
      <c r="AP347" s="178">
        <v>1942.7027027027036</v>
      </c>
      <c r="AQ347" s="178">
        <f>IFERROR(AP347/AO347,"")</f>
        <v>114.27662957074728</v>
      </c>
      <c r="AR347" s="95">
        <f>IFERROR(RANK(AQ347, AQ$347:AQ$361),"")</f>
        <v>1</v>
      </c>
      <c r="AS347" s="436">
        <f>AVERAGE(AQ347:AQ361)</f>
        <v>84.738314785373632</v>
      </c>
      <c r="AT347" s="95">
        <v>17</v>
      </c>
      <c r="AU347" s="178">
        <v>1943.4146341463406</v>
      </c>
      <c r="AV347" s="178">
        <f>IFERROR(AU347/AT347,"")</f>
        <v>114.31850789096121</v>
      </c>
      <c r="AW347" s="95">
        <f>IFERROR(RANK(AV347, AV$347:AV$361),"")</f>
        <v>1</v>
      </c>
      <c r="AX347" s="436">
        <f>AVERAGE(AV347:AV361)</f>
        <v>84.905988343158398</v>
      </c>
    </row>
    <row r="348" spans="2:50" hidden="1">
      <c r="B348" s="435"/>
      <c r="C348" s="95">
        <f t="shared" ref="C348:C361" si="379">C328</f>
        <v>2</v>
      </c>
      <c r="D348" s="95" t="s">
        <v>426</v>
      </c>
      <c r="E348" s="95">
        <v>26</v>
      </c>
      <c r="F348" s="95">
        <v>1500</v>
      </c>
      <c r="G348" s="178">
        <f t="shared" si="375"/>
        <v>57.692307692307693</v>
      </c>
      <c r="H348" s="458"/>
      <c r="I348" s="154">
        <f t="shared" si="376"/>
        <v>26</v>
      </c>
      <c r="J348" s="154">
        <f t="shared" si="377"/>
        <v>1435.7351111837072</v>
      </c>
      <c r="K348" s="155">
        <f t="shared" si="378"/>
        <v>55.220581199373342</v>
      </c>
      <c r="L348" s="449"/>
      <c r="M348" s="154">
        <f t="shared" ref="M348:M361" si="380">IFERROR(RANK(K348, K$347:K$361),"")</f>
        <v>2</v>
      </c>
      <c r="N348" s="433"/>
      <c r="O348" s="433"/>
      <c r="P348" s="95">
        <v>26</v>
      </c>
      <c r="Q348" s="178">
        <v>1431.8446601941746</v>
      </c>
      <c r="R348" s="178">
        <f t="shared" ref="R348:R361" si="381">IFERROR(Q348/P348,"")</f>
        <v>55.070948469006716</v>
      </c>
      <c r="S348" s="95">
        <f t="shared" ref="S348:S361" si="382">IFERROR(RANK(R348, R$347:R$361),"")</f>
        <v>2</v>
      </c>
      <c r="T348" s="436"/>
      <c r="U348" s="95">
        <v>26</v>
      </c>
      <c r="V348" s="178">
        <v>1430.7216494845366</v>
      </c>
      <c r="W348" s="178">
        <f t="shared" ref="W348:W361" si="383">IFERROR(V348/U348,"")</f>
        <v>55.027755749405252</v>
      </c>
      <c r="X348" s="95">
        <f t="shared" ref="X348:X361" si="384">IFERROR(RANK(W348, W$347:W$361),"")</f>
        <v>2</v>
      </c>
      <c r="Y348" s="436"/>
      <c r="Z348" s="95">
        <v>26</v>
      </c>
      <c r="AA348" s="178">
        <v>1436.4356435643565</v>
      </c>
      <c r="AB348" s="178">
        <f t="shared" ref="AB348:AB361" si="385">IFERROR(AA348/Z348,"")</f>
        <v>55.24752475247525</v>
      </c>
      <c r="AC348" s="95">
        <f t="shared" ref="AC348:AC361" si="386">IFERROR(RANK(AB348, AB$347:AB$361),"")</f>
        <v>2</v>
      </c>
      <c r="AD348" s="436"/>
      <c r="AE348" s="95">
        <v>26</v>
      </c>
      <c r="AF348" s="178">
        <v>1439.25</v>
      </c>
      <c r="AG348" s="178">
        <f t="shared" ref="AG348:AG361" si="387">IFERROR(AF348/AE348,"")</f>
        <v>55.355769230769234</v>
      </c>
      <c r="AH348" s="95">
        <f t="shared" ref="AH348:AH361" si="388">IFERROR(RANK(AG348, AG$347:AG$361),"")</f>
        <v>2</v>
      </c>
      <c r="AI348" s="436"/>
      <c r="AJ348" s="95">
        <v>26</v>
      </c>
      <c r="AK348" s="178">
        <v>1433.8636363636365</v>
      </c>
      <c r="AL348" s="178">
        <f t="shared" ref="AL348:AL361" si="389">IFERROR(AK348/AJ348,"")</f>
        <v>55.1486013986014</v>
      </c>
      <c r="AM348" s="95">
        <f t="shared" ref="AM348:AM361" si="390">IFERROR(RANK(AL348, AL$347:AL$361),"")</f>
        <v>2</v>
      </c>
      <c r="AN348" s="436"/>
      <c r="AO348" s="95">
        <v>26</v>
      </c>
      <c r="AP348" s="178">
        <v>1435.2</v>
      </c>
      <c r="AQ348" s="178">
        <f t="shared" ref="AQ348:AQ361" si="391">IFERROR(AP348/AO348,"")</f>
        <v>55.2</v>
      </c>
      <c r="AR348" s="95">
        <f t="shared" ref="AR348:AR361" si="392">IFERROR(RANK(AQ348, AQ$347:AQ$361),"")</f>
        <v>2</v>
      </c>
      <c r="AS348" s="436"/>
      <c r="AT348" s="95">
        <v>26</v>
      </c>
      <c r="AU348" s="178">
        <v>1442.8301886792449</v>
      </c>
      <c r="AV348" s="178">
        <f t="shared" ref="AV348:AV361" si="393">IFERROR(AU348/AT348,"")</f>
        <v>55.493468795355575</v>
      </c>
      <c r="AW348" s="95">
        <f t="shared" ref="AW348:AW361" si="394">IFERROR(RANK(AV348, AV$347:AV$361),"")</f>
        <v>2</v>
      </c>
      <c r="AX348" s="436"/>
    </row>
    <row r="349" spans="2:50" hidden="1">
      <c r="B349" s="435"/>
      <c r="C349" s="95">
        <f t="shared" si="379"/>
        <v>3</v>
      </c>
      <c r="D349" s="95"/>
      <c r="E349" s="95"/>
      <c r="F349" s="95"/>
      <c r="G349" s="95"/>
      <c r="H349" s="458"/>
      <c r="I349" s="154" t="str">
        <f t="shared" si="376"/>
        <v/>
      </c>
      <c r="J349" s="154" t="str">
        <f t="shared" si="377"/>
        <v/>
      </c>
      <c r="K349" s="155" t="str">
        <f t="shared" si="378"/>
        <v/>
      </c>
      <c r="L349" s="449"/>
      <c r="M349" s="154" t="str">
        <f t="shared" si="380"/>
        <v/>
      </c>
      <c r="N349" s="433"/>
      <c r="O349" s="433"/>
      <c r="P349" s="95"/>
      <c r="Q349" s="178"/>
      <c r="R349" s="178" t="str">
        <f t="shared" si="381"/>
        <v/>
      </c>
      <c r="S349" s="95" t="str">
        <f t="shared" si="382"/>
        <v/>
      </c>
      <c r="T349" s="436"/>
      <c r="U349" s="95"/>
      <c r="V349" s="178"/>
      <c r="W349" s="178" t="str">
        <f t="shared" si="383"/>
        <v/>
      </c>
      <c r="X349" s="95" t="str">
        <f t="shared" si="384"/>
        <v/>
      </c>
      <c r="Y349" s="436"/>
      <c r="Z349" s="95"/>
      <c r="AA349" s="178"/>
      <c r="AB349" s="178" t="str">
        <f t="shared" si="385"/>
        <v/>
      </c>
      <c r="AC349" s="95" t="str">
        <f t="shared" si="386"/>
        <v/>
      </c>
      <c r="AD349" s="436"/>
      <c r="AE349" s="95"/>
      <c r="AF349" s="178"/>
      <c r="AG349" s="178" t="str">
        <f t="shared" si="387"/>
        <v/>
      </c>
      <c r="AH349" s="95" t="str">
        <f t="shared" si="388"/>
        <v/>
      </c>
      <c r="AI349" s="436"/>
      <c r="AJ349" s="95"/>
      <c r="AK349" s="178"/>
      <c r="AL349" s="178" t="str">
        <f t="shared" si="389"/>
        <v/>
      </c>
      <c r="AM349" s="95" t="str">
        <f t="shared" si="390"/>
        <v/>
      </c>
      <c r="AN349" s="436"/>
      <c r="AO349" s="95"/>
      <c r="AP349" s="178"/>
      <c r="AQ349" s="178" t="str">
        <f t="shared" si="391"/>
        <v/>
      </c>
      <c r="AR349" s="95" t="str">
        <f t="shared" si="392"/>
        <v/>
      </c>
      <c r="AS349" s="436"/>
      <c r="AT349" s="95"/>
      <c r="AU349" s="178"/>
      <c r="AV349" s="178" t="str">
        <f t="shared" si="393"/>
        <v/>
      </c>
      <c r="AW349" s="95" t="str">
        <f t="shared" si="394"/>
        <v/>
      </c>
      <c r="AX349" s="436"/>
    </row>
    <row r="350" spans="2:50" hidden="1">
      <c r="B350" s="435"/>
      <c r="C350" s="95">
        <f t="shared" si="379"/>
        <v>4</v>
      </c>
      <c r="D350" s="95"/>
      <c r="E350" s="95"/>
      <c r="F350" s="95"/>
      <c r="G350" s="95"/>
      <c r="H350" s="458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9"/>
      <c r="M350" s="154" t="str">
        <f t="shared" si="380"/>
        <v/>
      </c>
      <c r="N350" s="433"/>
      <c r="O350" s="433"/>
      <c r="P350" s="95"/>
      <c r="Q350" s="178"/>
      <c r="R350" s="178" t="str">
        <f t="shared" si="381"/>
        <v/>
      </c>
      <c r="S350" s="95" t="str">
        <f t="shared" si="382"/>
        <v/>
      </c>
      <c r="T350" s="436"/>
      <c r="U350" s="95"/>
      <c r="V350" s="178"/>
      <c r="W350" s="178" t="str">
        <f t="shared" si="383"/>
        <v/>
      </c>
      <c r="X350" s="95" t="str">
        <f t="shared" si="384"/>
        <v/>
      </c>
      <c r="Y350" s="436"/>
      <c r="Z350" s="95"/>
      <c r="AA350" s="178"/>
      <c r="AB350" s="178" t="str">
        <f t="shared" si="385"/>
        <v/>
      </c>
      <c r="AC350" s="95" t="str">
        <f t="shared" si="386"/>
        <v/>
      </c>
      <c r="AD350" s="436"/>
      <c r="AE350" s="95"/>
      <c r="AF350" s="178"/>
      <c r="AG350" s="178" t="str">
        <f t="shared" si="387"/>
        <v/>
      </c>
      <c r="AH350" s="95" t="str">
        <f t="shared" si="388"/>
        <v/>
      </c>
      <c r="AI350" s="436"/>
      <c r="AJ350" s="95"/>
      <c r="AK350" s="178"/>
      <c r="AL350" s="178" t="str">
        <f t="shared" si="389"/>
        <v/>
      </c>
      <c r="AM350" s="95" t="str">
        <f t="shared" si="390"/>
        <v/>
      </c>
      <c r="AN350" s="436"/>
      <c r="AO350" s="95"/>
      <c r="AP350" s="178"/>
      <c r="AQ350" s="178" t="str">
        <f t="shared" si="391"/>
        <v/>
      </c>
      <c r="AR350" s="95" t="str">
        <f t="shared" si="392"/>
        <v/>
      </c>
      <c r="AS350" s="436"/>
      <c r="AT350" s="95"/>
      <c r="AU350" s="178"/>
      <c r="AV350" s="178" t="str">
        <f t="shared" si="393"/>
        <v/>
      </c>
      <c r="AW350" s="95" t="str">
        <f t="shared" si="394"/>
        <v/>
      </c>
      <c r="AX350" s="436"/>
    </row>
    <row r="351" spans="2:50" hidden="1">
      <c r="B351" s="435"/>
      <c r="C351" s="95">
        <f t="shared" si="379"/>
        <v>5</v>
      </c>
      <c r="D351" s="95"/>
      <c r="E351" s="95"/>
      <c r="F351" s="95"/>
      <c r="G351" s="95"/>
      <c r="H351" s="458"/>
      <c r="I351" s="154" t="str">
        <f t="shared" ref="I351:I361" si="395">IFERROR(AVERAGE(P351,U351,Z351,AE351,AJ351,AO351,AT351),"")</f>
        <v/>
      </c>
      <c r="J351" s="154" t="str">
        <f t="shared" ref="J351:J361" si="396">IFERROR(AVERAGE(Q351,V351,AA351,AF351,AK351,AP351,AU351),"")</f>
        <v/>
      </c>
      <c r="K351" s="155" t="str">
        <f t="shared" ref="K351:K361" si="397">IFERROR(AVERAGE(R351,W351,AB351,AG351,AL351,AQ351,AV351),"")</f>
        <v/>
      </c>
      <c r="L351" s="449"/>
      <c r="M351" s="154" t="str">
        <f t="shared" si="380"/>
        <v/>
      </c>
      <c r="N351" s="433"/>
      <c r="O351" s="433"/>
      <c r="P351" s="95"/>
      <c r="Q351" s="178"/>
      <c r="R351" s="178" t="str">
        <f t="shared" si="381"/>
        <v/>
      </c>
      <c r="S351" s="95" t="str">
        <f t="shared" si="382"/>
        <v/>
      </c>
      <c r="T351" s="436"/>
      <c r="U351" s="95"/>
      <c r="V351" s="178"/>
      <c r="W351" s="178" t="str">
        <f t="shared" si="383"/>
        <v/>
      </c>
      <c r="X351" s="95" t="str">
        <f t="shared" si="384"/>
        <v/>
      </c>
      <c r="Y351" s="436"/>
      <c r="Z351" s="95"/>
      <c r="AA351" s="178"/>
      <c r="AB351" s="178" t="str">
        <f t="shared" si="385"/>
        <v/>
      </c>
      <c r="AC351" s="95" t="str">
        <f t="shared" si="386"/>
        <v/>
      </c>
      <c r="AD351" s="436"/>
      <c r="AE351" s="95"/>
      <c r="AF351" s="178"/>
      <c r="AG351" s="178" t="str">
        <f t="shared" si="387"/>
        <v/>
      </c>
      <c r="AH351" s="95" t="str">
        <f t="shared" si="388"/>
        <v/>
      </c>
      <c r="AI351" s="436"/>
      <c r="AJ351" s="95"/>
      <c r="AK351" s="178"/>
      <c r="AL351" s="178" t="str">
        <f t="shared" si="389"/>
        <v/>
      </c>
      <c r="AM351" s="95" t="str">
        <f t="shared" si="390"/>
        <v/>
      </c>
      <c r="AN351" s="436"/>
      <c r="AO351" s="95"/>
      <c r="AP351" s="178"/>
      <c r="AQ351" s="178" t="str">
        <f t="shared" si="391"/>
        <v/>
      </c>
      <c r="AR351" s="95" t="str">
        <f t="shared" si="392"/>
        <v/>
      </c>
      <c r="AS351" s="436"/>
      <c r="AT351" s="95"/>
      <c r="AU351" s="178"/>
      <c r="AV351" s="178" t="str">
        <f t="shared" si="393"/>
        <v/>
      </c>
      <c r="AW351" s="95" t="str">
        <f t="shared" si="394"/>
        <v/>
      </c>
      <c r="AX351" s="436"/>
    </row>
    <row r="352" spans="2:50" hidden="1">
      <c r="B352" s="435"/>
      <c r="C352" s="95">
        <f t="shared" si="379"/>
        <v>6</v>
      </c>
      <c r="D352" s="95"/>
      <c r="E352" s="95"/>
      <c r="F352" s="95"/>
      <c r="G352" s="95"/>
      <c r="H352" s="458"/>
      <c r="I352" s="154" t="str">
        <f t="shared" si="395"/>
        <v/>
      </c>
      <c r="J352" s="154" t="str">
        <f t="shared" si="396"/>
        <v/>
      </c>
      <c r="K352" s="155" t="str">
        <f t="shared" si="397"/>
        <v/>
      </c>
      <c r="L352" s="449"/>
      <c r="M352" s="154" t="str">
        <f t="shared" si="380"/>
        <v/>
      </c>
      <c r="N352" s="433"/>
      <c r="O352" s="433"/>
      <c r="P352" s="95"/>
      <c r="Q352" s="178"/>
      <c r="R352" s="178" t="str">
        <f t="shared" si="381"/>
        <v/>
      </c>
      <c r="S352" s="95" t="str">
        <f t="shared" si="382"/>
        <v/>
      </c>
      <c r="T352" s="436"/>
      <c r="U352" s="95"/>
      <c r="V352" s="178"/>
      <c r="W352" s="178" t="str">
        <f t="shared" si="383"/>
        <v/>
      </c>
      <c r="X352" s="95" t="str">
        <f t="shared" si="384"/>
        <v/>
      </c>
      <c r="Y352" s="436"/>
      <c r="Z352" s="95"/>
      <c r="AA352" s="178"/>
      <c r="AB352" s="178" t="str">
        <f t="shared" si="385"/>
        <v/>
      </c>
      <c r="AC352" s="95" t="str">
        <f t="shared" si="386"/>
        <v/>
      </c>
      <c r="AD352" s="436"/>
      <c r="AE352" s="95"/>
      <c r="AF352" s="178"/>
      <c r="AG352" s="178" t="str">
        <f t="shared" si="387"/>
        <v/>
      </c>
      <c r="AH352" s="95" t="str">
        <f t="shared" si="388"/>
        <v/>
      </c>
      <c r="AI352" s="436"/>
      <c r="AJ352" s="95"/>
      <c r="AK352" s="178"/>
      <c r="AL352" s="178" t="str">
        <f t="shared" si="389"/>
        <v/>
      </c>
      <c r="AM352" s="95" t="str">
        <f t="shared" si="390"/>
        <v/>
      </c>
      <c r="AN352" s="436"/>
      <c r="AO352" s="95"/>
      <c r="AP352" s="178"/>
      <c r="AQ352" s="178" t="str">
        <f t="shared" si="391"/>
        <v/>
      </c>
      <c r="AR352" s="95" t="str">
        <f t="shared" si="392"/>
        <v/>
      </c>
      <c r="AS352" s="436"/>
      <c r="AT352" s="95"/>
      <c r="AU352" s="178"/>
      <c r="AV352" s="178" t="str">
        <f t="shared" si="393"/>
        <v/>
      </c>
      <c r="AW352" s="95" t="str">
        <f t="shared" si="394"/>
        <v/>
      </c>
      <c r="AX352" s="436"/>
    </row>
    <row r="353" spans="2:50" hidden="1">
      <c r="B353" s="435"/>
      <c r="C353" s="95">
        <f t="shared" si="379"/>
        <v>7</v>
      </c>
      <c r="D353" s="95"/>
      <c r="E353" s="95"/>
      <c r="F353" s="95"/>
      <c r="G353" s="95"/>
      <c r="H353" s="458"/>
      <c r="I353" s="154" t="str">
        <f t="shared" si="395"/>
        <v/>
      </c>
      <c r="J353" s="154" t="str">
        <f t="shared" si="396"/>
        <v/>
      </c>
      <c r="K353" s="155" t="str">
        <f t="shared" si="397"/>
        <v/>
      </c>
      <c r="L353" s="449"/>
      <c r="M353" s="154" t="str">
        <f t="shared" si="380"/>
        <v/>
      </c>
      <c r="N353" s="433"/>
      <c r="O353" s="433"/>
      <c r="P353" s="95"/>
      <c r="Q353" s="178"/>
      <c r="R353" s="178" t="str">
        <f t="shared" si="381"/>
        <v/>
      </c>
      <c r="S353" s="95" t="str">
        <f t="shared" si="382"/>
        <v/>
      </c>
      <c r="T353" s="436"/>
      <c r="U353" s="95"/>
      <c r="V353" s="178"/>
      <c r="W353" s="178" t="str">
        <f t="shared" si="383"/>
        <v/>
      </c>
      <c r="X353" s="95" t="str">
        <f t="shared" si="384"/>
        <v/>
      </c>
      <c r="Y353" s="436"/>
      <c r="Z353" s="95"/>
      <c r="AA353" s="178"/>
      <c r="AB353" s="178" t="str">
        <f t="shared" si="385"/>
        <v/>
      </c>
      <c r="AC353" s="95" t="str">
        <f t="shared" si="386"/>
        <v/>
      </c>
      <c r="AD353" s="436"/>
      <c r="AE353" s="95"/>
      <c r="AF353" s="178"/>
      <c r="AG353" s="178" t="str">
        <f t="shared" si="387"/>
        <v/>
      </c>
      <c r="AH353" s="95" t="str">
        <f t="shared" si="388"/>
        <v/>
      </c>
      <c r="AI353" s="436"/>
      <c r="AJ353" s="95"/>
      <c r="AK353" s="178"/>
      <c r="AL353" s="178" t="str">
        <f t="shared" si="389"/>
        <v/>
      </c>
      <c r="AM353" s="95" t="str">
        <f t="shared" si="390"/>
        <v/>
      </c>
      <c r="AN353" s="436"/>
      <c r="AO353" s="95"/>
      <c r="AP353" s="178"/>
      <c r="AQ353" s="178" t="str">
        <f t="shared" si="391"/>
        <v/>
      </c>
      <c r="AR353" s="95" t="str">
        <f t="shared" si="392"/>
        <v/>
      </c>
      <c r="AS353" s="436"/>
      <c r="AT353" s="95"/>
      <c r="AU353" s="178"/>
      <c r="AV353" s="178" t="str">
        <f t="shared" si="393"/>
        <v/>
      </c>
      <c r="AW353" s="95" t="str">
        <f t="shared" si="394"/>
        <v/>
      </c>
      <c r="AX353" s="436"/>
    </row>
    <row r="354" spans="2:50" hidden="1">
      <c r="B354" s="435"/>
      <c r="C354" s="95">
        <f t="shared" si="379"/>
        <v>8</v>
      </c>
      <c r="D354" s="95"/>
      <c r="E354" s="95"/>
      <c r="F354" s="95"/>
      <c r="G354" s="95"/>
      <c r="H354" s="458"/>
      <c r="I354" s="154" t="str">
        <f t="shared" si="395"/>
        <v/>
      </c>
      <c r="J354" s="154" t="str">
        <f t="shared" si="396"/>
        <v/>
      </c>
      <c r="K354" s="155" t="str">
        <f t="shared" si="397"/>
        <v/>
      </c>
      <c r="L354" s="449"/>
      <c r="M354" s="154" t="str">
        <f t="shared" si="380"/>
        <v/>
      </c>
      <c r="N354" s="433"/>
      <c r="O354" s="433"/>
      <c r="P354" s="95"/>
      <c r="Q354" s="178"/>
      <c r="R354" s="178" t="str">
        <f t="shared" si="381"/>
        <v/>
      </c>
      <c r="S354" s="95" t="str">
        <f t="shared" si="382"/>
        <v/>
      </c>
      <c r="T354" s="436"/>
      <c r="U354" s="95"/>
      <c r="V354" s="178"/>
      <c r="W354" s="178" t="str">
        <f t="shared" si="383"/>
        <v/>
      </c>
      <c r="X354" s="95" t="str">
        <f t="shared" si="384"/>
        <v/>
      </c>
      <c r="Y354" s="436"/>
      <c r="Z354" s="95"/>
      <c r="AA354" s="178"/>
      <c r="AB354" s="178" t="str">
        <f t="shared" si="385"/>
        <v/>
      </c>
      <c r="AC354" s="95" t="str">
        <f t="shared" si="386"/>
        <v/>
      </c>
      <c r="AD354" s="436"/>
      <c r="AE354" s="95"/>
      <c r="AF354" s="178"/>
      <c r="AG354" s="178" t="str">
        <f t="shared" si="387"/>
        <v/>
      </c>
      <c r="AH354" s="95" t="str">
        <f t="shared" si="388"/>
        <v/>
      </c>
      <c r="AI354" s="436"/>
      <c r="AJ354" s="95"/>
      <c r="AK354" s="178"/>
      <c r="AL354" s="178" t="str">
        <f t="shared" si="389"/>
        <v/>
      </c>
      <c r="AM354" s="95" t="str">
        <f t="shared" si="390"/>
        <v/>
      </c>
      <c r="AN354" s="436"/>
      <c r="AO354" s="95"/>
      <c r="AP354" s="178"/>
      <c r="AQ354" s="178" t="str">
        <f t="shared" si="391"/>
        <v/>
      </c>
      <c r="AR354" s="95" t="str">
        <f t="shared" si="392"/>
        <v/>
      </c>
      <c r="AS354" s="436"/>
      <c r="AT354" s="95"/>
      <c r="AU354" s="178"/>
      <c r="AV354" s="178" t="str">
        <f t="shared" si="393"/>
        <v/>
      </c>
      <c r="AW354" s="95" t="str">
        <f t="shared" si="394"/>
        <v/>
      </c>
      <c r="AX354" s="436"/>
    </row>
    <row r="355" spans="2:50" hidden="1">
      <c r="B355" s="435"/>
      <c r="C355" s="95">
        <f t="shared" si="379"/>
        <v>9</v>
      </c>
      <c r="D355" s="95"/>
      <c r="E355" s="95"/>
      <c r="F355" s="95"/>
      <c r="G355" s="95"/>
      <c r="H355" s="458"/>
      <c r="I355" s="154" t="str">
        <f t="shared" si="395"/>
        <v/>
      </c>
      <c r="J355" s="154" t="str">
        <f t="shared" si="396"/>
        <v/>
      </c>
      <c r="K355" s="155" t="str">
        <f t="shared" si="397"/>
        <v/>
      </c>
      <c r="L355" s="449"/>
      <c r="M355" s="154" t="str">
        <f t="shared" si="380"/>
        <v/>
      </c>
      <c r="N355" s="433"/>
      <c r="O355" s="433"/>
      <c r="P355" s="95"/>
      <c r="Q355" s="178"/>
      <c r="R355" s="178" t="str">
        <f t="shared" si="381"/>
        <v/>
      </c>
      <c r="S355" s="95" t="str">
        <f t="shared" si="382"/>
        <v/>
      </c>
      <c r="T355" s="436"/>
      <c r="U355" s="95"/>
      <c r="V355" s="178"/>
      <c r="W355" s="178" t="str">
        <f t="shared" si="383"/>
        <v/>
      </c>
      <c r="X355" s="95" t="str">
        <f t="shared" si="384"/>
        <v/>
      </c>
      <c r="Y355" s="436"/>
      <c r="Z355" s="95"/>
      <c r="AA355" s="178"/>
      <c r="AB355" s="178" t="str">
        <f t="shared" si="385"/>
        <v/>
      </c>
      <c r="AC355" s="95" t="str">
        <f t="shared" si="386"/>
        <v/>
      </c>
      <c r="AD355" s="436"/>
      <c r="AE355" s="95"/>
      <c r="AF355" s="178"/>
      <c r="AG355" s="178" t="str">
        <f t="shared" si="387"/>
        <v/>
      </c>
      <c r="AH355" s="95" t="str">
        <f t="shared" si="388"/>
        <v/>
      </c>
      <c r="AI355" s="436"/>
      <c r="AJ355" s="95"/>
      <c r="AK355" s="178"/>
      <c r="AL355" s="178" t="str">
        <f t="shared" si="389"/>
        <v/>
      </c>
      <c r="AM355" s="95" t="str">
        <f t="shared" si="390"/>
        <v/>
      </c>
      <c r="AN355" s="436"/>
      <c r="AO355" s="95"/>
      <c r="AP355" s="178"/>
      <c r="AQ355" s="178" t="str">
        <f t="shared" si="391"/>
        <v/>
      </c>
      <c r="AR355" s="95" t="str">
        <f t="shared" si="392"/>
        <v/>
      </c>
      <c r="AS355" s="436"/>
      <c r="AT355" s="95"/>
      <c r="AU355" s="178"/>
      <c r="AV355" s="178" t="str">
        <f t="shared" si="393"/>
        <v/>
      </c>
      <c r="AW355" s="95" t="str">
        <f t="shared" si="394"/>
        <v/>
      </c>
      <c r="AX355" s="436"/>
    </row>
    <row r="356" spans="2:50" hidden="1">
      <c r="B356" s="435"/>
      <c r="C356" s="95">
        <f t="shared" si="379"/>
        <v>10</v>
      </c>
      <c r="D356" s="95"/>
      <c r="E356" s="95"/>
      <c r="F356" s="95"/>
      <c r="G356" s="95"/>
      <c r="H356" s="458"/>
      <c r="I356" s="154" t="str">
        <f t="shared" si="395"/>
        <v/>
      </c>
      <c r="J356" s="154" t="str">
        <f t="shared" si="396"/>
        <v/>
      </c>
      <c r="K356" s="155" t="str">
        <f t="shared" si="397"/>
        <v/>
      </c>
      <c r="L356" s="449"/>
      <c r="M356" s="154" t="str">
        <f t="shared" si="380"/>
        <v/>
      </c>
      <c r="N356" s="433"/>
      <c r="O356" s="433"/>
      <c r="P356" s="95"/>
      <c r="Q356" s="178"/>
      <c r="R356" s="178" t="str">
        <f t="shared" si="381"/>
        <v/>
      </c>
      <c r="S356" s="95" t="str">
        <f t="shared" si="382"/>
        <v/>
      </c>
      <c r="T356" s="436"/>
      <c r="U356" s="95"/>
      <c r="V356" s="178"/>
      <c r="W356" s="178" t="str">
        <f t="shared" si="383"/>
        <v/>
      </c>
      <c r="X356" s="95" t="str">
        <f t="shared" si="384"/>
        <v/>
      </c>
      <c r="Y356" s="436"/>
      <c r="Z356" s="95"/>
      <c r="AA356" s="178"/>
      <c r="AB356" s="178" t="str">
        <f t="shared" si="385"/>
        <v/>
      </c>
      <c r="AC356" s="95" t="str">
        <f t="shared" si="386"/>
        <v/>
      </c>
      <c r="AD356" s="436"/>
      <c r="AE356" s="95"/>
      <c r="AF356" s="178"/>
      <c r="AG356" s="178" t="str">
        <f t="shared" si="387"/>
        <v/>
      </c>
      <c r="AH356" s="95" t="str">
        <f t="shared" si="388"/>
        <v/>
      </c>
      <c r="AI356" s="436"/>
      <c r="AJ356" s="95"/>
      <c r="AK356" s="178"/>
      <c r="AL356" s="178" t="str">
        <f t="shared" si="389"/>
        <v/>
      </c>
      <c r="AM356" s="95" t="str">
        <f t="shared" si="390"/>
        <v/>
      </c>
      <c r="AN356" s="436"/>
      <c r="AO356" s="95"/>
      <c r="AP356" s="178"/>
      <c r="AQ356" s="178" t="str">
        <f t="shared" si="391"/>
        <v/>
      </c>
      <c r="AR356" s="95" t="str">
        <f t="shared" si="392"/>
        <v/>
      </c>
      <c r="AS356" s="436"/>
      <c r="AT356" s="95"/>
      <c r="AU356" s="178"/>
      <c r="AV356" s="178" t="str">
        <f t="shared" si="393"/>
        <v/>
      </c>
      <c r="AW356" s="95" t="str">
        <f t="shared" si="394"/>
        <v/>
      </c>
      <c r="AX356" s="436"/>
    </row>
    <row r="357" spans="2:50" hidden="1">
      <c r="B357" s="435"/>
      <c r="C357" s="95">
        <f t="shared" si="379"/>
        <v>11</v>
      </c>
      <c r="D357" s="95"/>
      <c r="E357" s="95"/>
      <c r="F357" s="95"/>
      <c r="G357" s="95"/>
      <c r="H357" s="458"/>
      <c r="I357" s="154" t="str">
        <f t="shared" si="395"/>
        <v/>
      </c>
      <c r="J357" s="154" t="str">
        <f t="shared" si="396"/>
        <v/>
      </c>
      <c r="K357" s="155" t="str">
        <f t="shared" si="397"/>
        <v/>
      </c>
      <c r="L357" s="449"/>
      <c r="M357" s="154" t="str">
        <f t="shared" si="380"/>
        <v/>
      </c>
      <c r="N357" s="433"/>
      <c r="O357" s="433"/>
      <c r="P357" s="95"/>
      <c r="Q357" s="178"/>
      <c r="R357" s="178" t="str">
        <f t="shared" si="381"/>
        <v/>
      </c>
      <c r="S357" s="95" t="str">
        <f t="shared" si="382"/>
        <v/>
      </c>
      <c r="T357" s="436"/>
      <c r="U357" s="95"/>
      <c r="V357" s="178"/>
      <c r="W357" s="178" t="str">
        <f t="shared" si="383"/>
        <v/>
      </c>
      <c r="X357" s="95" t="str">
        <f t="shared" si="384"/>
        <v/>
      </c>
      <c r="Y357" s="436"/>
      <c r="Z357" s="95"/>
      <c r="AA357" s="178"/>
      <c r="AB357" s="178" t="str">
        <f t="shared" si="385"/>
        <v/>
      </c>
      <c r="AC357" s="95" t="str">
        <f t="shared" si="386"/>
        <v/>
      </c>
      <c r="AD357" s="436"/>
      <c r="AE357" s="95"/>
      <c r="AF357" s="178"/>
      <c r="AG357" s="178" t="str">
        <f t="shared" si="387"/>
        <v/>
      </c>
      <c r="AH357" s="95" t="str">
        <f t="shared" si="388"/>
        <v/>
      </c>
      <c r="AI357" s="436"/>
      <c r="AJ357" s="95"/>
      <c r="AK357" s="178"/>
      <c r="AL357" s="178" t="str">
        <f t="shared" si="389"/>
        <v/>
      </c>
      <c r="AM357" s="95" t="str">
        <f t="shared" si="390"/>
        <v/>
      </c>
      <c r="AN357" s="436"/>
      <c r="AO357" s="95"/>
      <c r="AP357" s="178"/>
      <c r="AQ357" s="178" t="str">
        <f t="shared" si="391"/>
        <v/>
      </c>
      <c r="AR357" s="95" t="str">
        <f t="shared" si="392"/>
        <v/>
      </c>
      <c r="AS357" s="436"/>
      <c r="AT357" s="95"/>
      <c r="AU357" s="178"/>
      <c r="AV357" s="178" t="str">
        <f t="shared" si="393"/>
        <v/>
      </c>
      <c r="AW357" s="95" t="str">
        <f t="shared" si="394"/>
        <v/>
      </c>
      <c r="AX357" s="436"/>
    </row>
    <row r="358" spans="2:50" hidden="1">
      <c r="B358" s="435"/>
      <c r="C358" s="95">
        <f t="shared" si="379"/>
        <v>12</v>
      </c>
      <c r="D358" s="95"/>
      <c r="E358" s="95"/>
      <c r="F358" s="95"/>
      <c r="G358" s="95"/>
      <c r="H358" s="458"/>
      <c r="I358" s="154" t="str">
        <f t="shared" si="395"/>
        <v/>
      </c>
      <c r="J358" s="154" t="str">
        <f t="shared" si="396"/>
        <v/>
      </c>
      <c r="K358" s="155" t="str">
        <f t="shared" si="397"/>
        <v/>
      </c>
      <c r="L358" s="449"/>
      <c r="M358" s="154" t="str">
        <f t="shared" si="380"/>
        <v/>
      </c>
      <c r="N358" s="433"/>
      <c r="O358" s="433"/>
      <c r="P358" s="95"/>
      <c r="Q358" s="178"/>
      <c r="R358" s="178" t="str">
        <f t="shared" si="381"/>
        <v/>
      </c>
      <c r="S358" s="95" t="str">
        <f t="shared" si="382"/>
        <v/>
      </c>
      <c r="T358" s="436"/>
      <c r="U358" s="95"/>
      <c r="V358" s="178"/>
      <c r="W358" s="178" t="str">
        <f t="shared" si="383"/>
        <v/>
      </c>
      <c r="X358" s="95" t="str">
        <f t="shared" si="384"/>
        <v/>
      </c>
      <c r="Y358" s="436"/>
      <c r="Z358" s="95"/>
      <c r="AA358" s="178"/>
      <c r="AB358" s="178" t="str">
        <f t="shared" si="385"/>
        <v/>
      </c>
      <c r="AC358" s="95" t="str">
        <f t="shared" si="386"/>
        <v/>
      </c>
      <c r="AD358" s="436"/>
      <c r="AE358" s="95"/>
      <c r="AF358" s="178"/>
      <c r="AG358" s="178" t="str">
        <f t="shared" si="387"/>
        <v/>
      </c>
      <c r="AH358" s="95" t="str">
        <f t="shared" si="388"/>
        <v/>
      </c>
      <c r="AI358" s="436"/>
      <c r="AJ358" s="95"/>
      <c r="AK358" s="178"/>
      <c r="AL358" s="178" t="str">
        <f t="shared" si="389"/>
        <v/>
      </c>
      <c r="AM358" s="95" t="str">
        <f t="shared" si="390"/>
        <v/>
      </c>
      <c r="AN358" s="436"/>
      <c r="AO358" s="95"/>
      <c r="AP358" s="178"/>
      <c r="AQ358" s="178" t="str">
        <f t="shared" si="391"/>
        <v/>
      </c>
      <c r="AR358" s="95" t="str">
        <f t="shared" si="392"/>
        <v/>
      </c>
      <c r="AS358" s="436"/>
      <c r="AT358" s="95"/>
      <c r="AU358" s="178"/>
      <c r="AV358" s="178" t="str">
        <f t="shared" si="393"/>
        <v/>
      </c>
      <c r="AW358" s="95" t="str">
        <f t="shared" si="394"/>
        <v/>
      </c>
      <c r="AX358" s="436"/>
    </row>
    <row r="359" spans="2:50" hidden="1">
      <c r="B359" s="435"/>
      <c r="C359" s="95">
        <f t="shared" si="379"/>
        <v>13</v>
      </c>
      <c r="D359" s="95"/>
      <c r="E359" s="95"/>
      <c r="F359" s="95"/>
      <c r="G359" s="95"/>
      <c r="H359" s="458"/>
      <c r="I359" s="154" t="str">
        <f t="shared" si="395"/>
        <v/>
      </c>
      <c r="J359" s="154" t="str">
        <f t="shared" si="396"/>
        <v/>
      </c>
      <c r="K359" s="155" t="str">
        <f t="shared" si="397"/>
        <v/>
      </c>
      <c r="L359" s="449"/>
      <c r="M359" s="154" t="str">
        <f t="shared" si="380"/>
        <v/>
      </c>
      <c r="N359" s="433"/>
      <c r="O359" s="433"/>
      <c r="P359" s="95"/>
      <c r="Q359" s="178"/>
      <c r="R359" s="178" t="str">
        <f t="shared" si="381"/>
        <v/>
      </c>
      <c r="S359" s="95" t="str">
        <f t="shared" si="382"/>
        <v/>
      </c>
      <c r="T359" s="436"/>
      <c r="U359" s="95"/>
      <c r="V359" s="178"/>
      <c r="W359" s="178" t="str">
        <f t="shared" si="383"/>
        <v/>
      </c>
      <c r="X359" s="95" t="str">
        <f t="shared" si="384"/>
        <v/>
      </c>
      <c r="Y359" s="436"/>
      <c r="Z359" s="95"/>
      <c r="AA359" s="178"/>
      <c r="AB359" s="178" t="str">
        <f t="shared" si="385"/>
        <v/>
      </c>
      <c r="AC359" s="95" t="str">
        <f t="shared" si="386"/>
        <v/>
      </c>
      <c r="AD359" s="436"/>
      <c r="AE359" s="95"/>
      <c r="AF359" s="178"/>
      <c r="AG359" s="178" t="str">
        <f t="shared" si="387"/>
        <v/>
      </c>
      <c r="AH359" s="95" t="str">
        <f t="shared" si="388"/>
        <v/>
      </c>
      <c r="AI359" s="436"/>
      <c r="AJ359" s="95"/>
      <c r="AK359" s="178"/>
      <c r="AL359" s="178" t="str">
        <f t="shared" si="389"/>
        <v/>
      </c>
      <c r="AM359" s="95" t="str">
        <f t="shared" si="390"/>
        <v/>
      </c>
      <c r="AN359" s="436"/>
      <c r="AO359" s="95"/>
      <c r="AP359" s="178"/>
      <c r="AQ359" s="178" t="str">
        <f t="shared" si="391"/>
        <v/>
      </c>
      <c r="AR359" s="95" t="str">
        <f t="shared" si="392"/>
        <v/>
      </c>
      <c r="AS359" s="436"/>
      <c r="AT359" s="95"/>
      <c r="AU359" s="178"/>
      <c r="AV359" s="178" t="str">
        <f t="shared" si="393"/>
        <v/>
      </c>
      <c r="AW359" s="95" t="str">
        <f t="shared" si="394"/>
        <v/>
      </c>
      <c r="AX359" s="436"/>
    </row>
    <row r="360" spans="2:50" hidden="1">
      <c r="B360" s="435"/>
      <c r="C360" s="95">
        <f t="shared" si="379"/>
        <v>14</v>
      </c>
      <c r="D360" s="95"/>
      <c r="E360" s="95"/>
      <c r="F360" s="95"/>
      <c r="G360" s="95"/>
      <c r="H360" s="458"/>
      <c r="I360" s="154" t="str">
        <f t="shared" si="395"/>
        <v/>
      </c>
      <c r="J360" s="154" t="str">
        <f t="shared" si="396"/>
        <v/>
      </c>
      <c r="K360" s="155" t="str">
        <f t="shared" si="397"/>
        <v/>
      </c>
      <c r="L360" s="449"/>
      <c r="M360" s="154" t="str">
        <f t="shared" si="380"/>
        <v/>
      </c>
      <c r="N360" s="433"/>
      <c r="O360" s="433"/>
      <c r="P360" s="95"/>
      <c r="Q360" s="178"/>
      <c r="R360" s="178" t="str">
        <f t="shared" si="381"/>
        <v/>
      </c>
      <c r="S360" s="95" t="str">
        <f t="shared" si="382"/>
        <v/>
      </c>
      <c r="T360" s="436"/>
      <c r="U360" s="95"/>
      <c r="V360" s="178"/>
      <c r="W360" s="178" t="str">
        <f t="shared" si="383"/>
        <v/>
      </c>
      <c r="X360" s="95" t="str">
        <f t="shared" si="384"/>
        <v/>
      </c>
      <c r="Y360" s="436"/>
      <c r="Z360" s="95"/>
      <c r="AA360" s="178"/>
      <c r="AB360" s="178" t="str">
        <f t="shared" si="385"/>
        <v/>
      </c>
      <c r="AC360" s="95" t="str">
        <f t="shared" si="386"/>
        <v/>
      </c>
      <c r="AD360" s="436"/>
      <c r="AE360" s="95"/>
      <c r="AF360" s="178"/>
      <c r="AG360" s="178" t="str">
        <f t="shared" si="387"/>
        <v/>
      </c>
      <c r="AH360" s="95" t="str">
        <f t="shared" si="388"/>
        <v/>
      </c>
      <c r="AI360" s="436"/>
      <c r="AJ360" s="95"/>
      <c r="AK360" s="178"/>
      <c r="AL360" s="178" t="str">
        <f t="shared" si="389"/>
        <v/>
      </c>
      <c r="AM360" s="95" t="str">
        <f t="shared" si="390"/>
        <v/>
      </c>
      <c r="AN360" s="436"/>
      <c r="AO360" s="95"/>
      <c r="AP360" s="178"/>
      <c r="AQ360" s="178" t="str">
        <f t="shared" si="391"/>
        <v/>
      </c>
      <c r="AR360" s="95" t="str">
        <f t="shared" si="392"/>
        <v/>
      </c>
      <c r="AS360" s="436"/>
      <c r="AT360" s="95"/>
      <c r="AU360" s="178"/>
      <c r="AV360" s="178" t="str">
        <f t="shared" si="393"/>
        <v/>
      </c>
      <c r="AW360" s="95" t="str">
        <f t="shared" si="394"/>
        <v/>
      </c>
      <c r="AX360" s="436"/>
    </row>
    <row r="361" spans="2:50" hidden="1">
      <c r="B361" s="435"/>
      <c r="C361" s="95">
        <f t="shared" si="379"/>
        <v>15</v>
      </c>
      <c r="D361" s="95"/>
      <c r="E361" s="95"/>
      <c r="F361" s="95"/>
      <c r="G361" s="95"/>
      <c r="H361" s="459"/>
      <c r="I361" s="154" t="str">
        <f t="shared" si="395"/>
        <v/>
      </c>
      <c r="J361" s="154" t="str">
        <f t="shared" si="396"/>
        <v/>
      </c>
      <c r="K361" s="155" t="str">
        <f t="shared" si="397"/>
        <v/>
      </c>
      <c r="L361" s="449"/>
      <c r="M361" s="154" t="str">
        <f t="shared" si="380"/>
        <v/>
      </c>
      <c r="N361" s="433"/>
      <c r="O361" s="433"/>
      <c r="P361" s="95"/>
      <c r="Q361" s="178"/>
      <c r="R361" s="178" t="str">
        <f t="shared" si="381"/>
        <v/>
      </c>
      <c r="S361" s="95" t="str">
        <f t="shared" si="382"/>
        <v/>
      </c>
      <c r="T361" s="436"/>
      <c r="U361" s="95"/>
      <c r="V361" s="178"/>
      <c r="W361" s="178" t="str">
        <f t="shared" si="383"/>
        <v/>
      </c>
      <c r="X361" s="95" t="str">
        <f t="shared" si="384"/>
        <v/>
      </c>
      <c r="Y361" s="436"/>
      <c r="Z361" s="95"/>
      <c r="AA361" s="178"/>
      <c r="AB361" s="178" t="str">
        <f t="shared" si="385"/>
        <v/>
      </c>
      <c r="AC361" s="95" t="str">
        <f t="shared" si="386"/>
        <v/>
      </c>
      <c r="AD361" s="436"/>
      <c r="AE361" s="95"/>
      <c r="AF361" s="178"/>
      <c r="AG361" s="178" t="str">
        <f t="shared" si="387"/>
        <v/>
      </c>
      <c r="AH361" s="95" t="str">
        <f t="shared" si="388"/>
        <v/>
      </c>
      <c r="AI361" s="436"/>
      <c r="AJ361" s="95"/>
      <c r="AK361" s="178"/>
      <c r="AL361" s="178" t="str">
        <f t="shared" si="389"/>
        <v/>
      </c>
      <c r="AM361" s="95" t="str">
        <f t="shared" si="390"/>
        <v/>
      </c>
      <c r="AN361" s="436"/>
      <c r="AO361" s="95"/>
      <c r="AP361" s="178"/>
      <c r="AQ361" s="178" t="str">
        <f t="shared" si="391"/>
        <v/>
      </c>
      <c r="AR361" s="95" t="str">
        <f t="shared" si="392"/>
        <v/>
      </c>
      <c r="AS361" s="436"/>
      <c r="AT361" s="95"/>
      <c r="AU361" s="178"/>
      <c r="AV361" s="178" t="str">
        <f t="shared" si="393"/>
        <v/>
      </c>
      <c r="AW361" s="95" t="str">
        <f t="shared" si="394"/>
        <v/>
      </c>
      <c r="AX361" s="436"/>
    </row>
    <row r="362" spans="2:50" ht="15.75">
      <c r="B362" s="443" t="s">
        <v>167</v>
      </c>
      <c r="C362" s="444"/>
      <c r="D362" s="444"/>
      <c r="E362" s="444"/>
      <c r="F362" s="444"/>
      <c r="G362" s="444"/>
      <c r="H362" s="444"/>
      <c r="I362" s="151"/>
      <c r="J362" s="151"/>
      <c r="K362" s="151"/>
      <c r="L362" s="151"/>
      <c r="M362" s="151"/>
      <c r="N362" s="433" t="s">
        <v>159</v>
      </c>
      <c r="O362" s="446" t="s">
        <v>106</v>
      </c>
      <c r="P362" s="448">
        <f>AT342+1</f>
        <v>45993</v>
      </c>
      <c r="Q362" s="435"/>
      <c r="R362" s="435"/>
      <c r="S362" s="435"/>
      <c r="T362" s="435"/>
      <c r="U362" s="448">
        <f>P362+1</f>
        <v>45994</v>
      </c>
      <c r="V362" s="435"/>
      <c r="W362" s="435"/>
      <c r="X362" s="435"/>
      <c r="Y362" s="435"/>
      <c r="Z362" s="448">
        <f>U362+1</f>
        <v>45995</v>
      </c>
      <c r="AA362" s="435"/>
      <c r="AB362" s="435"/>
      <c r="AC362" s="435"/>
      <c r="AD362" s="435"/>
      <c r="AE362" s="448">
        <f>Z362+1</f>
        <v>45996</v>
      </c>
      <c r="AF362" s="435"/>
      <c r="AG362" s="435"/>
      <c r="AH362" s="435"/>
      <c r="AI362" s="435"/>
      <c r="AJ362" s="448">
        <f>AE362+1</f>
        <v>45997</v>
      </c>
      <c r="AK362" s="435"/>
      <c r="AL362" s="435"/>
      <c r="AM362" s="435"/>
      <c r="AN362" s="435"/>
      <c r="AO362" s="448">
        <f>AJ362+1</f>
        <v>45998</v>
      </c>
      <c r="AP362" s="435"/>
      <c r="AQ362" s="435"/>
      <c r="AR362" s="435"/>
      <c r="AS362" s="435"/>
      <c r="AT362" s="448">
        <f>AO362+1</f>
        <v>45999</v>
      </c>
      <c r="AU362" s="435"/>
      <c r="AV362" s="435"/>
      <c r="AW362" s="435"/>
      <c r="AX362" s="435"/>
    </row>
    <row r="363" spans="2:50" ht="15.75">
      <c r="B363" s="445"/>
      <c r="C363" s="445"/>
      <c r="D363" s="445"/>
      <c r="E363" s="445"/>
      <c r="F363" s="445"/>
      <c r="G363" s="445"/>
      <c r="H363" s="445"/>
      <c r="I363" s="151"/>
      <c r="J363" s="151"/>
      <c r="K363" s="151"/>
      <c r="L363" s="151"/>
      <c r="M363" s="151"/>
      <c r="N363" s="433"/>
      <c r="O363" s="447"/>
      <c r="P363" s="448" t="s">
        <v>120</v>
      </c>
      <c r="Q363" s="435"/>
      <c r="R363" s="435"/>
      <c r="S363" s="435"/>
      <c r="T363" s="435"/>
      <c r="U363" s="448" t="s">
        <v>114</v>
      </c>
      <c r="V363" s="435"/>
      <c r="W363" s="435"/>
      <c r="X363" s="435"/>
      <c r="Y363" s="435"/>
      <c r="Z363" s="448" t="s">
        <v>115</v>
      </c>
      <c r="AA363" s="435"/>
      <c r="AB363" s="435"/>
      <c r="AC363" s="435"/>
      <c r="AD363" s="435"/>
      <c r="AE363" s="448" t="s">
        <v>116</v>
      </c>
      <c r="AF363" s="435"/>
      <c r="AG363" s="435"/>
      <c r="AH363" s="435"/>
      <c r="AI363" s="435"/>
      <c r="AJ363" s="448" t="s">
        <v>117</v>
      </c>
      <c r="AK363" s="435"/>
      <c r="AL363" s="435"/>
      <c r="AM363" s="435"/>
      <c r="AN363" s="435"/>
      <c r="AO363" s="448" t="s">
        <v>118</v>
      </c>
      <c r="AP363" s="435"/>
      <c r="AQ363" s="435"/>
      <c r="AR363" s="435"/>
      <c r="AS363" s="435"/>
      <c r="AT363" s="448" t="s">
        <v>119</v>
      </c>
      <c r="AU363" s="435"/>
      <c r="AV363" s="435"/>
      <c r="AW363" s="435"/>
      <c r="AX363" s="435"/>
    </row>
    <row r="364" spans="2:50">
      <c r="B364" s="433" t="s">
        <v>155</v>
      </c>
      <c r="C364" s="433" t="s">
        <v>147</v>
      </c>
      <c r="D364" s="433"/>
      <c r="E364" s="433" t="s">
        <v>149</v>
      </c>
      <c r="F364" s="433"/>
      <c r="G364" s="433"/>
      <c r="H364" s="440" t="s">
        <v>156</v>
      </c>
      <c r="I364" s="434" t="s">
        <v>225</v>
      </c>
      <c r="J364" s="434"/>
      <c r="K364" s="434"/>
      <c r="L364" s="434" t="s">
        <v>156</v>
      </c>
      <c r="M364" s="434" t="s">
        <v>168</v>
      </c>
      <c r="N364" s="433"/>
      <c r="O364" s="433" t="s">
        <v>158</v>
      </c>
      <c r="P364" s="430" t="s">
        <v>152</v>
      </c>
      <c r="Q364" s="431"/>
      <c r="R364" s="431"/>
      <c r="S364" s="432"/>
      <c r="T364" s="433" t="s">
        <v>156</v>
      </c>
      <c r="U364" s="430" t="s">
        <v>152</v>
      </c>
      <c r="V364" s="431"/>
      <c r="W364" s="431"/>
      <c r="X364" s="432"/>
      <c r="Y364" s="433" t="s">
        <v>156</v>
      </c>
      <c r="Z364" s="430" t="s">
        <v>152</v>
      </c>
      <c r="AA364" s="431"/>
      <c r="AB364" s="431"/>
      <c r="AC364" s="432"/>
      <c r="AD364" s="433" t="s">
        <v>156</v>
      </c>
      <c r="AE364" s="430" t="s">
        <v>152</v>
      </c>
      <c r="AF364" s="431"/>
      <c r="AG364" s="431"/>
      <c r="AH364" s="432"/>
      <c r="AI364" s="433" t="s">
        <v>156</v>
      </c>
      <c r="AJ364" s="430" t="s">
        <v>152</v>
      </c>
      <c r="AK364" s="431"/>
      <c r="AL364" s="431"/>
      <c r="AM364" s="432"/>
      <c r="AN364" s="433" t="s">
        <v>156</v>
      </c>
      <c r="AO364" s="430" t="s">
        <v>152</v>
      </c>
      <c r="AP364" s="431"/>
      <c r="AQ364" s="431"/>
      <c r="AR364" s="432"/>
      <c r="AS364" s="433" t="s">
        <v>156</v>
      </c>
      <c r="AT364" s="430" t="s">
        <v>152</v>
      </c>
      <c r="AU364" s="431"/>
      <c r="AV364" s="431"/>
      <c r="AW364" s="432"/>
      <c r="AX364" s="433" t="s">
        <v>156</v>
      </c>
    </row>
    <row r="365" spans="2:50">
      <c r="B365" s="433"/>
      <c r="C365" s="433"/>
      <c r="D365" s="433"/>
      <c r="E365" s="433" t="s">
        <v>148</v>
      </c>
      <c r="F365" s="433"/>
      <c r="G365" s="433"/>
      <c r="H365" s="441"/>
      <c r="I365" s="434" t="s">
        <v>148</v>
      </c>
      <c r="J365" s="434"/>
      <c r="K365" s="434"/>
      <c r="L365" s="434"/>
      <c r="M365" s="434"/>
      <c r="N365" s="433"/>
      <c r="O365" s="433"/>
      <c r="P365" s="430" t="s">
        <v>153</v>
      </c>
      <c r="Q365" s="431"/>
      <c r="R365" s="431"/>
      <c r="S365" s="432"/>
      <c r="T365" s="433"/>
      <c r="U365" s="430" t="s">
        <v>153</v>
      </c>
      <c r="V365" s="431"/>
      <c r="W365" s="431"/>
      <c r="X365" s="432"/>
      <c r="Y365" s="433"/>
      <c r="Z365" s="430" t="s">
        <v>153</v>
      </c>
      <c r="AA365" s="431"/>
      <c r="AB365" s="431"/>
      <c r="AC365" s="432"/>
      <c r="AD365" s="433"/>
      <c r="AE365" s="430" t="s">
        <v>153</v>
      </c>
      <c r="AF365" s="431"/>
      <c r="AG365" s="431"/>
      <c r="AH365" s="432"/>
      <c r="AI365" s="433"/>
      <c r="AJ365" s="430" t="s">
        <v>153</v>
      </c>
      <c r="AK365" s="431"/>
      <c r="AL365" s="431"/>
      <c r="AM365" s="432"/>
      <c r="AN365" s="433"/>
      <c r="AO365" s="430" t="s">
        <v>153</v>
      </c>
      <c r="AP365" s="431"/>
      <c r="AQ365" s="431"/>
      <c r="AR365" s="432"/>
      <c r="AS365" s="433"/>
      <c r="AT365" s="430" t="s">
        <v>153</v>
      </c>
      <c r="AU365" s="431"/>
      <c r="AV365" s="431"/>
      <c r="AW365" s="432"/>
      <c r="AX365" s="433"/>
    </row>
    <row r="366" spans="2:50">
      <c r="B366" s="433"/>
      <c r="C366" s="433"/>
      <c r="D366" s="433"/>
      <c r="E366" s="94" t="s">
        <v>150</v>
      </c>
      <c r="F366" s="94" t="s">
        <v>151</v>
      </c>
      <c r="G366" s="94" t="s">
        <v>154</v>
      </c>
      <c r="H366" s="442"/>
      <c r="I366" s="153" t="s">
        <v>150</v>
      </c>
      <c r="J366" s="153" t="s">
        <v>151</v>
      </c>
      <c r="K366" s="153" t="s">
        <v>154</v>
      </c>
      <c r="L366" s="434"/>
      <c r="M366" s="434"/>
      <c r="N366" s="433"/>
      <c r="O366" s="433"/>
      <c r="P366" s="94" t="s">
        <v>150</v>
      </c>
      <c r="Q366" s="94" t="s">
        <v>151</v>
      </c>
      <c r="R366" s="94" t="s">
        <v>154</v>
      </c>
      <c r="S366" s="94" t="s">
        <v>168</v>
      </c>
      <c r="T366" s="433"/>
      <c r="U366" s="94" t="s">
        <v>150</v>
      </c>
      <c r="V366" s="94" t="s">
        <v>151</v>
      </c>
      <c r="W366" s="94" t="s">
        <v>154</v>
      </c>
      <c r="X366" s="94" t="s">
        <v>168</v>
      </c>
      <c r="Y366" s="433"/>
      <c r="Z366" s="94" t="s">
        <v>150</v>
      </c>
      <c r="AA366" s="94" t="s">
        <v>151</v>
      </c>
      <c r="AB366" s="94" t="s">
        <v>154</v>
      </c>
      <c r="AC366" s="94" t="s">
        <v>168</v>
      </c>
      <c r="AD366" s="43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3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3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3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33"/>
    </row>
    <row r="367" spans="2:50">
      <c r="B367" s="435" t="s">
        <v>140</v>
      </c>
      <c r="C367" s="95">
        <f>C347</f>
        <v>1</v>
      </c>
      <c r="D367" s="95" t="s">
        <v>425</v>
      </c>
      <c r="E367" s="95">
        <v>17</v>
      </c>
      <c r="F367" s="95">
        <v>2000</v>
      </c>
      <c r="G367" s="178">
        <f t="shared" ref="G367:G368" si="398">F367/E367</f>
        <v>117.64705882352941</v>
      </c>
      <c r="H367" s="457">
        <f>AVERAGE(G367:G381)</f>
        <v>87.66968325791855</v>
      </c>
      <c r="I367" s="154">
        <f t="shared" ref="I367:I369" si="399">IFERROR(AVERAGE(P367,U367,Z367,AE367,AJ367,AO367,AT367),"")</f>
        <v>17</v>
      </c>
      <c r="J367" s="154">
        <f t="shared" ref="J367:J369" si="400">IFERROR(AVERAGE(Q367,V367,AA367,AF367,AK367,AP367,AU367),"")</f>
        <v>1915.9981878515716</v>
      </c>
      <c r="K367" s="155">
        <f t="shared" ref="K367:K369" si="401">IFERROR(AVERAGE(R367,W367,AB367,AG367,AL367,AQ367,AV367),"")</f>
        <v>112.70577575597478</v>
      </c>
      <c r="L367" s="449">
        <f>IFERROR(AVERAGE(K367:K381),"-")</f>
        <v>83.940933227150751</v>
      </c>
      <c r="M367" s="154">
        <f>IFERROR(RANK(K367, K$367:K$381),"")</f>
        <v>1</v>
      </c>
      <c r="N367" s="433"/>
      <c r="O367" s="433"/>
      <c r="P367" s="95">
        <v>17</v>
      </c>
      <c r="Q367" s="178">
        <v>1926.1538461538473</v>
      </c>
      <c r="R367" s="178">
        <f>IFERROR(Q367/P367,"")</f>
        <v>113.30316742081455</v>
      </c>
      <c r="S367" s="95">
        <f>IFERROR(RANK(R367, R$367:R$381),"")</f>
        <v>1</v>
      </c>
      <c r="T367" s="436">
        <f>AVERAGE(R367:R381)</f>
        <v>84.287330316742114</v>
      </c>
      <c r="U367" s="95">
        <v>17</v>
      </c>
      <c r="V367" s="178">
        <v>1908.9473684210534</v>
      </c>
      <c r="W367" s="178">
        <f>IFERROR(V367/U367,"")</f>
        <v>112.29102167182667</v>
      </c>
      <c r="X367" s="95">
        <f>IFERROR(RANK(W367, W$367:W$381),"")</f>
        <v>1</v>
      </c>
      <c r="Y367" s="436">
        <f>AVERAGE(W367:W381)</f>
        <v>83.61180742592127</v>
      </c>
      <c r="Z367" s="95">
        <v>17</v>
      </c>
      <c r="AA367" s="178">
        <v>1923.2432432432438</v>
      </c>
      <c r="AB367" s="178">
        <f>IFERROR(AA367/Z367,"")</f>
        <v>113.13195548489669</v>
      </c>
      <c r="AC367" s="95">
        <f>IFERROR(RANK(AB367, AB$367:AB$381),"")</f>
        <v>1</v>
      </c>
      <c r="AD367" s="436">
        <f>AVERAGE(AB367:AB381)</f>
        <v>84.171436799520308</v>
      </c>
      <c r="AE367" s="95">
        <v>17</v>
      </c>
      <c r="AF367" s="178">
        <v>1919.9999999999984</v>
      </c>
      <c r="AG367" s="178">
        <f>IFERROR(AF367/AE367,"")</f>
        <v>112.94117647058815</v>
      </c>
      <c r="AH367" s="95">
        <f>IFERROR(RANK(AG367, AG$367:AG$381),"")</f>
        <v>1</v>
      </c>
      <c r="AI367" s="436">
        <f>AVERAGE(AG367:AG381)</f>
        <v>84.162895927601767</v>
      </c>
      <c r="AJ367" s="95">
        <v>17</v>
      </c>
      <c r="AK367" s="178">
        <v>1919.9999999999995</v>
      </c>
      <c r="AL367" s="178">
        <f>IFERROR(AK367/AJ367,"")</f>
        <v>112.9411764705882</v>
      </c>
      <c r="AM367" s="95">
        <f>IFERROR(RANK(AL367, AL$367:AL$381),"")</f>
        <v>1</v>
      </c>
      <c r="AN367" s="436">
        <f>AVERAGE(AL367:AL381)</f>
        <v>84.136966800549075</v>
      </c>
      <c r="AO367" s="95">
        <v>17</v>
      </c>
      <c r="AP367" s="178">
        <v>1906.5000000000009</v>
      </c>
      <c r="AQ367" s="178">
        <f>IFERROR(AP367/AO367,"")</f>
        <v>112.14705882352946</v>
      </c>
      <c r="AR367" s="95">
        <f>IFERROR(RANK(AQ367, AQ$367:AQ$381),"")</f>
        <v>1</v>
      </c>
      <c r="AS367" s="436">
        <f>AVERAGE(AQ367:AQ381)</f>
        <v>83.485777357993257</v>
      </c>
      <c r="AT367" s="95">
        <v>17</v>
      </c>
      <c r="AU367" s="178">
        <v>1907.1428571428564</v>
      </c>
      <c r="AV367" s="178">
        <f>IFERROR(AU367/AT367,"")</f>
        <v>112.1848739495798</v>
      </c>
      <c r="AW367" s="95">
        <f>IFERROR(RANK(AV367, AV$367:AV$381),"")</f>
        <v>1</v>
      </c>
      <c r="AX367" s="436">
        <f>AVERAGE(AV367:AV381)</f>
        <v>83.730317961727494</v>
      </c>
    </row>
    <row r="368" spans="2:50">
      <c r="B368" s="435"/>
      <c r="C368" s="95">
        <f t="shared" ref="C368:C381" si="402">C348</f>
        <v>2</v>
      </c>
      <c r="D368" s="95" t="s">
        <v>426</v>
      </c>
      <c r="E368" s="95">
        <v>26</v>
      </c>
      <c r="F368" s="95">
        <v>1500</v>
      </c>
      <c r="G368" s="178">
        <f t="shared" si="398"/>
        <v>57.692307692307693</v>
      </c>
      <c r="H368" s="458"/>
      <c r="I368" s="154">
        <f t="shared" si="399"/>
        <v>26</v>
      </c>
      <c r="J368" s="154">
        <f t="shared" si="400"/>
        <v>1434.5783581564949</v>
      </c>
      <c r="K368" s="155">
        <f t="shared" si="401"/>
        <v>55.176090698326725</v>
      </c>
      <c r="L368" s="449"/>
      <c r="M368" s="154">
        <f t="shared" ref="M368:M381" si="403">IFERROR(RANK(K368, K$367:K$381),"")</f>
        <v>2</v>
      </c>
      <c r="N368" s="433"/>
      <c r="O368" s="433"/>
      <c r="P368" s="95">
        <v>26</v>
      </c>
      <c r="Q368" s="178">
        <v>1437.0588235294117</v>
      </c>
      <c r="R368" s="178">
        <f t="shared" ref="R368:R381" si="404">IFERROR(Q368/P368,"")</f>
        <v>55.271493212669682</v>
      </c>
      <c r="S368" s="95">
        <f t="shared" ref="S368:S381" si="405">IFERROR(RANK(R368, R$367:R$381),"")</f>
        <v>2</v>
      </c>
      <c r="T368" s="436"/>
      <c r="U368" s="95">
        <v>26</v>
      </c>
      <c r="V368" s="178">
        <v>1428.2474226804129</v>
      </c>
      <c r="W368" s="178">
        <f t="shared" ref="W368:W381" si="406">IFERROR(V368/U368,"")</f>
        <v>54.932593180015878</v>
      </c>
      <c r="X368" s="95">
        <f t="shared" ref="X368:X381" si="407">IFERROR(RANK(W368, W$367:W$381),"")</f>
        <v>2</v>
      </c>
      <c r="Y368" s="436"/>
      <c r="Z368" s="95">
        <v>26</v>
      </c>
      <c r="AA368" s="178">
        <v>1435.4838709677422</v>
      </c>
      <c r="AB368" s="178">
        <f t="shared" ref="AB368:AB381" si="408">IFERROR(AA368/Z368,"")</f>
        <v>55.210918114143929</v>
      </c>
      <c r="AC368" s="95">
        <f t="shared" ref="AC368:AC381" si="409">IFERROR(RANK(AB368, AB$367:AB$381),"")</f>
        <v>2</v>
      </c>
      <c r="AD368" s="436"/>
      <c r="AE368" s="95">
        <v>26</v>
      </c>
      <c r="AF368" s="178">
        <v>1440.0000000000002</v>
      </c>
      <c r="AG368" s="178">
        <f t="shared" ref="AG368:AG381" si="410">IFERROR(AF368/AE368,"")</f>
        <v>55.384615384615394</v>
      </c>
      <c r="AH368" s="95">
        <f t="shared" ref="AH368:AH381" si="411">IFERROR(RANK(AG368, AG$367:AG$381),"")</f>
        <v>2</v>
      </c>
      <c r="AI368" s="436"/>
      <c r="AJ368" s="95">
        <v>26</v>
      </c>
      <c r="AK368" s="178">
        <v>1438.6516853932585</v>
      </c>
      <c r="AL368" s="178">
        <f t="shared" ref="AL368:AL381" si="412">IFERROR(AK368/AJ368,"")</f>
        <v>55.33275713050994</v>
      </c>
      <c r="AM368" s="95">
        <f t="shared" ref="AM368:AM381" si="413">IFERROR(RANK(AL368, AL$367:AL$381),"")</f>
        <v>2</v>
      </c>
      <c r="AN368" s="436"/>
      <c r="AO368" s="95">
        <v>26</v>
      </c>
      <c r="AP368" s="178">
        <v>1425.4368932038835</v>
      </c>
      <c r="AQ368" s="178">
        <f t="shared" ref="AQ368:AQ381" si="414">IFERROR(AP368/AO368,"")</f>
        <v>54.824495892457058</v>
      </c>
      <c r="AR368" s="95">
        <f t="shared" ref="AR368:AR381" si="415">IFERROR(RANK(AQ368, AQ$367:AQ$381),"")</f>
        <v>2</v>
      </c>
      <c r="AS368" s="436"/>
      <c r="AT368" s="95">
        <v>26</v>
      </c>
      <c r="AU368" s="178">
        <v>1437.1698113207549</v>
      </c>
      <c r="AV368" s="178">
        <f t="shared" ref="AV368:AV381" si="416">IFERROR(AU368/AT368,"")</f>
        <v>55.275761973875191</v>
      </c>
      <c r="AW368" s="95">
        <f t="shared" ref="AW368:AW381" si="417">IFERROR(RANK(AV368, AV$367:AV$381),"")</f>
        <v>2</v>
      </c>
      <c r="AX368" s="436"/>
    </row>
    <row r="369" spans="2:50">
      <c r="B369" s="435"/>
      <c r="C369" s="95">
        <f t="shared" si="402"/>
        <v>3</v>
      </c>
      <c r="D369" s="95"/>
      <c r="E369" s="95"/>
      <c r="F369" s="95"/>
      <c r="G369" s="95"/>
      <c r="H369" s="458"/>
      <c r="I369" s="154" t="str">
        <f t="shared" si="399"/>
        <v/>
      </c>
      <c r="J369" s="154" t="str">
        <f t="shared" si="400"/>
        <v/>
      </c>
      <c r="K369" s="155" t="str">
        <f t="shared" si="401"/>
        <v/>
      </c>
      <c r="L369" s="449"/>
      <c r="M369" s="154" t="str">
        <f t="shared" si="403"/>
        <v/>
      </c>
      <c r="N369" s="433"/>
      <c r="O369" s="433"/>
      <c r="P369" s="95"/>
      <c r="Q369" s="178"/>
      <c r="R369" s="178" t="str">
        <f t="shared" si="404"/>
        <v/>
      </c>
      <c r="S369" s="95" t="str">
        <f t="shared" si="405"/>
        <v/>
      </c>
      <c r="T369" s="436"/>
      <c r="U369" s="95"/>
      <c r="V369" s="178"/>
      <c r="W369" s="178" t="str">
        <f t="shared" si="406"/>
        <v/>
      </c>
      <c r="X369" s="95" t="str">
        <f t="shared" si="407"/>
        <v/>
      </c>
      <c r="Y369" s="436"/>
      <c r="Z369" s="95"/>
      <c r="AA369" s="178"/>
      <c r="AB369" s="178" t="str">
        <f t="shared" si="408"/>
        <v/>
      </c>
      <c r="AC369" s="95" t="str">
        <f t="shared" si="409"/>
        <v/>
      </c>
      <c r="AD369" s="436"/>
      <c r="AE369" s="95"/>
      <c r="AF369" s="178"/>
      <c r="AG369" s="178" t="str">
        <f t="shared" si="410"/>
        <v/>
      </c>
      <c r="AH369" s="95" t="str">
        <f t="shared" si="411"/>
        <v/>
      </c>
      <c r="AI369" s="436"/>
      <c r="AJ369" s="95"/>
      <c r="AK369" s="178"/>
      <c r="AL369" s="178" t="str">
        <f t="shared" si="412"/>
        <v/>
      </c>
      <c r="AM369" s="95" t="str">
        <f t="shared" si="413"/>
        <v/>
      </c>
      <c r="AN369" s="436"/>
      <c r="AO369" s="95"/>
      <c r="AP369" s="178"/>
      <c r="AQ369" s="178" t="str">
        <f t="shared" si="414"/>
        <v/>
      </c>
      <c r="AR369" s="95" t="str">
        <f t="shared" si="415"/>
        <v/>
      </c>
      <c r="AS369" s="436"/>
      <c r="AT369" s="95"/>
      <c r="AU369" s="178"/>
      <c r="AV369" s="178" t="str">
        <f t="shared" si="416"/>
        <v/>
      </c>
      <c r="AW369" s="95" t="str">
        <f t="shared" si="417"/>
        <v/>
      </c>
      <c r="AX369" s="436"/>
    </row>
    <row r="370" spans="2:50">
      <c r="B370" s="435"/>
      <c r="C370" s="95">
        <f t="shared" si="402"/>
        <v>4</v>
      </c>
      <c r="D370" s="95"/>
      <c r="E370" s="95"/>
      <c r="F370" s="95"/>
      <c r="G370" s="95"/>
      <c r="H370" s="458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9"/>
      <c r="M370" s="154" t="str">
        <f t="shared" si="403"/>
        <v/>
      </c>
      <c r="N370" s="433"/>
      <c r="O370" s="433"/>
      <c r="P370" s="95"/>
      <c r="Q370" s="178"/>
      <c r="R370" s="178" t="str">
        <f t="shared" si="404"/>
        <v/>
      </c>
      <c r="S370" s="95" t="str">
        <f t="shared" si="405"/>
        <v/>
      </c>
      <c r="T370" s="436"/>
      <c r="U370" s="95"/>
      <c r="V370" s="178"/>
      <c r="W370" s="178" t="str">
        <f t="shared" si="406"/>
        <v/>
      </c>
      <c r="X370" s="95" t="str">
        <f t="shared" si="407"/>
        <v/>
      </c>
      <c r="Y370" s="436"/>
      <c r="Z370" s="95"/>
      <c r="AA370" s="178"/>
      <c r="AB370" s="178" t="str">
        <f t="shared" si="408"/>
        <v/>
      </c>
      <c r="AC370" s="95" t="str">
        <f t="shared" si="409"/>
        <v/>
      </c>
      <c r="AD370" s="436"/>
      <c r="AE370" s="95"/>
      <c r="AF370" s="178"/>
      <c r="AG370" s="178" t="str">
        <f t="shared" si="410"/>
        <v/>
      </c>
      <c r="AH370" s="95" t="str">
        <f t="shared" si="411"/>
        <v/>
      </c>
      <c r="AI370" s="436"/>
      <c r="AJ370" s="95"/>
      <c r="AK370" s="178"/>
      <c r="AL370" s="178" t="str">
        <f t="shared" si="412"/>
        <v/>
      </c>
      <c r="AM370" s="95" t="str">
        <f t="shared" si="413"/>
        <v/>
      </c>
      <c r="AN370" s="436"/>
      <c r="AO370" s="95"/>
      <c r="AP370" s="178"/>
      <c r="AQ370" s="178" t="str">
        <f t="shared" si="414"/>
        <v/>
      </c>
      <c r="AR370" s="95" t="str">
        <f t="shared" si="415"/>
        <v/>
      </c>
      <c r="AS370" s="436"/>
      <c r="AT370" s="95"/>
      <c r="AU370" s="178"/>
      <c r="AV370" s="178" t="str">
        <f t="shared" si="416"/>
        <v/>
      </c>
      <c r="AW370" s="95" t="str">
        <f t="shared" si="417"/>
        <v/>
      </c>
      <c r="AX370" s="436"/>
    </row>
    <row r="371" spans="2:50">
      <c r="B371" s="435"/>
      <c r="C371" s="95">
        <f t="shared" si="402"/>
        <v>5</v>
      </c>
      <c r="D371" s="95"/>
      <c r="E371" s="95"/>
      <c r="F371" s="95"/>
      <c r="G371" s="95"/>
      <c r="H371" s="458"/>
      <c r="I371" s="154" t="str">
        <f t="shared" ref="I371:I381" si="418">IFERROR(AVERAGE(P371,U371,Z371,AE371,AJ371,AO371,AT371),"")</f>
        <v/>
      </c>
      <c r="J371" s="154" t="str">
        <f t="shared" ref="J371:J381" si="419">IFERROR(AVERAGE(Q371,V371,AA371,AF371,AK371,AP371,AU371),"")</f>
        <v/>
      </c>
      <c r="K371" s="155" t="str">
        <f t="shared" ref="K371:K381" si="420">IFERROR(AVERAGE(R371,W371,AB371,AG371,AL371,AQ371,AV371),"")</f>
        <v/>
      </c>
      <c r="L371" s="449"/>
      <c r="M371" s="154" t="str">
        <f t="shared" si="403"/>
        <v/>
      </c>
      <c r="N371" s="433"/>
      <c r="O371" s="433"/>
      <c r="P371" s="95"/>
      <c r="Q371" s="178"/>
      <c r="R371" s="178" t="str">
        <f t="shared" si="404"/>
        <v/>
      </c>
      <c r="S371" s="95" t="str">
        <f t="shared" si="405"/>
        <v/>
      </c>
      <c r="T371" s="436"/>
      <c r="U371" s="95"/>
      <c r="V371" s="178"/>
      <c r="W371" s="178" t="str">
        <f t="shared" si="406"/>
        <v/>
      </c>
      <c r="X371" s="95" t="str">
        <f t="shared" si="407"/>
        <v/>
      </c>
      <c r="Y371" s="436"/>
      <c r="Z371" s="95"/>
      <c r="AA371" s="178"/>
      <c r="AB371" s="178" t="str">
        <f t="shared" si="408"/>
        <v/>
      </c>
      <c r="AC371" s="95" t="str">
        <f t="shared" si="409"/>
        <v/>
      </c>
      <c r="AD371" s="436"/>
      <c r="AE371" s="95"/>
      <c r="AF371" s="178"/>
      <c r="AG371" s="178" t="str">
        <f t="shared" si="410"/>
        <v/>
      </c>
      <c r="AH371" s="95" t="str">
        <f t="shared" si="411"/>
        <v/>
      </c>
      <c r="AI371" s="436"/>
      <c r="AJ371" s="95"/>
      <c r="AK371" s="178"/>
      <c r="AL371" s="178" t="str">
        <f t="shared" si="412"/>
        <v/>
      </c>
      <c r="AM371" s="95" t="str">
        <f t="shared" si="413"/>
        <v/>
      </c>
      <c r="AN371" s="436"/>
      <c r="AO371" s="95"/>
      <c r="AP371" s="178"/>
      <c r="AQ371" s="178" t="str">
        <f t="shared" si="414"/>
        <v/>
      </c>
      <c r="AR371" s="95" t="str">
        <f t="shared" si="415"/>
        <v/>
      </c>
      <c r="AS371" s="436"/>
      <c r="AT371" s="95"/>
      <c r="AU371" s="178"/>
      <c r="AV371" s="178" t="str">
        <f t="shared" si="416"/>
        <v/>
      </c>
      <c r="AW371" s="95" t="str">
        <f t="shared" si="417"/>
        <v/>
      </c>
      <c r="AX371" s="436"/>
    </row>
    <row r="372" spans="2:50">
      <c r="B372" s="435"/>
      <c r="C372" s="95">
        <f t="shared" si="402"/>
        <v>6</v>
      </c>
      <c r="D372" s="95"/>
      <c r="E372" s="95"/>
      <c r="F372" s="95"/>
      <c r="G372" s="95"/>
      <c r="H372" s="458"/>
      <c r="I372" s="154" t="str">
        <f t="shared" si="418"/>
        <v/>
      </c>
      <c r="J372" s="154" t="str">
        <f t="shared" si="419"/>
        <v/>
      </c>
      <c r="K372" s="155" t="str">
        <f t="shared" si="420"/>
        <v/>
      </c>
      <c r="L372" s="449"/>
      <c r="M372" s="154" t="str">
        <f t="shared" si="403"/>
        <v/>
      </c>
      <c r="N372" s="433"/>
      <c r="O372" s="433"/>
      <c r="P372" s="95"/>
      <c r="Q372" s="178"/>
      <c r="R372" s="178" t="str">
        <f t="shared" si="404"/>
        <v/>
      </c>
      <c r="S372" s="95" t="str">
        <f t="shared" si="405"/>
        <v/>
      </c>
      <c r="T372" s="436"/>
      <c r="U372" s="95"/>
      <c r="V372" s="178"/>
      <c r="W372" s="178" t="str">
        <f t="shared" si="406"/>
        <v/>
      </c>
      <c r="X372" s="95" t="str">
        <f t="shared" si="407"/>
        <v/>
      </c>
      <c r="Y372" s="436"/>
      <c r="Z372" s="95"/>
      <c r="AA372" s="178"/>
      <c r="AB372" s="178" t="str">
        <f t="shared" si="408"/>
        <v/>
      </c>
      <c r="AC372" s="95" t="str">
        <f t="shared" si="409"/>
        <v/>
      </c>
      <c r="AD372" s="436"/>
      <c r="AE372" s="95"/>
      <c r="AF372" s="178"/>
      <c r="AG372" s="178" t="str">
        <f t="shared" si="410"/>
        <v/>
      </c>
      <c r="AH372" s="95" t="str">
        <f t="shared" si="411"/>
        <v/>
      </c>
      <c r="AI372" s="436"/>
      <c r="AJ372" s="95"/>
      <c r="AK372" s="178"/>
      <c r="AL372" s="178" t="str">
        <f t="shared" si="412"/>
        <v/>
      </c>
      <c r="AM372" s="95" t="str">
        <f t="shared" si="413"/>
        <v/>
      </c>
      <c r="AN372" s="436"/>
      <c r="AO372" s="95"/>
      <c r="AP372" s="178"/>
      <c r="AQ372" s="178" t="str">
        <f t="shared" si="414"/>
        <v/>
      </c>
      <c r="AR372" s="95" t="str">
        <f t="shared" si="415"/>
        <v/>
      </c>
      <c r="AS372" s="436"/>
      <c r="AT372" s="95"/>
      <c r="AU372" s="178"/>
      <c r="AV372" s="178" t="str">
        <f t="shared" si="416"/>
        <v/>
      </c>
      <c r="AW372" s="95" t="str">
        <f t="shared" si="417"/>
        <v/>
      </c>
      <c r="AX372" s="436"/>
    </row>
    <row r="373" spans="2:50">
      <c r="B373" s="435"/>
      <c r="C373" s="95">
        <f t="shared" si="402"/>
        <v>7</v>
      </c>
      <c r="D373" s="95"/>
      <c r="E373" s="95"/>
      <c r="F373" s="95"/>
      <c r="G373" s="95"/>
      <c r="H373" s="458"/>
      <c r="I373" s="154" t="str">
        <f t="shared" si="418"/>
        <v/>
      </c>
      <c r="J373" s="154" t="str">
        <f t="shared" si="419"/>
        <v/>
      </c>
      <c r="K373" s="155" t="str">
        <f t="shared" si="420"/>
        <v/>
      </c>
      <c r="L373" s="449"/>
      <c r="M373" s="154" t="str">
        <f t="shared" si="403"/>
        <v/>
      </c>
      <c r="N373" s="433"/>
      <c r="O373" s="433"/>
      <c r="P373" s="95"/>
      <c r="Q373" s="178"/>
      <c r="R373" s="178" t="str">
        <f t="shared" si="404"/>
        <v/>
      </c>
      <c r="S373" s="95" t="str">
        <f t="shared" si="405"/>
        <v/>
      </c>
      <c r="T373" s="436"/>
      <c r="U373" s="95"/>
      <c r="V373" s="178"/>
      <c r="W373" s="178" t="str">
        <f t="shared" si="406"/>
        <v/>
      </c>
      <c r="X373" s="95" t="str">
        <f t="shared" si="407"/>
        <v/>
      </c>
      <c r="Y373" s="436"/>
      <c r="Z373" s="95"/>
      <c r="AA373" s="178"/>
      <c r="AB373" s="178" t="str">
        <f t="shared" si="408"/>
        <v/>
      </c>
      <c r="AC373" s="95" t="str">
        <f t="shared" si="409"/>
        <v/>
      </c>
      <c r="AD373" s="436"/>
      <c r="AE373" s="95"/>
      <c r="AF373" s="178"/>
      <c r="AG373" s="178" t="str">
        <f t="shared" si="410"/>
        <v/>
      </c>
      <c r="AH373" s="95" t="str">
        <f t="shared" si="411"/>
        <v/>
      </c>
      <c r="AI373" s="436"/>
      <c r="AJ373" s="95"/>
      <c r="AK373" s="178"/>
      <c r="AL373" s="178" t="str">
        <f t="shared" si="412"/>
        <v/>
      </c>
      <c r="AM373" s="95" t="str">
        <f t="shared" si="413"/>
        <v/>
      </c>
      <c r="AN373" s="436"/>
      <c r="AO373" s="95"/>
      <c r="AP373" s="178"/>
      <c r="AQ373" s="178" t="str">
        <f t="shared" si="414"/>
        <v/>
      </c>
      <c r="AR373" s="95" t="str">
        <f t="shared" si="415"/>
        <v/>
      </c>
      <c r="AS373" s="436"/>
      <c r="AT373" s="95"/>
      <c r="AU373" s="178"/>
      <c r="AV373" s="178" t="str">
        <f t="shared" si="416"/>
        <v/>
      </c>
      <c r="AW373" s="95" t="str">
        <f t="shared" si="417"/>
        <v/>
      </c>
      <c r="AX373" s="436"/>
    </row>
    <row r="374" spans="2:50">
      <c r="B374" s="435"/>
      <c r="C374" s="95">
        <f t="shared" si="402"/>
        <v>8</v>
      </c>
      <c r="D374" s="95"/>
      <c r="E374" s="95"/>
      <c r="F374" s="95"/>
      <c r="G374" s="95"/>
      <c r="H374" s="458"/>
      <c r="I374" s="154" t="str">
        <f t="shared" si="418"/>
        <v/>
      </c>
      <c r="J374" s="154" t="str">
        <f t="shared" si="419"/>
        <v/>
      </c>
      <c r="K374" s="155" t="str">
        <f t="shared" si="420"/>
        <v/>
      </c>
      <c r="L374" s="449"/>
      <c r="M374" s="154" t="str">
        <f t="shared" si="403"/>
        <v/>
      </c>
      <c r="N374" s="433"/>
      <c r="O374" s="433"/>
      <c r="P374" s="95"/>
      <c r="Q374" s="178"/>
      <c r="R374" s="178" t="str">
        <f t="shared" si="404"/>
        <v/>
      </c>
      <c r="S374" s="95" t="str">
        <f t="shared" si="405"/>
        <v/>
      </c>
      <c r="T374" s="436"/>
      <c r="U374" s="95"/>
      <c r="V374" s="178"/>
      <c r="W374" s="178" t="str">
        <f t="shared" si="406"/>
        <v/>
      </c>
      <c r="X374" s="95" t="str">
        <f t="shared" si="407"/>
        <v/>
      </c>
      <c r="Y374" s="436"/>
      <c r="Z374" s="95"/>
      <c r="AA374" s="178"/>
      <c r="AB374" s="178" t="str">
        <f t="shared" si="408"/>
        <v/>
      </c>
      <c r="AC374" s="95" t="str">
        <f t="shared" si="409"/>
        <v/>
      </c>
      <c r="AD374" s="436"/>
      <c r="AE374" s="95"/>
      <c r="AF374" s="178"/>
      <c r="AG374" s="178" t="str">
        <f t="shared" si="410"/>
        <v/>
      </c>
      <c r="AH374" s="95" t="str">
        <f t="shared" si="411"/>
        <v/>
      </c>
      <c r="AI374" s="436"/>
      <c r="AJ374" s="95"/>
      <c r="AK374" s="178"/>
      <c r="AL374" s="178" t="str">
        <f t="shared" si="412"/>
        <v/>
      </c>
      <c r="AM374" s="95" t="str">
        <f t="shared" si="413"/>
        <v/>
      </c>
      <c r="AN374" s="436"/>
      <c r="AO374" s="95"/>
      <c r="AP374" s="178"/>
      <c r="AQ374" s="178" t="str">
        <f t="shared" si="414"/>
        <v/>
      </c>
      <c r="AR374" s="95" t="str">
        <f t="shared" si="415"/>
        <v/>
      </c>
      <c r="AS374" s="436"/>
      <c r="AT374" s="95"/>
      <c r="AU374" s="178"/>
      <c r="AV374" s="178" t="str">
        <f t="shared" si="416"/>
        <v/>
      </c>
      <c r="AW374" s="95" t="str">
        <f t="shared" si="417"/>
        <v/>
      </c>
      <c r="AX374" s="436"/>
    </row>
    <row r="375" spans="2:50">
      <c r="B375" s="435"/>
      <c r="C375" s="95">
        <f t="shared" si="402"/>
        <v>9</v>
      </c>
      <c r="D375" s="95"/>
      <c r="E375" s="95"/>
      <c r="F375" s="95"/>
      <c r="G375" s="95"/>
      <c r="H375" s="458"/>
      <c r="I375" s="154" t="str">
        <f t="shared" si="418"/>
        <v/>
      </c>
      <c r="J375" s="154" t="str">
        <f t="shared" si="419"/>
        <v/>
      </c>
      <c r="K375" s="155" t="str">
        <f t="shared" si="420"/>
        <v/>
      </c>
      <c r="L375" s="449"/>
      <c r="M375" s="154" t="str">
        <f t="shared" si="403"/>
        <v/>
      </c>
      <c r="N375" s="433"/>
      <c r="O375" s="433"/>
      <c r="P375" s="95"/>
      <c r="Q375" s="178"/>
      <c r="R375" s="178" t="str">
        <f t="shared" si="404"/>
        <v/>
      </c>
      <c r="S375" s="95" t="str">
        <f t="shared" si="405"/>
        <v/>
      </c>
      <c r="T375" s="436"/>
      <c r="U375" s="95"/>
      <c r="V375" s="178"/>
      <c r="W375" s="178" t="str">
        <f t="shared" si="406"/>
        <v/>
      </c>
      <c r="X375" s="95" t="str">
        <f t="shared" si="407"/>
        <v/>
      </c>
      <c r="Y375" s="436"/>
      <c r="Z375" s="95"/>
      <c r="AA375" s="178"/>
      <c r="AB375" s="178" t="str">
        <f t="shared" si="408"/>
        <v/>
      </c>
      <c r="AC375" s="95" t="str">
        <f t="shared" si="409"/>
        <v/>
      </c>
      <c r="AD375" s="436"/>
      <c r="AE375" s="95"/>
      <c r="AF375" s="178"/>
      <c r="AG375" s="178" t="str">
        <f t="shared" si="410"/>
        <v/>
      </c>
      <c r="AH375" s="95" t="str">
        <f t="shared" si="411"/>
        <v/>
      </c>
      <c r="AI375" s="436"/>
      <c r="AJ375" s="95"/>
      <c r="AK375" s="178"/>
      <c r="AL375" s="178" t="str">
        <f t="shared" si="412"/>
        <v/>
      </c>
      <c r="AM375" s="95" t="str">
        <f t="shared" si="413"/>
        <v/>
      </c>
      <c r="AN375" s="436"/>
      <c r="AO375" s="95"/>
      <c r="AP375" s="178"/>
      <c r="AQ375" s="178" t="str">
        <f t="shared" si="414"/>
        <v/>
      </c>
      <c r="AR375" s="95" t="str">
        <f t="shared" si="415"/>
        <v/>
      </c>
      <c r="AS375" s="436"/>
      <c r="AT375" s="95"/>
      <c r="AU375" s="178"/>
      <c r="AV375" s="178" t="str">
        <f t="shared" si="416"/>
        <v/>
      </c>
      <c r="AW375" s="95" t="str">
        <f t="shared" si="417"/>
        <v/>
      </c>
      <c r="AX375" s="436"/>
    </row>
    <row r="376" spans="2:50">
      <c r="B376" s="435"/>
      <c r="C376" s="95">
        <f t="shared" si="402"/>
        <v>10</v>
      </c>
      <c r="D376" s="95"/>
      <c r="E376" s="95"/>
      <c r="F376" s="95"/>
      <c r="G376" s="95"/>
      <c r="H376" s="458"/>
      <c r="I376" s="154" t="str">
        <f t="shared" si="418"/>
        <v/>
      </c>
      <c r="J376" s="154" t="str">
        <f t="shared" si="419"/>
        <v/>
      </c>
      <c r="K376" s="155" t="str">
        <f t="shared" si="420"/>
        <v/>
      </c>
      <c r="L376" s="449"/>
      <c r="M376" s="154" t="str">
        <f t="shared" si="403"/>
        <v/>
      </c>
      <c r="N376" s="433"/>
      <c r="O376" s="433"/>
      <c r="P376" s="95"/>
      <c r="Q376" s="178"/>
      <c r="R376" s="178" t="str">
        <f t="shared" si="404"/>
        <v/>
      </c>
      <c r="S376" s="95" t="str">
        <f t="shared" si="405"/>
        <v/>
      </c>
      <c r="T376" s="436"/>
      <c r="U376" s="95"/>
      <c r="V376" s="178"/>
      <c r="W376" s="178" t="str">
        <f t="shared" si="406"/>
        <v/>
      </c>
      <c r="X376" s="95" t="str">
        <f t="shared" si="407"/>
        <v/>
      </c>
      <c r="Y376" s="436"/>
      <c r="Z376" s="95"/>
      <c r="AA376" s="178"/>
      <c r="AB376" s="178" t="str">
        <f t="shared" si="408"/>
        <v/>
      </c>
      <c r="AC376" s="95" t="str">
        <f t="shared" si="409"/>
        <v/>
      </c>
      <c r="AD376" s="436"/>
      <c r="AE376" s="95"/>
      <c r="AF376" s="178"/>
      <c r="AG376" s="178" t="str">
        <f t="shared" si="410"/>
        <v/>
      </c>
      <c r="AH376" s="95" t="str">
        <f t="shared" si="411"/>
        <v/>
      </c>
      <c r="AI376" s="436"/>
      <c r="AJ376" s="95"/>
      <c r="AK376" s="178"/>
      <c r="AL376" s="178" t="str">
        <f t="shared" si="412"/>
        <v/>
      </c>
      <c r="AM376" s="95" t="str">
        <f t="shared" si="413"/>
        <v/>
      </c>
      <c r="AN376" s="436"/>
      <c r="AO376" s="95"/>
      <c r="AP376" s="178"/>
      <c r="AQ376" s="178" t="str">
        <f t="shared" si="414"/>
        <v/>
      </c>
      <c r="AR376" s="95" t="str">
        <f t="shared" si="415"/>
        <v/>
      </c>
      <c r="AS376" s="436"/>
      <c r="AT376" s="95"/>
      <c r="AU376" s="178"/>
      <c r="AV376" s="178" t="str">
        <f t="shared" si="416"/>
        <v/>
      </c>
      <c r="AW376" s="95" t="str">
        <f t="shared" si="417"/>
        <v/>
      </c>
      <c r="AX376" s="436"/>
    </row>
    <row r="377" spans="2:50">
      <c r="B377" s="435"/>
      <c r="C377" s="95">
        <f t="shared" si="402"/>
        <v>11</v>
      </c>
      <c r="D377" s="95"/>
      <c r="E377" s="95"/>
      <c r="F377" s="95"/>
      <c r="G377" s="95"/>
      <c r="H377" s="458"/>
      <c r="I377" s="154" t="str">
        <f t="shared" si="418"/>
        <v/>
      </c>
      <c r="J377" s="154" t="str">
        <f t="shared" si="419"/>
        <v/>
      </c>
      <c r="K377" s="155" t="str">
        <f t="shared" si="420"/>
        <v/>
      </c>
      <c r="L377" s="449"/>
      <c r="M377" s="154" t="str">
        <f t="shared" si="403"/>
        <v/>
      </c>
      <c r="N377" s="433"/>
      <c r="O377" s="433"/>
      <c r="P377" s="95"/>
      <c r="Q377" s="178"/>
      <c r="R377" s="178" t="str">
        <f t="shared" si="404"/>
        <v/>
      </c>
      <c r="S377" s="95" t="str">
        <f t="shared" si="405"/>
        <v/>
      </c>
      <c r="T377" s="436"/>
      <c r="U377" s="95"/>
      <c r="V377" s="178"/>
      <c r="W377" s="178" t="str">
        <f t="shared" si="406"/>
        <v/>
      </c>
      <c r="X377" s="95" t="str">
        <f t="shared" si="407"/>
        <v/>
      </c>
      <c r="Y377" s="436"/>
      <c r="Z377" s="95"/>
      <c r="AA377" s="178"/>
      <c r="AB377" s="178" t="str">
        <f t="shared" si="408"/>
        <v/>
      </c>
      <c r="AC377" s="95" t="str">
        <f t="shared" si="409"/>
        <v/>
      </c>
      <c r="AD377" s="436"/>
      <c r="AE377" s="95"/>
      <c r="AF377" s="178"/>
      <c r="AG377" s="178" t="str">
        <f t="shared" si="410"/>
        <v/>
      </c>
      <c r="AH377" s="95" t="str">
        <f t="shared" si="411"/>
        <v/>
      </c>
      <c r="AI377" s="436"/>
      <c r="AJ377" s="95"/>
      <c r="AK377" s="178"/>
      <c r="AL377" s="178" t="str">
        <f t="shared" si="412"/>
        <v/>
      </c>
      <c r="AM377" s="95" t="str">
        <f t="shared" si="413"/>
        <v/>
      </c>
      <c r="AN377" s="436"/>
      <c r="AO377" s="95"/>
      <c r="AP377" s="178"/>
      <c r="AQ377" s="178" t="str">
        <f t="shared" si="414"/>
        <v/>
      </c>
      <c r="AR377" s="95" t="str">
        <f t="shared" si="415"/>
        <v/>
      </c>
      <c r="AS377" s="436"/>
      <c r="AT377" s="95"/>
      <c r="AU377" s="178"/>
      <c r="AV377" s="178" t="str">
        <f t="shared" si="416"/>
        <v/>
      </c>
      <c r="AW377" s="95" t="str">
        <f t="shared" si="417"/>
        <v/>
      </c>
      <c r="AX377" s="436"/>
    </row>
    <row r="378" spans="2:50">
      <c r="B378" s="435"/>
      <c r="C378" s="95">
        <f t="shared" si="402"/>
        <v>12</v>
      </c>
      <c r="D378" s="95"/>
      <c r="E378" s="95"/>
      <c r="F378" s="95"/>
      <c r="G378" s="95"/>
      <c r="H378" s="458"/>
      <c r="I378" s="154" t="str">
        <f t="shared" si="418"/>
        <v/>
      </c>
      <c r="J378" s="154" t="str">
        <f t="shared" si="419"/>
        <v/>
      </c>
      <c r="K378" s="155" t="str">
        <f t="shared" si="420"/>
        <v/>
      </c>
      <c r="L378" s="449"/>
      <c r="M378" s="154" t="str">
        <f t="shared" si="403"/>
        <v/>
      </c>
      <c r="N378" s="433"/>
      <c r="O378" s="433"/>
      <c r="P378" s="95"/>
      <c r="Q378" s="178"/>
      <c r="R378" s="178" t="str">
        <f t="shared" si="404"/>
        <v/>
      </c>
      <c r="S378" s="95" t="str">
        <f t="shared" si="405"/>
        <v/>
      </c>
      <c r="T378" s="436"/>
      <c r="U378" s="95"/>
      <c r="V378" s="178"/>
      <c r="W378" s="178" t="str">
        <f t="shared" si="406"/>
        <v/>
      </c>
      <c r="X378" s="95" t="str">
        <f t="shared" si="407"/>
        <v/>
      </c>
      <c r="Y378" s="436"/>
      <c r="Z378" s="95"/>
      <c r="AA378" s="178"/>
      <c r="AB378" s="178" t="str">
        <f t="shared" si="408"/>
        <v/>
      </c>
      <c r="AC378" s="95" t="str">
        <f t="shared" si="409"/>
        <v/>
      </c>
      <c r="AD378" s="436"/>
      <c r="AE378" s="95"/>
      <c r="AF378" s="178"/>
      <c r="AG378" s="178" t="str">
        <f t="shared" si="410"/>
        <v/>
      </c>
      <c r="AH378" s="95" t="str">
        <f t="shared" si="411"/>
        <v/>
      </c>
      <c r="AI378" s="436"/>
      <c r="AJ378" s="95"/>
      <c r="AK378" s="178"/>
      <c r="AL378" s="178" t="str">
        <f t="shared" si="412"/>
        <v/>
      </c>
      <c r="AM378" s="95" t="str">
        <f t="shared" si="413"/>
        <v/>
      </c>
      <c r="AN378" s="436"/>
      <c r="AO378" s="95"/>
      <c r="AP378" s="178"/>
      <c r="AQ378" s="178" t="str">
        <f t="shared" si="414"/>
        <v/>
      </c>
      <c r="AR378" s="95" t="str">
        <f t="shared" si="415"/>
        <v/>
      </c>
      <c r="AS378" s="436"/>
      <c r="AT378" s="95"/>
      <c r="AU378" s="178"/>
      <c r="AV378" s="178" t="str">
        <f t="shared" si="416"/>
        <v/>
      </c>
      <c r="AW378" s="95" t="str">
        <f t="shared" si="417"/>
        <v/>
      </c>
      <c r="AX378" s="436"/>
    </row>
    <row r="379" spans="2:50">
      <c r="B379" s="435"/>
      <c r="C379" s="95">
        <f t="shared" si="402"/>
        <v>13</v>
      </c>
      <c r="D379" s="95"/>
      <c r="E379" s="95"/>
      <c r="F379" s="95"/>
      <c r="G379" s="95"/>
      <c r="H379" s="458"/>
      <c r="I379" s="154" t="str">
        <f t="shared" si="418"/>
        <v/>
      </c>
      <c r="J379" s="154" t="str">
        <f t="shared" si="419"/>
        <v/>
      </c>
      <c r="K379" s="155" t="str">
        <f t="shared" si="420"/>
        <v/>
      </c>
      <c r="L379" s="449"/>
      <c r="M379" s="154" t="str">
        <f t="shared" si="403"/>
        <v/>
      </c>
      <c r="N379" s="433"/>
      <c r="O379" s="433"/>
      <c r="P379" s="95"/>
      <c r="Q379" s="178"/>
      <c r="R379" s="178" t="str">
        <f t="shared" si="404"/>
        <v/>
      </c>
      <c r="S379" s="95" t="str">
        <f t="shared" si="405"/>
        <v/>
      </c>
      <c r="T379" s="436"/>
      <c r="U379" s="95"/>
      <c r="V379" s="178"/>
      <c r="W379" s="178" t="str">
        <f t="shared" si="406"/>
        <v/>
      </c>
      <c r="X379" s="95" t="str">
        <f t="shared" si="407"/>
        <v/>
      </c>
      <c r="Y379" s="436"/>
      <c r="Z379" s="95"/>
      <c r="AA379" s="178"/>
      <c r="AB379" s="178" t="str">
        <f t="shared" si="408"/>
        <v/>
      </c>
      <c r="AC379" s="95" t="str">
        <f t="shared" si="409"/>
        <v/>
      </c>
      <c r="AD379" s="436"/>
      <c r="AE379" s="95"/>
      <c r="AF379" s="178"/>
      <c r="AG379" s="178" t="str">
        <f t="shared" si="410"/>
        <v/>
      </c>
      <c r="AH379" s="95" t="str">
        <f t="shared" si="411"/>
        <v/>
      </c>
      <c r="AI379" s="436"/>
      <c r="AJ379" s="95"/>
      <c r="AK379" s="178"/>
      <c r="AL379" s="178" t="str">
        <f t="shared" si="412"/>
        <v/>
      </c>
      <c r="AM379" s="95" t="str">
        <f t="shared" si="413"/>
        <v/>
      </c>
      <c r="AN379" s="436"/>
      <c r="AO379" s="95"/>
      <c r="AP379" s="178"/>
      <c r="AQ379" s="178" t="str">
        <f t="shared" si="414"/>
        <v/>
      </c>
      <c r="AR379" s="95" t="str">
        <f t="shared" si="415"/>
        <v/>
      </c>
      <c r="AS379" s="436"/>
      <c r="AT379" s="95"/>
      <c r="AU379" s="178"/>
      <c r="AV379" s="178" t="str">
        <f t="shared" si="416"/>
        <v/>
      </c>
      <c r="AW379" s="95" t="str">
        <f t="shared" si="417"/>
        <v/>
      </c>
      <c r="AX379" s="436"/>
    </row>
    <row r="380" spans="2:50">
      <c r="B380" s="435"/>
      <c r="C380" s="95">
        <f t="shared" si="402"/>
        <v>14</v>
      </c>
      <c r="D380" s="95"/>
      <c r="E380" s="95"/>
      <c r="F380" s="95"/>
      <c r="G380" s="95"/>
      <c r="H380" s="458"/>
      <c r="I380" s="154" t="str">
        <f t="shared" si="418"/>
        <v/>
      </c>
      <c r="J380" s="154" t="str">
        <f t="shared" si="419"/>
        <v/>
      </c>
      <c r="K380" s="155" t="str">
        <f t="shared" si="420"/>
        <v/>
      </c>
      <c r="L380" s="449"/>
      <c r="M380" s="154" t="str">
        <f t="shared" si="403"/>
        <v/>
      </c>
      <c r="N380" s="433"/>
      <c r="O380" s="433"/>
      <c r="P380" s="95"/>
      <c r="Q380" s="178"/>
      <c r="R380" s="178" t="str">
        <f t="shared" si="404"/>
        <v/>
      </c>
      <c r="S380" s="95" t="str">
        <f t="shared" si="405"/>
        <v/>
      </c>
      <c r="T380" s="436"/>
      <c r="U380" s="95"/>
      <c r="V380" s="178"/>
      <c r="W380" s="178" t="str">
        <f t="shared" si="406"/>
        <v/>
      </c>
      <c r="X380" s="95" t="str">
        <f t="shared" si="407"/>
        <v/>
      </c>
      <c r="Y380" s="436"/>
      <c r="Z380" s="95"/>
      <c r="AA380" s="178"/>
      <c r="AB380" s="178" t="str">
        <f t="shared" si="408"/>
        <v/>
      </c>
      <c r="AC380" s="95" t="str">
        <f t="shared" si="409"/>
        <v/>
      </c>
      <c r="AD380" s="436"/>
      <c r="AE380" s="95"/>
      <c r="AF380" s="178"/>
      <c r="AG380" s="178" t="str">
        <f t="shared" si="410"/>
        <v/>
      </c>
      <c r="AH380" s="95" t="str">
        <f t="shared" si="411"/>
        <v/>
      </c>
      <c r="AI380" s="436"/>
      <c r="AJ380" s="95"/>
      <c r="AK380" s="178"/>
      <c r="AL380" s="178" t="str">
        <f t="shared" si="412"/>
        <v/>
      </c>
      <c r="AM380" s="95" t="str">
        <f t="shared" si="413"/>
        <v/>
      </c>
      <c r="AN380" s="436"/>
      <c r="AO380" s="95"/>
      <c r="AP380" s="178"/>
      <c r="AQ380" s="178" t="str">
        <f t="shared" si="414"/>
        <v/>
      </c>
      <c r="AR380" s="95" t="str">
        <f t="shared" si="415"/>
        <v/>
      </c>
      <c r="AS380" s="436"/>
      <c r="AT380" s="95"/>
      <c r="AU380" s="178"/>
      <c r="AV380" s="178" t="str">
        <f t="shared" si="416"/>
        <v/>
      </c>
      <c r="AW380" s="95" t="str">
        <f t="shared" si="417"/>
        <v/>
      </c>
      <c r="AX380" s="436"/>
    </row>
    <row r="381" spans="2:50">
      <c r="B381" s="435"/>
      <c r="C381" s="95">
        <f t="shared" si="402"/>
        <v>15</v>
      </c>
      <c r="D381" s="95"/>
      <c r="E381" s="95"/>
      <c r="F381" s="95"/>
      <c r="G381" s="95"/>
      <c r="H381" s="459"/>
      <c r="I381" s="154" t="str">
        <f t="shared" si="418"/>
        <v/>
      </c>
      <c r="J381" s="154" t="str">
        <f t="shared" si="419"/>
        <v/>
      </c>
      <c r="K381" s="155" t="str">
        <f t="shared" si="420"/>
        <v/>
      </c>
      <c r="L381" s="449"/>
      <c r="M381" s="154" t="str">
        <f t="shared" si="403"/>
        <v/>
      </c>
      <c r="N381" s="433"/>
      <c r="O381" s="433"/>
      <c r="P381" s="95"/>
      <c r="Q381" s="178"/>
      <c r="R381" s="178" t="str">
        <f t="shared" si="404"/>
        <v/>
      </c>
      <c r="S381" s="95" t="str">
        <f t="shared" si="405"/>
        <v/>
      </c>
      <c r="T381" s="436"/>
      <c r="U381" s="95"/>
      <c r="V381" s="178"/>
      <c r="W381" s="178" t="str">
        <f t="shared" si="406"/>
        <v/>
      </c>
      <c r="X381" s="95" t="str">
        <f t="shared" si="407"/>
        <v/>
      </c>
      <c r="Y381" s="436"/>
      <c r="Z381" s="95"/>
      <c r="AA381" s="178"/>
      <c r="AB381" s="178" t="str">
        <f t="shared" si="408"/>
        <v/>
      </c>
      <c r="AC381" s="95" t="str">
        <f t="shared" si="409"/>
        <v/>
      </c>
      <c r="AD381" s="436"/>
      <c r="AE381" s="95"/>
      <c r="AF381" s="178"/>
      <c r="AG381" s="178" t="str">
        <f t="shared" si="410"/>
        <v/>
      </c>
      <c r="AH381" s="95" t="str">
        <f t="shared" si="411"/>
        <v/>
      </c>
      <c r="AI381" s="436"/>
      <c r="AJ381" s="95"/>
      <c r="AK381" s="178"/>
      <c r="AL381" s="178" t="str">
        <f t="shared" si="412"/>
        <v/>
      </c>
      <c r="AM381" s="95" t="str">
        <f t="shared" si="413"/>
        <v/>
      </c>
      <c r="AN381" s="436"/>
      <c r="AO381" s="95"/>
      <c r="AP381" s="178"/>
      <c r="AQ381" s="178" t="str">
        <f t="shared" si="414"/>
        <v/>
      </c>
      <c r="AR381" s="95" t="str">
        <f t="shared" si="415"/>
        <v/>
      </c>
      <c r="AS381" s="436"/>
      <c r="AT381" s="95"/>
      <c r="AU381" s="178"/>
      <c r="AV381" s="178" t="str">
        <f t="shared" si="416"/>
        <v/>
      </c>
      <c r="AW381" s="95" t="str">
        <f t="shared" si="417"/>
        <v/>
      </c>
      <c r="AX381" s="436"/>
    </row>
    <row r="382" spans="2:50" ht="15.75">
      <c r="B382" s="443" t="s">
        <v>167</v>
      </c>
      <c r="C382" s="444"/>
      <c r="D382" s="444"/>
      <c r="E382" s="444"/>
      <c r="F382" s="444"/>
      <c r="G382" s="444"/>
      <c r="H382" s="444"/>
      <c r="I382" s="151"/>
      <c r="J382" s="151"/>
      <c r="K382" s="151"/>
      <c r="L382" s="151"/>
      <c r="M382" s="151"/>
      <c r="N382" s="433" t="s">
        <v>159</v>
      </c>
      <c r="O382" s="446" t="s">
        <v>106</v>
      </c>
      <c r="P382" s="448">
        <f>AT362+1</f>
        <v>46000</v>
      </c>
      <c r="Q382" s="435"/>
      <c r="R382" s="435"/>
      <c r="S382" s="435"/>
      <c r="T382" s="435"/>
      <c r="U382" s="448">
        <f>P382+1</f>
        <v>46001</v>
      </c>
      <c r="V382" s="435"/>
      <c r="W382" s="435"/>
      <c r="X382" s="435"/>
      <c r="Y382" s="435"/>
      <c r="Z382" s="448">
        <f>U382+1</f>
        <v>46002</v>
      </c>
      <c r="AA382" s="435"/>
      <c r="AB382" s="435"/>
      <c r="AC382" s="435"/>
      <c r="AD382" s="435"/>
      <c r="AE382" s="448">
        <f>Z382+1</f>
        <v>46003</v>
      </c>
      <c r="AF382" s="435"/>
      <c r="AG382" s="435"/>
      <c r="AH382" s="435"/>
      <c r="AI382" s="435"/>
      <c r="AJ382" s="448">
        <f>AE382+1</f>
        <v>46004</v>
      </c>
      <c r="AK382" s="435"/>
      <c r="AL382" s="435"/>
      <c r="AM382" s="435"/>
      <c r="AN382" s="435"/>
      <c r="AO382" s="448">
        <f>AJ382+1</f>
        <v>46005</v>
      </c>
      <c r="AP382" s="435"/>
      <c r="AQ382" s="435"/>
      <c r="AR382" s="435"/>
      <c r="AS382" s="435"/>
      <c r="AT382" s="448">
        <f>AO382+1</f>
        <v>46006</v>
      </c>
      <c r="AU382" s="435"/>
      <c r="AV382" s="435"/>
      <c r="AW382" s="435"/>
      <c r="AX382" s="435"/>
    </row>
    <row r="383" spans="2:50" ht="15.75">
      <c r="B383" s="445"/>
      <c r="C383" s="445"/>
      <c r="D383" s="445"/>
      <c r="E383" s="445"/>
      <c r="F383" s="445"/>
      <c r="G383" s="445"/>
      <c r="H383" s="445"/>
      <c r="I383" s="151"/>
      <c r="J383" s="151"/>
      <c r="K383" s="151"/>
      <c r="L383" s="151"/>
      <c r="M383" s="151"/>
      <c r="N383" s="433"/>
      <c r="O383" s="447"/>
      <c r="P383" s="448" t="s">
        <v>120</v>
      </c>
      <c r="Q383" s="435"/>
      <c r="R383" s="435"/>
      <c r="S383" s="435"/>
      <c r="T383" s="435"/>
      <c r="U383" s="448" t="s">
        <v>114</v>
      </c>
      <c r="V383" s="435"/>
      <c r="W383" s="435"/>
      <c r="X383" s="435"/>
      <c r="Y383" s="435"/>
      <c r="Z383" s="448" t="s">
        <v>115</v>
      </c>
      <c r="AA383" s="435"/>
      <c r="AB383" s="435"/>
      <c r="AC383" s="435"/>
      <c r="AD383" s="435"/>
      <c r="AE383" s="448" t="s">
        <v>116</v>
      </c>
      <c r="AF383" s="435"/>
      <c r="AG383" s="435"/>
      <c r="AH383" s="435"/>
      <c r="AI383" s="435"/>
      <c r="AJ383" s="448" t="s">
        <v>117</v>
      </c>
      <c r="AK383" s="435"/>
      <c r="AL383" s="435"/>
      <c r="AM383" s="435"/>
      <c r="AN383" s="435"/>
      <c r="AO383" s="448" t="s">
        <v>118</v>
      </c>
      <c r="AP383" s="435"/>
      <c r="AQ383" s="435"/>
      <c r="AR383" s="435"/>
      <c r="AS383" s="435"/>
      <c r="AT383" s="448" t="s">
        <v>119</v>
      </c>
      <c r="AU383" s="435"/>
      <c r="AV383" s="435"/>
      <c r="AW383" s="435"/>
      <c r="AX383" s="435"/>
    </row>
    <row r="384" spans="2:50">
      <c r="B384" s="433" t="s">
        <v>155</v>
      </c>
      <c r="C384" s="433" t="s">
        <v>147</v>
      </c>
      <c r="D384" s="433"/>
      <c r="E384" s="433" t="s">
        <v>149</v>
      </c>
      <c r="F384" s="433"/>
      <c r="G384" s="433"/>
      <c r="H384" s="440" t="s">
        <v>156</v>
      </c>
      <c r="I384" s="434" t="s">
        <v>225</v>
      </c>
      <c r="J384" s="434"/>
      <c r="K384" s="434"/>
      <c r="L384" s="434" t="s">
        <v>156</v>
      </c>
      <c r="M384" s="434" t="s">
        <v>168</v>
      </c>
      <c r="N384" s="433"/>
      <c r="O384" s="433" t="s">
        <v>158</v>
      </c>
      <c r="P384" s="430" t="s">
        <v>152</v>
      </c>
      <c r="Q384" s="431"/>
      <c r="R384" s="431"/>
      <c r="S384" s="432"/>
      <c r="T384" s="433" t="s">
        <v>156</v>
      </c>
      <c r="U384" s="430" t="s">
        <v>152</v>
      </c>
      <c r="V384" s="431"/>
      <c r="W384" s="431"/>
      <c r="X384" s="432"/>
      <c r="Y384" s="433" t="s">
        <v>156</v>
      </c>
      <c r="Z384" s="430" t="s">
        <v>152</v>
      </c>
      <c r="AA384" s="431"/>
      <c r="AB384" s="431"/>
      <c r="AC384" s="432"/>
      <c r="AD384" s="433" t="s">
        <v>156</v>
      </c>
      <c r="AE384" s="430" t="s">
        <v>152</v>
      </c>
      <c r="AF384" s="431"/>
      <c r="AG384" s="431"/>
      <c r="AH384" s="432"/>
      <c r="AI384" s="433" t="s">
        <v>156</v>
      </c>
      <c r="AJ384" s="430" t="s">
        <v>152</v>
      </c>
      <c r="AK384" s="431"/>
      <c r="AL384" s="431"/>
      <c r="AM384" s="432"/>
      <c r="AN384" s="433" t="s">
        <v>156</v>
      </c>
      <c r="AO384" s="430" t="s">
        <v>152</v>
      </c>
      <c r="AP384" s="431"/>
      <c r="AQ384" s="431"/>
      <c r="AR384" s="432"/>
      <c r="AS384" s="433" t="s">
        <v>156</v>
      </c>
      <c r="AT384" s="430" t="s">
        <v>152</v>
      </c>
      <c r="AU384" s="431"/>
      <c r="AV384" s="431"/>
      <c r="AW384" s="432"/>
      <c r="AX384" s="433" t="s">
        <v>156</v>
      </c>
    </row>
    <row r="385" spans="2:50">
      <c r="B385" s="433"/>
      <c r="C385" s="433"/>
      <c r="D385" s="433"/>
      <c r="E385" s="433" t="s">
        <v>148</v>
      </c>
      <c r="F385" s="433"/>
      <c r="G385" s="433"/>
      <c r="H385" s="441"/>
      <c r="I385" s="434" t="s">
        <v>148</v>
      </c>
      <c r="J385" s="434"/>
      <c r="K385" s="434"/>
      <c r="L385" s="434"/>
      <c r="M385" s="434"/>
      <c r="N385" s="433"/>
      <c r="O385" s="433"/>
      <c r="P385" s="430" t="s">
        <v>153</v>
      </c>
      <c r="Q385" s="431"/>
      <c r="R385" s="431"/>
      <c r="S385" s="432"/>
      <c r="T385" s="433"/>
      <c r="U385" s="430" t="s">
        <v>153</v>
      </c>
      <c r="V385" s="431"/>
      <c r="W385" s="431"/>
      <c r="X385" s="432"/>
      <c r="Y385" s="433"/>
      <c r="Z385" s="430" t="s">
        <v>153</v>
      </c>
      <c r="AA385" s="431"/>
      <c r="AB385" s="431"/>
      <c r="AC385" s="432"/>
      <c r="AD385" s="433"/>
      <c r="AE385" s="430" t="s">
        <v>153</v>
      </c>
      <c r="AF385" s="431"/>
      <c r="AG385" s="431"/>
      <c r="AH385" s="432"/>
      <c r="AI385" s="433"/>
      <c r="AJ385" s="430" t="s">
        <v>153</v>
      </c>
      <c r="AK385" s="431"/>
      <c r="AL385" s="431"/>
      <c r="AM385" s="432"/>
      <c r="AN385" s="433"/>
      <c r="AO385" s="430" t="s">
        <v>153</v>
      </c>
      <c r="AP385" s="431"/>
      <c r="AQ385" s="431"/>
      <c r="AR385" s="432"/>
      <c r="AS385" s="433"/>
      <c r="AT385" s="430" t="s">
        <v>153</v>
      </c>
      <c r="AU385" s="431"/>
      <c r="AV385" s="431"/>
      <c r="AW385" s="432"/>
      <c r="AX385" s="433"/>
    </row>
    <row r="386" spans="2:50">
      <c r="B386" s="433"/>
      <c r="C386" s="433"/>
      <c r="D386" s="433"/>
      <c r="E386" s="94" t="s">
        <v>150</v>
      </c>
      <c r="F386" s="94" t="s">
        <v>151</v>
      </c>
      <c r="G386" s="94" t="s">
        <v>154</v>
      </c>
      <c r="H386" s="442"/>
      <c r="I386" s="153" t="s">
        <v>150</v>
      </c>
      <c r="J386" s="153" t="s">
        <v>151</v>
      </c>
      <c r="K386" s="153" t="s">
        <v>154</v>
      </c>
      <c r="L386" s="434"/>
      <c r="M386" s="434"/>
      <c r="N386" s="433"/>
      <c r="O386" s="433"/>
      <c r="P386" s="94" t="s">
        <v>150</v>
      </c>
      <c r="Q386" s="94" t="s">
        <v>151</v>
      </c>
      <c r="R386" s="94" t="s">
        <v>154</v>
      </c>
      <c r="S386" s="94" t="s">
        <v>168</v>
      </c>
      <c r="T386" s="433"/>
      <c r="U386" s="94" t="s">
        <v>150</v>
      </c>
      <c r="V386" s="94" t="s">
        <v>151</v>
      </c>
      <c r="W386" s="94" t="s">
        <v>154</v>
      </c>
      <c r="X386" s="94" t="s">
        <v>168</v>
      </c>
      <c r="Y386" s="433"/>
      <c r="Z386" s="94" t="s">
        <v>150</v>
      </c>
      <c r="AA386" s="94" t="s">
        <v>151</v>
      </c>
      <c r="AB386" s="94" t="s">
        <v>154</v>
      </c>
      <c r="AC386" s="94" t="s">
        <v>168</v>
      </c>
      <c r="AD386" s="43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3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3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3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33"/>
    </row>
    <row r="387" spans="2:50">
      <c r="B387" s="435" t="s">
        <v>140</v>
      </c>
      <c r="C387" s="95">
        <f>C367</f>
        <v>1</v>
      </c>
      <c r="D387" s="95" t="s">
        <v>425</v>
      </c>
      <c r="E387" s="95">
        <v>17</v>
      </c>
      <c r="F387" s="95">
        <v>2000</v>
      </c>
      <c r="G387" s="178">
        <f t="shared" ref="G387:G388" si="421">F387/E387</f>
        <v>117.64705882352941</v>
      </c>
      <c r="H387" s="457">
        <f>AVERAGE(G387:G401)</f>
        <v>87.66968325791855</v>
      </c>
      <c r="I387" s="154">
        <f t="shared" ref="I387:I389" si="422">IFERROR(AVERAGE(P387,U387,Z387,AE387,AJ387,AO387,AT387),"")</f>
        <v>17</v>
      </c>
      <c r="J387" s="154">
        <f t="shared" ref="J387:J389" si="423">IFERROR(AVERAGE(Q387,V387,AA387,AF387,AK387,AP387,AU387),"")</f>
        <v>1926.1107347633222</v>
      </c>
      <c r="K387" s="155">
        <f t="shared" ref="K387:K389" si="424">IFERROR(AVERAGE(R387,W387,AB387,AG387,AL387,AQ387,AV387),"")</f>
        <v>113.30063145666601</v>
      </c>
      <c r="L387" s="449">
        <f>IFERROR(AVERAGE(K387:K401),"-")</f>
        <v>84.23160361831286</v>
      </c>
      <c r="M387" s="154">
        <f>IFERROR(RANK(K387, K$387:K$401),"")</f>
        <v>1</v>
      </c>
      <c r="N387" s="433"/>
      <c r="O387" s="433"/>
      <c r="P387" s="95">
        <v>17</v>
      </c>
      <c r="Q387" s="178">
        <v>1918.3333333333319</v>
      </c>
      <c r="R387" s="178">
        <f>IFERROR(Q387/P387,"")</f>
        <v>112.84313725490188</v>
      </c>
      <c r="S387" s="95">
        <f>IFERROR(RANK(R387, R$387:R$401),"")</f>
        <v>1</v>
      </c>
      <c r="T387" s="436">
        <f>AVERAGE(R387:R401)</f>
        <v>83.952337858220147</v>
      </c>
      <c r="U387" s="95">
        <v>17</v>
      </c>
      <c r="V387" s="178">
        <v>1906.2857142857147</v>
      </c>
      <c r="W387" s="178">
        <f>IFERROR(V387/U387,"")</f>
        <v>112.13445378151263</v>
      </c>
      <c r="X387" s="95">
        <f>IFERROR(RANK(W387, W$387:W$401),"")</f>
        <v>1</v>
      </c>
      <c r="Y387" s="436">
        <f>AVERAGE(W387:W401)</f>
        <v>83.711953298369323</v>
      </c>
      <c r="Z387" s="95">
        <v>17</v>
      </c>
      <c r="AA387" s="178">
        <v>1944.7058823529412</v>
      </c>
      <c r="AB387" s="178">
        <f>IFERROR(AA387/Z387,"")</f>
        <v>114.39446366782008</v>
      </c>
      <c r="AC387" s="95">
        <f>IFERROR(RANK(AB387, AB$387:AB$401),"")</f>
        <v>1</v>
      </c>
      <c r="AD387" s="436">
        <f>AVERAGE(AB387:AB401)</f>
        <v>84.927578410410447</v>
      </c>
      <c r="AE387" s="95">
        <v>17</v>
      </c>
      <c r="AF387" s="178">
        <v>1952.5000000000007</v>
      </c>
      <c r="AG387" s="178">
        <f>IFERROR(AF387/AE387,"")</f>
        <v>114.85294117647062</v>
      </c>
      <c r="AH387" s="95">
        <f>IFERROR(RANK(AG387, AG$387:AG$401),"")</f>
        <v>1</v>
      </c>
      <c r="AI387" s="436">
        <f>AVERAGE(AG387:AG401)</f>
        <v>84.842505257791103</v>
      </c>
      <c r="AJ387" s="95">
        <v>17</v>
      </c>
      <c r="AK387" s="178">
        <v>1915.9999999999991</v>
      </c>
      <c r="AL387" s="178">
        <f>IFERROR(AK387/AJ387,"")</f>
        <v>112.70588235294112</v>
      </c>
      <c r="AM387" s="95">
        <f>IFERROR(RANK(AL387, AL$387:AL$401),"")</f>
        <v>1</v>
      </c>
      <c r="AN387" s="436">
        <f>AVERAGE(AL387:AL401)</f>
        <v>83.917043740573121</v>
      </c>
      <c r="AO387" s="95">
        <v>17</v>
      </c>
      <c r="AP387" s="178">
        <v>1916.8421052631586</v>
      </c>
      <c r="AQ387" s="178">
        <f>IFERROR(AP387/AO387,"")</f>
        <v>112.75541795665639</v>
      </c>
      <c r="AR387" s="95">
        <f>IFERROR(RANK(AQ387, AQ$387:AQ$401),"")</f>
        <v>1</v>
      </c>
      <c r="AS387" s="436">
        <f>AVERAGE(AQ387:AQ401)</f>
        <v>84.143666425136701</v>
      </c>
      <c r="AT387" s="95">
        <v>17</v>
      </c>
      <c r="AU387" s="178">
        <v>1928.1081081081086</v>
      </c>
      <c r="AV387" s="178">
        <f>IFERROR(AU387/AT387,"")</f>
        <v>113.41812400635933</v>
      </c>
      <c r="AW387" s="95">
        <f>IFERROR(RANK(AV387, AV$387:AV$401),"")</f>
        <v>1</v>
      </c>
      <c r="AX387" s="436">
        <f>AVERAGE(AV387:AV401)</f>
        <v>84.126140337689208</v>
      </c>
    </row>
    <row r="388" spans="2:50">
      <c r="B388" s="435"/>
      <c r="C388" s="95">
        <f t="shared" ref="C388:C401" si="425">C368</f>
        <v>2</v>
      </c>
      <c r="D388" s="95" t="s">
        <v>426</v>
      </c>
      <c r="E388" s="95">
        <v>26</v>
      </c>
      <c r="F388" s="95">
        <v>1500</v>
      </c>
      <c r="G388" s="178">
        <f t="shared" si="421"/>
        <v>57.692307692307693</v>
      </c>
      <c r="H388" s="458"/>
      <c r="I388" s="154">
        <f t="shared" si="422"/>
        <v>26</v>
      </c>
      <c r="J388" s="154">
        <f t="shared" si="423"/>
        <v>1434.2269702789529</v>
      </c>
      <c r="K388" s="155">
        <f t="shared" si="424"/>
        <v>55.162575779959717</v>
      </c>
      <c r="L388" s="449"/>
      <c r="M388" s="154">
        <f t="shared" ref="M388:M401" si="426">IFERROR(RANK(K388, K$387:K$401),"")</f>
        <v>2</v>
      </c>
      <c r="N388" s="433"/>
      <c r="O388" s="433"/>
      <c r="P388" s="95">
        <v>26</v>
      </c>
      <c r="Q388" s="178">
        <v>1431.5999999999992</v>
      </c>
      <c r="R388" s="178">
        <f t="shared" ref="R388:R401" si="427">IFERROR(Q388/P388,"")</f>
        <v>55.061538461538433</v>
      </c>
      <c r="S388" s="95">
        <f t="shared" ref="S388:S401" si="428">IFERROR(RANK(R388, R$387:R$401),"")</f>
        <v>2</v>
      </c>
      <c r="T388" s="436"/>
      <c r="U388" s="95">
        <v>26</v>
      </c>
      <c r="V388" s="178">
        <v>1437.5257731958761</v>
      </c>
      <c r="W388" s="178">
        <f t="shared" ref="W388:W401" si="429">IFERROR(V388/U388,"")</f>
        <v>55.289452815226007</v>
      </c>
      <c r="X388" s="95">
        <f t="shared" ref="X388:X401" si="430">IFERROR(RANK(W388, W$387:W$401),"")</f>
        <v>2</v>
      </c>
      <c r="Y388" s="436"/>
      <c r="Z388" s="95">
        <v>26</v>
      </c>
      <c r="AA388" s="178">
        <v>1441.9780219780214</v>
      </c>
      <c r="AB388" s="178">
        <f t="shared" ref="AB388:AB401" si="431">IFERROR(AA388/Z388,"")</f>
        <v>55.460693153000825</v>
      </c>
      <c r="AC388" s="95">
        <f t="shared" ref="AC388:AC401" si="432">IFERROR(RANK(AB388, AB$387:AB$401),"")</f>
        <v>2</v>
      </c>
      <c r="AD388" s="436"/>
      <c r="AE388" s="95">
        <v>26</v>
      </c>
      <c r="AF388" s="178">
        <v>1425.6338028169009</v>
      </c>
      <c r="AG388" s="178">
        <f t="shared" ref="AG388:AG401" si="433">IFERROR(AF388/AE388,"")</f>
        <v>54.832069339111577</v>
      </c>
      <c r="AH388" s="95">
        <f t="shared" ref="AH388:AH401" si="434">IFERROR(RANK(AG388, AG$387:AG$401),"")</f>
        <v>2</v>
      </c>
      <c r="AI388" s="436"/>
      <c r="AJ388" s="95">
        <v>26</v>
      </c>
      <c r="AK388" s="178">
        <v>1433.3333333333335</v>
      </c>
      <c r="AL388" s="178">
        <f t="shared" ref="AL388:AL401" si="435">IFERROR(AK388/AJ388,"")</f>
        <v>55.128205128205131</v>
      </c>
      <c r="AM388" s="95">
        <f t="shared" ref="AM388:AM401" si="436">IFERROR(RANK(AL388, AL$387:AL$401),"")</f>
        <v>2</v>
      </c>
      <c r="AN388" s="436"/>
      <c r="AO388" s="95">
        <v>26</v>
      </c>
      <c r="AP388" s="178">
        <v>1443.829787234042</v>
      </c>
      <c r="AQ388" s="178">
        <f t="shared" ref="AQ388:AQ401" si="437">IFERROR(AP388/AO388,"")</f>
        <v>55.531914893617</v>
      </c>
      <c r="AR388" s="95">
        <f t="shared" ref="AR388:AR401" si="438">IFERROR(RANK(AQ388, AQ$387:AQ$401),"")</f>
        <v>2</v>
      </c>
      <c r="AS388" s="436"/>
      <c r="AT388" s="95">
        <v>26</v>
      </c>
      <c r="AU388" s="178">
        <v>1425.6880733944959</v>
      </c>
      <c r="AV388" s="178">
        <f t="shared" ref="AV388:AV401" si="439">IFERROR(AU388/AT388,"")</f>
        <v>54.834156669019073</v>
      </c>
      <c r="AW388" s="95">
        <f t="shared" ref="AW388:AW401" si="440">IFERROR(RANK(AV388, AV$387:AV$401),"")</f>
        <v>2</v>
      </c>
      <c r="AX388" s="436"/>
    </row>
    <row r="389" spans="2:50">
      <c r="B389" s="435"/>
      <c r="C389" s="95">
        <f t="shared" si="425"/>
        <v>3</v>
      </c>
      <c r="D389" s="95"/>
      <c r="E389" s="95"/>
      <c r="F389" s="95"/>
      <c r="G389" s="95"/>
      <c r="H389" s="458"/>
      <c r="I389" s="154" t="str">
        <f t="shared" si="422"/>
        <v/>
      </c>
      <c r="J389" s="154" t="str">
        <f t="shared" si="423"/>
        <v/>
      </c>
      <c r="K389" s="155" t="str">
        <f t="shared" si="424"/>
        <v/>
      </c>
      <c r="L389" s="449"/>
      <c r="M389" s="154" t="str">
        <f t="shared" si="426"/>
        <v/>
      </c>
      <c r="N389" s="433"/>
      <c r="O389" s="433"/>
      <c r="P389" s="95"/>
      <c r="Q389" s="178"/>
      <c r="R389" s="178" t="str">
        <f t="shared" si="427"/>
        <v/>
      </c>
      <c r="S389" s="95" t="str">
        <f t="shared" si="428"/>
        <v/>
      </c>
      <c r="T389" s="436"/>
      <c r="U389" s="95"/>
      <c r="V389" s="178"/>
      <c r="W389" s="178" t="str">
        <f t="shared" si="429"/>
        <v/>
      </c>
      <c r="X389" s="95" t="str">
        <f t="shared" si="430"/>
        <v/>
      </c>
      <c r="Y389" s="436"/>
      <c r="Z389" s="95"/>
      <c r="AA389" s="178"/>
      <c r="AB389" s="178" t="str">
        <f t="shared" si="431"/>
        <v/>
      </c>
      <c r="AC389" s="95" t="str">
        <f t="shared" si="432"/>
        <v/>
      </c>
      <c r="AD389" s="436"/>
      <c r="AE389" s="95"/>
      <c r="AF389" s="178"/>
      <c r="AG389" s="178" t="str">
        <f t="shared" si="433"/>
        <v/>
      </c>
      <c r="AH389" s="95" t="str">
        <f t="shared" si="434"/>
        <v/>
      </c>
      <c r="AI389" s="436"/>
      <c r="AJ389" s="95"/>
      <c r="AK389" s="178"/>
      <c r="AL389" s="178" t="str">
        <f t="shared" si="435"/>
        <v/>
      </c>
      <c r="AM389" s="95" t="str">
        <f t="shared" si="436"/>
        <v/>
      </c>
      <c r="AN389" s="436"/>
      <c r="AO389" s="95"/>
      <c r="AP389" s="178"/>
      <c r="AQ389" s="178" t="str">
        <f t="shared" si="437"/>
        <v/>
      </c>
      <c r="AR389" s="95" t="str">
        <f t="shared" si="438"/>
        <v/>
      </c>
      <c r="AS389" s="436"/>
      <c r="AT389" s="95"/>
      <c r="AU389" s="178"/>
      <c r="AV389" s="178" t="str">
        <f t="shared" si="439"/>
        <v/>
      </c>
      <c r="AW389" s="95" t="str">
        <f t="shared" si="440"/>
        <v/>
      </c>
      <c r="AX389" s="436"/>
    </row>
    <row r="390" spans="2:50">
      <c r="B390" s="435"/>
      <c r="C390" s="95">
        <f t="shared" si="425"/>
        <v>4</v>
      </c>
      <c r="D390" s="95"/>
      <c r="E390" s="95"/>
      <c r="F390" s="95"/>
      <c r="G390" s="95"/>
      <c r="H390" s="458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9"/>
      <c r="M390" s="154" t="str">
        <f t="shared" si="426"/>
        <v/>
      </c>
      <c r="N390" s="433"/>
      <c r="O390" s="433"/>
      <c r="P390" s="95"/>
      <c r="Q390" s="178"/>
      <c r="R390" s="178" t="str">
        <f t="shared" si="427"/>
        <v/>
      </c>
      <c r="S390" s="95" t="str">
        <f t="shared" si="428"/>
        <v/>
      </c>
      <c r="T390" s="436"/>
      <c r="U390" s="95"/>
      <c r="V390" s="178"/>
      <c r="W390" s="178" t="str">
        <f t="shared" si="429"/>
        <v/>
      </c>
      <c r="X390" s="95" t="str">
        <f t="shared" si="430"/>
        <v/>
      </c>
      <c r="Y390" s="436"/>
      <c r="Z390" s="95"/>
      <c r="AA390" s="178"/>
      <c r="AB390" s="178" t="str">
        <f t="shared" si="431"/>
        <v/>
      </c>
      <c r="AC390" s="95" t="str">
        <f t="shared" si="432"/>
        <v/>
      </c>
      <c r="AD390" s="436"/>
      <c r="AE390" s="95"/>
      <c r="AF390" s="178"/>
      <c r="AG390" s="178" t="str">
        <f t="shared" si="433"/>
        <v/>
      </c>
      <c r="AH390" s="95" t="str">
        <f t="shared" si="434"/>
        <v/>
      </c>
      <c r="AI390" s="436"/>
      <c r="AJ390" s="95"/>
      <c r="AK390" s="178"/>
      <c r="AL390" s="178" t="str">
        <f t="shared" si="435"/>
        <v/>
      </c>
      <c r="AM390" s="95" t="str">
        <f t="shared" si="436"/>
        <v/>
      </c>
      <c r="AN390" s="436"/>
      <c r="AO390" s="95"/>
      <c r="AP390" s="178"/>
      <c r="AQ390" s="178" t="str">
        <f t="shared" si="437"/>
        <v/>
      </c>
      <c r="AR390" s="95" t="str">
        <f t="shared" si="438"/>
        <v/>
      </c>
      <c r="AS390" s="436"/>
      <c r="AT390" s="95"/>
      <c r="AU390" s="178"/>
      <c r="AV390" s="178" t="str">
        <f t="shared" si="439"/>
        <v/>
      </c>
      <c r="AW390" s="95" t="str">
        <f t="shared" si="440"/>
        <v/>
      </c>
      <c r="AX390" s="436"/>
    </row>
    <row r="391" spans="2:50">
      <c r="B391" s="435"/>
      <c r="C391" s="95">
        <f t="shared" si="425"/>
        <v>5</v>
      </c>
      <c r="D391" s="95"/>
      <c r="E391" s="95"/>
      <c r="F391" s="95"/>
      <c r="G391" s="95"/>
      <c r="H391" s="458"/>
      <c r="I391" s="154" t="str">
        <f t="shared" ref="I391:I401" si="441">IFERROR(AVERAGE(P391,U391,Z391,AE391,AJ391,AO391,AT391),"")</f>
        <v/>
      </c>
      <c r="J391" s="154" t="str">
        <f t="shared" ref="J391:J401" si="442">IFERROR(AVERAGE(Q391,V391,AA391,AF391,AK391,AP391,AU391),"")</f>
        <v/>
      </c>
      <c r="K391" s="155" t="str">
        <f t="shared" ref="K391:K401" si="443">IFERROR(AVERAGE(R391,W391,AB391,AG391,AL391,AQ391,AV391),"")</f>
        <v/>
      </c>
      <c r="L391" s="449"/>
      <c r="M391" s="154" t="str">
        <f t="shared" si="426"/>
        <v/>
      </c>
      <c r="N391" s="433"/>
      <c r="O391" s="433"/>
      <c r="P391" s="95"/>
      <c r="Q391" s="178"/>
      <c r="R391" s="178" t="str">
        <f t="shared" si="427"/>
        <v/>
      </c>
      <c r="S391" s="95" t="str">
        <f t="shared" si="428"/>
        <v/>
      </c>
      <c r="T391" s="436"/>
      <c r="U391" s="95"/>
      <c r="V391" s="178"/>
      <c r="W391" s="178" t="str">
        <f t="shared" si="429"/>
        <v/>
      </c>
      <c r="X391" s="95" t="str">
        <f t="shared" si="430"/>
        <v/>
      </c>
      <c r="Y391" s="436"/>
      <c r="Z391" s="95"/>
      <c r="AA391" s="178"/>
      <c r="AB391" s="178" t="str">
        <f t="shared" si="431"/>
        <v/>
      </c>
      <c r="AC391" s="95" t="str">
        <f t="shared" si="432"/>
        <v/>
      </c>
      <c r="AD391" s="436"/>
      <c r="AE391" s="95"/>
      <c r="AF391" s="178"/>
      <c r="AG391" s="178" t="str">
        <f t="shared" si="433"/>
        <v/>
      </c>
      <c r="AH391" s="95" t="str">
        <f t="shared" si="434"/>
        <v/>
      </c>
      <c r="AI391" s="436"/>
      <c r="AJ391" s="95"/>
      <c r="AK391" s="178"/>
      <c r="AL391" s="178" t="str">
        <f t="shared" si="435"/>
        <v/>
      </c>
      <c r="AM391" s="95" t="str">
        <f t="shared" si="436"/>
        <v/>
      </c>
      <c r="AN391" s="436"/>
      <c r="AO391" s="95"/>
      <c r="AP391" s="178"/>
      <c r="AQ391" s="178" t="str">
        <f t="shared" si="437"/>
        <v/>
      </c>
      <c r="AR391" s="95" t="str">
        <f t="shared" si="438"/>
        <v/>
      </c>
      <c r="AS391" s="436"/>
      <c r="AT391" s="95"/>
      <c r="AU391" s="178"/>
      <c r="AV391" s="178" t="str">
        <f t="shared" si="439"/>
        <v/>
      </c>
      <c r="AW391" s="95" t="str">
        <f t="shared" si="440"/>
        <v/>
      </c>
      <c r="AX391" s="436"/>
    </row>
    <row r="392" spans="2:50">
      <c r="B392" s="435"/>
      <c r="C392" s="95">
        <f t="shared" si="425"/>
        <v>6</v>
      </c>
      <c r="D392" s="95"/>
      <c r="E392" s="95"/>
      <c r="F392" s="95"/>
      <c r="G392" s="95"/>
      <c r="H392" s="458"/>
      <c r="I392" s="154" t="str">
        <f t="shared" si="441"/>
        <v/>
      </c>
      <c r="J392" s="154" t="str">
        <f t="shared" si="442"/>
        <v/>
      </c>
      <c r="K392" s="155" t="str">
        <f t="shared" si="443"/>
        <v/>
      </c>
      <c r="L392" s="449"/>
      <c r="M392" s="154" t="str">
        <f t="shared" si="426"/>
        <v/>
      </c>
      <c r="N392" s="433"/>
      <c r="O392" s="433"/>
      <c r="P392" s="95"/>
      <c r="Q392" s="178"/>
      <c r="R392" s="178" t="str">
        <f t="shared" si="427"/>
        <v/>
      </c>
      <c r="S392" s="95" t="str">
        <f t="shared" si="428"/>
        <v/>
      </c>
      <c r="T392" s="436"/>
      <c r="U392" s="95"/>
      <c r="V392" s="178"/>
      <c r="W392" s="178" t="str">
        <f t="shared" si="429"/>
        <v/>
      </c>
      <c r="X392" s="95" t="str">
        <f t="shared" si="430"/>
        <v/>
      </c>
      <c r="Y392" s="436"/>
      <c r="Z392" s="95"/>
      <c r="AA392" s="178"/>
      <c r="AB392" s="178" t="str">
        <f t="shared" si="431"/>
        <v/>
      </c>
      <c r="AC392" s="95" t="str">
        <f t="shared" si="432"/>
        <v/>
      </c>
      <c r="AD392" s="436"/>
      <c r="AE392" s="95"/>
      <c r="AF392" s="178"/>
      <c r="AG392" s="178" t="str">
        <f t="shared" si="433"/>
        <v/>
      </c>
      <c r="AH392" s="95" t="str">
        <f t="shared" si="434"/>
        <v/>
      </c>
      <c r="AI392" s="436"/>
      <c r="AJ392" s="95"/>
      <c r="AK392" s="178"/>
      <c r="AL392" s="178" t="str">
        <f t="shared" si="435"/>
        <v/>
      </c>
      <c r="AM392" s="95" t="str">
        <f t="shared" si="436"/>
        <v/>
      </c>
      <c r="AN392" s="436"/>
      <c r="AO392" s="95"/>
      <c r="AP392" s="178"/>
      <c r="AQ392" s="178" t="str">
        <f t="shared" si="437"/>
        <v/>
      </c>
      <c r="AR392" s="95" t="str">
        <f t="shared" si="438"/>
        <v/>
      </c>
      <c r="AS392" s="436"/>
      <c r="AT392" s="95"/>
      <c r="AU392" s="178"/>
      <c r="AV392" s="178" t="str">
        <f t="shared" si="439"/>
        <v/>
      </c>
      <c r="AW392" s="95" t="str">
        <f t="shared" si="440"/>
        <v/>
      </c>
      <c r="AX392" s="436"/>
    </row>
    <row r="393" spans="2:50">
      <c r="B393" s="435"/>
      <c r="C393" s="95">
        <f t="shared" si="425"/>
        <v>7</v>
      </c>
      <c r="D393" s="95"/>
      <c r="E393" s="95"/>
      <c r="F393" s="95"/>
      <c r="G393" s="95"/>
      <c r="H393" s="458"/>
      <c r="I393" s="154" t="str">
        <f t="shared" si="441"/>
        <v/>
      </c>
      <c r="J393" s="154" t="str">
        <f t="shared" si="442"/>
        <v/>
      </c>
      <c r="K393" s="155" t="str">
        <f t="shared" si="443"/>
        <v/>
      </c>
      <c r="L393" s="449"/>
      <c r="M393" s="154" t="str">
        <f t="shared" si="426"/>
        <v/>
      </c>
      <c r="N393" s="433"/>
      <c r="O393" s="433"/>
      <c r="P393" s="95"/>
      <c r="Q393" s="178"/>
      <c r="R393" s="178" t="str">
        <f t="shared" si="427"/>
        <v/>
      </c>
      <c r="S393" s="95" t="str">
        <f t="shared" si="428"/>
        <v/>
      </c>
      <c r="T393" s="436"/>
      <c r="U393" s="95"/>
      <c r="V393" s="178"/>
      <c r="W393" s="178" t="str">
        <f t="shared" si="429"/>
        <v/>
      </c>
      <c r="X393" s="95" t="str">
        <f t="shared" si="430"/>
        <v/>
      </c>
      <c r="Y393" s="436"/>
      <c r="Z393" s="95"/>
      <c r="AA393" s="178"/>
      <c r="AB393" s="178" t="str">
        <f t="shared" si="431"/>
        <v/>
      </c>
      <c r="AC393" s="95" t="str">
        <f t="shared" si="432"/>
        <v/>
      </c>
      <c r="AD393" s="436"/>
      <c r="AE393" s="95"/>
      <c r="AF393" s="178"/>
      <c r="AG393" s="178" t="str">
        <f t="shared" si="433"/>
        <v/>
      </c>
      <c r="AH393" s="95" t="str">
        <f t="shared" si="434"/>
        <v/>
      </c>
      <c r="AI393" s="436"/>
      <c r="AJ393" s="95"/>
      <c r="AK393" s="178"/>
      <c r="AL393" s="178" t="str">
        <f t="shared" si="435"/>
        <v/>
      </c>
      <c r="AM393" s="95" t="str">
        <f t="shared" si="436"/>
        <v/>
      </c>
      <c r="AN393" s="436"/>
      <c r="AO393" s="95"/>
      <c r="AP393" s="178"/>
      <c r="AQ393" s="178" t="str">
        <f t="shared" si="437"/>
        <v/>
      </c>
      <c r="AR393" s="95" t="str">
        <f t="shared" si="438"/>
        <v/>
      </c>
      <c r="AS393" s="436"/>
      <c r="AT393" s="95"/>
      <c r="AU393" s="178"/>
      <c r="AV393" s="178" t="str">
        <f t="shared" si="439"/>
        <v/>
      </c>
      <c r="AW393" s="95" t="str">
        <f t="shared" si="440"/>
        <v/>
      </c>
      <c r="AX393" s="436"/>
    </row>
    <row r="394" spans="2:50">
      <c r="B394" s="435"/>
      <c r="C394" s="95">
        <f t="shared" si="425"/>
        <v>8</v>
      </c>
      <c r="D394" s="95"/>
      <c r="E394" s="95"/>
      <c r="F394" s="95"/>
      <c r="G394" s="95"/>
      <c r="H394" s="458"/>
      <c r="I394" s="154" t="str">
        <f t="shared" si="441"/>
        <v/>
      </c>
      <c r="J394" s="154" t="str">
        <f t="shared" si="442"/>
        <v/>
      </c>
      <c r="K394" s="155" t="str">
        <f t="shared" si="443"/>
        <v/>
      </c>
      <c r="L394" s="449"/>
      <c r="M394" s="154" t="str">
        <f t="shared" si="426"/>
        <v/>
      </c>
      <c r="N394" s="433"/>
      <c r="O394" s="433"/>
      <c r="P394" s="95"/>
      <c r="Q394" s="178"/>
      <c r="R394" s="178" t="str">
        <f t="shared" si="427"/>
        <v/>
      </c>
      <c r="S394" s="95" t="str">
        <f t="shared" si="428"/>
        <v/>
      </c>
      <c r="T394" s="436"/>
      <c r="U394" s="95"/>
      <c r="V394" s="178"/>
      <c r="W394" s="178" t="str">
        <f t="shared" si="429"/>
        <v/>
      </c>
      <c r="X394" s="95" t="str">
        <f t="shared" si="430"/>
        <v/>
      </c>
      <c r="Y394" s="436"/>
      <c r="Z394" s="95"/>
      <c r="AA394" s="178"/>
      <c r="AB394" s="178" t="str">
        <f t="shared" si="431"/>
        <v/>
      </c>
      <c r="AC394" s="95" t="str">
        <f t="shared" si="432"/>
        <v/>
      </c>
      <c r="AD394" s="436"/>
      <c r="AE394" s="95"/>
      <c r="AF394" s="178"/>
      <c r="AG394" s="178" t="str">
        <f t="shared" si="433"/>
        <v/>
      </c>
      <c r="AH394" s="95" t="str">
        <f t="shared" si="434"/>
        <v/>
      </c>
      <c r="AI394" s="436"/>
      <c r="AJ394" s="95"/>
      <c r="AK394" s="178"/>
      <c r="AL394" s="178" t="str">
        <f t="shared" si="435"/>
        <v/>
      </c>
      <c r="AM394" s="95" t="str">
        <f t="shared" si="436"/>
        <v/>
      </c>
      <c r="AN394" s="436"/>
      <c r="AO394" s="95"/>
      <c r="AP394" s="178"/>
      <c r="AQ394" s="178" t="str">
        <f t="shared" si="437"/>
        <v/>
      </c>
      <c r="AR394" s="95" t="str">
        <f t="shared" si="438"/>
        <v/>
      </c>
      <c r="AS394" s="436"/>
      <c r="AT394" s="95"/>
      <c r="AU394" s="178"/>
      <c r="AV394" s="178" t="str">
        <f t="shared" si="439"/>
        <v/>
      </c>
      <c r="AW394" s="95" t="str">
        <f t="shared" si="440"/>
        <v/>
      </c>
      <c r="AX394" s="436"/>
    </row>
    <row r="395" spans="2:50">
      <c r="B395" s="435"/>
      <c r="C395" s="95">
        <f t="shared" si="425"/>
        <v>9</v>
      </c>
      <c r="D395" s="95"/>
      <c r="E395" s="95"/>
      <c r="F395" s="95"/>
      <c r="G395" s="95"/>
      <c r="H395" s="458"/>
      <c r="I395" s="154" t="str">
        <f t="shared" si="441"/>
        <v/>
      </c>
      <c r="J395" s="154" t="str">
        <f t="shared" si="442"/>
        <v/>
      </c>
      <c r="K395" s="155" t="str">
        <f t="shared" si="443"/>
        <v/>
      </c>
      <c r="L395" s="449"/>
      <c r="M395" s="154" t="str">
        <f t="shared" si="426"/>
        <v/>
      </c>
      <c r="N395" s="433"/>
      <c r="O395" s="433"/>
      <c r="P395" s="95"/>
      <c r="Q395" s="178"/>
      <c r="R395" s="178" t="str">
        <f t="shared" si="427"/>
        <v/>
      </c>
      <c r="S395" s="95" t="str">
        <f t="shared" si="428"/>
        <v/>
      </c>
      <c r="T395" s="436"/>
      <c r="U395" s="95"/>
      <c r="V395" s="178"/>
      <c r="W395" s="178" t="str">
        <f t="shared" si="429"/>
        <v/>
      </c>
      <c r="X395" s="95" t="str">
        <f t="shared" si="430"/>
        <v/>
      </c>
      <c r="Y395" s="436"/>
      <c r="Z395" s="95"/>
      <c r="AA395" s="178"/>
      <c r="AB395" s="178" t="str">
        <f t="shared" si="431"/>
        <v/>
      </c>
      <c r="AC395" s="95" t="str">
        <f t="shared" si="432"/>
        <v/>
      </c>
      <c r="AD395" s="436"/>
      <c r="AE395" s="95"/>
      <c r="AF395" s="178"/>
      <c r="AG395" s="178" t="str">
        <f t="shared" si="433"/>
        <v/>
      </c>
      <c r="AH395" s="95" t="str">
        <f t="shared" si="434"/>
        <v/>
      </c>
      <c r="AI395" s="436"/>
      <c r="AJ395" s="95"/>
      <c r="AK395" s="178"/>
      <c r="AL395" s="178" t="str">
        <f t="shared" si="435"/>
        <v/>
      </c>
      <c r="AM395" s="95" t="str">
        <f t="shared" si="436"/>
        <v/>
      </c>
      <c r="AN395" s="436"/>
      <c r="AO395" s="95"/>
      <c r="AP395" s="178"/>
      <c r="AQ395" s="178" t="str">
        <f t="shared" si="437"/>
        <v/>
      </c>
      <c r="AR395" s="95" t="str">
        <f t="shared" si="438"/>
        <v/>
      </c>
      <c r="AS395" s="436"/>
      <c r="AT395" s="95"/>
      <c r="AU395" s="178"/>
      <c r="AV395" s="178" t="str">
        <f t="shared" si="439"/>
        <v/>
      </c>
      <c r="AW395" s="95" t="str">
        <f t="shared" si="440"/>
        <v/>
      </c>
      <c r="AX395" s="436"/>
    </row>
    <row r="396" spans="2:50">
      <c r="B396" s="435"/>
      <c r="C396" s="95">
        <f t="shared" si="425"/>
        <v>10</v>
      </c>
      <c r="D396" s="95"/>
      <c r="E396" s="95"/>
      <c r="F396" s="95"/>
      <c r="G396" s="95"/>
      <c r="H396" s="458"/>
      <c r="I396" s="154" t="str">
        <f t="shared" si="441"/>
        <v/>
      </c>
      <c r="J396" s="154" t="str">
        <f t="shared" si="442"/>
        <v/>
      </c>
      <c r="K396" s="155" t="str">
        <f t="shared" si="443"/>
        <v/>
      </c>
      <c r="L396" s="449"/>
      <c r="M396" s="154" t="str">
        <f t="shared" si="426"/>
        <v/>
      </c>
      <c r="N396" s="433"/>
      <c r="O396" s="433"/>
      <c r="P396" s="95"/>
      <c r="Q396" s="178"/>
      <c r="R396" s="178" t="str">
        <f t="shared" si="427"/>
        <v/>
      </c>
      <c r="S396" s="95" t="str">
        <f t="shared" si="428"/>
        <v/>
      </c>
      <c r="T396" s="436"/>
      <c r="U396" s="95"/>
      <c r="V396" s="178"/>
      <c r="W396" s="178" t="str">
        <f t="shared" si="429"/>
        <v/>
      </c>
      <c r="X396" s="95" t="str">
        <f t="shared" si="430"/>
        <v/>
      </c>
      <c r="Y396" s="436"/>
      <c r="Z396" s="95"/>
      <c r="AA396" s="178"/>
      <c r="AB396" s="178" t="str">
        <f t="shared" si="431"/>
        <v/>
      </c>
      <c r="AC396" s="95" t="str">
        <f t="shared" si="432"/>
        <v/>
      </c>
      <c r="AD396" s="436"/>
      <c r="AE396" s="95"/>
      <c r="AF396" s="178"/>
      <c r="AG396" s="178" t="str">
        <f t="shared" si="433"/>
        <v/>
      </c>
      <c r="AH396" s="95" t="str">
        <f t="shared" si="434"/>
        <v/>
      </c>
      <c r="AI396" s="436"/>
      <c r="AJ396" s="95"/>
      <c r="AK396" s="178"/>
      <c r="AL396" s="178" t="str">
        <f t="shared" si="435"/>
        <v/>
      </c>
      <c r="AM396" s="95" t="str">
        <f t="shared" si="436"/>
        <v/>
      </c>
      <c r="AN396" s="436"/>
      <c r="AO396" s="95"/>
      <c r="AP396" s="178"/>
      <c r="AQ396" s="178" t="str">
        <f t="shared" si="437"/>
        <v/>
      </c>
      <c r="AR396" s="95" t="str">
        <f t="shared" si="438"/>
        <v/>
      </c>
      <c r="AS396" s="436"/>
      <c r="AT396" s="95"/>
      <c r="AU396" s="178"/>
      <c r="AV396" s="178" t="str">
        <f t="shared" si="439"/>
        <v/>
      </c>
      <c r="AW396" s="95" t="str">
        <f t="shared" si="440"/>
        <v/>
      </c>
      <c r="AX396" s="436"/>
    </row>
    <row r="397" spans="2:50">
      <c r="B397" s="435"/>
      <c r="C397" s="95">
        <f t="shared" si="425"/>
        <v>11</v>
      </c>
      <c r="D397" s="95"/>
      <c r="E397" s="95"/>
      <c r="F397" s="95"/>
      <c r="G397" s="95"/>
      <c r="H397" s="458"/>
      <c r="I397" s="154" t="str">
        <f t="shared" si="441"/>
        <v/>
      </c>
      <c r="J397" s="154" t="str">
        <f t="shared" si="442"/>
        <v/>
      </c>
      <c r="K397" s="155" t="str">
        <f t="shared" si="443"/>
        <v/>
      </c>
      <c r="L397" s="449"/>
      <c r="M397" s="154" t="str">
        <f t="shared" si="426"/>
        <v/>
      </c>
      <c r="N397" s="433"/>
      <c r="O397" s="433"/>
      <c r="P397" s="95"/>
      <c r="Q397" s="178"/>
      <c r="R397" s="178" t="str">
        <f t="shared" si="427"/>
        <v/>
      </c>
      <c r="S397" s="95" t="str">
        <f t="shared" si="428"/>
        <v/>
      </c>
      <c r="T397" s="436"/>
      <c r="U397" s="95"/>
      <c r="V397" s="178"/>
      <c r="W397" s="178" t="str">
        <f t="shared" si="429"/>
        <v/>
      </c>
      <c r="X397" s="95" t="str">
        <f t="shared" si="430"/>
        <v/>
      </c>
      <c r="Y397" s="436"/>
      <c r="Z397" s="95"/>
      <c r="AA397" s="178"/>
      <c r="AB397" s="178" t="str">
        <f t="shared" si="431"/>
        <v/>
      </c>
      <c r="AC397" s="95" t="str">
        <f t="shared" si="432"/>
        <v/>
      </c>
      <c r="AD397" s="436"/>
      <c r="AE397" s="95"/>
      <c r="AF397" s="178"/>
      <c r="AG397" s="178" t="str">
        <f t="shared" si="433"/>
        <v/>
      </c>
      <c r="AH397" s="95" t="str">
        <f t="shared" si="434"/>
        <v/>
      </c>
      <c r="AI397" s="436"/>
      <c r="AJ397" s="95"/>
      <c r="AK397" s="178"/>
      <c r="AL397" s="178" t="str">
        <f t="shared" si="435"/>
        <v/>
      </c>
      <c r="AM397" s="95" t="str">
        <f t="shared" si="436"/>
        <v/>
      </c>
      <c r="AN397" s="436"/>
      <c r="AO397" s="95"/>
      <c r="AP397" s="178"/>
      <c r="AQ397" s="178" t="str">
        <f t="shared" si="437"/>
        <v/>
      </c>
      <c r="AR397" s="95" t="str">
        <f t="shared" si="438"/>
        <v/>
      </c>
      <c r="AS397" s="436"/>
      <c r="AT397" s="95"/>
      <c r="AU397" s="178"/>
      <c r="AV397" s="178" t="str">
        <f t="shared" si="439"/>
        <v/>
      </c>
      <c r="AW397" s="95" t="str">
        <f t="shared" si="440"/>
        <v/>
      </c>
      <c r="AX397" s="436"/>
    </row>
    <row r="398" spans="2:50">
      <c r="B398" s="435"/>
      <c r="C398" s="95">
        <f t="shared" si="425"/>
        <v>12</v>
      </c>
      <c r="D398" s="95"/>
      <c r="E398" s="95"/>
      <c r="F398" s="95"/>
      <c r="G398" s="95"/>
      <c r="H398" s="458"/>
      <c r="I398" s="154" t="str">
        <f t="shared" si="441"/>
        <v/>
      </c>
      <c r="J398" s="154" t="str">
        <f t="shared" si="442"/>
        <v/>
      </c>
      <c r="K398" s="155" t="str">
        <f t="shared" si="443"/>
        <v/>
      </c>
      <c r="L398" s="449"/>
      <c r="M398" s="154" t="str">
        <f t="shared" si="426"/>
        <v/>
      </c>
      <c r="N398" s="433"/>
      <c r="O398" s="433"/>
      <c r="P398" s="95"/>
      <c r="Q398" s="178"/>
      <c r="R398" s="178" t="str">
        <f t="shared" si="427"/>
        <v/>
      </c>
      <c r="S398" s="95" t="str">
        <f t="shared" si="428"/>
        <v/>
      </c>
      <c r="T398" s="436"/>
      <c r="U398" s="95"/>
      <c r="V398" s="178"/>
      <c r="W398" s="178" t="str">
        <f t="shared" si="429"/>
        <v/>
      </c>
      <c r="X398" s="95" t="str">
        <f t="shared" si="430"/>
        <v/>
      </c>
      <c r="Y398" s="436"/>
      <c r="Z398" s="95"/>
      <c r="AA398" s="178"/>
      <c r="AB398" s="178" t="str">
        <f t="shared" si="431"/>
        <v/>
      </c>
      <c r="AC398" s="95" t="str">
        <f t="shared" si="432"/>
        <v/>
      </c>
      <c r="AD398" s="436"/>
      <c r="AE398" s="95"/>
      <c r="AF398" s="178"/>
      <c r="AG398" s="178" t="str">
        <f t="shared" si="433"/>
        <v/>
      </c>
      <c r="AH398" s="95" t="str">
        <f t="shared" si="434"/>
        <v/>
      </c>
      <c r="AI398" s="436"/>
      <c r="AJ398" s="95"/>
      <c r="AK398" s="178"/>
      <c r="AL398" s="178" t="str">
        <f t="shared" si="435"/>
        <v/>
      </c>
      <c r="AM398" s="95" t="str">
        <f t="shared" si="436"/>
        <v/>
      </c>
      <c r="AN398" s="436"/>
      <c r="AO398" s="95"/>
      <c r="AP398" s="178"/>
      <c r="AQ398" s="178" t="str">
        <f t="shared" si="437"/>
        <v/>
      </c>
      <c r="AR398" s="95" t="str">
        <f t="shared" si="438"/>
        <v/>
      </c>
      <c r="AS398" s="436"/>
      <c r="AT398" s="95"/>
      <c r="AU398" s="178"/>
      <c r="AV398" s="178" t="str">
        <f t="shared" si="439"/>
        <v/>
      </c>
      <c r="AW398" s="95" t="str">
        <f t="shared" si="440"/>
        <v/>
      </c>
      <c r="AX398" s="436"/>
    </row>
    <row r="399" spans="2:50">
      <c r="B399" s="435"/>
      <c r="C399" s="95">
        <f t="shared" si="425"/>
        <v>13</v>
      </c>
      <c r="D399" s="95"/>
      <c r="E399" s="95"/>
      <c r="F399" s="95"/>
      <c r="G399" s="95"/>
      <c r="H399" s="458"/>
      <c r="I399" s="154" t="str">
        <f t="shared" si="441"/>
        <v/>
      </c>
      <c r="J399" s="154" t="str">
        <f t="shared" si="442"/>
        <v/>
      </c>
      <c r="K399" s="155" t="str">
        <f t="shared" si="443"/>
        <v/>
      </c>
      <c r="L399" s="449"/>
      <c r="M399" s="154" t="str">
        <f t="shared" si="426"/>
        <v/>
      </c>
      <c r="N399" s="433"/>
      <c r="O399" s="433"/>
      <c r="P399" s="95"/>
      <c r="Q399" s="178"/>
      <c r="R399" s="178" t="str">
        <f t="shared" si="427"/>
        <v/>
      </c>
      <c r="S399" s="95" t="str">
        <f t="shared" si="428"/>
        <v/>
      </c>
      <c r="T399" s="436"/>
      <c r="U399" s="95"/>
      <c r="V399" s="178"/>
      <c r="W399" s="178" t="str">
        <f t="shared" si="429"/>
        <v/>
      </c>
      <c r="X399" s="95" t="str">
        <f t="shared" si="430"/>
        <v/>
      </c>
      <c r="Y399" s="436"/>
      <c r="Z399" s="95"/>
      <c r="AA399" s="178"/>
      <c r="AB399" s="178" t="str">
        <f t="shared" si="431"/>
        <v/>
      </c>
      <c r="AC399" s="95" t="str">
        <f t="shared" si="432"/>
        <v/>
      </c>
      <c r="AD399" s="436"/>
      <c r="AE399" s="95"/>
      <c r="AF399" s="178"/>
      <c r="AG399" s="178" t="str">
        <f t="shared" si="433"/>
        <v/>
      </c>
      <c r="AH399" s="95" t="str">
        <f t="shared" si="434"/>
        <v/>
      </c>
      <c r="AI399" s="436"/>
      <c r="AJ399" s="95"/>
      <c r="AK399" s="178"/>
      <c r="AL399" s="178" t="str">
        <f t="shared" si="435"/>
        <v/>
      </c>
      <c r="AM399" s="95" t="str">
        <f t="shared" si="436"/>
        <v/>
      </c>
      <c r="AN399" s="436"/>
      <c r="AO399" s="95"/>
      <c r="AP399" s="178"/>
      <c r="AQ399" s="178" t="str">
        <f t="shared" si="437"/>
        <v/>
      </c>
      <c r="AR399" s="95" t="str">
        <f t="shared" si="438"/>
        <v/>
      </c>
      <c r="AS399" s="436"/>
      <c r="AT399" s="95"/>
      <c r="AU399" s="178"/>
      <c r="AV399" s="178" t="str">
        <f t="shared" si="439"/>
        <v/>
      </c>
      <c r="AW399" s="95" t="str">
        <f t="shared" si="440"/>
        <v/>
      </c>
      <c r="AX399" s="436"/>
    </row>
    <row r="400" spans="2:50">
      <c r="B400" s="435"/>
      <c r="C400" s="95">
        <f t="shared" si="425"/>
        <v>14</v>
      </c>
      <c r="D400" s="95"/>
      <c r="E400" s="95"/>
      <c r="F400" s="95"/>
      <c r="G400" s="95"/>
      <c r="H400" s="458"/>
      <c r="I400" s="154" t="str">
        <f t="shared" si="441"/>
        <v/>
      </c>
      <c r="J400" s="154" t="str">
        <f t="shared" si="442"/>
        <v/>
      </c>
      <c r="K400" s="155" t="str">
        <f t="shared" si="443"/>
        <v/>
      </c>
      <c r="L400" s="449"/>
      <c r="M400" s="154" t="str">
        <f t="shared" si="426"/>
        <v/>
      </c>
      <c r="N400" s="433"/>
      <c r="O400" s="433"/>
      <c r="P400" s="95"/>
      <c r="Q400" s="178"/>
      <c r="R400" s="178" t="str">
        <f t="shared" si="427"/>
        <v/>
      </c>
      <c r="S400" s="95" t="str">
        <f t="shared" si="428"/>
        <v/>
      </c>
      <c r="T400" s="436"/>
      <c r="U400" s="95"/>
      <c r="V400" s="178"/>
      <c r="W400" s="178" t="str">
        <f t="shared" si="429"/>
        <v/>
      </c>
      <c r="X400" s="95" t="str">
        <f t="shared" si="430"/>
        <v/>
      </c>
      <c r="Y400" s="436"/>
      <c r="Z400" s="95"/>
      <c r="AA400" s="178"/>
      <c r="AB400" s="178" t="str">
        <f t="shared" si="431"/>
        <v/>
      </c>
      <c r="AC400" s="95" t="str">
        <f t="shared" si="432"/>
        <v/>
      </c>
      <c r="AD400" s="436"/>
      <c r="AE400" s="95"/>
      <c r="AF400" s="178"/>
      <c r="AG400" s="178" t="str">
        <f t="shared" si="433"/>
        <v/>
      </c>
      <c r="AH400" s="95" t="str">
        <f t="shared" si="434"/>
        <v/>
      </c>
      <c r="AI400" s="436"/>
      <c r="AJ400" s="95"/>
      <c r="AK400" s="178"/>
      <c r="AL400" s="178" t="str">
        <f t="shared" si="435"/>
        <v/>
      </c>
      <c r="AM400" s="95" t="str">
        <f t="shared" si="436"/>
        <v/>
      </c>
      <c r="AN400" s="436"/>
      <c r="AO400" s="95"/>
      <c r="AP400" s="178"/>
      <c r="AQ400" s="178" t="str">
        <f t="shared" si="437"/>
        <v/>
      </c>
      <c r="AR400" s="95" t="str">
        <f t="shared" si="438"/>
        <v/>
      </c>
      <c r="AS400" s="436"/>
      <c r="AT400" s="95"/>
      <c r="AU400" s="178"/>
      <c r="AV400" s="178" t="str">
        <f t="shared" si="439"/>
        <v/>
      </c>
      <c r="AW400" s="95" t="str">
        <f t="shared" si="440"/>
        <v/>
      </c>
      <c r="AX400" s="436"/>
    </row>
    <row r="401" spans="2:50">
      <c r="B401" s="435"/>
      <c r="C401" s="95">
        <f t="shared" si="425"/>
        <v>15</v>
      </c>
      <c r="D401" s="95"/>
      <c r="E401" s="95"/>
      <c r="F401" s="95"/>
      <c r="G401" s="95"/>
      <c r="H401" s="459"/>
      <c r="I401" s="154" t="str">
        <f t="shared" si="441"/>
        <v/>
      </c>
      <c r="J401" s="154" t="str">
        <f t="shared" si="442"/>
        <v/>
      </c>
      <c r="K401" s="155" t="str">
        <f t="shared" si="443"/>
        <v/>
      </c>
      <c r="L401" s="449"/>
      <c r="M401" s="154" t="str">
        <f t="shared" si="426"/>
        <v/>
      </c>
      <c r="N401" s="433"/>
      <c r="O401" s="433"/>
      <c r="P401" s="95"/>
      <c r="Q401" s="178"/>
      <c r="R401" s="178" t="str">
        <f t="shared" si="427"/>
        <v/>
      </c>
      <c r="S401" s="95" t="str">
        <f t="shared" si="428"/>
        <v/>
      </c>
      <c r="T401" s="436"/>
      <c r="U401" s="95"/>
      <c r="V401" s="178"/>
      <c r="W401" s="178" t="str">
        <f t="shared" si="429"/>
        <v/>
      </c>
      <c r="X401" s="95" t="str">
        <f t="shared" si="430"/>
        <v/>
      </c>
      <c r="Y401" s="436"/>
      <c r="Z401" s="95"/>
      <c r="AA401" s="178"/>
      <c r="AB401" s="178" t="str">
        <f t="shared" si="431"/>
        <v/>
      </c>
      <c r="AC401" s="95" t="str">
        <f t="shared" si="432"/>
        <v/>
      </c>
      <c r="AD401" s="436"/>
      <c r="AE401" s="95"/>
      <c r="AF401" s="178"/>
      <c r="AG401" s="178" t="str">
        <f t="shared" si="433"/>
        <v/>
      </c>
      <c r="AH401" s="95" t="str">
        <f t="shared" si="434"/>
        <v/>
      </c>
      <c r="AI401" s="436"/>
      <c r="AJ401" s="95"/>
      <c r="AK401" s="178"/>
      <c r="AL401" s="178" t="str">
        <f t="shared" si="435"/>
        <v/>
      </c>
      <c r="AM401" s="95" t="str">
        <f t="shared" si="436"/>
        <v/>
      </c>
      <c r="AN401" s="436"/>
      <c r="AO401" s="95"/>
      <c r="AP401" s="178"/>
      <c r="AQ401" s="178" t="str">
        <f t="shared" si="437"/>
        <v/>
      </c>
      <c r="AR401" s="95" t="str">
        <f t="shared" si="438"/>
        <v/>
      </c>
      <c r="AS401" s="436"/>
      <c r="AT401" s="95"/>
      <c r="AU401" s="178"/>
      <c r="AV401" s="178" t="str">
        <f t="shared" si="439"/>
        <v/>
      </c>
      <c r="AW401" s="95" t="str">
        <f t="shared" si="440"/>
        <v/>
      </c>
      <c r="AX401" s="436"/>
    </row>
    <row r="402" spans="2:50" ht="15.75">
      <c r="B402" s="443" t="s">
        <v>167</v>
      </c>
      <c r="C402" s="444"/>
      <c r="D402" s="444"/>
      <c r="E402" s="444"/>
      <c r="F402" s="444"/>
      <c r="G402" s="444"/>
      <c r="H402" s="444"/>
      <c r="I402" s="151"/>
      <c r="J402" s="151"/>
      <c r="K402" s="151"/>
      <c r="L402" s="151"/>
      <c r="M402" s="151"/>
      <c r="N402" s="433" t="s">
        <v>159</v>
      </c>
      <c r="O402" s="446" t="s">
        <v>106</v>
      </c>
      <c r="P402" s="448">
        <f>AT382+1</f>
        <v>46007</v>
      </c>
      <c r="Q402" s="435"/>
      <c r="R402" s="435"/>
      <c r="S402" s="435"/>
      <c r="T402" s="435"/>
      <c r="U402" s="448">
        <f>P402+1</f>
        <v>46008</v>
      </c>
      <c r="V402" s="435"/>
      <c r="W402" s="435"/>
      <c r="X402" s="435"/>
      <c r="Y402" s="435"/>
      <c r="Z402" s="448">
        <f>U402+1</f>
        <v>46009</v>
      </c>
      <c r="AA402" s="435"/>
      <c r="AB402" s="435"/>
      <c r="AC402" s="435"/>
      <c r="AD402" s="435"/>
      <c r="AE402" s="448">
        <f>Z402+1</f>
        <v>46010</v>
      </c>
      <c r="AF402" s="435"/>
      <c r="AG402" s="435"/>
      <c r="AH402" s="435"/>
      <c r="AI402" s="435"/>
      <c r="AJ402" s="448">
        <f>AE402+1</f>
        <v>46011</v>
      </c>
      <c r="AK402" s="435"/>
      <c r="AL402" s="435"/>
      <c r="AM402" s="435"/>
      <c r="AN402" s="435"/>
      <c r="AO402" s="448">
        <f>AJ402+1</f>
        <v>46012</v>
      </c>
      <c r="AP402" s="435"/>
      <c r="AQ402" s="435"/>
      <c r="AR402" s="435"/>
      <c r="AS402" s="435"/>
      <c r="AT402" s="448">
        <f>AO402+1</f>
        <v>46013</v>
      </c>
      <c r="AU402" s="435"/>
      <c r="AV402" s="435"/>
      <c r="AW402" s="435"/>
      <c r="AX402" s="435"/>
    </row>
    <row r="403" spans="2:50" ht="15.75">
      <c r="B403" s="445"/>
      <c r="C403" s="445"/>
      <c r="D403" s="445"/>
      <c r="E403" s="445"/>
      <c r="F403" s="445"/>
      <c r="G403" s="445"/>
      <c r="H403" s="445"/>
      <c r="I403" s="151"/>
      <c r="J403" s="151"/>
      <c r="K403" s="151"/>
      <c r="L403" s="151"/>
      <c r="M403" s="151"/>
      <c r="N403" s="433"/>
      <c r="O403" s="447"/>
      <c r="P403" s="448" t="s">
        <v>120</v>
      </c>
      <c r="Q403" s="435"/>
      <c r="R403" s="435"/>
      <c r="S403" s="435"/>
      <c r="T403" s="435"/>
      <c r="U403" s="448" t="s">
        <v>114</v>
      </c>
      <c r="V403" s="435"/>
      <c r="W403" s="435"/>
      <c r="X403" s="435"/>
      <c r="Y403" s="435"/>
      <c r="Z403" s="448" t="s">
        <v>115</v>
      </c>
      <c r="AA403" s="435"/>
      <c r="AB403" s="435"/>
      <c r="AC403" s="435"/>
      <c r="AD403" s="435"/>
      <c r="AE403" s="448" t="s">
        <v>116</v>
      </c>
      <c r="AF403" s="435"/>
      <c r="AG403" s="435"/>
      <c r="AH403" s="435"/>
      <c r="AI403" s="435"/>
      <c r="AJ403" s="448" t="s">
        <v>117</v>
      </c>
      <c r="AK403" s="435"/>
      <c r="AL403" s="435"/>
      <c r="AM403" s="435"/>
      <c r="AN403" s="435"/>
      <c r="AO403" s="448" t="s">
        <v>118</v>
      </c>
      <c r="AP403" s="435"/>
      <c r="AQ403" s="435"/>
      <c r="AR403" s="435"/>
      <c r="AS403" s="435"/>
      <c r="AT403" s="448" t="s">
        <v>119</v>
      </c>
      <c r="AU403" s="435"/>
      <c r="AV403" s="435"/>
      <c r="AW403" s="435"/>
      <c r="AX403" s="435"/>
    </row>
    <row r="404" spans="2:50">
      <c r="B404" s="433" t="s">
        <v>155</v>
      </c>
      <c r="C404" s="433" t="s">
        <v>147</v>
      </c>
      <c r="D404" s="433"/>
      <c r="E404" s="433" t="s">
        <v>149</v>
      </c>
      <c r="F404" s="433"/>
      <c r="G404" s="433"/>
      <c r="H404" s="440" t="s">
        <v>156</v>
      </c>
      <c r="I404" s="434" t="s">
        <v>225</v>
      </c>
      <c r="J404" s="434"/>
      <c r="K404" s="434"/>
      <c r="L404" s="434" t="s">
        <v>156</v>
      </c>
      <c r="M404" s="434" t="s">
        <v>168</v>
      </c>
      <c r="N404" s="433"/>
      <c r="O404" s="433" t="s">
        <v>158</v>
      </c>
      <c r="P404" s="430" t="s">
        <v>152</v>
      </c>
      <c r="Q404" s="431"/>
      <c r="R404" s="431"/>
      <c r="S404" s="432"/>
      <c r="T404" s="433" t="s">
        <v>156</v>
      </c>
      <c r="U404" s="430" t="s">
        <v>152</v>
      </c>
      <c r="V404" s="431"/>
      <c r="W404" s="431"/>
      <c r="X404" s="432"/>
      <c r="Y404" s="433" t="s">
        <v>156</v>
      </c>
      <c r="Z404" s="430" t="s">
        <v>152</v>
      </c>
      <c r="AA404" s="431"/>
      <c r="AB404" s="431"/>
      <c r="AC404" s="432"/>
      <c r="AD404" s="433" t="s">
        <v>156</v>
      </c>
      <c r="AE404" s="430" t="s">
        <v>152</v>
      </c>
      <c r="AF404" s="431"/>
      <c r="AG404" s="431"/>
      <c r="AH404" s="432"/>
      <c r="AI404" s="433" t="s">
        <v>156</v>
      </c>
      <c r="AJ404" s="430" t="s">
        <v>152</v>
      </c>
      <c r="AK404" s="431"/>
      <c r="AL404" s="431"/>
      <c r="AM404" s="432"/>
      <c r="AN404" s="433" t="s">
        <v>156</v>
      </c>
      <c r="AO404" s="430" t="s">
        <v>152</v>
      </c>
      <c r="AP404" s="431"/>
      <c r="AQ404" s="431"/>
      <c r="AR404" s="432"/>
      <c r="AS404" s="433" t="s">
        <v>156</v>
      </c>
      <c r="AT404" s="430" t="s">
        <v>152</v>
      </c>
      <c r="AU404" s="431"/>
      <c r="AV404" s="431"/>
      <c r="AW404" s="432"/>
      <c r="AX404" s="433" t="s">
        <v>156</v>
      </c>
    </row>
    <row r="405" spans="2:50">
      <c r="B405" s="433"/>
      <c r="C405" s="433"/>
      <c r="D405" s="433"/>
      <c r="E405" s="433" t="s">
        <v>148</v>
      </c>
      <c r="F405" s="433"/>
      <c r="G405" s="433"/>
      <c r="H405" s="441"/>
      <c r="I405" s="434" t="s">
        <v>148</v>
      </c>
      <c r="J405" s="434"/>
      <c r="K405" s="434"/>
      <c r="L405" s="434"/>
      <c r="M405" s="434"/>
      <c r="N405" s="433"/>
      <c r="O405" s="433"/>
      <c r="P405" s="430" t="s">
        <v>153</v>
      </c>
      <c r="Q405" s="431"/>
      <c r="R405" s="431"/>
      <c r="S405" s="432"/>
      <c r="T405" s="433"/>
      <c r="U405" s="430" t="s">
        <v>153</v>
      </c>
      <c r="V405" s="431"/>
      <c r="W405" s="431"/>
      <c r="X405" s="432"/>
      <c r="Y405" s="433"/>
      <c r="Z405" s="430" t="s">
        <v>153</v>
      </c>
      <c r="AA405" s="431"/>
      <c r="AB405" s="431"/>
      <c r="AC405" s="432"/>
      <c r="AD405" s="433"/>
      <c r="AE405" s="430" t="s">
        <v>153</v>
      </c>
      <c r="AF405" s="431"/>
      <c r="AG405" s="431"/>
      <c r="AH405" s="432"/>
      <c r="AI405" s="433"/>
      <c r="AJ405" s="430" t="s">
        <v>153</v>
      </c>
      <c r="AK405" s="431"/>
      <c r="AL405" s="431"/>
      <c r="AM405" s="432"/>
      <c r="AN405" s="433"/>
      <c r="AO405" s="430" t="s">
        <v>153</v>
      </c>
      <c r="AP405" s="431"/>
      <c r="AQ405" s="431"/>
      <c r="AR405" s="432"/>
      <c r="AS405" s="433"/>
      <c r="AT405" s="430" t="s">
        <v>153</v>
      </c>
      <c r="AU405" s="431"/>
      <c r="AV405" s="431"/>
      <c r="AW405" s="432"/>
      <c r="AX405" s="433"/>
    </row>
    <row r="406" spans="2:50">
      <c r="B406" s="433"/>
      <c r="C406" s="433"/>
      <c r="D406" s="433"/>
      <c r="E406" s="94" t="s">
        <v>150</v>
      </c>
      <c r="F406" s="94" t="s">
        <v>151</v>
      </c>
      <c r="G406" s="94" t="s">
        <v>154</v>
      </c>
      <c r="H406" s="442"/>
      <c r="I406" s="153" t="s">
        <v>150</v>
      </c>
      <c r="J406" s="153" t="s">
        <v>151</v>
      </c>
      <c r="K406" s="153" t="s">
        <v>154</v>
      </c>
      <c r="L406" s="434"/>
      <c r="M406" s="434"/>
      <c r="N406" s="433"/>
      <c r="O406" s="433"/>
      <c r="P406" s="94" t="s">
        <v>150</v>
      </c>
      <c r="Q406" s="94" t="s">
        <v>151</v>
      </c>
      <c r="R406" s="94" t="s">
        <v>154</v>
      </c>
      <c r="S406" s="94" t="s">
        <v>168</v>
      </c>
      <c r="T406" s="433"/>
      <c r="U406" s="94" t="s">
        <v>150</v>
      </c>
      <c r="V406" s="94" t="s">
        <v>151</v>
      </c>
      <c r="W406" s="94" t="s">
        <v>154</v>
      </c>
      <c r="X406" s="94" t="s">
        <v>168</v>
      </c>
      <c r="Y406" s="433"/>
      <c r="Z406" s="94" t="s">
        <v>150</v>
      </c>
      <c r="AA406" s="94" t="s">
        <v>151</v>
      </c>
      <c r="AB406" s="94" t="s">
        <v>154</v>
      </c>
      <c r="AC406" s="94" t="s">
        <v>168</v>
      </c>
      <c r="AD406" s="43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3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3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3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33"/>
    </row>
    <row r="407" spans="2:50">
      <c r="B407" s="435" t="s">
        <v>140</v>
      </c>
      <c r="C407" s="95">
        <f>C387</f>
        <v>1</v>
      </c>
      <c r="D407" s="95"/>
      <c r="E407" s="95"/>
      <c r="F407" s="95"/>
      <c r="G407" s="178" t="e">
        <f t="shared" ref="G407:G408" si="444">F407/E407</f>
        <v>#DIV/0!</v>
      </c>
      <c r="H407" s="457" t="e">
        <f>AVERAGE(G407:G421)</f>
        <v>#DIV/0!</v>
      </c>
      <c r="I407" s="154" t="str">
        <f t="shared" ref="I407:I409" si="445">IFERROR(AVERAGE(P407,U407,Z407,AE407,AJ407,AO407,AT407),"")</f>
        <v/>
      </c>
      <c r="J407" s="154" t="str">
        <f t="shared" ref="J407:J409" si="446">IFERROR(AVERAGE(Q407,V407,AA407,AF407,AK407,AP407,AU407),"")</f>
        <v/>
      </c>
      <c r="K407" s="155" t="str">
        <f t="shared" ref="K407:K409" si="447">IFERROR(AVERAGE(R407,W407,AB407,AG407,AL407,AQ407,AV407),"")</f>
        <v/>
      </c>
      <c r="L407" s="449" t="str">
        <f>IFERROR(AVERAGE(K407:K421),"-")</f>
        <v>-</v>
      </c>
      <c r="M407" s="154" t="str">
        <f>IFERROR(RANK(K407, K$407:K$421),"")</f>
        <v/>
      </c>
      <c r="N407" s="433"/>
      <c r="O407" s="433"/>
      <c r="P407" s="95"/>
      <c r="Q407" s="178"/>
      <c r="R407" s="178" t="str">
        <f>IFERROR(Q407/P407,"")</f>
        <v/>
      </c>
      <c r="S407" s="95" t="str">
        <f>IFERROR(RANK(R407, R$407:R$421),"")</f>
        <v/>
      </c>
      <c r="T407" s="436" t="e">
        <f>AVERAGE(R407:R421)</f>
        <v>#DIV/0!</v>
      </c>
      <c r="U407" s="95"/>
      <c r="V407" s="178"/>
      <c r="W407" s="178" t="str">
        <f>IFERROR(V407/U407,"")</f>
        <v/>
      </c>
      <c r="X407" s="95" t="str">
        <f>IFERROR(RANK(W407, W$407:W$421),"")</f>
        <v/>
      </c>
      <c r="Y407" s="436" t="e">
        <f>AVERAGE(W407:W421)</f>
        <v>#DIV/0!</v>
      </c>
      <c r="Z407" s="95"/>
      <c r="AA407" s="178"/>
      <c r="AB407" s="178" t="str">
        <f>IFERROR(AA407/Z407,"")</f>
        <v/>
      </c>
      <c r="AC407" s="95" t="str">
        <f>IFERROR(RANK(AB407, AB$407:AB$421),"")</f>
        <v/>
      </c>
      <c r="AD407" s="436" t="e">
        <f>AVERAGE(AB407:AB421)</f>
        <v>#DIV/0!</v>
      </c>
      <c r="AE407" s="95"/>
      <c r="AF407" s="178"/>
      <c r="AG407" s="178" t="str">
        <f>IFERROR(AF407/AE407,"")</f>
        <v/>
      </c>
      <c r="AH407" s="95" t="str">
        <f>IFERROR(RANK(AG407, AG$407:AG$421),"")</f>
        <v/>
      </c>
      <c r="AI407" s="436" t="e">
        <f>AVERAGE(AG407:AG421)</f>
        <v>#DIV/0!</v>
      </c>
      <c r="AJ407" s="95"/>
      <c r="AK407" s="178"/>
      <c r="AL407" s="178" t="str">
        <f>IFERROR(AK407/AJ407,"")</f>
        <v/>
      </c>
      <c r="AM407" s="95" t="str">
        <f>IFERROR(RANK(AL407, AL$407:AL$421),"")</f>
        <v/>
      </c>
      <c r="AN407" s="436" t="e">
        <f>AVERAGE(AL407:AL421)</f>
        <v>#DIV/0!</v>
      </c>
      <c r="AO407" s="95"/>
      <c r="AP407" s="178"/>
      <c r="AQ407" s="178" t="str">
        <f>IFERROR(AP407/AO407,"")</f>
        <v/>
      </c>
      <c r="AR407" s="95" t="str">
        <f>IFERROR(RANK(AQ407, AQ$407:AQ$421),"")</f>
        <v/>
      </c>
      <c r="AS407" s="436" t="e">
        <f>AVERAGE(AQ407:AQ421)</f>
        <v>#DIV/0!</v>
      </c>
      <c r="AT407" s="95"/>
      <c r="AU407" s="178"/>
      <c r="AV407" s="178" t="str">
        <f>IFERROR(AU407/AT407,"")</f>
        <v/>
      </c>
      <c r="AW407" s="95" t="str">
        <f>IFERROR(RANK(AV407, AV$407:AV$421),"")</f>
        <v/>
      </c>
      <c r="AX407" s="436" t="e">
        <f>AVERAGE(AV407:AV421)</f>
        <v>#DIV/0!</v>
      </c>
    </row>
    <row r="408" spans="2:50">
      <c r="B408" s="435"/>
      <c r="C408" s="95">
        <f t="shared" ref="C408:C421" si="448">C388</f>
        <v>2</v>
      </c>
      <c r="D408" s="95"/>
      <c r="E408" s="95"/>
      <c r="F408" s="95"/>
      <c r="G408" s="178" t="e">
        <f t="shared" si="444"/>
        <v>#DIV/0!</v>
      </c>
      <c r="H408" s="458"/>
      <c r="I408" s="154" t="str">
        <f t="shared" si="445"/>
        <v/>
      </c>
      <c r="J408" s="154" t="str">
        <f t="shared" si="446"/>
        <v/>
      </c>
      <c r="K408" s="155" t="str">
        <f t="shared" si="447"/>
        <v/>
      </c>
      <c r="L408" s="449"/>
      <c r="M408" s="154" t="str">
        <f t="shared" ref="M408:M421" si="449">IFERROR(RANK(K408, K$407:K$421),"")</f>
        <v/>
      </c>
      <c r="N408" s="433"/>
      <c r="O408" s="433"/>
      <c r="P408" s="95"/>
      <c r="Q408" s="178"/>
      <c r="R408" s="178" t="str">
        <f t="shared" ref="R408:R421" si="450">IFERROR(Q408/P408,"")</f>
        <v/>
      </c>
      <c r="S408" s="95" t="str">
        <f t="shared" ref="S408:S421" si="451">IFERROR(RANK(R408, R$407:R$421),"")</f>
        <v/>
      </c>
      <c r="T408" s="436"/>
      <c r="U408" s="95"/>
      <c r="V408" s="178"/>
      <c r="W408" s="178" t="str">
        <f t="shared" ref="W408:W421" si="452">IFERROR(V408/U408,"")</f>
        <v/>
      </c>
      <c r="X408" s="95" t="str">
        <f t="shared" ref="X408:X421" si="453">IFERROR(RANK(W408, W$407:W$421),"")</f>
        <v/>
      </c>
      <c r="Y408" s="436"/>
      <c r="Z408" s="95"/>
      <c r="AA408" s="178"/>
      <c r="AB408" s="178" t="str">
        <f t="shared" ref="AB408:AB421" si="454">IFERROR(AA408/Z408,"")</f>
        <v/>
      </c>
      <c r="AC408" s="95" t="str">
        <f t="shared" ref="AC408:AC421" si="455">IFERROR(RANK(AB408, AB$407:AB$421),"")</f>
        <v/>
      </c>
      <c r="AD408" s="436"/>
      <c r="AE408" s="95"/>
      <c r="AF408" s="178"/>
      <c r="AG408" s="178" t="str">
        <f t="shared" ref="AG408:AG421" si="456">IFERROR(AF408/AE408,"")</f>
        <v/>
      </c>
      <c r="AH408" s="95" t="str">
        <f t="shared" ref="AH408:AH421" si="457">IFERROR(RANK(AG408, AG$407:AG$421),"")</f>
        <v/>
      </c>
      <c r="AI408" s="436"/>
      <c r="AJ408" s="95"/>
      <c r="AK408" s="178"/>
      <c r="AL408" s="178" t="str">
        <f t="shared" ref="AL408:AL421" si="458">IFERROR(AK408/AJ408,"")</f>
        <v/>
      </c>
      <c r="AM408" s="95" t="str">
        <f t="shared" ref="AM408:AM421" si="459">IFERROR(RANK(AL408, AL$407:AL$421),"")</f>
        <v/>
      </c>
      <c r="AN408" s="436"/>
      <c r="AO408" s="95"/>
      <c r="AP408" s="178"/>
      <c r="AQ408" s="178" t="str">
        <f t="shared" ref="AQ408:AQ421" si="460">IFERROR(AP408/AO408,"")</f>
        <v/>
      </c>
      <c r="AR408" s="95" t="str">
        <f t="shared" ref="AR408:AR421" si="461">IFERROR(RANK(AQ408, AQ$407:AQ$421),"")</f>
        <v/>
      </c>
      <c r="AS408" s="436"/>
      <c r="AT408" s="95"/>
      <c r="AU408" s="178"/>
      <c r="AV408" s="178" t="str">
        <f t="shared" ref="AV408:AV421" si="462">IFERROR(AU408/AT408,"")</f>
        <v/>
      </c>
      <c r="AW408" s="95" t="str">
        <f t="shared" ref="AW408:AW421" si="463">IFERROR(RANK(AV408, AV$407:AV$421),"")</f>
        <v/>
      </c>
      <c r="AX408" s="436"/>
    </row>
    <row r="409" spans="2:50">
      <c r="B409" s="435"/>
      <c r="C409" s="95">
        <f t="shared" si="448"/>
        <v>3</v>
      </c>
      <c r="D409" s="95"/>
      <c r="E409" s="95"/>
      <c r="F409" s="95"/>
      <c r="G409" s="95"/>
      <c r="H409" s="458"/>
      <c r="I409" s="154" t="str">
        <f t="shared" si="445"/>
        <v/>
      </c>
      <c r="J409" s="154" t="str">
        <f t="shared" si="446"/>
        <v/>
      </c>
      <c r="K409" s="155" t="str">
        <f t="shared" si="447"/>
        <v/>
      </c>
      <c r="L409" s="449"/>
      <c r="M409" s="154" t="str">
        <f t="shared" si="449"/>
        <v/>
      </c>
      <c r="N409" s="433"/>
      <c r="O409" s="433"/>
      <c r="P409" s="95"/>
      <c r="Q409" s="178"/>
      <c r="R409" s="178" t="str">
        <f t="shared" si="450"/>
        <v/>
      </c>
      <c r="S409" s="95" t="str">
        <f t="shared" si="451"/>
        <v/>
      </c>
      <c r="T409" s="436"/>
      <c r="U409" s="95"/>
      <c r="V409" s="178"/>
      <c r="W409" s="178" t="str">
        <f t="shared" si="452"/>
        <v/>
      </c>
      <c r="X409" s="95" t="str">
        <f t="shared" si="453"/>
        <v/>
      </c>
      <c r="Y409" s="436"/>
      <c r="Z409" s="95"/>
      <c r="AA409" s="178"/>
      <c r="AB409" s="178" t="str">
        <f t="shared" si="454"/>
        <v/>
      </c>
      <c r="AC409" s="95" t="str">
        <f t="shared" si="455"/>
        <v/>
      </c>
      <c r="AD409" s="436"/>
      <c r="AE409" s="95"/>
      <c r="AF409" s="178"/>
      <c r="AG409" s="178" t="str">
        <f t="shared" si="456"/>
        <v/>
      </c>
      <c r="AH409" s="95" t="str">
        <f t="shared" si="457"/>
        <v/>
      </c>
      <c r="AI409" s="436"/>
      <c r="AJ409" s="95"/>
      <c r="AK409" s="178"/>
      <c r="AL409" s="178" t="str">
        <f t="shared" si="458"/>
        <v/>
      </c>
      <c r="AM409" s="95" t="str">
        <f t="shared" si="459"/>
        <v/>
      </c>
      <c r="AN409" s="436"/>
      <c r="AO409" s="95"/>
      <c r="AP409" s="178"/>
      <c r="AQ409" s="178" t="str">
        <f t="shared" si="460"/>
        <v/>
      </c>
      <c r="AR409" s="95" t="str">
        <f t="shared" si="461"/>
        <v/>
      </c>
      <c r="AS409" s="436"/>
      <c r="AT409" s="95"/>
      <c r="AU409" s="178"/>
      <c r="AV409" s="178" t="str">
        <f t="shared" si="462"/>
        <v/>
      </c>
      <c r="AW409" s="95" t="str">
        <f t="shared" si="463"/>
        <v/>
      </c>
      <c r="AX409" s="436"/>
    </row>
    <row r="410" spans="2:50">
      <c r="B410" s="435"/>
      <c r="C410" s="95">
        <f t="shared" si="448"/>
        <v>4</v>
      </c>
      <c r="D410" s="95"/>
      <c r="E410" s="95"/>
      <c r="F410" s="95"/>
      <c r="G410" s="95"/>
      <c r="H410" s="458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9"/>
      <c r="M410" s="154" t="str">
        <f t="shared" si="449"/>
        <v/>
      </c>
      <c r="N410" s="433"/>
      <c r="O410" s="433"/>
      <c r="P410" s="95"/>
      <c r="Q410" s="178"/>
      <c r="R410" s="178" t="str">
        <f t="shared" si="450"/>
        <v/>
      </c>
      <c r="S410" s="95" t="str">
        <f t="shared" si="451"/>
        <v/>
      </c>
      <c r="T410" s="436"/>
      <c r="U410" s="95"/>
      <c r="V410" s="178"/>
      <c r="W410" s="178" t="str">
        <f t="shared" si="452"/>
        <v/>
      </c>
      <c r="X410" s="95" t="str">
        <f t="shared" si="453"/>
        <v/>
      </c>
      <c r="Y410" s="436"/>
      <c r="Z410" s="95"/>
      <c r="AA410" s="178"/>
      <c r="AB410" s="178" t="str">
        <f t="shared" si="454"/>
        <v/>
      </c>
      <c r="AC410" s="95" t="str">
        <f t="shared" si="455"/>
        <v/>
      </c>
      <c r="AD410" s="436"/>
      <c r="AE410" s="95"/>
      <c r="AF410" s="178"/>
      <c r="AG410" s="178" t="str">
        <f t="shared" si="456"/>
        <v/>
      </c>
      <c r="AH410" s="95" t="str">
        <f t="shared" si="457"/>
        <v/>
      </c>
      <c r="AI410" s="436"/>
      <c r="AJ410" s="95"/>
      <c r="AK410" s="178"/>
      <c r="AL410" s="178" t="str">
        <f t="shared" si="458"/>
        <v/>
      </c>
      <c r="AM410" s="95" t="str">
        <f t="shared" si="459"/>
        <v/>
      </c>
      <c r="AN410" s="436"/>
      <c r="AO410" s="95"/>
      <c r="AP410" s="178"/>
      <c r="AQ410" s="178" t="str">
        <f t="shared" si="460"/>
        <v/>
      </c>
      <c r="AR410" s="95" t="str">
        <f t="shared" si="461"/>
        <v/>
      </c>
      <c r="AS410" s="436"/>
      <c r="AT410" s="95"/>
      <c r="AU410" s="178"/>
      <c r="AV410" s="178" t="str">
        <f t="shared" si="462"/>
        <v/>
      </c>
      <c r="AW410" s="95" t="str">
        <f t="shared" si="463"/>
        <v/>
      </c>
      <c r="AX410" s="436"/>
    </row>
    <row r="411" spans="2:50">
      <c r="B411" s="435"/>
      <c r="C411" s="95">
        <f t="shared" si="448"/>
        <v>5</v>
      </c>
      <c r="D411" s="95"/>
      <c r="E411" s="95"/>
      <c r="F411" s="95"/>
      <c r="G411" s="95"/>
      <c r="H411" s="458"/>
      <c r="I411" s="154" t="str">
        <f t="shared" ref="I411:I421" si="464">IFERROR(AVERAGE(P411,U411,Z411,AE411,AJ411,AO411,AT411),"")</f>
        <v/>
      </c>
      <c r="J411" s="154" t="str">
        <f t="shared" ref="J411:J421" si="465">IFERROR(AVERAGE(Q411,V411,AA411,AF411,AK411,AP411,AU411),"")</f>
        <v/>
      </c>
      <c r="K411" s="155" t="str">
        <f t="shared" ref="K411:K421" si="466">IFERROR(AVERAGE(R411,W411,AB411,AG411,AL411,AQ411,AV411),"")</f>
        <v/>
      </c>
      <c r="L411" s="449"/>
      <c r="M411" s="154" t="str">
        <f t="shared" si="449"/>
        <v/>
      </c>
      <c r="N411" s="433"/>
      <c r="O411" s="433"/>
      <c r="P411" s="95"/>
      <c r="Q411" s="178"/>
      <c r="R411" s="178" t="str">
        <f t="shared" si="450"/>
        <v/>
      </c>
      <c r="S411" s="95" t="str">
        <f t="shared" si="451"/>
        <v/>
      </c>
      <c r="T411" s="436"/>
      <c r="U411" s="95"/>
      <c r="V411" s="178"/>
      <c r="W411" s="178" t="str">
        <f t="shared" si="452"/>
        <v/>
      </c>
      <c r="X411" s="95" t="str">
        <f t="shared" si="453"/>
        <v/>
      </c>
      <c r="Y411" s="436"/>
      <c r="Z411" s="95"/>
      <c r="AA411" s="178"/>
      <c r="AB411" s="178" t="str">
        <f t="shared" si="454"/>
        <v/>
      </c>
      <c r="AC411" s="95" t="str">
        <f t="shared" si="455"/>
        <v/>
      </c>
      <c r="AD411" s="436"/>
      <c r="AE411" s="95"/>
      <c r="AF411" s="178"/>
      <c r="AG411" s="178" t="str">
        <f t="shared" si="456"/>
        <v/>
      </c>
      <c r="AH411" s="95" t="str">
        <f t="shared" si="457"/>
        <v/>
      </c>
      <c r="AI411" s="436"/>
      <c r="AJ411" s="95"/>
      <c r="AK411" s="178"/>
      <c r="AL411" s="178" t="str">
        <f t="shared" si="458"/>
        <v/>
      </c>
      <c r="AM411" s="95" t="str">
        <f t="shared" si="459"/>
        <v/>
      </c>
      <c r="AN411" s="436"/>
      <c r="AO411" s="95"/>
      <c r="AP411" s="178"/>
      <c r="AQ411" s="178" t="str">
        <f t="shared" si="460"/>
        <v/>
      </c>
      <c r="AR411" s="95" t="str">
        <f t="shared" si="461"/>
        <v/>
      </c>
      <c r="AS411" s="436"/>
      <c r="AT411" s="95"/>
      <c r="AU411" s="178"/>
      <c r="AV411" s="178" t="str">
        <f t="shared" si="462"/>
        <v/>
      </c>
      <c r="AW411" s="95" t="str">
        <f t="shared" si="463"/>
        <v/>
      </c>
      <c r="AX411" s="436"/>
    </row>
    <row r="412" spans="2:50">
      <c r="B412" s="435"/>
      <c r="C412" s="95">
        <f t="shared" si="448"/>
        <v>6</v>
      </c>
      <c r="D412" s="95"/>
      <c r="E412" s="95"/>
      <c r="F412" s="95"/>
      <c r="G412" s="95"/>
      <c r="H412" s="458"/>
      <c r="I412" s="154" t="str">
        <f t="shared" si="464"/>
        <v/>
      </c>
      <c r="J412" s="154" t="str">
        <f t="shared" si="465"/>
        <v/>
      </c>
      <c r="K412" s="155" t="str">
        <f t="shared" si="466"/>
        <v/>
      </c>
      <c r="L412" s="449"/>
      <c r="M412" s="154" t="str">
        <f t="shared" si="449"/>
        <v/>
      </c>
      <c r="N412" s="433"/>
      <c r="O412" s="433"/>
      <c r="P412" s="95"/>
      <c r="Q412" s="178"/>
      <c r="R412" s="178" t="str">
        <f t="shared" si="450"/>
        <v/>
      </c>
      <c r="S412" s="95" t="str">
        <f t="shared" si="451"/>
        <v/>
      </c>
      <c r="T412" s="436"/>
      <c r="U412" s="95"/>
      <c r="V412" s="178"/>
      <c r="W412" s="178" t="str">
        <f t="shared" si="452"/>
        <v/>
      </c>
      <c r="X412" s="95" t="str">
        <f t="shared" si="453"/>
        <v/>
      </c>
      <c r="Y412" s="436"/>
      <c r="Z412" s="95"/>
      <c r="AA412" s="178"/>
      <c r="AB412" s="178" t="str">
        <f t="shared" si="454"/>
        <v/>
      </c>
      <c r="AC412" s="95" t="str">
        <f t="shared" si="455"/>
        <v/>
      </c>
      <c r="AD412" s="436"/>
      <c r="AE412" s="95"/>
      <c r="AF412" s="178"/>
      <c r="AG412" s="178" t="str">
        <f t="shared" si="456"/>
        <v/>
      </c>
      <c r="AH412" s="95" t="str">
        <f t="shared" si="457"/>
        <v/>
      </c>
      <c r="AI412" s="436"/>
      <c r="AJ412" s="95"/>
      <c r="AK412" s="178"/>
      <c r="AL412" s="178" t="str">
        <f t="shared" si="458"/>
        <v/>
      </c>
      <c r="AM412" s="95" t="str">
        <f t="shared" si="459"/>
        <v/>
      </c>
      <c r="AN412" s="436"/>
      <c r="AO412" s="95"/>
      <c r="AP412" s="178"/>
      <c r="AQ412" s="178" t="str">
        <f t="shared" si="460"/>
        <v/>
      </c>
      <c r="AR412" s="95" t="str">
        <f t="shared" si="461"/>
        <v/>
      </c>
      <c r="AS412" s="436"/>
      <c r="AT412" s="95"/>
      <c r="AU412" s="178"/>
      <c r="AV412" s="178" t="str">
        <f t="shared" si="462"/>
        <v/>
      </c>
      <c r="AW412" s="95" t="str">
        <f t="shared" si="463"/>
        <v/>
      </c>
      <c r="AX412" s="436"/>
    </row>
    <row r="413" spans="2:50">
      <c r="B413" s="435"/>
      <c r="C413" s="95">
        <f t="shared" si="448"/>
        <v>7</v>
      </c>
      <c r="D413" s="95"/>
      <c r="E413" s="95"/>
      <c r="F413" s="95"/>
      <c r="G413" s="95"/>
      <c r="H413" s="458"/>
      <c r="I413" s="154" t="str">
        <f t="shared" si="464"/>
        <v/>
      </c>
      <c r="J413" s="154" t="str">
        <f t="shared" si="465"/>
        <v/>
      </c>
      <c r="K413" s="155" t="str">
        <f t="shared" si="466"/>
        <v/>
      </c>
      <c r="L413" s="449"/>
      <c r="M413" s="154" t="str">
        <f t="shared" si="449"/>
        <v/>
      </c>
      <c r="N413" s="433"/>
      <c r="O413" s="433"/>
      <c r="P413" s="95"/>
      <c r="Q413" s="178"/>
      <c r="R413" s="178" t="str">
        <f t="shared" si="450"/>
        <v/>
      </c>
      <c r="S413" s="95" t="str">
        <f t="shared" si="451"/>
        <v/>
      </c>
      <c r="T413" s="436"/>
      <c r="U413" s="95"/>
      <c r="V413" s="178"/>
      <c r="W413" s="178" t="str">
        <f t="shared" si="452"/>
        <v/>
      </c>
      <c r="X413" s="95" t="str">
        <f t="shared" si="453"/>
        <v/>
      </c>
      <c r="Y413" s="436"/>
      <c r="Z413" s="95"/>
      <c r="AA413" s="178"/>
      <c r="AB413" s="178" t="str">
        <f t="shared" si="454"/>
        <v/>
      </c>
      <c r="AC413" s="95" t="str">
        <f t="shared" si="455"/>
        <v/>
      </c>
      <c r="AD413" s="436"/>
      <c r="AE413" s="95"/>
      <c r="AF413" s="178"/>
      <c r="AG413" s="178" t="str">
        <f t="shared" si="456"/>
        <v/>
      </c>
      <c r="AH413" s="95" t="str">
        <f t="shared" si="457"/>
        <v/>
      </c>
      <c r="AI413" s="436"/>
      <c r="AJ413" s="95"/>
      <c r="AK413" s="178"/>
      <c r="AL413" s="178" t="str">
        <f t="shared" si="458"/>
        <v/>
      </c>
      <c r="AM413" s="95" t="str">
        <f t="shared" si="459"/>
        <v/>
      </c>
      <c r="AN413" s="436"/>
      <c r="AO413" s="95"/>
      <c r="AP413" s="178"/>
      <c r="AQ413" s="178" t="str">
        <f t="shared" si="460"/>
        <v/>
      </c>
      <c r="AR413" s="95" t="str">
        <f t="shared" si="461"/>
        <v/>
      </c>
      <c r="AS413" s="436"/>
      <c r="AT413" s="95"/>
      <c r="AU413" s="178"/>
      <c r="AV413" s="178" t="str">
        <f t="shared" si="462"/>
        <v/>
      </c>
      <c r="AW413" s="95" t="str">
        <f t="shared" si="463"/>
        <v/>
      </c>
      <c r="AX413" s="436"/>
    </row>
    <row r="414" spans="2:50">
      <c r="B414" s="435"/>
      <c r="C414" s="95">
        <f t="shared" si="448"/>
        <v>8</v>
      </c>
      <c r="D414" s="95"/>
      <c r="E414" s="95"/>
      <c r="F414" s="95"/>
      <c r="G414" s="95"/>
      <c r="H414" s="458"/>
      <c r="I414" s="154" t="str">
        <f t="shared" si="464"/>
        <v/>
      </c>
      <c r="J414" s="154" t="str">
        <f t="shared" si="465"/>
        <v/>
      </c>
      <c r="K414" s="155" t="str">
        <f t="shared" si="466"/>
        <v/>
      </c>
      <c r="L414" s="449"/>
      <c r="M414" s="154" t="str">
        <f t="shared" si="449"/>
        <v/>
      </c>
      <c r="N414" s="433"/>
      <c r="O414" s="433"/>
      <c r="P414" s="95"/>
      <c r="Q414" s="178"/>
      <c r="R414" s="178" t="str">
        <f t="shared" si="450"/>
        <v/>
      </c>
      <c r="S414" s="95" t="str">
        <f t="shared" si="451"/>
        <v/>
      </c>
      <c r="T414" s="436"/>
      <c r="U414" s="95"/>
      <c r="V414" s="178"/>
      <c r="W414" s="178" t="str">
        <f t="shared" si="452"/>
        <v/>
      </c>
      <c r="X414" s="95" t="str">
        <f t="shared" si="453"/>
        <v/>
      </c>
      <c r="Y414" s="436"/>
      <c r="Z414" s="95"/>
      <c r="AA414" s="178"/>
      <c r="AB414" s="178" t="str">
        <f t="shared" si="454"/>
        <v/>
      </c>
      <c r="AC414" s="95" t="str">
        <f t="shared" si="455"/>
        <v/>
      </c>
      <c r="AD414" s="436"/>
      <c r="AE414" s="95"/>
      <c r="AF414" s="178"/>
      <c r="AG414" s="178" t="str">
        <f t="shared" si="456"/>
        <v/>
      </c>
      <c r="AH414" s="95" t="str">
        <f t="shared" si="457"/>
        <v/>
      </c>
      <c r="AI414" s="436"/>
      <c r="AJ414" s="95"/>
      <c r="AK414" s="178"/>
      <c r="AL414" s="178" t="str">
        <f t="shared" si="458"/>
        <v/>
      </c>
      <c r="AM414" s="95" t="str">
        <f t="shared" si="459"/>
        <v/>
      </c>
      <c r="AN414" s="436"/>
      <c r="AO414" s="95"/>
      <c r="AP414" s="178"/>
      <c r="AQ414" s="178" t="str">
        <f t="shared" si="460"/>
        <v/>
      </c>
      <c r="AR414" s="95" t="str">
        <f t="shared" si="461"/>
        <v/>
      </c>
      <c r="AS414" s="436"/>
      <c r="AT414" s="95"/>
      <c r="AU414" s="178"/>
      <c r="AV414" s="178" t="str">
        <f t="shared" si="462"/>
        <v/>
      </c>
      <c r="AW414" s="95" t="str">
        <f t="shared" si="463"/>
        <v/>
      </c>
      <c r="AX414" s="436"/>
    </row>
    <row r="415" spans="2:50">
      <c r="B415" s="435"/>
      <c r="C415" s="95">
        <f t="shared" si="448"/>
        <v>9</v>
      </c>
      <c r="D415" s="95"/>
      <c r="E415" s="95"/>
      <c r="F415" s="95"/>
      <c r="G415" s="95"/>
      <c r="H415" s="458"/>
      <c r="I415" s="154" t="str">
        <f t="shared" si="464"/>
        <v/>
      </c>
      <c r="J415" s="154" t="str">
        <f t="shared" si="465"/>
        <v/>
      </c>
      <c r="K415" s="155" t="str">
        <f t="shared" si="466"/>
        <v/>
      </c>
      <c r="L415" s="449"/>
      <c r="M415" s="154" t="str">
        <f t="shared" si="449"/>
        <v/>
      </c>
      <c r="N415" s="433"/>
      <c r="O415" s="433"/>
      <c r="P415" s="95"/>
      <c r="Q415" s="178"/>
      <c r="R415" s="178" t="str">
        <f t="shared" si="450"/>
        <v/>
      </c>
      <c r="S415" s="95" t="str">
        <f t="shared" si="451"/>
        <v/>
      </c>
      <c r="T415" s="436"/>
      <c r="U415" s="95"/>
      <c r="V415" s="178"/>
      <c r="W415" s="178" t="str">
        <f t="shared" si="452"/>
        <v/>
      </c>
      <c r="X415" s="95" t="str">
        <f t="shared" si="453"/>
        <v/>
      </c>
      <c r="Y415" s="436"/>
      <c r="Z415" s="95"/>
      <c r="AA415" s="178"/>
      <c r="AB415" s="178" t="str">
        <f t="shared" si="454"/>
        <v/>
      </c>
      <c r="AC415" s="95" t="str">
        <f t="shared" si="455"/>
        <v/>
      </c>
      <c r="AD415" s="436"/>
      <c r="AE415" s="95"/>
      <c r="AF415" s="178"/>
      <c r="AG415" s="178" t="str">
        <f t="shared" si="456"/>
        <v/>
      </c>
      <c r="AH415" s="95" t="str">
        <f t="shared" si="457"/>
        <v/>
      </c>
      <c r="AI415" s="436"/>
      <c r="AJ415" s="95"/>
      <c r="AK415" s="178"/>
      <c r="AL415" s="178" t="str">
        <f t="shared" si="458"/>
        <v/>
      </c>
      <c r="AM415" s="95" t="str">
        <f t="shared" si="459"/>
        <v/>
      </c>
      <c r="AN415" s="436"/>
      <c r="AO415" s="95"/>
      <c r="AP415" s="178"/>
      <c r="AQ415" s="178" t="str">
        <f t="shared" si="460"/>
        <v/>
      </c>
      <c r="AR415" s="95" t="str">
        <f t="shared" si="461"/>
        <v/>
      </c>
      <c r="AS415" s="436"/>
      <c r="AT415" s="95"/>
      <c r="AU415" s="178"/>
      <c r="AV415" s="178" t="str">
        <f t="shared" si="462"/>
        <v/>
      </c>
      <c r="AW415" s="95" t="str">
        <f t="shared" si="463"/>
        <v/>
      </c>
      <c r="AX415" s="436"/>
    </row>
    <row r="416" spans="2:50">
      <c r="B416" s="435"/>
      <c r="C416" s="95">
        <f t="shared" si="448"/>
        <v>10</v>
      </c>
      <c r="D416" s="95"/>
      <c r="E416" s="95"/>
      <c r="F416" s="95"/>
      <c r="G416" s="95"/>
      <c r="H416" s="458"/>
      <c r="I416" s="154" t="str">
        <f t="shared" si="464"/>
        <v/>
      </c>
      <c r="J416" s="154" t="str">
        <f t="shared" si="465"/>
        <v/>
      </c>
      <c r="K416" s="155" t="str">
        <f t="shared" si="466"/>
        <v/>
      </c>
      <c r="L416" s="449"/>
      <c r="M416" s="154" t="str">
        <f t="shared" si="449"/>
        <v/>
      </c>
      <c r="N416" s="433"/>
      <c r="O416" s="433"/>
      <c r="P416" s="95"/>
      <c r="Q416" s="178"/>
      <c r="R416" s="178" t="str">
        <f t="shared" si="450"/>
        <v/>
      </c>
      <c r="S416" s="95" t="str">
        <f t="shared" si="451"/>
        <v/>
      </c>
      <c r="T416" s="436"/>
      <c r="U416" s="95"/>
      <c r="V416" s="178"/>
      <c r="W416" s="178" t="str">
        <f t="shared" si="452"/>
        <v/>
      </c>
      <c r="X416" s="95" t="str">
        <f t="shared" si="453"/>
        <v/>
      </c>
      <c r="Y416" s="436"/>
      <c r="Z416" s="95"/>
      <c r="AA416" s="178"/>
      <c r="AB416" s="178" t="str">
        <f t="shared" si="454"/>
        <v/>
      </c>
      <c r="AC416" s="95" t="str">
        <f t="shared" si="455"/>
        <v/>
      </c>
      <c r="AD416" s="436"/>
      <c r="AE416" s="95"/>
      <c r="AF416" s="178"/>
      <c r="AG416" s="178" t="str">
        <f t="shared" si="456"/>
        <v/>
      </c>
      <c r="AH416" s="95" t="str">
        <f t="shared" si="457"/>
        <v/>
      </c>
      <c r="AI416" s="436"/>
      <c r="AJ416" s="95"/>
      <c r="AK416" s="178"/>
      <c r="AL416" s="178" t="str">
        <f t="shared" si="458"/>
        <v/>
      </c>
      <c r="AM416" s="95" t="str">
        <f t="shared" si="459"/>
        <v/>
      </c>
      <c r="AN416" s="436"/>
      <c r="AO416" s="95"/>
      <c r="AP416" s="178"/>
      <c r="AQ416" s="178" t="str">
        <f t="shared" si="460"/>
        <v/>
      </c>
      <c r="AR416" s="95" t="str">
        <f t="shared" si="461"/>
        <v/>
      </c>
      <c r="AS416" s="436"/>
      <c r="AT416" s="95"/>
      <c r="AU416" s="178"/>
      <c r="AV416" s="178" t="str">
        <f t="shared" si="462"/>
        <v/>
      </c>
      <c r="AW416" s="95" t="str">
        <f t="shared" si="463"/>
        <v/>
      </c>
      <c r="AX416" s="436"/>
    </row>
    <row r="417" spans="2:50">
      <c r="B417" s="435"/>
      <c r="C417" s="95">
        <f t="shared" si="448"/>
        <v>11</v>
      </c>
      <c r="D417" s="95"/>
      <c r="E417" s="95"/>
      <c r="F417" s="95"/>
      <c r="G417" s="95"/>
      <c r="H417" s="458"/>
      <c r="I417" s="154" t="str">
        <f t="shared" si="464"/>
        <v/>
      </c>
      <c r="J417" s="154" t="str">
        <f t="shared" si="465"/>
        <v/>
      </c>
      <c r="K417" s="155" t="str">
        <f t="shared" si="466"/>
        <v/>
      </c>
      <c r="L417" s="449"/>
      <c r="M417" s="154" t="str">
        <f t="shared" si="449"/>
        <v/>
      </c>
      <c r="N417" s="433"/>
      <c r="O417" s="433"/>
      <c r="P417" s="95"/>
      <c r="Q417" s="178"/>
      <c r="R417" s="178" t="str">
        <f t="shared" si="450"/>
        <v/>
      </c>
      <c r="S417" s="95" t="str">
        <f t="shared" si="451"/>
        <v/>
      </c>
      <c r="T417" s="436"/>
      <c r="U417" s="95"/>
      <c r="V417" s="178"/>
      <c r="W417" s="178" t="str">
        <f t="shared" si="452"/>
        <v/>
      </c>
      <c r="X417" s="95" t="str">
        <f t="shared" si="453"/>
        <v/>
      </c>
      <c r="Y417" s="436"/>
      <c r="Z417" s="95"/>
      <c r="AA417" s="178"/>
      <c r="AB417" s="178" t="str">
        <f t="shared" si="454"/>
        <v/>
      </c>
      <c r="AC417" s="95" t="str">
        <f t="shared" si="455"/>
        <v/>
      </c>
      <c r="AD417" s="436"/>
      <c r="AE417" s="95"/>
      <c r="AF417" s="178"/>
      <c r="AG417" s="178" t="str">
        <f t="shared" si="456"/>
        <v/>
      </c>
      <c r="AH417" s="95" t="str">
        <f t="shared" si="457"/>
        <v/>
      </c>
      <c r="AI417" s="436"/>
      <c r="AJ417" s="95"/>
      <c r="AK417" s="178"/>
      <c r="AL417" s="178" t="str">
        <f t="shared" si="458"/>
        <v/>
      </c>
      <c r="AM417" s="95" t="str">
        <f t="shared" si="459"/>
        <v/>
      </c>
      <c r="AN417" s="436"/>
      <c r="AO417" s="95"/>
      <c r="AP417" s="178"/>
      <c r="AQ417" s="178" t="str">
        <f t="shared" si="460"/>
        <v/>
      </c>
      <c r="AR417" s="95" t="str">
        <f t="shared" si="461"/>
        <v/>
      </c>
      <c r="AS417" s="436"/>
      <c r="AT417" s="95"/>
      <c r="AU417" s="178"/>
      <c r="AV417" s="178" t="str">
        <f t="shared" si="462"/>
        <v/>
      </c>
      <c r="AW417" s="95" t="str">
        <f t="shared" si="463"/>
        <v/>
      </c>
      <c r="AX417" s="436"/>
    </row>
    <row r="418" spans="2:50">
      <c r="B418" s="435"/>
      <c r="C418" s="95">
        <f t="shared" si="448"/>
        <v>12</v>
      </c>
      <c r="D418" s="95"/>
      <c r="E418" s="95"/>
      <c r="F418" s="95"/>
      <c r="G418" s="95"/>
      <c r="H418" s="458"/>
      <c r="I418" s="154" t="str">
        <f t="shared" si="464"/>
        <v/>
      </c>
      <c r="J418" s="154" t="str">
        <f t="shared" si="465"/>
        <v/>
      </c>
      <c r="K418" s="155" t="str">
        <f t="shared" si="466"/>
        <v/>
      </c>
      <c r="L418" s="449"/>
      <c r="M418" s="154" t="str">
        <f t="shared" si="449"/>
        <v/>
      </c>
      <c r="N418" s="433"/>
      <c r="O418" s="433"/>
      <c r="P418" s="95"/>
      <c r="Q418" s="178"/>
      <c r="R418" s="178" t="str">
        <f t="shared" si="450"/>
        <v/>
      </c>
      <c r="S418" s="95" t="str">
        <f t="shared" si="451"/>
        <v/>
      </c>
      <c r="T418" s="436"/>
      <c r="U418" s="95"/>
      <c r="V418" s="178"/>
      <c r="W418" s="178" t="str">
        <f t="shared" si="452"/>
        <v/>
      </c>
      <c r="X418" s="95" t="str">
        <f t="shared" si="453"/>
        <v/>
      </c>
      <c r="Y418" s="436"/>
      <c r="Z418" s="95"/>
      <c r="AA418" s="178"/>
      <c r="AB418" s="178" t="str">
        <f t="shared" si="454"/>
        <v/>
      </c>
      <c r="AC418" s="95" t="str">
        <f t="shared" si="455"/>
        <v/>
      </c>
      <c r="AD418" s="436"/>
      <c r="AE418" s="95"/>
      <c r="AF418" s="178"/>
      <c r="AG418" s="178" t="str">
        <f t="shared" si="456"/>
        <v/>
      </c>
      <c r="AH418" s="95" t="str">
        <f t="shared" si="457"/>
        <v/>
      </c>
      <c r="AI418" s="436"/>
      <c r="AJ418" s="95"/>
      <c r="AK418" s="178"/>
      <c r="AL418" s="178" t="str">
        <f t="shared" si="458"/>
        <v/>
      </c>
      <c r="AM418" s="95" t="str">
        <f t="shared" si="459"/>
        <v/>
      </c>
      <c r="AN418" s="436"/>
      <c r="AO418" s="95"/>
      <c r="AP418" s="178"/>
      <c r="AQ418" s="178" t="str">
        <f t="shared" si="460"/>
        <v/>
      </c>
      <c r="AR418" s="95" t="str">
        <f t="shared" si="461"/>
        <v/>
      </c>
      <c r="AS418" s="436"/>
      <c r="AT418" s="95"/>
      <c r="AU418" s="178"/>
      <c r="AV418" s="178" t="str">
        <f t="shared" si="462"/>
        <v/>
      </c>
      <c r="AW418" s="95" t="str">
        <f t="shared" si="463"/>
        <v/>
      </c>
      <c r="AX418" s="436"/>
    </row>
    <row r="419" spans="2:50">
      <c r="B419" s="435"/>
      <c r="C419" s="95">
        <f t="shared" si="448"/>
        <v>13</v>
      </c>
      <c r="D419" s="95"/>
      <c r="E419" s="95"/>
      <c r="F419" s="95"/>
      <c r="G419" s="95"/>
      <c r="H419" s="458"/>
      <c r="I419" s="154" t="str">
        <f t="shared" si="464"/>
        <v/>
      </c>
      <c r="J419" s="154" t="str">
        <f t="shared" si="465"/>
        <v/>
      </c>
      <c r="K419" s="155" t="str">
        <f t="shared" si="466"/>
        <v/>
      </c>
      <c r="L419" s="449"/>
      <c r="M419" s="154" t="str">
        <f t="shared" si="449"/>
        <v/>
      </c>
      <c r="N419" s="433"/>
      <c r="O419" s="433"/>
      <c r="P419" s="95"/>
      <c r="Q419" s="178"/>
      <c r="R419" s="178" t="str">
        <f t="shared" si="450"/>
        <v/>
      </c>
      <c r="S419" s="95" t="str">
        <f t="shared" si="451"/>
        <v/>
      </c>
      <c r="T419" s="436"/>
      <c r="U419" s="95"/>
      <c r="V419" s="178"/>
      <c r="W419" s="178" t="str">
        <f t="shared" si="452"/>
        <v/>
      </c>
      <c r="X419" s="95" t="str">
        <f t="shared" si="453"/>
        <v/>
      </c>
      <c r="Y419" s="436"/>
      <c r="Z419" s="95"/>
      <c r="AA419" s="178"/>
      <c r="AB419" s="178" t="str">
        <f t="shared" si="454"/>
        <v/>
      </c>
      <c r="AC419" s="95" t="str">
        <f t="shared" si="455"/>
        <v/>
      </c>
      <c r="AD419" s="436"/>
      <c r="AE419" s="95"/>
      <c r="AF419" s="178"/>
      <c r="AG419" s="178" t="str">
        <f t="shared" si="456"/>
        <v/>
      </c>
      <c r="AH419" s="95" t="str">
        <f t="shared" si="457"/>
        <v/>
      </c>
      <c r="AI419" s="436"/>
      <c r="AJ419" s="95"/>
      <c r="AK419" s="178"/>
      <c r="AL419" s="178" t="str">
        <f t="shared" si="458"/>
        <v/>
      </c>
      <c r="AM419" s="95" t="str">
        <f t="shared" si="459"/>
        <v/>
      </c>
      <c r="AN419" s="436"/>
      <c r="AO419" s="95"/>
      <c r="AP419" s="178"/>
      <c r="AQ419" s="178" t="str">
        <f t="shared" si="460"/>
        <v/>
      </c>
      <c r="AR419" s="95" t="str">
        <f t="shared" si="461"/>
        <v/>
      </c>
      <c r="AS419" s="436"/>
      <c r="AT419" s="95"/>
      <c r="AU419" s="178"/>
      <c r="AV419" s="178" t="str">
        <f t="shared" si="462"/>
        <v/>
      </c>
      <c r="AW419" s="95" t="str">
        <f t="shared" si="463"/>
        <v/>
      </c>
      <c r="AX419" s="436"/>
    </row>
    <row r="420" spans="2:50">
      <c r="B420" s="435"/>
      <c r="C420" s="95">
        <f t="shared" si="448"/>
        <v>14</v>
      </c>
      <c r="D420" s="95"/>
      <c r="E420" s="95"/>
      <c r="F420" s="95"/>
      <c r="G420" s="95"/>
      <c r="H420" s="458"/>
      <c r="I420" s="154" t="str">
        <f t="shared" si="464"/>
        <v/>
      </c>
      <c r="J420" s="154" t="str">
        <f t="shared" si="465"/>
        <v/>
      </c>
      <c r="K420" s="155" t="str">
        <f t="shared" si="466"/>
        <v/>
      </c>
      <c r="L420" s="449"/>
      <c r="M420" s="154" t="str">
        <f t="shared" si="449"/>
        <v/>
      </c>
      <c r="N420" s="433"/>
      <c r="O420" s="433"/>
      <c r="P420" s="95"/>
      <c r="Q420" s="178"/>
      <c r="R420" s="178" t="str">
        <f t="shared" si="450"/>
        <v/>
      </c>
      <c r="S420" s="95" t="str">
        <f t="shared" si="451"/>
        <v/>
      </c>
      <c r="T420" s="436"/>
      <c r="U420" s="95"/>
      <c r="V420" s="178"/>
      <c r="W420" s="178" t="str">
        <f t="shared" si="452"/>
        <v/>
      </c>
      <c r="X420" s="95" t="str">
        <f t="shared" si="453"/>
        <v/>
      </c>
      <c r="Y420" s="436"/>
      <c r="Z420" s="95"/>
      <c r="AA420" s="178"/>
      <c r="AB420" s="178" t="str">
        <f t="shared" si="454"/>
        <v/>
      </c>
      <c r="AC420" s="95" t="str">
        <f t="shared" si="455"/>
        <v/>
      </c>
      <c r="AD420" s="436"/>
      <c r="AE420" s="95"/>
      <c r="AF420" s="178"/>
      <c r="AG420" s="178" t="str">
        <f t="shared" si="456"/>
        <v/>
      </c>
      <c r="AH420" s="95" t="str">
        <f t="shared" si="457"/>
        <v/>
      </c>
      <c r="AI420" s="436"/>
      <c r="AJ420" s="95"/>
      <c r="AK420" s="178"/>
      <c r="AL420" s="178" t="str">
        <f t="shared" si="458"/>
        <v/>
      </c>
      <c r="AM420" s="95" t="str">
        <f t="shared" si="459"/>
        <v/>
      </c>
      <c r="AN420" s="436"/>
      <c r="AO420" s="95"/>
      <c r="AP420" s="178"/>
      <c r="AQ420" s="178" t="str">
        <f t="shared" si="460"/>
        <v/>
      </c>
      <c r="AR420" s="95" t="str">
        <f t="shared" si="461"/>
        <v/>
      </c>
      <c r="AS420" s="436"/>
      <c r="AT420" s="95"/>
      <c r="AU420" s="178"/>
      <c r="AV420" s="178" t="str">
        <f t="shared" si="462"/>
        <v/>
      </c>
      <c r="AW420" s="95" t="str">
        <f t="shared" si="463"/>
        <v/>
      </c>
      <c r="AX420" s="436"/>
    </row>
    <row r="421" spans="2:50">
      <c r="B421" s="435"/>
      <c r="C421" s="95">
        <f t="shared" si="448"/>
        <v>15</v>
      </c>
      <c r="D421" s="95"/>
      <c r="E421" s="95"/>
      <c r="F421" s="95"/>
      <c r="G421" s="95"/>
      <c r="H421" s="459"/>
      <c r="I421" s="154" t="str">
        <f t="shared" si="464"/>
        <v/>
      </c>
      <c r="J421" s="154" t="str">
        <f t="shared" si="465"/>
        <v/>
      </c>
      <c r="K421" s="155" t="str">
        <f t="shared" si="466"/>
        <v/>
      </c>
      <c r="L421" s="449"/>
      <c r="M421" s="154" t="str">
        <f t="shared" si="449"/>
        <v/>
      </c>
      <c r="N421" s="433"/>
      <c r="O421" s="433"/>
      <c r="P421" s="95"/>
      <c r="Q421" s="178"/>
      <c r="R421" s="178" t="str">
        <f t="shared" si="450"/>
        <v/>
      </c>
      <c r="S421" s="95" t="str">
        <f t="shared" si="451"/>
        <v/>
      </c>
      <c r="T421" s="436"/>
      <c r="U421" s="95"/>
      <c r="V421" s="178"/>
      <c r="W421" s="178" t="str">
        <f t="shared" si="452"/>
        <v/>
      </c>
      <c r="X421" s="95" t="str">
        <f t="shared" si="453"/>
        <v/>
      </c>
      <c r="Y421" s="436"/>
      <c r="Z421" s="95"/>
      <c r="AA421" s="178"/>
      <c r="AB421" s="178" t="str">
        <f t="shared" si="454"/>
        <v/>
      </c>
      <c r="AC421" s="95" t="str">
        <f t="shared" si="455"/>
        <v/>
      </c>
      <c r="AD421" s="436"/>
      <c r="AE421" s="95"/>
      <c r="AF421" s="178"/>
      <c r="AG421" s="178" t="str">
        <f t="shared" si="456"/>
        <v/>
      </c>
      <c r="AH421" s="95" t="str">
        <f t="shared" si="457"/>
        <v/>
      </c>
      <c r="AI421" s="436"/>
      <c r="AJ421" s="95"/>
      <c r="AK421" s="178"/>
      <c r="AL421" s="178" t="str">
        <f t="shared" si="458"/>
        <v/>
      </c>
      <c r="AM421" s="95" t="str">
        <f t="shared" si="459"/>
        <v/>
      </c>
      <c r="AN421" s="436"/>
      <c r="AO421" s="95"/>
      <c r="AP421" s="178"/>
      <c r="AQ421" s="178" t="str">
        <f t="shared" si="460"/>
        <v/>
      </c>
      <c r="AR421" s="95" t="str">
        <f t="shared" si="461"/>
        <v/>
      </c>
      <c r="AS421" s="436"/>
      <c r="AT421" s="95"/>
      <c r="AU421" s="178"/>
      <c r="AV421" s="178" t="str">
        <f t="shared" si="462"/>
        <v/>
      </c>
      <c r="AW421" s="95" t="str">
        <f t="shared" si="463"/>
        <v/>
      </c>
      <c r="AX421" s="436"/>
    </row>
    <row r="422" spans="2:50" ht="15.75">
      <c r="B422" s="443" t="s">
        <v>167</v>
      </c>
      <c r="C422" s="444"/>
      <c r="D422" s="444"/>
      <c r="E422" s="444"/>
      <c r="F422" s="444"/>
      <c r="G422" s="444"/>
      <c r="H422" s="444"/>
      <c r="I422" s="151"/>
      <c r="J422" s="151"/>
      <c r="K422" s="151"/>
      <c r="L422" s="151"/>
      <c r="M422" s="151"/>
      <c r="N422" s="433" t="s">
        <v>159</v>
      </c>
      <c r="O422" s="446" t="s">
        <v>106</v>
      </c>
      <c r="P422" s="448">
        <f>AT402+1</f>
        <v>46014</v>
      </c>
      <c r="Q422" s="435"/>
      <c r="R422" s="435"/>
      <c r="S422" s="435"/>
      <c r="T422" s="435"/>
      <c r="U422" s="448">
        <f>P422+1</f>
        <v>46015</v>
      </c>
      <c r="V422" s="435"/>
      <c r="W422" s="435"/>
      <c r="X422" s="435"/>
      <c r="Y422" s="435"/>
      <c r="Z422" s="448">
        <f>U422+1</f>
        <v>46016</v>
      </c>
      <c r="AA422" s="435"/>
      <c r="AB422" s="435"/>
      <c r="AC422" s="435"/>
      <c r="AD422" s="435"/>
      <c r="AE422" s="448">
        <f>Z422+1</f>
        <v>46017</v>
      </c>
      <c r="AF422" s="435"/>
      <c r="AG422" s="435"/>
      <c r="AH422" s="435"/>
      <c r="AI422" s="435"/>
      <c r="AJ422" s="448">
        <f>AE422+1</f>
        <v>46018</v>
      </c>
      <c r="AK422" s="435"/>
      <c r="AL422" s="435"/>
      <c r="AM422" s="435"/>
      <c r="AN422" s="435"/>
      <c r="AO422" s="448">
        <f>AJ422+1</f>
        <v>46019</v>
      </c>
      <c r="AP422" s="435"/>
      <c r="AQ422" s="435"/>
      <c r="AR422" s="435"/>
      <c r="AS422" s="435"/>
      <c r="AT422" s="448">
        <f>AO422+1</f>
        <v>46020</v>
      </c>
      <c r="AU422" s="435"/>
      <c r="AV422" s="435"/>
      <c r="AW422" s="435"/>
      <c r="AX422" s="435"/>
    </row>
    <row r="423" spans="2:50" ht="15.75">
      <c r="B423" s="445"/>
      <c r="C423" s="445"/>
      <c r="D423" s="445"/>
      <c r="E423" s="445"/>
      <c r="F423" s="445"/>
      <c r="G423" s="445"/>
      <c r="H423" s="445"/>
      <c r="I423" s="151"/>
      <c r="J423" s="151"/>
      <c r="K423" s="151"/>
      <c r="L423" s="151"/>
      <c r="M423" s="151"/>
      <c r="N423" s="433"/>
      <c r="O423" s="447"/>
      <c r="P423" s="448" t="s">
        <v>120</v>
      </c>
      <c r="Q423" s="435"/>
      <c r="R423" s="435"/>
      <c r="S423" s="435"/>
      <c r="T423" s="435"/>
      <c r="U423" s="448" t="s">
        <v>114</v>
      </c>
      <c r="V423" s="435"/>
      <c r="W423" s="435"/>
      <c r="X423" s="435"/>
      <c r="Y423" s="435"/>
      <c r="Z423" s="448" t="s">
        <v>115</v>
      </c>
      <c r="AA423" s="435"/>
      <c r="AB423" s="435"/>
      <c r="AC423" s="435"/>
      <c r="AD423" s="435"/>
      <c r="AE423" s="448" t="s">
        <v>116</v>
      </c>
      <c r="AF423" s="435"/>
      <c r="AG423" s="435"/>
      <c r="AH423" s="435"/>
      <c r="AI423" s="435"/>
      <c r="AJ423" s="448" t="s">
        <v>117</v>
      </c>
      <c r="AK423" s="435"/>
      <c r="AL423" s="435"/>
      <c r="AM423" s="435"/>
      <c r="AN423" s="435"/>
      <c r="AO423" s="448" t="s">
        <v>118</v>
      </c>
      <c r="AP423" s="435"/>
      <c r="AQ423" s="435"/>
      <c r="AR423" s="435"/>
      <c r="AS423" s="435"/>
      <c r="AT423" s="448" t="s">
        <v>119</v>
      </c>
      <c r="AU423" s="435"/>
      <c r="AV423" s="435"/>
      <c r="AW423" s="435"/>
      <c r="AX423" s="435"/>
    </row>
    <row r="424" spans="2:50">
      <c r="B424" s="433" t="s">
        <v>155</v>
      </c>
      <c r="C424" s="433" t="s">
        <v>147</v>
      </c>
      <c r="D424" s="433"/>
      <c r="E424" s="433" t="s">
        <v>149</v>
      </c>
      <c r="F424" s="433"/>
      <c r="G424" s="433"/>
      <c r="H424" s="440" t="s">
        <v>156</v>
      </c>
      <c r="I424" s="434" t="s">
        <v>225</v>
      </c>
      <c r="J424" s="434"/>
      <c r="K424" s="434"/>
      <c r="L424" s="434" t="s">
        <v>156</v>
      </c>
      <c r="M424" s="434" t="s">
        <v>168</v>
      </c>
      <c r="N424" s="433"/>
      <c r="O424" s="433" t="s">
        <v>158</v>
      </c>
      <c r="P424" s="430" t="s">
        <v>152</v>
      </c>
      <c r="Q424" s="431"/>
      <c r="R424" s="431"/>
      <c r="S424" s="432"/>
      <c r="T424" s="433" t="s">
        <v>156</v>
      </c>
      <c r="U424" s="430" t="s">
        <v>152</v>
      </c>
      <c r="V424" s="431"/>
      <c r="W424" s="431"/>
      <c r="X424" s="432"/>
      <c r="Y424" s="433" t="s">
        <v>156</v>
      </c>
      <c r="Z424" s="430" t="s">
        <v>152</v>
      </c>
      <c r="AA424" s="431"/>
      <c r="AB424" s="431"/>
      <c r="AC424" s="432"/>
      <c r="AD424" s="433" t="s">
        <v>156</v>
      </c>
      <c r="AE424" s="430" t="s">
        <v>152</v>
      </c>
      <c r="AF424" s="431"/>
      <c r="AG424" s="431"/>
      <c r="AH424" s="432"/>
      <c r="AI424" s="433" t="s">
        <v>156</v>
      </c>
      <c r="AJ424" s="430" t="s">
        <v>152</v>
      </c>
      <c r="AK424" s="431"/>
      <c r="AL424" s="431"/>
      <c r="AM424" s="432"/>
      <c r="AN424" s="433" t="s">
        <v>156</v>
      </c>
      <c r="AO424" s="430" t="s">
        <v>152</v>
      </c>
      <c r="AP424" s="431"/>
      <c r="AQ424" s="431"/>
      <c r="AR424" s="432"/>
      <c r="AS424" s="433" t="s">
        <v>156</v>
      </c>
      <c r="AT424" s="430" t="s">
        <v>152</v>
      </c>
      <c r="AU424" s="431"/>
      <c r="AV424" s="431"/>
      <c r="AW424" s="432"/>
      <c r="AX424" s="433" t="s">
        <v>156</v>
      </c>
    </row>
    <row r="425" spans="2:50">
      <c r="B425" s="433"/>
      <c r="C425" s="433"/>
      <c r="D425" s="433"/>
      <c r="E425" s="433" t="s">
        <v>148</v>
      </c>
      <c r="F425" s="433"/>
      <c r="G425" s="433"/>
      <c r="H425" s="441"/>
      <c r="I425" s="434" t="s">
        <v>148</v>
      </c>
      <c r="J425" s="434"/>
      <c r="K425" s="434"/>
      <c r="L425" s="434"/>
      <c r="M425" s="434"/>
      <c r="N425" s="433"/>
      <c r="O425" s="433"/>
      <c r="P425" s="430" t="s">
        <v>153</v>
      </c>
      <c r="Q425" s="431"/>
      <c r="R425" s="431"/>
      <c r="S425" s="432"/>
      <c r="T425" s="433"/>
      <c r="U425" s="430" t="s">
        <v>153</v>
      </c>
      <c r="V425" s="431"/>
      <c r="W425" s="431"/>
      <c r="X425" s="432"/>
      <c r="Y425" s="433"/>
      <c r="Z425" s="430" t="s">
        <v>153</v>
      </c>
      <c r="AA425" s="431"/>
      <c r="AB425" s="431"/>
      <c r="AC425" s="432"/>
      <c r="AD425" s="433"/>
      <c r="AE425" s="430" t="s">
        <v>153</v>
      </c>
      <c r="AF425" s="431"/>
      <c r="AG425" s="431"/>
      <c r="AH425" s="432"/>
      <c r="AI425" s="433"/>
      <c r="AJ425" s="430" t="s">
        <v>153</v>
      </c>
      <c r="AK425" s="431"/>
      <c r="AL425" s="431"/>
      <c r="AM425" s="432"/>
      <c r="AN425" s="433"/>
      <c r="AO425" s="430" t="s">
        <v>153</v>
      </c>
      <c r="AP425" s="431"/>
      <c r="AQ425" s="431"/>
      <c r="AR425" s="432"/>
      <c r="AS425" s="433"/>
      <c r="AT425" s="430" t="s">
        <v>153</v>
      </c>
      <c r="AU425" s="431"/>
      <c r="AV425" s="431"/>
      <c r="AW425" s="432"/>
      <c r="AX425" s="433"/>
    </row>
    <row r="426" spans="2:50">
      <c r="B426" s="433"/>
      <c r="C426" s="433"/>
      <c r="D426" s="433"/>
      <c r="E426" s="94" t="s">
        <v>150</v>
      </c>
      <c r="F426" s="94" t="s">
        <v>151</v>
      </c>
      <c r="G426" s="94" t="s">
        <v>154</v>
      </c>
      <c r="H426" s="442"/>
      <c r="I426" s="153" t="s">
        <v>150</v>
      </c>
      <c r="J426" s="153" t="s">
        <v>151</v>
      </c>
      <c r="K426" s="153" t="s">
        <v>154</v>
      </c>
      <c r="L426" s="434"/>
      <c r="M426" s="434"/>
      <c r="N426" s="433"/>
      <c r="O426" s="433"/>
      <c r="P426" s="94" t="s">
        <v>150</v>
      </c>
      <c r="Q426" s="94" t="s">
        <v>151</v>
      </c>
      <c r="R426" s="94" t="s">
        <v>154</v>
      </c>
      <c r="S426" s="94" t="s">
        <v>168</v>
      </c>
      <c r="T426" s="433"/>
      <c r="U426" s="94" t="s">
        <v>150</v>
      </c>
      <c r="V426" s="94" t="s">
        <v>151</v>
      </c>
      <c r="W426" s="94" t="s">
        <v>154</v>
      </c>
      <c r="X426" s="94" t="s">
        <v>168</v>
      </c>
      <c r="Y426" s="433"/>
      <c r="Z426" s="94" t="s">
        <v>150</v>
      </c>
      <c r="AA426" s="94" t="s">
        <v>151</v>
      </c>
      <c r="AB426" s="94" t="s">
        <v>154</v>
      </c>
      <c r="AC426" s="94" t="s">
        <v>168</v>
      </c>
      <c r="AD426" s="43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3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3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3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33"/>
    </row>
    <row r="427" spans="2:50">
      <c r="B427" s="435" t="s">
        <v>140</v>
      </c>
      <c r="C427" s="95">
        <f>C407</f>
        <v>1</v>
      </c>
      <c r="D427" s="95"/>
      <c r="E427" s="95"/>
      <c r="F427" s="95"/>
      <c r="G427" s="178" t="e">
        <f t="shared" ref="G427:G428" si="467">F427/E427</f>
        <v>#DIV/0!</v>
      </c>
      <c r="H427" s="457" t="e">
        <f>AVERAGE(G427:G441)</f>
        <v>#DIV/0!</v>
      </c>
      <c r="I427" s="154" t="str">
        <f t="shared" ref="I427:I429" si="468">IFERROR(AVERAGE(P427,U427,Z427,AE427,AJ427,AO427,AT427),"")</f>
        <v/>
      </c>
      <c r="J427" s="154" t="str">
        <f t="shared" ref="J427:J429" si="469">IFERROR(AVERAGE(Q427,V427,AA427,AF427,AK427,AP427,AU427),"")</f>
        <v/>
      </c>
      <c r="K427" s="155" t="str">
        <f t="shared" ref="K427:K429" si="470">IFERROR(AVERAGE(R427,W427,AB427,AG427,AL427,AQ427,AV427),"")</f>
        <v/>
      </c>
      <c r="L427" s="449" t="str">
        <f>IFERROR(AVERAGE(K427:K441),"-")</f>
        <v>-</v>
      </c>
      <c r="M427" s="154" t="str">
        <f>IFERROR(RANK(K427, K$427:K$441),"")</f>
        <v/>
      </c>
      <c r="N427" s="433"/>
      <c r="O427" s="433"/>
      <c r="P427" s="95"/>
      <c r="Q427" s="178"/>
      <c r="R427" s="178" t="str">
        <f>IFERROR(Q427/P427,"")</f>
        <v/>
      </c>
      <c r="S427" s="95" t="str">
        <f>IFERROR(RANK(R427, R$427:R$441),"")</f>
        <v/>
      </c>
      <c r="T427" s="436" t="e">
        <f>AVERAGE(R427:R441)</f>
        <v>#DIV/0!</v>
      </c>
      <c r="U427" s="95"/>
      <c r="V427" s="178"/>
      <c r="W427" s="178" t="str">
        <f>IFERROR(V427/U427,"")</f>
        <v/>
      </c>
      <c r="X427" s="95" t="str">
        <f>IFERROR(RANK(W427, W$427:W$441),"")</f>
        <v/>
      </c>
      <c r="Y427" s="436" t="e">
        <f>AVERAGE(W427:W441)</f>
        <v>#DIV/0!</v>
      </c>
      <c r="Z427" s="95"/>
      <c r="AA427" s="178"/>
      <c r="AB427" s="178" t="str">
        <f>IFERROR(AA427/Z427,"")</f>
        <v/>
      </c>
      <c r="AC427" s="95" t="str">
        <f>IFERROR(RANK(AB427, AB$427:AB$441),"")</f>
        <v/>
      </c>
      <c r="AD427" s="436" t="e">
        <f>AVERAGE(AB427:AB441)</f>
        <v>#DIV/0!</v>
      </c>
      <c r="AE427" s="95"/>
      <c r="AF427" s="178"/>
      <c r="AG427" s="178" t="str">
        <f>IFERROR(AF427/AE427,"")</f>
        <v/>
      </c>
      <c r="AH427" s="95" t="str">
        <f>IFERROR(RANK(AG427, AG$427:AG$441),"")</f>
        <v/>
      </c>
      <c r="AI427" s="436" t="e">
        <f>AVERAGE(AG427:AG441)</f>
        <v>#DIV/0!</v>
      </c>
      <c r="AJ427" s="95"/>
      <c r="AK427" s="178"/>
      <c r="AL427" s="178" t="str">
        <f>IFERROR(AK427/AJ427,"")</f>
        <v/>
      </c>
      <c r="AM427" s="95" t="str">
        <f>IFERROR(RANK(AL427, AL$427:AL$441),"")</f>
        <v/>
      </c>
      <c r="AN427" s="436" t="e">
        <f>AVERAGE(AL427:AL441)</f>
        <v>#DIV/0!</v>
      </c>
      <c r="AO427" s="95"/>
      <c r="AP427" s="178"/>
      <c r="AQ427" s="178" t="str">
        <f>IFERROR(AP427/AO427,"")</f>
        <v/>
      </c>
      <c r="AR427" s="95" t="str">
        <f>IFERROR(RANK(AQ427, AQ$427:AQ$441),"")</f>
        <v/>
      </c>
      <c r="AS427" s="436" t="e">
        <f>AVERAGE(AQ427:AQ441)</f>
        <v>#DIV/0!</v>
      </c>
      <c r="AT427" s="95"/>
      <c r="AU427" s="178"/>
      <c r="AV427" s="178" t="str">
        <f>IFERROR(AU427/AT427,"")</f>
        <v/>
      </c>
      <c r="AW427" s="95" t="str">
        <f>IFERROR(RANK(AV427, AV$427:AV$441),"")</f>
        <v/>
      </c>
      <c r="AX427" s="436" t="e">
        <f>AVERAGE(AV427:AV441)</f>
        <v>#DIV/0!</v>
      </c>
    </row>
    <row r="428" spans="2:50">
      <c r="B428" s="435"/>
      <c r="C428" s="95">
        <f t="shared" ref="C428:C441" si="471">C408</f>
        <v>2</v>
      </c>
      <c r="D428" s="95"/>
      <c r="E428" s="95"/>
      <c r="F428" s="95"/>
      <c r="G428" s="178" t="e">
        <f t="shared" si="467"/>
        <v>#DIV/0!</v>
      </c>
      <c r="H428" s="458"/>
      <c r="I428" s="154" t="str">
        <f t="shared" si="468"/>
        <v/>
      </c>
      <c r="J428" s="154" t="str">
        <f t="shared" si="469"/>
        <v/>
      </c>
      <c r="K428" s="155" t="str">
        <f t="shared" si="470"/>
        <v/>
      </c>
      <c r="L428" s="449"/>
      <c r="M428" s="154" t="str">
        <f t="shared" ref="M428:M441" si="472">IFERROR(RANK(K428, K$427:K$441),"")</f>
        <v/>
      </c>
      <c r="N428" s="433"/>
      <c r="O428" s="433"/>
      <c r="P428" s="95"/>
      <c r="Q428" s="178"/>
      <c r="R428" s="178" t="str">
        <f t="shared" ref="R428:R441" si="473">IFERROR(Q428/P428,"")</f>
        <v/>
      </c>
      <c r="S428" s="95" t="str">
        <f t="shared" ref="S428:S441" si="474">IFERROR(RANK(R428, R$427:R$441),"")</f>
        <v/>
      </c>
      <c r="T428" s="436"/>
      <c r="U428" s="95"/>
      <c r="V428" s="178"/>
      <c r="W428" s="178" t="str">
        <f t="shared" ref="W428:W441" si="475">IFERROR(V428/U428,"")</f>
        <v/>
      </c>
      <c r="X428" s="95" t="str">
        <f t="shared" ref="X428:X441" si="476">IFERROR(RANK(W428, W$427:W$441),"")</f>
        <v/>
      </c>
      <c r="Y428" s="436"/>
      <c r="Z428" s="95"/>
      <c r="AA428" s="178"/>
      <c r="AB428" s="178" t="str">
        <f t="shared" ref="AB428:AB441" si="477">IFERROR(AA428/Z428,"")</f>
        <v/>
      </c>
      <c r="AC428" s="95" t="str">
        <f t="shared" ref="AC428:AC441" si="478">IFERROR(RANK(AB428, AB$427:AB$441),"")</f>
        <v/>
      </c>
      <c r="AD428" s="436"/>
      <c r="AE428" s="95"/>
      <c r="AF428" s="178"/>
      <c r="AG428" s="178" t="str">
        <f t="shared" ref="AG428:AG441" si="479">IFERROR(AF428/AE428,"")</f>
        <v/>
      </c>
      <c r="AH428" s="95" t="str">
        <f t="shared" ref="AH428:AH441" si="480">IFERROR(RANK(AG428, AG$427:AG$441),"")</f>
        <v/>
      </c>
      <c r="AI428" s="436"/>
      <c r="AJ428" s="95"/>
      <c r="AK428" s="178"/>
      <c r="AL428" s="178" t="str">
        <f t="shared" ref="AL428:AL441" si="481">IFERROR(AK428/AJ428,"")</f>
        <v/>
      </c>
      <c r="AM428" s="95" t="str">
        <f t="shared" ref="AM428:AM441" si="482">IFERROR(RANK(AL428, AL$427:AL$441),"")</f>
        <v/>
      </c>
      <c r="AN428" s="436"/>
      <c r="AO428" s="95"/>
      <c r="AP428" s="178"/>
      <c r="AQ428" s="178" t="str">
        <f t="shared" ref="AQ428:AQ441" si="483">IFERROR(AP428/AO428,"")</f>
        <v/>
      </c>
      <c r="AR428" s="95" t="str">
        <f t="shared" ref="AR428:AR441" si="484">IFERROR(RANK(AQ428, AQ$427:AQ$441),"")</f>
        <v/>
      </c>
      <c r="AS428" s="436"/>
      <c r="AT428" s="95"/>
      <c r="AU428" s="178"/>
      <c r="AV428" s="178" t="str">
        <f t="shared" ref="AV428:AV441" si="485">IFERROR(AU428/AT428,"")</f>
        <v/>
      </c>
      <c r="AW428" s="95" t="str">
        <f t="shared" ref="AW428:AW441" si="486">IFERROR(RANK(AV428, AV$427:AV$441),"")</f>
        <v/>
      </c>
      <c r="AX428" s="436"/>
    </row>
    <row r="429" spans="2:50">
      <c r="B429" s="435"/>
      <c r="C429" s="95">
        <f t="shared" si="471"/>
        <v>3</v>
      </c>
      <c r="D429" s="95"/>
      <c r="E429" s="95"/>
      <c r="F429" s="95"/>
      <c r="G429" s="95"/>
      <c r="H429" s="458"/>
      <c r="I429" s="154" t="str">
        <f t="shared" si="468"/>
        <v/>
      </c>
      <c r="J429" s="154" t="str">
        <f t="shared" si="469"/>
        <v/>
      </c>
      <c r="K429" s="155" t="str">
        <f t="shared" si="470"/>
        <v/>
      </c>
      <c r="L429" s="449"/>
      <c r="M429" s="154" t="str">
        <f t="shared" si="472"/>
        <v/>
      </c>
      <c r="N429" s="433"/>
      <c r="O429" s="433"/>
      <c r="P429" s="95"/>
      <c r="Q429" s="178"/>
      <c r="R429" s="178" t="str">
        <f t="shared" si="473"/>
        <v/>
      </c>
      <c r="S429" s="95" t="str">
        <f t="shared" si="474"/>
        <v/>
      </c>
      <c r="T429" s="436"/>
      <c r="U429" s="95"/>
      <c r="V429" s="178"/>
      <c r="W429" s="178" t="str">
        <f t="shared" si="475"/>
        <v/>
      </c>
      <c r="X429" s="95" t="str">
        <f t="shared" si="476"/>
        <v/>
      </c>
      <c r="Y429" s="436"/>
      <c r="Z429" s="95"/>
      <c r="AA429" s="178"/>
      <c r="AB429" s="178" t="str">
        <f t="shared" si="477"/>
        <v/>
      </c>
      <c r="AC429" s="95" t="str">
        <f t="shared" si="478"/>
        <v/>
      </c>
      <c r="AD429" s="436"/>
      <c r="AE429" s="95"/>
      <c r="AF429" s="178"/>
      <c r="AG429" s="178" t="str">
        <f t="shared" si="479"/>
        <v/>
      </c>
      <c r="AH429" s="95" t="str">
        <f t="shared" si="480"/>
        <v/>
      </c>
      <c r="AI429" s="436"/>
      <c r="AJ429" s="95"/>
      <c r="AK429" s="178"/>
      <c r="AL429" s="178" t="str">
        <f t="shared" si="481"/>
        <v/>
      </c>
      <c r="AM429" s="95" t="str">
        <f t="shared" si="482"/>
        <v/>
      </c>
      <c r="AN429" s="436"/>
      <c r="AO429" s="95"/>
      <c r="AP429" s="178"/>
      <c r="AQ429" s="178" t="str">
        <f t="shared" si="483"/>
        <v/>
      </c>
      <c r="AR429" s="95" t="str">
        <f t="shared" si="484"/>
        <v/>
      </c>
      <c r="AS429" s="436"/>
      <c r="AT429" s="95"/>
      <c r="AU429" s="178"/>
      <c r="AV429" s="178" t="str">
        <f t="shared" si="485"/>
        <v/>
      </c>
      <c r="AW429" s="95" t="str">
        <f t="shared" si="486"/>
        <v/>
      </c>
      <c r="AX429" s="436"/>
    </row>
    <row r="430" spans="2:50">
      <c r="B430" s="435"/>
      <c r="C430" s="95">
        <f t="shared" si="471"/>
        <v>4</v>
      </c>
      <c r="D430" s="95"/>
      <c r="E430" s="95"/>
      <c r="F430" s="95"/>
      <c r="G430" s="95"/>
      <c r="H430" s="458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9"/>
      <c r="M430" s="154" t="str">
        <f t="shared" si="472"/>
        <v/>
      </c>
      <c r="N430" s="433"/>
      <c r="O430" s="433"/>
      <c r="P430" s="95"/>
      <c r="Q430" s="178"/>
      <c r="R430" s="178" t="str">
        <f t="shared" si="473"/>
        <v/>
      </c>
      <c r="S430" s="95" t="str">
        <f t="shared" si="474"/>
        <v/>
      </c>
      <c r="T430" s="436"/>
      <c r="U430" s="95"/>
      <c r="V430" s="178"/>
      <c r="W430" s="178" t="str">
        <f t="shared" si="475"/>
        <v/>
      </c>
      <c r="X430" s="95" t="str">
        <f t="shared" si="476"/>
        <v/>
      </c>
      <c r="Y430" s="436"/>
      <c r="Z430" s="95"/>
      <c r="AA430" s="178"/>
      <c r="AB430" s="178" t="str">
        <f t="shared" si="477"/>
        <v/>
      </c>
      <c r="AC430" s="95" t="str">
        <f t="shared" si="478"/>
        <v/>
      </c>
      <c r="AD430" s="436"/>
      <c r="AE430" s="95"/>
      <c r="AF430" s="178"/>
      <c r="AG430" s="178" t="str">
        <f t="shared" si="479"/>
        <v/>
      </c>
      <c r="AH430" s="95" t="str">
        <f t="shared" si="480"/>
        <v/>
      </c>
      <c r="AI430" s="436"/>
      <c r="AJ430" s="95"/>
      <c r="AK430" s="178"/>
      <c r="AL430" s="178" t="str">
        <f t="shared" si="481"/>
        <v/>
      </c>
      <c r="AM430" s="95" t="str">
        <f t="shared" si="482"/>
        <v/>
      </c>
      <c r="AN430" s="436"/>
      <c r="AO430" s="95"/>
      <c r="AP430" s="178"/>
      <c r="AQ430" s="178" t="str">
        <f t="shared" si="483"/>
        <v/>
      </c>
      <c r="AR430" s="95" t="str">
        <f t="shared" si="484"/>
        <v/>
      </c>
      <c r="AS430" s="436"/>
      <c r="AT430" s="95"/>
      <c r="AU430" s="178"/>
      <c r="AV430" s="178" t="str">
        <f t="shared" si="485"/>
        <v/>
      </c>
      <c r="AW430" s="95" t="str">
        <f t="shared" si="486"/>
        <v/>
      </c>
      <c r="AX430" s="436"/>
    </row>
    <row r="431" spans="2:50">
      <c r="B431" s="435"/>
      <c r="C431" s="95">
        <f t="shared" si="471"/>
        <v>5</v>
      </c>
      <c r="D431" s="95"/>
      <c r="E431" s="95"/>
      <c r="F431" s="95"/>
      <c r="G431" s="95"/>
      <c r="H431" s="458"/>
      <c r="I431" s="154" t="str">
        <f t="shared" ref="I431:I441" si="487">IFERROR(AVERAGE(P431,U431,Z431,AE431,AJ431,AO431,AT431),"")</f>
        <v/>
      </c>
      <c r="J431" s="154" t="str">
        <f t="shared" ref="J431:J441" si="488">IFERROR(AVERAGE(Q431,V431,AA431,AF431,AK431,AP431,AU431),"")</f>
        <v/>
      </c>
      <c r="K431" s="155" t="str">
        <f t="shared" ref="K431:K441" si="489">IFERROR(AVERAGE(R431,W431,AB431,AG431,AL431,AQ431,AV431),"")</f>
        <v/>
      </c>
      <c r="L431" s="449"/>
      <c r="M431" s="154" t="str">
        <f t="shared" si="472"/>
        <v/>
      </c>
      <c r="N431" s="433"/>
      <c r="O431" s="433"/>
      <c r="P431" s="95"/>
      <c r="Q431" s="178"/>
      <c r="R431" s="178" t="str">
        <f t="shared" si="473"/>
        <v/>
      </c>
      <c r="S431" s="95" t="str">
        <f t="shared" si="474"/>
        <v/>
      </c>
      <c r="T431" s="436"/>
      <c r="U431" s="95"/>
      <c r="V431" s="178"/>
      <c r="W431" s="178" t="str">
        <f t="shared" si="475"/>
        <v/>
      </c>
      <c r="X431" s="95" t="str">
        <f t="shared" si="476"/>
        <v/>
      </c>
      <c r="Y431" s="436"/>
      <c r="Z431" s="95"/>
      <c r="AA431" s="178"/>
      <c r="AB431" s="178" t="str">
        <f t="shared" si="477"/>
        <v/>
      </c>
      <c r="AC431" s="95" t="str">
        <f t="shared" si="478"/>
        <v/>
      </c>
      <c r="AD431" s="436"/>
      <c r="AE431" s="95"/>
      <c r="AF431" s="178"/>
      <c r="AG431" s="178" t="str">
        <f t="shared" si="479"/>
        <v/>
      </c>
      <c r="AH431" s="95" t="str">
        <f t="shared" si="480"/>
        <v/>
      </c>
      <c r="AI431" s="436"/>
      <c r="AJ431" s="95"/>
      <c r="AK431" s="178"/>
      <c r="AL431" s="178" t="str">
        <f t="shared" si="481"/>
        <v/>
      </c>
      <c r="AM431" s="95" t="str">
        <f t="shared" si="482"/>
        <v/>
      </c>
      <c r="AN431" s="436"/>
      <c r="AO431" s="95"/>
      <c r="AP431" s="178"/>
      <c r="AQ431" s="178" t="str">
        <f t="shared" si="483"/>
        <v/>
      </c>
      <c r="AR431" s="95" t="str">
        <f t="shared" si="484"/>
        <v/>
      </c>
      <c r="AS431" s="436"/>
      <c r="AT431" s="95"/>
      <c r="AU431" s="178"/>
      <c r="AV431" s="178" t="str">
        <f t="shared" si="485"/>
        <v/>
      </c>
      <c r="AW431" s="95" t="str">
        <f t="shared" si="486"/>
        <v/>
      </c>
      <c r="AX431" s="436"/>
    </row>
    <row r="432" spans="2:50">
      <c r="B432" s="435"/>
      <c r="C432" s="95">
        <f t="shared" si="471"/>
        <v>6</v>
      </c>
      <c r="D432" s="95"/>
      <c r="E432" s="95"/>
      <c r="F432" s="95"/>
      <c r="G432" s="95"/>
      <c r="H432" s="458"/>
      <c r="I432" s="154" t="str">
        <f t="shared" si="487"/>
        <v/>
      </c>
      <c r="J432" s="154" t="str">
        <f t="shared" si="488"/>
        <v/>
      </c>
      <c r="K432" s="155" t="str">
        <f t="shared" si="489"/>
        <v/>
      </c>
      <c r="L432" s="449"/>
      <c r="M432" s="154" t="str">
        <f t="shared" si="472"/>
        <v/>
      </c>
      <c r="N432" s="433"/>
      <c r="O432" s="433"/>
      <c r="P432" s="95"/>
      <c r="Q432" s="178"/>
      <c r="R432" s="178" t="str">
        <f t="shared" si="473"/>
        <v/>
      </c>
      <c r="S432" s="95" t="str">
        <f t="shared" si="474"/>
        <v/>
      </c>
      <c r="T432" s="436"/>
      <c r="U432" s="95"/>
      <c r="V432" s="178"/>
      <c r="W432" s="178" t="str">
        <f t="shared" si="475"/>
        <v/>
      </c>
      <c r="X432" s="95" t="str">
        <f t="shared" si="476"/>
        <v/>
      </c>
      <c r="Y432" s="436"/>
      <c r="Z432" s="95"/>
      <c r="AA432" s="178"/>
      <c r="AB432" s="178" t="str">
        <f t="shared" si="477"/>
        <v/>
      </c>
      <c r="AC432" s="95" t="str">
        <f t="shared" si="478"/>
        <v/>
      </c>
      <c r="AD432" s="436"/>
      <c r="AE432" s="95"/>
      <c r="AF432" s="178"/>
      <c r="AG432" s="178" t="str">
        <f t="shared" si="479"/>
        <v/>
      </c>
      <c r="AH432" s="95" t="str">
        <f t="shared" si="480"/>
        <v/>
      </c>
      <c r="AI432" s="436"/>
      <c r="AJ432" s="95"/>
      <c r="AK432" s="178"/>
      <c r="AL432" s="178" t="str">
        <f t="shared" si="481"/>
        <v/>
      </c>
      <c r="AM432" s="95" t="str">
        <f t="shared" si="482"/>
        <v/>
      </c>
      <c r="AN432" s="436"/>
      <c r="AO432" s="95"/>
      <c r="AP432" s="178"/>
      <c r="AQ432" s="178" t="str">
        <f t="shared" si="483"/>
        <v/>
      </c>
      <c r="AR432" s="95" t="str">
        <f t="shared" si="484"/>
        <v/>
      </c>
      <c r="AS432" s="436"/>
      <c r="AT432" s="95"/>
      <c r="AU432" s="178"/>
      <c r="AV432" s="178" t="str">
        <f t="shared" si="485"/>
        <v/>
      </c>
      <c r="AW432" s="95" t="str">
        <f t="shared" si="486"/>
        <v/>
      </c>
      <c r="AX432" s="436"/>
    </row>
    <row r="433" spans="2:50">
      <c r="B433" s="435"/>
      <c r="C433" s="95">
        <f t="shared" si="471"/>
        <v>7</v>
      </c>
      <c r="D433" s="95"/>
      <c r="E433" s="95"/>
      <c r="F433" s="95"/>
      <c r="G433" s="95"/>
      <c r="H433" s="458"/>
      <c r="I433" s="154" t="str">
        <f t="shared" si="487"/>
        <v/>
      </c>
      <c r="J433" s="154" t="str">
        <f t="shared" si="488"/>
        <v/>
      </c>
      <c r="K433" s="155" t="str">
        <f t="shared" si="489"/>
        <v/>
      </c>
      <c r="L433" s="449"/>
      <c r="M433" s="154" t="str">
        <f t="shared" si="472"/>
        <v/>
      </c>
      <c r="N433" s="433"/>
      <c r="O433" s="433"/>
      <c r="P433" s="95"/>
      <c r="Q433" s="178"/>
      <c r="R433" s="178" t="str">
        <f t="shared" si="473"/>
        <v/>
      </c>
      <c r="S433" s="95" t="str">
        <f t="shared" si="474"/>
        <v/>
      </c>
      <c r="T433" s="436"/>
      <c r="U433" s="95"/>
      <c r="V433" s="178"/>
      <c r="W433" s="178" t="str">
        <f t="shared" si="475"/>
        <v/>
      </c>
      <c r="X433" s="95" t="str">
        <f t="shared" si="476"/>
        <v/>
      </c>
      <c r="Y433" s="436"/>
      <c r="Z433" s="95"/>
      <c r="AA433" s="178"/>
      <c r="AB433" s="178" t="str">
        <f t="shared" si="477"/>
        <v/>
      </c>
      <c r="AC433" s="95" t="str">
        <f t="shared" si="478"/>
        <v/>
      </c>
      <c r="AD433" s="436"/>
      <c r="AE433" s="95"/>
      <c r="AF433" s="178"/>
      <c r="AG433" s="178" t="str">
        <f t="shared" si="479"/>
        <v/>
      </c>
      <c r="AH433" s="95" t="str">
        <f t="shared" si="480"/>
        <v/>
      </c>
      <c r="AI433" s="436"/>
      <c r="AJ433" s="95"/>
      <c r="AK433" s="178"/>
      <c r="AL433" s="178" t="str">
        <f t="shared" si="481"/>
        <v/>
      </c>
      <c r="AM433" s="95" t="str">
        <f t="shared" si="482"/>
        <v/>
      </c>
      <c r="AN433" s="436"/>
      <c r="AO433" s="95"/>
      <c r="AP433" s="178"/>
      <c r="AQ433" s="178" t="str">
        <f t="shared" si="483"/>
        <v/>
      </c>
      <c r="AR433" s="95" t="str">
        <f t="shared" si="484"/>
        <v/>
      </c>
      <c r="AS433" s="436"/>
      <c r="AT433" s="95"/>
      <c r="AU433" s="178"/>
      <c r="AV433" s="178" t="str">
        <f t="shared" si="485"/>
        <v/>
      </c>
      <c r="AW433" s="95" t="str">
        <f t="shared" si="486"/>
        <v/>
      </c>
      <c r="AX433" s="436"/>
    </row>
    <row r="434" spans="2:50">
      <c r="B434" s="435"/>
      <c r="C434" s="95">
        <f t="shared" si="471"/>
        <v>8</v>
      </c>
      <c r="D434" s="95"/>
      <c r="E434" s="95"/>
      <c r="F434" s="95"/>
      <c r="G434" s="95"/>
      <c r="H434" s="458"/>
      <c r="I434" s="154" t="str">
        <f t="shared" si="487"/>
        <v/>
      </c>
      <c r="J434" s="154" t="str">
        <f t="shared" si="488"/>
        <v/>
      </c>
      <c r="K434" s="155" t="str">
        <f t="shared" si="489"/>
        <v/>
      </c>
      <c r="L434" s="449"/>
      <c r="M434" s="154" t="str">
        <f t="shared" si="472"/>
        <v/>
      </c>
      <c r="N434" s="433"/>
      <c r="O434" s="433"/>
      <c r="P434" s="95"/>
      <c r="Q434" s="178"/>
      <c r="R434" s="178" t="str">
        <f t="shared" si="473"/>
        <v/>
      </c>
      <c r="S434" s="95" t="str">
        <f t="shared" si="474"/>
        <v/>
      </c>
      <c r="T434" s="436"/>
      <c r="U434" s="95"/>
      <c r="V434" s="178"/>
      <c r="W434" s="178" t="str">
        <f t="shared" si="475"/>
        <v/>
      </c>
      <c r="X434" s="95" t="str">
        <f t="shared" si="476"/>
        <v/>
      </c>
      <c r="Y434" s="436"/>
      <c r="Z434" s="95"/>
      <c r="AA434" s="178"/>
      <c r="AB434" s="178" t="str">
        <f t="shared" si="477"/>
        <v/>
      </c>
      <c r="AC434" s="95" t="str">
        <f t="shared" si="478"/>
        <v/>
      </c>
      <c r="AD434" s="436"/>
      <c r="AE434" s="95"/>
      <c r="AF434" s="178"/>
      <c r="AG434" s="178" t="str">
        <f t="shared" si="479"/>
        <v/>
      </c>
      <c r="AH434" s="95" t="str">
        <f t="shared" si="480"/>
        <v/>
      </c>
      <c r="AI434" s="436"/>
      <c r="AJ434" s="95"/>
      <c r="AK434" s="178"/>
      <c r="AL434" s="178" t="str">
        <f t="shared" si="481"/>
        <v/>
      </c>
      <c r="AM434" s="95" t="str">
        <f t="shared" si="482"/>
        <v/>
      </c>
      <c r="AN434" s="436"/>
      <c r="AO434" s="95"/>
      <c r="AP434" s="178"/>
      <c r="AQ434" s="178" t="str">
        <f t="shared" si="483"/>
        <v/>
      </c>
      <c r="AR434" s="95" t="str">
        <f t="shared" si="484"/>
        <v/>
      </c>
      <c r="AS434" s="436"/>
      <c r="AT434" s="95"/>
      <c r="AU434" s="178"/>
      <c r="AV434" s="178" t="str">
        <f t="shared" si="485"/>
        <v/>
      </c>
      <c r="AW434" s="95" t="str">
        <f t="shared" si="486"/>
        <v/>
      </c>
      <c r="AX434" s="436"/>
    </row>
    <row r="435" spans="2:50">
      <c r="B435" s="435"/>
      <c r="C435" s="95">
        <f t="shared" si="471"/>
        <v>9</v>
      </c>
      <c r="D435" s="95"/>
      <c r="E435" s="95"/>
      <c r="F435" s="95"/>
      <c r="G435" s="95"/>
      <c r="H435" s="458"/>
      <c r="I435" s="154" t="str">
        <f t="shared" si="487"/>
        <v/>
      </c>
      <c r="J435" s="154" t="str">
        <f t="shared" si="488"/>
        <v/>
      </c>
      <c r="K435" s="155" t="str">
        <f t="shared" si="489"/>
        <v/>
      </c>
      <c r="L435" s="449"/>
      <c r="M435" s="154" t="str">
        <f t="shared" si="472"/>
        <v/>
      </c>
      <c r="N435" s="433"/>
      <c r="O435" s="433"/>
      <c r="P435" s="95"/>
      <c r="Q435" s="178"/>
      <c r="R435" s="178" t="str">
        <f t="shared" si="473"/>
        <v/>
      </c>
      <c r="S435" s="95" t="str">
        <f t="shared" si="474"/>
        <v/>
      </c>
      <c r="T435" s="436"/>
      <c r="U435" s="95"/>
      <c r="V435" s="178"/>
      <c r="W435" s="178" t="str">
        <f t="shared" si="475"/>
        <v/>
      </c>
      <c r="X435" s="95" t="str">
        <f t="shared" si="476"/>
        <v/>
      </c>
      <c r="Y435" s="436"/>
      <c r="Z435" s="95"/>
      <c r="AA435" s="178"/>
      <c r="AB435" s="178" t="str">
        <f t="shared" si="477"/>
        <v/>
      </c>
      <c r="AC435" s="95" t="str">
        <f t="shared" si="478"/>
        <v/>
      </c>
      <c r="AD435" s="436"/>
      <c r="AE435" s="95"/>
      <c r="AF435" s="178"/>
      <c r="AG435" s="178" t="str">
        <f t="shared" si="479"/>
        <v/>
      </c>
      <c r="AH435" s="95" t="str">
        <f t="shared" si="480"/>
        <v/>
      </c>
      <c r="AI435" s="436"/>
      <c r="AJ435" s="95"/>
      <c r="AK435" s="178"/>
      <c r="AL435" s="178" t="str">
        <f t="shared" si="481"/>
        <v/>
      </c>
      <c r="AM435" s="95" t="str">
        <f t="shared" si="482"/>
        <v/>
      </c>
      <c r="AN435" s="436"/>
      <c r="AO435" s="95"/>
      <c r="AP435" s="178"/>
      <c r="AQ435" s="178" t="str">
        <f t="shared" si="483"/>
        <v/>
      </c>
      <c r="AR435" s="95" t="str">
        <f t="shared" si="484"/>
        <v/>
      </c>
      <c r="AS435" s="436"/>
      <c r="AT435" s="95"/>
      <c r="AU435" s="178"/>
      <c r="AV435" s="178" t="str">
        <f t="shared" si="485"/>
        <v/>
      </c>
      <c r="AW435" s="95" t="str">
        <f t="shared" si="486"/>
        <v/>
      </c>
      <c r="AX435" s="436"/>
    </row>
    <row r="436" spans="2:50">
      <c r="B436" s="435"/>
      <c r="C436" s="95">
        <f t="shared" si="471"/>
        <v>10</v>
      </c>
      <c r="D436" s="95"/>
      <c r="E436" s="95"/>
      <c r="F436" s="95"/>
      <c r="G436" s="95"/>
      <c r="H436" s="458"/>
      <c r="I436" s="154" t="str">
        <f t="shared" si="487"/>
        <v/>
      </c>
      <c r="J436" s="154" t="str">
        <f t="shared" si="488"/>
        <v/>
      </c>
      <c r="K436" s="155" t="str">
        <f t="shared" si="489"/>
        <v/>
      </c>
      <c r="L436" s="449"/>
      <c r="M436" s="154" t="str">
        <f t="shared" si="472"/>
        <v/>
      </c>
      <c r="N436" s="433"/>
      <c r="O436" s="433"/>
      <c r="P436" s="95"/>
      <c r="Q436" s="178"/>
      <c r="R436" s="178" t="str">
        <f t="shared" si="473"/>
        <v/>
      </c>
      <c r="S436" s="95" t="str">
        <f t="shared" si="474"/>
        <v/>
      </c>
      <c r="T436" s="436"/>
      <c r="U436" s="95"/>
      <c r="V436" s="178"/>
      <c r="W436" s="178" t="str">
        <f t="shared" si="475"/>
        <v/>
      </c>
      <c r="X436" s="95" t="str">
        <f t="shared" si="476"/>
        <v/>
      </c>
      <c r="Y436" s="436"/>
      <c r="Z436" s="95"/>
      <c r="AA436" s="178"/>
      <c r="AB436" s="178" t="str">
        <f t="shared" si="477"/>
        <v/>
      </c>
      <c r="AC436" s="95" t="str">
        <f t="shared" si="478"/>
        <v/>
      </c>
      <c r="AD436" s="436"/>
      <c r="AE436" s="95"/>
      <c r="AF436" s="178"/>
      <c r="AG436" s="178" t="str">
        <f t="shared" si="479"/>
        <v/>
      </c>
      <c r="AH436" s="95" t="str">
        <f t="shared" si="480"/>
        <v/>
      </c>
      <c r="AI436" s="436"/>
      <c r="AJ436" s="95"/>
      <c r="AK436" s="178"/>
      <c r="AL436" s="178" t="str">
        <f t="shared" si="481"/>
        <v/>
      </c>
      <c r="AM436" s="95" t="str">
        <f t="shared" si="482"/>
        <v/>
      </c>
      <c r="AN436" s="436"/>
      <c r="AO436" s="95"/>
      <c r="AP436" s="178"/>
      <c r="AQ436" s="178" t="str">
        <f t="shared" si="483"/>
        <v/>
      </c>
      <c r="AR436" s="95" t="str">
        <f t="shared" si="484"/>
        <v/>
      </c>
      <c r="AS436" s="436"/>
      <c r="AT436" s="95"/>
      <c r="AU436" s="178"/>
      <c r="AV436" s="178" t="str">
        <f t="shared" si="485"/>
        <v/>
      </c>
      <c r="AW436" s="95" t="str">
        <f t="shared" si="486"/>
        <v/>
      </c>
      <c r="AX436" s="436"/>
    </row>
    <row r="437" spans="2:50">
      <c r="B437" s="435"/>
      <c r="C437" s="95">
        <f t="shared" si="471"/>
        <v>11</v>
      </c>
      <c r="D437" s="95"/>
      <c r="E437" s="95"/>
      <c r="F437" s="95"/>
      <c r="G437" s="95"/>
      <c r="H437" s="458"/>
      <c r="I437" s="154" t="str">
        <f t="shared" si="487"/>
        <v/>
      </c>
      <c r="J437" s="154" t="str">
        <f t="shared" si="488"/>
        <v/>
      </c>
      <c r="K437" s="155" t="str">
        <f t="shared" si="489"/>
        <v/>
      </c>
      <c r="L437" s="449"/>
      <c r="M437" s="154" t="str">
        <f t="shared" si="472"/>
        <v/>
      </c>
      <c r="N437" s="433"/>
      <c r="O437" s="433"/>
      <c r="P437" s="95"/>
      <c r="Q437" s="178"/>
      <c r="R437" s="178" t="str">
        <f t="shared" si="473"/>
        <v/>
      </c>
      <c r="S437" s="95" t="str">
        <f t="shared" si="474"/>
        <v/>
      </c>
      <c r="T437" s="436"/>
      <c r="U437" s="95"/>
      <c r="V437" s="178"/>
      <c r="W437" s="178" t="str">
        <f t="shared" si="475"/>
        <v/>
      </c>
      <c r="X437" s="95" t="str">
        <f t="shared" si="476"/>
        <v/>
      </c>
      <c r="Y437" s="436"/>
      <c r="Z437" s="95"/>
      <c r="AA437" s="178"/>
      <c r="AB437" s="178" t="str">
        <f t="shared" si="477"/>
        <v/>
      </c>
      <c r="AC437" s="95" t="str">
        <f t="shared" si="478"/>
        <v/>
      </c>
      <c r="AD437" s="436"/>
      <c r="AE437" s="95"/>
      <c r="AF437" s="178"/>
      <c r="AG437" s="178" t="str">
        <f t="shared" si="479"/>
        <v/>
      </c>
      <c r="AH437" s="95" t="str">
        <f t="shared" si="480"/>
        <v/>
      </c>
      <c r="AI437" s="436"/>
      <c r="AJ437" s="95"/>
      <c r="AK437" s="178"/>
      <c r="AL437" s="178" t="str">
        <f t="shared" si="481"/>
        <v/>
      </c>
      <c r="AM437" s="95" t="str">
        <f t="shared" si="482"/>
        <v/>
      </c>
      <c r="AN437" s="436"/>
      <c r="AO437" s="95"/>
      <c r="AP437" s="178"/>
      <c r="AQ437" s="178" t="str">
        <f t="shared" si="483"/>
        <v/>
      </c>
      <c r="AR437" s="95" t="str">
        <f t="shared" si="484"/>
        <v/>
      </c>
      <c r="AS437" s="436"/>
      <c r="AT437" s="95"/>
      <c r="AU437" s="178"/>
      <c r="AV437" s="178" t="str">
        <f t="shared" si="485"/>
        <v/>
      </c>
      <c r="AW437" s="95" t="str">
        <f t="shared" si="486"/>
        <v/>
      </c>
      <c r="AX437" s="436"/>
    </row>
    <row r="438" spans="2:50">
      <c r="B438" s="435"/>
      <c r="C438" s="95">
        <f t="shared" si="471"/>
        <v>12</v>
      </c>
      <c r="D438" s="95"/>
      <c r="E438" s="95"/>
      <c r="F438" s="95"/>
      <c r="G438" s="95"/>
      <c r="H438" s="458"/>
      <c r="I438" s="154" t="str">
        <f t="shared" si="487"/>
        <v/>
      </c>
      <c r="J438" s="154" t="str">
        <f t="shared" si="488"/>
        <v/>
      </c>
      <c r="K438" s="155" t="str">
        <f t="shared" si="489"/>
        <v/>
      </c>
      <c r="L438" s="449"/>
      <c r="M438" s="154" t="str">
        <f t="shared" si="472"/>
        <v/>
      </c>
      <c r="N438" s="433"/>
      <c r="O438" s="433"/>
      <c r="P438" s="95"/>
      <c r="Q438" s="178"/>
      <c r="R438" s="178" t="str">
        <f t="shared" si="473"/>
        <v/>
      </c>
      <c r="S438" s="95" t="str">
        <f t="shared" si="474"/>
        <v/>
      </c>
      <c r="T438" s="436"/>
      <c r="U438" s="95"/>
      <c r="V438" s="178"/>
      <c r="W438" s="178" t="str">
        <f t="shared" si="475"/>
        <v/>
      </c>
      <c r="X438" s="95" t="str">
        <f t="shared" si="476"/>
        <v/>
      </c>
      <c r="Y438" s="436"/>
      <c r="Z438" s="95"/>
      <c r="AA438" s="178"/>
      <c r="AB438" s="178" t="str">
        <f t="shared" si="477"/>
        <v/>
      </c>
      <c r="AC438" s="95" t="str">
        <f t="shared" si="478"/>
        <v/>
      </c>
      <c r="AD438" s="436"/>
      <c r="AE438" s="95"/>
      <c r="AF438" s="178"/>
      <c r="AG438" s="178" t="str">
        <f t="shared" si="479"/>
        <v/>
      </c>
      <c r="AH438" s="95" t="str">
        <f t="shared" si="480"/>
        <v/>
      </c>
      <c r="AI438" s="436"/>
      <c r="AJ438" s="95"/>
      <c r="AK438" s="178"/>
      <c r="AL438" s="178" t="str">
        <f t="shared" si="481"/>
        <v/>
      </c>
      <c r="AM438" s="95" t="str">
        <f t="shared" si="482"/>
        <v/>
      </c>
      <c r="AN438" s="436"/>
      <c r="AO438" s="95"/>
      <c r="AP438" s="178"/>
      <c r="AQ438" s="178" t="str">
        <f t="shared" si="483"/>
        <v/>
      </c>
      <c r="AR438" s="95" t="str">
        <f t="shared" si="484"/>
        <v/>
      </c>
      <c r="AS438" s="436"/>
      <c r="AT438" s="95"/>
      <c r="AU438" s="178"/>
      <c r="AV438" s="178" t="str">
        <f t="shared" si="485"/>
        <v/>
      </c>
      <c r="AW438" s="95" t="str">
        <f t="shared" si="486"/>
        <v/>
      </c>
      <c r="AX438" s="436"/>
    </row>
    <row r="439" spans="2:50">
      <c r="B439" s="435"/>
      <c r="C439" s="95">
        <f t="shared" si="471"/>
        <v>13</v>
      </c>
      <c r="D439" s="95"/>
      <c r="E439" s="95"/>
      <c r="F439" s="95"/>
      <c r="G439" s="95"/>
      <c r="H439" s="458"/>
      <c r="I439" s="154" t="str">
        <f t="shared" si="487"/>
        <v/>
      </c>
      <c r="J439" s="154" t="str">
        <f t="shared" si="488"/>
        <v/>
      </c>
      <c r="K439" s="155" t="str">
        <f t="shared" si="489"/>
        <v/>
      </c>
      <c r="L439" s="449"/>
      <c r="M439" s="154" t="str">
        <f t="shared" si="472"/>
        <v/>
      </c>
      <c r="N439" s="433"/>
      <c r="O439" s="433"/>
      <c r="P439" s="95"/>
      <c r="Q439" s="178"/>
      <c r="R439" s="178" t="str">
        <f t="shared" si="473"/>
        <v/>
      </c>
      <c r="S439" s="95" t="str">
        <f t="shared" si="474"/>
        <v/>
      </c>
      <c r="T439" s="436"/>
      <c r="U439" s="95"/>
      <c r="V439" s="178"/>
      <c r="W439" s="178" t="str">
        <f t="shared" si="475"/>
        <v/>
      </c>
      <c r="X439" s="95" t="str">
        <f t="shared" si="476"/>
        <v/>
      </c>
      <c r="Y439" s="436"/>
      <c r="Z439" s="95"/>
      <c r="AA439" s="178"/>
      <c r="AB439" s="178" t="str">
        <f t="shared" si="477"/>
        <v/>
      </c>
      <c r="AC439" s="95" t="str">
        <f t="shared" si="478"/>
        <v/>
      </c>
      <c r="AD439" s="436"/>
      <c r="AE439" s="95"/>
      <c r="AF439" s="178"/>
      <c r="AG439" s="178" t="str">
        <f t="shared" si="479"/>
        <v/>
      </c>
      <c r="AH439" s="95" t="str">
        <f t="shared" si="480"/>
        <v/>
      </c>
      <c r="AI439" s="436"/>
      <c r="AJ439" s="95"/>
      <c r="AK439" s="178"/>
      <c r="AL439" s="178" t="str">
        <f t="shared" si="481"/>
        <v/>
      </c>
      <c r="AM439" s="95" t="str">
        <f t="shared" si="482"/>
        <v/>
      </c>
      <c r="AN439" s="436"/>
      <c r="AO439" s="95"/>
      <c r="AP439" s="178"/>
      <c r="AQ439" s="178" t="str">
        <f t="shared" si="483"/>
        <v/>
      </c>
      <c r="AR439" s="95" t="str">
        <f t="shared" si="484"/>
        <v/>
      </c>
      <c r="AS439" s="436"/>
      <c r="AT439" s="95"/>
      <c r="AU439" s="178"/>
      <c r="AV439" s="178" t="str">
        <f t="shared" si="485"/>
        <v/>
      </c>
      <c r="AW439" s="95" t="str">
        <f t="shared" si="486"/>
        <v/>
      </c>
      <c r="AX439" s="436"/>
    </row>
    <row r="440" spans="2:50">
      <c r="B440" s="435"/>
      <c r="C440" s="95">
        <f t="shared" si="471"/>
        <v>14</v>
      </c>
      <c r="D440" s="95"/>
      <c r="E440" s="95"/>
      <c r="F440" s="95"/>
      <c r="G440" s="95"/>
      <c r="H440" s="458"/>
      <c r="I440" s="154" t="str">
        <f t="shared" si="487"/>
        <v/>
      </c>
      <c r="J440" s="154" t="str">
        <f t="shared" si="488"/>
        <v/>
      </c>
      <c r="K440" s="155" t="str">
        <f t="shared" si="489"/>
        <v/>
      </c>
      <c r="L440" s="449"/>
      <c r="M440" s="154" t="str">
        <f t="shared" si="472"/>
        <v/>
      </c>
      <c r="N440" s="433"/>
      <c r="O440" s="433"/>
      <c r="P440" s="95"/>
      <c r="Q440" s="178"/>
      <c r="R440" s="178" t="str">
        <f t="shared" si="473"/>
        <v/>
      </c>
      <c r="S440" s="95" t="str">
        <f t="shared" si="474"/>
        <v/>
      </c>
      <c r="T440" s="436"/>
      <c r="U440" s="95"/>
      <c r="V440" s="178"/>
      <c r="W440" s="178" t="str">
        <f t="shared" si="475"/>
        <v/>
      </c>
      <c r="X440" s="95" t="str">
        <f t="shared" si="476"/>
        <v/>
      </c>
      <c r="Y440" s="436"/>
      <c r="Z440" s="95"/>
      <c r="AA440" s="178"/>
      <c r="AB440" s="178" t="str">
        <f t="shared" si="477"/>
        <v/>
      </c>
      <c r="AC440" s="95" t="str">
        <f t="shared" si="478"/>
        <v/>
      </c>
      <c r="AD440" s="436"/>
      <c r="AE440" s="95"/>
      <c r="AF440" s="178"/>
      <c r="AG440" s="178" t="str">
        <f t="shared" si="479"/>
        <v/>
      </c>
      <c r="AH440" s="95" t="str">
        <f t="shared" si="480"/>
        <v/>
      </c>
      <c r="AI440" s="436"/>
      <c r="AJ440" s="95"/>
      <c r="AK440" s="178"/>
      <c r="AL440" s="178" t="str">
        <f t="shared" si="481"/>
        <v/>
      </c>
      <c r="AM440" s="95" t="str">
        <f t="shared" si="482"/>
        <v/>
      </c>
      <c r="AN440" s="436"/>
      <c r="AO440" s="95"/>
      <c r="AP440" s="178"/>
      <c r="AQ440" s="178" t="str">
        <f t="shared" si="483"/>
        <v/>
      </c>
      <c r="AR440" s="95" t="str">
        <f t="shared" si="484"/>
        <v/>
      </c>
      <c r="AS440" s="436"/>
      <c r="AT440" s="95"/>
      <c r="AU440" s="178"/>
      <c r="AV440" s="178" t="str">
        <f t="shared" si="485"/>
        <v/>
      </c>
      <c r="AW440" s="95" t="str">
        <f t="shared" si="486"/>
        <v/>
      </c>
      <c r="AX440" s="436"/>
    </row>
    <row r="441" spans="2:50">
      <c r="B441" s="435"/>
      <c r="C441" s="95">
        <f t="shared" si="471"/>
        <v>15</v>
      </c>
      <c r="D441" s="95"/>
      <c r="E441" s="95"/>
      <c r="F441" s="95"/>
      <c r="G441" s="95"/>
      <c r="H441" s="459"/>
      <c r="I441" s="154" t="str">
        <f t="shared" si="487"/>
        <v/>
      </c>
      <c r="J441" s="154" t="str">
        <f t="shared" si="488"/>
        <v/>
      </c>
      <c r="K441" s="155" t="str">
        <f t="shared" si="489"/>
        <v/>
      </c>
      <c r="L441" s="449"/>
      <c r="M441" s="154" t="str">
        <f t="shared" si="472"/>
        <v/>
      </c>
      <c r="N441" s="433"/>
      <c r="O441" s="433"/>
      <c r="P441" s="95"/>
      <c r="Q441" s="178"/>
      <c r="R441" s="178" t="str">
        <f t="shared" si="473"/>
        <v/>
      </c>
      <c r="S441" s="95" t="str">
        <f t="shared" si="474"/>
        <v/>
      </c>
      <c r="T441" s="436"/>
      <c r="U441" s="95"/>
      <c r="V441" s="178"/>
      <c r="W441" s="178" t="str">
        <f t="shared" si="475"/>
        <v/>
      </c>
      <c r="X441" s="95" t="str">
        <f t="shared" si="476"/>
        <v/>
      </c>
      <c r="Y441" s="436"/>
      <c r="Z441" s="95"/>
      <c r="AA441" s="178"/>
      <c r="AB441" s="178" t="str">
        <f t="shared" si="477"/>
        <v/>
      </c>
      <c r="AC441" s="95" t="str">
        <f t="shared" si="478"/>
        <v/>
      </c>
      <c r="AD441" s="436"/>
      <c r="AE441" s="95"/>
      <c r="AF441" s="178"/>
      <c r="AG441" s="178" t="str">
        <f t="shared" si="479"/>
        <v/>
      </c>
      <c r="AH441" s="95" t="str">
        <f t="shared" si="480"/>
        <v/>
      </c>
      <c r="AI441" s="436"/>
      <c r="AJ441" s="95"/>
      <c r="AK441" s="178"/>
      <c r="AL441" s="178" t="str">
        <f t="shared" si="481"/>
        <v/>
      </c>
      <c r="AM441" s="95" t="str">
        <f t="shared" si="482"/>
        <v/>
      </c>
      <c r="AN441" s="436"/>
      <c r="AO441" s="95"/>
      <c r="AP441" s="178"/>
      <c r="AQ441" s="178" t="str">
        <f t="shared" si="483"/>
        <v/>
      </c>
      <c r="AR441" s="95" t="str">
        <f t="shared" si="484"/>
        <v/>
      </c>
      <c r="AS441" s="436"/>
      <c r="AT441" s="95"/>
      <c r="AU441" s="178"/>
      <c r="AV441" s="178" t="str">
        <f t="shared" si="485"/>
        <v/>
      </c>
      <c r="AW441" s="95" t="str">
        <f t="shared" si="486"/>
        <v/>
      </c>
      <c r="AX441" s="436"/>
    </row>
    <row r="442" spans="2:50" ht="15.75">
      <c r="B442" s="443" t="s">
        <v>167</v>
      </c>
      <c r="C442" s="444"/>
      <c r="D442" s="444"/>
      <c r="E442" s="444"/>
      <c r="F442" s="444"/>
      <c r="G442" s="444"/>
      <c r="H442" s="444"/>
      <c r="I442" s="151"/>
      <c r="J442" s="151"/>
      <c r="K442" s="151"/>
      <c r="L442" s="151"/>
      <c r="M442" s="151"/>
      <c r="N442" s="433" t="s">
        <v>159</v>
      </c>
      <c r="O442" s="446" t="s">
        <v>106</v>
      </c>
      <c r="P442" s="448">
        <f>AT422+1</f>
        <v>46021</v>
      </c>
      <c r="Q442" s="435"/>
      <c r="R442" s="435"/>
      <c r="S442" s="435"/>
      <c r="T442" s="435"/>
      <c r="U442" s="448">
        <f>P442+1</f>
        <v>46022</v>
      </c>
      <c r="V442" s="435"/>
      <c r="W442" s="435"/>
      <c r="X442" s="435"/>
      <c r="Y442" s="435"/>
      <c r="Z442" s="448">
        <f>U442+1</f>
        <v>46023</v>
      </c>
      <c r="AA442" s="435"/>
      <c r="AB442" s="435"/>
      <c r="AC442" s="435"/>
      <c r="AD442" s="435"/>
      <c r="AE442" s="448">
        <f>Z442+1</f>
        <v>46024</v>
      </c>
      <c r="AF442" s="435"/>
      <c r="AG442" s="435"/>
      <c r="AH442" s="435"/>
      <c r="AI442" s="435"/>
      <c r="AJ442" s="448">
        <f>AE442+1</f>
        <v>46025</v>
      </c>
      <c r="AK442" s="435"/>
      <c r="AL442" s="435"/>
      <c r="AM442" s="435"/>
      <c r="AN442" s="435"/>
      <c r="AO442" s="448">
        <f>AJ442+1</f>
        <v>46026</v>
      </c>
      <c r="AP442" s="435"/>
      <c r="AQ442" s="435"/>
      <c r="AR442" s="435"/>
      <c r="AS442" s="435"/>
      <c r="AT442" s="448">
        <f>AO442+1</f>
        <v>46027</v>
      </c>
      <c r="AU442" s="435"/>
      <c r="AV442" s="435"/>
      <c r="AW442" s="435"/>
      <c r="AX442" s="435"/>
    </row>
    <row r="443" spans="2:50" ht="15.75">
      <c r="B443" s="445"/>
      <c r="C443" s="445"/>
      <c r="D443" s="445"/>
      <c r="E443" s="445"/>
      <c r="F443" s="445"/>
      <c r="G443" s="445"/>
      <c r="H443" s="445"/>
      <c r="I443" s="151"/>
      <c r="J443" s="151"/>
      <c r="K443" s="151"/>
      <c r="L443" s="151"/>
      <c r="M443" s="151"/>
      <c r="N443" s="433"/>
      <c r="O443" s="447"/>
      <c r="P443" s="448" t="s">
        <v>120</v>
      </c>
      <c r="Q443" s="435"/>
      <c r="R443" s="435"/>
      <c r="S443" s="435"/>
      <c r="T443" s="435"/>
      <c r="U443" s="448" t="s">
        <v>114</v>
      </c>
      <c r="V443" s="435"/>
      <c r="W443" s="435"/>
      <c r="X443" s="435"/>
      <c r="Y443" s="435"/>
      <c r="Z443" s="448" t="s">
        <v>115</v>
      </c>
      <c r="AA443" s="435"/>
      <c r="AB443" s="435"/>
      <c r="AC443" s="435"/>
      <c r="AD443" s="435"/>
      <c r="AE443" s="448" t="s">
        <v>116</v>
      </c>
      <c r="AF443" s="435"/>
      <c r="AG443" s="435"/>
      <c r="AH443" s="435"/>
      <c r="AI443" s="435"/>
      <c r="AJ443" s="448" t="s">
        <v>117</v>
      </c>
      <c r="AK443" s="435"/>
      <c r="AL443" s="435"/>
      <c r="AM443" s="435"/>
      <c r="AN443" s="435"/>
      <c r="AO443" s="448" t="s">
        <v>118</v>
      </c>
      <c r="AP443" s="435"/>
      <c r="AQ443" s="435"/>
      <c r="AR443" s="435"/>
      <c r="AS443" s="435"/>
      <c r="AT443" s="448" t="s">
        <v>119</v>
      </c>
      <c r="AU443" s="435"/>
      <c r="AV443" s="435"/>
      <c r="AW443" s="435"/>
      <c r="AX443" s="435"/>
    </row>
    <row r="444" spans="2:50">
      <c r="B444" s="433" t="s">
        <v>155</v>
      </c>
      <c r="C444" s="433" t="s">
        <v>147</v>
      </c>
      <c r="D444" s="433"/>
      <c r="E444" s="433" t="s">
        <v>149</v>
      </c>
      <c r="F444" s="433"/>
      <c r="G444" s="433"/>
      <c r="H444" s="440" t="s">
        <v>156</v>
      </c>
      <c r="I444" s="434" t="s">
        <v>225</v>
      </c>
      <c r="J444" s="434"/>
      <c r="K444" s="434"/>
      <c r="L444" s="434" t="s">
        <v>156</v>
      </c>
      <c r="M444" s="434" t="s">
        <v>168</v>
      </c>
      <c r="N444" s="433"/>
      <c r="O444" s="433" t="s">
        <v>158</v>
      </c>
      <c r="P444" s="430" t="s">
        <v>152</v>
      </c>
      <c r="Q444" s="431"/>
      <c r="R444" s="431"/>
      <c r="S444" s="432"/>
      <c r="T444" s="433" t="s">
        <v>156</v>
      </c>
      <c r="U444" s="430" t="s">
        <v>152</v>
      </c>
      <c r="V444" s="431"/>
      <c r="W444" s="431"/>
      <c r="X444" s="432"/>
      <c r="Y444" s="433" t="s">
        <v>156</v>
      </c>
      <c r="Z444" s="430" t="s">
        <v>152</v>
      </c>
      <c r="AA444" s="431"/>
      <c r="AB444" s="431"/>
      <c r="AC444" s="432"/>
      <c r="AD444" s="433" t="s">
        <v>156</v>
      </c>
      <c r="AE444" s="430" t="s">
        <v>152</v>
      </c>
      <c r="AF444" s="431"/>
      <c r="AG444" s="431"/>
      <c r="AH444" s="432"/>
      <c r="AI444" s="433" t="s">
        <v>156</v>
      </c>
      <c r="AJ444" s="430" t="s">
        <v>152</v>
      </c>
      <c r="AK444" s="431"/>
      <c r="AL444" s="431"/>
      <c r="AM444" s="432"/>
      <c r="AN444" s="433" t="s">
        <v>156</v>
      </c>
      <c r="AO444" s="430" t="s">
        <v>152</v>
      </c>
      <c r="AP444" s="431"/>
      <c r="AQ444" s="431"/>
      <c r="AR444" s="432"/>
      <c r="AS444" s="433" t="s">
        <v>156</v>
      </c>
      <c r="AT444" s="430" t="s">
        <v>152</v>
      </c>
      <c r="AU444" s="431"/>
      <c r="AV444" s="431"/>
      <c r="AW444" s="432"/>
      <c r="AX444" s="433" t="s">
        <v>156</v>
      </c>
    </row>
    <row r="445" spans="2:50">
      <c r="B445" s="433"/>
      <c r="C445" s="433"/>
      <c r="D445" s="433"/>
      <c r="E445" s="433" t="s">
        <v>148</v>
      </c>
      <c r="F445" s="433"/>
      <c r="G445" s="433"/>
      <c r="H445" s="441"/>
      <c r="I445" s="434" t="s">
        <v>148</v>
      </c>
      <c r="J445" s="434"/>
      <c r="K445" s="434"/>
      <c r="L445" s="434"/>
      <c r="M445" s="434"/>
      <c r="N445" s="433"/>
      <c r="O445" s="433"/>
      <c r="P445" s="430" t="s">
        <v>153</v>
      </c>
      <c r="Q445" s="431"/>
      <c r="R445" s="431"/>
      <c r="S445" s="432"/>
      <c r="T445" s="433"/>
      <c r="U445" s="430" t="s">
        <v>153</v>
      </c>
      <c r="V445" s="431"/>
      <c r="W445" s="431"/>
      <c r="X445" s="432"/>
      <c r="Y445" s="433"/>
      <c r="Z445" s="430" t="s">
        <v>153</v>
      </c>
      <c r="AA445" s="431"/>
      <c r="AB445" s="431"/>
      <c r="AC445" s="432"/>
      <c r="AD445" s="433"/>
      <c r="AE445" s="430" t="s">
        <v>153</v>
      </c>
      <c r="AF445" s="431"/>
      <c r="AG445" s="431"/>
      <c r="AH445" s="432"/>
      <c r="AI445" s="433"/>
      <c r="AJ445" s="430" t="s">
        <v>153</v>
      </c>
      <c r="AK445" s="431"/>
      <c r="AL445" s="431"/>
      <c r="AM445" s="432"/>
      <c r="AN445" s="433"/>
      <c r="AO445" s="430" t="s">
        <v>153</v>
      </c>
      <c r="AP445" s="431"/>
      <c r="AQ445" s="431"/>
      <c r="AR445" s="432"/>
      <c r="AS445" s="433"/>
      <c r="AT445" s="430" t="s">
        <v>153</v>
      </c>
      <c r="AU445" s="431"/>
      <c r="AV445" s="431"/>
      <c r="AW445" s="432"/>
      <c r="AX445" s="433"/>
    </row>
    <row r="446" spans="2:50">
      <c r="B446" s="433"/>
      <c r="C446" s="433"/>
      <c r="D446" s="433"/>
      <c r="E446" s="94" t="s">
        <v>150</v>
      </c>
      <c r="F446" s="94" t="s">
        <v>151</v>
      </c>
      <c r="G446" s="94" t="s">
        <v>154</v>
      </c>
      <c r="H446" s="442"/>
      <c r="I446" s="153" t="s">
        <v>150</v>
      </c>
      <c r="J446" s="153" t="s">
        <v>151</v>
      </c>
      <c r="K446" s="153" t="s">
        <v>154</v>
      </c>
      <c r="L446" s="434"/>
      <c r="M446" s="434"/>
      <c r="N446" s="433"/>
      <c r="O446" s="433"/>
      <c r="P446" s="94" t="s">
        <v>150</v>
      </c>
      <c r="Q446" s="94" t="s">
        <v>151</v>
      </c>
      <c r="R446" s="94" t="s">
        <v>154</v>
      </c>
      <c r="S446" s="94" t="s">
        <v>168</v>
      </c>
      <c r="T446" s="433"/>
      <c r="U446" s="94" t="s">
        <v>150</v>
      </c>
      <c r="V446" s="94" t="s">
        <v>151</v>
      </c>
      <c r="W446" s="94" t="s">
        <v>154</v>
      </c>
      <c r="X446" s="94" t="s">
        <v>168</v>
      </c>
      <c r="Y446" s="433"/>
      <c r="Z446" s="94" t="s">
        <v>150</v>
      </c>
      <c r="AA446" s="94" t="s">
        <v>151</v>
      </c>
      <c r="AB446" s="94" t="s">
        <v>154</v>
      </c>
      <c r="AC446" s="94" t="s">
        <v>168</v>
      </c>
      <c r="AD446" s="43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3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3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3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33"/>
    </row>
    <row r="447" spans="2:50">
      <c r="B447" s="435" t="s">
        <v>140</v>
      </c>
      <c r="C447" s="95">
        <f>C427</f>
        <v>1</v>
      </c>
      <c r="D447" s="95"/>
      <c r="E447" s="95"/>
      <c r="F447" s="95"/>
      <c r="G447" s="178" t="e">
        <f t="shared" ref="G447:G448" si="490">F447/E447</f>
        <v>#DIV/0!</v>
      </c>
      <c r="H447" s="457" t="e">
        <f>AVERAGE(G447:G461)</f>
        <v>#DIV/0!</v>
      </c>
      <c r="I447" s="154" t="str">
        <f t="shared" ref="I447:I449" si="491">IFERROR(AVERAGE(P447,U447,Z447,AE447,AJ447,AO447,AT447),"")</f>
        <v/>
      </c>
      <c r="J447" s="154" t="str">
        <f t="shared" ref="J447:J449" si="492">IFERROR(AVERAGE(Q447,V447,AA447,AF447,AK447,AP447,AU447),"")</f>
        <v/>
      </c>
      <c r="K447" s="155" t="str">
        <f t="shared" ref="K447:K449" si="493">IFERROR(AVERAGE(R447,W447,AB447,AG447,AL447,AQ447,AV447),"")</f>
        <v/>
      </c>
      <c r="L447" s="449" t="str">
        <f>IFERROR(AVERAGE(K447:K461),"-")</f>
        <v>-</v>
      </c>
      <c r="M447" s="154" t="str">
        <f>IFERROR(RANK(K447, K$447:K$461),"")</f>
        <v/>
      </c>
      <c r="N447" s="433"/>
      <c r="O447" s="433"/>
      <c r="P447" s="95"/>
      <c r="Q447" s="178"/>
      <c r="R447" s="178" t="str">
        <f>IFERROR(Q447/P447,"")</f>
        <v/>
      </c>
      <c r="S447" s="95" t="str">
        <f>IFERROR(RANK(R447, R$447:R$461),"")</f>
        <v/>
      </c>
      <c r="T447" s="436" t="e">
        <f>AVERAGE(R447:R461)</f>
        <v>#DIV/0!</v>
      </c>
      <c r="U447" s="95"/>
      <c r="V447" s="178"/>
      <c r="W447" s="178" t="str">
        <f>IFERROR(V447/U447,"")</f>
        <v/>
      </c>
      <c r="X447" s="95" t="str">
        <f>IFERROR(RANK(W447, W$447:W$461),"")</f>
        <v/>
      </c>
      <c r="Y447" s="436" t="e">
        <f>AVERAGE(W447:W461)</f>
        <v>#DIV/0!</v>
      </c>
      <c r="Z447" s="95"/>
      <c r="AA447" s="178"/>
      <c r="AB447" s="178" t="str">
        <f>IFERROR(AA447/Z447,"")</f>
        <v/>
      </c>
      <c r="AC447" s="95" t="str">
        <f>IFERROR(RANK(AB447, AB$447:AB$461),"")</f>
        <v/>
      </c>
      <c r="AD447" s="436" t="e">
        <f>AVERAGE(AB447:AB461)</f>
        <v>#DIV/0!</v>
      </c>
      <c r="AE447" s="95"/>
      <c r="AF447" s="178"/>
      <c r="AG447" s="178" t="str">
        <f>IFERROR(AF447/AE447,"")</f>
        <v/>
      </c>
      <c r="AH447" s="95" t="str">
        <f>IFERROR(RANK(AG447, AG$447:AG$461),"")</f>
        <v/>
      </c>
      <c r="AI447" s="436" t="e">
        <f>AVERAGE(AG447:AG461)</f>
        <v>#DIV/0!</v>
      </c>
      <c r="AJ447" s="95"/>
      <c r="AK447" s="178"/>
      <c r="AL447" s="178" t="str">
        <f>IFERROR(AK447/AJ447,"")</f>
        <v/>
      </c>
      <c r="AM447" s="95" t="str">
        <f>IFERROR(RANK(AL447, AL$447:AL$461),"")</f>
        <v/>
      </c>
      <c r="AN447" s="436" t="e">
        <f>AVERAGE(AL447:AL461)</f>
        <v>#DIV/0!</v>
      </c>
      <c r="AO447" s="95"/>
      <c r="AP447" s="178"/>
      <c r="AQ447" s="178" t="str">
        <f>IFERROR(AP447/AO447,"")</f>
        <v/>
      </c>
      <c r="AR447" s="95" t="str">
        <f>IFERROR(RANK(AQ447, AQ$447:AQ$461),"")</f>
        <v/>
      </c>
      <c r="AS447" s="436" t="e">
        <f>AVERAGE(AQ447:AQ461)</f>
        <v>#DIV/0!</v>
      </c>
      <c r="AT447" s="95"/>
      <c r="AU447" s="178"/>
      <c r="AV447" s="178" t="str">
        <f>IFERROR(AU447/AT447,"")</f>
        <v/>
      </c>
      <c r="AW447" s="95" t="str">
        <f>IFERROR(RANK(AV447, AV$447:AV$461),"")</f>
        <v/>
      </c>
      <c r="AX447" s="436" t="e">
        <f>AVERAGE(AV447:AV461)</f>
        <v>#DIV/0!</v>
      </c>
    </row>
    <row r="448" spans="2:50">
      <c r="B448" s="435"/>
      <c r="C448" s="95">
        <f t="shared" ref="C448:C461" si="494">C428</f>
        <v>2</v>
      </c>
      <c r="D448" s="95"/>
      <c r="E448" s="95"/>
      <c r="F448" s="95"/>
      <c r="G448" s="178" t="e">
        <f t="shared" si="490"/>
        <v>#DIV/0!</v>
      </c>
      <c r="H448" s="458"/>
      <c r="I448" s="154" t="str">
        <f t="shared" si="491"/>
        <v/>
      </c>
      <c r="J448" s="154" t="str">
        <f t="shared" si="492"/>
        <v/>
      </c>
      <c r="K448" s="155" t="str">
        <f t="shared" si="493"/>
        <v/>
      </c>
      <c r="L448" s="449"/>
      <c r="M448" s="154" t="str">
        <f t="shared" ref="M448:M461" si="495">IFERROR(RANK(K448, K$447:K$461),"")</f>
        <v/>
      </c>
      <c r="N448" s="433"/>
      <c r="O448" s="433"/>
      <c r="P448" s="95"/>
      <c r="Q448" s="178"/>
      <c r="R448" s="178" t="str">
        <f t="shared" ref="R448:R461" si="496">IFERROR(Q448/P448,"")</f>
        <v/>
      </c>
      <c r="S448" s="95" t="str">
        <f t="shared" ref="S448:S461" si="497">IFERROR(RANK(R448, R$447:R$461),"")</f>
        <v/>
      </c>
      <c r="T448" s="436"/>
      <c r="U448" s="95"/>
      <c r="V448" s="178"/>
      <c r="W448" s="178" t="str">
        <f t="shared" ref="W448:W461" si="498">IFERROR(V448/U448,"")</f>
        <v/>
      </c>
      <c r="X448" s="95" t="str">
        <f t="shared" ref="X448:X461" si="499">IFERROR(RANK(W448, W$447:W$461),"")</f>
        <v/>
      </c>
      <c r="Y448" s="436"/>
      <c r="Z448" s="95"/>
      <c r="AA448" s="178"/>
      <c r="AB448" s="178" t="str">
        <f t="shared" ref="AB448:AB461" si="500">IFERROR(AA448/Z448,"")</f>
        <v/>
      </c>
      <c r="AC448" s="95" t="str">
        <f t="shared" ref="AC448:AC461" si="501">IFERROR(RANK(AB448, AB$447:AB$461),"")</f>
        <v/>
      </c>
      <c r="AD448" s="436"/>
      <c r="AE448" s="95"/>
      <c r="AF448" s="178"/>
      <c r="AG448" s="178" t="str">
        <f t="shared" ref="AG448:AG461" si="502">IFERROR(AF448/AE448,"")</f>
        <v/>
      </c>
      <c r="AH448" s="95" t="str">
        <f t="shared" ref="AH448:AH461" si="503">IFERROR(RANK(AG448, AG$447:AG$461),"")</f>
        <v/>
      </c>
      <c r="AI448" s="436"/>
      <c r="AJ448" s="95"/>
      <c r="AK448" s="178"/>
      <c r="AL448" s="178" t="str">
        <f t="shared" ref="AL448:AL461" si="504">IFERROR(AK448/AJ448,"")</f>
        <v/>
      </c>
      <c r="AM448" s="95" t="str">
        <f t="shared" ref="AM448:AM461" si="505">IFERROR(RANK(AL448, AL$447:AL$461),"")</f>
        <v/>
      </c>
      <c r="AN448" s="436"/>
      <c r="AO448" s="95"/>
      <c r="AP448" s="178"/>
      <c r="AQ448" s="178" t="str">
        <f t="shared" ref="AQ448:AQ461" si="506">IFERROR(AP448/AO448,"")</f>
        <v/>
      </c>
      <c r="AR448" s="95" t="str">
        <f t="shared" ref="AR448:AR461" si="507">IFERROR(RANK(AQ448, AQ$447:AQ$461),"")</f>
        <v/>
      </c>
      <c r="AS448" s="436"/>
      <c r="AT448" s="95"/>
      <c r="AU448" s="178"/>
      <c r="AV448" s="178" t="str">
        <f t="shared" ref="AV448:AV461" si="508">IFERROR(AU448/AT448,"")</f>
        <v/>
      </c>
      <c r="AW448" s="95" t="str">
        <f t="shared" ref="AW448:AW461" si="509">IFERROR(RANK(AV448, AV$447:AV$461),"")</f>
        <v/>
      </c>
      <c r="AX448" s="436"/>
    </row>
    <row r="449" spans="2:50">
      <c r="B449" s="435"/>
      <c r="C449" s="95">
        <f t="shared" si="494"/>
        <v>3</v>
      </c>
      <c r="D449" s="95"/>
      <c r="E449" s="95"/>
      <c r="F449" s="95"/>
      <c r="G449" s="95"/>
      <c r="H449" s="458"/>
      <c r="I449" s="154" t="str">
        <f t="shared" si="491"/>
        <v/>
      </c>
      <c r="J449" s="154" t="str">
        <f t="shared" si="492"/>
        <v/>
      </c>
      <c r="K449" s="155" t="str">
        <f t="shared" si="493"/>
        <v/>
      </c>
      <c r="L449" s="449"/>
      <c r="M449" s="154" t="str">
        <f t="shared" si="495"/>
        <v/>
      </c>
      <c r="N449" s="433"/>
      <c r="O449" s="433"/>
      <c r="P449" s="95"/>
      <c r="Q449" s="178"/>
      <c r="R449" s="178" t="str">
        <f t="shared" si="496"/>
        <v/>
      </c>
      <c r="S449" s="95" t="str">
        <f t="shared" si="497"/>
        <v/>
      </c>
      <c r="T449" s="436"/>
      <c r="U449" s="95"/>
      <c r="V449" s="178"/>
      <c r="W449" s="178" t="str">
        <f t="shared" si="498"/>
        <v/>
      </c>
      <c r="X449" s="95" t="str">
        <f t="shared" si="499"/>
        <v/>
      </c>
      <c r="Y449" s="436"/>
      <c r="Z449" s="95"/>
      <c r="AA449" s="178"/>
      <c r="AB449" s="178" t="str">
        <f t="shared" si="500"/>
        <v/>
      </c>
      <c r="AC449" s="95" t="str">
        <f t="shared" si="501"/>
        <v/>
      </c>
      <c r="AD449" s="436"/>
      <c r="AE449" s="95"/>
      <c r="AF449" s="178"/>
      <c r="AG449" s="178" t="str">
        <f t="shared" si="502"/>
        <v/>
      </c>
      <c r="AH449" s="95" t="str">
        <f t="shared" si="503"/>
        <v/>
      </c>
      <c r="AI449" s="436"/>
      <c r="AJ449" s="95"/>
      <c r="AK449" s="178"/>
      <c r="AL449" s="178" t="str">
        <f t="shared" si="504"/>
        <v/>
      </c>
      <c r="AM449" s="95" t="str">
        <f t="shared" si="505"/>
        <v/>
      </c>
      <c r="AN449" s="436"/>
      <c r="AO449" s="95"/>
      <c r="AP449" s="178"/>
      <c r="AQ449" s="178" t="str">
        <f t="shared" si="506"/>
        <v/>
      </c>
      <c r="AR449" s="95" t="str">
        <f t="shared" si="507"/>
        <v/>
      </c>
      <c r="AS449" s="436"/>
      <c r="AT449" s="95"/>
      <c r="AU449" s="178"/>
      <c r="AV449" s="178" t="str">
        <f t="shared" si="508"/>
        <v/>
      </c>
      <c r="AW449" s="95" t="str">
        <f t="shared" si="509"/>
        <v/>
      </c>
      <c r="AX449" s="436"/>
    </row>
    <row r="450" spans="2:50">
      <c r="B450" s="435"/>
      <c r="C450" s="95">
        <f t="shared" si="494"/>
        <v>4</v>
      </c>
      <c r="D450" s="95"/>
      <c r="E450" s="95"/>
      <c r="F450" s="95"/>
      <c r="G450" s="95"/>
      <c r="H450" s="458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9"/>
      <c r="M450" s="154" t="str">
        <f t="shared" si="495"/>
        <v/>
      </c>
      <c r="N450" s="433"/>
      <c r="O450" s="433"/>
      <c r="P450" s="95"/>
      <c r="Q450" s="178"/>
      <c r="R450" s="178" t="str">
        <f t="shared" si="496"/>
        <v/>
      </c>
      <c r="S450" s="95" t="str">
        <f t="shared" si="497"/>
        <v/>
      </c>
      <c r="T450" s="436"/>
      <c r="U450" s="95"/>
      <c r="V450" s="178"/>
      <c r="W450" s="178" t="str">
        <f t="shared" si="498"/>
        <v/>
      </c>
      <c r="X450" s="95" t="str">
        <f t="shared" si="499"/>
        <v/>
      </c>
      <c r="Y450" s="436"/>
      <c r="Z450" s="95"/>
      <c r="AA450" s="178"/>
      <c r="AB450" s="178" t="str">
        <f t="shared" si="500"/>
        <v/>
      </c>
      <c r="AC450" s="95" t="str">
        <f t="shared" si="501"/>
        <v/>
      </c>
      <c r="AD450" s="436"/>
      <c r="AE450" s="95"/>
      <c r="AF450" s="178"/>
      <c r="AG450" s="178" t="str">
        <f t="shared" si="502"/>
        <v/>
      </c>
      <c r="AH450" s="95" t="str">
        <f t="shared" si="503"/>
        <v/>
      </c>
      <c r="AI450" s="436"/>
      <c r="AJ450" s="95"/>
      <c r="AK450" s="178"/>
      <c r="AL450" s="178" t="str">
        <f t="shared" si="504"/>
        <v/>
      </c>
      <c r="AM450" s="95" t="str">
        <f t="shared" si="505"/>
        <v/>
      </c>
      <c r="AN450" s="436"/>
      <c r="AO450" s="95"/>
      <c r="AP450" s="178"/>
      <c r="AQ450" s="178" t="str">
        <f t="shared" si="506"/>
        <v/>
      </c>
      <c r="AR450" s="95" t="str">
        <f t="shared" si="507"/>
        <v/>
      </c>
      <c r="AS450" s="436"/>
      <c r="AT450" s="95"/>
      <c r="AU450" s="178"/>
      <c r="AV450" s="178" t="str">
        <f t="shared" si="508"/>
        <v/>
      </c>
      <c r="AW450" s="95" t="str">
        <f t="shared" si="509"/>
        <v/>
      </c>
      <c r="AX450" s="436"/>
    </row>
    <row r="451" spans="2:50">
      <c r="B451" s="435"/>
      <c r="C451" s="95">
        <f t="shared" si="494"/>
        <v>5</v>
      </c>
      <c r="D451" s="95"/>
      <c r="E451" s="95"/>
      <c r="F451" s="95"/>
      <c r="G451" s="95"/>
      <c r="H451" s="458"/>
      <c r="I451" s="154" t="str">
        <f t="shared" ref="I451:I461" si="510">IFERROR(AVERAGE(P451,U451,Z451,AE451,AJ451,AO451,AT451),"")</f>
        <v/>
      </c>
      <c r="J451" s="154" t="str">
        <f t="shared" ref="J451:J461" si="511">IFERROR(AVERAGE(Q451,V451,AA451,AF451,AK451,AP451,AU451),"")</f>
        <v/>
      </c>
      <c r="K451" s="155" t="str">
        <f t="shared" ref="K451:K461" si="512">IFERROR(AVERAGE(R451,W451,AB451,AG451,AL451,AQ451,AV451),"")</f>
        <v/>
      </c>
      <c r="L451" s="449"/>
      <c r="M451" s="154" t="str">
        <f t="shared" si="495"/>
        <v/>
      </c>
      <c r="N451" s="433"/>
      <c r="O451" s="433"/>
      <c r="P451" s="95"/>
      <c r="Q451" s="178"/>
      <c r="R451" s="178" t="str">
        <f t="shared" si="496"/>
        <v/>
      </c>
      <c r="S451" s="95" t="str">
        <f t="shared" si="497"/>
        <v/>
      </c>
      <c r="T451" s="436"/>
      <c r="U451" s="95"/>
      <c r="V451" s="178"/>
      <c r="W451" s="178" t="str">
        <f t="shared" si="498"/>
        <v/>
      </c>
      <c r="X451" s="95" t="str">
        <f t="shared" si="499"/>
        <v/>
      </c>
      <c r="Y451" s="436"/>
      <c r="Z451" s="95"/>
      <c r="AA451" s="178"/>
      <c r="AB451" s="178" t="str">
        <f t="shared" si="500"/>
        <v/>
      </c>
      <c r="AC451" s="95" t="str">
        <f t="shared" si="501"/>
        <v/>
      </c>
      <c r="AD451" s="436"/>
      <c r="AE451" s="95"/>
      <c r="AF451" s="178"/>
      <c r="AG451" s="178" t="str">
        <f t="shared" si="502"/>
        <v/>
      </c>
      <c r="AH451" s="95" t="str">
        <f t="shared" si="503"/>
        <v/>
      </c>
      <c r="AI451" s="436"/>
      <c r="AJ451" s="95"/>
      <c r="AK451" s="178"/>
      <c r="AL451" s="178" t="str">
        <f t="shared" si="504"/>
        <v/>
      </c>
      <c r="AM451" s="95" t="str">
        <f t="shared" si="505"/>
        <v/>
      </c>
      <c r="AN451" s="436"/>
      <c r="AO451" s="95"/>
      <c r="AP451" s="178"/>
      <c r="AQ451" s="178" t="str">
        <f t="shared" si="506"/>
        <v/>
      </c>
      <c r="AR451" s="95" t="str">
        <f t="shared" si="507"/>
        <v/>
      </c>
      <c r="AS451" s="436"/>
      <c r="AT451" s="95"/>
      <c r="AU451" s="178"/>
      <c r="AV451" s="178" t="str">
        <f t="shared" si="508"/>
        <v/>
      </c>
      <c r="AW451" s="95" t="str">
        <f t="shared" si="509"/>
        <v/>
      </c>
      <c r="AX451" s="436"/>
    </row>
    <row r="452" spans="2:50">
      <c r="B452" s="435"/>
      <c r="C452" s="95">
        <f t="shared" si="494"/>
        <v>6</v>
      </c>
      <c r="D452" s="95"/>
      <c r="E452" s="95"/>
      <c r="F452" s="95"/>
      <c r="G452" s="95"/>
      <c r="H452" s="458"/>
      <c r="I452" s="154" t="str">
        <f t="shared" si="510"/>
        <v/>
      </c>
      <c r="J452" s="154" t="str">
        <f t="shared" si="511"/>
        <v/>
      </c>
      <c r="K452" s="155" t="str">
        <f t="shared" si="512"/>
        <v/>
      </c>
      <c r="L452" s="449"/>
      <c r="M452" s="154" t="str">
        <f t="shared" si="495"/>
        <v/>
      </c>
      <c r="N452" s="433"/>
      <c r="O452" s="433"/>
      <c r="P452" s="95"/>
      <c r="Q452" s="178"/>
      <c r="R452" s="178" t="str">
        <f t="shared" si="496"/>
        <v/>
      </c>
      <c r="S452" s="95" t="str">
        <f t="shared" si="497"/>
        <v/>
      </c>
      <c r="T452" s="436"/>
      <c r="U452" s="95"/>
      <c r="V452" s="178"/>
      <c r="W452" s="178" t="str">
        <f t="shared" si="498"/>
        <v/>
      </c>
      <c r="X452" s="95" t="str">
        <f t="shared" si="499"/>
        <v/>
      </c>
      <c r="Y452" s="436"/>
      <c r="Z452" s="95"/>
      <c r="AA452" s="178"/>
      <c r="AB452" s="178" t="str">
        <f t="shared" si="500"/>
        <v/>
      </c>
      <c r="AC452" s="95" t="str">
        <f t="shared" si="501"/>
        <v/>
      </c>
      <c r="AD452" s="436"/>
      <c r="AE452" s="95"/>
      <c r="AF452" s="178"/>
      <c r="AG452" s="178" t="str">
        <f t="shared" si="502"/>
        <v/>
      </c>
      <c r="AH452" s="95" t="str">
        <f t="shared" si="503"/>
        <v/>
      </c>
      <c r="AI452" s="436"/>
      <c r="AJ452" s="95"/>
      <c r="AK452" s="178"/>
      <c r="AL452" s="178" t="str">
        <f t="shared" si="504"/>
        <v/>
      </c>
      <c r="AM452" s="95" t="str">
        <f t="shared" si="505"/>
        <v/>
      </c>
      <c r="AN452" s="436"/>
      <c r="AO452" s="95"/>
      <c r="AP452" s="178"/>
      <c r="AQ452" s="178" t="str">
        <f t="shared" si="506"/>
        <v/>
      </c>
      <c r="AR452" s="95" t="str">
        <f t="shared" si="507"/>
        <v/>
      </c>
      <c r="AS452" s="436"/>
      <c r="AT452" s="95"/>
      <c r="AU452" s="178"/>
      <c r="AV452" s="178" t="str">
        <f t="shared" si="508"/>
        <v/>
      </c>
      <c r="AW452" s="95" t="str">
        <f t="shared" si="509"/>
        <v/>
      </c>
      <c r="AX452" s="436"/>
    </row>
    <row r="453" spans="2:50">
      <c r="B453" s="435"/>
      <c r="C453" s="95">
        <f t="shared" si="494"/>
        <v>7</v>
      </c>
      <c r="D453" s="95"/>
      <c r="E453" s="95"/>
      <c r="F453" s="95"/>
      <c r="G453" s="95"/>
      <c r="H453" s="458"/>
      <c r="I453" s="154" t="str">
        <f t="shared" si="510"/>
        <v/>
      </c>
      <c r="J453" s="154" t="str">
        <f t="shared" si="511"/>
        <v/>
      </c>
      <c r="K453" s="155" t="str">
        <f t="shared" si="512"/>
        <v/>
      </c>
      <c r="L453" s="449"/>
      <c r="M453" s="154" t="str">
        <f t="shared" si="495"/>
        <v/>
      </c>
      <c r="N453" s="433"/>
      <c r="O453" s="433"/>
      <c r="P453" s="95"/>
      <c r="Q453" s="178"/>
      <c r="R453" s="178" t="str">
        <f t="shared" si="496"/>
        <v/>
      </c>
      <c r="S453" s="95" t="str">
        <f t="shared" si="497"/>
        <v/>
      </c>
      <c r="T453" s="436"/>
      <c r="U453" s="95"/>
      <c r="V453" s="178"/>
      <c r="W453" s="178" t="str">
        <f t="shared" si="498"/>
        <v/>
      </c>
      <c r="X453" s="95" t="str">
        <f t="shared" si="499"/>
        <v/>
      </c>
      <c r="Y453" s="436"/>
      <c r="Z453" s="95"/>
      <c r="AA453" s="178"/>
      <c r="AB453" s="178" t="str">
        <f t="shared" si="500"/>
        <v/>
      </c>
      <c r="AC453" s="95" t="str">
        <f t="shared" si="501"/>
        <v/>
      </c>
      <c r="AD453" s="436"/>
      <c r="AE453" s="95"/>
      <c r="AF453" s="178"/>
      <c r="AG453" s="178" t="str">
        <f t="shared" si="502"/>
        <v/>
      </c>
      <c r="AH453" s="95" t="str">
        <f t="shared" si="503"/>
        <v/>
      </c>
      <c r="AI453" s="436"/>
      <c r="AJ453" s="95"/>
      <c r="AK453" s="178"/>
      <c r="AL453" s="178" t="str">
        <f t="shared" si="504"/>
        <v/>
      </c>
      <c r="AM453" s="95" t="str">
        <f t="shared" si="505"/>
        <v/>
      </c>
      <c r="AN453" s="436"/>
      <c r="AO453" s="95"/>
      <c r="AP453" s="178"/>
      <c r="AQ453" s="178" t="str">
        <f t="shared" si="506"/>
        <v/>
      </c>
      <c r="AR453" s="95" t="str">
        <f t="shared" si="507"/>
        <v/>
      </c>
      <c r="AS453" s="436"/>
      <c r="AT453" s="95"/>
      <c r="AU453" s="178"/>
      <c r="AV453" s="178" t="str">
        <f t="shared" si="508"/>
        <v/>
      </c>
      <c r="AW453" s="95" t="str">
        <f t="shared" si="509"/>
        <v/>
      </c>
      <c r="AX453" s="436"/>
    </row>
    <row r="454" spans="2:50">
      <c r="B454" s="435"/>
      <c r="C454" s="95">
        <f t="shared" si="494"/>
        <v>8</v>
      </c>
      <c r="D454" s="95"/>
      <c r="E454" s="95"/>
      <c r="F454" s="95"/>
      <c r="G454" s="95"/>
      <c r="H454" s="458"/>
      <c r="I454" s="154" t="str">
        <f t="shared" si="510"/>
        <v/>
      </c>
      <c r="J454" s="154" t="str">
        <f t="shared" si="511"/>
        <v/>
      </c>
      <c r="K454" s="155" t="str">
        <f t="shared" si="512"/>
        <v/>
      </c>
      <c r="L454" s="449"/>
      <c r="M454" s="154" t="str">
        <f t="shared" si="495"/>
        <v/>
      </c>
      <c r="N454" s="433"/>
      <c r="O454" s="433"/>
      <c r="P454" s="95"/>
      <c r="Q454" s="178"/>
      <c r="R454" s="178" t="str">
        <f t="shared" si="496"/>
        <v/>
      </c>
      <c r="S454" s="95" t="str">
        <f t="shared" si="497"/>
        <v/>
      </c>
      <c r="T454" s="436"/>
      <c r="U454" s="95"/>
      <c r="V454" s="178"/>
      <c r="W454" s="178" t="str">
        <f t="shared" si="498"/>
        <v/>
      </c>
      <c r="X454" s="95" t="str">
        <f t="shared" si="499"/>
        <v/>
      </c>
      <c r="Y454" s="436"/>
      <c r="Z454" s="95"/>
      <c r="AA454" s="178"/>
      <c r="AB454" s="178" t="str">
        <f t="shared" si="500"/>
        <v/>
      </c>
      <c r="AC454" s="95" t="str">
        <f t="shared" si="501"/>
        <v/>
      </c>
      <c r="AD454" s="436"/>
      <c r="AE454" s="95"/>
      <c r="AF454" s="178"/>
      <c r="AG454" s="178" t="str">
        <f t="shared" si="502"/>
        <v/>
      </c>
      <c r="AH454" s="95" t="str">
        <f t="shared" si="503"/>
        <v/>
      </c>
      <c r="AI454" s="436"/>
      <c r="AJ454" s="95"/>
      <c r="AK454" s="178"/>
      <c r="AL454" s="178" t="str">
        <f t="shared" si="504"/>
        <v/>
      </c>
      <c r="AM454" s="95" t="str">
        <f t="shared" si="505"/>
        <v/>
      </c>
      <c r="AN454" s="436"/>
      <c r="AO454" s="95"/>
      <c r="AP454" s="178"/>
      <c r="AQ454" s="178" t="str">
        <f t="shared" si="506"/>
        <v/>
      </c>
      <c r="AR454" s="95" t="str">
        <f t="shared" si="507"/>
        <v/>
      </c>
      <c r="AS454" s="436"/>
      <c r="AT454" s="95"/>
      <c r="AU454" s="178"/>
      <c r="AV454" s="178" t="str">
        <f t="shared" si="508"/>
        <v/>
      </c>
      <c r="AW454" s="95" t="str">
        <f t="shared" si="509"/>
        <v/>
      </c>
      <c r="AX454" s="436"/>
    </row>
    <row r="455" spans="2:50">
      <c r="B455" s="435"/>
      <c r="C455" s="95">
        <f t="shared" si="494"/>
        <v>9</v>
      </c>
      <c r="D455" s="95"/>
      <c r="E455" s="95"/>
      <c r="F455" s="95"/>
      <c r="G455" s="95"/>
      <c r="H455" s="458"/>
      <c r="I455" s="154" t="str">
        <f t="shared" si="510"/>
        <v/>
      </c>
      <c r="J455" s="154" t="str">
        <f t="shared" si="511"/>
        <v/>
      </c>
      <c r="K455" s="155" t="str">
        <f t="shared" si="512"/>
        <v/>
      </c>
      <c r="L455" s="449"/>
      <c r="M455" s="154" t="str">
        <f t="shared" si="495"/>
        <v/>
      </c>
      <c r="N455" s="433"/>
      <c r="O455" s="433"/>
      <c r="P455" s="95"/>
      <c r="Q455" s="178"/>
      <c r="R455" s="178" t="str">
        <f t="shared" si="496"/>
        <v/>
      </c>
      <c r="S455" s="95" t="str">
        <f t="shared" si="497"/>
        <v/>
      </c>
      <c r="T455" s="436"/>
      <c r="U455" s="95"/>
      <c r="V455" s="178"/>
      <c r="W455" s="178" t="str">
        <f t="shared" si="498"/>
        <v/>
      </c>
      <c r="X455" s="95" t="str">
        <f t="shared" si="499"/>
        <v/>
      </c>
      <c r="Y455" s="436"/>
      <c r="Z455" s="95"/>
      <c r="AA455" s="178"/>
      <c r="AB455" s="178" t="str">
        <f t="shared" si="500"/>
        <v/>
      </c>
      <c r="AC455" s="95" t="str">
        <f t="shared" si="501"/>
        <v/>
      </c>
      <c r="AD455" s="436"/>
      <c r="AE455" s="95"/>
      <c r="AF455" s="178"/>
      <c r="AG455" s="178" t="str">
        <f t="shared" si="502"/>
        <v/>
      </c>
      <c r="AH455" s="95" t="str">
        <f t="shared" si="503"/>
        <v/>
      </c>
      <c r="AI455" s="436"/>
      <c r="AJ455" s="95"/>
      <c r="AK455" s="178"/>
      <c r="AL455" s="178" t="str">
        <f t="shared" si="504"/>
        <v/>
      </c>
      <c r="AM455" s="95" t="str">
        <f t="shared" si="505"/>
        <v/>
      </c>
      <c r="AN455" s="436"/>
      <c r="AO455" s="95"/>
      <c r="AP455" s="178"/>
      <c r="AQ455" s="178" t="str">
        <f t="shared" si="506"/>
        <v/>
      </c>
      <c r="AR455" s="95" t="str">
        <f t="shared" si="507"/>
        <v/>
      </c>
      <c r="AS455" s="436"/>
      <c r="AT455" s="95"/>
      <c r="AU455" s="178"/>
      <c r="AV455" s="178" t="str">
        <f t="shared" si="508"/>
        <v/>
      </c>
      <c r="AW455" s="95" t="str">
        <f t="shared" si="509"/>
        <v/>
      </c>
      <c r="AX455" s="436"/>
    </row>
    <row r="456" spans="2:50">
      <c r="B456" s="435"/>
      <c r="C456" s="95">
        <f t="shared" si="494"/>
        <v>10</v>
      </c>
      <c r="D456" s="95"/>
      <c r="E456" s="95"/>
      <c r="F456" s="95"/>
      <c r="G456" s="95"/>
      <c r="H456" s="458"/>
      <c r="I456" s="154" t="str">
        <f t="shared" si="510"/>
        <v/>
      </c>
      <c r="J456" s="154" t="str">
        <f t="shared" si="511"/>
        <v/>
      </c>
      <c r="K456" s="155" t="str">
        <f t="shared" si="512"/>
        <v/>
      </c>
      <c r="L456" s="449"/>
      <c r="M456" s="154" t="str">
        <f t="shared" si="495"/>
        <v/>
      </c>
      <c r="N456" s="433"/>
      <c r="O456" s="433"/>
      <c r="P456" s="95"/>
      <c r="Q456" s="178"/>
      <c r="R456" s="178" t="str">
        <f t="shared" si="496"/>
        <v/>
      </c>
      <c r="S456" s="95" t="str">
        <f t="shared" si="497"/>
        <v/>
      </c>
      <c r="T456" s="436"/>
      <c r="U456" s="95"/>
      <c r="V456" s="178"/>
      <c r="W456" s="178" t="str">
        <f t="shared" si="498"/>
        <v/>
      </c>
      <c r="X456" s="95" t="str">
        <f t="shared" si="499"/>
        <v/>
      </c>
      <c r="Y456" s="436"/>
      <c r="Z456" s="95"/>
      <c r="AA456" s="178"/>
      <c r="AB456" s="178" t="str">
        <f t="shared" si="500"/>
        <v/>
      </c>
      <c r="AC456" s="95" t="str">
        <f t="shared" si="501"/>
        <v/>
      </c>
      <c r="AD456" s="436"/>
      <c r="AE456" s="95"/>
      <c r="AF456" s="178"/>
      <c r="AG456" s="178" t="str">
        <f t="shared" si="502"/>
        <v/>
      </c>
      <c r="AH456" s="95" t="str">
        <f t="shared" si="503"/>
        <v/>
      </c>
      <c r="AI456" s="436"/>
      <c r="AJ456" s="95"/>
      <c r="AK456" s="178"/>
      <c r="AL456" s="178" t="str">
        <f t="shared" si="504"/>
        <v/>
      </c>
      <c r="AM456" s="95" t="str">
        <f t="shared" si="505"/>
        <v/>
      </c>
      <c r="AN456" s="436"/>
      <c r="AO456" s="95"/>
      <c r="AP456" s="178"/>
      <c r="AQ456" s="178" t="str">
        <f t="shared" si="506"/>
        <v/>
      </c>
      <c r="AR456" s="95" t="str">
        <f t="shared" si="507"/>
        <v/>
      </c>
      <c r="AS456" s="436"/>
      <c r="AT456" s="95"/>
      <c r="AU456" s="178"/>
      <c r="AV456" s="178" t="str">
        <f t="shared" si="508"/>
        <v/>
      </c>
      <c r="AW456" s="95" t="str">
        <f t="shared" si="509"/>
        <v/>
      </c>
      <c r="AX456" s="436"/>
    </row>
    <row r="457" spans="2:50">
      <c r="B457" s="435"/>
      <c r="C457" s="95">
        <f t="shared" si="494"/>
        <v>11</v>
      </c>
      <c r="D457" s="95"/>
      <c r="E457" s="95"/>
      <c r="F457" s="95"/>
      <c r="G457" s="95"/>
      <c r="H457" s="458"/>
      <c r="I457" s="154" t="str">
        <f t="shared" si="510"/>
        <v/>
      </c>
      <c r="J457" s="154" t="str">
        <f t="shared" si="511"/>
        <v/>
      </c>
      <c r="K457" s="155" t="str">
        <f t="shared" si="512"/>
        <v/>
      </c>
      <c r="L457" s="449"/>
      <c r="M457" s="154" t="str">
        <f t="shared" si="495"/>
        <v/>
      </c>
      <c r="N457" s="433"/>
      <c r="O457" s="433"/>
      <c r="P457" s="95"/>
      <c r="Q457" s="178"/>
      <c r="R457" s="178" t="str">
        <f t="shared" si="496"/>
        <v/>
      </c>
      <c r="S457" s="95" t="str">
        <f t="shared" si="497"/>
        <v/>
      </c>
      <c r="T457" s="436"/>
      <c r="U457" s="95"/>
      <c r="V457" s="178"/>
      <c r="W457" s="178" t="str">
        <f t="shared" si="498"/>
        <v/>
      </c>
      <c r="X457" s="95" t="str">
        <f t="shared" si="499"/>
        <v/>
      </c>
      <c r="Y457" s="436"/>
      <c r="Z457" s="95"/>
      <c r="AA457" s="178"/>
      <c r="AB457" s="178" t="str">
        <f t="shared" si="500"/>
        <v/>
      </c>
      <c r="AC457" s="95" t="str">
        <f t="shared" si="501"/>
        <v/>
      </c>
      <c r="AD457" s="436"/>
      <c r="AE457" s="95"/>
      <c r="AF457" s="178"/>
      <c r="AG457" s="178" t="str">
        <f t="shared" si="502"/>
        <v/>
      </c>
      <c r="AH457" s="95" t="str">
        <f t="shared" si="503"/>
        <v/>
      </c>
      <c r="AI457" s="436"/>
      <c r="AJ457" s="95"/>
      <c r="AK457" s="178"/>
      <c r="AL457" s="178" t="str">
        <f t="shared" si="504"/>
        <v/>
      </c>
      <c r="AM457" s="95" t="str">
        <f t="shared" si="505"/>
        <v/>
      </c>
      <c r="AN457" s="436"/>
      <c r="AO457" s="95"/>
      <c r="AP457" s="178"/>
      <c r="AQ457" s="178" t="str">
        <f t="shared" si="506"/>
        <v/>
      </c>
      <c r="AR457" s="95" t="str">
        <f t="shared" si="507"/>
        <v/>
      </c>
      <c r="AS457" s="436"/>
      <c r="AT457" s="95"/>
      <c r="AU457" s="178"/>
      <c r="AV457" s="178" t="str">
        <f t="shared" si="508"/>
        <v/>
      </c>
      <c r="AW457" s="95" t="str">
        <f t="shared" si="509"/>
        <v/>
      </c>
      <c r="AX457" s="436"/>
    </row>
    <row r="458" spans="2:50">
      <c r="B458" s="435"/>
      <c r="C458" s="95">
        <f t="shared" si="494"/>
        <v>12</v>
      </c>
      <c r="D458" s="95"/>
      <c r="E458" s="95"/>
      <c r="F458" s="95"/>
      <c r="G458" s="95"/>
      <c r="H458" s="458"/>
      <c r="I458" s="154" t="str">
        <f t="shared" si="510"/>
        <v/>
      </c>
      <c r="J458" s="154" t="str">
        <f t="shared" si="511"/>
        <v/>
      </c>
      <c r="K458" s="155" t="str">
        <f t="shared" si="512"/>
        <v/>
      </c>
      <c r="L458" s="449"/>
      <c r="M458" s="154" t="str">
        <f t="shared" si="495"/>
        <v/>
      </c>
      <c r="N458" s="433"/>
      <c r="O458" s="433"/>
      <c r="P458" s="95"/>
      <c r="Q458" s="178"/>
      <c r="R458" s="178" t="str">
        <f t="shared" si="496"/>
        <v/>
      </c>
      <c r="S458" s="95" t="str">
        <f t="shared" si="497"/>
        <v/>
      </c>
      <c r="T458" s="436"/>
      <c r="U458" s="95"/>
      <c r="V458" s="178"/>
      <c r="W458" s="178" t="str">
        <f t="shared" si="498"/>
        <v/>
      </c>
      <c r="X458" s="95" t="str">
        <f t="shared" si="499"/>
        <v/>
      </c>
      <c r="Y458" s="436"/>
      <c r="Z458" s="95"/>
      <c r="AA458" s="178"/>
      <c r="AB458" s="178" t="str">
        <f t="shared" si="500"/>
        <v/>
      </c>
      <c r="AC458" s="95" t="str">
        <f t="shared" si="501"/>
        <v/>
      </c>
      <c r="AD458" s="436"/>
      <c r="AE458" s="95"/>
      <c r="AF458" s="178"/>
      <c r="AG458" s="178" t="str">
        <f t="shared" si="502"/>
        <v/>
      </c>
      <c r="AH458" s="95" t="str">
        <f t="shared" si="503"/>
        <v/>
      </c>
      <c r="AI458" s="436"/>
      <c r="AJ458" s="95"/>
      <c r="AK458" s="178"/>
      <c r="AL458" s="178" t="str">
        <f t="shared" si="504"/>
        <v/>
      </c>
      <c r="AM458" s="95" t="str">
        <f t="shared" si="505"/>
        <v/>
      </c>
      <c r="AN458" s="436"/>
      <c r="AO458" s="95"/>
      <c r="AP458" s="178"/>
      <c r="AQ458" s="178" t="str">
        <f t="shared" si="506"/>
        <v/>
      </c>
      <c r="AR458" s="95" t="str">
        <f t="shared" si="507"/>
        <v/>
      </c>
      <c r="AS458" s="436"/>
      <c r="AT458" s="95"/>
      <c r="AU458" s="178"/>
      <c r="AV458" s="178" t="str">
        <f t="shared" si="508"/>
        <v/>
      </c>
      <c r="AW458" s="95" t="str">
        <f t="shared" si="509"/>
        <v/>
      </c>
      <c r="AX458" s="436"/>
    </row>
    <row r="459" spans="2:50">
      <c r="B459" s="435"/>
      <c r="C459" s="95">
        <f t="shared" si="494"/>
        <v>13</v>
      </c>
      <c r="D459" s="95"/>
      <c r="E459" s="95"/>
      <c r="F459" s="95"/>
      <c r="G459" s="95"/>
      <c r="H459" s="458"/>
      <c r="I459" s="154" t="str">
        <f t="shared" si="510"/>
        <v/>
      </c>
      <c r="J459" s="154" t="str">
        <f t="shared" si="511"/>
        <v/>
      </c>
      <c r="K459" s="155" t="str">
        <f t="shared" si="512"/>
        <v/>
      </c>
      <c r="L459" s="449"/>
      <c r="M459" s="154" t="str">
        <f t="shared" si="495"/>
        <v/>
      </c>
      <c r="N459" s="433"/>
      <c r="O459" s="433"/>
      <c r="P459" s="95"/>
      <c r="Q459" s="178"/>
      <c r="R459" s="178" t="str">
        <f t="shared" si="496"/>
        <v/>
      </c>
      <c r="S459" s="95" t="str">
        <f t="shared" si="497"/>
        <v/>
      </c>
      <c r="T459" s="436"/>
      <c r="U459" s="95"/>
      <c r="V459" s="178"/>
      <c r="W459" s="178" t="str">
        <f t="shared" si="498"/>
        <v/>
      </c>
      <c r="X459" s="95" t="str">
        <f t="shared" si="499"/>
        <v/>
      </c>
      <c r="Y459" s="436"/>
      <c r="Z459" s="95"/>
      <c r="AA459" s="178"/>
      <c r="AB459" s="178" t="str">
        <f t="shared" si="500"/>
        <v/>
      </c>
      <c r="AC459" s="95" t="str">
        <f t="shared" si="501"/>
        <v/>
      </c>
      <c r="AD459" s="436"/>
      <c r="AE459" s="95"/>
      <c r="AF459" s="178"/>
      <c r="AG459" s="178" t="str">
        <f t="shared" si="502"/>
        <v/>
      </c>
      <c r="AH459" s="95" t="str">
        <f t="shared" si="503"/>
        <v/>
      </c>
      <c r="AI459" s="436"/>
      <c r="AJ459" s="95"/>
      <c r="AK459" s="178"/>
      <c r="AL459" s="178" t="str">
        <f t="shared" si="504"/>
        <v/>
      </c>
      <c r="AM459" s="95" t="str">
        <f t="shared" si="505"/>
        <v/>
      </c>
      <c r="AN459" s="436"/>
      <c r="AO459" s="95"/>
      <c r="AP459" s="178"/>
      <c r="AQ459" s="178" t="str">
        <f t="shared" si="506"/>
        <v/>
      </c>
      <c r="AR459" s="95" t="str">
        <f t="shared" si="507"/>
        <v/>
      </c>
      <c r="AS459" s="436"/>
      <c r="AT459" s="95"/>
      <c r="AU459" s="178"/>
      <c r="AV459" s="178" t="str">
        <f t="shared" si="508"/>
        <v/>
      </c>
      <c r="AW459" s="95" t="str">
        <f t="shared" si="509"/>
        <v/>
      </c>
      <c r="AX459" s="436"/>
    </row>
    <row r="460" spans="2:50">
      <c r="B460" s="435"/>
      <c r="C460" s="95">
        <f t="shared" si="494"/>
        <v>14</v>
      </c>
      <c r="D460" s="95"/>
      <c r="E460" s="95"/>
      <c r="F460" s="95"/>
      <c r="G460" s="95"/>
      <c r="H460" s="458"/>
      <c r="I460" s="154" t="str">
        <f t="shared" si="510"/>
        <v/>
      </c>
      <c r="J460" s="154" t="str">
        <f t="shared" si="511"/>
        <v/>
      </c>
      <c r="K460" s="155" t="str">
        <f t="shared" si="512"/>
        <v/>
      </c>
      <c r="L460" s="449"/>
      <c r="M460" s="154" t="str">
        <f t="shared" si="495"/>
        <v/>
      </c>
      <c r="N460" s="433"/>
      <c r="O460" s="433"/>
      <c r="P460" s="95"/>
      <c r="Q460" s="178"/>
      <c r="R460" s="178" t="str">
        <f t="shared" si="496"/>
        <v/>
      </c>
      <c r="S460" s="95" t="str">
        <f t="shared" si="497"/>
        <v/>
      </c>
      <c r="T460" s="436"/>
      <c r="U460" s="95"/>
      <c r="V460" s="178"/>
      <c r="W460" s="178" t="str">
        <f t="shared" si="498"/>
        <v/>
      </c>
      <c r="X460" s="95" t="str">
        <f t="shared" si="499"/>
        <v/>
      </c>
      <c r="Y460" s="436"/>
      <c r="Z460" s="95"/>
      <c r="AA460" s="178"/>
      <c r="AB460" s="178" t="str">
        <f t="shared" si="500"/>
        <v/>
      </c>
      <c r="AC460" s="95" t="str">
        <f t="shared" si="501"/>
        <v/>
      </c>
      <c r="AD460" s="436"/>
      <c r="AE460" s="95"/>
      <c r="AF460" s="178"/>
      <c r="AG460" s="178" t="str">
        <f t="shared" si="502"/>
        <v/>
      </c>
      <c r="AH460" s="95" t="str">
        <f t="shared" si="503"/>
        <v/>
      </c>
      <c r="AI460" s="436"/>
      <c r="AJ460" s="95"/>
      <c r="AK460" s="178"/>
      <c r="AL460" s="178" t="str">
        <f t="shared" si="504"/>
        <v/>
      </c>
      <c r="AM460" s="95" t="str">
        <f t="shared" si="505"/>
        <v/>
      </c>
      <c r="AN460" s="436"/>
      <c r="AO460" s="95"/>
      <c r="AP460" s="178"/>
      <c r="AQ460" s="178" t="str">
        <f t="shared" si="506"/>
        <v/>
      </c>
      <c r="AR460" s="95" t="str">
        <f t="shared" si="507"/>
        <v/>
      </c>
      <c r="AS460" s="436"/>
      <c r="AT460" s="95"/>
      <c r="AU460" s="178"/>
      <c r="AV460" s="178" t="str">
        <f t="shared" si="508"/>
        <v/>
      </c>
      <c r="AW460" s="95" t="str">
        <f t="shared" si="509"/>
        <v/>
      </c>
      <c r="AX460" s="436"/>
    </row>
    <row r="461" spans="2:50">
      <c r="B461" s="435"/>
      <c r="C461" s="95">
        <f t="shared" si="494"/>
        <v>15</v>
      </c>
      <c r="D461" s="95"/>
      <c r="E461" s="95"/>
      <c r="F461" s="95"/>
      <c r="G461" s="95"/>
      <c r="H461" s="459"/>
      <c r="I461" s="154" t="str">
        <f t="shared" si="510"/>
        <v/>
      </c>
      <c r="J461" s="154" t="str">
        <f t="shared" si="511"/>
        <v/>
      </c>
      <c r="K461" s="155" t="str">
        <f t="shared" si="512"/>
        <v/>
      </c>
      <c r="L461" s="449"/>
      <c r="M461" s="154" t="str">
        <f t="shared" si="495"/>
        <v/>
      </c>
      <c r="N461" s="433"/>
      <c r="O461" s="433"/>
      <c r="P461" s="95"/>
      <c r="Q461" s="178"/>
      <c r="R461" s="178" t="str">
        <f t="shared" si="496"/>
        <v/>
      </c>
      <c r="S461" s="95" t="str">
        <f t="shared" si="497"/>
        <v/>
      </c>
      <c r="T461" s="436"/>
      <c r="U461" s="95"/>
      <c r="V461" s="178"/>
      <c r="W461" s="178" t="str">
        <f t="shared" si="498"/>
        <v/>
      </c>
      <c r="X461" s="95" t="str">
        <f t="shared" si="499"/>
        <v/>
      </c>
      <c r="Y461" s="436"/>
      <c r="Z461" s="95"/>
      <c r="AA461" s="178"/>
      <c r="AB461" s="178" t="str">
        <f t="shared" si="500"/>
        <v/>
      </c>
      <c r="AC461" s="95" t="str">
        <f t="shared" si="501"/>
        <v/>
      </c>
      <c r="AD461" s="436"/>
      <c r="AE461" s="95"/>
      <c r="AF461" s="178"/>
      <c r="AG461" s="178" t="str">
        <f t="shared" si="502"/>
        <v/>
      </c>
      <c r="AH461" s="95" t="str">
        <f t="shared" si="503"/>
        <v/>
      </c>
      <c r="AI461" s="436"/>
      <c r="AJ461" s="95"/>
      <c r="AK461" s="178"/>
      <c r="AL461" s="178" t="str">
        <f t="shared" si="504"/>
        <v/>
      </c>
      <c r="AM461" s="95" t="str">
        <f t="shared" si="505"/>
        <v/>
      </c>
      <c r="AN461" s="436"/>
      <c r="AO461" s="95"/>
      <c r="AP461" s="178"/>
      <c r="AQ461" s="178" t="str">
        <f t="shared" si="506"/>
        <v/>
      </c>
      <c r="AR461" s="95" t="str">
        <f t="shared" si="507"/>
        <v/>
      </c>
      <c r="AS461" s="436"/>
      <c r="AT461" s="95"/>
      <c r="AU461" s="178"/>
      <c r="AV461" s="178" t="str">
        <f t="shared" si="508"/>
        <v/>
      </c>
      <c r="AW461" s="95" t="str">
        <f t="shared" si="509"/>
        <v/>
      </c>
      <c r="AX461" s="436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1">
    <tabColor rgb="FFFFFFCC"/>
  </sheetPr>
  <dimension ref="A1:AX521"/>
  <sheetViews>
    <sheetView topLeftCell="A425" zoomScaleNormal="100" workbookViewId="0">
      <selection activeCell="A435" sqref="A435:XFD435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0.5703125" style="92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325</v>
      </c>
      <c r="C1" s="218">
        <f>AVERAGE(L412,L435,L458,L481,L504)</f>
        <v>136.06890205384121</v>
      </c>
    </row>
    <row r="2" spans="1:50" ht="15.75" hidden="1">
      <c r="A2" s="76"/>
      <c r="B2" s="443" t="s">
        <v>167</v>
      </c>
      <c r="C2" s="444"/>
      <c r="D2" s="444"/>
      <c r="E2" s="444"/>
      <c r="F2" s="444"/>
      <c r="G2" s="444"/>
      <c r="H2" s="444"/>
      <c r="I2" s="151"/>
      <c r="J2" s="151"/>
      <c r="K2" s="151"/>
      <c r="L2" s="151"/>
      <c r="M2" s="148"/>
      <c r="N2" s="446" t="s">
        <v>159</v>
      </c>
      <c r="O2" s="446" t="s">
        <v>106</v>
      </c>
      <c r="P2" s="448"/>
      <c r="Q2" s="435"/>
      <c r="R2" s="435"/>
      <c r="S2" s="435"/>
      <c r="T2" s="435"/>
      <c r="U2" s="448"/>
      <c r="V2" s="435"/>
      <c r="W2" s="435"/>
      <c r="X2" s="435"/>
      <c r="Y2" s="435"/>
      <c r="Z2" s="448"/>
      <c r="AA2" s="435"/>
      <c r="AB2" s="435"/>
      <c r="AC2" s="435"/>
      <c r="AD2" s="435"/>
      <c r="AE2" s="448">
        <v>45870</v>
      </c>
      <c r="AF2" s="435"/>
      <c r="AG2" s="435"/>
      <c r="AH2" s="435"/>
      <c r="AI2" s="435"/>
      <c r="AJ2" s="448">
        <v>45871</v>
      </c>
      <c r="AK2" s="435"/>
      <c r="AL2" s="435"/>
      <c r="AM2" s="435"/>
      <c r="AN2" s="435"/>
      <c r="AO2" s="448">
        <v>45872</v>
      </c>
      <c r="AP2" s="435"/>
      <c r="AQ2" s="435"/>
      <c r="AR2" s="435"/>
      <c r="AS2" s="435"/>
      <c r="AT2" s="448">
        <v>45873</v>
      </c>
      <c r="AU2" s="435"/>
      <c r="AV2" s="435"/>
      <c r="AW2" s="435"/>
      <c r="AX2" s="435"/>
    </row>
    <row r="3" spans="1:50" ht="15.75" hidden="1">
      <c r="A3" s="76"/>
      <c r="B3" s="445"/>
      <c r="C3" s="445"/>
      <c r="D3" s="445"/>
      <c r="E3" s="445"/>
      <c r="F3" s="445"/>
      <c r="G3" s="445"/>
      <c r="H3" s="445"/>
      <c r="I3" s="149"/>
      <c r="J3" s="149"/>
      <c r="K3" s="149"/>
      <c r="L3" s="149"/>
      <c r="M3" s="150"/>
      <c r="N3" s="447"/>
      <c r="O3" s="447"/>
      <c r="P3" s="448" t="s">
        <v>120</v>
      </c>
      <c r="Q3" s="435"/>
      <c r="R3" s="435"/>
      <c r="S3" s="435"/>
      <c r="T3" s="435"/>
      <c r="U3" s="448" t="s">
        <v>114</v>
      </c>
      <c r="V3" s="435"/>
      <c r="W3" s="435"/>
      <c r="X3" s="435"/>
      <c r="Y3" s="435"/>
      <c r="Z3" s="448" t="s">
        <v>115</v>
      </c>
      <c r="AA3" s="435"/>
      <c r="AB3" s="435"/>
      <c r="AC3" s="435"/>
      <c r="AD3" s="435"/>
      <c r="AE3" s="448" t="s">
        <v>116</v>
      </c>
      <c r="AF3" s="435"/>
      <c r="AG3" s="435"/>
      <c r="AH3" s="435"/>
      <c r="AI3" s="435"/>
      <c r="AJ3" s="448" t="s">
        <v>117</v>
      </c>
      <c r="AK3" s="435"/>
      <c r="AL3" s="435"/>
      <c r="AM3" s="435"/>
      <c r="AN3" s="435"/>
      <c r="AO3" s="448" t="s">
        <v>118</v>
      </c>
      <c r="AP3" s="435"/>
      <c r="AQ3" s="435"/>
      <c r="AR3" s="435"/>
      <c r="AS3" s="435"/>
      <c r="AT3" s="448" t="s">
        <v>119</v>
      </c>
      <c r="AU3" s="435"/>
      <c r="AV3" s="435"/>
      <c r="AW3" s="435"/>
      <c r="AX3" s="435"/>
    </row>
    <row r="4" spans="1:50" ht="14.25" hidden="1">
      <c r="A4" s="76"/>
      <c r="B4" s="433" t="s">
        <v>155</v>
      </c>
      <c r="C4" s="433" t="s">
        <v>147</v>
      </c>
      <c r="D4" s="433"/>
      <c r="E4" s="433" t="s">
        <v>149</v>
      </c>
      <c r="F4" s="433"/>
      <c r="G4" s="433"/>
      <c r="H4" s="440" t="s">
        <v>156</v>
      </c>
      <c r="I4" s="434" t="s">
        <v>225</v>
      </c>
      <c r="J4" s="434"/>
      <c r="K4" s="434"/>
      <c r="L4" s="454" t="s">
        <v>156</v>
      </c>
      <c r="M4" s="451" t="s">
        <v>168</v>
      </c>
      <c r="N4" s="446"/>
      <c r="O4" s="446" t="s">
        <v>158</v>
      </c>
      <c r="P4" s="430" t="s">
        <v>152</v>
      </c>
      <c r="Q4" s="431"/>
      <c r="R4" s="431"/>
      <c r="S4" s="432"/>
      <c r="T4" s="433" t="s">
        <v>156</v>
      </c>
      <c r="U4" s="430" t="s">
        <v>152</v>
      </c>
      <c r="V4" s="431"/>
      <c r="W4" s="431"/>
      <c r="X4" s="432"/>
      <c r="Y4" s="433" t="s">
        <v>156</v>
      </c>
      <c r="Z4" s="430" t="s">
        <v>152</v>
      </c>
      <c r="AA4" s="431"/>
      <c r="AB4" s="431"/>
      <c r="AC4" s="432"/>
      <c r="AD4" s="433" t="s">
        <v>156</v>
      </c>
      <c r="AE4" s="430" t="s">
        <v>152</v>
      </c>
      <c r="AF4" s="431"/>
      <c r="AG4" s="431"/>
      <c r="AH4" s="432"/>
      <c r="AI4" s="433" t="s">
        <v>156</v>
      </c>
      <c r="AJ4" s="430" t="s">
        <v>152</v>
      </c>
      <c r="AK4" s="431"/>
      <c r="AL4" s="431"/>
      <c r="AM4" s="432"/>
      <c r="AN4" s="433" t="s">
        <v>156</v>
      </c>
      <c r="AO4" s="430" t="s">
        <v>152</v>
      </c>
      <c r="AP4" s="431"/>
      <c r="AQ4" s="431"/>
      <c r="AR4" s="432"/>
      <c r="AS4" s="433" t="s">
        <v>156</v>
      </c>
      <c r="AT4" s="430" t="s">
        <v>152</v>
      </c>
      <c r="AU4" s="431"/>
      <c r="AV4" s="431"/>
      <c r="AW4" s="432"/>
      <c r="AX4" s="433" t="s">
        <v>156</v>
      </c>
    </row>
    <row r="5" spans="1:50" ht="14.25" hidden="1">
      <c r="A5" s="76"/>
      <c r="B5" s="433"/>
      <c r="C5" s="433"/>
      <c r="D5" s="433"/>
      <c r="E5" s="433" t="s">
        <v>148</v>
      </c>
      <c r="F5" s="433"/>
      <c r="G5" s="433"/>
      <c r="H5" s="441"/>
      <c r="I5" s="434" t="s">
        <v>148</v>
      </c>
      <c r="J5" s="434"/>
      <c r="K5" s="434"/>
      <c r="L5" s="455"/>
      <c r="M5" s="452"/>
      <c r="N5" s="463"/>
      <c r="O5" s="463"/>
      <c r="P5" s="430" t="s">
        <v>153</v>
      </c>
      <c r="Q5" s="431"/>
      <c r="R5" s="431"/>
      <c r="S5" s="432"/>
      <c r="T5" s="433"/>
      <c r="U5" s="430" t="s">
        <v>153</v>
      </c>
      <c r="V5" s="431"/>
      <c r="W5" s="431"/>
      <c r="X5" s="432"/>
      <c r="Y5" s="433"/>
      <c r="Z5" s="430" t="s">
        <v>153</v>
      </c>
      <c r="AA5" s="431"/>
      <c r="AB5" s="431"/>
      <c r="AC5" s="432"/>
      <c r="AD5" s="433"/>
      <c r="AE5" s="430" t="s">
        <v>153</v>
      </c>
      <c r="AF5" s="431"/>
      <c r="AG5" s="431"/>
      <c r="AH5" s="432"/>
      <c r="AI5" s="433"/>
      <c r="AJ5" s="430" t="s">
        <v>153</v>
      </c>
      <c r="AK5" s="431"/>
      <c r="AL5" s="431"/>
      <c r="AM5" s="432"/>
      <c r="AN5" s="433"/>
      <c r="AO5" s="430" t="s">
        <v>153</v>
      </c>
      <c r="AP5" s="431"/>
      <c r="AQ5" s="431"/>
      <c r="AR5" s="432"/>
      <c r="AS5" s="433"/>
      <c r="AT5" s="430" t="s">
        <v>153</v>
      </c>
      <c r="AU5" s="431"/>
      <c r="AV5" s="431"/>
      <c r="AW5" s="432"/>
      <c r="AX5" s="433"/>
    </row>
    <row r="6" spans="1:50" ht="14.25" hidden="1">
      <c r="A6" s="74"/>
      <c r="B6" s="433"/>
      <c r="C6" s="433"/>
      <c r="D6" s="433"/>
      <c r="E6" s="94" t="s">
        <v>150</v>
      </c>
      <c r="F6" s="94" t="s">
        <v>151</v>
      </c>
      <c r="G6" s="94" t="s">
        <v>154</v>
      </c>
      <c r="H6" s="442"/>
      <c r="I6" s="153" t="s">
        <v>150</v>
      </c>
      <c r="J6" s="153" t="s">
        <v>151</v>
      </c>
      <c r="K6" s="153" t="s">
        <v>154</v>
      </c>
      <c r="L6" s="456"/>
      <c r="M6" s="453"/>
      <c r="N6" s="463"/>
      <c r="O6" s="463"/>
      <c r="P6" s="94" t="s">
        <v>150</v>
      </c>
      <c r="Q6" s="94" t="s">
        <v>151</v>
      </c>
      <c r="R6" s="94" t="s">
        <v>154</v>
      </c>
      <c r="S6" s="94" t="s">
        <v>168</v>
      </c>
      <c r="T6" s="433"/>
      <c r="U6" s="94" t="s">
        <v>150</v>
      </c>
      <c r="V6" s="94" t="s">
        <v>151</v>
      </c>
      <c r="W6" s="94" t="s">
        <v>154</v>
      </c>
      <c r="X6" s="94" t="s">
        <v>168</v>
      </c>
      <c r="Y6" s="433"/>
      <c r="Z6" s="94" t="s">
        <v>150</v>
      </c>
      <c r="AA6" s="94" t="s">
        <v>151</v>
      </c>
      <c r="AB6" s="94" t="s">
        <v>154</v>
      </c>
      <c r="AC6" s="94" t="s">
        <v>168</v>
      </c>
      <c r="AD6" s="433"/>
      <c r="AE6" s="94" t="s">
        <v>150</v>
      </c>
      <c r="AF6" s="94" t="s">
        <v>151</v>
      </c>
      <c r="AG6" s="94" t="s">
        <v>154</v>
      </c>
      <c r="AH6" s="94" t="s">
        <v>168</v>
      </c>
      <c r="AI6" s="433"/>
      <c r="AJ6" s="94" t="s">
        <v>150</v>
      </c>
      <c r="AK6" s="94" t="s">
        <v>151</v>
      </c>
      <c r="AL6" s="94" t="s">
        <v>154</v>
      </c>
      <c r="AM6" s="94" t="s">
        <v>168</v>
      </c>
      <c r="AN6" s="433"/>
      <c r="AO6" s="94" t="s">
        <v>150</v>
      </c>
      <c r="AP6" s="94" t="s">
        <v>151</v>
      </c>
      <c r="AQ6" s="94" t="s">
        <v>154</v>
      </c>
      <c r="AR6" s="94" t="s">
        <v>168</v>
      </c>
      <c r="AS6" s="433"/>
      <c r="AT6" s="94" t="s">
        <v>150</v>
      </c>
      <c r="AU6" s="94" t="s">
        <v>151</v>
      </c>
      <c r="AV6" s="94" t="s">
        <v>154</v>
      </c>
      <c r="AW6" s="94" t="s">
        <v>168</v>
      </c>
      <c r="AX6" s="433"/>
    </row>
    <row r="7" spans="1:50" ht="14.25" hidden="1">
      <c r="A7" s="76"/>
      <c r="B7" s="450" t="s">
        <v>234</v>
      </c>
      <c r="C7" s="95">
        <v>1</v>
      </c>
      <c r="D7" s="95" t="s">
        <v>428</v>
      </c>
      <c r="E7" s="152">
        <v>20</v>
      </c>
      <c r="F7" s="95">
        <v>2400</v>
      </c>
      <c r="G7" s="178">
        <f>F7/E7</f>
        <v>120</v>
      </c>
      <c r="H7" s="460">
        <f>AVERAGE(G7:G22)</f>
        <v>134.05701754385964</v>
      </c>
      <c r="I7" s="154">
        <f t="shared" ref="I7:K9" si="0">IFERROR(AVERAGE(P7,U7,Z7,AE7,AJ7,AO7,AT7),"")</f>
        <v>20</v>
      </c>
      <c r="J7" s="154">
        <f t="shared" si="0"/>
        <v>2198.7413962635201</v>
      </c>
      <c r="K7" s="155">
        <f t="shared" si="0"/>
        <v>109.93706981317601</v>
      </c>
      <c r="L7" s="449">
        <f>IFERROR(AVERAGE(K7:K22),"-")</f>
        <v>122.93961211172483</v>
      </c>
      <c r="M7" s="154">
        <f>IFERROR(RANK(K7, K$7:K$22),"")</f>
        <v>16</v>
      </c>
      <c r="N7" s="463"/>
      <c r="O7" s="463"/>
      <c r="P7" s="152"/>
      <c r="Q7" s="152"/>
      <c r="R7" s="178" t="str">
        <f>IFERROR(Q7/P7,"")</f>
        <v/>
      </c>
      <c r="S7" s="95" t="str">
        <f>IFERROR(RANK(R7, R$7:R$22),"")</f>
        <v/>
      </c>
      <c r="T7" s="460" t="e">
        <f>AVERAGE(R7:R22)</f>
        <v>#DIV/0!</v>
      </c>
      <c r="U7" s="152"/>
      <c r="V7" s="152"/>
      <c r="W7" s="178" t="str">
        <f>IFERROR(V7/U7,"")</f>
        <v/>
      </c>
      <c r="X7" s="95" t="str">
        <f>IFERROR(RANK(W7, W$7:W$22),"")</f>
        <v/>
      </c>
      <c r="Y7" s="460" t="e">
        <f>AVERAGE(W7:W22)</f>
        <v>#DIV/0!</v>
      </c>
      <c r="Z7" s="152"/>
      <c r="AA7" s="152"/>
      <c r="AB7" s="178" t="str">
        <f>IFERROR(AA7/Z7,"")</f>
        <v/>
      </c>
      <c r="AC7" s="95" t="str">
        <f>IFERROR(RANK(AB7, AB$7:AB$22),"")</f>
        <v/>
      </c>
      <c r="AD7" s="460" t="e">
        <f>AVERAGE(AB7:AB22)</f>
        <v>#DIV/0!</v>
      </c>
      <c r="AE7" s="152">
        <v>20</v>
      </c>
      <c r="AF7" s="152">
        <v>2200.0000000000005</v>
      </c>
      <c r="AG7" s="178">
        <f>IFERROR(AF7/AE7,"")</f>
        <v>110.00000000000003</v>
      </c>
      <c r="AH7" s="95">
        <f>IFERROR(RANK(AG7, AG$7:AG$22),"")</f>
        <v>14</v>
      </c>
      <c r="AI7" s="460">
        <f>AVERAGE(AG7:AG22)</f>
        <v>122.84599847316208</v>
      </c>
      <c r="AJ7" s="152">
        <v>20</v>
      </c>
      <c r="AK7" s="152">
        <v>2202.2222222222226</v>
      </c>
      <c r="AL7" s="178">
        <f>IFERROR(AK7/AJ7,"")</f>
        <v>110.11111111111113</v>
      </c>
      <c r="AM7" s="95">
        <f>IFERROR(RANK(AL7, AL$7:AL$22),"")</f>
        <v>15</v>
      </c>
      <c r="AN7" s="460">
        <f>AVERAGE(AL7:AL22)</f>
        <v>123.14416168043653</v>
      </c>
      <c r="AO7" s="152">
        <v>20</v>
      </c>
      <c r="AP7" s="152">
        <v>2203.0088495575219</v>
      </c>
      <c r="AQ7" s="178">
        <f>IFERROR(AP7/AO7,"")</f>
        <v>110.1504424778761</v>
      </c>
      <c r="AR7" s="95">
        <f>IFERROR(RANK(AQ7, AQ$7:AQ$22),"")</f>
        <v>15</v>
      </c>
      <c r="AS7" s="460">
        <f>AVERAGE(AQ7:AQ22)</f>
        <v>122.88096384102347</v>
      </c>
      <c r="AT7" s="152">
        <v>20</v>
      </c>
      <c r="AU7" s="152">
        <v>2189.7345132743362</v>
      </c>
      <c r="AV7" s="178">
        <f>IFERROR(AU7/AT7,"")</f>
        <v>109.48672566371681</v>
      </c>
      <c r="AW7" s="95">
        <f>IFERROR(RANK(AV7, AV$7:AV$22),"")</f>
        <v>15</v>
      </c>
      <c r="AX7" s="460">
        <f>AVERAGE(AV7:AV22)</f>
        <v>122.88732445227716</v>
      </c>
    </row>
    <row r="8" spans="1:50" ht="15" hidden="1" customHeight="1">
      <c r="A8" s="76"/>
      <c r="B8" s="450"/>
      <c r="C8" s="95">
        <v>2</v>
      </c>
      <c r="D8" s="95" t="s">
        <v>429</v>
      </c>
      <c r="E8" s="152">
        <v>18</v>
      </c>
      <c r="F8" s="95">
        <v>2400</v>
      </c>
      <c r="G8" s="178">
        <f t="shared" ref="G8:G22" si="1">F8/E8</f>
        <v>133.33333333333334</v>
      </c>
      <c r="H8" s="461"/>
      <c r="I8" s="154">
        <f t="shared" si="0"/>
        <v>18</v>
      </c>
      <c r="J8" s="154">
        <f t="shared" si="0"/>
        <v>2198.2559584599894</v>
      </c>
      <c r="K8" s="155">
        <f t="shared" si="0"/>
        <v>122.12533102555497</v>
      </c>
      <c r="L8" s="449"/>
      <c r="M8" s="154">
        <f t="shared" ref="M8:M22" si="2">IFERROR(RANK(K8, K$7:K$22),"")</f>
        <v>6</v>
      </c>
      <c r="N8" s="463"/>
      <c r="O8" s="463"/>
      <c r="P8" s="152"/>
      <c r="Q8" s="152"/>
      <c r="R8" s="178" t="str">
        <f t="shared" ref="R8:R21" si="3">IFERROR(Q8/P8,"")</f>
        <v/>
      </c>
      <c r="S8" s="95" t="str">
        <f t="shared" ref="S8:S22" si="4">IFERROR(RANK(R8, R$7:R$22),"")</f>
        <v/>
      </c>
      <c r="T8" s="461"/>
      <c r="U8" s="152"/>
      <c r="V8" s="152"/>
      <c r="W8" s="178" t="str">
        <f t="shared" ref="W8:W21" si="5">IFERROR(V8/U8,"")</f>
        <v/>
      </c>
      <c r="X8" s="95" t="str">
        <f t="shared" ref="X8:X22" si="6">IFERROR(RANK(W8, W$7:W$22),"")</f>
        <v/>
      </c>
      <c r="Y8" s="461"/>
      <c r="Z8" s="152"/>
      <c r="AA8" s="152"/>
      <c r="AB8" s="178" t="str">
        <f t="shared" ref="AB8:AB21" si="7">IFERROR(AA8/Z8,"")</f>
        <v/>
      </c>
      <c r="AC8" s="95" t="str">
        <f t="shared" ref="AC8:AC22" si="8">IFERROR(RANK(AB8, AB$7:AB$22),"")</f>
        <v/>
      </c>
      <c r="AD8" s="461"/>
      <c r="AE8" s="152">
        <v>18</v>
      </c>
      <c r="AF8" s="152">
        <v>2203.3734939759042</v>
      </c>
      <c r="AG8" s="178">
        <f t="shared" ref="AG8:AG21" si="9">IFERROR(AF8/AE8,"")</f>
        <v>122.4096385542169</v>
      </c>
      <c r="AH8" s="95">
        <f t="shared" ref="AH8:AH22" si="10">IFERROR(RANK(AG8, AG$7:AG$22),"")</f>
        <v>6</v>
      </c>
      <c r="AI8" s="461"/>
      <c r="AJ8" s="152">
        <v>18</v>
      </c>
      <c r="AK8" s="152">
        <v>2193.6585365853653</v>
      </c>
      <c r="AL8" s="178">
        <f t="shared" ref="AL8:AL22" si="11">IFERROR(AK8/AJ8,"")</f>
        <v>121.86991869918695</v>
      </c>
      <c r="AM8" s="95">
        <f t="shared" ref="AM8:AM22" si="12">IFERROR(RANK(AL8, AL$7:AL$22),"")</f>
        <v>6</v>
      </c>
      <c r="AN8" s="461"/>
      <c r="AO8" s="152">
        <v>18</v>
      </c>
      <c r="AP8" s="152">
        <v>2205.5</v>
      </c>
      <c r="AQ8" s="178">
        <f t="shared" ref="AQ8:AQ21" si="13">IFERROR(AP8/AO8,"")</f>
        <v>122.52777777777777</v>
      </c>
      <c r="AR8" s="95">
        <f t="shared" ref="AR8:AR22" si="14">IFERROR(RANK(AQ8, AQ$7:AQ$22),"")</f>
        <v>6</v>
      </c>
      <c r="AS8" s="461"/>
      <c r="AT8" s="152">
        <v>18</v>
      </c>
      <c r="AU8" s="152">
        <v>2190.4918032786886</v>
      </c>
      <c r="AV8" s="178">
        <f t="shared" ref="AV8:AV21" si="15">IFERROR(AU8/AT8,"")</f>
        <v>121.69398907103826</v>
      </c>
      <c r="AW8" s="95">
        <f t="shared" ref="AW8:AW22" si="16">IFERROR(RANK(AV8, AV$7:AV$22),"")</f>
        <v>8</v>
      </c>
      <c r="AX8" s="461"/>
    </row>
    <row r="9" spans="1:50" ht="14.25" hidden="1">
      <c r="A9" s="76"/>
      <c r="B9" s="450"/>
      <c r="C9" s="95">
        <v>3</v>
      </c>
      <c r="D9" s="95" t="s">
        <v>430</v>
      </c>
      <c r="E9" s="152">
        <v>16</v>
      </c>
      <c r="F9" s="95">
        <v>2400</v>
      </c>
      <c r="G9" s="178">
        <f t="shared" si="1"/>
        <v>150</v>
      </c>
      <c r="H9" s="461"/>
      <c r="I9" s="154">
        <f t="shared" si="0"/>
        <v>16</v>
      </c>
      <c r="J9" s="154">
        <f t="shared" si="0"/>
        <v>2193.9543932647598</v>
      </c>
      <c r="K9" s="155">
        <f t="shared" si="0"/>
        <v>137.12214957904749</v>
      </c>
      <c r="L9" s="449"/>
      <c r="M9" s="154">
        <f t="shared" si="2"/>
        <v>4</v>
      </c>
      <c r="N9" s="463"/>
      <c r="O9" s="463"/>
      <c r="P9" s="152"/>
      <c r="Q9" s="152"/>
      <c r="R9" s="178" t="str">
        <f t="shared" si="3"/>
        <v/>
      </c>
      <c r="S9" s="95" t="str">
        <f t="shared" si="4"/>
        <v/>
      </c>
      <c r="T9" s="461"/>
      <c r="U9" s="152"/>
      <c r="V9" s="152"/>
      <c r="W9" s="178" t="str">
        <f t="shared" si="5"/>
        <v/>
      </c>
      <c r="X9" s="95" t="str">
        <f t="shared" si="6"/>
        <v/>
      </c>
      <c r="Y9" s="461"/>
      <c r="Z9" s="152"/>
      <c r="AA9" s="152"/>
      <c r="AB9" s="178" t="str">
        <f t="shared" si="7"/>
        <v/>
      </c>
      <c r="AC9" s="95" t="str">
        <f t="shared" si="8"/>
        <v/>
      </c>
      <c r="AD9" s="461"/>
      <c r="AE9" s="152">
        <v>16</v>
      </c>
      <c r="AF9" s="152">
        <v>2192.7950310559004</v>
      </c>
      <c r="AG9" s="178">
        <f t="shared" si="9"/>
        <v>137.04968944099377</v>
      </c>
      <c r="AH9" s="95">
        <f t="shared" si="10"/>
        <v>4</v>
      </c>
      <c r="AI9" s="461"/>
      <c r="AJ9" s="152">
        <v>16</v>
      </c>
      <c r="AK9" s="152">
        <v>2201.132075471698</v>
      </c>
      <c r="AL9" s="178">
        <f t="shared" si="11"/>
        <v>137.57075471698113</v>
      </c>
      <c r="AM9" s="95">
        <f t="shared" si="12"/>
        <v>4</v>
      </c>
      <c r="AN9" s="461"/>
      <c r="AO9" s="152">
        <v>16</v>
      </c>
      <c r="AP9" s="152">
        <v>2194.4852941176468</v>
      </c>
      <c r="AQ9" s="178">
        <f t="shared" si="13"/>
        <v>137.15533088235293</v>
      </c>
      <c r="AR9" s="95">
        <f t="shared" si="14"/>
        <v>3</v>
      </c>
      <c r="AS9" s="461"/>
      <c r="AT9" s="152">
        <v>16</v>
      </c>
      <c r="AU9" s="152">
        <v>2187.4051724137935</v>
      </c>
      <c r="AV9" s="178">
        <f t="shared" si="15"/>
        <v>136.71282327586209</v>
      </c>
      <c r="AW9" s="95">
        <f t="shared" si="16"/>
        <v>4</v>
      </c>
      <c r="AX9" s="461"/>
    </row>
    <row r="10" spans="1:50" ht="14.25" hidden="1">
      <c r="A10" s="76"/>
      <c r="B10" s="450"/>
      <c r="C10" s="95">
        <v>4</v>
      </c>
      <c r="D10" s="95" t="s">
        <v>431</v>
      </c>
      <c r="E10" s="152">
        <v>18</v>
      </c>
      <c r="F10" s="95">
        <v>2400</v>
      </c>
      <c r="G10" s="178">
        <f t="shared" si="1"/>
        <v>133.33333333333334</v>
      </c>
      <c r="H10" s="461"/>
      <c r="I10" s="154">
        <f>IFERROR(AVERAGE(P10,U10,Z10,AE10,AJ10,AO10,AT10),"")</f>
        <v>18</v>
      </c>
      <c r="J10" s="154">
        <f>IFERROR(AVERAGE(Q10,V10,AA10,AF10,AK10,AP10,AU10),"")</f>
        <v>2196.8197560774847</v>
      </c>
      <c r="K10" s="155">
        <f>IFERROR(AVERAGE(R10,W10,AB10,AG10,AL10,AQ10,AV10),"")</f>
        <v>122.04554200430474</v>
      </c>
      <c r="L10" s="449"/>
      <c r="M10" s="154">
        <f t="shared" si="2"/>
        <v>7</v>
      </c>
      <c r="N10" s="463"/>
      <c r="O10" s="463"/>
      <c r="P10" s="152"/>
      <c r="Q10" s="152"/>
      <c r="R10" s="178" t="str">
        <f t="shared" si="3"/>
        <v/>
      </c>
      <c r="S10" s="95" t="str">
        <f t="shared" si="4"/>
        <v/>
      </c>
      <c r="T10" s="461"/>
      <c r="U10" s="152"/>
      <c r="V10" s="152"/>
      <c r="W10" s="178" t="str">
        <f t="shared" si="5"/>
        <v/>
      </c>
      <c r="X10" s="95" t="str">
        <f t="shared" si="6"/>
        <v/>
      </c>
      <c r="Y10" s="461"/>
      <c r="Z10" s="152"/>
      <c r="AA10" s="152"/>
      <c r="AB10" s="178" t="str">
        <f t="shared" si="7"/>
        <v/>
      </c>
      <c r="AC10" s="95" t="str">
        <f t="shared" si="8"/>
        <v/>
      </c>
      <c r="AD10" s="461"/>
      <c r="AE10" s="152">
        <v>18</v>
      </c>
      <c r="AF10" s="152">
        <v>2205.8823529411757</v>
      </c>
      <c r="AG10" s="178">
        <f t="shared" si="9"/>
        <v>122.54901960784309</v>
      </c>
      <c r="AH10" s="95">
        <f t="shared" si="10"/>
        <v>5</v>
      </c>
      <c r="AI10" s="461"/>
      <c r="AJ10" s="152">
        <v>18</v>
      </c>
      <c r="AK10" s="152">
        <v>2191.9999999999995</v>
      </c>
      <c r="AL10" s="178">
        <f t="shared" si="11"/>
        <v>121.77777777777776</v>
      </c>
      <c r="AM10" s="95">
        <f t="shared" si="12"/>
        <v>7</v>
      </c>
      <c r="AN10" s="461"/>
      <c r="AO10" s="152">
        <v>18</v>
      </c>
      <c r="AP10" s="152">
        <v>2193.029725609757</v>
      </c>
      <c r="AQ10" s="178">
        <f t="shared" si="13"/>
        <v>121.83498475609761</v>
      </c>
      <c r="AR10" s="95">
        <f t="shared" si="14"/>
        <v>7</v>
      </c>
      <c r="AS10" s="461"/>
      <c r="AT10" s="152">
        <v>18</v>
      </c>
      <c r="AU10" s="152">
        <v>2196.3669457590076</v>
      </c>
      <c r="AV10" s="178">
        <f t="shared" si="15"/>
        <v>122.02038587550042</v>
      </c>
      <c r="AW10" s="95">
        <f t="shared" si="16"/>
        <v>7</v>
      </c>
      <c r="AX10" s="461"/>
    </row>
    <row r="11" spans="1:50" ht="14.25" hidden="1">
      <c r="A11" s="76"/>
      <c r="B11" s="450"/>
      <c r="C11" s="95">
        <v>5</v>
      </c>
      <c r="D11" s="95" t="s">
        <v>432</v>
      </c>
      <c r="E11" s="152">
        <v>16</v>
      </c>
      <c r="F11" s="95">
        <v>2400</v>
      </c>
      <c r="G11" s="178">
        <f t="shared" si="1"/>
        <v>150</v>
      </c>
      <c r="H11" s="461"/>
      <c r="I11" s="154">
        <f t="shared" ref="I11:K21" si="17">IFERROR(AVERAGE(P11,U11,Z11,AE11,AJ11,AO11,AT11),"")</f>
        <v>16</v>
      </c>
      <c r="J11" s="154">
        <f t="shared" si="17"/>
        <v>2206.6018282312925</v>
      </c>
      <c r="K11" s="155">
        <f t="shared" si="17"/>
        <v>137.91261426445578</v>
      </c>
      <c r="L11" s="449"/>
      <c r="M11" s="154">
        <f t="shared" si="2"/>
        <v>3</v>
      </c>
      <c r="N11" s="463"/>
      <c r="O11" s="463"/>
      <c r="P11" s="152"/>
      <c r="Q11" s="152"/>
      <c r="R11" s="178" t="str">
        <f t="shared" si="3"/>
        <v/>
      </c>
      <c r="S11" s="95" t="str">
        <f t="shared" si="4"/>
        <v/>
      </c>
      <c r="T11" s="461"/>
      <c r="U11" s="152"/>
      <c r="V11" s="152"/>
      <c r="W11" s="178" t="str">
        <f t="shared" si="5"/>
        <v/>
      </c>
      <c r="X11" s="95" t="str">
        <f t="shared" si="6"/>
        <v/>
      </c>
      <c r="Y11" s="461"/>
      <c r="Z11" s="152"/>
      <c r="AA11" s="152"/>
      <c r="AB11" s="178" t="str">
        <f t="shared" si="7"/>
        <v/>
      </c>
      <c r="AC11" s="95" t="str">
        <f t="shared" si="8"/>
        <v/>
      </c>
      <c r="AD11" s="461"/>
      <c r="AE11" s="152">
        <v>16</v>
      </c>
      <c r="AF11" s="152">
        <v>2196.7346938775518</v>
      </c>
      <c r="AG11" s="178">
        <f t="shared" si="9"/>
        <v>137.29591836734699</v>
      </c>
      <c r="AH11" s="95">
        <f t="shared" si="10"/>
        <v>3</v>
      </c>
      <c r="AI11" s="461"/>
      <c r="AJ11" s="152">
        <v>16</v>
      </c>
      <c r="AK11" s="152">
        <v>2218.7500000000009</v>
      </c>
      <c r="AL11" s="178">
        <f t="shared" si="11"/>
        <v>138.67187500000006</v>
      </c>
      <c r="AM11" s="95">
        <f t="shared" si="12"/>
        <v>3</v>
      </c>
      <c r="AN11" s="461"/>
      <c r="AO11" s="152">
        <v>16</v>
      </c>
      <c r="AP11" s="152">
        <v>2191.8749999999995</v>
      </c>
      <c r="AQ11" s="178">
        <f t="shared" si="13"/>
        <v>136.99218749999997</v>
      </c>
      <c r="AR11" s="95">
        <f t="shared" si="14"/>
        <v>4</v>
      </c>
      <c r="AS11" s="461"/>
      <c r="AT11" s="152">
        <v>16</v>
      </c>
      <c r="AU11" s="152">
        <v>2219.0476190476184</v>
      </c>
      <c r="AV11" s="178">
        <f t="shared" si="15"/>
        <v>138.69047619047615</v>
      </c>
      <c r="AW11" s="95">
        <f t="shared" si="16"/>
        <v>3</v>
      </c>
      <c r="AX11" s="461"/>
    </row>
    <row r="12" spans="1:50" ht="14.25" hidden="1">
      <c r="A12" s="76"/>
      <c r="B12" s="450"/>
      <c r="C12" s="95">
        <v>6</v>
      </c>
      <c r="D12" s="95" t="s">
        <v>433</v>
      </c>
      <c r="E12" s="152">
        <v>18</v>
      </c>
      <c r="F12" s="95">
        <v>2400</v>
      </c>
      <c r="G12" s="178">
        <f t="shared" si="1"/>
        <v>133.33333333333334</v>
      </c>
      <c r="H12" s="461"/>
      <c r="I12" s="154">
        <f t="shared" si="17"/>
        <v>18</v>
      </c>
      <c r="J12" s="154">
        <f t="shared" si="17"/>
        <v>2193.7277311795506</v>
      </c>
      <c r="K12" s="155">
        <f t="shared" si="17"/>
        <v>121.87376284330838</v>
      </c>
      <c r="L12" s="449"/>
      <c r="M12" s="154">
        <f t="shared" si="2"/>
        <v>8</v>
      </c>
      <c r="N12" s="463"/>
      <c r="O12" s="463"/>
      <c r="P12" s="152"/>
      <c r="Q12" s="152"/>
      <c r="R12" s="178" t="str">
        <f t="shared" si="3"/>
        <v/>
      </c>
      <c r="S12" s="95" t="str">
        <f t="shared" si="4"/>
        <v/>
      </c>
      <c r="T12" s="461"/>
      <c r="U12" s="152"/>
      <c r="V12" s="152"/>
      <c r="W12" s="178" t="str">
        <f t="shared" si="5"/>
        <v/>
      </c>
      <c r="X12" s="95" t="str">
        <f t="shared" si="6"/>
        <v/>
      </c>
      <c r="Y12" s="461"/>
      <c r="Z12" s="152"/>
      <c r="AA12" s="152"/>
      <c r="AB12" s="178" t="str">
        <f t="shared" si="7"/>
        <v/>
      </c>
      <c r="AC12" s="95" t="str">
        <f t="shared" si="8"/>
        <v/>
      </c>
      <c r="AD12" s="461"/>
      <c r="AE12" s="152">
        <v>18</v>
      </c>
      <c r="AF12" s="152">
        <v>2190.2521008403364</v>
      </c>
      <c r="AG12" s="178">
        <f t="shared" si="9"/>
        <v>121.68067226890759</v>
      </c>
      <c r="AH12" s="95">
        <f t="shared" si="10"/>
        <v>8</v>
      </c>
      <c r="AI12" s="461"/>
      <c r="AJ12" s="152">
        <v>18</v>
      </c>
      <c r="AK12" s="152">
        <v>2191.5254237288136</v>
      </c>
      <c r="AL12" s="178">
        <f t="shared" si="11"/>
        <v>121.75141242937853</v>
      </c>
      <c r="AM12" s="95">
        <f t="shared" si="12"/>
        <v>8</v>
      </c>
      <c r="AN12" s="461"/>
      <c r="AO12" s="152">
        <v>18</v>
      </c>
      <c r="AP12" s="152">
        <v>2191.2013979903895</v>
      </c>
      <c r="AQ12" s="178">
        <f t="shared" si="13"/>
        <v>121.73341099946609</v>
      </c>
      <c r="AR12" s="95">
        <f t="shared" si="14"/>
        <v>8</v>
      </c>
      <c r="AS12" s="461"/>
      <c r="AT12" s="152">
        <v>18</v>
      </c>
      <c r="AU12" s="152">
        <v>2201.9320021586627</v>
      </c>
      <c r="AV12" s="178">
        <f t="shared" si="15"/>
        <v>122.32955567548126</v>
      </c>
      <c r="AW12" s="95">
        <f t="shared" si="16"/>
        <v>6</v>
      </c>
      <c r="AX12" s="461"/>
    </row>
    <row r="13" spans="1:50" ht="14.25" hidden="1">
      <c r="A13" s="76"/>
      <c r="B13" s="450"/>
      <c r="C13" s="95">
        <v>7</v>
      </c>
      <c r="D13" s="95" t="s">
        <v>434</v>
      </c>
      <c r="E13" s="152">
        <v>20</v>
      </c>
      <c r="F13" s="95">
        <v>2400</v>
      </c>
      <c r="G13" s="178">
        <f t="shared" si="1"/>
        <v>120</v>
      </c>
      <c r="H13" s="461"/>
      <c r="I13" s="154">
        <f t="shared" si="17"/>
        <v>20</v>
      </c>
      <c r="J13" s="154">
        <f t="shared" si="17"/>
        <v>2203.4999473677276</v>
      </c>
      <c r="K13" s="155">
        <f t="shared" si="17"/>
        <v>110.17499736838637</v>
      </c>
      <c r="L13" s="449"/>
      <c r="M13" s="154">
        <f t="shared" si="2"/>
        <v>14</v>
      </c>
      <c r="N13" s="463"/>
      <c r="O13" s="463"/>
      <c r="P13" s="152"/>
      <c r="Q13" s="152"/>
      <c r="R13" s="178" t="str">
        <f t="shared" si="3"/>
        <v/>
      </c>
      <c r="S13" s="95" t="str">
        <f t="shared" si="4"/>
        <v/>
      </c>
      <c r="T13" s="461"/>
      <c r="U13" s="152"/>
      <c r="V13" s="152"/>
      <c r="W13" s="178" t="str">
        <f t="shared" si="5"/>
        <v/>
      </c>
      <c r="X13" s="95" t="str">
        <f t="shared" si="6"/>
        <v/>
      </c>
      <c r="Y13" s="461"/>
      <c r="Z13" s="152"/>
      <c r="AA13" s="152"/>
      <c r="AB13" s="178" t="str">
        <f t="shared" si="7"/>
        <v/>
      </c>
      <c r="AC13" s="95" t="str">
        <f t="shared" si="8"/>
        <v/>
      </c>
      <c r="AD13" s="461"/>
      <c r="AE13" s="152">
        <v>20</v>
      </c>
      <c r="AF13" s="152">
        <v>2198.2978723404235</v>
      </c>
      <c r="AG13" s="178">
        <f t="shared" si="9"/>
        <v>109.91489361702118</v>
      </c>
      <c r="AH13" s="95">
        <f t="shared" si="10"/>
        <v>16</v>
      </c>
      <c r="AI13" s="461"/>
      <c r="AJ13" s="152">
        <v>20</v>
      </c>
      <c r="AK13" s="152">
        <v>2201.6326530612232</v>
      </c>
      <c r="AL13" s="178">
        <f t="shared" si="11"/>
        <v>110.08163265306116</v>
      </c>
      <c r="AM13" s="95">
        <f t="shared" si="12"/>
        <v>16</v>
      </c>
      <c r="AN13" s="461"/>
      <c r="AO13" s="152">
        <v>20</v>
      </c>
      <c r="AP13" s="152">
        <v>2204.5454545454545</v>
      </c>
      <c r="AQ13" s="178">
        <f t="shared" si="13"/>
        <v>110.22727272727272</v>
      </c>
      <c r="AR13" s="95">
        <f t="shared" si="14"/>
        <v>14</v>
      </c>
      <c r="AS13" s="461"/>
      <c r="AT13" s="152">
        <v>20</v>
      </c>
      <c r="AU13" s="152">
        <v>2209.5238095238087</v>
      </c>
      <c r="AV13" s="178">
        <f t="shared" si="15"/>
        <v>110.47619047619044</v>
      </c>
      <c r="AW13" s="95">
        <f t="shared" si="16"/>
        <v>14</v>
      </c>
      <c r="AX13" s="461"/>
    </row>
    <row r="14" spans="1:50" ht="14.25" hidden="1">
      <c r="A14" s="76"/>
      <c r="B14" s="450"/>
      <c r="C14" s="95">
        <v>8</v>
      </c>
      <c r="D14" s="95" t="s">
        <v>435</v>
      </c>
      <c r="E14" s="152">
        <v>20</v>
      </c>
      <c r="F14" s="95">
        <v>2400</v>
      </c>
      <c r="G14" s="178">
        <f t="shared" si="1"/>
        <v>120</v>
      </c>
      <c r="H14" s="461"/>
      <c r="I14" s="154">
        <f t="shared" si="17"/>
        <v>20</v>
      </c>
      <c r="J14" s="154">
        <f t="shared" si="17"/>
        <v>2199.753181649784</v>
      </c>
      <c r="K14" s="155">
        <f t="shared" si="17"/>
        <v>109.9876590824892</v>
      </c>
      <c r="L14" s="449"/>
      <c r="M14" s="154">
        <f t="shared" si="2"/>
        <v>15</v>
      </c>
      <c r="N14" s="463"/>
      <c r="O14" s="463"/>
      <c r="P14" s="152"/>
      <c r="Q14" s="152"/>
      <c r="R14" s="178" t="str">
        <f t="shared" si="3"/>
        <v/>
      </c>
      <c r="S14" s="95" t="str">
        <f t="shared" si="4"/>
        <v/>
      </c>
      <c r="T14" s="461"/>
      <c r="U14" s="152"/>
      <c r="V14" s="152"/>
      <c r="W14" s="178" t="str">
        <f t="shared" si="5"/>
        <v/>
      </c>
      <c r="X14" s="95" t="str">
        <f t="shared" si="6"/>
        <v/>
      </c>
      <c r="Y14" s="461"/>
      <c r="Z14" s="152"/>
      <c r="AA14" s="152"/>
      <c r="AB14" s="178" t="str">
        <f t="shared" si="7"/>
        <v/>
      </c>
      <c r="AC14" s="95" t="str">
        <f t="shared" si="8"/>
        <v/>
      </c>
      <c r="AD14" s="461"/>
      <c r="AE14" s="152">
        <v>20</v>
      </c>
      <c r="AF14" s="152">
        <v>2199.3442622950811</v>
      </c>
      <c r="AG14" s="178">
        <f t="shared" si="9"/>
        <v>109.96721311475406</v>
      </c>
      <c r="AH14" s="95">
        <f t="shared" si="10"/>
        <v>15</v>
      </c>
      <c r="AI14" s="461"/>
      <c r="AJ14" s="152">
        <v>20</v>
      </c>
      <c r="AK14" s="152">
        <v>2221.0169491525412</v>
      </c>
      <c r="AL14" s="178">
        <f t="shared" si="11"/>
        <v>111.05084745762706</v>
      </c>
      <c r="AM14" s="95">
        <f t="shared" si="12"/>
        <v>14</v>
      </c>
      <c r="AN14" s="461"/>
      <c r="AO14" s="152">
        <v>20</v>
      </c>
      <c r="AP14" s="152">
        <v>2189.318181818182</v>
      </c>
      <c r="AQ14" s="178">
        <f t="shared" si="13"/>
        <v>109.46590909090909</v>
      </c>
      <c r="AR14" s="95">
        <f t="shared" si="14"/>
        <v>16</v>
      </c>
      <c r="AS14" s="461"/>
      <c r="AT14" s="152">
        <v>20</v>
      </c>
      <c r="AU14" s="152">
        <v>2189.3333333333326</v>
      </c>
      <c r="AV14" s="178">
        <f t="shared" si="15"/>
        <v>109.46666666666663</v>
      </c>
      <c r="AW14" s="95">
        <f t="shared" si="16"/>
        <v>16</v>
      </c>
      <c r="AX14" s="461"/>
    </row>
    <row r="15" spans="1:50" ht="14.25" hidden="1">
      <c r="A15" s="76"/>
      <c r="B15" s="450"/>
      <c r="C15" s="95">
        <v>9</v>
      </c>
      <c r="D15" s="95" t="s">
        <v>436</v>
      </c>
      <c r="E15" s="152">
        <v>19</v>
      </c>
      <c r="F15" s="95">
        <v>2400</v>
      </c>
      <c r="G15" s="178">
        <f t="shared" si="1"/>
        <v>126.31578947368421</v>
      </c>
      <c r="H15" s="461"/>
      <c r="I15" s="154">
        <f t="shared" si="17"/>
        <v>19</v>
      </c>
      <c r="J15" s="154">
        <f t="shared" si="17"/>
        <v>2202.5866415890364</v>
      </c>
      <c r="K15" s="155">
        <f t="shared" si="17"/>
        <v>115.92561271521244</v>
      </c>
      <c r="L15" s="449"/>
      <c r="M15" s="154">
        <f t="shared" si="2"/>
        <v>10</v>
      </c>
      <c r="N15" s="463"/>
      <c r="O15" s="463"/>
      <c r="P15" s="152"/>
      <c r="Q15" s="152"/>
      <c r="R15" s="178" t="str">
        <f t="shared" si="3"/>
        <v/>
      </c>
      <c r="S15" s="95" t="str">
        <f t="shared" si="4"/>
        <v/>
      </c>
      <c r="T15" s="461"/>
      <c r="U15" s="152"/>
      <c r="V15" s="152"/>
      <c r="W15" s="178" t="str">
        <f t="shared" si="5"/>
        <v/>
      </c>
      <c r="X15" s="95" t="str">
        <f t="shared" si="6"/>
        <v/>
      </c>
      <c r="Y15" s="461"/>
      <c r="Z15" s="152"/>
      <c r="AA15" s="152"/>
      <c r="AB15" s="178" t="str">
        <f t="shared" si="7"/>
        <v/>
      </c>
      <c r="AC15" s="95" t="str">
        <f t="shared" si="8"/>
        <v/>
      </c>
      <c r="AD15" s="461"/>
      <c r="AE15" s="152">
        <v>19</v>
      </c>
      <c r="AF15" s="152">
        <v>2189.7029702970303</v>
      </c>
      <c r="AG15" s="178">
        <f t="shared" si="9"/>
        <v>115.24752475247529</v>
      </c>
      <c r="AH15" s="95">
        <f t="shared" si="10"/>
        <v>13</v>
      </c>
      <c r="AI15" s="461"/>
      <c r="AJ15" s="152">
        <v>19</v>
      </c>
      <c r="AK15" s="152">
        <v>2194.8000000000006</v>
      </c>
      <c r="AL15" s="178">
        <f t="shared" si="11"/>
        <v>115.51578947368425</v>
      </c>
      <c r="AM15" s="95">
        <f t="shared" si="12"/>
        <v>11</v>
      </c>
      <c r="AN15" s="461"/>
      <c r="AO15" s="152">
        <v>19</v>
      </c>
      <c r="AP15" s="152">
        <v>2212.9125615763551</v>
      </c>
      <c r="AQ15" s="178">
        <f t="shared" si="13"/>
        <v>116.46908218822921</v>
      </c>
      <c r="AR15" s="95">
        <f t="shared" si="14"/>
        <v>10</v>
      </c>
      <c r="AS15" s="461"/>
      <c r="AT15" s="152">
        <v>19</v>
      </c>
      <c r="AU15" s="152">
        <v>2212.9310344827591</v>
      </c>
      <c r="AV15" s="178">
        <f t="shared" si="15"/>
        <v>116.47005444646101</v>
      </c>
      <c r="AW15" s="95">
        <f t="shared" si="16"/>
        <v>10</v>
      </c>
      <c r="AX15" s="461"/>
    </row>
    <row r="16" spans="1:50" ht="14.25" hidden="1">
      <c r="A16" s="76"/>
      <c r="B16" s="450"/>
      <c r="C16" s="95">
        <v>10</v>
      </c>
      <c r="D16" s="95" t="s">
        <v>437</v>
      </c>
      <c r="E16" s="152">
        <v>18</v>
      </c>
      <c r="F16" s="95">
        <v>2400</v>
      </c>
      <c r="G16" s="178">
        <f t="shared" si="1"/>
        <v>133.33333333333334</v>
      </c>
      <c r="H16" s="461"/>
      <c r="I16" s="154">
        <f t="shared" si="17"/>
        <v>18</v>
      </c>
      <c r="J16" s="154">
        <f t="shared" si="17"/>
        <v>2207.3850016262804</v>
      </c>
      <c r="K16" s="155">
        <f t="shared" si="17"/>
        <v>122.63250009034891</v>
      </c>
      <c r="L16" s="449"/>
      <c r="M16" s="154">
        <f t="shared" si="2"/>
        <v>5</v>
      </c>
      <c r="N16" s="463"/>
      <c r="O16" s="463"/>
      <c r="P16" s="152"/>
      <c r="Q16" s="152"/>
      <c r="R16" s="178" t="str">
        <f t="shared" si="3"/>
        <v/>
      </c>
      <c r="S16" s="95" t="str">
        <f t="shared" si="4"/>
        <v/>
      </c>
      <c r="T16" s="461"/>
      <c r="U16" s="152"/>
      <c r="V16" s="152"/>
      <c r="W16" s="178" t="str">
        <f t="shared" si="5"/>
        <v/>
      </c>
      <c r="X16" s="95" t="str">
        <f t="shared" si="6"/>
        <v/>
      </c>
      <c r="Y16" s="461"/>
      <c r="Z16" s="152"/>
      <c r="AA16" s="152"/>
      <c r="AB16" s="178" t="str">
        <f t="shared" si="7"/>
        <v/>
      </c>
      <c r="AC16" s="95" t="str">
        <f t="shared" si="8"/>
        <v/>
      </c>
      <c r="AD16" s="461"/>
      <c r="AE16" s="152">
        <v>18</v>
      </c>
      <c r="AF16" s="152">
        <v>2191.3846153846148</v>
      </c>
      <c r="AG16" s="178">
        <f t="shared" si="9"/>
        <v>121.74358974358971</v>
      </c>
      <c r="AH16" s="95">
        <f t="shared" si="10"/>
        <v>7</v>
      </c>
      <c r="AI16" s="461"/>
      <c r="AJ16" s="152">
        <v>18</v>
      </c>
      <c r="AK16" s="152">
        <v>2215.4545454545455</v>
      </c>
      <c r="AL16" s="178">
        <f t="shared" si="11"/>
        <v>123.08080808080808</v>
      </c>
      <c r="AM16" s="95">
        <f t="shared" si="12"/>
        <v>5</v>
      </c>
      <c r="AN16" s="461"/>
      <c r="AO16" s="152">
        <v>18</v>
      </c>
      <c r="AP16" s="152">
        <v>2213.8636363636365</v>
      </c>
      <c r="AQ16" s="178">
        <f t="shared" si="13"/>
        <v>122.99242424242425</v>
      </c>
      <c r="AR16" s="95">
        <f t="shared" si="14"/>
        <v>5</v>
      </c>
      <c r="AS16" s="461"/>
      <c r="AT16" s="152">
        <v>18</v>
      </c>
      <c r="AU16" s="152">
        <v>2208.8372093023249</v>
      </c>
      <c r="AV16" s="178">
        <f t="shared" si="15"/>
        <v>122.71317829457361</v>
      </c>
      <c r="AW16" s="95">
        <f t="shared" si="16"/>
        <v>5</v>
      </c>
      <c r="AX16" s="461"/>
    </row>
    <row r="17" spans="2:50" hidden="1">
      <c r="B17" s="450"/>
      <c r="C17" s="95">
        <v>11</v>
      </c>
      <c r="D17" s="95" t="s">
        <v>438</v>
      </c>
      <c r="E17" s="95">
        <v>19</v>
      </c>
      <c r="F17" s="95">
        <v>2400</v>
      </c>
      <c r="G17" s="178">
        <f t="shared" si="1"/>
        <v>126.31578947368421</v>
      </c>
      <c r="H17" s="461"/>
      <c r="I17" s="154">
        <f t="shared" si="17"/>
        <v>19</v>
      </c>
      <c r="J17" s="154">
        <f t="shared" si="17"/>
        <v>2197.8327375946164</v>
      </c>
      <c r="K17" s="155">
        <f t="shared" si="17"/>
        <v>115.67540724182194</v>
      </c>
      <c r="L17" s="449"/>
      <c r="M17" s="154">
        <f t="shared" si="2"/>
        <v>11</v>
      </c>
      <c r="N17" s="463"/>
      <c r="O17" s="463"/>
      <c r="P17" s="95"/>
      <c r="Q17" s="95"/>
      <c r="R17" s="178" t="str">
        <f t="shared" si="3"/>
        <v/>
      </c>
      <c r="S17" s="95" t="str">
        <f t="shared" si="4"/>
        <v/>
      </c>
      <c r="T17" s="461"/>
      <c r="U17" s="95"/>
      <c r="V17" s="95"/>
      <c r="W17" s="178" t="str">
        <f t="shared" si="5"/>
        <v/>
      </c>
      <c r="X17" s="95" t="str">
        <f t="shared" si="6"/>
        <v/>
      </c>
      <c r="Y17" s="461"/>
      <c r="Z17" s="95"/>
      <c r="AA17" s="95"/>
      <c r="AB17" s="178" t="str">
        <f t="shared" si="7"/>
        <v/>
      </c>
      <c r="AC17" s="95" t="str">
        <f t="shared" si="8"/>
        <v/>
      </c>
      <c r="AD17" s="461"/>
      <c r="AE17" s="95">
        <v>19</v>
      </c>
      <c r="AF17" s="152">
        <v>2197.5000000000014</v>
      </c>
      <c r="AG17" s="178">
        <f t="shared" si="9"/>
        <v>115.65789473684218</v>
      </c>
      <c r="AH17" s="95">
        <f t="shared" si="10"/>
        <v>11</v>
      </c>
      <c r="AI17" s="461"/>
      <c r="AJ17" s="95">
        <v>19</v>
      </c>
      <c r="AK17" s="152">
        <v>2193.6585365853653</v>
      </c>
      <c r="AL17" s="178">
        <f t="shared" si="11"/>
        <v>115.45571245186133</v>
      </c>
      <c r="AM17" s="95">
        <f t="shared" si="12"/>
        <v>13</v>
      </c>
      <c r="AN17" s="461"/>
      <c r="AO17" s="95">
        <v>19</v>
      </c>
      <c r="AP17" s="152">
        <v>2197.2413793103433</v>
      </c>
      <c r="AQ17" s="178">
        <f t="shared" si="13"/>
        <v>115.64428312159701</v>
      </c>
      <c r="AR17" s="95">
        <f t="shared" si="14"/>
        <v>11</v>
      </c>
      <c r="AS17" s="461"/>
      <c r="AT17" s="95">
        <v>19</v>
      </c>
      <c r="AU17" s="152">
        <v>2202.9310344827572</v>
      </c>
      <c r="AV17" s="178">
        <f t="shared" si="15"/>
        <v>115.94373865698722</v>
      </c>
      <c r="AW17" s="95">
        <f t="shared" si="16"/>
        <v>11</v>
      </c>
      <c r="AX17" s="461"/>
    </row>
    <row r="18" spans="2:50" hidden="1">
      <c r="B18" s="450"/>
      <c r="C18" s="95">
        <v>12</v>
      </c>
      <c r="D18" s="95" t="s">
        <v>439</v>
      </c>
      <c r="E18" s="95">
        <v>19</v>
      </c>
      <c r="F18" s="95">
        <v>2400</v>
      </c>
      <c r="G18" s="178">
        <f t="shared" si="1"/>
        <v>126.31578947368421</v>
      </c>
      <c r="H18" s="461"/>
      <c r="I18" s="154">
        <f t="shared" si="17"/>
        <v>19</v>
      </c>
      <c r="J18" s="154">
        <f t="shared" si="17"/>
        <v>2233.5971988795527</v>
      </c>
      <c r="K18" s="155">
        <f t="shared" si="17"/>
        <v>117.55774730945012</v>
      </c>
      <c r="L18" s="449"/>
      <c r="M18" s="154">
        <f t="shared" si="2"/>
        <v>9</v>
      </c>
      <c r="N18" s="463"/>
      <c r="O18" s="463"/>
      <c r="P18" s="95"/>
      <c r="Q18" s="95"/>
      <c r="R18" s="178" t="str">
        <f t="shared" si="3"/>
        <v/>
      </c>
      <c r="S18" s="95" t="str">
        <f t="shared" si="4"/>
        <v/>
      </c>
      <c r="T18" s="461"/>
      <c r="U18" s="95"/>
      <c r="V18" s="95"/>
      <c r="W18" s="178" t="str">
        <f t="shared" si="5"/>
        <v/>
      </c>
      <c r="X18" s="95" t="str">
        <f t="shared" si="6"/>
        <v/>
      </c>
      <c r="Y18" s="461"/>
      <c r="Z18" s="95"/>
      <c r="AA18" s="95"/>
      <c r="AB18" s="178" t="str">
        <f t="shared" si="7"/>
        <v/>
      </c>
      <c r="AC18" s="95" t="str">
        <f t="shared" si="8"/>
        <v/>
      </c>
      <c r="AD18" s="461"/>
      <c r="AE18" s="95">
        <v>19</v>
      </c>
      <c r="AF18" s="152">
        <v>2234.4000000000005</v>
      </c>
      <c r="AG18" s="178">
        <f t="shared" si="9"/>
        <v>117.60000000000002</v>
      </c>
      <c r="AH18" s="95">
        <f t="shared" si="10"/>
        <v>9</v>
      </c>
      <c r="AI18" s="461"/>
      <c r="AJ18" s="95">
        <v>19</v>
      </c>
      <c r="AK18" s="152">
        <v>2253.3333333333348</v>
      </c>
      <c r="AL18" s="178">
        <f t="shared" si="11"/>
        <v>118.59649122807025</v>
      </c>
      <c r="AM18" s="95">
        <f t="shared" si="12"/>
        <v>9</v>
      </c>
      <c r="AN18" s="461"/>
      <c r="AO18" s="95">
        <v>19</v>
      </c>
      <c r="AP18" s="152">
        <v>2233.7142857142862</v>
      </c>
      <c r="AQ18" s="178">
        <f t="shared" si="13"/>
        <v>117.56390977443611</v>
      </c>
      <c r="AR18" s="95">
        <f t="shared" si="14"/>
        <v>9</v>
      </c>
      <c r="AS18" s="461"/>
      <c r="AT18" s="95">
        <v>19</v>
      </c>
      <c r="AU18" s="152">
        <v>2212.9411764705883</v>
      </c>
      <c r="AV18" s="178">
        <f t="shared" si="15"/>
        <v>116.47058823529412</v>
      </c>
      <c r="AW18" s="95">
        <f t="shared" si="16"/>
        <v>9</v>
      </c>
      <c r="AX18" s="461"/>
    </row>
    <row r="19" spans="2:50" hidden="1">
      <c r="B19" s="450"/>
      <c r="C19" s="95">
        <v>13</v>
      </c>
      <c r="D19" s="95" t="s">
        <v>440</v>
      </c>
      <c r="E19" s="95">
        <v>19</v>
      </c>
      <c r="F19" s="95">
        <v>2400</v>
      </c>
      <c r="G19" s="178">
        <f t="shared" si="1"/>
        <v>126.31578947368421</v>
      </c>
      <c r="H19" s="461"/>
      <c r="I19" s="154">
        <f t="shared" si="17"/>
        <v>19</v>
      </c>
      <c r="J19" s="154">
        <f t="shared" si="17"/>
        <v>2197.1637519872811</v>
      </c>
      <c r="K19" s="155">
        <f t="shared" si="17"/>
        <v>115.64019747301479</v>
      </c>
      <c r="L19" s="449"/>
      <c r="M19" s="154">
        <f t="shared" si="2"/>
        <v>12</v>
      </c>
      <c r="N19" s="463"/>
      <c r="O19" s="463"/>
      <c r="P19" s="95"/>
      <c r="Q19" s="95"/>
      <c r="R19" s="178" t="str">
        <f t="shared" si="3"/>
        <v/>
      </c>
      <c r="S19" s="95" t="str">
        <f t="shared" si="4"/>
        <v/>
      </c>
      <c r="T19" s="461"/>
      <c r="U19" s="95"/>
      <c r="V19" s="95"/>
      <c r="W19" s="178" t="str">
        <f t="shared" si="5"/>
        <v/>
      </c>
      <c r="X19" s="95" t="str">
        <f t="shared" si="6"/>
        <v/>
      </c>
      <c r="Y19" s="461"/>
      <c r="Z19" s="95"/>
      <c r="AA19" s="95"/>
      <c r="AB19" s="178" t="str">
        <f t="shared" si="7"/>
        <v/>
      </c>
      <c r="AC19" s="95" t="str">
        <f t="shared" si="8"/>
        <v/>
      </c>
      <c r="AD19" s="461"/>
      <c r="AE19" s="95">
        <v>19</v>
      </c>
      <c r="AF19" s="152">
        <v>2196.0000000000005</v>
      </c>
      <c r="AG19" s="178">
        <f t="shared" si="9"/>
        <v>115.57894736842108</v>
      </c>
      <c r="AH19" s="95">
        <f t="shared" si="10"/>
        <v>12</v>
      </c>
      <c r="AI19" s="461"/>
      <c r="AJ19" s="95">
        <v>19</v>
      </c>
      <c r="AK19" s="152">
        <v>2209.4117647058815</v>
      </c>
      <c r="AL19" s="178">
        <f t="shared" si="11"/>
        <v>116.28482972136219</v>
      </c>
      <c r="AM19" s="95">
        <f t="shared" si="12"/>
        <v>10</v>
      </c>
      <c r="AN19" s="461"/>
      <c r="AO19" s="95">
        <v>19</v>
      </c>
      <c r="AP19" s="152">
        <v>2189.9999999999995</v>
      </c>
      <c r="AQ19" s="178">
        <f t="shared" si="13"/>
        <v>115.26315789473682</v>
      </c>
      <c r="AR19" s="95">
        <f t="shared" si="14"/>
        <v>13</v>
      </c>
      <c r="AS19" s="461"/>
      <c r="AT19" s="95">
        <v>19</v>
      </c>
      <c r="AU19" s="152">
        <v>2193.2432432432429</v>
      </c>
      <c r="AV19" s="178">
        <f t="shared" si="15"/>
        <v>115.4338549075391</v>
      </c>
      <c r="AW19" s="95">
        <f t="shared" si="16"/>
        <v>13</v>
      </c>
      <c r="AX19" s="461"/>
    </row>
    <row r="20" spans="2:50" hidden="1">
      <c r="B20" s="450"/>
      <c r="C20" s="95">
        <v>14</v>
      </c>
      <c r="D20" s="95" t="s">
        <v>441</v>
      </c>
      <c r="E20" s="95">
        <v>15</v>
      </c>
      <c r="F20" s="95">
        <v>2400</v>
      </c>
      <c r="G20" s="178">
        <f t="shared" si="1"/>
        <v>160</v>
      </c>
      <c r="H20" s="461"/>
      <c r="I20" s="154">
        <f t="shared" si="17"/>
        <v>15</v>
      </c>
      <c r="J20" s="154">
        <f t="shared" si="17"/>
        <v>2193.5377524618361</v>
      </c>
      <c r="K20" s="155">
        <f t="shared" si="17"/>
        <v>146.23585016412241</v>
      </c>
      <c r="L20" s="449"/>
      <c r="M20" s="154">
        <f t="shared" si="2"/>
        <v>2</v>
      </c>
      <c r="N20" s="463"/>
      <c r="O20" s="463"/>
      <c r="P20" s="95"/>
      <c r="Q20" s="95"/>
      <c r="R20" s="178" t="str">
        <f t="shared" si="3"/>
        <v/>
      </c>
      <c r="S20" s="95" t="str">
        <f t="shared" si="4"/>
        <v/>
      </c>
      <c r="T20" s="461"/>
      <c r="U20" s="95"/>
      <c r="V20" s="95"/>
      <c r="W20" s="178" t="str">
        <f t="shared" si="5"/>
        <v/>
      </c>
      <c r="X20" s="95" t="str">
        <f t="shared" si="6"/>
        <v/>
      </c>
      <c r="Y20" s="461"/>
      <c r="Z20" s="95"/>
      <c r="AA20" s="95"/>
      <c r="AB20" s="178" t="str">
        <f t="shared" si="7"/>
        <v/>
      </c>
      <c r="AC20" s="95" t="str">
        <f t="shared" si="8"/>
        <v/>
      </c>
      <c r="AD20" s="461"/>
      <c r="AE20" s="95">
        <v>15</v>
      </c>
      <c r="AF20" s="152">
        <v>2194.7191011235959</v>
      </c>
      <c r="AG20" s="178">
        <f t="shared" si="9"/>
        <v>146.31460674157307</v>
      </c>
      <c r="AH20" s="95">
        <f t="shared" si="10"/>
        <v>2</v>
      </c>
      <c r="AI20" s="461"/>
      <c r="AJ20" s="95">
        <v>15</v>
      </c>
      <c r="AK20" s="152">
        <v>2196.5363128491613</v>
      </c>
      <c r="AL20" s="178">
        <f t="shared" si="11"/>
        <v>146.43575418994408</v>
      </c>
      <c r="AM20" s="95">
        <f t="shared" si="12"/>
        <v>2</v>
      </c>
      <c r="AN20" s="461"/>
      <c r="AO20" s="95">
        <v>15</v>
      </c>
      <c r="AP20" s="152">
        <v>2190.7879924953086</v>
      </c>
      <c r="AQ20" s="178">
        <f t="shared" si="13"/>
        <v>146.05253283302056</v>
      </c>
      <c r="AR20" s="95">
        <f t="shared" si="14"/>
        <v>2</v>
      </c>
      <c r="AS20" s="461"/>
      <c r="AT20" s="95">
        <v>15</v>
      </c>
      <c r="AU20" s="152">
        <v>2192.1076033792792</v>
      </c>
      <c r="AV20" s="178">
        <f t="shared" si="15"/>
        <v>146.14050689195196</v>
      </c>
      <c r="AW20" s="95">
        <f t="shared" si="16"/>
        <v>2</v>
      </c>
      <c r="AX20" s="461"/>
    </row>
    <row r="21" spans="2:50" hidden="1">
      <c r="B21" s="450"/>
      <c r="C21" s="95">
        <v>15</v>
      </c>
      <c r="D21" s="95" t="s">
        <v>442</v>
      </c>
      <c r="E21" s="95">
        <v>15</v>
      </c>
      <c r="F21" s="95">
        <v>2400</v>
      </c>
      <c r="G21" s="178">
        <f t="shared" si="1"/>
        <v>160</v>
      </c>
      <c r="H21" s="461"/>
      <c r="I21" s="154">
        <f t="shared" si="17"/>
        <v>15</v>
      </c>
      <c r="J21" s="154">
        <f t="shared" si="17"/>
        <v>2198.6798207522465</v>
      </c>
      <c r="K21" s="155">
        <f t="shared" si="17"/>
        <v>146.57865471681646</v>
      </c>
      <c r="L21" s="449"/>
      <c r="M21" s="154">
        <f t="shared" si="2"/>
        <v>1</v>
      </c>
      <c r="N21" s="463"/>
      <c r="O21" s="463"/>
      <c r="P21" s="95"/>
      <c r="Q21" s="95"/>
      <c r="R21" s="178" t="str">
        <f t="shared" si="3"/>
        <v/>
      </c>
      <c r="S21" s="95" t="str">
        <f t="shared" si="4"/>
        <v/>
      </c>
      <c r="T21" s="461"/>
      <c r="U21" s="95"/>
      <c r="V21" s="95"/>
      <c r="W21" s="178" t="str">
        <f t="shared" si="5"/>
        <v/>
      </c>
      <c r="X21" s="95" t="str">
        <f t="shared" si="6"/>
        <v/>
      </c>
      <c r="Y21" s="461"/>
      <c r="Z21" s="95"/>
      <c r="AA21" s="95"/>
      <c r="AB21" s="178" t="str">
        <f t="shared" si="7"/>
        <v/>
      </c>
      <c r="AC21" s="95" t="str">
        <f t="shared" si="8"/>
        <v/>
      </c>
      <c r="AD21" s="461"/>
      <c r="AE21" s="95">
        <v>15</v>
      </c>
      <c r="AF21" s="152">
        <v>2200.74074074074</v>
      </c>
      <c r="AG21" s="178">
        <f t="shared" si="9"/>
        <v>146.71604938271599</v>
      </c>
      <c r="AH21" s="95">
        <f t="shared" si="10"/>
        <v>1</v>
      </c>
      <c r="AI21" s="461"/>
      <c r="AJ21" s="95">
        <v>15</v>
      </c>
      <c r="AK21" s="152">
        <v>2198.3132530120474</v>
      </c>
      <c r="AL21" s="178">
        <f t="shared" si="11"/>
        <v>146.55421686746982</v>
      </c>
      <c r="AM21" s="95">
        <f t="shared" si="12"/>
        <v>1</v>
      </c>
      <c r="AN21" s="461"/>
      <c r="AO21" s="95">
        <v>15</v>
      </c>
      <c r="AP21" s="152">
        <v>2200.1652892561988</v>
      </c>
      <c r="AQ21" s="178">
        <f t="shared" si="13"/>
        <v>146.67768595041326</v>
      </c>
      <c r="AR21" s="95">
        <f t="shared" si="14"/>
        <v>1</v>
      </c>
      <c r="AS21" s="461"/>
      <c r="AT21" s="95">
        <v>15</v>
      </c>
      <c r="AU21" s="152">
        <v>2195.5000000000005</v>
      </c>
      <c r="AV21" s="178">
        <f t="shared" si="15"/>
        <v>146.3666666666667</v>
      </c>
      <c r="AW21" s="95">
        <f t="shared" si="16"/>
        <v>1</v>
      </c>
      <c r="AX21" s="461"/>
    </row>
    <row r="22" spans="2:50" hidden="1">
      <c r="B22" s="450"/>
      <c r="C22" s="95">
        <v>16</v>
      </c>
      <c r="D22" s="94" t="s">
        <v>502</v>
      </c>
      <c r="E22" s="95">
        <v>19</v>
      </c>
      <c r="F22" s="95">
        <v>2400</v>
      </c>
      <c r="G22" s="178">
        <f t="shared" si="1"/>
        <v>126.31578947368421</v>
      </c>
      <c r="H22" s="462"/>
      <c r="I22" s="154">
        <f t="shared" ref="I22" si="18">IFERROR(AVERAGE(P22,U22,Z22,AE22,AJ22,AO22,AT22),"")</f>
        <v>19</v>
      </c>
      <c r="J22" s="154">
        <f t="shared" ref="J22" si="19">IFERROR(AVERAGE(Q22,V22,AA22,AF22,AK22,AP22,AU22),"")</f>
        <v>2196.5652638256529</v>
      </c>
      <c r="K22" s="155">
        <f t="shared" ref="K22" si="20">IFERROR(AVERAGE(R22,W22,AB22,AG22,AL22,AQ22,AV22),"")</f>
        <v>115.608698096087</v>
      </c>
      <c r="L22" s="449"/>
      <c r="M22" s="154">
        <f t="shared" si="2"/>
        <v>13</v>
      </c>
      <c r="N22" s="447"/>
      <c r="O22" s="447"/>
      <c r="P22" s="95"/>
      <c r="Q22" s="95"/>
      <c r="R22" s="178" t="str">
        <f t="shared" ref="R22" si="21">IFERROR(Q22/P22,"")</f>
        <v/>
      </c>
      <c r="S22" s="95" t="str">
        <f t="shared" si="4"/>
        <v/>
      </c>
      <c r="T22" s="462"/>
      <c r="U22" s="95"/>
      <c r="V22" s="95"/>
      <c r="W22" s="178" t="str">
        <f t="shared" ref="W22" si="22">IFERROR(V22/U22,"")</f>
        <v/>
      </c>
      <c r="X22" s="95" t="str">
        <f t="shared" si="6"/>
        <v/>
      </c>
      <c r="Y22" s="462"/>
      <c r="Z22" s="95"/>
      <c r="AA22" s="95"/>
      <c r="AB22" s="178" t="str">
        <f t="shared" ref="AB22" si="23">IFERROR(AA22/Z22,"")</f>
        <v/>
      </c>
      <c r="AC22" s="95" t="str">
        <f t="shared" si="8"/>
        <v/>
      </c>
      <c r="AD22" s="462"/>
      <c r="AE22" s="95">
        <v>19</v>
      </c>
      <c r="AF22" s="152">
        <v>2200.3960396039615</v>
      </c>
      <c r="AG22" s="178">
        <f t="shared" ref="AG22" si="24">IFERROR(AF22/AE22,"")</f>
        <v>115.81031787389271</v>
      </c>
      <c r="AH22" s="95">
        <f t="shared" si="10"/>
        <v>10</v>
      </c>
      <c r="AI22" s="462"/>
      <c r="AJ22" s="95">
        <v>19</v>
      </c>
      <c r="AK22" s="152">
        <v>2194.455445544555</v>
      </c>
      <c r="AL22" s="178">
        <f t="shared" si="11"/>
        <v>115.49765502866079</v>
      </c>
      <c r="AM22" s="95">
        <f t="shared" si="12"/>
        <v>12</v>
      </c>
      <c r="AN22" s="462"/>
      <c r="AO22" s="95">
        <v>19</v>
      </c>
      <c r="AP22" s="152">
        <v>2191.5555555555557</v>
      </c>
      <c r="AQ22" s="178">
        <f t="shared" ref="AQ22" si="25">IFERROR(AP22/AO22,"")</f>
        <v>115.34502923976609</v>
      </c>
      <c r="AR22" s="95">
        <f t="shared" si="14"/>
        <v>12</v>
      </c>
      <c r="AS22" s="462"/>
      <c r="AT22" s="95">
        <v>19</v>
      </c>
      <c r="AU22" s="152">
        <v>2199.8540145985403</v>
      </c>
      <c r="AV22" s="178">
        <f t="shared" ref="AV22" si="26">IFERROR(AU22/AT22,"")</f>
        <v>115.78179024202844</v>
      </c>
      <c r="AW22" s="95">
        <f t="shared" si="16"/>
        <v>12</v>
      </c>
      <c r="AX22" s="462"/>
    </row>
    <row r="23" spans="2:50" ht="15.75" hidden="1">
      <c r="B23" s="443" t="s">
        <v>167</v>
      </c>
      <c r="C23" s="444"/>
      <c r="D23" s="444"/>
      <c r="E23" s="444"/>
      <c r="F23" s="444"/>
      <c r="G23" s="444"/>
      <c r="H23" s="444"/>
      <c r="I23" s="151"/>
      <c r="J23" s="151"/>
      <c r="K23" s="151"/>
      <c r="L23" s="151"/>
      <c r="M23" s="151"/>
      <c r="N23" s="433" t="s">
        <v>159</v>
      </c>
      <c r="O23" s="446" t="s">
        <v>106</v>
      </c>
      <c r="P23" s="448">
        <v>45874</v>
      </c>
      <c r="Q23" s="435"/>
      <c r="R23" s="435"/>
      <c r="S23" s="435"/>
      <c r="T23" s="435"/>
      <c r="U23" s="448">
        <v>45875</v>
      </c>
      <c r="V23" s="435"/>
      <c r="W23" s="435"/>
      <c r="X23" s="435"/>
      <c r="Y23" s="435"/>
      <c r="Z23" s="448">
        <v>45876</v>
      </c>
      <c r="AA23" s="435"/>
      <c r="AB23" s="435"/>
      <c r="AC23" s="435"/>
      <c r="AD23" s="435"/>
      <c r="AE23" s="448">
        <v>45877</v>
      </c>
      <c r="AF23" s="435"/>
      <c r="AG23" s="435"/>
      <c r="AH23" s="435"/>
      <c r="AI23" s="435"/>
      <c r="AJ23" s="448">
        <v>45878</v>
      </c>
      <c r="AK23" s="435"/>
      <c r="AL23" s="435"/>
      <c r="AM23" s="435"/>
      <c r="AN23" s="435"/>
      <c r="AO23" s="448">
        <v>45879</v>
      </c>
      <c r="AP23" s="435"/>
      <c r="AQ23" s="435"/>
      <c r="AR23" s="435"/>
      <c r="AS23" s="435"/>
      <c r="AT23" s="448">
        <v>45880</v>
      </c>
      <c r="AU23" s="435"/>
      <c r="AV23" s="435"/>
      <c r="AW23" s="435"/>
      <c r="AX23" s="435"/>
    </row>
    <row r="24" spans="2:50" ht="15.75" hidden="1">
      <c r="B24" s="445"/>
      <c r="C24" s="445"/>
      <c r="D24" s="445"/>
      <c r="E24" s="445"/>
      <c r="F24" s="445"/>
      <c r="G24" s="445"/>
      <c r="H24" s="445"/>
      <c r="I24" s="151"/>
      <c r="J24" s="151"/>
      <c r="K24" s="151"/>
      <c r="L24" s="151"/>
      <c r="M24" s="151"/>
      <c r="N24" s="433"/>
      <c r="O24" s="447"/>
      <c r="P24" s="448" t="s">
        <v>120</v>
      </c>
      <c r="Q24" s="435"/>
      <c r="R24" s="435"/>
      <c r="S24" s="435"/>
      <c r="T24" s="435"/>
      <c r="U24" s="448" t="s">
        <v>114</v>
      </c>
      <c r="V24" s="435"/>
      <c r="W24" s="435"/>
      <c r="X24" s="435"/>
      <c r="Y24" s="435"/>
      <c r="Z24" s="448" t="s">
        <v>115</v>
      </c>
      <c r="AA24" s="435"/>
      <c r="AB24" s="435"/>
      <c r="AC24" s="435"/>
      <c r="AD24" s="435"/>
      <c r="AE24" s="448" t="s">
        <v>116</v>
      </c>
      <c r="AF24" s="435"/>
      <c r="AG24" s="435"/>
      <c r="AH24" s="435"/>
      <c r="AI24" s="435"/>
      <c r="AJ24" s="448" t="s">
        <v>117</v>
      </c>
      <c r="AK24" s="435"/>
      <c r="AL24" s="435"/>
      <c r="AM24" s="435"/>
      <c r="AN24" s="435"/>
      <c r="AO24" s="448" t="s">
        <v>118</v>
      </c>
      <c r="AP24" s="435"/>
      <c r="AQ24" s="435"/>
      <c r="AR24" s="435"/>
      <c r="AS24" s="435"/>
      <c r="AT24" s="448" t="s">
        <v>119</v>
      </c>
      <c r="AU24" s="435"/>
      <c r="AV24" s="435"/>
      <c r="AW24" s="435"/>
      <c r="AX24" s="435"/>
    </row>
    <row r="25" spans="2:50" hidden="1">
      <c r="B25" s="433" t="s">
        <v>155</v>
      </c>
      <c r="C25" s="433" t="s">
        <v>147</v>
      </c>
      <c r="D25" s="433"/>
      <c r="E25" s="433" t="s">
        <v>149</v>
      </c>
      <c r="F25" s="433"/>
      <c r="G25" s="433"/>
      <c r="H25" s="440" t="s">
        <v>156</v>
      </c>
      <c r="I25" s="434" t="s">
        <v>225</v>
      </c>
      <c r="J25" s="434"/>
      <c r="K25" s="434"/>
      <c r="L25" s="434" t="s">
        <v>156</v>
      </c>
      <c r="M25" s="434" t="s">
        <v>168</v>
      </c>
      <c r="N25" s="446"/>
      <c r="O25" s="446" t="s">
        <v>158</v>
      </c>
      <c r="P25" s="430" t="s">
        <v>152</v>
      </c>
      <c r="Q25" s="431"/>
      <c r="R25" s="431"/>
      <c r="S25" s="432"/>
      <c r="T25" s="433" t="s">
        <v>156</v>
      </c>
      <c r="U25" s="430" t="s">
        <v>152</v>
      </c>
      <c r="V25" s="431"/>
      <c r="W25" s="431"/>
      <c r="X25" s="432"/>
      <c r="Y25" s="433" t="s">
        <v>156</v>
      </c>
      <c r="Z25" s="430" t="s">
        <v>152</v>
      </c>
      <c r="AA25" s="431"/>
      <c r="AB25" s="431"/>
      <c r="AC25" s="432"/>
      <c r="AD25" s="433" t="s">
        <v>156</v>
      </c>
      <c r="AE25" s="430" t="s">
        <v>152</v>
      </c>
      <c r="AF25" s="431"/>
      <c r="AG25" s="431"/>
      <c r="AH25" s="432"/>
      <c r="AI25" s="433" t="s">
        <v>156</v>
      </c>
      <c r="AJ25" s="430" t="s">
        <v>152</v>
      </c>
      <c r="AK25" s="431"/>
      <c r="AL25" s="431"/>
      <c r="AM25" s="432"/>
      <c r="AN25" s="433" t="s">
        <v>156</v>
      </c>
      <c r="AO25" s="430" t="s">
        <v>152</v>
      </c>
      <c r="AP25" s="431"/>
      <c r="AQ25" s="431"/>
      <c r="AR25" s="432"/>
      <c r="AS25" s="433" t="s">
        <v>156</v>
      </c>
      <c r="AT25" s="430" t="s">
        <v>152</v>
      </c>
      <c r="AU25" s="431"/>
      <c r="AV25" s="431"/>
      <c r="AW25" s="432"/>
      <c r="AX25" s="433" t="s">
        <v>156</v>
      </c>
    </row>
    <row r="26" spans="2:50" hidden="1">
      <c r="B26" s="433"/>
      <c r="C26" s="433"/>
      <c r="D26" s="433"/>
      <c r="E26" s="433" t="s">
        <v>148</v>
      </c>
      <c r="F26" s="433"/>
      <c r="G26" s="433"/>
      <c r="H26" s="441"/>
      <c r="I26" s="434" t="s">
        <v>148</v>
      </c>
      <c r="J26" s="434"/>
      <c r="K26" s="434"/>
      <c r="L26" s="434"/>
      <c r="M26" s="434"/>
      <c r="N26" s="463"/>
      <c r="O26" s="463"/>
      <c r="P26" s="430" t="s">
        <v>153</v>
      </c>
      <c r="Q26" s="431"/>
      <c r="R26" s="431"/>
      <c r="S26" s="432"/>
      <c r="T26" s="433"/>
      <c r="U26" s="430" t="s">
        <v>153</v>
      </c>
      <c r="V26" s="431"/>
      <c r="W26" s="431"/>
      <c r="X26" s="432"/>
      <c r="Y26" s="433"/>
      <c r="Z26" s="430" t="s">
        <v>153</v>
      </c>
      <c r="AA26" s="431"/>
      <c r="AB26" s="431"/>
      <c r="AC26" s="432"/>
      <c r="AD26" s="433"/>
      <c r="AE26" s="430" t="s">
        <v>153</v>
      </c>
      <c r="AF26" s="431"/>
      <c r="AG26" s="431"/>
      <c r="AH26" s="432"/>
      <c r="AI26" s="433"/>
      <c r="AJ26" s="430" t="s">
        <v>153</v>
      </c>
      <c r="AK26" s="431"/>
      <c r="AL26" s="431"/>
      <c r="AM26" s="432"/>
      <c r="AN26" s="433"/>
      <c r="AO26" s="430" t="s">
        <v>153</v>
      </c>
      <c r="AP26" s="431"/>
      <c r="AQ26" s="431"/>
      <c r="AR26" s="432"/>
      <c r="AS26" s="433"/>
      <c r="AT26" s="430" t="s">
        <v>153</v>
      </c>
      <c r="AU26" s="431"/>
      <c r="AV26" s="431"/>
      <c r="AW26" s="432"/>
      <c r="AX26" s="433"/>
    </row>
    <row r="27" spans="2:50" hidden="1">
      <c r="B27" s="433"/>
      <c r="C27" s="433"/>
      <c r="D27" s="433"/>
      <c r="E27" s="94" t="s">
        <v>150</v>
      </c>
      <c r="F27" s="94" t="s">
        <v>151</v>
      </c>
      <c r="G27" s="94" t="s">
        <v>154</v>
      </c>
      <c r="H27" s="442"/>
      <c r="I27" s="153" t="s">
        <v>150</v>
      </c>
      <c r="J27" s="153" t="s">
        <v>151</v>
      </c>
      <c r="K27" s="153" t="s">
        <v>154</v>
      </c>
      <c r="L27" s="434"/>
      <c r="M27" s="434"/>
      <c r="N27" s="463"/>
      <c r="O27" s="463"/>
      <c r="P27" s="94" t="s">
        <v>150</v>
      </c>
      <c r="Q27" s="94" t="s">
        <v>151</v>
      </c>
      <c r="R27" s="94" t="s">
        <v>154</v>
      </c>
      <c r="S27" s="94" t="s">
        <v>168</v>
      </c>
      <c r="T27" s="433"/>
      <c r="U27" s="94" t="s">
        <v>150</v>
      </c>
      <c r="V27" s="94" t="s">
        <v>151</v>
      </c>
      <c r="W27" s="94" t="s">
        <v>154</v>
      </c>
      <c r="X27" s="94" t="s">
        <v>168</v>
      </c>
      <c r="Y27" s="433"/>
      <c r="Z27" s="94" t="s">
        <v>150</v>
      </c>
      <c r="AA27" s="94" t="s">
        <v>151</v>
      </c>
      <c r="AB27" s="94" t="s">
        <v>154</v>
      </c>
      <c r="AC27" s="94" t="s">
        <v>168</v>
      </c>
      <c r="AD27" s="433"/>
      <c r="AE27" s="94" t="s">
        <v>150</v>
      </c>
      <c r="AF27" s="94" t="s">
        <v>151</v>
      </c>
      <c r="AG27" s="94" t="s">
        <v>154</v>
      </c>
      <c r="AH27" s="94" t="s">
        <v>168</v>
      </c>
      <c r="AI27" s="433"/>
      <c r="AJ27" s="94" t="s">
        <v>150</v>
      </c>
      <c r="AK27" s="94" t="s">
        <v>151</v>
      </c>
      <c r="AL27" s="94" t="s">
        <v>154</v>
      </c>
      <c r="AM27" s="94" t="s">
        <v>168</v>
      </c>
      <c r="AN27" s="433"/>
      <c r="AO27" s="94" t="s">
        <v>150</v>
      </c>
      <c r="AP27" s="94" t="s">
        <v>151</v>
      </c>
      <c r="AQ27" s="94" t="s">
        <v>154</v>
      </c>
      <c r="AR27" s="94" t="s">
        <v>168</v>
      </c>
      <c r="AS27" s="433"/>
      <c r="AT27" s="94" t="s">
        <v>150</v>
      </c>
      <c r="AU27" s="94" t="s">
        <v>151</v>
      </c>
      <c r="AV27" s="94" t="s">
        <v>154</v>
      </c>
      <c r="AW27" s="94" t="s">
        <v>168</v>
      </c>
      <c r="AX27" s="433"/>
    </row>
    <row r="28" spans="2:50" hidden="1">
      <c r="B28" s="435" t="s">
        <v>234</v>
      </c>
      <c r="C28" s="95">
        <v>1</v>
      </c>
      <c r="D28" s="95" t="s">
        <v>428</v>
      </c>
      <c r="E28" s="95">
        <v>20</v>
      </c>
      <c r="F28" s="95">
        <v>2400</v>
      </c>
      <c r="G28" s="178">
        <f>F28/E28</f>
        <v>120</v>
      </c>
      <c r="H28" s="436">
        <f>AVERAGE(G28:G44)</f>
        <v>134.47580889941113</v>
      </c>
      <c r="I28" s="154">
        <f>AVERAGE(P28,U28,Z28,AE28,AJ28,AO28,AT28)</f>
        <v>20</v>
      </c>
      <c r="J28" s="154">
        <f t="shared" ref="J28:K42" si="27">AVERAGE(Q28,V28,AA28,AF28,AK28,AP28,AU28)</f>
        <v>2212.5426845014922</v>
      </c>
      <c r="K28" s="155">
        <f>AVERAGE(R28,W28,AB28,AG28,AL28,AQ28,AV28)</f>
        <v>110.62713422507461</v>
      </c>
      <c r="L28" s="449">
        <f>IFERROR(AVERAGE(K28:K44),"-")</f>
        <v>123.97322500705297</v>
      </c>
      <c r="M28" s="154">
        <f>RANK(K28, K$28:K$44)</f>
        <v>15</v>
      </c>
      <c r="N28" s="463"/>
      <c r="O28" s="463"/>
      <c r="P28" s="95">
        <v>20</v>
      </c>
      <c r="Q28" s="152">
        <v>2202.0967741935474</v>
      </c>
      <c r="R28" s="178">
        <f>IFERROR(Q28/P28,"")</f>
        <v>110.10483870967737</v>
      </c>
      <c r="S28" s="95">
        <f>IFERROR(RANK(R28, R$28:R$44),"")</f>
        <v>16</v>
      </c>
      <c r="T28" s="460">
        <f>AVERAGE(R28:R44)</f>
        <v>124.137040110462</v>
      </c>
      <c r="U28" s="95">
        <v>20</v>
      </c>
      <c r="V28" s="152">
        <v>2216.974789915967</v>
      </c>
      <c r="W28" s="178">
        <f>IFERROR(V28/U28,"")</f>
        <v>110.84873949579836</v>
      </c>
      <c r="X28" s="95">
        <f>IFERROR(RANK(W28, W$28:W$44),"")</f>
        <v>15</v>
      </c>
      <c r="Y28" s="460">
        <f>AVERAGE(W28:W44)</f>
        <v>123.75520685724474</v>
      </c>
      <c r="Z28" s="95">
        <v>20</v>
      </c>
      <c r="AA28" s="152">
        <v>2218.8785046728967</v>
      </c>
      <c r="AB28" s="178">
        <f>IFERROR(AA28/Z28,"")</f>
        <v>110.94392523364483</v>
      </c>
      <c r="AC28" s="95">
        <f>IFERROR(RANK(AB28, AB$28:AB$44),"")</f>
        <v>15</v>
      </c>
      <c r="AD28" s="460">
        <f>AVERAGE(AB28:AB44)</f>
        <v>123.9743764486625</v>
      </c>
      <c r="AE28" s="95">
        <v>20</v>
      </c>
      <c r="AF28" s="152">
        <v>2218.5</v>
      </c>
      <c r="AG28" s="178">
        <f>IFERROR(AF28/AE28,"")</f>
        <v>110.925</v>
      </c>
      <c r="AH28" s="95">
        <f>IFERROR(RANK(AG28, AG$28:AG$44),"")</f>
        <v>16</v>
      </c>
      <c r="AI28" s="460">
        <f>AVERAGE(AG28:AG44)</f>
        <v>124.10856796400512</v>
      </c>
      <c r="AJ28" s="95">
        <v>20</v>
      </c>
      <c r="AK28" s="152">
        <v>2202.1621621621616</v>
      </c>
      <c r="AL28" s="178">
        <f>IFERROR(AK28/AJ28,"")</f>
        <v>110.10810810810808</v>
      </c>
      <c r="AM28" s="95">
        <f>IFERROR(RANK(AL28, AL$28:AL$44),"")</f>
        <v>17</v>
      </c>
      <c r="AN28" s="460">
        <f>AVERAGE(AL28:AL44)</f>
        <v>124.1140275002717</v>
      </c>
      <c r="AO28" s="95">
        <v>20</v>
      </c>
      <c r="AP28" s="152">
        <v>2214.8275862068967</v>
      </c>
      <c r="AQ28" s="178">
        <f>IFERROR(AP28/AO28,"")</f>
        <v>110.74137931034484</v>
      </c>
      <c r="AR28" s="95">
        <f>IFERROR(RANK(AQ28, AQ$28:AQ$44),"")</f>
        <v>16</v>
      </c>
      <c r="AS28" s="460">
        <f>AVERAGE(AQ28:AQ44)</f>
        <v>124.04336110738234</v>
      </c>
      <c r="AT28" s="95">
        <v>20</v>
      </c>
      <c r="AU28" s="152">
        <v>2214.3589743589741</v>
      </c>
      <c r="AV28" s="178">
        <f>IFERROR(AU28/AT28,"")</f>
        <v>110.7179487179487</v>
      </c>
      <c r="AW28" s="95">
        <f>IFERROR(RANK(AV28, AV$28:AV$44),"")</f>
        <v>15</v>
      </c>
      <c r="AX28" s="460">
        <f>AVERAGE(AV28:AV44)</f>
        <v>123.67999506134231</v>
      </c>
    </row>
    <row r="29" spans="2:50" hidden="1">
      <c r="B29" s="435"/>
      <c r="C29" s="95">
        <v>2</v>
      </c>
      <c r="D29" s="95" t="s">
        <v>429</v>
      </c>
      <c r="E29" s="95">
        <v>18</v>
      </c>
      <c r="F29" s="95">
        <v>2400</v>
      </c>
      <c r="G29" s="178">
        <f t="shared" ref="G29:G44" si="28">F29/E29</f>
        <v>133.33333333333334</v>
      </c>
      <c r="H29" s="436"/>
      <c r="I29" s="154">
        <f t="shared" ref="I29:I42" si="29">AVERAGE(P29,U29,Z29,AE29,AJ29,AO29,AT29)</f>
        <v>18</v>
      </c>
      <c r="J29" s="154">
        <f t="shared" si="27"/>
        <v>2212.5289972524511</v>
      </c>
      <c r="K29" s="155">
        <f t="shared" si="27"/>
        <v>122.91827762513617</v>
      </c>
      <c r="L29" s="449"/>
      <c r="M29" s="154">
        <f t="shared" ref="M29:M43" si="30">RANK(K29, K$28:K$44)</f>
        <v>7</v>
      </c>
      <c r="N29" s="463"/>
      <c r="O29" s="463"/>
      <c r="P29" s="95">
        <v>18</v>
      </c>
      <c r="Q29" s="152">
        <v>2220.0202020202023</v>
      </c>
      <c r="R29" s="178">
        <f t="shared" ref="R29:R44" si="31">IFERROR(Q29/P29,"")</f>
        <v>123.33445566778902</v>
      </c>
      <c r="S29" s="95">
        <f t="shared" ref="S29:S44" si="32">IFERROR(RANK(R29, R$28:R$44),"")</f>
        <v>6</v>
      </c>
      <c r="T29" s="461"/>
      <c r="U29" s="95">
        <v>18</v>
      </c>
      <c r="V29" s="152">
        <v>2209.9903567984584</v>
      </c>
      <c r="W29" s="178">
        <f t="shared" ref="W29:W44" si="33">IFERROR(V29/U29,"")</f>
        <v>122.7772420443588</v>
      </c>
      <c r="X29" s="95">
        <f t="shared" ref="X29:X44" si="34">IFERROR(RANK(W29, W$28:W$44),"")</f>
        <v>8</v>
      </c>
      <c r="Y29" s="461"/>
      <c r="Z29" s="95">
        <v>18</v>
      </c>
      <c r="AA29" s="152">
        <v>2208.9075630252105</v>
      </c>
      <c r="AB29" s="178">
        <f t="shared" ref="AB29:AB44" si="35">IFERROR(AA29/Z29,"")</f>
        <v>122.71708683473392</v>
      </c>
      <c r="AC29" s="95">
        <f t="shared" ref="AC29:AC44" si="36">IFERROR(RANK(AB29, AB$28:AB$44),"")</f>
        <v>9</v>
      </c>
      <c r="AD29" s="461"/>
      <c r="AE29" s="95">
        <v>18</v>
      </c>
      <c r="AF29" s="152">
        <v>2208</v>
      </c>
      <c r="AG29" s="178">
        <f t="shared" ref="AG29:AG44" si="37">IFERROR(AF29/AE29,"")</f>
        <v>122.66666666666667</v>
      </c>
      <c r="AH29" s="95">
        <f t="shared" ref="AH29:AH44" si="38">IFERROR(RANK(AG29, AG$28:AG$44),"")</f>
        <v>7</v>
      </c>
      <c r="AI29" s="461"/>
      <c r="AJ29" s="95">
        <v>18</v>
      </c>
      <c r="AK29" s="152">
        <v>2216.2962962962956</v>
      </c>
      <c r="AL29" s="178">
        <f t="shared" ref="AL29:AL44" si="39">IFERROR(AK29/AJ29,"")</f>
        <v>123.12757201646087</v>
      </c>
      <c r="AM29" s="95">
        <f t="shared" ref="AM29:AM44" si="40">IFERROR(RANK(AL29, AL$28:AL$44),"")</f>
        <v>8</v>
      </c>
      <c r="AN29" s="461"/>
      <c r="AO29" s="95">
        <v>18</v>
      </c>
      <c r="AP29" s="152">
        <v>2216.8617683686166</v>
      </c>
      <c r="AQ29" s="178">
        <f t="shared" ref="AQ29:AQ44" si="41">IFERROR(AP29/AO29,"")</f>
        <v>123.15898713158981</v>
      </c>
      <c r="AR29" s="95">
        <f t="shared" ref="AR29:AR44" si="42">IFERROR(RANK(AQ29, AQ$28:AQ$44),"")</f>
        <v>7</v>
      </c>
      <c r="AS29" s="461"/>
      <c r="AT29" s="95">
        <v>18</v>
      </c>
      <c r="AU29" s="152">
        <v>2207.6267942583745</v>
      </c>
      <c r="AV29" s="178">
        <f t="shared" ref="AV29:AV44" si="43">IFERROR(AU29/AT29,"")</f>
        <v>122.64593301435414</v>
      </c>
      <c r="AW29" s="95">
        <f t="shared" ref="AW29:AW44" si="44">IFERROR(RANK(AV29, AV$28:AV$44),"")</f>
        <v>8</v>
      </c>
      <c r="AX29" s="461"/>
    </row>
    <row r="30" spans="2:50" hidden="1">
      <c r="B30" s="435"/>
      <c r="C30" s="95">
        <v>3</v>
      </c>
      <c r="D30" s="95" t="s">
        <v>430</v>
      </c>
      <c r="E30" s="95">
        <v>16</v>
      </c>
      <c r="F30" s="95">
        <v>2400</v>
      </c>
      <c r="G30" s="178">
        <f t="shared" si="28"/>
        <v>150</v>
      </c>
      <c r="H30" s="436"/>
      <c r="I30" s="154">
        <f t="shared" si="29"/>
        <v>16</v>
      </c>
      <c r="J30" s="154">
        <f t="shared" si="27"/>
        <v>2208.5121298182944</v>
      </c>
      <c r="K30" s="155">
        <f t="shared" si="27"/>
        <v>138.0320081136434</v>
      </c>
      <c r="L30" s="449"/>
      <c r="M30" s="154">
        <f t="shared" si="30"/>
        <v>4</v>
      </c>
      <c r="N30" s="463"/>
      <c r="O30" s="463"/>
      <c r="P30" s="95">
        <v>16</v>
      </c>
      <c r="Q30" s="152">
        <v>2211.6203007518798</v>
      </c>
      <c r="R30" s="178">
        <f t="shared" si="31"/>
        <v>138.22626879699249</v>
      </c>
      <c r="S30" s="95">
        <f t="shared" si="32"/>
        <v>4</v>
      </c>
      <c r="T30" s="461"/>
      <c r="U30" s="95">
        <v>16</v>
      </c>
      <c r="V30" s="152">
        <v>2207.0813397129182</v>
      </c>
      <c r="W30" s="178">
        <f t="shared" si="33"/>
        <v>137.94258373205739</v>
      </c>
      <c r="X30" s="95">
        <f t="shared" si="34"/>
        <v>4</v>
      </c>
      <c r="Y30" s="461"/>
      <c r="Z30" s="95">
        <v>16</v>
      </c>
      <c r="AA30" s="152">
        <v>2210.4732419283491</v>
      </c>
      <c r="AB30" s="178">
        <f t="shared" si="35"/>
        <v>138.15457762052182</v>
      </c>
      <c r="AC30" s="95">
        <f t="shared" si="36"/>
        <v>4</v>
      </c>
      <c r="AD30" s="461"/>
      <c r="AE30" s="95">
        <v>16</v>
      </c>
      <c r="AF30" s="152">
        <v>2207.3885350318469</v>
      </c>
      <c r="AG30" s="178">
        <f t="shared" si="37"/>
        <v>137.96178343949043</v>
      </c>
      <c r="AH30" s="95">
        <f t="shared" si="38"/>
        <v>4</v>
      </c>
      <c r="AI30" s="461"/>
      <c r="AJ30" s="95">
        <v>16</v>
      </c>
      <c r="AK30" s="152">
        <v>2200.7692307692305</v>
      </c>
      <c r="AL30" s="178">
        <f t="shared" si="39"/>
        <v>137.54807692307691</v>
      </c>
      <c r="AM30" s="95">
        <f t="shared" si="40"/>
        <v>4</v>
      </c>
      <c r="AN30" s="461"/>
      <c r="AO30" s="95">
        <v>16</v>
      </c>
      <c r="AP30" s="152">
        <v>2211.4571877454832</v>
      </c>
      <c r="AQ30" s="178">
        <f t="shared" si="41"/>
        <v>138.2160742340927</v>
      </c>
      <c r="AR30" s="95">
        <f t="shared" si="42"/>
        <v>4</v>
      </c>
      <c r="AS30" s="461"/>
      <c r="AT30" s="95">
        <v>16</v>
      </c>
      <c r="AU30" s="152">
        <v>2210.7950727883535</v>
      </c>
      <c r="AV30" s="178">
        <f t="shared" si="43"/>
        <v>138.1746920492721</v>
      </c>
      <c r="AW30" s="95">
        <f t="shared" si="44"/>
        <v>3</v>
      </c>
      <c r="AX30" s="461"/>
    </row>
    <row r="31" spans="2:50" hidden="1">
      <c r="B31" s="435"/>
      <c r="C31" s="95">
        <v>4</v>
      </c>
      <c r="D31" s="95" t="s">
        <v>431</v>
      </c>
      <c r="E31" s="95">
        <v>18</v>
      </c>
      <c r="F31" s="95">
        <v>2400</v>
      </c>
      <c r="G31" s="178">
        <f t="shared" si="28"/>
        <v>133.33333333333334</v>
      </c>
      <c r="H31" s="436"/>
      <c r="I31" s="154">
        <f t="shared" si="29"/>
        <v>18</v>
      </c>
      <c r="J31" s="154">
        <f t="shared" si="27"/>
        <v>2209.1445326356798</v>
      </c>
      <c r="K31" s="155">
        <f t="shared" si="27"/>
        <v>122.73025181309332</v>
      </c>
      <c r="L31" s="449"/>
      <c r="M31" s="154">
        <f t="shared" si="30"/>
        <v>9</v>
      </c>
      <c r="N31" s="463"/>
      <c r="O31" s="463"/>
      <c r="P31" s="95">
        <v>18</v>
      </c>
      <c r="Q31" s="152">
        <v>2211.1888111888115</v>
      </c>
      <c r="R31" s="178">
        <f t="shared" si="31"/>
        <v>122.84382284382286</v>
      </c>
      <c r="S31" s="95">
        <f t="shared" si="32"/>
        <v>8</v>
      </c>
      <c r="T31" s="461"/>
      <c r="U31" s="95">
        <v>18</v>
      </c>
      <c r="V31" s="152">
        <v>2201.7777777777778</v>
      </c>
      <c r="W31" s="178">
        <f t="shared" si="33"/>
        <v>122.32098765432099</v>
      </c>
      <c r="X31" s="95">
        <f t="shared" si="34"/>
        <v>9</v>
      </c>
      <c r="Y31" s="461"/>
      <c r="Z31" s="95">
        <v>18</v>
      </c>
      <c r="AA31" s="152">
        <v>2210.0787401574798</v>
      </c>
      <c r="AB31" s="178">
        <f t="shared" si="35"/>
        <v>122.78215223097111</v>
      </c>
      <c r="AC31" s="95">
        <f t="shared" si="36"/>
        <v>8</v>
      </c>
      <c r="AD31" s="461"/>
      <c r="AE31" s="95">
        <v>18</v>
      </c>
      <c r="AF31" s="152">
        <v>2204.0816326530617</v>
      </c>
      <c r="AG31" s="178">
        <f t="shared" si="37"/>
        <v>122.44897959183676</v>
      </c>
      <c r="AH31" s="95">
        <f t="shared" si="38"/>
        <v>8</v>
      </c>
      <c r="AI31" s="461"/>
      <c r="AJ31" s="95">
        <v>18</v>
      </c>
      <c r="AK31" s="152">
        <v>2223.1914893617027</v>
      </c>
      <c r="AL31" s="178">
        <f t="shared" si="39"/>
        <v>123.51063829787238</v>
      </c>
      <c r="AM31" s="95">
        <f t="shared" si="40"/>
        <v>7</v>
      </c>
      <c r="AN31" s="461"/>
      <c r="AO31" s="95">
        <v>18</v>
      </c>
      <c r="AP31" s="152">
        <v>2214.2647058823532</v>
      </c>
      <c r="AQ31" s="178">
        <f t="shared" si="41"/>
        <v>123.01470588235296</v>
      </c>
      <c r="AR31" s="95">
        <f t="shared" si="42"/>
        <v>8</v>
      </c>
      <c r="AS31" s="461"/>
      <c r="AT31" s="95">
        <v>18</v>
      </c>
      <c r="AU31" s="152">
        <v>2199.428571428572</v>
      </c>
      <c r="AV31" s="178">
        <f t="shared" si="43"/>
        <v>122.19047619047622</v>
      </c>
      <c r="AW31" s="95">
        <f t="shared" si="44"/>
        <v>9</v>
      </c>
      <c r="AX31" s="461"/>
    </row>
    <row r="32" spans="2:50" hidden="1">
      <c r="B32" s="435"/>
      <c r="C32" s="95">
        <v>5</v>
      </c>
      <c r="D32" s="95" t="s">
        <v>432</v>
      </c>
      <c r="E32" s="95">
        <v>16</v>
      </c>
      <c r="F32" s="95">
        <v>2400</v>
      </c>
      <c r="G32" s="178">
        <f t="shared" si="28"/>
        <v>150</v>
      </c>
      <c r="H32" s="436"/>
      <c r="I32" s="154">
        <f t="shared" si="29"/>
        <v>16</v>
      </c>
      <c r="J32" s="154">
        <f t="shared" si="27"/>
        <v>2220.973074731367</v>
      </c>
      <c r="K32" s="155">
        <f t="shared" si="27"/>
        <v>138.81081717071044</v>
      </c>
      <c r="L32" s="449"/>
      <c r="M32" s="154">
        <f t="shared" si="30"/>
        <v>3</v>
      </c>
      <c r="N32" s="463"/>
      <c r="O32" s="463"/>
      <c r="P32" s="95">
        <v>16</v>
      </c>
      <c r="Q32" s="152">
        <v>2230.2857142857147</v>
      </c>
      <c r="R32" s="178">
        <f t="shared" si="31"/>
        <v>139.39285714285717</v>
      </c>
      <c r="S32" s="95">
        <f t="shared" si="32"/>
        <v>3</v>
      </c>
      <c r="T32" s="461"/>
      <c r="U32" s="95">
        <v>16</v>
      </c>
      <c r="V32" s="152">
        <v>2229.3103448275879</v>
      </c>
      <c r="W32" s="178">
        <f t="shared" si="33"/>
        <v>139.33189655172424</v>
      </c>
      <c r="X32" s="95">
        <f t="shared" si="34"/>
        <v>3</v>
      </c>
      <c r="Y32" s="461"/>
      <c r="Z32" s="95">
        <v>16</v>
      </c>
      <c r="AA32" s="152">
        <v>2223.3333333333312</v>
      </c>
      <c r="AB32" s="178">
        <f t="shared" si="35"/>
        <v>138.9583333333332</v>
      </c>
      <c r="AC32" s="95">
        <f t="shared" si="36"/>
        <v>3</v>
      </c>
      <c r="AD32" s="461"/>
      <c r="AE32" s="95">
        <v>16</v>
      </c>
      <c r="AF32" s="152">
        <v>2219.9999999999995</v>
      </c>
      <c r="AG32" s="178">
        <f t="shared" si="37"/>
        <v>138.74999999999997</v>
      </c>
      <c r="AH32" s="95">
        <f t="shared" si="38"/>
        <v>3</v>
      </c>
      <c r="AI32" s="461"/>
      <c r="AJ32" s="95">
        <v>16</v>
      </c>
      <c r="AK32" s="152">
        <v>2224.1860465116274</v>
      </c>
      <c r="AL32" s="178">
        <f t="shared" si="39"/>
        <v>139.01162790697671</v>
      </c>
      <c r="AM32" s="95">
        <f t="shared" si="40"/>
        <v>3</v>
      </c>
      <c r="AN32" s="461"/>
      <c r="AO32" s="95">
        <v>16</v>
      </c>
      <c r="AP32" s="152">
        <v>2222.06896551724</v>
      </c>
      <c r="AQ32" s="178">
        <f t="shared" si="41"/>
        <v>138.8793103448275</v>
      </c>
      <c r="AR32" s="95">
        <f t="shared" si="42"/>
        <v>3</v>
      </c>
      <c r="AS32" s="461"/>
      <c r="AT32" s="95">
        <v>16</v>
      </c>
      <c r="AU32" s="152">
        <v>2197.6271186440667</v>
      </c>
      <c r="AV32" s="178">
        <f t="shared" si="43"/>
        <v>137.35169491525417</v>
      </c>
      <c r="AW32" s="95">
        <f t="shared" si="44"/>
        <v>4</v>
      </c>
      <c r="AX32" s="461"/>
    </row>
    <row r="33" spans="2:50" hidden="1">
      <c r="B33" s="435"/>
      <c r="C33" s="95">
        <v>6</v>
      </c>
      <c r="D33" s="95" t="s">
        <v>433</v>
      </c>
      <c r="E33" s="95">
        <v>18</v>
      </c>
      <c r="F33" s="95">
        <v>2400</v>
      </c>
      <c r="G33" s="178">
        <f t="shared" si="28"/>
        <v>133.33333333333334</v>
      </c>
      <c r="H33" s="436"/>
      <c r="I33" s="154">
        <f t="shared" si="29"/>
        <v>18</v>
      </c>
      <c r="J33" s="154">
        <f t="shared" si="27"/>
        <v>2210.7167633473541</v>
      </c>
      <c r="K33" s="155">
        <f t="shared" si="27"/>
        <v>122.81759796374192</v>
      </c>
      <c r="L33" s="449"/>
      <c r="M33" s="154">
        <f t="shared" si="30"/>
        <v>8</v>
      </c>
      <c r="N33" s="463"/>
      <c r="O33" s="463"/>
      <c r="P33" s="95">
        <v>18</v>
      </c>
      <c r="Q33" s="152">
        <v>2215.1262311785345</v>
      </c>
      <c r="R33" s="178">
        <f t="shared" si="31"/>
        <v>123.06256839880747</v>
      </c>
      <c r="S33" s="95">
        <f t="shared" si="32"/>
        <v>7</v>
      </c>
      <c r="T33" s="461"/>
      <c r="U33" s="95">
        <v>18</v>
      </c>
      <c r="V33" s="152">
        <v>2213.1235238545105</v>
      </c>
      <c r="W33" s="178">
        <f t="shared" si="33"/>
        <v>122.95130688080614</v>
      </c>
      <c r="X33" s="95">
        <f t="shared" si="34"/>
        <v>7</v>
      </c>
      <c r="Y33" s="461"/>
      <c r="Z33" s="95">
        <v>18</v>
      </c>
      <c r="AA33" s="152">
        <v>2216.2557077625574</v>
      </c>
      <c r="AB33" s="178">
        <f t="shared" si="35"/>
        <v>123.12531709791986</v>
      </c>
      <c r="AC33" s="95">
        <f t="shared" si="36"/>
        <v>7</v>
      </c>
      <c r="AD33" s="461"/>
      <c r="AE33" s="95">
        <v>18</v>
      </c>
      <c r="AF33" s="152">
        <v>2210.2564102564102</v>
      </c>
      <c r="AG33" s="178">
        <f t="shared" si="37"/>
        <v>122.79202279202279</v>
      </c>
      <c r="AH33" s="95">
        <f t="shared" si="38"/>
        <v>6</v>
      </c>
      <c r="AI33" s="461"/>
      <c r="AJ33" s="95">
        <v>18</v>
      </c>
      <c r="AK33" s="152">
        <v>2208.3050847457625</v>
      </c>
      <c r="AL33" s="178">
        <f t="shared" si="39"/>
        <v>122.68361581920902</v>
      </c>
      <c r="AM33" s="95">
        <f t="shared" si="40"/>
        <v>9</v>
      </c>
      <c r="AN33" s="461"/>
      <c r="AO33" s="95">
        <v>18</v>
      </c>
      <c r="AP33" s="152">
        <v>2203.3613445378151</v>
      </c>
      <c r="AQ33" s="178">
        <f t="shared" si="41"/>
        <v>122.40896358543417</v>
      </c>
      <c r="AR33" s="95">
        <f t="shared" si="42"/>
        <v>9</v>
      </c>
      <c r="AS33" s="461"/>
      <c r="AT33" s="95">
        <v>18</v>
      </c>
      <c r="AU33" s="152">
        <v>2208.58904109589</v>
      </c>
      <c r="AV33" s="178">
        <f t="shared" si="43"/>
        <v>122.6993911719939</v>
      </c>
      <c r="AW33" s="95">
        <f t="shared" si="44"/>
        <v>7</v>
      </c>
      <c r="AX33" s="461"/>
    </row>
    <row r="34" spans="2:50" hidden="1">
      <c r="B34" s="435"/>
      <c r="C34" s="95">
        <v>7</v>
      </c>
      <c r="D34" s="95" t="s">
        <v>434</v>
      </c>
      <c r="E34" s="95">
        <v>20</v>
      </c>
      <c r="F34" s="95">
        <v>2400</v>
      </c>
      <c r="G34" s="178">
        <f t="shared" si="28"/>
        <v>120</v>
      </c>
      <c r="H34" s="436"/>
      <c r="I34" s="154">
        <f t="shared" si="29"/>
        <v>20</v>
      </c>
      <c r="J34" s="154">
        <f t="shared" si="27"/>
        <v>2212.4724965036175</v>
      </c>
      <c r="K34" s="155">
        <f t="shared" si="27"/>
        <v>110.62362482518085</v>
      </c>
      <c r="L34" s="449"/>
      <c r="M34" s="154">
        <f t="shared" si="30"/>
        <v>16</v>
      </c>
      <c r="N34" s="463"/>
      <c r="O34" s="463"/>
      <c r="P34" s="95">
        <v>20</v>
      </c>
      <c r="Q34" s="152">
        <v>2198.4374999999995</v>
      </c>
      <c r="R34" s="178">
        <f t="shared" si="31"/>
        <v>109.92187499999997</v>
      </c>
      <c r="S34" s="95">
        <f t="shared" si="32"/>
        <v>17</v>
      </c>
      <c r="T34" s="461"/>
      <c r="U34" s="95">
        <v>20</v>
      </c>
      <c r="V34" s="152">
        <v>2200.645161290322</v>
      </c>
      <c r="W34" s="178">
        <f t="shared" si="33"/>
        <v>110.0322580645161</v>
      </c>
      <c r="X34" s="95">
        <f t="shared" si="34"/>
        <v>16</v>
      </c>
      <c r="Y34" s="461"/>
      <c r="Z34" s="95">
        <v>20</v>
      </c>
      <c r="AA34" s="152">
        <v>2201.0526315789471</v>
      </c>
      <c r="AB34" s="178">
        <f t="shared" si="35"/>
        <v>110.05263157894736</v>
      </c>
      <c r="AC34" s="95">
        <f t="shared" si="36"/>
        <v>16</v>
      </c>
      <c r="AD34" s="461"/>
      <c r="AE34" s="95">
        <v>20</v>
      </c>
      <c r="AF34" s="152">
        <v>2248.6363636363635</v>
      </c>
      <c r="AG34" s="178">
        <f t="shared" si="37"/>
        <v>112.43181818181817</v>
      </c>
      <c r="AH34" s="95">
        <f t="shared" si="38"/>
        <v>15</v>
      </c>
      <c r="AI34" s="461"/>
      <c r="AJ34" s="95">
        <v>20</v>
      </c>
      <c r="AK34" s="152">
        <v>2215.909090909091</v>
      </c>
      <c r="AL34" s="178">
        <f t="shared" si="39"/>
        <v>110.79545454545455</v>
      </c>
      <c r="AM34" s="95">
        <f t="shared" si="40"/>
        <v>16</v>
      </c>
      <c r="AN34" s="461"/>
      <c r="AO34" s="95">
        <v>20</v>
      </c>
      <c r="AP34" s="152">
        <v>2217.1428571428564</v>
      </c>
      <c r="AQ34" s="178">
        <f t="shared" si="41"/>
        <v>110.85714285714282</v>
      </c>
      <c r="AR34" s="95">
        <f t="shared" si="42"/>
        <v>15</v>
      </c>
      <c r="AS34" s="461"/>
      <c r="AT34" s="95">
        <v>20</v>
      </c>
      <c r="AU34" s="152">
        <v>2205.483870967741</v>
      </c>
      <c r="AV34" s="178">
        <f t="shared" si="43"/>
        <v>110.27419354838705</v>
      </c>
      <c r="AW34" s="95">
        <f t="shared" si="44"/>
        <v>16</v>
      </c>
      <c r="AX34" s="461"/>
    </row>
    <row r="35" spans="2:50" hidden="1">
      <c r="B35" s="435"/>
      <c r="C35" s="95">
        <v>8</v>
      </c>
      <c r="D35" s="95" t="s">
        <v>435</v>
      </c>
      <c r="E35" s="95">
        <v>20</v>
      </c>
      <c r="F35" s="95">
        <v>2400</v>
      </c>
      <c r="G35" s="178">
        <f t="shared" si="28"/>
        <v>120</v>
      </c>
      <c r="H35" s="436"/>
      <c r="I35" s="154">
        <f t="shared" si="29"/>
        <v>20</v>
      </c>
      <c r="J35" s="154">
        <f t="shared" si="27"/>
        <v>2207.7106306347951</v>
      </c>
      <c r="K35" s="155">
        <f t="shared" si="27"/>
        <v>110.38553153173976</v>
      </c>
      <c r="L35" s="449"/>
      <c r="M35" s="154">
        <f t="shared" si="30"/>
        <v>17</v>
      </c>
      <c r="N35" s="463"/>
      <c r="O35" s="463"/>
      <c r="P35" s="95">
        <v>20</v>
      </c>
      <c r="Q35" s="152">
        <v>2206.95652173913</v>
      </c>
      <c r="R35" s="178">
        <f t="shared" si="31"/>
        <v>110.3478260869565</v>
      </c>
      <c r="S35" s="95">
        <f t="shared" si="32"/>
        <v>15</v>
      </c>
      <c r="T35" s="461"/>
      <c r="U35" s="95">
        <v>20</v>
      </c>
      <c r="V35" s="152">
        <v>2199.9999999999995</v>
      </c>
      <c r="W35" s="178">
        <f t="shared" si="33"/>
        <v>109.99999999999997</v>
      </c>
      <c r="X35" s="95">
        <f t="shared" si="34"/>
        <v>17</v>
      </c>
      <c r="Y35" s="461"/>
      <c r="Z35" s="95">
        <v>20</v>
      </c>
      <c r="AA35" s="152">
        <v>2200.9756097560976</v>
      </c>
      <c r="AB35" s="178">
        <f t="shared" si="35"/>
        <v>110.04878048780488</v>
      </c>
      <c r="AC35" s="95">
        <f t="shared" si="36"/>
        <v>17</v>
      </c>
      <c r="AD35" s="461"/>
      <c r="AE35" s="95">
        <v>20</v>
      </c>
      <c r="AF35" s="152">
        <v>2216.9491525423732</v>
      </c>
      <c r="AG35" s="178">
        <f t="shared" si="37"/>
        <v>110.84745762711866</v>
      </c>
      <c r="AH35" s="95">
        <f t="shared" si="38"/>
        <v>17</v>
      </c>
      <c r="AI35" s="461"/>
      <c r="AJ35" s="95">
        <v>20</v>
      </c>
      <c r="AK35" s="152">
        <v>2221.0526315789493</v>
      </c>
      <c r="AL35" s="178">
        <f t="shared" si="39"/>
        <v>111.05263157894747</v>
      </c>
      <c r="AM35" s="95">
        <f t="shared" si="40"/>
        <v>15</v>
      </c>
      <c r="AN35" s="461"/>
      <c r="AO35" s="95">
        <v>20</v>
      </c>
      <c r="AP35" s="152">
        <v>2205.8426966292145</v>
      </c>
      <c r="AQ35" s="178">
        <f t="shared" si="41"/>
        <v>110.29213483146073</v>
      </c>
      <c r="AR35" s="95">
        <f t="shared" si="42"/>
        <v>17</v>
      </c>
      <c r="AS35" s="461"/>
      <c r="AT35" s="95">
        <v>20</v>
      </c>
      <c r="AU35" s="152">
        <v>2202.1978021978011</v>
      </c>
      <c r="AV35" s="178">
        <f t="shared" si="43"/>
        <v>110.10989010989006</v>
      </c>
      <c r="AW35" s="95">
        <f t="shared" si="44"/>
        <v>17</v>
      </c>
      <c r="AX35" s="461"/>
    </row>
    <row r="36" spans="2:50" hidden="1">
      <c r="B36" s="435"/>
      <c r="C36" s="95">
        <v>9</v>
      </c>
      <c r="D36" s="95" t="s">
        <v>436</v>
      </c>
      <c r="E36" s="95">
        <v>19</v>
      </c>
      <c r="F36" s="95">
        <v>2400</v>
      </c>
      <c r="G36" s="178">
        <f t="shared" si="28"/>
        <v>126.31578947368421</v>
      </c>
      <c r="H36" s="436"/>
      <c r="I36" s="154">
        <f t="shared" si="29"/>
        <v>19</v>
      </c>
      <c r="J36" s="154">
        <f t="shared" si="27"/>
        <v>2213.0170889227788</v>
      </c>
      <c r="K36" s="155">
        <f t="shared" si="27"/>
        <v>116.47458362751469</v>
      </c>
      <c r="L36" s="449"/>
      <c r="M36" s="154">
        <f t="shared" si="30"/>
        <v>11</v>
      </c>
      <c r="N36" s="463"/>
      <c r="O36" s="463"/>
      <c r="P36" s="95">
        <v>19</v>
      </c>
      <c r="Q36" s="152">
        <v>2214.2180402336135</v>
      </c>
      <c r="R36" s="178">
        <f t="shared" si="31"/>
        <v>116.53779159124281</v>
      </c>
      <c r="S36" s="95">
        <f t="shared" si="32"/>
        <v>13</v>
      </c>
      <c r="T36" s="461"/>
      <c r="U36" s="95">
        <v>19</v>
      </c>
      <c r="V36" s="152">
        <v>2210.2357255107395</v>
      </c>
      <c r="W36" s="178">
        <f t="shared" si="33"/>
        <v>116.32819607951261</v>
      </c>
      <c r="X36" s="95">
        <f t="shared" si="34"/>
        <v>12</v>
      </c>
      <c r="Y36" s="461"/>
      <c r="Z36" s="95">
        <v>19</v>
      </c>
      <c r="AA36" s="152">
        <v>2207.6752440106484</v>
      </c>
      <c r="AB36" s="178">
        <f t="shared" si="35"/>
        <v>116.19343389529729</v>
      </c>
      <c r="AC36" s="95">
        <f t="shared" si="36"/>
        <v>13</v>
      </c>
      <c r="AD36" s="461"/>
      <c r="AE36" s="95">
        <v>19</v>
      </c>
      <c r="AF36" s="152">
        <v>2211.0891089108923</v>
      </c>
      <c r="AG36" s="178">
        <f t="shared" si="37"/>
        <v>116.37311099531011</v>
      </c>
      <c r="AH36" s="95">
        <f t="shared" si="38"/>
        <v>12</v>
      </c>
      <c r="AI36" s="461"/>
      <c r="AJ36" s="95">
        <v>19</v>
      </c>
      <c r="AK36" s="152">
        <v>2209.0909090909095</v>
      </c>
      <c r="AL36" s="178">
        <f t="shared" si="39"/>
        <v>116.26794258373208</v>
      </c>
      <c r="AM36" s="95">
        <f t="shared" si="40"/>
        <v>13</v>
      </c>
      <c r="AN36" s="461"/>
      <c r="AO36" s="95">
        <v>19</v>
      </c>
      <c r="AP36" s="152">
        <v>2219.6387520525459</v>
      </c>
      <c r="AQ36" s="178">
        <f t="shared" si="41"/>
        <v>116.82309221329189</v>
      </c>
      <c r="AR36" s="95">
        <f t="shared" si="42"/>
        <v>11</v>
      </c>
      <c r="AS36" s="461"/>
      <c r="AT36" s="95">
        <v>19</v>
      </c>
      <c r="AU36" s="152">
        <v>2219.1718426501047</v>
      </c>
      <c r="AV36" s="178">
        <f t="shared" si="43"/>
        <v>116.79851803421604</v>
      </c>
      <c r="AW36" s="95">
        <f t="shared" si="44"/>
        <v>10</v>
      </c>
      <c r="AX36" s="461"/>
    </row>
    <row r="37" spans="2:50" hidden="1">
      <c r="B37" s="435"/>
      <c r="C37" s="95">
        <v>10</v>
      </c>
      <c r="D37" s="95" t="s">
        <v>437</v>
      </c>
      <c r="E37" s="95">
        <v>18</v>
      </c>
      <c r="F37" s="95">
        <v>2400</v>
      </c>
      <c r="G37" s="178">
        <f t="shared" si="28"/>
        <v>133.33333333333334</v>
      </c>
      <c r="H37" s="436"/>
      <c r="I37" s="154">
        <f t="shared" si="29"/>
        <v>18</v>
      </c>
      <c r="J37" s="154">
        <f t="shared" si="27"/>
        <v>2214.893961620508</v>
      </c>
      <c r="K37" s="155">
        <f t="shared" si="27"/>
        <v>123.04966453447265</v>
      </c>
      <c r="L37" s="449"/>
      <c r="M37" s="154">
        <f t="shared" si="30"/>
        <v>6</v>
      </c>
      <c r="N37" s="463"/>
      <c r="O37" s="463"/>
      <c r="P37" s="95">
        <v>18</v>
      </c>
      <c r="Q37" s="152">
        <v>2209.090909090909</v>
      </c>
      <c r="R37" s="178">
        <f t="shared" si="31"/>
        <v>122.72727272727272</v>
      </c>
      <c r="S37" s="95">
        <f t="shared" si="32"/>
        <v>9</v>
      </c>
      <c r="T37" s="461"/>
      <c r="U37" s="95">
        <v>18</v>
      </c>
      <c r="V37" s="152">
        <v>2214.9999999999995</v>
      </c>
      <c r="W37" s="178">
        <f t="shared" si="33"/>
        <v>123.05555555555553</v>
      </c>
      <c r="X37" s="95">
        <f t="shared" si="34"/>
        <v>6</v>
      </c>
      <c r="Y37" s="461"/>
      <c r="Z37" s="95">
        <v>18</v>
      </c>
      <c r="AA37" s="152">
        <v>2219.2592592592587</v>
      </c>
      <c r="AB37" s="178">
        <f t="shared" si="35"/>
        <v>123.29218106995881</v>
      </c>
      <c r="AC37" s="95">
        <f t="shared" si="36"/>
        <v>6</v>
      </c>
      <c r="AD37" s="461"/>
      <c r="AE37" s="95">
        <v>18</v>
      </c>
      <c r="AF37" s="152">
        <v>2198.181818181818</v>
      </c>
      <c r="AG37" s="178">
        <f t="shared" si="37"/>
        <v>122.12121212121211</v>
      </c>
      <c r="AH37" s="95">
        <f t="shared" si="38"/>
        <v>9</v>
      </c>
      <c r="AI37" s="461"/>
      <c r="AJ37" s="95">
        <v>18</v>
      </c>
      <c r="AK37" s="152">
        <v>2223.6923076923072</v>
      </c>
      <c r="AL37" s="178">
        <f t="shared" si="39"/>
        <v>123.5384615384615</v>
      </c>
      <c r="AM37" s="95">
        <f t="shared" si="40"/>
        <v>6</v>
      </c>
      <c r="AN37" s="461"/>
      <c r="AO37" s="95">
        <v>18</v>
      </c>
      <c r="AP37" s="152">
        <v>2223.3707865168535</v>
      </c>
      <c r="AQ37" s="178">
        <f t="shared" si="41"/>
        <v>123.5205992509363</v>
      </c>
      <c r="AR37" s="95">
        <f t="shared" si="42"/>
        <v>6</v>
      </c>
      <c r="AS37" s="461"/>
      <c r="AT37" s="95">
        <v>18</v>
      </c>
      <c r="AU37" s="152">
        <v>2215.662650602409</v>
      </c>
      <c r="AV37" s="178">
        <f t="shared" si="43"/>
        <v>123.09236947791162</v>
      </c>
      <c r="AW37" s="95">
        <f t="shared" si="44"/>
        <v>6</v>
      </c>
      <c r="AX37" s="461"/>
    </row>
    <row r="38" spans="2:50" hidden="1">
      <c r="B38" s="435"/>
      <c r="C38" s="95">
        <v>11</v>
      </c>
      <c r="D38" s="95" t="s">
        <v>438</v>
      </c>
      <c r="E38" s="95">
        <v>19</v>
      </c>
      <c r="F38" s="95">
        <v>2400</v>
      </c>
      <c r="G38" s="178">
        <f t="shared" si="28"/>
        <v>126.31578947368421</v>
      </c>
      <c r="H38" s="436"/>
      <c r="I38" s="154">
        <f t="shared" si="29"/>
        <v>19</v>
      </c>
      <c r="J38" s="154">
        <f t="shared" si="27"/>
        <v>2211.9426823096774</v>
      </c>
      <c r="K38" s="155">
        <f t="shared" si="27"/>
        <v>116.41803591103566</v>
      </c>
      <c r="L38" s="449"/>
      <c r="M38" s="154">
        <f t="shared" si="30"/>
        <v>13</v>
      </c>
      <c r="N38" s="463"/>
      <c r="O38" s="463"/>
      <c r="P38" s="95">
        <v>19</v>
      </c>
      <c r="Q38" s="152">
        <v>2227.885714285715</v>
      </c>
      <c r="R38" s="178">
        <f t="shared" si="31"/>
        <v>117.2571428571429</v>
      </c>
      <c r="S38" s="95">
        <f t="shared" si="32"/>
        <v>11</v>
      </c>
      <c r="T38" s="461"/>
      <c r="U38" s="95">
        <v>19</v>
      </c>
      <c r="V38" s="152">
        <v>2197.3109243697486</v>
      </c>
      <c r="W38" s="178">
        <f t="shared" si="33"/>
        <v>115.64794338788151</v>
      </c>
      <c r="X38" s="95">
        <f t="shared" si="34"/>
        <v>14</v>
      </c>
      <c r="Y38" s="461"/>
      <c r="Z38" s="95">
        <v>19</v>
      </c>
      <c r="AA38" s="152">
        <v>2204.0366972477059</v>
      </c>
      <c r="AB38" s="178">
        <f t="shared" si="35"/>
        <v>116.00193143408978</v>
      </c>
      <c r="AC38" s="95">
        <f t="shared" si="36"/>
        <v>14</v>
      </c>
      <c r="AD38" s="461"/>
      <c r="AE38" s="95">
        <v>19</v>
      </c>
      <c r="AF38" s="152">
        <v>2219.9999999999991</v>
      </c>
      <c r="AG38" s="178">
        <f t="shared" si="37"/>
        <v>116.84210526315785</v>
      </c>
      <c r="AH38" s="95">
        <f t="shared" si="38"/>
        <v>11</v>
      </c>
      <c r="AI38" s="461"/>
      <c r="AJ38" s="95">
        <v>19</v>
      </c>
      <c r="AK38" s="152">
        <v>2209.7560975609749</v>
      </c>
      <c r="AL38" s="178">
        <f t="shared" si="39"/>
        <v>116.30295250320921</v>
      </c>
      <c r="AM38" s="95">
        <f t="shared" si="40"/>
        <v>12</v>
      </c>
      <c r="AN38" s="461"/>
      <c r="AO38" s="95">
        <v>19</v>
      </c>
      <c r="AP38" s="152">
        <v>2213.3898305084749</v>
      </c>
      <c r="AQ38" s="178">
        <f t="shared" si="41"/>
        <v>116.49420160570921</v>
      </c>
      <c r="AR38" s="95">
        <f t="shared" si="42"/>
        <v>12</v>
      </c>
      <c r="AS38" s="461"/>
      <c r="AT38" s="95">
        <v>19</v>
      </c>
      <c r="AU38" s="152">
        <v>2211.2195121951227</v>
      </c>
      <c r="AV38" s="178">
        <f t="shared" si="43"/>
        <v>116.37997432605908</v>
      </c>
      <c r="AW38" s="95">
        <f t="shared" si="44"/>
        <v>11</v>
      </c>
      <c r="AX38" s="461"/>
    </row>
    <row r="39" spans="2:50" hidden="1">
      <c r="B39" s="435"/>
      <c r="C39" s="95">
        <v>12</v>
      </c>
      <c r="D39" s="95" t="s">
        <v>439</v>
      </c>
      <c r="E39" s="95">
        <v>19</v>
      </c>
      <c r="F39" s="95">
        <v>2400</v>
      </c>
      <c r="G39" s="178">
        <f t="shared" si="28"/>
        <v>126.31578947368421</v>
      </c>
      <c r="H39" s="436"/>
      <c r="I39" s="154">
        <f t="shared" si="29"/>
        <v>19</v>
      </c>
      <c r="J39" s="154">
        <f t="shared" si="27"/>
        <v>2241.5566984858456</v>
      </c>
      <c r="K39" s="155">
        <f t="shared" si="27"/>
        <v>117.97666834136029</v>
      </c>
      <c r="L39" s="449"/>
      <c r="M39" s="154">
        <f t="shared" si="30"/>
        <v>10</v>
      </c>
      <c r="N39" s="463"/>
      <c r="O39" s="463"/>
      <c r="P39" s="95">
        <v>19</v>
      </c>
      <c r="Q39" s="152">
        <v>2257.7142857142862</v>
      </c>
      <c r="R39" s="178">
        <f t="shared" si="31"/>
        <v>118.82706766917296</v>
      </c>
      <c r="S39" s="95">
        <f t="shared" si="32"/>
        <v>10</v>
      </c>
      <c r="T39" s="461"/>
      <c r="U39" s="95">
        <v>19</v>
      </c>
      <c r="V39" s="152">
        <v>2225.6249999999995</v>
      </c>
      <c r="W39" s="178">
        <f t="shared" si="33"/>
        <v>117.13815789473682</v>
      </c>
      <c r="X39" s="95">
        <f t="shared" si="34"/>
        <v>10</v>
      </c>
      <c r="Y39" s="461"/>
      <c r="Z39" s="95">
        <v>19</v>
      </c>
      <c r="AA39" s="152">
        <v>2241.4285714285711</v>
      </c>
      <c r="AB39" s="178">
        <f t="shared" si="35"/>
        <v>117.96992481203006</v>
      </c>
      <c r="AC39" s="95">
        <f t="shared" si="36"/>
        <v>10</v>
      </c>
      <c r="AD39" s="461"/>
      <c r="AE39" s="95">
        <v>19</v>
      </c>
      <c r="AF39" s="152">
        <v>2274.5454545454545</v>
      </c>
      <c r="AG39" s="178">
        <f t="shared" si="37"/>
        <v>119.71291866028707</v>
      </c>
      <c r="AH39" s="95">
        <f t="shared" si="38"/>
        <v>10</v>
      </c>
      <c r="AI39" s="461"/>
      <c r="AJ39" s="95">
        <v>19</v>
      </c>
      <c r="AK39" s="152">
        <v>2255.4545454545455</v>
      </c>
      <c r="AL39" s="178">
        <f t="shared" si="39"/>
        <v>118.70813397129187</v>
      </c>
      <c r="AM39" s="95">
        <f t="shared" si="40"/>
        <v>10</v>
      </c>
      <c r="AN39" s="461"/>
      <c r="AO39" s="95">
        <v>19</v>
      </c>
      <c r="AP39" s="152">
        <v>2233.5483870967732</v>
      </c>
      <c r="AQ39" s="178">
        <f t="shared" si="41"/>
        <v>117.55517826825123</v>
      </c>
      <c r="AR39" s="95">
        <f t="shared" si="42"/>
        <v>10</v>
      </c>
      <c r="AS39" s="461"/>
      <c r="AT39" s="95">
        <v>19</v>
      </c>
      <c r="AU39" s="152">
        <v>2202.5806451612893</v>
      </c>
      <c r="AV39" s="178">
        <f t="shared" si="43"/>
        <v>115.92529711375207</v>
      </c>
      <c r="AW39" s="95">
        <f t="shared" si="44"/>
        <v>14</v>
      </c>
      <c r="AX39" s="461"/>
    </row>
    <row r="40" spans="2:50" hidden="1">
      <c r="B40" s="435"/>
      <c r="C40" s="95">
        <v>13</v>
      </c>
      <c r="D40" s="95" t="s">
        <v>440</v>
      </c>
      <c r="E40" s="95">
        <v>19</v>
      </c>
      <c r="F40" s="95">
        <v>2400</v>
      </c>
      <c r="G40" s="178">
        <f t="shared" si="28"/>
        <v>126.31578947368421</v>
      </c>
      <c r="H40" s="436"/>
      <c r="I40" s="154">
        <f t="shared" si="29"/>
        <v>19</v>
      </c>
      <c r="J40" s="154">
        <f t="shared" si="27"/>
        <v>2212.0120943635616</v>
      </c>
      <c r="K40" s="155">
        <f t="shared" si="27"/>
        <v>116.42168917702956</v>
      </c>
      <c r="L40" s="449"/>
      <c r="M40" s="154">
        <f t="shared" si="30"/>
        <v>12</v>
      </c>
      <c r="N40" s="463"/>
      <c r="O40" s="463"/>
      <c r="P40" s="95">
        <v>19</v>
      </c>
      <c r="Q40" s="152">
        <v>2220.7692307692305</v>
      </c>
      <c r="R40" s="178">
        <f t="shared" si="31"/>
        <v>116.8825910931174</v>
      </c>
      <c r="S40" s="95">
        <f t="shared" si="32"/>
        <v>12</v>
      </c>
      <c r="T40" s="461"/>
      <c r="U40" s="95">
        <v>19</v>
      </c>
      <c r="V40" s="152">
        <v>2204.3835616438359</v>
      </c>
      <c r="W40" s="178">
        <f t="shared" si="33"/>
        <v>116.02018745493874</v>
      </c>
      <c r="X40" s="95">
        <f t="shared" si="34"/>
        <v>13</v>
      </c>
      <c r="Y40" s="461"/>
      <c r="Z40" s="95">
        <v>19</v>
      </c>
      <c r="AA40" s="152">
        <v>2224.2857142857138</v>
      </c>
      <c r="AB40" s="178">
        <f t="shared" si="35"/>
        <v>117.0676691729323</v>
      </c>
      <c r="AC40" s="95">
        <f t="shared" si="36"/>
        <v>11</v>
      </c>
      <c r="AD40" s="461"/>
      <c r="AE40" s="95">
        <v>19</v>
      </c>
      <c r="AF40" s="152">
        <v>2199.9999999999991</v>
      </c>
      <c r="AG40" s="178">
        <f t="shared" si="37"/>
        <v>115.78947368421048</v>
      </c>
      <c r="AH40" s="95">
        <f t="shared" si="38"/>
        <v>14</v>
      </c>
      <c r="AI40" s="461"/>
      <c r="AJ40" s="95">
        <v>19</v>
      </c>
      <c r="AK40" s="152">
        <v>2230.7999999999993</v>
      </c>
      <c r="AL40" s="178">
        <f t="shared" si="39"/>
        <v>117.41052631578944</v>
      </c>
      <c r="AM40" s="95">
        <f t="shared" si="40"/>
        <v>11</v>
      </c>
      <c r="AN40" s="461"/>
      <c r="AO40" s="95">
        <v>19</v>
      </c>
      <c r="AP40" s="152">
        <v>2198.4615384615386</v>
      </c>
      <c r="AQ40" s="178">
        <f t="shared" si="41"/>
        <v>115.7085020242915</v>
      </c>
      <c r="AR40" s="95">
        <f t="shared" si="42"/>
        <v>14</v>
      </c>
      <c r="AS40" s="461"/>
      <c r="AT40" s="95">
        <v>19</v>
      </c>
      <c r="AU40" s="152">
        <v>2205.3846153846152</v>
      </c>
      <c r="AV40" s="178">
        <f t="shared" si="43"/>
        <v>116.07287449392712</v>
      </c>
      <c r="AW40" s="95">
        <f t="shared" si="44"/>
        <v>13</v>
      </c>
      <c r="AX40" s="461"/>
    </row>
    <row r="41" spans="2:50" hidden="1">
      <c r="B41" s="435"/>
      <c r="C41" s="95">
        <v>14</v>
      </c>
      <c r="D41" s="95" t="s">
        <v>441</v>
      </c>
      <c r="E41" s="95">
        <v>15</v>
      </c>
      <c r="F41" s="95">
        <v>2400</v>
      </c>
      <c r="G41" s="178">
        <f t="shared" si="28"/>
        <v>160</v>
      </c>
      <c r="H41" s="436"/>
      <c r="I41" s="154">
        <f t="shared" si="29"/>
        <v>15</v>
      </c>
      <c r="J41" s="154">
        <f t="shared" si="27"/>
        <v>2206.6022948610494</v>
      </c>
      <c r="K41" s="155">
        <f t="shared" si="27"/>
        <v>147.10681965740332</v>
      </c>
      <c r="L41" s="449"/>
      <c r="M41" s="154">
        <f t="shared" si="30"/>
        <v>1</v>
      </c>
      <c r="N41" s="463"/>
      <c r="O41" s="463"/>
      <c r="P41" s="95">
        <v>15</v>
      </c>
      <c r="Q41" s="152">
        <v>2211.7961165048546</v>
      </c>
      <c r="R41" s="178">
        <f t="shared" si="31"/>
        <v>147.45307443365698</v>
      </c>
      <c r="S41" s="95">
        <f t="shared" si="32"/>
        <v>1</v>
      </c>
      <c r="T41" s="461"/>
      <c r="U41" s="95">
        <v>15</v>
      </c>
      <c r="V41" s="152">
        <v>2207.612646253423</v>
      </c>
      <c r="W41" s="178">
        <f t="shared" si="33"/>
        <v>147.17417641689488</v>
      </c>
      <c r="X41" s="95">
        <f t="shared" si="34"/>
        <v>1</v>
      </c>
      <c r="Y41" s="461"/>
      <c r="Z41" s="95">
        <v>15</v>
      </c>
      <c r="AA41" s="152">
        <v>2202.3610568788235</v>
      </c>
      <c r="AB41" s="178">
        <f t="shared" si="35"/>
        <v>146.82407045858824</v>
      </c>
      <c r="AC41" s="95">
        <f t="shared" si="36"/>
        <v>2</v>
      </c>
      <c r="AD41" s="461"/>
      <c r="AE41" s="95">
        <v>15</v>
      </c>
      <c r="AF41" s="152">
        <v>2208.818181818182</v>
      </c>
      <c r="AG41" s="178">
        <f t="shared" si="37"/>
        <v>147.25454545454548</v>
      </c>
      <c r="AH41" s="95">
        <f t="shared" si="38"/>
        <v>1</v>
      </c>
      <c r="AI41" s="461"/>
      <c r="AJ41" s="95">
        <v>15</v>
      </c>
      <c r="AK41" s="152">
        <v>2200.6363636363635</v>
      </c>
      <c r="AL41" s="178">
        <f t="shared" si="39"/>
        <v>146.70909090909089</v>
      </c>
      <c r="AM41" s="95">
        <f t="shared" si="40"/>
        <v>2</v>
      </c>
      <c r="AN41" s="461"/>
      <c r="AO41" s="95">
        <v>15</v>
      </c>
      <c r="AP41" s="152">
        <v>2209.5771790293784</v>
      </c>
      <c r="AQ41" s="178">
        <f t="shared" si="41"/>
        <v>147.30514526862524</v>
      </c>
      <c r="AR41" s="95">
        <f t="shared" si="42"/>
        <v>2</v>
      </c>
      <c r="AS41" s="461"/>
      <c r="AT41" s="95">
        <v>15</v>
      </c>
      <c r="AU41" s="152">
        <v>2205.4145199063232</v>
      </c>
      <c r="AV41" s="178">
        <f t="shared" si="43"/>
        <v>147.02763466042154</v>
      </c>
      <c r="AW41" s="95">
        <f t="shared" si="44"/>
        <v>1</v>
      </c>
      <c r="AX41" s="461"/>
    </row>
    <row r="42" spans="2:50" hidden="1">
      <c r="B42" s="435"/>
      <c r="C42" s="95">
        <v>15</v>
      </c>
      <c r="D42" s="95" t="s">
        <v>442</v>
      </c>
      <c r="E42" s="95">
        <v>15</v>
      </c>
      <c r="F42" s="95">
        <v>2400</v>
      </c>
      <c r="G42" s="178">
        <f t="shared" si="28"/>
        <v>160</v>
      </c>
      <c r="H42" s="436"/>
      <c r="I42" s="154">
        <f t="shared" si="29"/>
        <v>15</v>
      </c>
      <c r="J42" s="154">
        <f t="shared" si="27"/>
        <v>2205.4033628674629</v>
      </c>
      <c r="K42" s="155">
        <f t="shared" si="27"/>
        <v>147.02689085783086</v>
      </c>
      <c r="L42" s="449"/>
      <c r="M42" s="154">
        <f t="shared" si="30"/>
        <v>2</v>
      </c>
      <c r="N42" s="463"/>
      <c r="O42" s="463"/>
      <c r="P42" s="95">
        <v>15</v>
      </c>
      <c r="Q42" s="152">
        <v>2206.0000000000005</v>
      </c>
      <c r="R42" s="178">
        <f t="shared" si="31"/>
        <v>147.06666666666669</v>
      </c>
      <c r="S42" s="95">
        <f t="shared" si="32"/>
        <v>2</v>
      </c>
      <c r="T42" s="461"/>
      <c r="U42" s="95">
        <v>15</v>
      </c>
      <c r="V42" s="152">
        <v>2199.3103448275865</v>
      </c>
      <c r="W42" s="178">
        <f t="shared" si="33"/>
        <v>146.62068965517244</v>
      </c>
      <c r="X42" s="95">
        <f t="shared" si="34"/>
        <v>2</v>
      </c>
      <c r="Y42" s="461"/>
      <c r="Z42" s="95">
        <v>15</v>
      </c>
      <c r="AA42" s="152">
        <v>2204.9999999999995</v>
      </c>
      <c r="AB42" s="178">
        <f t="shared" si="35"/>
        <v>146.99999999999997</v>
      </c>
      <c r="AC42" s="95">
        <f t="shared" si="36"/>
        <v>1</v>
      </c>
      <c r="AD42" s="461"/>
      <c r="AE42" s="95">
        <v>15</v>
      </c>
      <c r="AF42" s="152">
        <v>2203.5164835164833</v>
      </c>
      <c r="AG42" s="178">
        <f t="shared" si="37"/>
        <v>146.90109890109889</v>
      </c>
      <c r="AH42" s="95">
        <f t="shared" si="38"/>
        <v>2</v>
      </c>
      <c r="AI42" s="461"/>
      <c r="AJ42" s="95">
        <v>15</v>
      </c>
      <c r="AK42" s="152">
        <v>2210.9999999999991</v>
      </c>
      <c r="AL42" s="178">
        <f t="shared" si="39"/>
        <v>147.39999999999995</v>
      </c>
      <c r="AM42" s="95">
        <f t="shared" si="40"/>
        <v>1</v>
      </c>
      <c r="AN42" s="461"/>
      <c r="AO42" s="95">
        <v>15</v>
      </c>
      <c r="AP42" s="152">
        <v>2211.652173913044</v>
      </c>
      <c r="AQ42" s="178">
        <f t="shared" si="41"/>
        <v>147.4434782608696</v>
      </c>
      <c r="AR42" s="95">
        <f t="shared" si="42"/>
        <v>1</v>
      </c>
      <c r="AS42" s="461"/>
      <c r="AT42" s="95">
        <v>15</v>
      </c>
      <c r="AU42" s="152">
        <v>2201.3445378151268</v>
      </c>
      <c r="AV42" s="178">
        <f t="shared" si="43"/>
        <v>146.75630252100845</v>
      </c>
      <c r="AW42" s="95">
        <f t="shared" si="44"/>
        <v>2</v>
      </c>
      <c r="AX42" s="461"/>
    </row>
    <row r="43" spans="2:50" hidden="1">
      <c r="B43" s="435"/>
      <c r="C43" s="95">
        <v>16</v>
      </c>
      <c r="D43" s="95" t="s">
        <v>502</v>
      </c>
      <c r="E43" s="95">
        <v>19</v>
      </c>
      <c r="F43" s="95">
        <v>2400</v>
      </c>
      <c r="G43" s="178">
        <f t="shared" si="28"/>
        <v>126.31578947368421</v>
      </c>
      <c r="H43" s="436"/>
      <c r="I43" s="154">
        <f t="shared" ref="I43" si="45">AVERAGE(P43,U43,Z43,AE43,AJ43,AO43,AT43)</f>
        <v>19</v>
      </c>
      <c r="J43" s="154">
        <f t="shared" ref="J43" si="46">AVERAGE(Q43,V43,AA43,AF43,AK43,AP43,AU43)</f>
        <v>2209.3320150651371</v>
      </c>
      <c r="K43" s="155">
        <f t="shared" ref="K43" si="47">AVERAGE(R43,W43,AB43,AG43,AL43,AQ43,AV43)</f>
        <v>116.28063237184935</v>
      </c>
      <c r="L43" s="449"/>
      <c r="M43" s="154">
        <f t="shared" si="30"/>
        <v>14</v>
      </c>
      <c r="N43" s="463"/>
      <c r="O43" s="463"/>
      <c r="P43" s="95">
        <v>19</v>
      </c>
      <c r="Q43" s="152">
        <v>2212.4999999999995</v>
      </c>
      <c r="R43" s="178">
        <f t="shared" si="31"/>
        <v>116.4473684210526</v>
      </c>
      <c r="S43" s="95">
        <f t="shared" si="32"/>
        <v>14</v>
      </c>
      <c r="T43" s="461"/>
      <c r="U43" s="95">
        <v>19</v>
      </c>
      <c r="V43" s="152">
        <v>2211.5702479338847</v>
      </c>
      <c r="W43" s="178">
        <f t="shared" si="33"/>
        <v>116.39843410178341</v>
      </c>
      <c r="X43" s="95">
        <f t="shared" si="34"/>
        <v>11</v>
      </c>
      <c r="Y43" s="461"/>
      <c r="Z43" s="95">
        <v>19</v>
      </c>
      <c r="AA43" s="152">
        <v>2213.6842105263158</v>
      </c>
      <c r="AB43" s="178">
        <f t="shared" si="35"/>
        <v>116.50969529085873</v>
      </c>
      <c r="AC43" s="95">
        <f t="shared" si="36"/>
        <v>12</v>
      </c>
      <c r="AD43" s="461"/>
      <c r="AE43" s="95">
        <v>19</v>
      </c>
      <c r="AF43" s="152">
        <v>2200.0000000000005</v>
      </c>
      <c r="AG43" s="178">
        <f t="shared" si="37"/>
        <v>115.78947368421055</v>
      </c>
      <c r="AH43" s="95">
        <f t="shared" si="38"/>
        <v>13</v>
      </c>
      <c r="AI43" s="461"/>
      <c r="AJ43" s="95">
        <v>19</v>
      </c>
      <c r="AK43" s="152">
        <v>2208.7912087912086</v>
      </c>
      <c r="AL43" s="178">
        <f t="shared" si="39"/>
        <v>116.25216888374783</v>
      </c>
      <c r="AM43" s="95">
        <f t="shared" si="40"/>
        <v>14</v>
      </c>
      <c r="AN43" s="461"/>
      <c r="AO43" s="95">
        <v>19</v>
      </c>
      <c r="AP43" s="152">
        <v>2212.4369747899168</v>
      </c>
      <c r="AQ43" s="178">
        <f t="shared" si="41"/>
        <v>116.44405130473247</v>
      </c>
      <c r="AR43" s="95">
        <f t="shared" si="42"/>
        <v>13</v>
      </c>
      <c r="AS43" s="461"/>
      <c r="AT43" s="95">
        <v>19</v>
      </c>
      <c r="AU43" s="152">
        <v>2206.3414634146352</v>
      </c>
      <c r="AV43" s="178">
        <f t="shared" si="43"/>
        <v>116.12323491655975</v>
      </c>
      <c r="AW43" s="95">
        <f t="shared" si="44"/>
        <v>12</v>
      </c>
      <c r="AX43" s="461"/>
    </row>
    <row r="44" spans="2:50" hidden="1">
      <c r="B44" s="435"/>
      <c r="C44" s="95">
        <v>17</v>
      </c>
      <c r="D44" s="95" t="s">
        <v>537</v>
      </c>
      <c r="E44" s="95">
        <v>17</v>
      </c>
      <c r="F44" s="95">
        <v>2400</v>
      </c>
      <c r="G44" s="178">
        <f t="shared" si="28"/>
        <v>141.1764705882353</v>
      </c>
      <c r="H44" s="436"/>
      <c r="I44" s="154">
        <f t="shared" ref="I44" si="48">AVERAGE(P44,U44,Z44,AE44,AJ44,AO44,AT44)</f>
        <v>17</v>
      </c>
      <c r="J44" s="154">
        <f t="shared" ref="J44" si="49">AVERAGE(Q44,V44,AA44,AF44,AK44,AP44,AU44)</f>
        <v>2207.3581553424206</v>
      </c>
      <c r="K44" s="155">
        <f t="shared" ref="K44" si="50">AVERAGE(R44,W44,AB44,AG44,AL44,AQ44,AV44)</f>
        <v>129.84459737308359</v>
      </c>
      <c r="L44" s="449"/>
      <c r="M44" s="154">
        <f>RANK(K44, K$28:K$44)</f>
        <v>5</v>
      </c>
      <c r="N44" s="447"/>
      <c r="O44" s="447"/>
      <c r="P44" s="95">
        <v>17</v>
      </c>
      <c r="Q44" s="152">
        <v>2208.2352941176473</v>
      </c>
      <c r="R44" s="178">
        <f t="shared" si="31"/>
        <v>129.89619377162632</v>
      </c>
      <c r="S44" s="95">
        <f t="shared" si="32"/>
        <v>5</v>
      </c>
      <c r="T44" s="462"/>
      <c r="U44" s="95">
        <v>17</v>
      </c>
      <c r="V44" s="152">
        <v>2197.2527472527463</v>
      </c>
      <c r="W44" s="178">
        <f t="shared" si="33"/>
        <v>129.25016160310273</v>
      </c>
      <c r="X44" s="95">
        <f t="shared" si="34"/>
        <v>5</v>
      </c>
      <c r="Y44" s="462"/>
      <c r="Z44" s="95">
        <v>17</v>
      </c>
      <c r="AA44" s="152">
        <v>2208.6857142857139</v>
      </c>
      <c r="AB44" s="178">
        <f t="shared" si="35"/>
        <v>129.92268907563022</v>
      </c>
      <c r="AC44" s="95">
        <f t="shared" si="36"/>
        <v>5</v>
      </c>
      <c r="AD44" s="462"/>
      <c r="AE44" s="95">
        <v>17</v>
      </c>
      <c r="AF44" s="152">
        <v>2214.0458015267177</v>
      </c>
      <c r="AG44" s="178">
        <f t="shared" si="37"/>
        <v>130.23798832510104</v>
      </c>
      <c r="AH44" s="95">
        <f t="shared" si="38"/>
        <v>5</v>
      </c>
      <c r="AI44" s="462"/>
      <c r="AJ44" s="95">
        <v>17</v>
      </c>
      <c r="AK44" s="152">
        <v>2201.6949152542375</v>
      </c>
      <c r="AL44" s="178">
        <f t="shared" si="39"/>
        <v>129.51146560319043</v>
      </c>
      <c r="AM44" s="95">
        <f t="shared" si="40"/>
        <v>5</v>
      </c>
      <c r="AN44" s="462"/>
      <c r="AO44" s="95">
        <v>17</v>
      </c>
      <c r="AP44" s="152">
        <v>2207.8612716763</v>
      </c>
      <c r="AQ44" s="178">
        <f t="shared" si="41"/>
        <v>129.87419245154706</v>
      </c>
      <c r="AR44" s="95">
        <f t="shared" si="42"/>
        <v>5</v>
      </c>
      <c r="AS44" s="462"/>
      <c r="AT44" s="95">
        <v>17</v>
      </c>
      <c r="AU44" s="152">
        <v>2213.7313432835822</v>
      </c>
      <c r="AV44" s="178">
        <f t="shared" si="43"/>
        <v>130.21949078138718</v>
      </c>
      <c r="AW44" s="95">
        <f t="shared" si="44"/>
        <v>5</v>
      </c>
      <c r="AX44" s="462"/>
    </row>
    <row r="45" spans="2:50" ht="15.75" hidden="1">
      <c r="B45" s="443" t="s">
        <v>167</v>
      </c>
      <c r="C45" s="444"/>
      <c r="D45" s="444"/>
      <c r="E45" s="444"/>
      <c r="F45" s="444"/>
      <c r="G45" s="444"/>
      <c r="H45" s="444"/>
      <c r="I45" s="151"/>
      <c r="J45" s="151"/>
      <c r="K45" s="151"/>
      <c r="L45" s="151"/>
      <c r="M45" s="151"/>
      <c r="N45" s="433" t="s">
        <v>159</v>
      </c>
      <c r="O45" s="446" t="s">
        <v>106</v>
      </c>
      <c r="P45" s="448">
        <v>45881</v>
      </c>
      <c r="Q45" s="435"/>
      <c r="R45" s="435"/>
      <c r="S45" s="435"/>
      <c r="T45" s="435"/>
      <c r="U45" s="448">
        <v>45882</v>
      </c>
      <c r="V45" s="435"/>
      <c r="W45" s="435"/>
      <c r="X45" s="435"/>
      <c r="Y45" s="435"/>
      <c r="Z45" s="448">
        <v>45883</v>
      </c>
      <c r="AA45" s="435"/>
      <c r="AB45" s="435"/>
      <c r="AC45" s="435"/>
      <c r="AD45" s="435"/>
      <c r="AE45" s="448">
        <v>45884</v>
      </c>
      <c r="AF45" s="435"/>
      <c r="AG45" s="435"/>
      <c r="AH45" s="435"/>
      <c r="AI45" s="435"/>
      <c r="AJ45" s="448">
        <v>45885</v>
      </c>
      <c r="AK45" s="435"/>
      <c r="AL45" s="435"/>
      <c r="AM45" s="435"/>
      <c r="AN45" s="435"/>
      <c r="AO45" s="448">
        <v>45886</v>
      </c>
      <c r="AP45" s="435"/>
      <c r="AQ45" s="435"/>
      <c r="AR45" s="435"/>
      <c r="AS45" s="435"/>
      <c r="AT45" s="448">
        <v>45887</v>
      </c>
      <c r="AU45" s="435"/>
      <c r="AV45" s="435"/>
      <c r="AW45" s="435"/>
      <c r="AX45" s="435"/>
    </row>
    <row r="46" spans="2:50" ht="15.75" hidden="1">
      <c r="B46" s="445"/>
      <c r="C46" s="445"/>
      <c r="D46" s="445"/>
      <c r="E46" s="445"/>
      <c r="F46" s="445"/>
      <c r="G46" s="445"/>
      <c r="H46" s="445"/>
      <c r="I46" s="151"/>
      <c r="J46" s="151"/>
      <c r="K46" s="151"/>
      <c r="L46" s="151"/>
      <c r="M46" s="151"/>
      <c r="N46" s="433"/>
      <c r="O46" s="447"/>
      <c r="P46" s="448" t="s">
        <v>120</v>
      </c>
      <c r="Q46" s="435"/>
      <c r="R46" s="435"/>
      <c r="S46" s="435"/>
      <c r="T46" s="435"/>
      <c r="U46" s="448" t="s">
        <v>114</v>
      </c>
      <c r="V46" s="435"/>
      <c r="W46" s="435"/>
      <c r="X46" s="435"/>
      <c r="Y46" s="435"/>
      <c r="Z46" s="448" t="s">
        <v>115</v>
      </c>
      <c r="AA46" s="435"/>
      <c r="AB46" s="435"/>
      <c r="AC46" s="435"/>
      <c r="AD46" s="435"/>
      <c r="AE46" s="448" t="s">
        <v>116</v>
      </c>
      <c r="AF46" s="435"/>
      <c r="AG46" s="435"/>
      <c r="AH46" s="435"/>
      <c r="AI46" s="435"/>
      <c r="AJ46" s="448" t="s">
        <v>117</v>
      </c>
      <c r="AK46" s="435"/>
      <c r="AL46" s="435"/>
      <c r="AM46" s="435"/>
      <c r="AN46" s="435"/>
      <c r="AO46" s="448" t="s">
        <v>118</v>
      </c>
      <c r="AP46" s="435"/>
      <c r="AQ46" s="435"/>
      <c r="AR46" s="435"/>
      <c r="AS46" s="435"/>
      <c r="AT46" s="448" t="s">
        <v>119</v>
      </c>
      <c r="AU46" s="435"/>
      <c r="AV46" s="435"/>
      <c r="AW46" s="435"/>
      <c r="AX46" s="435"/>
    </row>
    <row r="47" spans="2:50" hidden="1">
      <c r="B47" s="433" t="s">
        <v>155</v>
      </c>
      <c r="C47" s="433" t="s">
        <v>147</v>
      </c>
      <c r="D47" s="433"/>
      <c r="E47" s="433" t="s">
        <v>149</v>
      </c>
      <c r="F47" s="433"/>
      <c r="G47" s="433"/>
      <c r="H47" s="440" t="s">
        <v>156</v>
      </c>
      <c r="I47" s="434" t="s">
        <v>225</v>
      </c>
      <c r="J47" s="434"/>
      <c r="K47" s="434"/>
      <c r="L47" s="434" t="s">
        <v>156</v>
      </c>
      <c r="M47" s="434" t="s">
        <v>168</v>
      </c>
      <c r="N47" s="446"/>
      <c r="O47" s="446" t="s">
        <v>158</v>
      </c>
      <c r="P47" s="430" t="s">
        <v>152</v>
      </c>
      <c r="Q47" s="431"/>
      <c r="R47" s="431"/>
      <c r="S47" s="432"/>
      <c r="T47" s="433" t="s">
        <v>156</v>
      </c>
      <c r="U47" s="430" t="s">
        <v>152</v>
      </c>
      <c r="V47" s="431"/>
      <c r="W47" s="431"/>
      <c r="X47" s="432"/>
      <c r="Y47" s="433" t="s">
        <v>156</v>
      </c>
      <c r="Z47" s="430" t="s">
        <v>152</v>
      </c>
      <c r="AA47" s="431"/>
      <c r="AB47" s="431"/>
      <c r="AC47" s="432"/>
      <c r="AD47" s="433" t="s">
        <v>156</v>
      </c>
      <c r="AE47" s="430" t="s">
        <v>152</v>
      </c>
      <c r="AF47" s="431"/>
      <c r="AG47" s="431"/>
      <c r="AH47" s="432"/>
      <c r="AI47" s="433" t="s">
        <v>156</v>
      </c>
      <c r="AJ47" s="430" t="s">
        <v>152</v>
      </c>
      <c r="AK47" s="431"/>
      <c r="AL47" s="431"/>
      <c r="AM47" s="432"/>
      <c r="AN47" s="433" t="s">
        <v>156</v>
      </c>
      <c r="AO47" s="430" t="s">
        <v>152</v>
      </c>
      <c r="AP47" s="431"/>
      <c r="AQ47" s="431"/>
      <c r="AR47" s="432"/>
      <c r="AS47" s="433" t="s">
        <v>156</v>
      </c>
      <c r="AT47" s="430" t="s">
        <v>152</v>
      </c>
      <c r="AU47" s="431"/>
      <c r="AV47" s="431"/>
      <c r="AW47" s="432"/>
      <c r="AX47" s="433" t="s">
        <v>156</v>
      </c>
    </row>
    <row r="48" spans="2:50" hidden="1">
      <c r="B48" s="433"/>
      <c r="C48" s="433"/>
      <c r="D48" s="433"/>
      <c r="E48" s="433" t="s">
        <v>148</v>
      </c>
      <c r="F48" s="433"/>
      <c r="G48" s="433"/>
      <c r="H48" s="441"/>
      <c r="I48" s="434" t="s">
        <v>148</v>
      </c>
      <c r="J48" s="434"/>
      <c r="K48" s="434"/>
      <c r="L48" s="434"/>
      <c r="M48" s="434"/>
      <c r="N48" s="463"/>
      <c r="O48" s="463"/>
      <c r="P48" s="430" t="s">
        <v>153</v>
      </c>
      <c r="Q48" s="431"/>
      <c r="R48" s="431"/>
      <c r="S48" s="432"/>
      <c r="T48" s="433"/>
      <c r="U48" s="430" t="s">
        <v>153</v>
      </c>
      <c r="V48" s="431"/>
      <c r="W48" s="431"/>
      <c r="X48" s="432"/>
      <c r="Y48" s="433"/>
      <c r="Z48" s="430" t="s">
        <v>153</v>
      </c>
      <c r="AA48" s="431"/>
      <c r="AB48" s="431"/>
      <c r="AC48" s="432"/>
      <c r="AD48" s="433"/>
      <c r="AE48" s="430" t="s">
        <v>153</v>
      </c>
      <c r="AF48" s="431"/>
      <c r="AG48" s="431"/>
      <c r="AH48" s="432"/>
      <c r="AI48" s="433"/>
      <c r="AJ48" s="430" t="s">
        <v>153</v>
      </c>
      <c r="AK48" s="431"/>
      <c r="AL48" s="431"/>
      <c r="AM48" s="432"/>
      <c r="AN48" s="433"/>
      <c r="AO48" s="430" t="s">
        <v>153</v>
      </c>
      <c r="AP48" s="431"/>
      <c r="AQ48" s="431"/>
      <c r="AR48" s="432"/>
      <c r="AS48" s="433"/>
      <c r="AT48" s="430" t="s">
        <v>153</v>
      </c>
      <c r="AU48" s="431"/>
      <c r="AV48" s="431"/>
      <c r="AW48" s="432"/>
      <c r="AX48" s="433"/>
    </row>
    <row r="49" spans="2:50" hidden="1">
      <c r="B49" s="433"/>
      <c r="C49" s="433"/>
      <c r="D49" s="433"/>
      <c r="E49" s="94" t="s">
        <v>150</v>
      </c>
      <c r="F49" s="94" t="s">
        <v>151</v>
      </c>
      <c r="G49" s="94" t="s">
        <v>154</v>
      </c>
      <c r="H49" s="442"/>
      <c r="I49" s="153" t="s">
        <v>150</v>
      </c>
      <c r="J49" s="153" t="s">
        <v>151</v>
      </c>
      <c r="K49" s="153" t="s">
        <v>154</v>
      </c>
      <c r="L49" s="434"/>
      <c r="M49" s="434"/>
      <c r="N49" s="463"/>
      <c r="O49" s="463"/>
      <c r="P49" s="94" t="s">
        <v>150</v>
      </c>
      <c r="Q49" s="94" t="s">
        <v>151</v>
      </c>
      <c r="R49" s="94" t="s">
        <v>154</v>
      </c>
      <c r="S49" s="94" t="s">
        <v>168</v>
      </c>
      <c r="T49" s="433"/>
      <c r="U49" s="94" t="s">
        <v>150</v>
      </c>
      <c r="V49" s="94" t="s">
        <v>151</v>
      </c>
      <c r="W49" s="94" t="s">
        <v>154</v>
      </c>
      <c r="X49" s="94" t="s">
        <v>168</v>
      </c>
      <c r="Y49" s="433"/>
      <c r="Z49" s="94" t="s">
        <v>150</v>
      </c>
      <c r="AA49" s="94" t="s">
        <v>151</v>
      </c>
      <c r="AB49" s="94" t="s">
        <v>154</v>
      </c>
      <c r="AC49" s="94" t="s">
        <v>168</v>
      </c>
      <c r="AD49" s="433"/>
      <c r="AE49" s="94" t="s">
        <v>150</v>
      </c>
      <c r="AF49" s="94" t="s">
        <v>151</v>
      </c>
      <c r="AG49" s="94" t="s">
        <v>154</v>
      </c>
      <c r="AH49" s="94" t="s">
        <v>168</v>
      </c>
      <c r="AI49" s="433"/>
      <c r="AJ49" s="94" t="s">
        <v>150</v>
      </c>
      <c r="AK49" s="94" t="s">
        <v>151</v>
      </c>
      <c r="AL49" s="94" t="s">
        <v>154</v>
      </c>
      <c r="AM49" s="94" t="s">
        <v>168</v>
      </c>
      <c r="AN49" s="433"/>
      <c r="AO49" s="94" t="s">
        <v>150</v>
      </c>
      <c r="AP49" s="94" t="s">
        <v>151</v>
      </c>
      <c r="AQ49" s="94" t="s">
        <v>154</v>
      </c>
      <c r="AR49" s="94" t="s">
        <v>168</v>
      </c>
      <c r="AS49" s="433"/>
      <c r="AT49" s="94" t="s">
        <v>150</v>
      </c>
      <c r="AU49" s="94" t="s">
        <v>151</v>
      </c>
      <c r="AV49" s="94" t="s">
        <v>154</v>
      </c>
      <c r="AW49" s="94" t="s">
        <v>168</v>
      </c>
      <c r="AX49" s="433"/>
    </row>
    <row r="50" spans="2:50" hidden="1">
      <c r="B50" s="435" t="s">
        <v>234</v>
      </c>
      <c r="C50" s="95">
        <v>1</v>
      </c>
      <c r="D50" s="95" t="s">
        <v>428</v>
      </c>
      <c r="E50" s="95">
        <v>20</v>
      </c>
      <c r="F50" s="95">
        <v>2400</v>
      </c>
      <c r="G50" s="178">
        <f>F50/E50</f>
        <v>120</v>
      </c>
      <c r="H50" s="436">
        <f>AVERAGE(G50:G66)</f>
        <v>134.47580889941113</v>
      </c>
      <c r="I50" s="154">
        <f>AVERAGE(P50,U50,Z50,AE50,AJ50,AO50,AT50)</f>
        <v>20</v>
      </c>
      <c r="J50" s="154">
        <f t="shared" ref="J50:J66" si="51">AVERAGE(Q50,V50,AA50,AF50,AK50,AP50,AU50)</f>
        <v>2227.9780041082045</v>
      </c>
      <c r="K50" s="155">
        <f>AVERAGE(R50,W50,AB50,AG50,AL50,AQ50,AV50)</f>
        <v>111.39890020541021</v>
      </c>
      <c r="L50" s="449">
        <f>IFERROR(AVERAGE(K50:K66),"-")</f>
        <v>124.65366220442168</v>
      </c>
      <c r="M50" s="154">
        <f>RANK(K50, K$50:K$66)</f>
        <v>15</v>
      </c>
      <c r="N50" s="463"/>
      <c r="O50" s="463"/>
      <c r="P50" s="95">
        <v>20</v>
      </c>
      <c r="Q50" s="152">
        <v>2221.7999999999997</v>
      </c>
      <c r="R50" s="178">
        <f>IFERROR(Q50/P50,"")</f>
        <v>111.08999999999999</v>
      </c>
      <c r="S50" s="95">
        <f>IFERROR(RANK(R50, R$50:R$66),"")</f>
        <v>15</v>
      </c>
      <c r="T50" s="460">
        <f>AVERAGE(R50:R66)</f>
        <v>124.56852101355771</v>
      </c>
      <c r="U50" s="95">
        <v>20</v>
      </c>
      <c r="V50" s="152">
        <v>2229.1836734693884</v>
      </c>
      <c r="W50" s="178">
        <f>IFERROR(V50/U50,"")</f>
        <v>111.45918367346943</v>
      </c>
      <c r="X50" s="95">
        <f>IFERROR(RANK(W50, W$50:W$66),"")</f>
        <v>15</v>
      </c>
      <c r="Y50" s="460">
        <f>AVERAGE(W50:W66)</f>
        <v>124.5337216915504</v>
      </c>
      <c r="Z50" s="95">
        <v>20</v>
      </c>
      <c r="AA50" s="152">
        <v>2235.8241758241757</v>
      </c>
      <c r="AB50" s="178">
        <f>IFERROR(AA50/Z50,"")</f>
        <v>111.79120879120879</v>
      </c>
      <c r="AC50" s="95">
        <f>IFERROR(RANK(AB50, AB$50:AB$66),"")</f>
        <v>15</v>
      </c>
      <c r="AD50" s="460">
        <f>AVERAGE(AB50:AB66)</f>
        <v>124.57580815639734</v>
      </c>
      <c r="AE50" s="95">
        <v>20</v>
      </c>
      <c r="AF50" s="152">
        <v>2228.1081081081079</v>
      </c>
      <c r="AG50" s="178">
        <f>IFERROR(AF50/AE50,"")</f>
        <v>111.40540540540539</v>
      </c>
      <c r="AH50" s="95">
        <f>IFERROR(RANK(AG50, AG$50:AG$66),"")</f>
        <v>16</v>
      </c>
      <c r="AI50" s="460">
        <f>AVERAGE(AG50:AG66)</f>
        <v>124.99132993806397</v>
      </c>
      <c r="AJ50" s="95">
        <v>20</v>
      </c>
      <c r="AK50" s="152">
        <v>2230.3999999999996</v>
      </c>
      <c r="AL50" s="178">
        <f>IFERROR(AK50/AJ50,"")</f>
        <v>111.51999999999998</v>
      </c>
      <c r="AM50" s="95">
        <f>IFERROR(RANK(AL50, AL$50:AL$66),"")</f>
        <v>16</v>
      </c>
      <c r="AN50" s="460">
        <f>AVERAGE(AL50:AL66)</f>
        <v>125.55033792515508</v>
      </c>
      <c r="AO50" s="95">
        <v>20</v>
      </c>
      <c r="AP50" s="152">
        <v>2222.7522935779812</v>
      </c>
      <c r="AQ50" s="178">
        <f>IFERROR(AP50/AO50,"")</f>
        <v>111.13761467889906</v>
      </c>
      <c r="AR50" s="95">
        <f>IFERROR(RANK(AQ50, AQ$50:AQ$66),"")</f>
        <v>15</v>
      </c>
      <c r="AS50" s="460">
        <f>AVERAGE(AQ50:AQ66)</f>
        <v>125.4870930673849</v>
      </c>
      <c r="AT50" s="95">
        <v>20</v>
      </c>
      <c r="AU50" s="152">
        <v>2227.7777777777774</v>
      </c>
      <c r="AV50" s="178">
        <f>IFERROR(AU50/AT50,"")</f>
        <v>111.38888888888887</v>
      </c>
      <c r="AW50" s="95">
        <f>IFERROR(RANK(AV50, AV$50:AV$66),"")</f>
        <v>16</v>
      </c>
      <c r="AX50" s="460">
        <f>AVERAGE(AV50:AV66)</f>
        <v>125.35372476619209</v>
      </c>
    </row>
    <row r="51" spans="2:50" hidden="1">
      <c r="B51" s="435"/>
      <c r="C51" s="95">
        <v>2</v>
      </c>
      <c r="D51" s="95" t="s">
        <v>429</v>
      </c>
      <c r="E51" s="95">
        <v>18</v>
      </c>
      <c r="F51" s="95">
        <v>2400</v>
      </c>
      <c r="G51" s="178">
        <f t="shared" ref="G51:G66" si="52">F51/E51</f>
        <v>133.33333333333334</v>
      </c>
      <c r="H51" s="436"/>
      <c r="I51" s="154">
        <f t="shared" ref="I51:I66" si="53">AVERAGE(P51,U51,Z51,AE51,AJ51,AO51,AT51)</f>
        <v>18</v>
      </c>
      <c r="J51" s="154">
        <f t="shared" si="51"/>
        <v>2224.3306405579083</v>
      </c>
      <c r="K51" s="155">
        <f t="shared" ref="K51:K66" si="54">AVERAGE(R51,W51,AB51,AG51,AL51,AQ51,AV51)</f>
        <v>123.57392447543937</v>
      </c>
      <c r="L51" s="449"/>
      <c r="M51" s="154">
        <f t="shared" ref="M51:M66" si="55">RANK(K51, K$50:K$66)</f>
        <v>6</v>
      </c>
      <c r="N51" s="463"/>
      <c r="O51" s="463"/>
      <c r="P51" s="95">
        <v>18</v>
      </c>
      <c r="Q51" s="152">
        <v>2231.2149532710278</v>
      </c>
      <c r="R51" s="178">
        <f t="shared" ref="R51:R66" si="56">IFERROR(Q51/P51,"")</f>
        <v>123.95638629283488</v>
      </c>
      <c r="S51" s="95">
        <f t="shared" ref="S51:S66" si="57">IFERROR(RANK(R51, R$50:R$66),"")</f>
        <v>6</v>
      </c>
      <c r="T51" s="461"/>
      <c r="U51" s="95">
        <v>18</v>
      </c>
      <c r="V51" s="152">
        <v>2229.7142857142849</v>
      </c>
      <c r="W51" s="178">
        <f t="shared" ref="W51:W66" si="58">IFERROR(V51/U51,"")</f>
        <v>123.87301587301583</v>
      </c>
      <c r="X51" s="95">
        <f t="shared" ref="X51:X66" si="59">IFERROR(RANK(W51, W$50:W$66),"")</f>
        <v>6</v>
      </c>
      <c r="Y51" s="461"/>
      <c r="Z51" s="95">
        <v>18</v>
      </c>
      <c r="AA51" s="152">
        <v>2216.9999999999991</v>
      </c>
      <c r="AB51" s="178">
        <f t="shared" ref="AB51:AB66" si="60">IFERROR(AA51/Z51,"")</f>
        <v>123.16666666666661</v>
      </c>
      <c r="AC51" s="95">
        <f t="shared" ref="AC51:AC66" si="61">IFERROR(RANK(AB51, AB$50:AB$66),"")</f>
        <v>9</v>
      </c>
      <c r="AD51" s="461"/>
      <c r="AE51" s="95">
        <v>18</v>
      </c>
      <c r="AF51" s="152">
        <v>2226.3999999999983</v>
      </c>
      <c r="AG51" s="178">
        <f t="shared" ref="AG51:AG66" si="62">IFERROR(AF51/AE51,"")</f>
        <v>123.6888888888888</v>
      </c>
      <c r="AH51" s="95">
        <f t="shared" ref="AH51:AH66" si="63">IFERROR(RANK(AG51, AG$50:AG$66),"")</f>
        <v>6</v>
      </c>
      <c r="AI51" s="461"/>
      <c r="AJ51" s="95">
        <v>18</v>
      </c>
      <c r="AK51" s="152">
        <v>2219.9999999999986</v>
      </c>
      <c r="AL51" s="178">
        <f t="shared" ref="AL51:AL66" si="64">IFERROR(AK51/AJ51,"")</f>
        <v>123.33333333333326</v>
      </c>
      <c r="AM51" s="95">
        <f t="shared" ref="AM51:AM66" si="65">IFERROR(RANK(AL51, AL$50:AL$66),"")</f>
        <v>7</v>
      </c>
      <c r="AN51" s="461"/>
      <c r="AO51" s="95">
        <v>18</v>
      </c>
      <c r="AP51" s="152">
        <v>2229.929300864103</v>
      </c>
      <c r="AQ51" s="178">
        <f t="shared" ref="AQ51:AQ66" si="66">IFERROR(AP51/AO51,"")</f>
        <v>123.88496115911683</v>
      </c>
      <c r="AR51" s="95">
        <f t="shared" ref="AR51:AR66" si="67">IFERROR(RANK(AQ51, AQ$50:AQ$66),"")</f>
        <v>7</v>
      </c>
      <c r="AS51" s="461"/>
      <c r="AT51" s="95">
        <v>18</v>
      </c>
      <c r="AU51" s="152">
        <v>2216.0559440559459</v>
      </c>
      <c r="AV51" s="178">
        <f t="shared" ref="AV51:AV66" si="68">IFERROR(AU51/AT51,"")</f>
        <v>123.11421911421922</v>
      </c>
      <c r="AW51" s="95">
        <f t="shared" ref="AW51:AW66" si="69">IFERROR(RANK(AV51, AV$50:AV$66),"")</f>
        <v>8</v>
      </c>
      <c r="AX51" s="461"/>
    </row>
    <row r="52" spans="2:50" hidden="1">
      <c r="B52" s="435"/>
      <c r="C52" s="95">
        <v>3</v>
      </c>
      <c r="D52" s="95" t="s">
        <v>430</v>
      </c>
      <c r="E52" s="95">
        <v>16</v>
      </c>
      <c r="F52" s="95">
        <v>2400</v>
      </c>
      <c r="G52" s="178">
        <f t="shared" si="52"/>
        <v>150</v>
      </c>
      <c r="H52" s="436"/>
      <c r="I52" s="154">
        <f t="shared" si="53"/>
        <v>16</v>
      </c>
      <c r="J52" s="154">
        <f t="shared" si="51"/>
        <v>2216.750061657714</v>
      </c>
      <c r="K52" s="155">
        <f t="shared" si="54"/>
        <v>138.54687885360713</v>
      </c>
      <c r="L52" s="449"/>
      <c r="M52" s="154">
        <f t="shared" si="55"/>
        <v>4</v>
      </c>
      <c r="N52" s="463"/>
      <c r="O52" s="463"/>
      <c r="P52" s="95">
        <v>16</v>
      </c>
      <c r="Q52" s="152">
        <v>2214.5381462799505</v>
      </c>
      <c r="R52" s="178">
        <f t="shared" si="56"/>
        <v>138.40863414249691</v>
      </c>
      <c r="S52" s="95">
        <f t="shared" si="57"/>
        <v>3</v>
      </c>
      <c r="T52" s="461"/>
      <c r="U52" s="95">
        <v>16</v>
      </c>
      <c r="V52" s="152">
        <v>2213.3843001261039</v>
      </c>
      <c r="W52" s="178">
        <f t="shared" si="58"/>
        <v>138.33651875788149</v>
      </c>
      <c r="X52" s="95">
        <f t="shared" si="59"/>
        <v>4</v>
      </c>
      <c r="Y52" s="461"/>
      <c r="Z52" s="95">
        <v>16</v>
      </c>
      <c r="AA52" s="152">
        <v>2216.5573770491801</v>
      </c>
      <c r="AB52" s="178">
        <f t="shared" si="60"/>
        <v>138.53483606557376</v>
      </c>
      <c r="AC52" s="95">
        <f t="shared" si="61"/>
        <v>4</v>
      </c>
      <c r="AD52" s="461"/>
      <c r="AE52" s="95">
        <v>16</v>
      </c>
      <c r="AF52" s="152">
        <v>2212.9870129870128</v>
      </c>
      <c r="AG52" s="178">
        <f t="shared" si="62"/>
        <v>138.3116883116883</v>
      </c>
      <c r="AH52" s="95">
        <f t="shared" si="63"/>
        <v>4</v>
      </c>
      <c r="AI52" s="461"/>
      <c r="AJ52" s="95">
        <v>16</v>
      </c>
      <c r="AK52" s="152">
        <v>2218.8957055214728</v>
      </c>
      <c r="AL52" s="178">
        <f t="shared" si="64"/>
        <v>138.68098159509205</v>
      </c>
      <c r="AM52" s="95">
        <f t="shared" si="65"/>
        <v>4</v>
      </c>
      <c r="AN52" s="461"/>
      <c r="AO52" s="95">
        <v>16</v>
      </c>
      <c r="AP52" s="152">
        <v>2216.7015140591202</v>
      </c>
      <c r="AQ52" s="178">
        <f t="shared" si="66"/>
        <v>138.54384462869501</v>
      </c>
      <c r="AR52" s="95">
        <f t="shared" si="67"/>
        <v>4</v>
      </c>
      <c r="AS52" s="461"/>
      <c r="AT52" s="95">
        <v>16</v>
      </c>
      <c r="AU52" s="152">
        <v>2224.1863755811605</v>
      </c>
      <c r="AV52" s="178">
        <f t="shared" si="68"/>
        <v>139.01164847382253</v>
      </c>
      <c r="AW52" s="95">
        <f t="shared" si="69"/>
        <v>4</v>
      </c>
      <c r="AX52" s="461"/>
    </row>
    <row r="53" spans="2:50" hidden="1">
      <c r="B53" s="435"/>
      <c r="C53" s="95">
        <v>4</v>
      </c>
      <c r="D53" s="95" t="s">
        <v>431</v>
      </c>
      <c r="E53" s="95">
        <v>18</v>
      </c>
      <c r="F53" s="95">
        <v>2400</v>
      </c>
      <c r="G53" s="178">
        <f t="shared" si="52"/>
        <v>133.33333333333334</v>
      </c>
      <c r="H53" s="436"/>
      <c r="I53" s="154">
        <f t="shared" si="53"/>
        <v>18</v>
      </c>
      <c r="J53" s="154">
        <f t="shared" si="51"/>
        <v>2217.8561691394398</v>
      </c>
      <c r="K53" s="155">
        <f t="shared" si="54"/>
        <v>123.21423161885777</v>
      </c>
      <c r="L53" s="449"/>
      <c r="M53" s="154">
        <f t="shared" si="55"/>
        <v>9</v>
      </c>
      <c r="N53" s="463"/>
      <c r="O53" s="463"/>
      <c r="P53" s="95">
        <v>18</v>
      </c>
      <c r="Q53" s="152">
        <v>2216.7692307692305</v>
      </c>
      <c r="R53" s="178">
        <f t="shared" si="56"/>
        <v>123.15384615384613</v>
      </c>
      <c r="S53" s="95">
        <f t="shared" si="57"/>
        <v>9</v>
      </c>
      <c r="T53" s="461"/>
      <c r="U53" s="95">
        <v>18</v>
      </c>
      <c r="V53" s="152">
        <v>2226.6666666666661</v>
      </c>
      <c r="W53" s="178">
        <f t="shared" si="58"/>
        <v>123.70370370370367</v>
      </c>
      <c r="X53" s="95">
        <f t="shared" si="59"/>
        <v>7</v>
      </c>
      <c r="Y53" s="461"/>
      <c r="Z53" s="95">
        <v>18</v>
      </c>
      <c r="AA53" s="152">
        <v>2218.0327868852464</v>
      </c>
      <c r="AB53" s="178">
        <f t="shared" si="60"/>
        <v>123.22404371584702</v>
      </c>
      <c r="AC53" s="95">
        <f t="shared" si="61"/>
        <v>8</v>
      </c>
      <c r="AD53" s="461"/>
      <c r="AE53" s="95">
        <v>18</v>
      </c>
      <c r="AF53" s="152">
        <v>2212.8260869565215</v>
      </c>
      <c r="AG53" s="178">
        <f t="shared" si="62"/>
        <v>122.93478260869564</v>
      </c>
      <c r="AH53" s="95">
        <f t="shared" si="63"/>
        <v>9</v>
      </c>
      <c r="AI53" s="461"/>
      <c r="AJ53" s="95">
        <v>18</v>
      </c>
      <c r="AK53" s="152">
        <v>2213.3333333333339</v>
      </c>
      <c r="AL53" s="178">
        <f t="shared" si="64"/>
        <v>122.96296296296299</v>
      </c>
      <c r="AM53" s="95">
        <f t="shared" si="65"/>
        <v>8</v>
      </c>
      <c r="AN53" s="461"/>
      <c r="AO53" s="95">
        <v>18</v>
      </c>
      <c r="AP53" s="152">
        <v>2218.2222222222222</v>
      </c>
      <c r="AQ53" s="178">
        <f t="shared" si="66"/>
        <v>123.23456790123457</v>
      </c>
      <c r="AR53" s="95">
        <f t="shared" si="67"/>
        <v>9</v>
      </c>
      <c r="AS53" s="461"/>
      <c r="AT53" s="95">
        <v>18</v>
      </c>
      <c r="AU53" s="152">
        <v>2219.1428571428578</v>
      </c>
      <c r="AV53" s="178">
        <f t="shared" si="68"/>
        <v>123.28571428571432</v>
      </c>
      <c r="AW53" s="95">
        <f t="shared" si="69"/>
        <v>7</v>
      </c>
      <c r="AX53" s="461"/>
    </row>
    <row r="54" spans="2:50" hidden="1">
      <c r="B54" s="435"/>
      <c r="C54" s="95">
        <v>5</v>
      </c>
      <c r="D54" s="95" t="s">
        <v>432</v>
      </c>
      <c r="E54" s="95">
        <v>16</v>
      </c>
      <c r="F54" s="95">
        <v>2400</v>
      </c>
      <c r="G54" s="178">
        <f t="shared" si="52"/>
        <v>150</v>
      </c>
      <c r="H54" s="436"/>
      <c r="I54" s="154">
        <f t="shared" si="53"/>
        <v>16</v>
      </c>
      <c r="J54" s="154">
        <f t="shared" si="51"/>
        <v>2234.7182349027253</v>
      </c>
      <c r="K54" s="155">
        <f t="shared" si="54"/>
        <v>139.66988968142033</v>
      </c>
      <c r="L54" s="449"/>
      <c r="M54" s="154">
        <f t="shared" si="55"/>
        <v>3</v>
      </c>
      <c r="N54" s="463"/>
      <c r="O54" s="463"/>
      <c r="P54" s="95">
        <v>16</v>
      </c>
      <c r="Q54" s="152">
        <v>2209.6153846153857</v>
      </c>
      <c r="R54" s="178">
        <f t="shared" si="56"/>
        <v>138.1009615384616</v>
      </c>
      <c r="S54" s="95">
        <f t="shared" si="57"/>
        <v>4</v>
      </c>
      <c r="T54" s="461"/>
      <c r="U54" s="95">
        <v>16</v>
      </c>
      <c r="V54" s="152">
        <v>2215.4716981132087</v>
      </c>
      <c r="W54" s="178">
        <f t="shared" si="58"/>
        <v>138.46698113207555</v>
      </c>
      <c r="X54" s="95">
        <f t="shared" si="59"/>
        <v>3</v>
      </c>
      <c r="Y54" s="461"/>
      <c r="Z54" s="95">
        <v>16</v>
      </c>
      <c r="AA54" s="152">
        <v>2243.5294117647031</v>
      </c>
      <c r="AB54" s="178">
        <f t="shared" si="60"/>
        <v>140.22058823529395</v>
      </c>
      <c r="AC54" s="95">
        <f t="shared" si="61"/>
        <v>3</v>
      </c>
      <c r="AD54" s="461"/>
      <c r="AE54" s="95">
        <v>16</v>
      </c>
      <c r="AF54" s="152">
        <v>2251.4999999999991</v>
      </c>
      <c r="AG54" s="178">
        <f t="shared" si="62"/>
        <v>140.71874999999994</v>
      </c>
      <c r="AH54" s="95">
        <f t="shared" si="63"/>
        <v>3</v>
      </c>
      <c r="AI54" s="461"/>
      <c r="AJ54" s="95">
        <v>16</v>
      </c>
      <c r="AK54" s="152">
        <v>2249.2682926829261</v>
      </c>
      <c r="AL54" s="178">
        <f t="shared" si="64"/>
        <v>140.57926829268288</v>
      </c>
      <c r="AM54" s="95">
        <f t="shared" si="65"/>
        <v>3</v>
      </c>
      <c r="AN54" s="461"/>
      <c r="AO54" s="95">
        <v>16</v>
      </c>
      <c r="AP54" s="152">
        <v>2243.9999999999982</v>
      </c>
      <c r="AQ54" s="178">
        <f t="shared" si="66"/>
        <v>140.24999999999989</v>
      </c>
      <c r="AR54" s="95">
        <f t="shared" si="67"/>
        <v>3</v>
      </c>
      <c r="AS54" s="461"/>
      <c r="AT54" s="95">
        <v>16</v>
      </c>
      <c r="AU54" s="152">
        <v>2229.6428571428555</v>
      </c>
      <c r="AV54" s="178">
        <f t="shared" si="68"/>
        <v>139.35267857142847</v>
      </c>
      <c r="AW54" s="95">
        <f t="shared" si="69"/>
        <v>3</v>
      </c>
      <c r="AX54" s="461"/>
    </row>
    <row r="55" spans="2:50" hidden="1">
      <c r="B55" s="435"/>
      <c r="C55" s="95">
        <v>6</v>
      </c>
      <c r="D55" s="95" t="s">
        <v>433</v>
      </c>
      <c r="E55" s="95">
        <v>18</v>
      </c>
      <c r="F55" s="95">
        <v>2400</v>
      </c>
      <c r="G55" s="178">
        <f t="shared" si="52"/>
        <v>133.33333333333334</v>
      </c>
      <c r="H55" s="436"/>
      <c r="I55" s="154">
        <f t="shared" si="53"/>
        <v>18</v>
      </c>
      <c r="J55" s="154">
        <f t="shared" si="51"/>
        <v>2222.4275343019031</v>
      </c>
      <c r="K55" s="155">
        <f t="shared" si="54"/>
        <v>123.46819635010573</v>
      </c>
      <c r="L55" s="449"/>
      <c r="M55" s="154">
        <f t="shared" si="55"/>
        <v>7</v>
      </c>
      <c r="N55" s="463"/>
      <c r="O55" s="463"/>
      <c r="P55" s="95">
        <v>18</v>
      </c>
      <c r="Q55" s="152">
        <v>2219.5890410958905</v>
      </c>
      <c r="R55" s="178">
        <f t="shared" si="56"/>
        <v>123.31050228310502</v>
      </c>
      <c r="S55" s="95">
        <f t="shared" si="57"/>
        <v>8</v>
      </c>
      <c r="T55" s="461"/>
      <c r="U55" s="95">
        <v>18</v>
      </c>
      <c r="V55" s="152">
        <v>2224.7742262810752</v>
      </c>
      <c r="W55" s="178">
        <f t="shared" si="58"/>
        <v>123.59856812672641</v>
      </c>
      <c r="X55" s="95">
        <f t="shared" si="59"/>
        <v>8</v>
      </c>
      <c r="Y55" s="461"/>
      <c r="Z55" s="95">
        <v>18</v>
      </c>
      <c r="AA55" s="152">
        <v>2226.4461839530322</v>
      </c>
      <c r="AB55" s="178">
        <f t="shared" si="60"/>
        <v>123.69145466405735</v>
      </c>
      <c r="AC55" s="95">
        <f t="shared" si="61"/>
        <v>6</v>
      </c>
      <c r="AD55" s="461"/>
      <c r="AE55" s="95">
        <v>18</v>
      </c>
      <c r="AF55" s="152">
        <v>2218.9380530973453</v>
      </c>
      <c r="AG55" s="178">
        <f t="shared" si="62"/>
        <v>123.27433628318585</v>
      </c>
      <c r="AH55" s="95">
        <f t="shared" si="63"/>
        <v>8</v>
      </c>
      <c r="AI55" s="461"/>
      <c r="AJ55" s="95">
        <v>18</v>
      </c>
      <c r="AK55" s="152">
        <v>2211.3559322033902</v>
      </c>
      <c r="AL55" s="178">
        <f t="shared" si="64"/>
        <v>122.85310734463279</v>
      </c>
      <c r="AM55" s="95">
        <f t="shared" si="65"/>
        <v>9</v>
      </c>
      <c r="AN55" s="461"/>
      <c r="AO55" s="95">
        <v>18</v>
      </c>
      <c r="AP55" s="152">
        <v>2230.2363184079609</v>
      </c>
      <c r="AQ55" s="178">
        <f t="shared" si="66"/>
        <v>123.90201768933116</v>
      </c>
      <c r="AR55" s="95">
        <f t="shared" si="67"/>
        <v>6</v>
      </c>
      <c r="AS55" s="461"/>
      <c r="AT55" s="95">
        <v>18</v>
      </c>
      <c r="AU55" s="152">
        <v>2225.6529850746278</v>
      </c>
      <c r="AV55" s="178">
        <f t="shared" si="68"/>
        <v>123.64738805970154</v>
      </c>
      <c r="AW55" s="95">
        <f t="shared" si="69"/>
        <v>6</v>
      </c>
      <c r="AX55" s="461"/>
    </row>
    <row r="56" spans="2:50" hidden="1">
      <c r="B56" s="435"/>
      <c r="C56" s="95">
        <v>7</v>
      </c>
      <c r="D56" s="95" t="s">
        <v>434</v>
      </c>
      <c r="E56" s="95">
        <v>20</v>
      </c>
      <c r="F56" s="95">
        <v>2400</v>
      </c>
      <c r="G56" s="178">
        <f t="shared" si="52"/>
        <v>120</v>
      </c>
      <c r="H56" s="436"/>
      <c r="I56" s="154">
        <f t="shared" si="53"/>
        <v>20</v>
      </c>
      <c r="J56" s="154">
        <f t="shared" si="51"/>
        <v>2225.980952909827</v>
      </c>
      <c r="K56" s="155">
        <f t="shared" si="54"/>
        <v>111.29904764549134</v>
      </c>
      <c r="L56" s="449"/>
      <c r="M56" s="154">
        <f t="shared" si="55"/>
        <v>17</v>
      </c>
      <c r="N56" s="463"/>
      <c r="O56" s="463"/>
      <c r="P56" s="95">
        <v>20</v>
      </c>
      <c r="Q56" s="152">
        <v>2221.0714285714289</v>
      </c>
      <c r="R56" s="178">
        <f t="shared" si="56"/>
        <v>111.05357142857144</v>
      </c>
      <c r="S56" s="95">
        <f t="shared" si="57"/>
        <v>16</v>
      </c>
      <c r="T56" s="461"/>
      <c r="U56" s="95">
        <v>20</v>
      </c>
      <c r="V56" s="152">
        <v>2211.7241379310349</v>
      </c>
      <c r="W56" s="178">
        <f t="shared" si="58"/>
        <v>110.58620689655174</v>
      </c>
      <c r="X56" s="95">
        <f t="shared" si="59"/>
        <v>17</v>
      </c>
      <c r="Y56" s="461"/>
      <c r="Z56" s="95">
        <v>20</v>
      </c>
      <c r="AA56" s="152">
        <v>2233.584905660377</v>
      </c>
      <c r="AB56" s="178">
        <f t="shared" si="60"/>
        <v>111.67924528301884</v>
      </c>
      <c r="AC56" s="95">
        <f t="shared" si="61"/>
        <v>16</v>
      </c>
      <c r="AD56" s="461"/>
      <c r="AE56" s="95">
        <v>20</v>
      </c>
      <c r="AF56" s="152">
        <v>2214.5454545454563</v>
      </c>
      <c r="AG56" s="178">
        <f t="shared" si="62"/>
        <v>110.72727272727282</v>
      </c>
      <c r="AH56" s="95">
        <f t="shared" si="63"/>
        <v>17</v>
      </c>
      <c r="AI56" s="461"/>
      <c r="AJ56" s="95">
        <v>20</v>
      </c>
      <c r="AK56" s="152">
        <v>2249.3023255813973</v>
      </c>
      <c r="AL56" s="178">
        <f t="shared" si="64"/>
        <v>112.46511627906986</v>
      </c>
      <c r="AM56" s="95">
        <f t="shared" si="65"/>
        <v>15</v>
      </c>
      <c r="AN56" s="461"/>
      <c r="AO56" s="95">
        <v>20</v>
      </c>
      <c r="AP56" s="152">
        <v>2213.3333333333326</v>
      </c>
      <c r="AQ56" s="178">
        <f t="shared" si="66"/>
        <v>110.66666666666663</v>
      </c>
      <c r="AR56" s="95">
        <f t="shared" si="67"/>
        <v>16</v>
      </c>
      <c r="AS56" s="461"/>
      <c r="AT56" s="95">
        <v>20</v>
      </c>
      <c r="AU56" s="152">
        <v>2238.3050847457625</v>
      </c>
      <c r="AV56" s="178">
        <f t="shared" si="68"/>
        <v>111.91525423728812</v>
      </c>
      <c r="AW56" s="95">
        <f t="shared" si="69"/>
        <v>15</v>
      </c>
      <c r="AX56" s="461"/>
    </row>
    <row r="57" spans="2:50" hidden="1">
      <c r="B57" s="435"/>
      <c r="C57" s="95">
        <v>8</v>
      </c>
      <c r="D57" s="95" t="s">
        <v>435</v>
      </c>
      <c r="E57" s="95">
        <v>20</v>
      </c>
      <c r="F57" s="95">
        <v>2400</v>
      </c>
      <c r="G57" s="178">
        <f t="shared" si="52"/>
        <v>120</v>
      </c>
      <c r="H57" s="436"/>
      <c r="I57" s="154">
        <f t="shared" si="53"/>
        <v>20</v>
      </c>
      <c r="J57" s="154">
        <f t="shared" si="51"/>
        <v>2227.6522439585733</v>
      </c>
      <c r="K57" s="155">
        <f t="shared" si="54"/>
        <v>111.38261219792868</v>
      </c>
      <c r="L57" s="449"/>
      <c r="M57" s="154">
        <f t="shared" si="55"/>
        <v>16</v>
      </c>
      <c r="N57" s="463"/>
      <c r="O57" s="463"/>
      <c r="P57" s="95">
        <v>20</v>
      </c>
      <c r="Q57" s="152">
        <v>2220.0000000000014</v>
      </c>
      <c r="R57" s="178">
        <f t="shared" si="56"/>
        <v>111.00000000000007</v>
      </c>
      <c r="S57" s="95">
        <f t="shared" si="57"/>
        <v>17</v>
      </c>
      <c r="T57" s="461"/>
      <c r="U57" s="95">
        <v>20</v>
      </c>
      <c r="V57" s="152">
        <v>2228.3544303797471</v>
      </c>
      <c r="W57" s="178">
        <f t="shared" si="58"/>
        <v>111.41772151898735</v>
      </c>
      <c r="X57" s="95">
        <f t="shared" si="59"/>
        <v>16</v>
      </c>
      <c r="Y57" s="461"/>
      <c r="Z57" s="95">
        <v>20</v>
      </c>
      <c r="AA57" s="152">
        <v>2224.7999999999993</v>
      </c>
      <c r="AB57" s="178">
        <f t="shared" si="60"/>
        <v>111.23999999999997</v>
      </c>
      <c r="AC57" s="95">
        <f t="shared" si="61"/>
        <v>17</v>
      </c>
      <c r="AD57" s="461"/>
      <c r="AE57" s="95">
        <v>20</v>
      </c>
      <c r="AF57" s="152">
        <v>2237.4545454545469</v>
      </c>
      <c r="AG57" s="178">
        <f t="shared" si="62"/>
        <v>111.87272727272735</v>
      </c>
      <c r="AH57" s="95">
        <f t="shared" si="63"/>
        <v>15</v>
      </c>
      <c r="AI57" s="461"/>
      <c r="AJ57" s="274"/>
      <c r="AK57" s="274"/>
      <c r="AL57" s="276" t="str">
        <f t="shared" si="64"/>
        <v/>
      </c>
      <c r="AM57" s="274" t="str">
        <f t="shared" si="65"/>
        <v/>
      </c>
      <c r="AN57" s="461"/>
      <c r="AO57" s="274"/>
      <c r="AP57" s="274"/>
      <c r="AQ57" s="276" t="str">
        <f t="shared" si="66"/>
        <v/>
      </c>
      <c r="AR57" s="274" t="str">
        <f t="shared" si="67"/>
        <v/>
      </c>
      <c r="AS57" s="461"/>
      <c r="AT57" s="274"/>
      <c r="AU57" s="274"/>
      <c r="AV57" s="276" t="str">
        <f t="shared" si="68"/>
        <v/>
      </c>
      <c r="AW57" s="274" t="str">
        <f t="shared" si="69"/>
        <v/>
      </c>
      <c r="AX57" s="461"/>
    </row>
    <row r="58" spans="2:50" hidden="1">
      <c r="B58" s="435"/>
      <c r="C58" s="95">
        <v>9</v>
      </c>
      <c r="D58" s="95" t="s">
        <v>436</v>
      </c>
      <c r="E58" s="95">
        <v>19</v>
      </c>
      <c r="F58" s="95">
        <v>2400</v>
      </c>
      <c r="G58" s="178">
        <f t="shared" si="52"/>
        <v>126.31578947368421</v>
      </c>
      <c r="H58" s="436"/>
      <c r="I58" s="154">
        <f t="shared" si="53"/>
        <v>19</v>
      </c>
      <c r="J58" s="154">
        <f t="shared" si="51"/>
        <v>2220.0674994115197</v>
      </c>
      <c r="K58" s="155">
        <f t="shared" si="54"/>
        <v>116.84565786376417</v>
      </c>
      <c r="L58" s="449"/>
      <c r="M58" s="154">
        <f t="shared" si="55"/>
        <v>13</v>
      </c>
      <c r="N58" s="463"/>
      <c r="O58" s="463"/>
      <c r="P58" s="95">
        <v>19</v>
      </c>
      <c r="Q58" s="152">
        <v>2222.706766917293</v>
      </c>
      <c r="R58" s="178">
        <f t="shared" si="56"/>
        <v>116.98456667985752</v>
      </c>
      <c r="S58" s="95">
        <f t="shared" si="57"/>
        <v>13</v>
      </c>
      <c r="T58" s="461"/>
      <c r="U58" s="95">
        <v>19</v>
      </c>
      <c r="V58" s="152">
        <v>2220.4615384615381</v>
      </c>
      <c r="W58" s="178">
        <f t="shared" si="58"/>
        <v>116.86639676113359</v>
      </c>
      <c r="X58" s="95">
        <f t="shared" si="59"/>
        <v>12</v>
      </c>
      <c r="Y58" s="461"/>
      <c r="Z58" s="95">
        <v>19</v>
      </c>
      <c r="AA58" s="152">
        <v>2219.9999999999995</v>
      </c>
      <c r="AB58" s="178">
        <f t="shared" si="60"/>
        <v>116.84210526315788</v>
      </c>
      <c r="AC58" s="95">
        <f t="shared" si="61"/>
        <v>10</v>
      </c>
      <c r="AD58" s="461"/>
      <c r="AE58" s="95">
        <v>19</v>
      </c>
      <c r="AF58" s="152">
        <v>2222.9126213592226</v>
      </c>
      <c r="AG58" s="178">
        <f t="shared" si="62"/>
        <v>116.99540112416962</v>
      </c>
      <c r="AH58" s="95">
        <f t="shared" si="63"/>
        <v>14</v>
      </c>
      <c r="AI58" s="461"/>
      <c r="AJ58" s="95">
        <v>19</v>
      </c>
      <c r="AK58" s="152">
        <v>2221.1320754716976</v>
      </c>
      <c r="AL58" s="178">
        <f t="shared" si="64"/>
        <v>116.90168818272093</v>
      </c>
      <c r="AM58" s="95">
        <f t="shared" si="65"/>
        <v>12</v>
      </c>
      <c r="AN58" s="461"/>
      <c r="AO58" s="95">
        <v>19</v>
      </c>
      <c r="AP58" s="152">
        <v>2212.4999999999995</v>
      </c>
      <c r="AQ58" s="178">
        <f t="shared" si="66"/>
        <v>116.4473684210526</v>
      </c>
      <c r="AR58" s="95">
        <f t="shared" si="67"/>
        <v>14</v>
      </c>
      <c r="AS58" s="461"/>
      <c r="AT58" s="95">
        <v>19</v>
      </c>
      <c r="AU58" s="152">
        <v>2220.7594936708865</v>
      </c>
      <c r="AV58" s="178">
        <f t="shared" si="68"/>
        <v>116.88207861425718</v>
      </c>
      <c r="AW58" s="95">
        <f t="shared" si="69"/>
        <v>13</v>
      </c>
      <c r="AX58" s="461"/>
    </row>
    <row r="59" spans="2:50" hidden="1">
      <c r="B59" s="435"/>
      <c r="C59" s="95">
        <v>10</v>
      </c>
      <c r="D59" s="95" t="s">
        <v>437</v>
      </c>
      <c r="E59" s="95">
        <v>18</v>
      </c>
      <c r="F59" s="95">
        <v>2400</v>
      </c>
      <c r="G59" s="178">
        <f t="shared" si="52"/>
        <v>133.33333333333334</v>
      </c>
      <c r="H59" s="436"/>
      <c r="I59" s="154">
        <f t="shared" si="53"/>
        <v>18</v>
      </c>
      <c r="J59" s="154">
        <f t="shared" si="51"/>
        <v>2221.8426760257753</v>
      </c>
      <c r="K59" s="155">
        <f t="shared" si="54"/>
        <v>123.43570422365418</v>
      </c>
      <c r="L59" s="449"/>
      <c r="M59" s="154">
        <f t="shared" si="55"/>
        <v>8</v>
      </c>
      <c r="N59" s="463"/>
      <c r="O59" s="463"/>
      <c r="P59" s="95">
        <v>18</v>
      </c>
      <c r="Q59" s="152">
        <v>2220</v>
      </c>
      <c r="R59" s="178">
        <f t="shared" si="56"/>
        <v>123.33333333333333</v>
      </c>
      <c r="S59" s="95">
        <f t="shared" si="57"/>
        <v>7</v>
      </c>
      <c r="T59" s="461"/>
      <c r="U59" s="95">
        <v>18</v>
      </c>
      <c r="V59" s="152">
        <v>2222.9629629629621</v>
      </c>
      <c r="W59" s="178">
        <f t="shared" si="58"/>
        <v>123.49794238683123</v>
      </c>
      <c r="X59" s="95">
        <f t="shared" si="59"/>
        <v>9</v>
      </c>
      <c r="Y59" s="461"/>
      <c r="Z59" s="95">
        <v>18</v>
      </c>
      <c r="AA59" s="152">
        <v>2226.2337662337673</v>
      </c>
      <c r="AB59" s="178">
        <f t="shared" si="60"/>
        <v>123.67965367965374</v>
      </c>
      <c r="AC59" s="95">
        <f t="shared" si="61"/>
        <v>7</v>
      </c>
      <c r="AD59" s="461"/>
      <c r="AE59" s="95">
        <v>18</v>
      </c>
      <c r="AF59" s="152">
        <v>2219.0476190476184</v>
      </c>
      <c r="AG59" s="178">
        <f t="shared" si="62"/>
        <v>123.28042328042324</v>
      </c>
      <c r="AH59" s="95">
        <f t="shared" si="63"/>
        <v>7</v>
      </c>
      <c r="AI59" s="461"/>
      <c r="AJ59" s="95">
        <v>18</v>
      </c>
      <c r="AK59" s="152">
        <v>2222.8124999999995</v>
      </c>
      <c r="AL59" s="178">
        <f t="shared" si="64"/>
        <v>123.48958333333331</v>
      </c>
      <c r="AM59" s="95">
        <f t="shared" si="65"/>
        <v>6</v>
      </c>
      <c r="AN59" s="461"/>
      <c r="AO59" s="95">
        <v>18</v>
      </c>
      <c r="AP59" s="152">
        <v>2228.0487804878039</v>
      </c>
      <c r="AQ59" s="178">
        <f t="shared" si="66"/>
        <v>123.78048780487799</v>
      </c>
      <c r="AR59" s="95">
        <f t="shared" si="67"/>
        <v>8</v>
      </c>
      <c r="AS59" s="461"/>
      <c r="AT59" s="95">
        <v>18</v>
      </c>
      <c r="AU59" s="152">
        <v>2213.7931034482754</v>
      </c>
      <c r="AV59" s="178">
        <f t="shared" si="68"/>
        <v>122.98850574712641</v>
      </c>
      <c r="AW59" s="95">
        <f t="shared" si="69"/>
        <v>9</v>
      </c>
      <c r="AX59" s="461"/>
    </row>
    <row r="60" spans="2:50" hidden="1">
      <c r="B60" s="435"/>
      <c r="C60" s="95">
        <v>11</v>
      </c>
      <c r="D60" s="95" t="s">
        <v>438</v>
      </c>
      <c r="E60" s="95">
        <v>19</v>
      </c>
      <c r="F60" s="95">
        <v>2400</v>
      </c>
      <c r="G60" s="178">
        <f t="shared" si="52"/>
        <v>126.31578947368421</v>
      </c>
      <c r="H60" s="436"/>
      <c r="I60" s="154">
        <f t="shared" si="53"/>
        <v>19</v>
      </c>
      <c r="J60" s="154">
        <f t="shared" si="51"/>
        <v>2219.9399752756344</v>
      </c>
      <c r="K60" s="155">
        <f t="shared" si="54"/>
        <v>116.83894606713865</v>
      </c>
      <c r="L60" s="449"/>
      <c r="M60" s="154">
        <f t="shared" si="55"/>
        <v>14</v>
      </c>
      <c r="N60" s="463"/>
      <c r="O60" s="463"/>
      <c r="P60" s="95">
        <v>19</v>
      </c>
      <c r="Q60" s="152">
        <v>2226.964285714284</v>
      </c>
      <c r="R60" s="178">
        <f t="shared" si="56"/>
        <v>117.20864661654126</v>
      </c>
      <c r="S60" s="95">
        <f t="shared" si="57"/>
        <v>12</v>
      </c>
      <c r="T60" s="461"/>
      <c r="U60" s="95">
        <v>19</v>
      </c>
      <c r="V60" s="152">
        <v>2210.6086956521726</v>
      </c>
      <c r="W60" s="178">
        <f t="shared" si="58"/>
        <v>116.34782608695646</v>
      </c>
      <c r="X60" s="95">
        <f t="shared" si="59"/>
        <v>14</v>
      </c>
      <c r="Y60" s="461"/>
      <c r="Z60" s="95">
        <v>19</v>
      </c>
      <c r="AA60" s="152">
        <v>2214.3925233644868</v>
      </c>
      <c r="AB60" s="178">
        <f t="shared" si="60"/>
        <v>116.54697491392035</v>
      </c>
      <c r="AC60" s="95">
        <f t="shared" si="61"/>
        <v>13</v>
      </c>
      <c r="AD60" s="461"/>
      <c r="AE60" s="95">
        <v>19</v>
      </c>
      <c r="AF60" s="152">
        <v>2232.9113924050644</v>
      </c>
      <c r="AG60" s="178">
        <f t="shared" si="62"/>
        <v>117.52165223184549</v>
      </c>
      <c r="AH60" s="95">
        <f t="shared" si="63"/>
        <v>12</v>
      </c>
      <c r="AI60" s="461"/>
      <c r="AJ60" s="95">
        <v>19</v>
      </c>
      <c r="AK60" s="152">
        <v>2222.0689655172409</v>
      </c>
      <c r="AL60" s="178">
        <f t="shared" si="64"/>
        <v>116.95099818511794</v>
      </c>
      <c r="AM60" s="95">
        <f t="shared" si="65"/>
        <v>11</v>
      </c>
      <c r="AN60" s="461"/>
      <c r="AO60" s="95">
        <v>19</v>
      </c>
      <c r="AP60" s="152">
        <v>2215.5371900826449</v>
      </c>
      <c r="AQ60" s="178">
        <f t="shared" si="66"/>
        <v>116.60722053066551</v>
      </c>
      <c r="AR60" s="95">
        <f t="shared" si="67"/>
        <v>13</v>
      </c>
      <c r="AS60" s="461"/>
      <c r="AT60" s="95">
        <v>19</v>
      </c>
      <c r="AU60" s="152">
        <v>2217.0967741935474</v>
      </c>
      <c r="AV60" s="178">
        <f t="shared" si="68"/>
        <v>116.68930390492355</v>
      </c>
      <c r="AW60" s="95">
        <f t="shared" si="69"/>
        <v>14</v>
      </c>
      <c r="AX60" s="461"/>
    </row>
    <row r="61" spans="2:50" hidden="1">
      <c r="B61" s="435"/>
      <c r="C61" s="95">
        <v>12</v>
      </c>
      <c r="D61" s="95" t="s">
        <v>439</v>
      </c>
      <c r="E61" s="95">
        <v>19</v>
      </c>
      <c r="F61" s="95">
        <v>2400</v>
      </c>
      <c r="G61" s="178">
        <f t="shared" si="52"/>
        <v>126.31578947368421</v>
      </c>
      <c r="H61" s="436"/>
      <c r="I61" s="154">
        <f t="shared" si="53"/>
        <v>19</v>
      </c>
      <c r="J61" s="154">
        <f t="shared" si="51"/>
        <v>2250.6856806662354</v>
      </c>
      <c r="K61" s="155">
        <f t="shared" si="54"/>
        <v>118.4571410876966</v>
      </c>
      <c r="L61" s="449"/>
      <c r="M61" s="154">
        <f t="shared" si="55"/>
        <v>10</v>
      </c>
      <c r="N61" s="463"/>
      <c r="O61" s="463"/>
      <c r="P61" s="95">
        <v>19</v>
      </c>
      <c r="Q61" s="152">
        <v>2260</v>
      </c>
      <c r="R61" s="178">
        <f t="shared" si="56"/>
        <v>118.94736842105263</v>
      </c>
      <c r="S61" s="95">
        <f t="shared" si="57"/>
        <v>10</v>
      </c>
      <c r="T61" s="461"/>
      <c r="U61" s="95">
        <v>19</v>
      </c>
      <c r="V61" s="152">
        <v>2256.4285714285729</v>
      </c>
      <c r="W61" s="178">
        <f t="shared" si="58"/>
        <v>118.75939849624068</v>
      </c>
      <c r="X61" s="95">
        <f t="shared" si="59"/>
        <v>10</v>
      </c>
      <c r="Y61" s="461"/>
      <c r="Z61" s="95">
        <v>19</v>
      </c>
      <c r="AA61" s="152">
        <v>2213.0769230769247</v>
      </c>
      <c r="AB61" s="178">
        <f t="shared" si="60"/>
        <v>116.47773279352235</v>
      </c>
      <c r="AC61" s="95">
        <f t="shared" si="61"/>
        <v>14</v>
      </c>
      <c r="AD61" s="461"/>
      <c r="AE61" s="95">
        <v>19</v>
      </c>
      <c r="AF61" s="152">
        <v>2324.2105263157878</v>
      </c>
      <c r="AG61" s="178">
        <f t="shared" si="62"/>
        <v>122.32686980609409</v>
      </c>
      <c r="AH61" s="95">
        <f t="shared" si="63"/>
        <v>10</v>
      </c>
      <c r="AI61" s="461"/>
      <c r="AJ61" s="95">
        <v>19</v>
      </c>
      <c r="AK61" s="152">
        <v>2211.4285714285706</v>
      </c>
      <c r="AL61" s="178">
        <f t="shared" si="64"/>
        <v>116.39097744360897</v>
      </c>
      <c r="AM61" s="95">
        <f t="shared" si="65"/>
        <v>14</v>
      </c>
      <c r="AN61" s="461"/>
      <c r="AO61" s="95">
        <v>19</v>
      </c>
      <c r="AP61" s="152">
        <v>2267.5862068965503</v>
      </c>
      <c r="AQ61" s="178">
        <f t="shared" si="66"/>
        <v>119.34664246823949</v>
      </c>
      <c r="AR61" s="95">
        <f t="shared" si="67"/>
        <v>10</v>
      </c>
      <c r="AS61" s="461"/>
      <c r="AT61" s="95">
        <v>19</v>
      </c>
      <c r="AU61" s="152">
        <v>2222.06896551724</v>
      </c>
      <c r="AV61" s="178">
        <f t="shared" si="68"/>
        <v>116.9509981851179</v>
      </c>
      <c r="AW61" s="95">
        <f t="shared" si="69"/>
        <v>11</v>
      </c>
      <c r="AX61" s="461"/>
    </row>
    <row r="62" spans="2:50" hidden="1">
      <c r="B62" s="435"/>
      <c r="C62" s="95">
        <v>13</v>
      </c>
      <c r="D62" s="95" t="s">
        <v>440</v>
      </c>
      <c r="E62" s="95">
        <v>19</v>
      </c>
      <c r="F62" s="95">
        <v>2400</v>
      </c>
      <c r="G62" s="178">
        <f t="shared" si="52"/>
        <v>126.31578947368421</v>
      </c>
      <c r="H62" s="436"/>
      <c r="I62" s="154">
        <f t="shared" ref="I62" si="70">AVERAGE(P62,U62,Z62,AE62,AJ62,AO62,AT62)</f>
        <v>19</v>
      </c>
      <c r="J62" s="154">
        <f t="shared" ref="J62" si="71">AVERAGE(Q62,V62,AA62,AF62,AK62,AP62,AU62)</f>
        <v>2230.5398500735846</v>
      </c>
      <c r="K62" s="155">
        <f t="shared" ref="K62" si="72">AVERAGE(R62,W62,AB62,AG62,AL62,AQ62,AV62)</f>
        <v>117.39683421439918</v>
      </c>
      <c r="L62" s="449"/>
      <c r="M62" s="154">
        <f t="shared" si="55"/>
        <v>11</v>
      </c>
      <c r="N62" s="463"/>
      <c r="O62" s="463"/>
      <c r="P62" s="95">
        <v>19</v>
      </c>
      <c r="Q62" s="152">
        <v>2239.1304347826076</v>
      </c>
      <c r="R62" s="178">
        <f t="shared" ref="R62" si="73">IFERROR(Q62/P62,"")</f>
        <v>117.8489702517162</v>
      </c>
      <c r="S62" s="95">
        <f t="shared" si="57"/>
        <v>11</v>
      </c>
      <c r="T62" s="461"/>
      <c r="U62" s="95">
        <v>19</v>
      </c>
      <c r="V62" s="152">
        <v>2216.521739130435</v>
      </c>
      <c r="W62" s="178">
        <f t="shared" si="58"/>
        <v>116.65903890160185</v>
      </c>
      <c r="X62" s="95">
        <f t="shared" si="59"/>
        <v>13</v>
      </c>
      <c r="Y62" s="461"/>
      <c r="Z62" s="95">
        <v>19</v>
      </c>
      <c r="AA62" s="152">
        <v>2214.782608695652</v>
      </c>
      <c r="AB62" s="178">
        <f t="shared" si="60"/>
        <v>116.56750572082379</v>
      </c>
      <c r="AC62" s="95">
        <f t="shared" si="61"/>
        <v>12</v>
      </c>
      <c r="AD62" s="461"/>
      <c r="AE62" s="95">
        <v>19</v>
      </c>
      <c r="AF62" s="152">
        <v>2236.8000000000006</v>
      </c>
      <c r="AG62" s="178">
        <f t="shared" si="62"/>
        <v>117.72631578947372</v>
      </c>
      <c r="AH62" s="95">
        <f t="shared" si="63"/>
        <v>11</v>
      </c>
      <c r="AI62" s="461"/>
      <c r="AJ62" s="95">
        <v>19</v>
      </c>
      <c r="AK62" s="152">
        <v>2254.117647058823</v>
      </c>
      <c r="AL62" s="178">
        <f t="shared" si="64"/>
        <v>118.63777089783279</v>
      </c>
      <c r="AM62" s="95">
        <f t="shared" si="65"/>
        <v>10</v>
      </c>
      <c r="AN62" s="461"/>
      <c r="AO62" s="95">
        <v>19</v>
      </c>
      <c r="AP62" s="152">
        <v>2216.8421052631575</v>
      </c>
      <c r="AQ62" s="178">
        <f t="shared" si="66"/>
        <v>116.67590027700828</v>
      </c>
      <c r="AR62" s="95">
        <f t="shared" si="67"/>
        <v>12</v>
      </c>
      <c r="AS62" s="461"/>
      <c r="AT62" s="95">
        <v>19</v>
      </c>
      <c r="AU62" s="152">
        <v>2235.5844155844156</v>
      </c>
      <c r="AV62" s="178">
        <f t="shared" si="68"/>
        <v>117.66233766233766</v>
      </c>
      <c r="AW62" s="95">
        <f t="shared" si="69"/>
        <v>10</v>
      </c>
      <c r="AX62" s="461"/>
    </row>
    <row r="63" spans="2:50" hidden="1">
      <c r="B63" s="435"/>
      <c r="C63" s="95">
        <v>14</v>
      </c>
      <c r="D63" s="95" t="s">
        <v>441</v>
      </c>
      <c r="E63" s="95">
        <v>15</v>
      </c>
      <c r="F63" s="95">
        <v>2400</v>
      </c>
      <c r="G63" s="178">
        <f t="shared" si="52"/>
        <v>160</v>
      </c>
      <c r="H63" s="436"/>
      <c r="I63" s="154">
        <f t="shared" si="53"/>
        <v>15</v>
      </c>
      <c r="J63" s="154">
        <f t="shared" si="51"/>
        <v>2216.4357435994402</v>
      </c>
      <c r="K63" s="155">
        <f t="shared" si="54"/>
        <v>147.76238290662937</v>
      </c>
      <c r="L63" s="449"/>
      <c r="M63" s="154">
        <f t="shared" si="55"/>
        <v>2</v>
      </c>
      <c r="N63" s="463"/>
      <c r="O63" s="463"/>
      <c r="P63" s="95">
        <v>15</v>
      </c>
      <c r="Q63" s="152">
        <v>2219.5179033649702</v>
      </c>
      <c r="R63" s="178">
        <f t="shared" si="56"/>
        <v>147.96786022433133</v>
      </c>
      <c r="S63" s="95">
        <f t="shared" si="57"/>
        <v>1</v>
      </c>
      <c r="T63" s="461"/>
      <c r="U63" s="95">
        <v>15</v>
      </c>
      <c r="V63" s="152">
        <v>2219.5203400121427</v>
      </c>
      <c r="W63" s="178">
        <f t="shared" si="58"/>
        <v>147.96802266747619</v>
      </c>
      <c r="X63" s="95">
        <f t="shared" si="59"/>
        <v>1</v>
      </c>
      <c r="Y63" s="461"/>
      <c r="Z63" s="95">
        <v>15</v>
      </c>
      <c r="AA63" s="152">
        <v>2213.0752341920388</v>
      </c>
      <c r="AB63" s="178">
        <f t="shared" si="60"/>
        <v>147.53834894613593</v>
      </c>
      <c r="AC63" s="95">
        <f t="shared" si="61"/>
        <v>2</v>
      </c>
      <c r="AD63" s="461"/>
      <c r="AE63" s="95">
        <v>15</v>
      </c>
      <c r="AF63" s="152">
        <v>2212.6530612244896</v>
      </c>
      <c r="AG63" s="178">
        <f t="shared" si="62"/>
        <v>147.51020408163265</v>
      </c>
      <c r="AH63" s="95">
        <f t="shared" si="63"/>
        <v>2</v>
      </c>
      <c r="AI63" s="461"/>
      <c r="AJ63" s="95">
        <v>15</v>
      </c>
      <c r="AK63" s="152">
        <v>2219.4174757281558</v>
      </c>
      <c r="AL63" s="178">
        <f t="shared" si="64"/>
        <v>147.96116504854371</v>
      </c>
      <c r="AM63" s="95">
        <f t="shared" si="65"/>
        <v>2</v>
      </c>
      <c r="AN63" s="461"/>
      <c r="AO63" s="95">
        <v>15</v>
      </c>
      <c r="AP63" s="152">
        <v>2215.9091552285267</v>
      </c>
      <c r="AQ63" s="178">
        <f t="shared" si="66"/>
        <v>147.7272770152351</v>
      </c>
      <c r="AR63" s="95">
        <f t="shared" si="67"/>
        <v>2</v>
      </c>
      <c r="AS63" s="461"/>
      <c r="AT63" s="95">
        <v>15</v>
      </c>
      <c r="AU63" s="152">
        <v>2214.9570354457574</v>
      </c>
      <c r="AV63" s="178">
        <f t="shared" si="68"/>
        <v>147.66380236305048</v>
      </c>
      <c r="AW63" s="95">
        <f t="shared" si="69"/>
        <v>2</v>
      </c>
      <c r="AX63" s="461"/>
    </row>
    <row r="64" spans="2:50" hidden="1">
      <c r="B64" s="435"/>
      <c r="C64" s="95">
        <v>15</v>
      </c>
      <c r="D64" s="95" t="s">
        <v>442</v>
      </c>
      <c r="E64" s="95">
        <v>15</v>
      </c>
      <c r="F64" s="95">
        <v>2400</v>
      </c>
      <c r="G64" s="178">
        <f t="shared" si="52"/>
        <v>160</v>
      </c>
      <c r="H64" s="436"/>
      <c r="I64" s="154">
        <f t="shared" si="53"/>
        <v>15</v>
      </c>
      <c r="J64" s="154">
        <f t="shared" si="51"/>
        <v>2224.0150062282019</v>
      </c>
      <c r="K64" s="155">
        <f t="shared" si="54"/>
        <v>148.26766708188009</v>
      </c>
      <c r="L64" s="449"/>
      <c r="M64" s="154">
        <f t="shared" si="55"/>
        <v>1</v>
      </c>
      <c r="N64" s="463"/>
      <c r="O64" s="463"/>
      <c r="P64" s="95">
        <v>15</v>
      </c>
      <c r="Q64" s="152">
        <v>2217.735849056603</v>
      </c>
      <c r="R64" s="178">
        <f t="shared" si="56"/>
        <v>147.84905660377353</v>
      </c>
      <c r="S64" s="95">
        <f t="shared" si="57"/>
        <v>2</v>
      </c>
      <c r="T64" s="461"/>
      <c r="U64" s="95">
        <v>15</v>
      </c>
      <c r="V64" s="152">
        <v>2215.5140186915887</v>
      </c>
      <c r="W64" s="178">
        <f t="shared" si="58"/>
        <v>147.70093457943923</v>
      </c>
      <c r="X64" s="95">
        <f t="shared" si="59"/>
        <v>2</v>
      </c>
      <c r="Y64" s="461"/>
      <c r="Z64" s="95">
        <v>15</v>
      </c>
      <c r="AA64" s="152">
        <v>2234.9999999999991</v>
      </c>
      <c r="AB64" s="178">
        <f t="shared" si="60"/>
        <v>148.99999999999994</v>
      </c>
      <c r="AC64" s="95">
        <f t="shared" si="61"/>
        <v>1</v>
      </c>
      <c r="AD64" s="461"/>
      <c r="AE64" s="95">
        <v>15</v>
      </c>
      <c r="AF64" s="152">
        <v>2234.8051948051952</v>
      </c>
      <c r="AG64" s="178">
        <f t="shared" si="62"/>
        <v>148.987012987013</v>
      </c>
      <c r="AH64" s="95">
        <f t="shared" si="63"/>
        <v>1</v>
      </c>
      <c r="AI64" s="461"/>
      <c r="AJ64" s="95">
        <v>15</v>
      </c>
      <c r="AK64" s="152">
        <v>2232.151898734176</v>
      </c>
      <c r="AL64" s="178">
        <f t="shared" si="64"/>
        <v>148.8101265822784</v>
      </c>
      <c r="AM64" s="95">
        <f t="shared" si="65"/>
        <v>1</v>
      </c>
      <c r="AN64" s="461"/>
      <c r="AO64" s="95">
        <v>15</v>
      </c>
      <c r="AP64" s="152">
        <v>2217.4358974358975</v>
      </c>
      <c r="AQ64" s="178">
        <f t="shared" si="66"/>
        <v>147.82905982905984</v>
      </c>
      <c r="AR64" s="95">
        <f t="shared" si="67"/>
        <v>1</v>
      </c>
      <c r="AS64" s="461"/>
      <c r="AT64" s="95">
        <v>15</v>
      </c>
      <c r="AU64" s="152">
        <v>2215.4621848739503</v>
      </c>
      <c r="AV64" s="178">
        <f t="shared" si="68"/>
        <v>147.69747899159668</v>
      </c>
      <c r="AW64" s="95">
        <f t="shared" si="69"/>
        <v>1</v>
      </c>
      <c r="AX64" s="461"/>
    </row>
    <row r="65" spans="2:50" hidden="1">
      <c r="B65" s="435"/>
      <c r="C65" s="95">
        <v>16</v>
      </c>
      <c r="D65" s="95" t="s">
        <v>502</v>
      </c>
      <c r="E65" s="95">
        <v>19</v>
      </c>
      <c r="F65" s="95">
        <v>2400</v>
      </c>
      <c r="G65" s="178">
        <f t="shared" si="52"/>
        <v>126.31578947368421</v>
      </c>
      <c r="H65" s="436"/>
      <c r="I65" s="154">
        <f t="shared" si="53"/>
        <v>19</v>
      </c>
      <c r="J65" s="154">
        <f t="shared" si="51"/>
        <v>2222.4220894449904</v>
      </c>
      <c r="K65" s="155">
        <f t="shared" si="54"/>
        <v>116.9695836549995</v>
      </c>
      <c r="L65" s="449"/>
      <c r="M65" s="154">
        <f t="shared" si="55"/>
        <v>12</v>
      </c>
      <c r="N65" s="463"/>
      <c r="O65" s="463"/>
      <c r="P65" s="95">
        <v>19</v>
      </c>
      <c r="Q65" s="152">
        <v>2221.5929203539822</v>
      </c>
      <c r="R65" s="178">
        <f t="shared" si="56"/>
        <v>116.92594317652538</v>
      </c>
      <c r="S65" s="95">
        <f t="shared" si="57"/>
        <v>14</v>
      </c>
      <c r="T65" s="461"/>
      <c r="U65" s="95">
        <v>19</v>
      </c>
      <c r="V65" s="152">
        <v>2229.1071428571431</v>
      </c>
      <c r="W65" s="178">
        <f t="shared" si="58"/>
        <v>117.32142857142858</v>
      </c>
      <c r="X65" s="95">
        <f t="shared" si="59"/>
        <v>11</v>
      </c>
      <c r="Y65" s="461"/>
      <c r="Z65" s="95">
        <v>19</v>
      </c>
      <c r="AA65" s="152">
        <v>2219.9999999999995</v>
      </c>
      <c r="AB65" s="178">
        <f t="shared" si="60"/>
        <v>116.84210526315788</v>
      </c>
      <c r="AC65" s="95">
        <f t="shared" si="61"/>
        <v>10</v>
      </c>
      <c r="AD65" s="461"/>
      <c r="AE65" s="95">
        <v>19</v>
      </c>
      <c r="AF65" s="152">
        <v>2226.9767441860463</v>
      </c>
      <c r="AG65" s="178">
        <f t="shared" si="62"/>
        <v>117.20930232558139</v>
      </c>
      <c r="AH65" s="95">
        <f t="shared" si="63"/>
        <v>13</v>
      </c>
      <c r="AI65" s="461"/>
      <c r="AJ65" s="95">
        <v>19</v>
      </c>
      <c r="AK65" s="152">
        <v>2212</v>
      </c>
      <c r="AL65" s="178">
        <f t="shared" si="64"/>
        <v>116.42105263157895</v>
      </c>
      <c r="AM65" s="95">
        <f t="shared" si="65"/>
        <v>13</v>
      </c>
      <c r="AN65" s="461"/>
      <c r="AO65" s="95">
        <v>19</v>
      </c>
      <c r="AP65" s="152">
        <v>2226.2608695652175</v>
      </c>
      <c r="AQ65" s="178">
        <f t="shared" si="66"/>
        <v>117.17162471395882</v>
      </c>
      <c r="AR65" s="95">
        <f t="shared" si="67"/>
        <v>11</v>
      </c>
      <c r="AS65" s="461"/>
      <c r="AT65" s="95">
        <v>19</v>
      </c>
      <c r="AU65" s="152">
        <v>2221.016949152543</v>
      </c>
      <c r="AV65" s="178">
        <f t="shared" si="68"/>
        <v>116.89562890276542</v>
      </c>
      <c r="AW65" s="95">
        <f t="shared" si="69"/>
        <v>12</v>
      </c>
      <c r="AX65" s="461"/>
    </row>
    <row r="66" spans="2:50" hidden="1">
      <c r="B66" s="435"/>
      <c r="C66" s="95">
        <v>17</v>
      </c>
      <c r="D66" s="95" t="s">
        <v>537</v>
      </c>
      <c r="E66" s="95">
        <v>17</v>
      </c>
      <c r="F66" s="95">
        <v>2400</v>
      </c>
      <c r="G66" s="178">
        <f t="shared" si="52"/>
        <v>141.1764705882353</v>
      </c>
      <c r="H66" s="436"/>
      <c r="I66" s="154">
        <f t="shared" si="53"/>
        <v>17</v>
      </c>
      <c r="J66" s="154">
        <f t="shared" si="51"/>
        <v>2219.9392088946829</v>
      </c>
      <c r="K66" s="155">
        <f t="shared" si="54"/>
        <v>130.58465934674607</v>
      </c>
      <c r="L66" s="449"/>
      <c r="M66" s="154">
        <f t="shared" si="55"/>
        <v>5</v>
      </c>
      <c r="N66" s="447"/>
      <c r="O66" s="447"/>
      <c r="P66" s="95">
        <v>17</v>
      </c>
      <c r="Q66" s="152">
        <v>2218.9285714285711</v>
      </c>
      <c r="R66" s="178">
        <f t="shared" si="56"/>
        <v>130.5252100840336</v>
      </c>
      <c r="S66" s="95">
        <f t="shared" si="57"/>
        <v>5</v>
      </c>
      <c r="T66" s="462"/>
      <c r="U66" s="95">
        <v>17</v>
      </c>
      <c r="V66" s="152">
        <v>2218.6764705882351</v>
      </c>
      <c r="W66" s="178">
        <f t="shared" si="58"/>
        <v>130.51038062283737</v>
      </c>
      <c r="X66" s="95">
        <f t="shared" si="59"/>
        <v>5</v>
      </c>
      <c r="Y66" s="462"/>
      <c r="Z66" s="95">
        <v>17</v>
      </c>
      <c r="AA66" s="152">
        <v>2222.686567164179</v>
      </c>
      <c r="AB66" s="178">
        <f t="shared" si="60"/>
        <v>130.74626865671641</v>
      </c>
      <c r="AC66" s="95">
        <f t="shared" si="61"/>
        <v>5</v>
      </c>
      <c r="AD66" s="462"/>
      <c r="AE66" s="95">
        <v>17</v>
      </c>
      <c r="AF66" s="152">
        <v>2216.1467889908254</v>
      </c>
      <c r="AG66" s="178">
        <f t="shared" si="62"/>
        <v>130.36157582298972</v>
      </c>
      <c r="AH66" s="95">
        <f t="shared" si="63"/>
        <v>5</v>
      </c>
      <c r="AI66" s="462"/>
      <c r="AJ66" s="95">
        <v>17</v>
      </c>
      <c r="AK66" s="152">
        <v>2224.4036697247707</v>
      </c>
      <c r="AL66" s="178">
        <f t="shared" si="64"/>
        <v>130.8472746896924</v>
      </c>
      <c r="AM66" s="95">
        <f t="shared" si="65"/>
        <v>5</v>
      </c>
      <c r="AN66" s="462"/>
      <c r="AO66" s="95">
        <v>17</v>
      </c>
      <c r="AP66" s="152">
        <v>2220.0000000000005</v>
      </c>
      <c r="AQ66" s="178">
        <f t="shared" si="66"/>
        <v>130.58823529411768</v>
      </c>
      <c r="AR66" s="95">
        <f t="shared" si="67"/>
        <v>5</v>
      </c>
      <c r="AS66" s="462"/>
      <c r="AT66" s="95">
        <v>17</v>
      </c>
      <c r="AU66" s="152">
        <v>2218.7323943661977</v>
      </c>
      <c r="AV66" s="178">
        <f t="shared" si="68"/>
        <v>130.51367025683516</v>
      </c>
      <c r="AW66" s="95">
        <f t="shared" si="69"/>
        <v>5</v>
      </c>
      <c r="AX66" s="462"/>
    </row>
    <row r="67" spans="2:50" ht="15.75" hidden="1">
      <c r="B67" s="443" t="s">
        <v>167</v>
      </c>
      <c r="C67" s="444"/>
      <c r="D67" s="444"/>
      <c r="E67" s="444"/>
      <c r="F67" s="444"/>
      <c r="G67" s="444"/>
      <c r="H67" s="444"/>
      <c r="I67" s="151"/>
      <c r="J67" s="151"/>
      <c r="K67" s="151"/>
      <c r="L67" s="151"/>
      <c r="M67" s="151"/>
      <c r="N67" s="433" t="s">
        <v>159</v>
      </c>
      <c r="O67" s="446" t="s">
        <v>106</v>
      </c>
      <c r="P67" s="448">
        <v>45888</v>
      </c>
      <c r="Q67" s="435"/>
      <c r="R67" s="435"/>
      <c r="S67" s="435"/>
      <c r="T67" s="435"/>
      <c r="U67" s="448">
        <v>45889</v>
      </c>
      <c r="V67" s="435"/>
      <c r="W67" s="435"/>
      <c r="X67" s="435"/>
      <c r="Y67" s="435"/>
      <c r="Z67" s="448">
        <v>45890</v>
      </c>
      <c r="AA67" s="435"/>
      <c r="AB67" s="435"/>
      <c r="AC67" s="435"/>
      <c r="AD67" s="435"/>
      <c r="AE67" s="448">
        <v>45891</v>
      </c>
      <c r="AF67" s="435"/>
      <c r="AG67" s="435"/>
      <c r="AH67" s="435"/>
      <c r="AI67" s="435"/>
      <c r="AJ67" s="448">
        <v>45892</v>
      </c>
      <c r="AK67" s="435"/>
      <c r="AL67" s="435"/>
      <c r="AM67" s="435"/>
      <c r="AN67" s="435"/>
      <c r="AO67" s="448">
        <v>45893</v>
      </c>
      <c r="AP67" s="435"/>
      <c r="AQ67" s="435"/>
      <c r="AR67" s="435"/>
      <c r="AS67" s="435"/>
      <c r="AT67" s="448">
        <v>45894</v>
      </c>
      <c r="AU67" s="435"/>
      <c r="AV67" s="435"/>
      <c r="AW67" s="435"/>
      <c r="AX67" s="435"/>
    </row>
    <row r="68" spans="2:50" ht="15.75" hidden="1">
      <c r="B68" s="445"/>
      <c r="C68" s="445"/>
      <c r="D68" s="445"/>
      <c r="E68" s="445"/>
      <c r="F68" s="445"/>
      <c r="G68" s="445"/>
      <c r="H68" s="445"/>
      <c r="I68" s="151"/>
      <c r="J68" s="151"/>
      <c r="K68" s="151"/>
      <c r="L68" s="151"/>
      <c r="M68" s="151"/>
      <c r="N68" s="433"/>
      <c r="O68" s="447"/>
      <c r="P68" s="448" t="s">
        <v>120</v>
      </c>
      <c r="Q68" s="435"/>
      <c r="R68" s="435"/>
      <c r="S68" s="435"/>
      <c r="T68" s="435"/>
      <c r="U68" s="448" t="s">
        <v>114</v>
      </c>
      <c r="V68" s="435"/>
      <c r="W68" s="435"/>
      <c r="X68" s="435"/>
      <c r="Y68" s="435"/>
      <c r="Z68" s="448" t="s">
        <v>115</v>
      </c>
      <c r="AA68" s="435"/>
      <c r="AB68" s="435"/>
      <c r="AC68" s="435"/>
      <c r="AD68" s="435"/>
      <c r="AE68" s="448" t="s">
        <v>116</v>
      </c>
      <c r="AF68" s="435"/>
      <c r="AG68" s="435"/>
      <c r="AH68" s="435"/>
      <c r="AI68" s="435"/>
      <c r="AJ68" s="448" t="s">
        <v>117</v>
      </c>
      <c r="AK68" s="435"/>
      <c r="AL68" s="435"/>
      <c r="AM68" s="435"/>
      <c r="AN68" s="435"/>
      <c r="AO68" s="448" t="s">
        <v>118</v>
      </c>
      <c r="AP68" s="435"/>
      <c r="AQ68" s="435"/>
      <c r="AR68" s="435"/>
      <c r="AS68" s="435"/>
      <c r="AT68" s="448" t="s">
        <v>119</v>
      </c>
      <c r="AU68" s="435"/>
      <c r="AV68" s="435"/>
      <c r="AW68" s="435"/>
      <c r="AX68" s="435"/>
    </row>
    <row r="69" spans="2:50" hidden="1">
      <c r="B69" s="433" t="s">
        <v>155</v>
      </c>
      <c r="C69" s="433" t="s">
        <v>147</v>
      </c>
      <c r="D69" s="433"/>
      <c r="E69" s="433" t="s">
        <v>149</v>
      </c>
      <c r="F69" s="433"/>
      <c r="G69" s="433"/>
      <c r="H69" s="440" t="s">
        <v>156</v>
      </c>
      <c r="I69" s="434" t="s">
        <v>225</v>
      </c>
      <c r="J69" s="434"/>
      <c r="K69" s="434"/>
      <c r="L69" s="434" t="s">
        <v>156</v>
      </c>
      <c r="M69" s="434" t="s">
        <v>168</v>
      </c>
      <c r="N69" s="446"/>
      <c r="O69" s="446" t="s">
        <v>158</v>
      </c>
      <c r="P69" s="430" t="s">
        <v>152</v>
      </c>
      <c r="Q69" s="431"/>
      <c r="R69" s="431"/>
      <c r="S69" s="432"/>
      <c r="T69" s="433" t="s">
        <v>156</v>
      </c>
      <c r="U69" s="430" t="s">
        <v>152</v>
      </c>
      <c r="V69" s="431"/>
      <c r="W69" s="431"/>
      <c r="X69" s="432"/>
      <c r="Y69" s="433" t="s">
        <v>156</v>
      </c>
      <c r="Z69" s="430" t="s">
        <v>152</v>
      </c>
      <c r="AA69" s="431"/>
      <c r="AB69" s="431"/>
      <c r="AC69" s="432"/>
      <c r="AD69" s="433" t="s">
        <v>156</v>
      </c>
      <c r="AE69" s="430" t="s">
        <v>152</v>
      </c>
      <c r="AF69" s="431"/>
      <c r="AG69" s="431"/>
      <c r="AH69" s="432"/>
      <c r="AI69" s="433" t="s">
        <v>156</v>
      </c>
      <c r="AJ69" s="430" t="s">
        <v>152</v>
      </c>
      <c r="AK69" s="431"/>
      <c r="AL69" s="431"/>
      <c r="AM69" s="432"/>
      <c r="AN69" s="433" t="s">
        <v>156</v>
      </c>
      <c r="AO69" s="430" t="s">
        <v>152</v>
      </c>
      <c r="AP69" s="431"/>
      <c r="AQ69" s="431"/>
      <c r="AR69" s="432"/>
      <c r="AS69" s="433" t="s">
        <v>156</v>
      </c>
      <c r="AT69" s="430" t="s">
        <v>152</v>
      </c>
      <c r="AU69" s="431"/>
      <c r="AV69" s="431"/>
      <c r="AW69" s="432"/>
      <c r="AX69" s="433" t="s">
        <v>156</v>
      </c>
    </row>
    <row r="70" spans="2:50" hidden="1">
      <c r="B70" s="433"/>
      <c r="C70" s="433"/>
      <c r="D70" s="433"/>
      <c r="E70" s="433" t="s">
        <v>148</v>
      </c>
      <c r="F70" s="433"/>
      <c r="G70" s="433"/>
      <c r="H70" s="441"/>
      <c r="I70" s="434" t="s">
        <v>148</v>
      </c>
      <c r="J70" s="434"/>
      <c r="K70" s="434"/>
      <c r="L70" s="434"/>
      <c r="M70" s="434"/>
      <c r="N70" s="463"/>
      <c r="O70" s="463"/>
      <c r="P70" s="430" t="s">
        <v>153</v>
      </c>
      <c r="Q70" s="431"/>
      <c r="R70" s="431"/>
      <c r="S70" s="432"/>
      <c r="T70" s="433"/>
      <c r="U70" s="430" t="s">
        <v>153</v>
      </c>
      <c r="V70" s="431"/>
      <c r="W70" s="431"/>
      <c r="X70" s="432"/>
      <c r="Y70" s="433"/>
      <c r="Z70" s="430" t="s">
        <v>153</v>
      </c>
      <c r="AA70" s="431"/>
      <c r="AB70" s="431"/>
      <c r="AC70" s="432"/>
      <c r="AD70" s="433"/>
      <c r="AE70" s="430" t="s">
        <v>153</v>
      </c>
      <c r="AF70" s="431"/>
      <c r="AG70" s="431"/>
      <c r="AH70" s="432"/>
      <c r="AI70" s="433"/>
      <c r="AJ70" s="430" t="s">
        <v>153</v>
      </c>
      <c r="AK70" s="431"/>
      <c r="AL70" s="431"/>
      <c r="AM70" s="432"/>
      <c r="AN70" s="433"/>
      <c r="AO70" s="430" t="s">
        <v>153</v>
      </c>
      <c r="AP70" s="431"/>
      <c r="AQ70" s="431"/>
      <c r="AR70" s="432"/>
      <c r="AS70" s="433"/>
      <c r="AT70" s="430" t="s">
        <v>153</v>
      </c>
      <c r="AU70" s="431"/>
      <c r="AV70" s="431"/>
      <c r="AW70" s="432"/>
      <c r="AX70" s="433"/>
    </row>
    <row r="71" spans="2:50" hidden="1">
      <c r="B71" s="433"/>
      <c r="C71" s="433"/>
      <c r="D71" s="433"/>
      <c r="E71" s="94" t="s">
        <v>150</v>
      </c>
      <c r="F71" s="94" t="s">
        <v>151</v>
      </c>
      <c r="G71" s="94" t="s">
        <v>154</v>
      </c>
      <c r="H71" s="442"/>
      <c r="I71" s="153" t="s">
        <v>150</v>
      </c>
      <c r="J71" s="153" t="s">
        <v>151</v>
      </c>
      <c r="K71" s="153" t="s">
        <v>154</v>
      </c>
      <c r="L71" s="434"/>
      <c r="M71" s="434"/>
      <c r="N71" s="463"/>
      <c r="O71" s="463"/>
      <c r="P71" s="94" t="s">
        <v>150</v>
      </c>
      <c r="Q71" s="94" t="s">
        <v>151</v>
      </c>
      <c r="R71" s="94" t="s">
        <v>154</v>
      </c>
      <c r="S71" s="94" t="s">
        <v>168</v>
      </c>
      <c r="T71" s="433"/>
      <c r="U71" s="94" t="s">
        <v>150</v>
      </c>
      <c r="V71" s="94" t="s">
        <v>151</v>
      </c>
      <c r="W71" s="94" t="s">
        <v>154</v>
      </c>
      <c r="X71" s="94" t="s">
        <v>168</v>
      </c>
      <c r="Y71" s="433"/>
      <c r="Z71" s="94" t="s">
        <v>150</v>
      </c>
      <c r="AA71" s="94" t="s">
        <v>151</v>
      </c>
      <c r="AB71" s="94" t="s">
        <v>154</v>
      </c>
      <c r="AC71" s="94" t="s">
        <v>168</v>
      </c>
      <c r="AD71" s="433"/>
      <c r="AE71" s="94" t="s">
        <v>150</v>
      </c>
      <c r="AF71" s="94" t="s">
        <v>151</v>
      </c>
      <c r="AG71" s="94" t="s">
        <v>154</v>
      </c>
      <c r="AH71" s="94" t="s">
        <v>168</v>
      </c>
      <c r="AI71" s="433"/>
      <c r="AJ71" s="94" t="s">
        <v>150</v>
      </c>
      <c r="AK71" s="94" t="s">
        <v>151</v>
      </c>
      <c r="AL71" s="94" t="s">
        <v>154</v>
      </c>
      <c r="AM71" s="94" t="s">
        <v>168</v>
      </c>
      <c r="AN71" s="433"/>
      <c r="AO71" s="94" t="s">
        <v>150</v>
      </c>
      <c r="AP71" s="94" t="s">
        <v>151</v>
      </c>
      <c r="AQ71" s="94" t="s">
        <v>154</v>
      </c>
      <c r="AR71" s="94" t="s">
        <v>168</v>
      </c>
      <c r="AS71" s="433"/>
      <c r="AT71" s="94" t="s">
        <v>150</v>
      </c>
      <c r="AU71" s="94" t="s">
        <v>151</v>
      </c>
      <c r="AV71" s="94" t="s">
        <v>154</v>
      </c>
      <c r="AW71" s="94" t="s">
        <v>168</v>
      </c>
      <c r="AX71" s="433"/>
    </row>
    <row r="72" spans="2:50" hidden="1">
      <c r="B72" s="435" t="s">
        <v>234</v>
      </c>
      <c r="C72" s="95">
        <v>1</v>
      </c>
      <c r="D72" s="95" t="s">
        <v>428</v>
      </c>
      <c r="E72" s="95">
        <v>20</v>
      </c>
      <c r="F72" s="95">
        <v>2400</v>
      </c>
      <c r="G72" s="178">
        <f>F72/E72</f>
        <v>120</v>
      </c>
      <c r="H72" s="436">
        <f>AVERAGE(G72:G88)</f>
        <v>135.72148363989555</v>
      </c>
      <c r="I72" s="154">
        <f>AVERAGE(P72,U72,Z72,AE72,AJ72,AO72,AT72)</f>
        <v>20</v>
      </c>
      <c r="J72" s="154">
        <f t="shared" ref="J72:J88" si="74">AVERAGE(Q72,V72,AA72,AF72,AK72,AP72,AU72)</f>
        <v>2229.9867895242614</v>
      </c>
      <c r="K72" s="155">
        <f>AVERAGE(R72,W72,AB72,AG72,AL72,AQ72,AV72)</f>
        <v>111.49933947621307</v>
      </c>
      <c r="L72" s="449">
        <f>IFERROR(AVERAGE(K72:K88),"-")</f>
        <v>126.55887932465457</v>
      </c>
      <c r="M72" s="154">
        <f>RANK(K72, K$72:K$88)</f>
        <v>17</v>
      </c>
      <c r="N72" s="463"/>
      <c r="O72" s="463"/>
      <c r="P72" s="95">
        <v>20</v>
      </c>
      <c r="Q72" s="152">
        <v>2237.6470588235297</v>
      </c>
      <c r="R72" s="178">
        <f>IFERROR(Q72/P72,"")</f>
        <v>111.88235294117649</v>
      </c>
      <c r="S72" s="95">
        <f>IFERROR(RANK(R72, R$72:R$88),"")</f>
        <v>16</v>
      </c>
      <c r="T72" s="460">
        <f>AVERAGE(R72:R88)</f>
        <v>126.41022697819795</v>
      </c>
      <c r="U72" s="95">
        <v>20</v>
      </c>
      <c r="V72" s="152">
        <v>2221.2000000000003</v>
      </c>
      <c r="W72" s="178">
        <f>IFERROR(V72/U72,"")</f>
        <v>111.06000000000002</v>
      </c>
      <c r="X72" s="95">
        <f>IFERROR(RANK(W72, W$72:W$88),"")</f>
        <v>17</v>
      </c>
      <c r="Y72" s="460">
        <f>AVERAGE(W72:W88)</f>
        <v>126.49099099032665</v>
      </c>
      <c r="Z72" s="95">
        <v>20</v>
      </c>
      <c r="AA72" s="152">
        <v>2242.5806451612907</v>
      </c>
      <c r="AB72" s="178">
        <f>IFERROR(AA72/Z72,"")</f>
        <v>112.12903225806454</v>
      </c>
      <c r="AC72" s="95">
        <f>IFERROR(RANK(AB72, AB$72:AB$88),"")</f>
        <v>16</v>
      </c>
      <c r="AD72" s="460">
        <f>AVERAGE(AB72:AB88)</f>
        <v>126.34147897765533</v>
      </c>
      <c r="AE72" s="95">
        <v>20</v>
      </c>
      <c r="AF72" s="152">
        <v>2224.2857142857147</v>
      </c>
      <c r="AG72" s="178">
        <f>IFERROR(AF72/AE72,"")</f>
        <v>111.21428571428574</v>
      </c>
      <c r="AH72" s="95">
        <f>IFERROR(RANK(AG72, AG$72:AG$88),"")</f>
        <v>17</v>
      </c>
      <c r="AI72" s="460">
        <f>AVERAGE(AG72:AG88)</f>
        <v>126.56626037514643</v>
      </c>
      <c r="AJ72" s="95">
        <v>20</v>
      </c>
      <c r="AK72" s="152">
        <v>2221.6901408450708</v>
      </c>
      <c r="AL72" s="178">
        <f>IFERROR(AK72/AJ72,"")</f>
        <v>111.08450704225353</v>
      </c>
      <c r="AM72" s="95">
        <f>IFERROR(RANK(AL72, AL$72:AL$88),"")</f>
        <v>17</v>
      </c>
      <c r="AN72" s="460">
        <f>AVERAGE(AL72:AL88)</f>
        <v>126.82612577211351</v>
      </c>
      <c r="AO72" s="95">
        <v>20</v>
      </c>
      <c r="AP72" s="152">
        <v>2234.5794392523362</v>
      </c>
      <c r="AQ72" s="178">
        <f>IFERROR(AP72/AO72,"")</f>
        <v>111.72897196261681</v>
      </c>
      <c r="AR72" s="95">
        <f>IFERROR(RANK(AQ72, AQ$72:AQ$88),"")</f>
        <v>17</v>
      </c>
      <c r="AS72" s="460">
        <f>AVERAGE(AQ72:AQ88)</f>
        <v>126.62105183857854</v>
      </c>
      <c r="AT72" s="95">
        <v>20</v>
      </c>
      <c r="AU72" s="152">
        <v>2227.9245283018863</v>
      </c>
      <c r="AV72" s="178">
        <f>IFERROR(AU72/AT72,"")</f>
        <v>111.39622641509432</v>
      </c>
      <c r="AW72" s="95">
        <f>IFERROR(RANK(AV72, AV$72:AV$88),"")</f>
        <v>17</v>
      </c>
      <c r="AX72" s="460">
        <f>AVERAGE(AV72:AV88)</f>
        <v>126.65602034056353</v>
      </c>
    </row>
    <row r="73" spans="2:50" hidden="1">
      <c r="B73" s="435"/>
      <c r="C73" s="95">
        <v>2</v>
      </c>
      <c r="D73" s="95" t="s">
        <v>429</v>
      </c>
      <c r="E73" s="95">
        <v>18</v>
      </c>
      <c r="F73" s="95">
        <v>2400</v>
      </c>
      <c r="G73" s="178">
        <f t="shared" ref="G73:G88" si="75">F73/E73</f>
        <v>133.33333333333334</v>
      </c>
      <c r="H73" s="436"/>
      <c r="I73" s="154">
        <f t="shared" ref="I73:I88" si="76">AVERAGE(P73,U73,Z73,AE73,AJ73,AO73,AT73)</f>
        <v>18</v>
      </c>
      <c r="J73" s="154">
        <f t="shared" si="74"/>
        <v>2239.5977357844613</v>
      </c>
      <c r="K73" s="155">
        <f t="shared" ref="K73:K88" si="77">AVERAGE(R73,W73,AB73,AG73,AL73,AQ73,AV73)</f>
        <v>124.42209643247007</v>
      </c>
      <c r="L73" s="449"/>
      <c r="M73" s="154">
        <f t="shared" ref="M73:M88" si="78">RANK(K73, K$72:K$88)</f>
        <v>7</v>
      </c>
      <c r="N73" s="463"/>
      <c r="O73" s="463"/>
      <c r="P73" s="95">
        <v>18</v>
      </c>
      <c r="Q73" s="152">
        <v>2253.8888888888905</v>
      </c>
      <c r="R73" s="178">
        <f t="shared" ref="R73:R88" si="79">IFERROR(Q73/P73,"")</f>
        <v>125.21604938271614</v>
      </c>
      <c r="S73" s="95">
        <f t="shared" ref="S73:S88" si="80">IFERROR(RANK(R73, R$72:R$88),"")</f>
        <v>7</v>
      </c>
      <c r="T73" s="461"/>
      <c r="U73" s="95">
        <v>18</v>
      </c>
      <c r="V73" s="152">
        <v>2254.3333333333348</v>
      </c>
      <c r="W73" s="178">
        <f t="shared" ref="W73:W88" si="81">IFERROR(V73/U73,"")</f>
        <v>125.24074074074082</v>
      </c>
      <c r="X73" s="95">
        <f t="shared" ref="X73:X88" si="82">IFERROR(RANK(W73, W$72:W$88),"")</f>
        <v>7</v>
      </c>
      <c r="Y73" s="461"/>
      <c r="Z73" s="95">
        <v>18</v>
      </c>
      <c r="AA73" s="152">
        <v>2226.9902912621369</v>
      </c>
      <c r="AB73" s="178">
        <f t="shared" ref="AB73:AB88" si="83">IFERROR(AA73/Z73,"")</f>
        <v>123.72168284789649</v>
      </c>
      <c r="AC73" s="95">
        <f t="shared" ref="AC73:AC88" si="84">IFERROR(RANK(AB73, AB$72:AB$88),"")</f>
        <v>8</v>
      </c>
      <c r="AD73" s="461"/>
      <c r="AE73" s="95">
        <v>18</v>
      </c>
      <c r="AF73" s="152">
        <v>2229.7297297297282</v>
      </c>
      <c r="AG73" s="178">
        <f t="shared" ref="AG73:AG88" si="85">IFERROR(AF73/AE73,"")</f>
        <v>123.87387387387379</v>
      </c>
      <c r="AH73" s="95">
        <f t="shared" ref="AH73:AH88" si="86">IFERROR(RANK(AG73, AG$72:AG$88),"")</f>
        <v>10</v>
      </c>
      <c r="AI73" s="461"/>
      <c r="AJ73" s="95">
        <v>18</v>
      </c>
      <c r="AK73" s="152">
        <v>2224.7368421052615</v>
      </c>
      <c r="AL73" s="178">
        <f t="shared" ref="AL73:AL88" si="87">IFERROR(AK73/AJ73,"")</f>
        <v>123.59649122807008</v>
      </c>
      <c r="AM73" s="95">
        <f t="shared" ref="AM73:AM88" si="88">IFERROR(RANK(AL73, AL$72:AL$88),"")</f>
        <v>9</v>
      </c>
      <c r="AN73" s="461"/>
      <c r="AO73" s="95">
        <v>18</v>
      </c>
      <c r="AP73" s="152">
        <v>2235.7491389207798</v>
      </c>
      <c r="AQ73" s="178">
        <f t="shared" ref="AQ73:AQ88" si="89">IFERROR(AP73/AO73,"")</f>
        <v>124.20828549559889</v>
      </c>
      <c r="AR73" s="95">
        <f t="shared" ref="AR73:AR88" si="90">IFERROR(RANK(AQ73, AQ$72:AQ$88),"")</f>
        <v>9</v>
      </c>
      <c r="AS73" s="461"/>
      <c r="AT73" s="95">
        <v>18</v>
      </c>
      <c r="AU73" s="152">
        <v>2251.7559262510968</v>
      </c>
      <c r="AV73" s="178">
        <f t="shared" ref="AV73:AV88" si="91">IFERROR(AU73/AT73,"")</f>
        <v>125.09755145839426</v>
      </c>
      <c r="AW73" s="95">
        <f t="shared" ref="AW73:AW88" si="92">IFERROR(RANK(AV73, AV$72:AV$88),"")</f>
        <v>7</v>
      </c>
      <c r="AX73" s="461"/>
    </row>
    <row r="74" spans="2:50" hidden="1">
      <c r="B74" s="435"/>
      <c r="C74" s="95">
        <v>3</v>
      </c>
      <c r="D74" s="95" t="s">
        <v>430</v>
      </c>
      <c r="E74" s="95">
        <v>16</v>
      </c>
      <c r="F74" s="95">
        <v>2400</v>
      </c>
      <c r="G74" s="178">
        <f t="shared" si="75"/>
        <v>150</v>
      </c>
      <c r="H74" s="436"/>
      <c r="I74" s="154">
        <f t="shared" si="76"/>
        <v>16</v>
      </c>
      <c r="J74" s="154">
        <f t="shared" si="74"/>
        <v>2229.6309479518127</v>
      </c>
      <c r="K74" s="155">
        <f t="shared" si="77"/>
        <v>139.35193424698829</v>
      </c>
      <c r="L74" s="449"/>
      <c r="M74" s="154">
        <f t="shared" si="78"/>
        <v>4</v>
      </c>
      <c r="N74" s="463"/>
      <c r="O74" s="463"/>
      <c r="P74" s="95">
        <v>16</v>
      </c>
      <c r="Q74" s="152">
        <v>2226.2787741844377</v>
      </c>
      <c r="R74" s="178">
        <f t="shared" si="79"/>
        <v>139.14242338652735</v>
      </c>
      <c r="S74" s="95">
        <f t="shared" si="80"/>
        <v>4</v>
      </c>
      <c r="T74" s="461"/>
      <c r="U74" s="95">
        <v>16</v>
      </c>
      <c r="V74" s="152">
        <v>2231.9422078410716</v>
      </c>
      <c r="W74" s="178">
        <f t="shared" si="81"/>
        <v>139.49638799006698</v>
      </c>
      <c r="X74" s="95">
        <f t="shared" si="82"/>
        <v>3</v>
      </c>
      <c r="Y74" s="461"/>
      <c r="Z74" s="95">
        <v>16</v>
      </c>
      <c r="AA74" s="152">
        <v>2227.7816238994656</v>
      </c>
      <c r="AB74" s="178">
        <f t="shared" si="83"/>
        <v>139.2363514937166</v>
      </c>
      <c r="AC74" s="95">
        <f t="shared" si="84"/>
        <v>4</v>
      </c>
      <c r="AD74" s="461"/>
      <c r="AE74" s="95">
        <v>16</v>
      </c>
      <c r="AF74" s="152">
        <v>2237.6047904191619</v>
      </c>
      <c r="AG74" s="178">
        <f t="shared" si="85"/>
        <v>139.85029940119762</v>
      </c>
      <c r="AH74" s="95">
        <f t="shared" si="86"/>
        <v>4</v>
      </c>
      <c r="AI74" s="461"/>
      <c r="AJ74" s="95">
        <v>16</v>
      </c>
      <c r="AK74" s="152">
        <v>2229.397590361446</v>
      </c>
      <c r="AL74" s="178">
        <f t="shared" si="87"/>
        <v>139.33734939759037</v>
      </c>
      <c r="AM74" s="95">
        <f t="shared" si="88"/>
        <v>4</v>
      </c>
      <c r="AN74" s="461"/>
      <c r="AO74" s="95">
        <v>16</v>
      </c>
      <c r="AP74" s="152">
        <v>2229.1735537190084</v>
      </c>
      <c r="AQ74" s="178">
        <f t="shared" si="89"/>
        <v>139.32334710743802</v>
      </c>
      <c r="AR74" s="95">
        <f t="shared" si="90"/>
        <v>4</v>
      </c>
      <c r="AS74" s="461"/>
      <c r="AT74" s="95">
        <v>16</v>
      </c>
      <c r="AU74" s="152">
        <v>2225.2380952380954</v>
      </c>
      <c r="AV74" s="178">
        <f t="shared" si="91"/>
        <v>139.07738095238096</v>
      </c>
      <c r="AW74" s="95">
        <f t="shared" si="92"/>
        <v>4</v>
      </c>
      <c r="AX74" s="461"/>
    </row>
    <row r="75" spans="2:50" hidden="1">
      <c r="B75" s="435"/>
      <c r="C75" s="95">
        <v>4</v>
      </c>
      <c r="D75" s="95" t="s">
        <v>431</v>
      </c>
      <c r="E75" s="95">
        <v>18</v>
      </c>
      <c r="F75" s="95">
        <v>2400</v>
      </c>
      <c r="G75" s="178">
        <f t="shared" si="75"/>
        <v>133.33333333333334</v>
      </c>
      <c r="H75" s="436"/>
      <c r="I75" s="154">
        <f t="shared" si="76"/>
        <v>18</v>
      </c>
      <c r="J75" s="154">
        <f t="shared" si="74"/>
        <v>2237.0432256701288</v>
      </c>
      <c r="K75" s="155">
        <f t="shared" si="77"/>
        <v>124.28017920389604</v>
      </c>
      <c r="L75" s="449"/>
      <c r="M75" s="154">
        <f t="shared" si="78"/>
        <v>8</v>
      </c>
      <c r="N75" s="463"/>
      <c r="O75" s="463"/>
      <c r="P75" s="95">
        <v>18</v>
      </c>
      <c r="Q75" s="152">
        <v>2228.8372093023254</v>
      </c>
      <c r="R75" s="178">
        <f t="shared" si="79"/>
        <v>123.82428940568474</v>
      </c>
      <c r="S75" s="95">
        <f t="shared" si="80"/>
        <v>9</v>
      </c>
      <c r="T75" s="461"/>
      <c r="U75" s="95">
        <v>18</v>
      </c>
      <c r="V75" s="152">
        <v>2240.6557377049185</v>
      </c>
      <c r="W75" s="178">
        <f t="shared" si="81"/>
        <v>124.48087431693992</v>
      </c>
      <c r="X75" s="95">
        <f t="shared" si="82"/>
        <v>8</v>
      </c>
      <c r="Y75" s="461"/>
      <c r="Z75" s="95">
        <v>18</v>
      </c>
      <c r="AA75" s="152">
        <v>2225.217391304348</v>
      </c>
      <c r="AB75" s="178">
        <f t="shared" si="83"/>
        <v>123.62318840579711</v>
      </c>
      <c r="AC75" s="95">
        <f t="shared" si="84"/>
        <v>10</v>
      </c>
      <c r="AD75" s="461"/>
      <c r="AE75" s="95">
        <v>18</v>
      </c>
      <c r="AF75" s="152">
        <v>2242.5</v>
      </c>
      <c r="AG75" s="178">
        <f t="shared" si="85"/>
        <v>124.58333333333333</v>
      </c>
      <c r="AH75" s="95">
        <f t="shared" si="86"/>
        <v>8</v>
      </c>
      <c r="AI75" s="461"/>
      <c r="AJ75" s="95">
        <v>18</v>
      </c>
      <c r="AK75" s="152">
        <v>2245.5172413793098</v>
      </c>
      <c r="AL75" s="178">
        <f t="shared" si="87"/>
        <v>124.7509578544061</v>
      </c>
      <c r="AM75" s="95">
        <f t="shared" si="88"/>
        <v>7</v>
      </c>
      <c r="AN75" s="461"/>
      <c r="AO75" s="95">
        <v>18</v>
      </c>
      <c r="AP75" s="152">
        <v>2238.1999999999998</v>
      </c>
      <c r="AQ75" s="178">
        <f t="shared" si="89"/>
        <v>124.34444444444443</v>
      </c>
      <c r="AR75" s="95">
        <f t="shared" si="90"/>
        <v>7</v>
      </c>
      <c r="AS75" s="461"/>
      <c r="AT75" s="95">
        <v>18</v>
      </c>
      <c r="AU75" s="152">
        <v>2238.375</v>
      </c>
      <c r="AV75" s="178">
        <f t="shared" si="91"/>
        <v>124.35416666666667</v>
      </c>
      <c r="AW75" s="95">
        <f t="shared" si="92"/>
        <v>8</v>
      </c>
      <c r="AX75" s="461"/>
    </row>
    <row r="76" spans="2:50" hidden="1">
      <c r="B76" s="435"/>
      <c r="C76" s="95">
        <v>5</v>
      </c>
      <c r="D76" s="95" t="s">
        <v>432</v>
      </c>
      <c r="E76" s="95">
        <v>16</v>
      </c>
      <c r="F76" s="95">
        <v>2400</v>
      </c>
      <c r="G76" s="178">
        <f t="shared" si="75"/>
        <v>150</v>
      </c>
      <c r="H76" s="436"/>
      <c r="I76" s="154">
        <f t="shared" si="76"/>
        <v>16</v>
      </c>
      <c r="J76" s="154">
        <f t="shared" si="74"/>
        <v>2239.8573706286779</v>
      </c>
      <c r="K76" s="155">
        <f t="shared" si="77"/>
        <v>139.99108566429237</v>
      </c>
      <c r="L76" s="449"/>
      <c r="M76" s="154">
        <f t="shared" si="78"/>
        <v>3</v>
      </c>
      <c r="N76" s="463"/>
      <c r="O76" s="463"/>
      <c r="P76" s="95">
        <v>16</v>
      </c>
      <c r="Q76" s="152">
        <v>2233.4693877551026</v>
      </c>
      <c r="R76" s="178">
        <f t="shared" si="79"/>
        <v>139.59183673469391</v>
      </c>
      <c r="S76" s="95">
        <f t="shared" si="80"/>
        <v>3</v>
      </c>
      <c r="T76" s="461"/>
      <c r="U76" s="95">
        <v>16</v>
      </c>
      <c r="V76" s="152">
        <v>2227.058823529409</v>
      </c>
      <c r="W76" s="178">
        <f t="shared" si="81"/>
        <v>139.19117647058806</v>
      </c>
      <c r="X76" s="95">
        <f t="shared" si="82"/>
        <v>4</v>
      </c>
      <c r="Y76" s="461"/>
      <c r="Z76" s="95">
        <v>16</v>
      </c>
      <c r="AA76" s="152">
        <v>2237.5000000000009</v>
      </c>
      <c r="AB76" s="178">
        <f t="shared" si="83"/>
        <v>139.84375000000006</v>
      </c>
      <c r="AC76" s="95">
        <f t="shared" si="84"/>
        <v>3</v>
      </c>
      <c r="AD76" s="461"/>
      <c r="AE76" s="95">
        <v>16</v>
      </c>
      <c r="AF76" s="152">
        <v>2241.6666666666647</v>
      </c>
      <c r="AG76" s="178">
        <f t="shared" si="85"/>
        <v>140.10416666666654</v>
      </c>
      <c r="AH76" s="95">
        <f t="shared" si="86"/>
        <v>3</v>
      </c>
      <c r="AI76" s="461"/>
      <c r="AJ76" s="95">
        <v>16</v>
      </c>
      <c r="AK76" s="152">
        <v>2257.2972972972957</v>
      </c>
      <c r="AL76" s="178">
        <f t="shared" si="87"/>
        <v>141.08108108108098</v>
      </c>
      <c r="AM76" s="95">
        <f t="shared" si="88"/>
        <v>3</v>
      </c>
      <c r="AN76" s="461"/>
      <c r="AO76" s="95">
        <v>16</v>
      </c>
      <c r="AP76" s="152">
        <v>2233.8461538461547</v>
      </c>
      <c r="AQ76" s="178">
        <f t="shared" si="89"/>
        <v>139.61538461538467</v>
      </c>
      <c r="AR76" s="95">
        <f t="shared" si="90"/>
        <v>3</v>
      </c>
      <c r="AS76" s="461"/>
      <c r="AT76" s="95">
        <v>16</v>
      </c>
      <c r="AU76" s="152">
        <v>2248.1632653061197</v>
      </c>
      <c r="AV76" s="178">
        <f t="shared" si="91"/>
        <v>140.51020408163248</v>
      </c>
      <c r="AW76" s="95">
        <f t="shared" si="92"/>
        <v>3</v>
      </c>
      <c r="AX76" s="461"/>
    </row>
    <row r="77" spans="2:50" hidden="1">
      <c r="B77" s="435"/>
      <c r="C77" s="95">
        <v>6</v>
      </c>
      <c r="D77" s="95" t="s">
        <v>433</v>
      </c>
      <c r="E77" s="95">
        <v>18</v>
      </c>
      <c r="F77" s="95">
        <v>2400</v>
      </c>
      <c r="G77" s="178">
        <f t="shared" si="75"/>
        <v>133.33333333333334</v>
      </c>
      <c r="H77" s="436"/>
      <c r="I77" s="154">
        <f t="shared" si="76"/>
        <v>18</v>
      </c>
      <c r="J77" s="154">
        <f t="shared" si="74"/>
        <v>2228.8172818011412</v>
      </c>
      <c r="K77" s="155">
        <f t="shared" si="77"/>
        <v>123.8231823222856</v>
      </c>
      <c r="L77" s="449"/>
      <c r="M77" s="154">
        <f t="shared" si="78"/>
        <v>10</v>
      </c>
      <c r="N77" s="463"/>
      <c r="O77" s="463"/>
      <c r="P77" s="95">
        <v>18</v>
      </c>
      <c r="Q77" s="152">
        <v>2225.4020618556697</v>
      </c>
      <c r="R77" s="178">
        <f t="shared" si="79"/>
        <v>123.63344788087053</v>
      </c>
      <c r="S77" s="95">
        <f t="shared" si="80"/>
        <v>10</v>
      </c>
      <c r="T77" s="461"/>
      <c r="U77" s="95">
        <v>18</v>
      </c>
      <c r="V77" s="152">
        <v>2229.9238009861065</v>
      </c>
      <c r="W77" s="178">
        <f t="shared" si="81"/>
        <v>123.88465561033925</v>
      </c>
      <c r="X77" s="95">
        <f t="shared" si="82"/>
        <v>10</v>
      </c>
      <c r="Y77" s="461"/>
      <c r="Z77" s="95">
        <v>18</v>
      </c>
      <c r="AA77" s="152">
        <v>2230.9020618556715</v>
      </c>
      <c r="AB77" s="178">
        <f t="shared" si="83"/>
        <v>123.93900343642619</v>
      </c>
      <c r="AC77" s="95">
        <f t="shared" si="84"/>
        <v>7</v>
      </c>
      <c r="AD77" s="461"/>
      <c r="AE77" s="95">
        <v>18</v>
      </c>
      <c r="AF77" s="152">
        <v>2239.6638655462184</v>
      </c>
      <c r="AG77" s="178">
        <f t="shared" si="85"/>
        <v>124.42577030812325</v>
      </c>
      <c r="AH77" s="95">
        <f t="shared" si="86"/>
        <v>9</v>
      </c>
      <c r="AI77" s="461"/>
      <c r="AJ77" s="95">
        <v>18</v>
      </c>
      <c r="AK77" s="152">
        <v>2224.173913043478</v>
      </c>
      <c r="AL77" s="178">
        <f t="shared" si="87"/>
        <v>123.56521739130433</v>
      </c>
      <c r="AM77" s="95">
        <f t="shared" si="88"/>
        <v>10</v>
      </c>
      <c r="AN77" s="461"/>
      <c r="AO77" s="95">
        <v>18</v>
      </c>
      <c r="AP77" s="152">
        <v>2224.1142857142859</v>
      </c>
      <c r="AQ77" s="178">
        <f t="shared" si="89"/>
        <v>123.56190476190477</v>
      </c>
      <c r="AR77" s="95">
        <f t="shared" si="90"/>
        <v>10</v>
      </c>
      <c r="AS77" s="461"/>
      <c r="AT77" s="95">
        <v>18</v>
      </c>
      <c r="AU77" s="152">
        <v>2227.5409836065573</v>
      </c>
      <c r="AV77" s="178">
        <f t="shared" si="91"/>
        <v>123.75227686703096</v>
      </c>
      <c r="AW77" s="95">
        <f t="shared" si="92"/>
        <v>10</v>
      </c>
      <c r="AX77" s="461"/>
    </row>
    <row r="78" spans="2:50" hidden="1">
      <c r="B78" s="435"/>
      <c r="C78" s="95">
        <v>7</v>
      </c>
      <c r="D78" s="95" t="s">
        <v>434</v>
      </c>
      <c r="E78" s="95">
        <v>20</v>
      </c>
      <c r="F78" s="95">
        <v>2400</v>
      </c>
      <c r="G78" s="178">
        <f t="shared" si="75"/>
        <v>120</v>
      </c>
      <c r="H78" s="436"/>
      <c r="I78" s="154">
        <f t="shared" si="76"/>
        <v>20</v>
      </c>
      <c r="J78" s="154">
        <f t="shared" si="74"/>
        <v>2247.4616754952244</v>
      </c>
      <c r="K78" s="155">
        <f t="shared" si="77"/>
        <v>112.3730837747612</v>
      </c>
      <c r="L78" s="449"/>
      <c r="M78" s="154">
        <f t="shared" si="78"/>
        <v>16</v>
      </c>
      <c r="N78" s="463"/>
      <c r="O78" s="463"/>
      <c r="P78" s="95">
        <v>20</v>
      </c>
      <c r="Q78" s="152">
        <v>2229.2307692307686</v>
      </c>
      <c r="R78" s="178">
        <f t="shared" si="79"/>
        <v>111.46153846153842</v>
      </c>
      <c r="S78" s="95">
        <f t="shared" si="80"/>
        <v>17</v>
      </c>
      <c r="T78" s="461"/>
      <c r="U78" s="95">
        <v>20</v>
      </c>
      <c r="V78" s="152">
        <v>2239.6721311475417</v>
      </c>
      <c r="W78" s="178">
        <f t="shared" si="81"/>
        <v>111.98360655737709</v>
      </c>
      <c r="X78" s="95">
        <f t="shared" si="82"/>
        <v>16</v>
      </c>
      <c r="Y78" s="461"/>
      <c r="Z78" s="95">
        <v>20</v>
      </c>
      <c r="AA78" s="152">
        <v>2237.2881355932209</v>
      </c>
      <c r="AB78" s="178">
        <f t="shared" si="83"/>
        <v>111.86440677966104</v>
      </c>
      <c r="AC78" s="95">
        <f t="shared" si="84"/>
        <v>17</v>
      </c>
      <c r="AD78" s="461"/>
      <c r="AE78" s="95">
        <v>20</v>
      </c>
      <c r="AF78" s="152">
        <v>2254.090909090909</v>
      </c>
      <c r="AG78" s="178">
        <f t="shared" si="85"/>
        <v>112.70454545454545</v>
      </c>
      <c r="AH78" s="95">
        <f t="shared" si="86"/>
        <v>16</v>
      </c>
      <c r="AI78" s="461"/>
      <c r="AJ78" s="95">
        <v>20</v>
      </c>
      <c r="AK78" s="152">
        <v>2278.4615384615395</v>
      </c>
      <c r="AL78" s="178">
        <f t="shared" si="87"/>
        <v>113.92307692307698</v>
      </c>
      <c r="AM78" s="95">
        <f t="shared" si="88"/>
        <v>16</v>
      </c>
      <c r="AN78" s="461"/>
      <c r="AO78" s="95">
        <v>20</v>
      </c>
      <c r="AP78" s="152">
        <v>2248.0645161290313</v>
      </c>
      <c r="AQ78" s="178">
        <f t="shared" si="89"/>
        <v>112.40322580645156</v>
      </c>
      <c r="AR78" s="95">
        <f t="shared" si="90"/>
        <v>16</v>
      </c>
      <c r="AS78" s="461"/>
      <c r="AT78" s="95">
        <v>20</v>
      </c>
      <c r="AU78" s="152">
        <v>2245.4237288135582</v>
      </c>
      <c r="AV78" s="178">
        <f t="shared" si="91"/>
        <v>112.27118644067791</v>
      </c>
      <c r="AW78" s="95">
        <f t="shared" si="92"/>
        <v>16</v>
      </c>
      <c r="AX78" s="461"/>
    </row>
    <row r="79" spans="2:50" hidden="1">
      <c r="B79" s="435"/>
      <c r="C79" s="95">
        <v>8</v>
      </c>
      <c r="D79" s="95" t="s">
        <v>436</v>
      </c>
      <c r="E79" s="95">
        <v>19</v>
      </c>
      <c r="F79" s="95">
        <v>2400</v>
      </c>
      <c r="G79" s="178">
        <f t="shared" si="75"/>
        <v>126.31578947368421</v>
      </c>
      <c r="H79" s="436"/>
      <c r="I79" s="154">
        <f t="shared" si="76"/>
        <v>19</v>
      </c>
      <c r="J79" s="154">
        <f t="shared" si="74"/>
        <v>2232.004549175906</v>
      </c>
      <c r="K79" s="155">
        <f t="shared" si="77"/>
        <v>117.47392364083716</v>
      </c>
      <c r="L79" s="449"/>
      <c r="M79" s="154">
        <f t="shared" si="78"/>
        <v>14</v>
      </c>
      <c r="N79" s="463"/>
      <c r="O79" s="463"/>
      <c r="P79" s="95">
        <v>19</v>
      </c>
      <c r="Q79" s="152">
        <v>2237.597645799895</v>
      </c>
      <c r="R79" s="178">
        <f t="shared" si="79"/>
        <v>117.76829714736289</v>
      </c>
      <c r="S79" s="95">
        <f t="shared" si="80"/>
        <v>13</v>
      </c>
      <c r="T79" s="461"/>
      <c r="U79" s="95">
        <v>19</v>
      </c>
      <c r="V79" s="152">
        <v>2225.5759748991468</v>
      </c>
      <c r="W79" s="178">
        <f t="shared" si="81"/>
        <v>117.13557762627089</v>
      </c>
      <c r="X79" s="95">
        <f t="shared" si="82"/>
        <v>14</v>
      </c>
      <c r="Y79" s="461"/>
      <c r="Z79" s="95">
        <v>19</v>
      </c>
      <c r="AA79" s="152">
        <v>2227.1520618556706</v>
      </c>
      <c r="AB79" s="178">
        <f t="shared" si="83"/>
        <v>117.21852957135108</v>
      </c>
      <c r="AC79" s="95">
        <f t="shared" si="84"/>
        <v>15</v>
      </c>
      <c r="AD79" s="461"/>
      <c r="AE79" s="95">
        <v>19</v>
      </c>
      <c r="AF79" s="152">
        <v>2229.8181818181815</v>
      </c>
      <c r="AG79" s="178">
        <f t="shared" si="85"/>
        <v>117.35885167464113</v>
      </c>
      <c r="AH79" s="95">
        <f t="shared" si="86"/>
        <v>14</v>
      </c>
      <c r="AI79" s="461"/>
      <c r="AJ79" s="95">
        <v>19</v>
      </c>
      <c r="AK79" s="152">
        <v>2227.7777777777783</v>
      </c>
      <c r="AL79" s="178">
        <f t="shared" si="87"/>
        <v>117.25146198830411</v>
      </c>
      <c r="AM79" s="95">
        <f t="shared" si="88"/>
        <v>14</v>
      </c>
      <c r="AN79" s="461"/>
      <c r="AO79" s="95">
        <v>19</v>
      </c>
      <c r="AP79" s="152">
        <v>2246.1295257521688</v>
      </c>
      <c r="AQ79" s="178">
        <f t="shared" si="89"/>
        <v>118.21734346064046</v>
      </c>
      <c r="AR79" s="95">
        <f t="shared" si="90"/>
        <v>13</v>
      </c>
      <c r="AS79" s="461"/>
      <c r="AT79" s="95">
        <v>19</v>
      </c>
      <c r="AU79" s="152">
        <v>2229.9806763285023</v>
      </c>
      <c r="AV79" s="178">
        <f t="shared" si="91"/>
        <v>117.3674040172896</v>
      </c>
      <c r="AW79" s="95">
        <f t="shared" si="92"/>
        <v>15</v>
      </c>
      <c r="AX79" s="461"/>
    </row>
    <row r="80" spans="2:50" hidden="1">
      <c r="B80" s="435"/>
      <c r="C80" s="95">
        <v>9</v>
      </c>
      <c r="D80" s="95" t="s">
        <v>437</v>
      </c>
      <c r="E80" s="95">
        <v>18</v>
      </c>
      <c r="F80" s="95">
        <v>2400</v>
      </c>
      <c r="G80" s="178">
        <f t="shared" si="75"/>
        <v>133.33333333333334</v>
      </c>
      <c r="H80" s="436"/>
      <c r="I80" s="154">
        <f t="shared" si="76"/>
        <v>18</v>
      </c>
      <c r="J80" s="154">
        <f t="shared" si="74"/>
        <v>2236.6185803869544</v>
      </c>
      <c r="K80" s="155">
        <f t="shared" si="77"/>
        <v>124.25658779927521</v>
      </c>
      <c r="L80" s="449"/>
      <c r="M80" s="154">
        <f t="shared" si="78"/>
        <v>9</v>
      </c>
      <c r="N80" s="463"/>
      <c r="O80" s="463"/>
      <c r="P80" s="95">
        <v>18</v>
      </c>
      <c r="Q80" s="152">
        <v>2236.0465116279065</v>
      </c>
      <c r="R80" s="178">
        <f t="shared" si="79"/>
        <v>124.22480620155036</v>
      </c>
      <c r="S80" s="95">
        <f t="shared" si="80"/>
        <v>8</v>
      </c>
      <c r="T80" s="461"/>
      <c r="U80" s="95">
        <v>18</v>
      </c>
      <c r="V80" s="152">
        <v>2239.7647058823522</v>
      </c>
      <c r="W80" s="178">
        <f t="shared" si="81"/>
        <v>124.43137254901957</v>
      </c>
      <c r="X80" s="95">
        <f t="shared" si="82"/>
        <v>9</v>
      </c>
      <c r="Y80" s="461"/>
      <c r="Z80" s="95">
        <v>18</v>
      </c>
      <c r="AA80" s="152">
        <v>2225.8536585365846</v>
      </c>
      <c r="AB80" s="178">
        <f t="shared" si="83"/>
        <v>123.65853658536581</v>
      </c>
      <c r="AC80" s="95">
        <f t="shared" si="84"/>
        <v>9</v>
      </c>
      <c r="AD80" s="461"/>
      <c r="AE80" s="95">
        <v>18</v>
      </c>
      <c r="AF80" s="152">
        <v>2250</v>
      </c>
      <c r="AG80" s="178">
        <f t="shared" si="85"/>
        <v>125</v>
      </c>
      <c r="AH80" s="95">
        <f t="shared" si="86"/>
        <v>7</v>
      </c>
      <c r="AI80" s="461"/>
      <c r="AJ80" s="95">
        <v>18</v>
      </c>
      <c r="AK80" s="152">
        <v>2238.7499999999995</v>
      </c>
      <c r="AL80" s="178">
        <f t="shared" si="87"/>
        <v>124.37499999999997</v>
      </c>
      <c r="AM80" s="95">
        <f t="shared" si="88"/>
        <v>8</v>
      </c>
      <c r="AN80" s="461"/>
      <c r="AO80" s="95">
        <v>18</v>
      </c>
      <c r="AP80" s="152">
        <v>2237.5280898876404</v>
      </c>
      <c r="AQ80" s="178">
        <f t="shared" si="89"/>
        <v>124.30711610486891</v>
      </c>
      <c r="AR80" s="95">
        <f t="shared" si="90"/>
        <v>8</v>
      </c>
      <c r="AS80" s="461"/>
      <c r="AT80" s="95">
        <v>18</v>
      </c>
      <c r="AU80" s="152">
        <v>2228.3870967741941</v>
      </c>
      <c r="AV80" s="178">
        <f t="shared" si="91"/>
        <v>123.79928315412189</v>
      </c>
      <c r="AW80" s="95">
        <f t="shared" si="92"/>
        <v>9</v>
      </c>
      <c r="AX80" s="461"/>
    </row>
    <row r="81" spans="2:50" hidden="1">
      <c r="B81" s="435"/>
      <c r="C81" s="95">
        <v>10</v>
      </c>
      <c r="D81" s="95" t="s">
        <v>438</v>
      </c>
      <c r="E81" s="95">
        <v>19</v>
      </c>
      <c r="F81" s="95">
        <v>2400</v>
      </c>
      <c r="G81" s="178">
        <f t="shared" si="75"/>
        <v>126.31578947368421</v>
      </c>
      <c r="H81" s="436"/>
      <c r="I81" s="154">
        <f t="shared" si="76"/>
        <v>19</v>
      </c>
      <c r="J81" s="154">
        <f t="shared" si="74"/>
        <v>2231.8661360953197</v>
      </c>
      <c r="K81" s="155">
        <f t="shared" si="77"/>
        <v>117.46663874185893</v>
      </c>
      <c r="L81" s="449"/>
      <c r="M81" s="154">
        <f t="shared" si="78"/>
        <v>15</v>
      </c>
      <c r="N81" s="463"/>
      <c r="O81" s="463"/>
      <c r="P81" s="95">
        <v>19</v>
      </c>
      <c r="Q81" s="152">
        <v>2222.9032258064508</v>
      </c>
      <c r="R81" s="178">
        <f t="shared" si="79"/>
        <v>116.99490662139215</v>
      </c>
      <c r="S81" s="95">
        <f t="shared" si="80"/>
        <v>15</v>
      </c>
      <c r="T81" s="461"/>
      <c r="U81" s="95">
        <v>19</v>
      </c>
      <c r="V81" s="152">
        <v>2231.4049586776864</v>
      </c>
      <c r="W81" s="178">
        <f t="shared" si="81"/>
        <v>117.44236624619403</v>
      </c>
      <c r="X81" s="95">
        <f t="shared" si="82"/>
        <v>13</v>
      </c>
      <c r="Y81" s="461"/>
      <c r="Z81" s="95">
        <v>19</v>
      </c>
      <c r="AA81" s="152">
        <v>2230.2985074626868</v>
      </c>
      <c r="AB81" s="178">
        <f t="shared" si="83"/>
        <v>117.38413197172035</v>
      </c>
      <c r="AC81" s="95">
        <f t="shared" si="84"/>
        <v>14</v>
      </c>
      <c r="AD81" s="461"/>
      <c r="AE81" s="95">
        <v>19</v>
      </c>
      <c r="AF81" s="152">
        <v>2233.953488372093</v>
      </c>
      <c r="AG81" s="178">
        <f t="shared" si="85"/>
        <v>117.57649938800489</v>
      </c>
      <c r="AH81" s="95">
        <f t="shared" si="86"/>
        <v>13</v>
      </c>
      <c r="AI81" s="461"/>
      <c r="AJ81" s="95">
        <v>19</v>
      </c>
      <c r="AK81" s="152">
        <v>2223.4883720930229</v>
      </c>
      <c r="AL81" s="178">
        <f t="shared" si="87"/>
        <v>117.02570379436963</v>
      </c>
      <c r="AM81" s="95">
        <f t="shared" si="88"/>
        <v>15</v>
      </c>
      <c r="AN81" s="461"/>
      <c r="AO81" s="95">
        <v>19</v>
      </c>
      <c r="AP81" s="152">
        <v>2237.1881606765337</v>
      </c>
      <c r="AQ81" s="178">
        <f t="shared" si="89"/>
        <v>117.74674529876494</v>
      </c>
      <c r="AR81" s="95">
        <f t="shared" si="90"/>
        <v>14</v>
      </c>
      <c r="AS81" s="461"/>
      <c r="AT81" s="95">
        <v>19</v>
      </c>
      <c r="AU81" s="152">
        <v>2243.8262395787633</v>
      </c>
      <c r="AV81" s="178">
        <f t="shared" si="91"/>
        <v>118.0961178725665</v>
      </c>
      <c r="AW81" s="95">
        <f t="shared" si="92"/>
        <v>12</v>
      </c>
      <c r="AX81" s="461"/>
    </row>
    <row r="82" spans="2:50" hidden="1">
      <c r="B82" s="435"/>
      <c r="C82" s="95">
        <v>11</v>
      </c>
      <c r="D82" s="95" t="s">
        <v>439</v>
      </c>
      <c r="E82" s="95">
        <v>19</v>
      </c>
      <c r="F82" s="95">
        <v>2400</v>
      </c>
      <c r="G82" s="178">
        <f t="shared" si="75"/>
        <v>126.31578947368421</v>
      </c>
      <c r="H82" s="436"/>
      <c r="I82" s="154">
        <f t="shared" si="76"/>
        <v>19</v>
      </c>
      <c r="J82" s="154">
        <f t="shared" si="74"/>
        <v>2297.6927536231892</v>
      </c>
      <c r="K82" s="155">
        <f t="shared" si="77"/>
        <v>120.93119755911519</v>
      </c>
      <c r="L82" s="449"/>
      <c r="M82" s="154">
        <f t="shared" si="78"/>
        <v>11</v>
      </c>
      <c r="N82" s="463"/>
      <c r="O82" s="463"/>
      <c r="P82" s="95">
        <v>19</v>
      </c>
      <c r="Q82" s="152">
        <v>2289.6000000000008</v>
      </c>
      <c r="R82" s="178">
        <f t="shared" si="79"/>
        <v>120.50526315789477</v>
      </c>
      <c r="S82" s="95">
        <f t="shared" si="80"/>
        <v>11</v>
      </c>
      <c r="T82" s="461"/>
      <c r="U82" s="95">
        <v>19</v>
      </c>
      <c r="V82" s="152">
        <v>2313.6000000000004</v>
      </c>
      <c r="W82" s="178">
        <f t="shared" si="81"/>
        <v>121.7684210526316</v>
      </c>
      <c r="X82" s="95">
        <f t="shared" si="82"/>
        <v>11</v>
      </c>
      <c r="Y82" s="461"/>
      <c r="Z82" s="95">
        <v>19</v>
      </c>
      <c r="AA82" s="152">
        <v>2274.782608695652</v>
      </c>
      <c r="AB82" s="178">
        <f t="shared" si="83"/>
        <v>119.7254004576659</v>
      </c>
      <c r="AC82" s="95">
        <f t="shared" si="84"/>
        <v>11</v>
      </c>
      <c r="AD82" s="461"/>
      <c r="AE82" s="95">
        <v>19</v>
      </c>
      <c r="AF82" s="152">
        <v>2286.6666666666647</v>
      </c>
      <c r="AG82" s="178">
        <f t="shared" si="85"/>
        <v>120.35087719298235</v>
      </c>
      <c r="AH82" s="95">
        <f t="shared" si="86"/>
        <v>11</v>
      </c>
      <c r="AI82" s="461"/>
      <c r="AJ82" s="95">
        <v>19</v>
      </c>
      <c r="AK82" s="152">
        <v>2340.0000000000027</v>
      </c>
      <c r="AL82" s="178">
        <f t="shared" si="87"/>
        <v>123.15789473684225</v>
      </c>
      <c r="AM82" s="95">
        <f t="shared" si="88"/>
        <v>11</v>
      </c>
      <c r="AN82" s="461"/>
      <c r="AO82" s="95">
        <v>19</v>
      </c>
      <c r="AP82" s="152">
        <v>2280.0000000000014</v>
      </c>
      <c r="AQ82" s="178">
        <f t="shared" si="89"/>
        <v>120.00000000000007</v>
      </c>
      <c r="AR82" s="95">
        <f t="shared" si="90"/>
        <v>11</v>
      </c>
      <c r="AS82" s="461"/>
      <c r="AT82" s="95">
        <v>19</v>
      </c>
      <c r="AU82" s="152">
        <v>2299.2000000000003</v>
      </c>
      <c r="AV82" s="178">
        <f t="shared" si="91"/>
        <v>121.01052631578949</v>
      </c>
      <c r="AW82" s="95">
        <f t="shared" si="92"/>
        <v>11</v>
      </c>
      <c r="AX82" s="461"/>
    </row>
    <row r="83" spans="2:50" hidden="1">
      <c r="B83" s="435"/>
      <c r="C83" s="95">
        <v>12</v>
      </c>
      <c r="D83" s="95" t="s">
        <v>440</v>
      </c>
      <c r="E83" s="95">
        <v>19</v>
      </c>
      <c r="F83" s="95">
        <v>2400</v>
      </c>
      <c r="G83" s="178">
        <f t="shared" si="75"/>
        <v>126.31578947368421</v>
      </c>
      <c r="H83" s="436"/>
      <c r="I83" s="154">
        <f t="shared" si="76"/>
        <v>19</v>
      </c>
      <c r="J83" s="154">
        <f t="shared" si="74"/>
        <v>2239.186499238162</v>
      </c>
      <c r="K83" s="155">
        <f t="shared" si="77"/>
        <v>117.85192101253483</v>
      </c>
      <c r="L83" s="449"/>
      <c r="M83" s="154">
        <f t="shared" si="78"/>
        <v>12</v>
      </c>
      <c r="N83" s="463"/>
      <c r="O83" s="463"/>
      <c r="P83" s="95">
        <v>19</v>
      </c>
      <c r="Q83" s="152">
        <v>2225.7831325301208</v>
      </c>
      <c r="R83" s="178">
        <f t="shared" si="79"/>
        <v>117.14648065948005</v>
      </c>
      <c r="S83" s="95">
        <f t="shared" si="80"/>
        <v>14</v>
      </c>
      <c r="T83" s="461"/>
      <c r="U83" s="95">
        <v>19</v>
      </c>
      <c r="V83" s="152">
        <v>2238</v>
      </c>
      <c r="W83" s="178">
        <f t="shared" si="81"/>
        <v>117.78947368421052</v>
      </c>
      <c r="X83" s="95">
        <f t="shared" si="82"/>
        <v>12</v>
      </c>
      <c r="Y83" s="461"/>
      <c r="Z83" s="95">
        <v>19</v>
      </c>
      <c r="AA83" s="152">
        <v>2244.6153846153848</v>
      </c>
      <c r="AB83" s="178">
        <f t="shared" si="83"/>
        <v>118.13765182186235</v>
      </c>
      <c r="AC83" s="95">
        <f t="shared" si="84"/>
        <v>12</v>
      </c>
      <c r="AD83" s="461"/>
      <c r="AE83" s="95">
        <v>19</v>
      </c>
      <c r="AF83" s="152">
        <v>2246.0377358490559</v>
      </c>
      <c r="AG83" s="178">
        <f t="shared" si="85"/>
        <v>118.2125124131082</v>
      </c>
      <c r="AH83" s="95">
        <f t="shared" si="86"/>
        <v>12</v>
      </c>
      <c r="AI83" s="461"/>
      <c r="AJ83" s="95">
        <v>19</v>
      </c>
      <c r="AK83" s="152">
        <v>2241.176470588236</v>
      </c>
      <c r="AL83" s="178">
        <f t="shared" si="87"/>
        <v>117.95665634674927</v>
      </c>
      <c r="AM83" s="95">
        <f t="shared" si="88"/>
        <v>12</v>
      </c>
      <c r="AN83" s="461"/>
      <c r="AO83" s="95">
        <v>19</v>
      </c>
      <c r="AP83" s="152">
        <v>2248.1927710843379</v>
      </c>
      <c r="AQ83" s="178">
        <f t="shared" si="89"/>
        <v>118.32593532022831</v>
      </c>
      <c r="AR83" s="95">
        <f t="shared" si="90"/>
        <v>12</v>
      </c>
      <c r="AS83" s="461"/>
      <c r="AT83" s="95">
        <v>19</v>
      </c>
      <c r="AU83" s="152">
        <v>2230.5</v>
      </c>
      <c r="AV83" s="178">
        <f t="shared" si="91"/>
        <v>117.39473684210526</v>
      </c>
      <c r="AW83" s="95">
        <f t="shared" si="92"/>
        <v>14</v>
      </c>
      <c r="AX83" s="461"/>
    </row>
    <row r="84" spans="2:50" hidden="1">
      <c r="B84" s="435"/>
      <c r="C84" s="95">
        <v>13</v>
      </c>
      <c r="D84" s="95" t="s">
        <v>441</v>
      </c>
      <c r="E84" s="95">
        <v>15</v>
      </c>
      <c r="F84" s="95">
        <v>2400</v>
      </c>
      <c r="G84" s="178">
        <f t="shared" si="75"/>
        <v>160</v>
      </c>
      <c r="H84" s="436"/>
      <c r="I84" s="154">
        <f t="shared" si="76"/>
        <v>15</v>
      </c>
      <c r="J84" s="154">
        <f t="shared" si="74"/>
        <v>2229.2834092819462</v>
      </c>
      <c r="K84" s="155">
        <f t="shared" si="77"/>
        <v>148.61889395212978</v>
      </c>
      <c r="L84" s="449"/>
      <c r="M84" s="154">
        <f t="shared" si="78"/>
        <v>2</v>
      </c>
      <c r="N84" s="463"/>
      <c r="O84" s="463"/>
      <c r="P84" s="95">
        <v>15</v>
      </c>
      <c r="Q84" s="152">
        <v>2228.3084964922737</v>
      </c>
      <c r="R84" s="178">
        <f t="shared" si="79"/>
        <v>148.55389976615157</v>
      </c>
      <c r="S84" s="95">
        <f t="shared" si="80"/>
        <v>2</v>
      </c>
      <c r="T84" s="461"/>
      <c r="U84" s="95">
        <v>15</v>
      </c>
      <c r="V84" s="152">
        <v>2231.3345703682562</v>
      </c>
      <c r="W84" s="178">
        <f t="shared" si="81"/>
        <v>148.75563802455042</v>
      </c>
      <c r="X84" s="95">
        <f t="shared" si="82"/>
        <v>1</v>
      </c>
      <c r="Y84" s="461"/>
      <c r="Z84" s="95">
        <v>15</v>
      </c>
      <c r="AA84" s="152">
        <v>2233.0077041602462</v>
      </c>
      <c r="AB84" s="178">
        <f t="shared" si="83"/>
        <v>148.86718027734975</v>
      </c>
      <c r="AC84" s="95">
        <f t="shared" si="84"/>
        <v>2</v>
      </c>
      <c r="AD84" s="461"/>
      <c r="AE84" s="95">
        <v>15</v>
      </c>
      <c r="AF84" s="152">
        <v>2225.4285714285711</v>
      </c>
      <c r="AG84" s="178">
        <f t="shared" si="85"/>
        <v>148.36190476190475</v>
      </c>
      <c r="AH84" s="95">
        <f t="shared" si="86"/>
        <v>2</v>
      </c>
      <c r="AI84" s="461"/>
      <c r="AJ84" s="95">
        <v>15</v>
      </c>
      <c r="AK84" s="152">
        <v>2230.622009569378</v>
      </c>
      <c r="AL84" s="178">
        <f t="shared" si="87"/>
        <v>148.70813397129186</v>
      </c>
      <c r="AM84" s="95">
        <f t="shared" si="88"/>
        <v>2</v>
      </c>
      <c r="AN84" s="461"/>
      <c r="AO84" s="95">
        <v>15</v>
      </c>
      <c r="AP84" s="152">
        <v>2228.8945151672897</v>
      </c>
      <c r="AQ84" s="178">
        <f t="shared" si="89"/>
        <v>148.5929676778193</v>
      </c>
      <c r="AR84" s="95">
        <f t="shared" si="90"/>
        <v>2</v>
      </c>
      <c r="AS84" s="461"/>
      <c r="AT84" s="95">
        <v>15</v>
      </c>
      <c r="AU84" s="152">
        <v>2227.3879977876104</v>
      </c>
      <c r="AV84" s="178">
        <f t="shared" si="91"/>
        <v>148.4925331858407</v>
      </c>
      <c r="AW84" s="95">
        <f t="shared" si="92"/>
        <v>2</v>
      </c>
      <c r="AX84" s="461"/>
    </row>
    <row r="85" spans="2:50" hidden="1">
      <c r="B85" s="435"/>
      <c r="C85" s="95">
        <v>14</v>
      </c>
      <c r="D85" s="95" t="s">
        <v>442</v>
      </c>
      <c r="E85" s="95">
        <v>15</v>
      </c>
      <c r="F85" s="95">
        <v>2400</v>
      </c>
      <c r="G85" s="178">
        <f t="shared" si="75"/>
        <v>160</v>
      </c>
      <c r="H85" s="436"/>
      <c r="I85" s="154">
        <f t="shared" si="76"/>
        <v>15</v>
      </c>
      <c r="J85" s="154">
        <f t="shared" si="74"/>
        <v>2236.6570978266868</v>
      </c>
      <c r="K85" s="155">
        <f t="shared" si="77"/>
        <v>149.11047318844575</v>
      </c>
      <c r="L85" s="449"/>
      <c r="M85" s="154">
        <f t="shared" si="78"/>
        <v>1</v>
      </c>
      <c r="N85" s="463"/>
      <c r="O85" s="463"/>
      <c r="P85" s="95">
        <v>15</v>
      </c>
      <c r="Q85" s="152">
        <v>2237.1428571428569</v>
      </c>
      <c r="R85" s="178">
        <f t="shared" si="79"/>
        <v>149.14285714285714</v>
      </c>
      <c r="S85" s="95">
        <f t="shared" si="80"/>
        <v>1</v>
      </c>
      <c r="T85" s="461"/>
      <c r="U85" s="95">
        <v>15</v>
      </c>
      <c r="V85" s="152">
        <v>2228.2568807339444</v>
      </c>
      <c r="W85" s="178">
        <f t="shared" si="81"/>
        <v>148.55045871559631</v>
      </c>
      <c r="X85" s="95">
        <f t="shared" si="82"/>
        <v>2</v>
      </c>
      <c r="Y85" s="461"/>
      <c r="Z85" s="95">
        <v>15</v>
      </c>
      <c r="AA85" s="152">
        <v>2234.1176470588243</v>
      </c>
      <c r="AB85" s="178">
        <f t="shared" si="83"/>
        <v>148.94117647058829</v>
      </c>
      <c r="AC85" s="95">
        <f t="shared" si="84"/>
        <v>1</v>
      </c>
      <c r="AD85" s="461"/>
      <c r="AE85" s="95">
        <v>15</v>
      </c>
      <c r="AF85" s="152">
        <v>2230.9090909090914</v>
      </c>
      <c r="AG85" s="178">
        <f t="shared" si="85"/>
        <v>148.72727272727278</v>
      </c>
      <c r="AH85" s="95">
        <f t="shared" si="86"/>
        <v>1</v>
      </c>
      <c r="AI85" s="461"/>
      <c r="AJ85" s="95">
        <v>15</v>
      </c>
      <c r="AK85" s="152">
        <v>2246.8421052631588</v>
      </c>
      <c r="AL85" s="178">
        <f t="shared" si="87"/>
        <v>149.78947368421058</v>
      </c>
      <c r="AM85" s="95">
        <f t="shared" si="88"/>
        <v>1</v>
      </c>
      <c r="AN85" s="461"/>
      <c r="AO85" s="95">
        <v>15</v>
      </c>
      <c r="AP85" s="152">
        <v>2240.8695652173915</v>
      </c>
      <c r="AQ85" s="178">
        <f t="shared" si="89"/>
        <v>149.39130434782609</v>
      </c>
      <c r="AR85" s="95">
        <f t="shared" si="90"/>
        <v>1</v>
      </c>
      <c r="AS85" s="461"/>
      <c r="AT85" s="95">
        <v>15</v>
      </c>
      <c r="AU85" s="152">
        <v>2238.461538461539</v>
      </c>
      <c r="AV85" s="178">
        <f t="shared" si="91"/>
        <v>149.23076923076925</v>
      </c>
      <c r="AW85" s="95">
        <f t="shared" si="92"/>
        <v>1</v>
      </c>
      <c r="AX85" s="461"/>
    </row>
    <row r="86" spans="2:50" hidden="1">
      <c r="B86" s="435"/>
      <c r="C86" s="95">
        <v>15</v>
      </c>
      <c r="D86" s="95" t="s">
        <v>502</v>
      </c>
      <c r="E86" s="95">
        <v>19</v>
      </c>
      <c r="F86" s="95">
        <v>2400</v>
      </c>
      <c r="G86" s="178">
        <f t="shared" si="75"/>
        <v>126.31578947368421</v>
      </c>
      <c r="H86" s="436"/>
      <c r="I86" s="154">
        <f t="shared" ref="I86" si="93">AVERAGE(P86,U86,Z86,AE86,AJ86,AO86,AT86)</f>
        <v>19</v>
      </c>
      <c r="J86" s="154">
        <f t="shared" ref="J86" si="94">AVERAGE(Q86,V86,AA86,AF86,AK86,AP86,AU86)</f>
        <v>2234.2092843327291</v>
      </c>
      <c r="K86" s="155">
        <f t="shared" ref="K86" si="95">AVERAGE(R86,W86,AB86,AG86,AL86,AQ86,AV86)</f>
        <v>117.58996233330153</v>
      </c>
      <c r="L86" s="449"/>
      <c r="M86" s="154">
        <f t="shared" si="78"/>
        <v>13</v>
      </c>
      <c r="N86" s="463"/>
      <c r="O86" s="463"/>
      <c r="P86" s="95">
        <v>19</v>
      </c>
      <c r="Q86" s="152">
        <v>2239.6261682242989</v>
      </c>
      <c r="R86" s="178">
        <f t="shared" si="79"/>
        <v>117.87506148548941</v>
      </c>
      <c r="S86" s="95">
        <f t="shared" si="80"/>
        <v>12</v>
      </c>
      <c r="T86" s="461"/>
      <c r="U86" s="95">
        <v>19</v>
      </c>
      <c r="V86" s="152">
        <v>2224.6601941747585</v>
      </c>
      <c r="W86" s="178">
        <f t="shared" si="81"/>
        <v>117.08737864077676</v>
      </c>
      <c r="X86" s="95">
        <f t="shared" si="82"/>
        <v>15</v>
      </c>
      <c r="Y86" s="461"/>
      <c r="Z86" s="95">
        <v>19</v>
      </c>
      <c r="AA86" s="152">
        <v>2243.6363636363644</v>
      </c>
      <c r="AB86" s="178">
        <f t="shared" si="83"/>
        <v>118.08612440191392</v>
      </c>
      <c r="AC86" s="95">
        <f t="shared" si="84"/>
        <v>13</v>
      </c>
      <c r="AD86" s="461"/>
      <c r="AE86" s="95">
        <v>19</v>
      </c>
      <c r="AF86" s="152">
        <v>2227.7922077922062</v>
      </c>
      <c r="AG86" s="178">
        <f t="shared" si="85"/>
        <v>117.2522214627477</v>
      </c>
      <c r="AH86" s="95">
        <f t="shared" si="86"/>
        <v>15</v>
      </c>
      <c r="AI86" s="461"/>
      <c r="AJ86" s="95">
        <v>19</v>
      </c>
      <c r="AK86" s="152">
        <v>2234.8051948051952</v>
      </c>
      <c r="AL86" s="178">
        <f t="shared" si="87"/>
        <v>117.6213260423787</v>
      </c>
      <c r="AM86" s="95">
        <f t="shared" si="88"/>
        <v>13</v>
      </c>
      <c r="AN86" s="461"/>
      <c r="AO86" s="95">
        <v>19</v>
      </c>
      <c r="AP86" s="152">
        <v>2226.2264150943392</v>
      </c>
      <c r="AQ86" s="178">
        <f t="shared" si="89"/>
        <v>117.1698113207547</v>
      </c>
      <c r="AR86" s="95">
        <f t="shared" si="90"/>
        <v>15</v>
      </c>
      <c r="AS86" s="461"/>
      <c r="AT86" s="95">
        <v>19</v>
      </c>
      <c r="AU86" s="152">
        <v>2242.7184466019412</v>
      </c>
      <c r="AV86" s="178">
        <f t="shared" si="91"/>
        <v>118.03781297904953</v>
      </c>
      <c r="AW86" s="95">
        <f t="shared" si="92"/>
        <v>13</v>
      </c>
      <c r="AX86" s="461"/>
    </row>
    <row r="87" spans="2:50" hidden="1">
      <c r="B87" s="435"/>
      <c r="C87" s="95">
        <v>16</v>
      </c>
      <c r="D87" s="95" t="s">
        <v>537</v>
      </c>
      <c r="E87" s="95">
        <v>17</v>
      </c>
      <c r="F87" s="95">
        <v>2400</v>
      </c>
      <c r="G87" s="178">
        <f t="shared" si="75"/>
        <v>141.1764705882353</v>
      </c>
      <c r="H87" s="436"/>
      <c r="I87" s="154">
        <f t="shared" si="76"/>
        <v>17</v>
      </c>
      <c r="J87" s="154">
        <f t="shared" si="74"/>
        <v>2230.8821286593352</v>
      </c>
      <c r="K87" s="155">
        <f t="shared" si="77"/>
        <v>131.22836050937266</v>
      </c>
      <c r="L87" s="449"/>
      <c r="M87" s="154">
        <f t="shared" si="78"/>
        <v>6</v>
      </c>
      <c r="N87" s="463"/>
      <c r="O87" s="463"/>
      <c r="P87" s="95">
        <v>17</v>
      </c>
      <c r="Q87" s="152">
        <v>2226.1417322834641</v>
      </c>
      <c r="R87" s="178">
        <f t="shared" si="79"/>
        <v>130.94951366373317</v>
      </c>
      <c r="S87" s="95">
        <f t="shared" si="80"/>
        <v>6</v>
      </c>
      <c r="T87" s="461"/>
      <c r="U87" s="95">
        <v>17</v>
      </c>
      <c r="V87" s="152">
        <v>2229.3749999999995</v>
      </c>
      <c r="W87" s="178">
        <f t="shared" si="81"/>
        <v>131.13970588235293</v>
      </c>
      <c r="X87" s="95">
        <f t="shared" si="82"/>
        <v>5</v>
      </c>
      <c r="Y87" s="461"/>
      <c r="Z87" s="95">
        <v>17</v>
      </c>
      <c r="AA87" s="152">
        <v>2220.0000000000005</v>
      </c>
      <c r="AB87" s="178">
        <f t="shared" si="83"/>
        <v>130.58823529411768</v>
      </c>
      <c r="AC87" s="95">
        <f t="shared" si="84"/>
        <v>6</v>
      </c>
      <c r="AD87" s="461"/>
      <c r="AE87" s="95">
        <v>17</v>
      </c>
      <c r="AF87" s="152">
        <v>2225.5102040816332</v>
      </c>
      <c r="AG87" s="178">
        <f t="shared" si="85"/>
        <v>130.91236494597842</v>
      </c>
      <c r="AH87" s="95">
        <f t="shared" si="86"/>
        <v>6</v>
      </c>
      <c r="AI87" s="461"/>
      <c r="AJ87" s="95">
        <v>17</v>
      </c>
      <c r="AK87" s="152">
        <v>2235.7894736842109</v>
      </c>
      <c r="AL87" s="178">
        <f t="shared" si="87"/>
        <v>131.51702786377712</v>
      </c>
      <c r="AM87" s="95">
        <f t="shared" si="88"/>
        <v>5</v>
      </c>
      <c r="AN87" s="461"/>
      <c r="AO87" s="95">
        <v>17</v>
      </c>
      <c r="AP87" s="152">
        <v>2242.0000000000009</v>
      </c>
      <c r="AQ87" s="178">
        <f t="shared" si="89"/>
        <v>131.88235294117652</v>
      </c>
      <c r="AR87" s="95">
        <f t="shared" si="90"/>
        <v>5</v>
      </c>
      <c r="AS87" s="461"/>
      <c r="AT87" s="95">
        <v>17</v>
      </c>
      <c r="AU87" s="152">
        <v>2237.3584905660391</v>
      </c>
      <c r="AV87" s="178">
        <f t="shared" si="91"/>
        <v>131.60932297447289</v>
      </c>
      <c r="AW87" s="95">
        <f t="shared" si="92"/>
        <v>6</v>
      </c>
      <c r="AX87" s="461"/>
    </row>
    <row r="88" spans="2:50" hidden="1">
      <c r="B88" s="435"/>
      <c r="C88" s="95">
        <v>17</v>
      </c>
      <c r="D88" s="95" t="s">
        <v>632</v>
      </c>
      <c r="E88" s="95">
        <v>17</v>
      </c>
      <c r="F88" s="95">
        <v>2400</v>
      </c>
      <c r="G88" s="178">
        <f t="shared" si="75"/>
        <v>141.1764705882353</v>
      </c>
      <c r="H88" s="436"/>
      <c r="I88" s="154">
        <f t="shared" si="76"/>
        <v>17</v>
      </c>
      <c r="J88" s="154">
        <f t="shared" si="74"/>
        <v>2230.9455072429469</v>
      </c>
      <c r="K88" s="155">
        <f t="shared" si="77"/>
        <v>131.23208866134979</v>
      </c>
      <c r="L88" s="449"/>
      <c r="M88" s="154">
        <f t="shared" si="78"/>
        <v>5</v>
      </c>
      <c r="N88" s="447"/>
      <c r="O88" s="447"/>
      <c r="P88" s="95">
        <v>17</v>
      </c>
      <c r="Q88" s="152">
        <v>2228.0341880341889</v>
      </c>
      <c r="R88" s="178">
        <f t="shared" si="79"/>
        <v>131.0608345902464</v>
      </c>
      <c r="S88" s="95">
        <f t="shared" si="80"/>
        <v>5</v>
      </c>
      <c r="T88" s="462"/>
      <c r="U88" s="95">
        <v>17</v>
      </c>
      <c r="V88" s="152">
        <v>2225.4532163742679</v>
      </c>
      <c r="W88" s="178">
        <f t="shared" si="81"/>
        <v>130.9090127278981</v>
      </c>
      <c r="X88" s="95">
        <f t="shared" si="82"/>
        <v>6</v>
      </c>
      <c r="Y88" s="462"/>
      <c r="Z88" s="95">
        <v>17</v>
      </c>
      <c r="AA88" s="152">
        <v>2224.2929292929311</v>
      </c>
      <c r="AB88" s="178">
        <f t="shared" si="83"/>
        <v>130.840760546643</v>
      </c>
      <c r="AC88" s="95">
        <f t="shared" si="84"/>
        <v>5</v>
      </c>
      <c r="AD88" s="462"/>
      <c r="AE88" s="95">
        <v>17</v>
      </c>
      <c r="AF88" s="152">
        <v>2229.0000000000005</v>
      </c>
      <c r="AG88" s="178">
        <f t="shared" si="85"/>
        <v>131.11764705882356</v>
      </c>
      <c r="AH88" s="95">
        <f t="shared" si="86"/>
        <v>5</v>
      </c>
      <c r="AI88" s="462"/>
      <c r="AJ88" s="95">
        <v>17</v>
      </c>
      <c r="AK88" s="152">
        <v>2232.1472392638038</v>
      </c>
      <c r="AL88" s="178">
        <f t="shared" si="87"/>
        <v>131.30277878022375</v>
      </c>
      <c r="AM88" s="95">
        <f t="shared" si="88"/>
        <v>6</v>
      </c>
      <c r="AN88" s="462"/>
      <c r="AO88" s="95">
        <v>17</v>
      </c>
      <c r="AP88" s="152">
        <v>2239.5585900285814</v>
      </c>
      <c r="AQ88" s="178">
        <f t="shared" si="89"/>
        <v>131.73874058991655</v>
      </c>
      <c r="AR88" s="95">
        <f t="shared" si="90"/>
        <v>6</v>
      </c>
      <c r="AS88" s="462"/>
      <c r="AT88" s="95">
        <v>17</v>
      </c>
      <c r="AU88" s="152">
        <v>2238.1323877068526</v>
      </c>
      <c r="AV88" s="178">
        <f t="shared" si="91"/>
        <v>131.65484633569721</v>
      </c>
      <c r="AW88" s="95">
        <f t="shared" si="92"/>
        <v>5</v>
      </c>
      <c r="AX88" s="462"/>
    </row>
    <row r="89" spans="2:50" ht="15.75" hidden="1">
      <c r="B89" s="443" t="s">
        <v>167</v>
      </c>
      <c r="C89" s="444"/>
      <c r="D89" s="444"/>
      <c r="E89" s="444"/>
      <c r="F89" s="444"/>
      <c r="G89" s="444"/>
      <c r="H89" s="444"/>
      <c r="I89" s="151"/>
      <c r="J89" s="151"/>
      <c r="K89" s="151"/>
      <c r="L89" s="151"/>
      <c r="M89" s="151"/>
      <c r="N89" s="433" t="s">
        <v>159</v>
      </c>
      <c r="O89" s="446" t="s">
        <v>106</v>
      </c>
      <c r="P89" s="448">
        <v>45895</v>
      </c>
      <c r="Q89" s="435"/>
      <c r="R89" s="435"/>
      <c r="S89" s="435"/>
      <c r="T89" s="435"/>
      <c r="U89" s="448">
        <v>45896</v>
      </c>
      <c r="V89" s="435"/>
      <c r="W89" s="435"/>
      <c r="X89" s="435"/>
      <c r="Y89" s="435"/>
      <c r="Z89" s="448">
        <v>45897</v>
      </c>
      <c r="AA89" s="435"/>
      <c r="AB89" s="435"/>
      <c r="AC89" s="435"/>
      <c r="AD89" s="435"/>
      <c r="AE89" s="448">
        <v>45898</v>
      </c>
      <c r="AF89" s="435"/>
      <c r="AG89" s="435"/>
      <c r="AH89" s="435"/>
      <c r="AI89" s="435"/>
      <c r="AJ89" s="448">
        <v>45899</v>
      </c>
      <c r="AK89" s="435"/>
      <c r="AL89" s="435"/>
      <c r="AM89" s="435"/>
      <c r="AN89" s="435"/>
      <c r="AO89" s="448">
        <v>45900</v>
      </c>
      <c r="AP89" s="435"/>
      <c r="AQ89" s="435"/>
      <c r="AR89" s="435"/>
      <c r="AS89" s="435"/>
      <c r="AT89" s="448">
        <v>45901</v>
      </c>
      <c r="AU89" s="435"/>
      <c r="AV89" s="435"/>
      <c r="AW89" s="435"/>
      <c r="AX89" s="435"/>
    </row>
    <row r="90" spans="2:50" ht="15.75" hidden="1">
      <c r="B90" s="445"/>
      <c r="C90" s="445"/>
      <c r="D90" s="445"/>
      <c r="E90" s="445"/>
      <c r="F90" s="445"/>
      <c r="G90" s="445"/>
      <c r="H90" s="445"/>
      <c r="I90" s="151"/>
      <c r="J90" s="151"/>
      <c r="K90" s="151"/>
      <c r="L90" s="151"/>
      <c r="M90" s="151"/>
      <c r="N90" s="433"/>
      <c r="O90" s="447"/>
      <c r="P90" s="448" t="s">
        <v>120</v>
      </c>
      <c r="Q90" s="435"/>
      <c r="R90" s="435"/>
      <c r="S90" s="435"/>
      <c r="T90" s="435"/>
      <c r="U90" s="448" t="s">
        <v>114</v>
      </c>
      <c r="V90" s="435"/>
      <c r="W90" s="435"/>
      <c r="X90" s="435"/>
      <c r="Y90" s="435"/>
      <c r="Z90" s="448" t="s">
        <v>115</v>
      </c>
      <c r="AA90" s="435"/>
      <c r="AB90" s="435"/>
      <c r="AC90" s="435"/>
      <c r="AD90" s="435"/>
      <c r="AE90" s="448" t="s">
        <v>116</v>
      </c>
      <c r="AF90" s="435"/>
      <c r="AG90" s="435"/>
      <c r="AH90" s="435"/>
      <c r="AI90" s="435"/>
      <c r="AJ90" s="448" t="s">
        <v>117</v>
      </c>
      <c r="AK90" s="435"/>
      <c r="AL90" s="435"/>
      <c r="AM90" s="435"/>
      <c r="AN90" s="435"/>
      <c r="AO90" s="448" t="s">
        <v>118</v>
      </c>
      <c r="AP90" s="435"/>
      <c r="AQ90" s="435"/>
      <c r="AR90" s="435"/>
      <c r="AS90" s="435"/>
      <c r="AT90" s="448" t="s">
        <v>119</v>
      </c>
      <c r="AU90" s="435"/>
      <c r="AV90" s="435"/>
      <c r="AW90" s="435"/>
      <c r="AX90" s="435"/>
    </row>
    <row r="91" spans="2:50" hidden="1">
      <c r="B91" s="433" t="s">
        <v>155</v>
      </c>
      <c r="C91" s="433" t="s">
        <v>147</v>
      </c>
      <c r="D91" s="433"/>
      <c r="E91" s="433" t="s">
        <v>149</v>
      </c>
      <c r="F91" s="433"/>
      <c r="G91" s="433"/>
      <c r="H91" s="440" t="s">
        <v>156</v>
      </c>
      <c r="I91" s="434" t="s">
        <v>225</v>
      </c>
      <c r="J91" s="434"/>
      <c r="K91" s="434"/>
      <c r="L91" s="434" t="s">
        <v>156</v>
      </c>
      <c r="M91" s="434" t="s">
        <v>168</v>
      </c>
      <c r="N91" s="446"/>
      <c r="O91" s="446" t="s">
        <v>158</v>
      </c>
      <c r="P91" s="430" t="s">
        <v>152</v>
      </c>
      <c r="Q91" s="431"/>
      <c r="R91" s="431"/>
      <c r="S91" s="432"/>
      <c r="T91" s="433" t="s">
        <v>156</v>
      </c>
      <c r="U91" s="430" t="s">
        <v>152</v>
      </c>
      <c r="V91" s="431"/>
      <c r="W91" s="431"/>
      <c r="X91" s="432"/>
      <c r="Y91" s="433" t="s">
        <v>156</v>
      </c>
      <c r="Z91" s="430" t="s">
        <v>152</v>
      </c>
      <c r="AA91" s="431"/>
      <c r="AB91" s="431"/>
      <c r="AC91" s="432"/>
      <c r="AD91" s="433" t="s">
        <v>156</v>
      </c>
      <c r="AE91" s="430" t="s">
        <v>152</v>
      </c>
      <c r="AF91" s="431"/>
      <c r="AG91" s="431"/>
      <c r="AH91" s="432"/>
      <c r="AI91" s="433" t="s">
        <v>156</v>
      </c>
      <c r="AJ91" s="430" t="s">
        <v>152</v>
      </c>
      <c r="AK91" s="431"/>
      <c r="AL91" s="431"/>
      <c r="AM91" s="432"/>
      <c r="AN91" s="433" t="s">
        <v>156</v>
      </c>
      <c r="AO91" s="430" t="s">
        <v>152</v>
      </c>
      <c r="AP91" s="431"/>
      <c r="AQ91" s="431"/>
      <c r="AR91" s="432"/>
      <c r="AS91" s="433" t="s">
        <v>156</v>
      </c>
      <c r="AT91" s="430" t="s">
        <v>152</v>
      </c>
      <c r="AU91" s="431"/>
      <c r="AV91" s="431"/>
      <c r="AW91" s="432"/>
      <c r="AX91" s="433" t="s">
        <v>156</v>
      </c>
    </row>
    <row r="92" spans="2:50" hidden="1">
      <c r="B92" s="433"/>
      <c r="C92" s="433"/>
      <c r="D92" s="433"/>
      <c r="E92" s="433" t="s">
        <v>148</v>
      </c>
      <c r="F92" s="433"/>
      <c r="G92" s="433"/>
      <c r="H92" s="441"/>
      <c r="I92" s="434" t="s">
        <v>148</v>
      </c>
      <c r="J92" s="434"/>
      <c r="K92" s="434"/>
      <c r="L92" s="434"/>
      <c r="M92" s="434"/>
      <c r="N92" s="463"/>
      <c r="O92" s="463"/>
      <c r="P92" s="430" t="s">
        <v>153</v>
      </c>
      <c r="Q92" s="431"/>
      <c r="R92" s="431"/>
      <c r="S92" s="432"/>
      <c r="T92" s="433"/>
      <c r="U92" s="430" t="s">
        <v>153</v>
      </c>
      <c r="V92" s="431"/>
      <c r="W92" s="431"/>
      <c r="X92" s="432"/>
      <c r="Y92" s="433"/>
      <c r="Z92" s="430" t="s">
        <v>153</v>
      </c>
      <c r="AA92" s="431"/>
      <c r="AB92" s="431"/>
      <c r="AC92" s="432"/>
      <c r="AD92" s="433"/>
      <c r="AE92" s="430" t="s">
        <v>153</v>
      </c>
      <c r="AF92" s="431"/>
      <c r="AG92" s="431"/>
      <c r="AH92" s="432"/>
      <c r="AI92" s="433"/>
      <c r="AJ92" s="430" t="s">
        <v>153</v>
      </c>
      <c r="AK92" s="431"/>
      <c r="AL92" s="431"/>
      <c r="AM92" s="432"/>
      <c r="AN92" s="433"/>
      <c r="AO92" s="430" t="s">
        <v>153</v>
      </c>
      <c r="AP92" s="431"/>
      <c r="AQ92" s="431"/>
      <c r="AR92" s="432"/>
      <c r="AS92" s="433"/>
      <c r="AT92" s="430" t="s">
        <v>153</v>
      </c>
      <c r="AU92" s="431"/>
      <c r="AV92" s="431"/>
      <c r="AW92" s="432"/>
      <c r="AX92" s="433"/>
    </row>
    <row r="93" spans="2:50" hidden="1">
      <c r="B93" s="433"/>
      <c r="C93" s="433"/>
      <c r="D93" s="433"/>
      <c r="E93" s="94" t="s">
        <v>150</v>
      </c>
      <c r="F93" s="94" t="s">
        <v>151</v>
      </c>
      <c r="G93" s="94" t="s">
        <v>154</v>
      </c>
      <c r="H93" s="442"/>
      <c r="I93" s="153" t="s">
        <v>150</v>
      </c>
      <c r="J93" s="153" t="s">
        <v>151</v>
      </c>
      <c r="K93" s="153" t="s">
        <v>154</v>
      </c>
      <c r="L93" s="434"/>
      <c r="M93" s="434"/>
      <c r="N93" s="463"/>
      <c r="O93" s="463"/>
      <c r="P93" s="94" t="s">
        <v>150</v>
      </c>
      <c r="Q93" s="94" t="s">
        <v>151</v>
      </c>
      <c r="R93" s="94" t="s">
        <v>154</v>
      </c>
      <c r="S93" s="94" t="s">
        <v>168</v>
      </c>
      <c r="T93" s="433"/>
      <c r="U93" s="94" t="s">
        <v>150</v>
      </c>
      <c r="V93" s="94" t="s">
        <v>151</v>
      </c>
      <c r="W93" s="94" t="s">
        <v>154</v>
      </c>
      <c r="X93" s="94" t="s">
        <v>168</v>
      </c>
      <c r="Y93" s="433"/>
      <c r="Z93" s="94" t="s">
        <v>150</v>
      </c>
      <c r="AA93" s="94" t="s">
        <v>151</v>
      </c>
      <c r="AB93" s="94" t="s">
        <v>154</v>
      </c>
      <c r="AC93" s="94" t="s">
        <v>168</v>
      </c>
      <c r="AD93" s="433"/>
      <c r="AE93" s="94" t="s">
        <v>150</v>
      </c>
      <c r="AF93" s="94" t="s">
        <v>151</v>
      </c>
      <c r="AG93" s="94" t="s">
        <v>154</v>
      </c>
      <c r="AH93" s="94" t="s">
        <v>168</v>
      </c>
      <c r="AI93" s="433"/>
      <c r="AJ93" s="94" t="s">
        <v>150</v>
      </c>
      <c r="AK93" s="94" t="s">
        <v>151</v>
      </c>
      <c r="AL93" s="94" t="s">
        <v>154</v>
      </c>
      <c r="AM93" s="94" t="s">
        <v>168</v>
      </c>
      <c r="AN93" s="433"/>
      <c r="AO93" s="94" t="s">
        <v>150</v>
      </c>
      <c r="AP93" s="94" t="s">
        <v>151</v>
      </c>
      <c r="AQ93" s="94" t="s">
        <v>154</v>
      </c>
      <c r="AR93" s="94" t="s">
        <v>168</v>
      </c>
      <c r="AS93" s="433"/>
      <c r="AT93" s="94" t="s">
        <v>150</v>
      </c>
      <c r="AU93" s="94" t="s">
        <v>151</v>
      </c>
      <c r="AV93" s="94" t="s">
        <v>154</v>
      </c>
      <c r="AW93" s="94" t="s">
        <v>168</v>
      </c>
      <c r="AX93" s="433"/>
    </row>
    <row r="94" spans="2:50" hidden="1">
      <c r="B94" s="435" t="s">
        <v>234</v>
      </c>
      <c r="C94" s="95">
        <v>1</v>
      </c>
      <c r="D94" s="95" t="s">
        <v>428</v>
      </c>
      <c r="E94" s="95">
        <v>20</v>
      </c>
      <c r="F94" s="95">
        <v>2400</v>
      </c>
      <c r="G94" s="178">
        <f>F94/E94</f>
        <v>120</v>
      </c>
      <c r="H94" s="435">
        <f>AVERAGE(G94:G110)</f>
        <v>136.3093395252838</v>
      </c>
      <c r="I94" s="154">
        <f t="shared" ref="I94" si="96">IFERROR(AVERAGE(P94,U94,Z94,AE94,AJ94,AO94,AT94),"")</f>
        <v>20</v>
      </c>
      <c r="J94" s="154">
        <f t="shared" ref="J94" si="97">IFERROR(AVERAGE(Q94,V94,AA94,AF94,AK94,AP94,AU94),"")</f>
        <v>2246.421445501277</v>
      </c>
      <c r="K94" s="155">
        <f t="shared" ref="K94" si="98">IFERROR(AVERAGE(R94,W94,AB94,AG94,AL94,AQ94,AV94),"")</f>
        <v>112.32107227506387</v>
      </c>
      <c r="L94" s="437">
        <f>IFERROR(AVERAGE(K94:K110),"-")</f>
        <v>127.89555630453853</v>
      </c>
      <c r="M94" s="154">
        <f>IFERROR(RANK(K94, K$94:K$110),"")</f>
        <v>16</v>
      </c>
      <c r="N94" s="463"/>
      <c r="O94" s="463"/>
      <c r="P94" s="95">
        <v>20</v>
      </c>
      <c r="Q94" s="152">
        <v>2251.6666666666661</v>
      </c>
      <c r="R94" s="178">
        <f>IFERROR(Q94/P94,"")</f>
        <v>112.5833333333333</v>
      </c>
      <c r="S94" s="95">
        <f>IFERROR(RANK(R94, R$94:R$110),"")</f>
        <v>15</v>
      </c>
      <c r="T94" s="460">
        <f>AVERAGE(R94:R110)</f>
        <v>127.42753788818202</v>
      </c>
      <c r="U94" s="95">
        <v>20</v>
      </c>
      <c r="V94" s="152">
        <v>2253.7142857142849</v>
      </c>
      <c r="W94" s="178">
        <f>IFERROR(V94/U94,"")</f>
        <v>112.68571428571424</v>
      </c>
      <c r="X94" s="95">
        <f>IFERROR(RANK(W94, W$94:W$110),"")</f>
        <v>16</v>
      </c>
      <c r="Y94" s="460">
        <f>AVERAGE(W94:W110)</f>
        <v>127.98998783803901</v>
      </c>
      <c r="Z94" s="95">
        <v>20</v>
      </c>
      <c r="AA94" s="152">
        <v>2239.6153846153838</v>
      </c>
      <c r="AB94" s="178">
        <f>IFERROR(AA94/Z94,"")</f>
        <v>111.9807692307692</v>
      </c>
      <c r="AC94" s="95">
        <f>IFERROR(RANK(AB94, AB$94:AB$110),"")</f>
        <v>16</v>
      </c>
      <c r="AD94" s="460">
        <f>AVERAGE(AB94:AB110)</f>
        <v>128.07560022080924</v>
      </c>
      <c r="AE94" s="95">
        <v>20</v>
      </c>
      <c r="AF94" s="152">
        <v>2241.8823529411761</v>
      </c>
      <c r="AG94" s="178">
        <f>IFERROR(AF94/AE94,"")</f>
        <v>112.09411764705881</v>
      </c>
      <c r="AH94" s="95">
        <f>IFERROR(RANK(AG94, AG$94:AG$110),"")</f>
        <v>16</v>
      </c>
      <c r="AI94" s="460">
        <f>AVERAGE(AG94:AG110)</f>
        <v>127.83383671140476</v>
      </c>
      <c r="AJ94" s="95">
        <v>20</v>
      </c>
      <c r="AK94" s="152">
        <v>2248.5714285714289</v>
      </c>
      <c r="AL94" s="178">
        <f>IFERROR(AK94/AJ94,"")</f>
        <v>112.42857142857144</v>
      </c>
      <c r="AM94" s="95">
        <f>IFERROR(RANK(AL94, AL$94:AL$110),"")</f>
        <v>16</v>
      </c>
      <c r="AN94" s="460">
        <f>AVERAGE(AL94:AL110)</f>
        <v>128.00298645663031</v>
      </c>
      <c r="AO94" s="95">
        <v>20</v>
      </c>
      <c r="AP94" s="152">
        <v>2233.5000000000005</v>
      </c>
      <c r="AQ94" s="178">
        <f>IFERROR(AP94/AO94,"")</f>
        <v>111.67500000000003</v>
      </c>
      <c r="AR94" s="95">
        <f>IFERROR(RANK(AQ94, AQ$94:AQ$110),"")</f>
        <v>16</v>
      </c>
      <c r="AS94" s="460">
        <f>AVERAGE(AQ94:AQ110)</f>
        <v>127.6731996343309</v>
      </c>
      <c r="AT94" s="95">
        <v>20</v>
      </c>
      <c r="AU94" s="152">
        <v>2256.0000000000005</v>
      </c>
      <c r="AV94" s="178">
        <f>IFERROR(AU94/AT94,"")</f>
        <v>112.80000000000003</v>
      </c>
      <c r="AW94" s="95">
        <f>IFERROR(RANK(AV94, AV$94:AV$110),"")</f>
        <v>14</v>
      </c>
      <c r="AX94" s="460">
        <f>AVERAGE(AV94:AV110)</f>
        <v>128.80058047860695</v>
      </c>
    </row>
    <row r="95" spans="2:50" hidden="1">
      <c r="B95" s="435"/>
      <c r="C95" s="95">
        <v>2</v>
      </c>
      <c r="D95" s="95" t="s">
        <v>429</v>
      </c>
      <c r="E95" s="95">
        <v>18</v>
      </c>
      <c r="F95" s="95">
        <v>2400</v>
      </c>
      <c r="G95" s="178">
        <f t="shared" ref="G95:G109" si="99">F95/E95</f>
        <v>133.33333333333334</v>
      </c>
      <c r="H95" s="435"/>
      <c r="I95" s="154">
        <f t="shared" ref="I95:I110" si="100">IFERROR(AVERAGE(P95,U95,Z95,AE95,AJ95,AO95,AT95),"")</f>
        <v>18</v>
      </c>
      <c r="J95" s="154">
        <f t="shared" ref="J95:J110" si="101">IFERROR(AVERAGE(Q95,V95,AA95,AF95,AK95,AP95,AU95),"")</f>
        <v>2249.063825116677</v>
      </c>
      <c r="K95" s="155">
        <f t="shared" ref="K95:K110" si="102">IFERROR(AVERAGE(R95,W95,AB95,AG95,AL95,AQ95,AV95),"")</f>
        <v>124.94799028425983</v>
      </c>
      <c r="L95" s="438"/>
      <c r="M95" s="154">
        <f t="shared" ref="M95:M110" si="103">IFERROR(RANK(K95, K$94:K$110),"")</f>
        <v>8</v>
      </c>
      <c r="N95" s="463"/>
      <c r="O95" s="463"/>
      <c r="P95" s="95">
        <v>18</v>
      </c>
      <c r="Q95" s="152">
        <v>2237.4358974358979</v>
      </c>
      <c r="R95" s="178">
        <f t="shared" ref="R95:R110" si="104">IFERROR(Q95/P95,"")</f>
        <v>124.30199430199433</v>
      </c>
      <c r="S95" s="95">
        <f t="shared" ref="S95:S110" si="105">IFERROR(RANK(R95, R$94:R$110),"")</f>
        <v>10</v>
      </c>
      <c r="T95" s="461"/>
      <c r="U95" s="95">
        <v>18</v>
      </c>
      <c r="V95" s="152">
        <v>2256</v>
      </c>
      <c r="W95" s="178">
        <f t="shared" ref="W95:W110" si="106">IFERROR(V95/U95,"")</f>
        <v>125.33333333333333</v>
      </c>
      <c r="X95" s="95">
        <f t="shared" ref="X95:X110" si="107">IFERROR(RANK(W95, W$94:W$110),"")</f>
        <v>7</v>
      </c>
      <c r="Y95" s="461"/>
      <c r="Z95" s="95">
        <v>18</v>
      </c>
      <c r="AA95" s="152">
        <v>2252.7272727272725</v>
      </c>
      <c r="AB95" s="178">
        <f t="shared" ref="AB95:AB110" si="108">IFERROR(AA95/Z95,"")</f>
        <v>125.15151515151514</v>
      </c>
      <c r="AC95" s="95">
        <f t="shared" ref="AC95:AC110" si="109">IFERROR(RANK(AB95, AB$94:AB$110),"")</f>
        <v>8</v>
      </c>
      <c r="AD95" s="461"/>
      <c r="AE95" s="95">
        <v>18</v>
      </c>
      <c r="AF95" s="152">
        <v>2235.1724137931033</v>
      </c>
      <c r="AG95" s="178">
        <f t="shared" ref="AG95:AG110" si="110">IFERROR(AF95/AE95,"")</f>
        <v>124.17624521072796</v>
      </c>
      <c r="AH95" s="95">
        <f t="shared" ref="AH95:AH110" si="111">IFERROR(RANK(AG95, AG$94:AG$110),"")</f>
        <v>10</v>
      </c>
      <c r="AI95" s="461"/>
      <c r="AJ95" s="95">
        <v>18</v>
      </c>
      <c r="AK95" s="152">
        <v>2259.7674418604647</v>
      </c>
      <c r="AL95" s="178">
        <f t="shared" ref="AL95:AL110" si="112">IFERROR(AK95/AJ95,"")</f>
        <v>125.5426356589147</v>
      </c>
      <c r="AM95" s="95">
        <f t="shared" ref="AM95:AM110" si="113">IFERROR(RANK(AL95, AL$94:AL$110),"")</f>
        <v>7</v>
      </c>
      <c r="AN95" s="461"/>
      <c r="AO95" s="95">
        <v>18</v>
      </c>
      <c r="AP95" s="152">
        <v>2250.0000000000009</v>
      </c>
      <c r="AQ95" s="178">
        <f t="shared" ref="AQ95:AQ110" si="114">IFERROR(AP95/AO95,"")</f>
        <v>125.00000000000006</v>
      </c>
      <c r="AR95" s="95">
        <f t="shared" ref="AR95:AR110" si="115">IFERROR(RANK(AQ95, AQ$94:AQ$110),"")</f>
        <v>9</v>
      </c>
      <c r="AS95" s="461"/>
      <c r="AT95" s="95">
        <v>18</v>
      </c>
      <c r="AU95" s="152">
        <v>2252.3437499999995</v>
      </c>
      <c r="AV95" s="178">
        <f t="shared" ref="AV95:AV110" si="116">IFERROR(AU95/AT95,"")</f>
        <v>125.13020833333331</v>
      </c>
      <c r="AW95" s="95">
        <f t="shared" ref="AW95:AW110" si="117">IFERROR(RANK(AV95, AV$94:AV$110),"")</f>
        <v>8</v>
      </c>
      <c r="AX95" s="461"/>
    </row>
    <row r="96" spans="2:50" hidden="1">
      <c r="B96" s="435"/>
      <c r="C96" s="95">
        <v>3</v>
      </c>
      <c r="D96" s="95" t="s">
        <v>430</v>
      </c>
      <c r="E96" s="95">
        <v>16</v>
      </c>
      <c r="F96" s="95">
        <v>2400</v>
      </c>
      <c r="G96" s="178">
        <f t="shared" si="99"/>
        <v>150</v>
      </c>
      <c r="H96" s="435"/>
      <c r="I96" s="154">
        <f t="shared" si="100"/>
        <v>16</v>
      </c>
      <c r="J96" s="154">
        <f t="shared" si="101"/>
        <v>2242.5502138305637</v>
      </c>
      <c r="K96" s="155">
        <f t="shared" si="102"/>
        <v>140.15938836441023</v>
      </c>
      <c r="L96" s="438"/>
      <c r="M96" s="154">
        <f t="shared" si="103"/>
        <v>4</v>
      </c>
      <c r="N96" s="463"/>
      <c r="O96" s="463"/>
      <c r="P96" s="95">
        <v>16</v>
      </c>
      <c r="Q96" s="152">
        <v>2240.3999999999996</v>
      </c>
      <c r="R96" s="178">
        <f t="shared" si="104"/>
        <v>140.02499999999998</v>
      </c>
      <c r="S96" s="95">
        <f t="shared" si="105"/>
        <v>4</v>
      </c>
      <c r="T96" s="461"/>
      <c r="U96" s="95">
        <v>16</v>
      </c>
      <c r="V96" s="152">
        <v>2236.2096774193546</v>
      </c>
      <c r="W96" s="178">
        <f t="shared" si="106"/>
        <v>139.76310483870967</v>
      </c>
      <c r="X96" s="95">
        <f t="shared" si="107"/>
        <v>4</v>
      </c>
      <c r="Y96" s="461"/>
      <c r="Z96" s="95">
        <v>16</v>
      </c>
      <c r="AA96" s="152">
        <v>2236.5690376569037</v>
      </c>
      <c r="AB96" s="178">
        <f t="shared" si="108"/>
        <v>139.78556485355648</v>
      </c>
      <c r="AC96" s="95">
        <f t="shared" si="109"/>
        <v>4</v>
      </c>
      <c r="AD96" s="461"/>
      <c r="AE96" s="95">
        <v>16</v>
      </c>
      <c r="AF96" s="152">
        <v>2241.2422360248447</v>
      </c>
      <c r="AG96" s="178">
        <f t="shared" si="110"/>
        <v>140.07763975155279</v>
      </c>
      <c r="AH96" s="95">
        <f t="shared" si="111"/>
        <v>4</v>
      </c>
      <c r="AI96" s="461"/>
      <c r="AJ96" s="95">
        <v>16</v>
      </c>
      <c r="AK96" s="152">
        <v>2241.1764705882347</v>
      </c>
      <c r="AL96" s="178">
        <f t="shared" si="112"/>
        <v>140.07352941176467</v>
      </c>
      <c r="AM96" s="95">
        <f t="shared" si="113"/>
        <v>4</v>
      </c>
      <c r="AN96" s="461"/>
      <c r="AO96" s="95">
        <v>16</v>
      </c>
      <c r="AP96" s="152">
        <v>2246.4953271028044</v>
      </c>
      <c r="AQ96" s="178">
        <f t="shared" si="114"/>
        <v>140.40595794392527</v>
      </c>
      <c r="AR96" s="95">
        <f t="shared" si="115"/>
        <v>4</v>
      </c>
      <c r="AS96" s="461"/>
      <c r="AT96" s="95">
        <v>16</v>
      </c>
      <c r="AU96" s="152">
        <v>2255.7587480218035</v>
      </c>
      <c r="AV96" s="178">
        <f t="shared" si="116"/>
        <v>140.98492175136272</v>
      </c>
      <c r="AW96" s="95">
        <f t="shared" si="117"/>
        <v>3</v>
      </c>
      <c r="AX96" s="461"/>
    </row>
    <row r="97" spans="2:50" hidden="1">
      <c r="B97" s="435"/>
      <c r="C97" s="95">
        <v>4</v>
      </c>
      <c r="D97" s="95" t="s">
        <v>431</v>
      </c>
      <c r="E97" s="95">
        <v>18</v>
      </c>
      <c r="F97" s="95">
        <v>2400</v>
      </c>
      <c r="G97" s="178">
        <f t="shared" si="99"/>
        <v>133.33333333333334</v>
      </c>
      <c r="H97" s="435"/>
      <c r="I97" s="154">
        <f t="shared" si="100"/>
        <v>18</v>
      </c>
      <c r="J97" s="154">
        <f t="shared" si="101"/>
        <v>2251.6059752668189</v>
      </c>
      <c r="K97" s="155">
        <f t="shared" si="102"/>
        <v>125.0892208481566</v>
      </c>
      <c r="L97" s="438"/>
      <c r="M97" s="154">
        <f t="shared" si="103"/>
        <v>7</v>
      </c>
      <c r="N97" s="463"/>
      <c r="O97" s="463"/>
      <c r="P97" s="95">
        <v>18</v>
      </c>
      <c r="Q97" s="152">
        <v>2247.739726027397</v>
      </c>
      <c r="R97" s="178">
        <f t="shared" si="104"/>
        <v>124.87442922374427</v>
      </c>
      <c r="S97" s="95">
        <f t="shared" si="105"/>
        <v>7</v>
      </c>
      <c r="T97" s="461"/>
      <c r="U97" s="95">
        <v>18</v>
      </c>
      <c r="V97" s="152">
        <v>2251.323529411764</v>
      </c>
      <c r="W97" s="178">
        <f t="shared" si="106"/>
        <v>125.07352941176467</v>
      </c>
      <c r="X97" s="95">
        <f t="shared" si="107"/>
        <v>9</v>
      </c>
      <c r="Y97" s="461"/>
      <c r="Z97" s="95">
        <v>18</v>
      </c>
      <c r="AA97" s="152">
        <v>2248.75</v>
      </c>
      <c r="AB97" s="178">
        <f t="shared" si="108"/>
        <v>124.93055555555556</v>
      </c>
      <c r="AC97" s="95">
        <f t="shared" si="109"/>
        <v>9</v>
      </c>
      <c r="AD97" s="461"/>
      <c r="AE97" s="95">
        <v>18</v>
      </c>
      <c r="AF97" s="152">
        <v>2259.3333333333335</v>
      </c>
      <c r="AG97" s="178">
        <f t="shared" si="110"/>
        <v>125.51851851851853</v>
      </c>
      <c r="AH97" s="95">
        <f t="shared" si="111"/>
        <v>7</v>
      </c>
      <c r="AI97" s="461"/>
      <c r="AJ97" s="95">
        <v>18</v>
      </c>
      <c r="AK97" s="152">
        <v>2252.6666666666665</v>
      </c>
      <c r="AL97" s="178">
        <f t="shared" si="112"/>
        <v>125.14814814814814</v>
      </c>
      <c r="AM97" s="95">
        <f t="shared" si="113"/>
        <v>8</v>
      </c>
      <c r="AN97" s="461"/>
      <c r="AO97" s="95">
        <v>18</v>
      </c>
      <c r="AP97" s="152">
        <v>2253.333333333333</v>
      </c>
      <c r="AQ97" s="178">
        <f t="shared" si="114"/>
        <v>125.18518518518516</v>
      </c>
      <c r="AR97" s="95">
        <f t="shared" si="115"/>
        <v>7</v>
      </c>
      <c r="AS97" s="461"/>
      <c r="AT97" s="95">
        <v>18</v>
      </c>
      <c r="AU97" s="152">
        <v>2248.0952380952376</v>
      </c>
      <c r="AV97" s="178">
        <f t="shared" si="116"/>
        <v>124.89417989417987</v>
      </c>
      <c r="AW97" s="95">
        <f t="shared" si="117"/>
        <v>10</v>
      </c>
      <c r="AX97" s="461"/>
    </row>
    <row r="98" spans="2:50" hidden="1">
      <c r="B98" s="435"/>
      <c r="C98" s="95">
        <v>5</v>
      </c>
      <c r="D98" s="95" t="s">
        <v>432</v>
      </c>
      <c r="E98" s="95">
        <v>16</v>
      </c>
      <c r="F98" s="95">
        <v>2400</v>
      </c>
      <c r="G98" s="178">
        <f t="shared" si="99"/>
        <v>150</v>
      </c>
      <c r="H98" s="435"/>
      <c r="I98" s="154">
        <f t="shared" si="100"/>
        <v>16</v>
      </c>
      <c r="J98" s="154">
        <f t="shared" si="101"/>
        <v>2263.243474991355</v>
      </c>
      <c r="K98" s="155">
        <f t="shared" si="102"/>
        <v>141.45271718695969</v>
      </c>
      <c r="L98" s="438"/>
      <c r="M98" s="154">
        <f t="shared" si="103"/>
        <v>3</v>
      </c>
      <c r="N98" s="463"/>
      <c r="O98" s="463"/>
      <c r="P98" s="95">
        <v>16</v>
      </c>
      <c r="Q98" s="152">
        <v>2247.3913043478224</v>
      </c>
      <c r="R98" s="178">
        <f t="shared" si="104"/>
        <v>140.4619565217389</v>
      </c>
      <c r="S98" s="95">
        <f t="shared" si="105"/>
        <v>3</v>
      </c>
      <c r="T98" s="461"/>
      <c r="U98" s="95">
        <v>16</v>
      </c>
      <c r="V98" s="152">
        <v>2271.8181818181856</v>
      </c>
      <c r="W98" s="178">
        <f t="shared" si="106"/>
        <v>141.9886363636366</v>
      </c>
      <c r="X98" s="95">
        <f t="shared" si="107"/>
        <v>3</v>
      </c>
      <c r="Y98" s="461"/>
      <c r="Z98" s="95">
        <v>16</v>
      </c>
      <c r="AA98" s="152">
        <v>2281.3636363636401</v>
      </c>
      <c r="AB98" s="178">
        <f t="shared" si="108"/>
        <v>142.58522727272751</v>
      </c>
      <c r="AC98" s="95">
        <f t="shared" si="109"/>
        <v>3</v>
      </c>
      <c r="AD98" s="461"/>
      <c r="AE98" s="95">
        <v>16</v>
      </c>
      <c r="AF98" s="152">
        <v>2262.1621621621603</v>
      </c>
      <c r="AG98" s="178">
        <f t="shared" si="110"/>
        <v>141.38513513513502</v>
      </c>
      <c r="AH98" s="95">
        <f t="shared" si="111"/>
        <v>3</v>
      </c>
      <c r="AI98" s="461"/>
      <c r="AJ98" s="95">
        <v>16</v>
      </c>
      <c r="AK98" s="152">
        <v>2275.2631578947348</v>
      </c>
      <c r="AL98" s="178">
        <f t="shared" si="112"/>
        <v>142.20394736842093</v>
      </c>
      <c r="AM98" s="95">
        <f t="shared" si="113"/>
        <v>3</v>
      </c>
      <c r="AN98" s="461"/>
      <c r="AO98" s="95">
        <v>16</v>
      </c>
      <c r="AP98" s="152">
        <v>2258.8235294117658</v>
      </c>
      <c r="AQ98" s="178">
        <f t="shared" si="114"/>
        <v>141.17647058823536</v>
      </c>
      <c r="AR98" s="95">
        <f t="shared" si="115"/>
        <v>3</v>
      </c>
      <c r="AS98" s="461"/>
      <c r="AT98" s="95">
        <v>16</v>
      </c>
      <c r="AU98" s="152">
        <v>2245.882352941177</v>
      </c>
      <c r="AV98" s="178">
        <f t="shared" si="116"/>
        <v>140.36764705882356</v>
      </c>
      <c r="AW98" s="95">
        <f t="shared" si="117"/>
        <v>4</v>
      </c>
      <c r="AX98" s="461"/>
    </row>
    <row r="99" spans="2:50" hidden="1">
      <c r="B99" s="435"/>
      <c r="C99" s="95">
        <v>6</v>
      </c>
      <c r="D99" s="95" t="s">
        <v>433</v>
      </c>
      <c r="E99" s="95">
        <v>18</v>
      </c>
      <c r="F99" s="95">
        <v>2400</v>
      </c>
      <c r="G99" s="178">
        <f t="shared" si="99"/>
        <v>133.33333333333334</v>
      </c>
      <c r="H99" s="435"/>
      <c r="I99" s="154">
        <f t="shared" si="100"/>
        <v>18</v>
      </c>
      <c r="J99" s="154">
        <f t="shared" si="101"/>
        <v>2246.7839884533091</v>
      </c>
      <c r="K99" s="155">
        <f t="shared" si="102"/>
        <v>124.82133269185051</v>
      </c>
      <c r="L99" s="438"/>
      <c r="M99" s="154">
        <f t="shared" si="103"/>
        <v>9</v>
      </c>
      <c r="N99" s="463"/>
      <c r="O99" s="463"/>
      <c r="P99" s="95">
        <v>18</v>
      </c>
      <c r="Q99" s="152">
        <v>2240.1098901098899</v>
      </c>
      <c r="R99" s="178">
        <f t="shared" si="104"/>
        <v>124.45054945054943</v>
      </c>
      <c r="S99" s="95">
        <f t="shared" si="105"/>
        <v>8</v>
      </c>
      <c r="T99" s="461"/>
      <c r="U99" s="95">
        <v>18</v>
      </c>
      <c r="V99" s="152">
        <v>2246.590909090909</v>
      </c>
      <c r="W99" s="178">
        <f t="shared" si="106"/>
        <v>124.81060606060606</v>
      </c>
      <c r="X99" s="95">
        <f t="shared" si="107"/>
        <v>10</v>
      </c>
      <c r="Y99" s="461"/>
      <c r="Z99" s="95">
        <v>18</v>
      </c>
      <c r="AA99" s="152">
        <v>2247.7822580645152</v>
      </c>
      <c r="AB99" s="178">
        <f t="shared" si="108"/>
        <v>124.87679211469529</v>
      </c>
      <c r="AC99" s="95">
        <f t="shared" si="109"/>
        <v>10</v>
      </c>
      <c r="AD99" s="461"/>
      <c r="AE99" s="95">
        <v>18</v>
      </c>
      <c r="AF99" s="152">
        <v>2237.6095118898611</v>
      </c>
      <c r="AG99" s="178">
        <f t="shared" si="110"/>
        <v>124.31163954943673</v>
      </c>
      <c r="AH99" s="95">
        <f t="shared" si="111"/>
        <v>9</v>
      </c>
      <c r="AI99" s="461"/>
      <c r="AJ99" s="95">
        <v>18</v>
      </c>
      <c r="AK99" s="152">
        <v>2249.5238095238092</v>
      </c>
      <c r="AL99" s="178">
        <f t="shared" si="112"/>
        <v>124.97354497354496</v>
      </c>
      <c r="AM99" s="95">
        <f t="shared" si="113"/>
        <v>9</v>
      </c>
      <c r="AN99" s="461"/>
      <c r="AO99" s="95">
        <v>18</v>
      </c>
      <c r="AP99" s="152">
        <v>2247.4324324324316</v>
      </c>
      <c r="AQ99" s="178">
        <f t="shared" si="114"/>
        <v>124.85735735735732</v>
      </c>
      <c r="AR99" s="95">
        <f t="shared" si="115"/>
        <v>10</v>
      </c>
      <c r="AS99" s="461"/>
      <c r="AT99" s="95">
        <v>18</v>
      </c>
      <c r="AU99" s="152">
        <v>2258.4391080617493</v>
      </c>
      <c r="AV99" s="178">
        <f t="shared" si="116"/>
        <v>125.46883933676385</v>
      </c>
      <c r="AW99" s="95">
        <f t="shared" si="117"/>
        <v>7</v>
      </c>
      <c r="AX99" s="461"/>
    </row>
    <row r="100" spans="2:50" hidden="1">
      <c r="B100" s="435"/>
      <c r="C100" s="95">
        <v>7</v>
      </c>
      <c r="D100" s="95" t="s">
        <v>434</v>
      </c>
      <c r="E100" s="95">
        <v>20</v>
      </c>
      <c r="F100" s="95">
        <v>2400</v>
      </c>
      <c r="G100" s="178">
        <f t="shared" si="99"/>
        <v>120</v>
      </c>
      <c r="H100" s="435"/>
      <c r="I100" s="154">
        <f t="shared" si="100"/>
        <v>20</v>
      </c>
      <c r="J100" s="154">
        <f t="shared" si="101"/>
        <v>2252.7080018306879</v>
      </c>
      <c r="K100" s="155">
        <f t="shared" si="102"/>
        <v>112.63540009153438</v>
      </c>
      <c r="L100" s="438"/>
      <c r="M100" s="154">
        <f t="shared" si="103"/>
        <v>15</v>
      </c>
      <c r="N100" s="463"/>
      <c r="O100" s="463"/>
      <c r="P100" s="95">
        <v>20</v>
      </c>
      <c r="Q100" s="152">
        <v>2237.5862068965503</v>
      </c>
      <c r="R100" s="178">
        <f t="shared" si="104"/>
        <v>111.87931034482752</v>
      </c>
      <c r="S100" s="95">
        <f t="shared" si="105"/>
        <v>16</v>
      </c>
      <c r="T100" s="461"/>
      <c r="U100" s="95">
        <v>20</v>
      </c>
      <c r="V100" s="152">
        <v>2270.1818181818194</v>
      </c>
      <c r="W100" s="178">
        <f t="shared" si="106"/>
        <v>113.50909090909097</v>
      </c>
      <c r="X100" s="95">
        <f t="shared" si="107"/>
        <v>15</v>
      </c>
      <c r="Y100" s="461"/>
      <c r="Z100" s="95">
        <v>20</v>
      </c>
      <c r="AA100" s="152">
        <v>2242.6415094339613</v>
      </c>
      <c r="AB100" s="178">
        <f t="shared" si="108"/>
        <v>112.13207547169807</v>
      </c>
      <c r="AC100" s="95">
        <f t="shared" si="109"/>
        <v>15</v>
      </c>
      <c r="AD100" s="461"/>
      <c r="AE100" s="95">
        <v>20</v>
      </c>
      <c r="AF100" s="152">
        <v>2246.5116279069762</v>
      </c>
      <c r="AG100" s="178">
        <f t="shared" si="110"/>
        <v>112.32558139534881</v>
      </c>
      <c r="AH100" s="95">
        <f t="shared" si="111"/>
        <v>15</v>
      </c>
      <c r="AI100" s="461"/>
      <c r="AJ100" s="95">
        <v>20</v>
      </c>
      <c r="AK100" s="152">
        <v>2263.6363636363653</v>
      </c>
      <c r="AL100" s="178">
        <f t="shared" si="112"/>
        <v>113.18181818181827</v>
      </c>
      <c r="AM100" s="95">
        <f t="shared" si="113"/>
        <v>15</v>
      </c>
      <c r="AN100" s="461"/>
      <c r="AO100" s="95">
        <v>20</v>
      </c>
      <c r="AP100" s="152">
        <v>2256.9230769230762</v>
      </c>
      <c r="AQ100" s="178">
        <f t="shared" si="114"/>
        <v>112.84615384615381</v>
      </c>
      <c r="AR100" s="95">
        <f t="shared" si="115"/>
        <v>15</v>
      </c>
      <c r="AS100" s="461"/>
      <c r="AT100" s="95">
        <v>20</v>
      </c>
      <c r="AU100" s="152">
        <v>2251.475409836065</v>
      </c>
      <c r="AV100" s="178">
        <f t="shared" si="116"/>
        <v>112.57377049180324</v>
      </c>
      <c r="AW100" s="95">
        <f t="shared" si="117"/>
        <v>15</v>
      </c>
      <c r="AX100" s="461"/>
    </row>
    <row r="101" spans="2:50" hidden="1">
      <c r="B101" s="435"/>
      <c r="C101" s="95">
        <v>8</v>
      </c>
      <c r="D101" s="95" t="s">
        <v>436</v>
      </c>
      <c r="E101" s="95">
        <v>19</v>
      </c>
      <c r="F101" s="95">
        <v>2400</v>
      </c>
      <c r="G101" s="178">
        <f t="shared" si="99"/>
        <v>126.31578947368421</v>
      </c>
      <c r="H101" s="435"/>
      <c r="I101" s="154">
        <f t="shared" si="100"/>
        <v>19</v>
      </c>
      <c r="J101" s="154">
        <f t="shared" si="101"/>
        <v>2250.3632132623561</v>
      </c>
      <c r="K101" s="155">
        <f t="shared" si="102"/>
        <v>118.44016911907136</v>
      </c>
      <c r="L101" s="438"/>
      <c r="M101" s="154">
        <f t="shared" si="103"/>
        <v>14</v>
      </c>
      <c r="N101" s="463"/>
      <c r="O101" s="463"/>
      <c r="P101" s="95">
        <v>19</v>
      </c>
      <c r="Q101" s="152">
        <v>2253.9720234222514</v>
      </c>
      <c r="R101" s="178">
        <f t="shared" si="104"/>
        <v>118.63010649590797</v>
      </c>
      <c r="S101" s="95">
        <f t="shared" si="105"/>
        <v>12</v>
      </c>
      <c r="T101" s="461"/>
      <c r="U101" s="95">
        <v>19</v>
      </c>
      <c r="V101" s="152">
        <v>2254.4892648015616</v>
      </c>
      <c r="W101" s="178">
        <f t="shared" si="106"/>
        <v>118.65732972639798</v>
      </c>
      <c r="X101" s="95">
        <f t="shared" si="107"/>
        <v>13</v>
      </c>
      <c r="Y101" s="461"/>
      <c r="Z101" s="95">
        <v>19</v>
      </c>
      <c r="AA101" s="152">
        <v>2249.9819277108445</v>
      </c>
      <c r="AB101" s="178">
        <f t="shared" si="108"/>
        <v>118.4201014584655</v>
      </c>
      <c r="AC101" s="95">
        <f t="shared" si="109"/>
        <v>14</v>
      </c>
      <c r="AD101" s="461"/>
      <c r="AE101" s="95">
        <v>19</v>
      </c>
      <c r="AF101" s="152">
        <v>2238.8152610441757</v>
      </c>
      <c r="AG101" s="178">
        <f t="shared" si="110"/>
        <v>117.83238216021978</v>
      </c>
      <c r="AH101" s="95">
        <f t="shared" si="111"/>
        <v>14</v>
      </c>
      <c r="AI101" s="461"/>
      <c r="AJ101" s="95">
        <v>19</v>
      </c>
      <c r="AK101" s="152">
        <v>2243.0769230769233</v>
      </c>
      <c r="AL101" s="178">
        <f t="shared" si="112"/>
        <v>118.05668016194333</v>
      </c>
      <c r="AM101" s="95">
        <f t="shared" si="113"/>
        <v>13</v>
      </c>
      <c r="AN101" s="461"/>
      <c r="AO101" s="95">
        <v>19</v>
      </c>
      <c r="AP101" s="152">
        <v>2246.2645578720358</v>
      </c>
      <c r="AQ101" s="178">
        <f t="shared" si="114"/>
        <v>118.22445041431767</v>
      </c>
      <c r="AR101" s="95">
        <f t="shared" si="115"/>
        <v>13</v>
      </c>
      <c r="AS101" s="461"/>
      <c r="AT101" s="95">
        <v>19</v>
      </c>
      <c r="AU101" s="152">
        <v>2265.9425349086996</v>
      </c>
      <c r="AV101" s="178">
        <f t="shared" si="116"/>
        <v>119.26013341624734</v>
      </c>
      <c r="AW101" s="95">
        <f t="shared" si="117"/>
        <v>11</v>
      </c>
      <c r="AX101" s="461"/>
    </row>
    <row r="102" spans="2:50" hidden="1">
      <c r="B102" s="435"/>
      <c r="C102" s="95">
        <v>9</v>
      </c>
      <c r="D102" s="95" t="s">
        <v>437</v>
      </c>
      <c r="E102" s="95">
        <v>18</v>
      </c>
      <c r="F102" s="95">
        <v>2400</v>
      </c>
      <c r="G102" s="178">
        <f t="shared" si="99"/>
        <v>133.33333333333334</v>
      </c>
      <c r="H102" s="435"/>
      <c r="I102" s="154">
        <f t="shared" si="100"/>
        <v>18</v>
      </c>
      <c r="J102" s="154">
        <f t="shared" si="101"/>
        <v>2246.1502531331694</v>
      </c>
      <c r="K102" s="155">
        <f t="shared" si="102"/>
        <v>124.78612517406496</v>
      </c>
      <c r="L102" s="438"/>
      <c r="M102" s="154">
        <f t="shared" si="103"/>
        <v>10</v>
      </c>
      <c r="N102" s="463"/>
      <c r="O102" s="463"/>
      <c r="P102" s="95">
        <v>18</v>
      </c>
      <c r="Q102" s="152">
        <v>2239.090909090909</v>
      </c>
      <c r="R102" s="178">
        <f t="shared" si="104"/>
        <v>124.39393939393939</v>
      </c>
      <c r="S102" s="95">
        <f t="shared" si="105"/>
        <v>9</v>
      </c>
      <c r="T102" s="461"/>
      <c r="U102" s="95">
        <v>18</v>
      </c>
      <c r="V102" s="152">
        <v>2251.395348837209</v>
      </c>
      <c r="W102" s="178">
        <f t="shared" si="106"/>
        <v>125.07751937984494</v>
      </c>
      <c r="X102" s="95">
        <f t="shared" si="107"/>
        <v>8</v>
      </c>
      <c r="Y102" s="461"/>
      <c r="Z102" s="95">
        <v>18</v>
      </c>
      <c r="AA102" s="152">
        <v>2253.9759036144569</v>
      </c>
      <c r="AB102" s="178">
        <f t="shared" si="108"/>
        <v>125.22088353413649</v>
      </c>
      <c r="AC102" s="95">
        <f t="shared" si="109"/>
        <v>7</v>
      </c>
      <c r="AD102" s="461"/>
      <c r="AE102" s="95">
        <v>18</v>
      </c>
      <c r="AF102" s="152">
        <v>2240.5714285714289</v>
      </c>
      <c r="AG102" s="178">
        <f t="shared" si="110"/>
        <v>124.4761904761905</v>
      </c>
      <c r="AH102" s="95">
        <f t="shared" si="111"/>
        <v>8</v>
      </c>
      <c r="AI102" s="461"/>
      <c r="AJ102" s="95">
        <v>18</v>
      </c>
      <c r="AK102" s="152">
        <v>2238.3333333333339</v>
      </c>
      <c r="AL102" s="178">
        <f t="shared" si="112"/>
        <v>124.35185185185189</v>
      </c>
      <c r="AM102" s="95">
        <f t="shared" si="113"/>
        <v>10</v>
      </c>
      <c r="AN102" s="461"/>
      <c r="AO102" s="95">
        <v>18</v>
      </c>
      <c r="AP102" s="152">
        <v>2251.1999999999989</v>
      </c>
      <c r="AQ102" s="178">
        <f t="shared" si="114"/>
        <v>125.06666666666661</v>
      </c>
      <c r="AR102" s="95">
        <f t="shared" si="115"/>
        <v>8</v>
      </c>
      <c r="AS102" s="461"/>
      <c r="AT102" s="95">
        <v>18</v>
      </c>
      <c r="AU102" s="152">
        <v>2248.4848484848494</v>
      </c>
      <c r="AV102" s="178">
        <f t="shared" si="116"/>
        <v>124.91582491582497</v>
      </c>
      <c r="AW102" s="95">
        <f t="shared" si="117"/>
        <v>9</v>
      </c>
      <c r="AX102" s="461"/>
    </row>
    <row r="103" spans="2:50" hidden="1">
      <c r="B103" s="435"/>
      <c r="C103" s="95">
        <v>10</v>
      </c>
      <c r="D103" s="95" t="s">
        <v>438</v>
      </c>
      <c r="E103" s="95">
        <v>19</v>
      </c>
      <c r="F103" s="95">
        <v>2400</v>
      </c>
      <c r="G103" s="178">
        <f t="shared" si="99"/>
        <v>126.31578947368421</v>
      </c>
      <c r="H103" s="435"/>
      <c r="I103" s="154">
        <f t="shared" si="100"/>
        <v>19</v>
      </c>
      <c r="J103" s="154">
        <f t="shared" si="101"/>
        <v>2253.6968934844144</v>
      </c>
      <c r="K103" s="155">
        <f t="shared" si="102"/>
        <v>118.61562597286391</v>
      </c>
      <c r="L103" s="438"/>
      <c r="M103" s="154">
        <f t="shared" si="103"/>
        <v>13</v>
      </c>
      <c r="N103" s="463"/>
      <c r="O103" s="463"/>
      <c r="P103" s="95">
        <v>19</v>
      </c>
      <c r="Q103" s="152">
        <v>2262.0532741398451</v>
      </c>
      <c r="R103" s="178">
        <f t="shared" si="104"/>
        <v>119.05543548104448</v>
      </c>
      <c r="S103" s="95">
        <f t="shared" si="105"/>
        <v>11</v>
      </c>
      <c r="T103" s="461"/>
      <c r="U103" s="95">
        <v>19</v>
      </c>
      <c r="V103" s="152">
        <v>2256.5546218487402</v>
      </c>
      <c r="W103" s="178">
        <f t="shared" si="106"/>
        <v>118.76603272888106</v>
      </c>
      <c r="X103" s="95">
        <f t="shared" si="107"/>
        <v>12</v>
      </c>
      <c r="Y103" s="461"/>
      <c r="Z103" s="95">
        <v>19</v>
      </c>
      <c r="AA103" s="152">
        <v>2252.2222222222235</v>
      </c>
      <c r="AB103" s="178">
        <f t="shared" si="108"/>
        <v>118.5380116959065</v>
      </c>
      <c r="AC103" s="95">
        <f t="shared" si="109"/>
        <v>13</v>
      </c>
      <c r="AD103" s="461"/>
      <c r="AE103" s="95">
        <v>19</v>
      </c>
      <c r="AF103" s="152">
        <v>2257.9310344827586</v>
      </c>
      <c r="AG103" s="178">
        <f t="shared" si="110"/>
        <v>118.83847549909255</v>
      </c>
      <c r="AH103" s="95">
        <f t="shared" si="111"/>
        <v>13</v>
      </c>
      <c r="AI103" s="461"/>
      <c r="AJ103" s="95">
        <v>19</v>
      </c>
      <c r="AK103" s="152">
        <v>2239.5789473684213</v>
      </c>
      <c r="AL103" s="178">
        <f t="shared" si="112"/>
        <v>117.87257617728532</v>
      </c>
      <c r="AM103" s="95">
        <f t="shared" si="113"/>
        <v>14</v>
      </c>
      <c r="AN103" s="461"/>
      <c r="AO103" s="95">
        <v>19</v>
      </c>
      <c r="AP103" s="152">
        <v>2243.9473684210534</v>
      </c>
      <c r="AQ103" s="178">
        <f t="shared" si="114"/>
        <v>118.10249307479228</v>
      </c>
      <c r="AR103" s="95">
        <f t="shared" si="115"/>
        <v>14</v>
      </c>
      <c r="AS103" s="461"/>
      <c r="AT103" s="95">
        <v>19</v>
      </c>
      <c r="AU103" s="152">
        <v>2263.5907859078593</v>
      </c>
      <c r="AV103" s="178">
        <f t="shared" si="116"/>
        <v>119.13635715304522</v>
      </c>
      <c r="AW103" s="95">
        <f t="shared" si="117"/>
        <v>12</v>
      </c>
      <c r="AX103" s="461"/>
    </row>
    <row r="104" spans="2:50" hidden="1">
      <c r="B104" s="435"/>
      <c r="C104" s="95">
        <v>11</v>
      </c>
      <c r="D104" s="95" t="s">
        <v>439</v>
      </c>
      <c r="E104" s="95">
        <v>19</v>
      </c>
      <c r="F104" s="95">
        <v>2400</v>
      </c>
      <c r="G104" s="178">
        <f t="shared" si="99"/>
        <v>126.31578947368421</v>
      </c>
      <c r="H104" s="435"/>
      <c r="I104" s="154">
        <f t="shared" si="100"/>
        <v>19</v>
      </c>
      <c r="J104" s="154">
        <f t="shared" si="101"/>
        <v>2284.6211598385507</v>
      </c>
      <c r="K104" s="155">
        <f t="shared" si="102"/>
        <v>120.24321893887107</v>
      </c>
      <c r="L104" s="438"/>
      <c r="M104" s="154">
        <f t="shared" si="103"/>
        <v>11</v>
      </c>
      <c r="N104" s="463"/>
      <c r="O104" s="463"/>
      <c r="P104" s="95">
        <v>19</v>
      </c>
      <c r="Q104" s="152">
        <v>2238.260869565217</v>
      </c>
      <c r="R104" s="178">
        <f t="shared" si="104"/>
        <v>117.80320366132722</v>
      </c>
      <c r="S104" s="95">
        <f t="shared" si="105"/>
        <v>13</v>
      </c>
      <c r="T104" s="461"/>
      <c r="U104" s="95">
        <v>19</v>
      </c>
      <c r="V104" s="152">
        <v>2274.5454545454545</v>
      </c>
      <c r="W104" s="178">
        <f t="shared" si="106"/>
        <v>119.71291866028707</v>
      </c>
      <c r="X104" s="95">
        <f t="shared" si="107"/>
        <v>11</v>
      </c>
      <c r="Y104" s="461"/>
      <c r="Z104" s="95">
        <v>19</v>
      </c>
      <c r="AA104" s="152">
        <v>2317.1428571428564</v>
      </c>
      <c r="AB104" s="178">
        <f t="shared" si="108"/>
        <v>121.95488721804507</v>
      </c>
      <c r="AC104" s="95">
        <f t="shared" si="109"/>
        <v>11</v>
      </c>
      <c r="AD104" s="461"/>
      <c r="AE104" s="95">
        <v>19</v>
      </c>
      <c r="AF104" s="152">
        <v>2319.9999999999982</v>
      </c>
      <c r="AG104" s="178">
        <f t="shared" si="110"/>
        <v>122.10526315789464</v>
      </c>
      <c r="AH104" s="95">
        <f t="shared" si="111"/>
        <v>11</v>
      </c>
      <c r="AI104" s="461"/>
      <c r="AJ104" s="95">
        <v>19</v>
      </c>
      <c r="AK104" s="152">
        <v>2306.6666666666647</v>
      </c>
      <c r="AL104" s="178">
        <f t="shared" si="112"/>
        <v>121.40350877192972</v>
      </c>
      <c r="AM104" s="95">
        <f t="shared" si="113"/>
        <v>11</v>
      </c>
      <c r="AN104" s="461"/>
      <c r="AO104" s="95">
        <v>19</v>
      </c>
      <c r="AP104" s="152">
        <v>2251.1111111111122</v>
      </c>
      <c r="AQ104" s="178">
        <f t="shared" si="114"/>
        <v>118.47953216374275</v>
      </c>
      <c r="AR104" s="95">
        <f t="shared" si="115"/>
        <v>12</v>
      </c>
      <c r="AS104" s="461"/>
      <c r="AT104" s="289"/>
      <c r="AU104" s="290"/>
      <c r="AV104" s="291" t="str">
        <f t="shared" si="116"/>
        <v/>
      </c>
      <c r="AW104" s="289" t="str">
        <f t="shared" si="117"/>
        <v/>
      </c>
      <c r="AX104" s="461"/>
    </row>
    <row r="105" spans="2:50" hidden="1">
      <c r="B105" s="435"/>
      <c r="C105" s="95">
        <v>12</v>
      </c>
      <c r="D105" s="95" t="s">
        <v>440</v>
      </c>
      <c r="E105" s="95">
        <v>19</v>
      </c>
      <c r="F105" s="95">
        <v>2400</v>
      </c>
      <c r="G105" s="178">
        <f t="shared" si="99"/>
        <v>126.31578947368421</v>
      </c>
      <c r="H105" s="435"/>
      <c r="I105" s="154">
        <f t="shared" si="100"/>
        <v>19</v>
      </c>
      <c r="J105" s="154">
        <f t="shared" si="101"/>
        <v>2256.9834060119774</v>
      </c>
      <c r="K105" s="155">
        <f t="shared" si="102"/>
        <v>118.78860031641989</v>
      </c>
      <c r="L105" s="438"/>
      <c r="M105" s="154">
        <f t="shared" si="103"/>
        <v>12</v>
      </c>
      <c r="N105" s="463"/>
      <c r="O105" s="463"/>
      <c r="P105" s="95">
        <v>19</v>
      </c>
      <c r="Q105" s="152">
        <v>2237.6923076923076</v>
      </c>
      <c r="R105" s="178">
        <f t="shared" si="104"/>
        <v>117.77327935222672</v>
      </c>
      <c r="S105" s="95">
        <f t="shared" si="105"/>
        <v>14</v>
      </c>
      <c r="T105" s="461"/>
      <c r="U105" s="95">
        <v>19</v>
      </c>
      <c r="V105" s="152">
        <v>2252.7999999999997</v>
      </c>
      <c r="W105" s="178">
        <f t="shared" si="106"/>
        <v>118.56842105263156</v>
      </c>
      <c r="X105" s="95">
        <f t="shared" si="107"/>
        <v>14</v>
      </c>
      <c r="Y105" s="461"/>
      <c r="Z105" s="95">
        <v>19</v>
      </c>
      <c r="AA105" s="152">
        <v>2261.1428571428573</v>
      </c>
      <c r="AB105" s="178">
        <f t="shared" si="108"/>
        <v>119.00751879699249</v>
      </c>
      <c r="AC105" s="95">
        <f t="shared" si="109"/>
        <v>12</v>
      </c>
      <c r="AD105" s="461"/>
      <c r="AE105" s="95">
        <v>19</v>
      </c>
      <c r="AF105" s="152">
        <v>2260</v>
      </c>
      <c r="AG105" s="178">
        <f t="shared" si="110"/>
        <v>118.94736842105263</v>
      </c>
      <c r="AH105" s="95">
        <f t="shared" si="111"/>
        <v>12</v>
      </c>
      <c r="AI105" s="461"/>
      <c r="AJ105" s="95">
        <v>19</v>
      </c>
      <c r="AK105" s="152">
        <v>2269.2857142857142</v>
      </c>
      <c r="AL105" s="178">
        <f t="shared" si="112"/>
        <v>119.4360902255639</v>
      </c>
      <c r="AM105" s="95">
        <f t="shared" si="113"/>
        <v>12</v>
      </c>
      <c r="AN105" s="461"/>
      <c r="AO105" s="95">
        <v>19</v>
      </c>
      <c r="AP105" s="152">
        <v>2255.0000000000005</v>
      </c>
      <c r="AQ105" s="178">
        <f t="shared" si="114"/>
        <v>118.68421052631581</v>
      </c>
      <c r="AR105" s="95">
        <f t="shared" si="115"/>
        <v>11</v>
      </c>
      <c r="AS105" s="461"/>
      <c r="AT105" s="95">
        <v>19</v>
      </c>
      <c r="AU105" s="152">
        <v>2262.9629629629635</v>
      </c>
      <c r="AV105" s="178">
        <f t="shared" si="116"/>
        <v>119.10331384015598</v>
      </c>
      <c r="AW105" s="95">
        <f t="shared" si="117"/>
        <v>13</v>
      </c>
      <c r="AX105" s="461"/>
    </row>
    <row r="106" spans="2:50" hidden="1">
      <c r="B106" s="435"/>
      <c r="C106" s="95">
        <v>13</v>
      </c>
      <c r="D106" s="95" t="s">
        <v>441</v>
      </c>
      <c r="E106" s="95">
        <v>15</v>
      </c>
      <c r="F106" s="95">
        <v>2400</v>
      </c>
      <c r="G106" s="178">
        <f t="shared" si="99"/>
        <v>160</v>
      </c>
      <c r="H106" s="435"/>
      <c r="I106" s="154">
        <f t="shared" si="100"/>
        <v>15</v>
      </c>
      <c r="J106" s="154">
        <f t="shared" si="101"/>
        <v>2241.6605293894322</v>
      </c>
      <c r="K106" s="155">
        <f t="shared" si="102"/>
        <v>149.4440352926288</v>
      </c>
      <c r="L106" s="438"/>
      <c r="M106" s="154">
        <f t="shared" si="103"/>
        <v>2</v>
      </c>
      <c r="N106" s="463"/>
      <c r="O106" s="463"/>
      <c r="P106" s="95">
        <v>15</v>
      </c>
      <c r="Q106" s="152">
        <v>2240.4946524064167</v>
      </c>
      <c r="R106" s="178">
        <f t="shared" si="104"/>
        <v>149.36631016042779</v>
      </c>
      <c r="S106" s="95">
        <f t="shared" si="105"/>
        <v>2</v>
      </c>
      <c r="T106" s="461"/>
      <c r="U106" s="95">
        <v>15</v>
      </c>
      <c r="V106" s="152">
        <v>2235.8605623100311</v>
      </c>
      <c r="W106" s="178">
        <f t="shared" si="106"/>
        <v>149.05737082066875</v>
      </c>
      <c r="X106" s="95">
        <f t="shared" si="107"/>
        <v>2</v>
      </c>
      <c r="Y106" s="461"/>
      <c r="Z106" s="95">
        <v>15</v>
      </c>
      <c r="AA106" s="152">
        <v>2243.8394584139251</v>
      </c>
      <c r="AB106" s="178">
        <f t="shared" si="108"/>
        <v>149.58929722759501</v>
      </c>
      <c r="AC106" s="95">
        <f t="shared" si="109"/>
        <v>2</v>
      </c>
      <c r="AD106" s="461"/>
      <c r="AE106" s="95">
        <v>15</v>
      </c>
      <c r="AF106" s="152">
        <v>2240.2857142857142</v>
      </c>
      <c r="AG106" s="178">
        <f t="shared" si="110"/>
        <v>149.35238095238094</v>
      </c>
      <c r="AH106" s="95">
        <f t="shared" si="111"/>
        <v>2</v>
      </c>
      <c r="AI106" s="461"/>
      <c r="AJ106" s="95">
        <v>15</v>
      </c>
      <c r="AK106" s="152">
        <v>2245.3846153846152</v>
      </c>
      <c r="AL106" s="178">
        <f t="shared" si="112"/>
        <v>149.69230769230768</v>
      </c>
      <c r="AM106" s="95">
        <f t="shared" si="113"/>
        <v>1</v>
      </c>
      <c r="AN106" s="461"/>
      <c r="AO106" s="95">
        <v>15</v>
      </c>
      <c r="AP106" s="152">
        <v>2235.0594022260202</v>
      </c>
      <c r="AQ106" s="178">
        <f t="shared" si="114"/>
        <v>149.00396014840135</v>
      </c>
      <c r="AR106" s="95">
        <f t="shared" si="115"/>
        <v>2</v>
      </c>
      <c r="AS106" s="461"/>
      <c r="AT106" s="95">
        <v>15</v>
      </c>
      <c r="AU106" s="152">
        <v>2250.6993006993011</v>
      </c>
      <c r="AV106" s="178">
        <f t="shared" si="116"/>
        <v>150.04662004662006</v>
      </c>
      <c r="AW106" s="95">
        <f t="shared" si="117"/>
        <v>1</v>
      </c>
      <c r="AX106" s="461"/>
    </row>
    <row r="107" spans="2:50" hidden="1">
      <c r="B107" s="435"/>
      <c r="C107" s="95">
        <v>14</v>
      </c>
      <c r="D107" s="95" t="s">
        <v>442</v>
      </c>
      <c r="E107" s="95">
        <v>15</v>
      </c>
      <c r="F107" s="95">
        <v>2400</v>
      </c>
      <c r="G107" s="178">
        <f t="shared" si="99"/>
        <v>160</v>
      </c>
      <c r="H107" s="435"/>
      <c r="I107" s="154">
        <f t="shared" si="100"/>
        <v>15</v>
      </c>
      <c r="J107" s="154">
        <f t="shared" si="101"/>
        <v>2244.7850841881163</v>
      </c>
      <c r="K107" s="155">
        <f t="shared" si="102"/>
        <v>149.65233894587442</v>
      </c>
      <c r="L107" s="438"/>
      <c r="M107" s="154">
        <f t="shared" si="103"/>
        <v>1</v>
      </c>
      <c r="N107" s="463"/>
      <c r="O107" s="463"/>
      <c r="P107" s="95">
        <v>15</v>
      </c>
      <c r="Q107" s="152">
        <v>2241.3913043478265</v>
      </c>
      <c r="R107" s="178">
        <f t="shared" si="104"/>
        <v>149.42608695652177</v>
      </c>
      <c r="S107" s="95">
        <f t="shared" si="105"/>
        <v>1</v>
      </c>
      <c r="T107" s="461"/>
      <c r="U107" s="95">
        <v>15</v>
      </c>
      <c r="V107" s="152">
        <v>2247.5675675675675</v>
      </c>
      <c r="W107" s="178">
        <f t="shared" si="106"/>
        <v>149.83783783783784</v>
      </c>
      <c r="X107" s="95">
        <f t="shared" si="107"/>
        <v>1</v>
      </c>
      <c r="Y107" s="461"/>
      <c r="Z107" s="95">
        <v>15</v>
      </c>
      <c r="AA107" s="152">
        <v>2246.4220183486236</v>
      </c>
      <c r="AB107" s="178">
        <f t="shared" si="108"/>
        <v>149.76146788990823</v>
      </c>
      <c r="AC107" s="95">
        <f t="shared" si="109"/>
        <v>1</v>
      </c>
      <c r="AD107" s="461"/>
      <c r="AE107" s="95">
        <v>15</v>
      </c>
      <c r="AF107" s="152">
        <v>2254.772727272727</v>
      </c>
      <c r="AG107" s="178">
        <f t="shared" si="110"/>
        <v>150.31818181818181</v>
      </c>
      <c r="AH107" s="95">
        <f t="shared" si="111"/>
        <v>1</v>
      </c>
      <c r="AI107" s="461"/>
      <c r="AJ107" s="95">
        <v>15</v>
      </c>
      <c r="AK107" s="152">
        <v>2235.5294117647054</v>
      </c>
      <c r="AL107" s="178">
        <f t="shared" si="112"/>
        <v>149.03529411764703</v>
      </c>
      <c r="AM107" s="95">
        <f t="shared" si="113"/>
        <v>2</v>
      </c>
      <c r="AN107" s="461"/>
      <c r="AO107" s="95">
        <v>15</v>
      </c>
      <c r="AP107" s="152">
        <v>2238.0487804878057</v>
      </c>
      <c r="AQ107" s="178">
        <f t="shared" si="114"/>
        <v>149.2032520325204</v>
      </c>
      <c r="AR107" s="95">
        <f t="shared" si="115"/>
        <v>1</v>
      </c>
      <c r="AS107" s="461"/>
      <c r="AT107" s="95">
        <v>15</v>
      </c>
      <c r="AU107" s="152">
        <v>2249.7637795275587</v>
      </c>
      <c r="AV107" s="178">
        <f t="shared" si="116"/>
        <v>149.98425196850391</v>
      </c>
      <c r="AW107" s="95">
        <f t="shared" si="117"/>
        <v>2</v>
      </c>
      <c r="AX107" s="461"/>
    </row>
    <row r="108" spans="2:50" hidden="1">
      <c r="B108" s="435"/>
      <c r="C108" s="95">
        <v>15</v>
      </c>
      <c r="D108" s="95" t="s">
        <v>537</v>
      </c>
      <c r="E108" s="95">
        <v>17</v>
      </c>
      <c r="F108" s="95">
        <v>2400</v>
      </c>
      <c r="G108" s="178">
        <f t="shared" si="99"/>
        <v>141.1764705882353</v>
      </c>
      <c r="H108" s="435"/>
      <c r="I108" s="154">
        <f t="shared" si="100"/>
        <v>17</v>
      </c>
      <c r="J108" s="154">
        <f t="shared" si="101"/>
        <v>2254.5642104776111</v>
      </c>
      <c r="K108" s="155">
        <f t="shared" si="102"/>
        <v>132.62142414574183</v>
      </c>
      <c r="L108" s="438"/>
      <c r="M108" s="154">
        <f t="shared" si="103"/>
        <v>5</v>
      </c>
      <c r="N108" s="463"/>
      <c r="O108" s="463"/>
      <c r="P108" s="95">
        <v>17</v>
      </c>
      <c r="Q108" s="152">
        <v>2247.4418604651164</v>
      </c>
      <c r="R108" s="178">
        <f t="shared" si="104"/>
        <v>132.20246238030097</v>
      </c>
      <c r="S108" s="95">
        <f t="shared" si="105"/>
        <v>5</v>
      </c>
      <c r="T108" s="461"/>
      <c r="U108" s="95">
        <v>17</v>
      </c>
      <c r="V108" s="152">
        <v>2260.8108108108104</v>
      </c>
      <c r="W108" s="178">
        <f t="shared" si="106"/>
        <v>132.98887122416531</v>
      </c>
      <c r="X108" s="95">
        <f t="shared" si="107"/>
        <v>5</v>
      </c>
      <c r="Y108" s="461"/>
      <c r="Z108" s="95">
        <v>17</v>
      </c>
      <c r="AA108" s="152">
        <v>2257.5</v>
      </c>
      <c r="AB108" s="178">
        <f t="shared" si="108"/>
        <v>132.79411764705881</v>
      </c>
      <c r="AC108" s="95">
        <f t="shared" si="109"/>
        <v>5</v>
      </c>
      <c r="AD108" s="461"/>
      <c r="AE108" s="95">
        <v>17</v>
      </c>
      <c r="AF108" s="152">
        <v>2241.333333333333</v>
      </c>
      <c r="AG108" s="178">
        <f t="shared" si="110"/>
        <v>131.84313725490193</v>
      </c>
      <c r="AH108" s="95">
        <f t="shared" si="111"/>
        <v>5</v>
      </c>
      <c r="AI108" s="461"/>
      <c r="AJ108" s="95">
        <v>17</v>
      </c>
      <c r="AK108" s="152">
        <v>2248.6666666666665</v>
      </c>
      <c r="AL108" s="178">
        <f t="shared" si="112"/>
        <v>132.27450980392155</v>
      </c>
      <c r="AM108" s="95">
        <f t="shared" si="113"/>
        <v>6</v>
      </c>
      <c r="AN108" s="461"/>
      <c r="AO108" s="95">
        <v>17</v>
      </c>
      <c r="AP108" s="152">
        <v>2251.4285714285716</v>
      </c>
      <c r="AQ108" s="178">
        <f t="shared" si="114"/>
        <v>132.43697478991598</v>
      </c>
      <c r="AR108" s="95">
        <f t="shared" si="115"/>
        <v>5</v>
      </c>
      <c r="AS108" s="461"/>
      <c r="AT108" s="95">
        <v>17</v>
      </c>
      <c r="AU108" s="152">
        <v>2274.7682306387796</v>
      </c>
      <c r="AV108" s="178">
        <f t="shared" si="116"/>
        <v>133.80989591992821</v>
      </c>
      <c r="AW108" s="95">
        <f t="shared" si="117"/>
        <v>5</v>
      </c>
      <c r="AX108" s="461"/>
    </row>
    <row r="109" spans="2:50" hidden="1">
      <c r="B109" s="435"/>
      <c r="C109" s="95">
        <v>16</v>
      </c>
      <c r="D109" s="95" t="s">
        <v>632</v>
      </c>
      <c r="E109" s="95">
        <v>17</v>
      </c>
      <c r="F109" s="95">
        <v>2400</v>
      </c>
      <c r="G109" s="178">
        <f t="shared" si="99"/>
        <v>141.1764705882353</v>
      </c>
      <c r="H109" s="435"/>
      <c r="I109" s="154">
        <f t="shared" si="100"/>
        <v>17</v>
      </c>
      <c r="J109" s="154">
        <f t="shared" si="101"/>
        <v>2249.2741008223675</v>
      </c>
      <c r="K109" s="155">
        <f t="shared" si="102"/>
        <v>132.31024122484516</v>
      </c>
      <c r="L109" s="438"/>
      <c r="M109" s="154">
        <f t="shared" si="103"/>
        <v>6</v>
      </c>
      <c r="N109" s="463"/>
      <c r="O109" s="463"/>
      <c r="P109" s="95">
        <v>17</v>
      </c>
      <c r="Q109" s="152">
        <v>2237.4245556014889</v>
      </c>
      <c r="R109" s="178">
        <f t="shared" si="104"/>
        <v>131.61320915302875</v>
      </c>
      <c r="S109" s="95">
        <f t="shared" si="105"/>
        <v>6</v>
      </c>
      <c r="T109" s="461"/>
      <c r="U109" s="95">
        <v>17</v>
      </c>
      <c r="V109" s="152">
        <v>2244.1613091759209</v>
      </c>
      <c r="W109" s="178">
        <f t="shared" si="106"/>
        <v>132.00948877505417</v>
      </c>
      <c r="X109" s="95">
        <f t="shared" si="107"/>
        <v>6</v>
      </c>
      <c r="Y109" s="461"/>
      <c r="Z109" s="95">
        <v>17</v>
      </c>
      <c r="AA109" s="152">
        <v>2252.173913043478</v>
      </c>
      <c r="AB109" s="178">
        <f t="shared" si="108"/>
        <v>132.48081841432224</v>
      </c>
      <c r="AC109" s="95">
        <f t="shared" si="109"/>
        <v>6</v>
      </c>
      <c r="AD109" s="461"/>
      <c r="AE109" s="95">
        <v>17</v>
      </c>
      <c r="AF109" s="152">
        <v>2239.5652173913045</v>
      </c>
      <c r="AG109" s="178">
        <f t="shared" si="110"/>
        <v>131.73913043478262</v>
      </c>
      <c r="AH109" s="95">
        <f t="shared" si="111"/>
        <v>6</v>
      </c>
      <c r="AI109" s="461"/>
      <c r="AJ109" s="95">
        <v>17</v>
      </c>
      <c r="AK109" s="152">
        <v>2250.3370786516834</v>
      </c>
      <c r="AL109" s="178">
        <f t="shared" si="112"/>
        <v>132.37276933245198</v>
      </c>
      <c r="AM109" s="95">
        <f t="shared" si="113"/>
        <v>5</v>
      </c>
      <c r="AN109" s="461"/>
      <c r="AO109" s="95">
        <v>17</v>
      </c>
      <c r="AP109" s="152">
        <v>2251.1999999999998</v>
      </c>
      <c r="AQ109" s="178">
        <f t="shared" si="114"/>
        <v>132.42352941176469</v>
      </c>
      <c r="AR109" s="95">
        <f t="shared" si="115"/>
        <v>6</v>
      </c>
      <c r="AS109" s="461"/>
      <c r="AT109" s="95">
        <v>17</v>
      </c>
      <c r="AU109" s="152">
        <v>2270.0566318926976</v>
      </c>
      <c r="AV109" s="178">
        <f t="shared" si="116"/>
        <v>133.53274305251162</v>
      </c>
      <c r="AW109" s="95">
        <f t="shared" si="117"/>
        <v>6</v>
      </c>
      <c r="AX109" s="461"/>
    </row>
    <row r="110" spans="2:50" hidden="1">
      <c r="B110" s="435"/>
      <c r="C110" s="95">
        <v>17</v>
      </c>
      <c r="D110" s="95"/>
      <c r="E110" s="95"/>
      <c r="F110" s="95"/>
      <c r="G110" s="178"/>
      <c r="H110" s="435"/>
      <c r="I110" s="154" t="str">
        <f t="shared" si="100"/>
        <v/>
      </c>
      <c r="J110" s="154" t="str">
        <f t="shared" si="101"/>
        <v/>
      </c>
      <c r="K110" s="155" t="str">
        <f t="shared" si="102"/>
        <v/>
      </c>
      <c r="L110" s="439"/>
      <c r="M110" s="154" t="str">
        <f t="shared" si="103"/>
        <v/>
      </c>
      <c r="N110" s="447"/>
      <c r="O110" s="447"/>
      <c r="P110" s="95"/>
      <c r="Q110" s="152"/>
      <c r="R110" s="178" t="str">
        <f t="shared" si="104"/>
        <v/>
      </c>
      <c r="S110" s="95" t="str">
        <f t="shared" si="105"/>
        <v/>
      </c>
      <c r="T110" s="462"/>
      <c r="U110" s="95"/>
      <c r="V110" s="152"/>
      <c r="W110" s="178" t="str">
        <f t="shared" si="106"/>
        <v/>
      </c>
      <c r="X110" s="95" t="str">
        <f t="shared" si="107"/>
        <v/>
      </c>
      <c r="Y110" s="462"/>
      <c r="Z110" s="95"/>
      <c r="AA110" s="152"/>
      <c r="AB110" s="178" t="str">
        <f t="shared" si="108"/>
        <v/>
      </c>
      <c r="AC110" s="95" t="str">
        <f t="shared" si="109"/>
        <v/>
      </c>
      <c r="AD110" s="462"/>
      <c r="AE110" s="95"/>
      <c r="AF110" s="152"/>
      <c r="AG110" s="178" t="str">
        <f t="shared" si="110"/>
        <v/>
      </c>
      <c r="AH110" s="95" t="str">
        <f t="shared" si="111"/>
        <v/>
      </c>
      <c r="AI110" s="462"/>
      <c r="AJ110" s="95"/>
      <c r="AK110" s="152"/>
      <c r="AL110" s="178" t="str">
        <f t="shared" si="112"/>
        <v/>
      </c>
      <c r="AM110" s="95" t="str">
        <f t="shared" si="113"/>
        <v/>
      </c>
      <c r="AN110" s="462"/>
      <c r="AO110" s="95"/>
      <c r="AP110" s="152"/>
      <c r="AQ110" s="178" t="str">
        <f t="shared" si="114"/>
        <v/>
      </c>
      <c r="AR110" s="95" t="str">
        <f t="shared" si="115"/>
        <v/>
      </c>
      <c r="AS110" s="462"/>
      <c r="AT110" s="95"/>
      <c r="AU110" s="152"/>
      <c r="AV110" s="178" t="str">
        <f t="shared" si="116"/>
        <v/>
      </c>
      <c r="AW110" s="95" t="str">
        <f t="shared" si="117"/>
        <v/>
      </c>
      <c r="AX110" s="462"/>
    </row>
    <row r="111" spans="2:50" ht="15.75" hidden="1">
      <c r="B111" s="443" t="s">
        <v>167</v>
      </c>
      <c r="C111" s="444"/>
      <c r="D111" s="444"/>
      <c r="E111" s="444"/>
      <c r="F111" s="444"/>
      <c r="G111" s="444"/>
      <c r="H111" s="444"/>
      <c r="I111" s="151"/>
      <c r="J111" s="151"/>
      <c r="K111" s="151"/>
      <c r="L111" s="151"/>
      <c r="M111" s="151"/>
      <c r="N111" s="433" t="s">
        <v>159</v>
      </c>
      <c r="O111" s="446" t="s">
        <v>106</v>
      </c>
      <c r="P111" s="448">
        <f>AT89+1</f>
        <v>45902</v>
      </c>
      <c r="Q111" s="435"/>
      <c r="R111" s="435"/>
      <c r="S111" s="435"/>
      <c r="T111" s="435"/>
      <c r="U111" s="448">
        <f>P111+1</f>
        <v>45903</v>
      </c>
      <c r="V111" s="435"/>
      <c r="W111" s="435"/>
      <c r="X111" s="435"/>
      <c r="Y111" s="435"/>
      <c r="Z111" s="448">
        <f>U111+1</f>
        <v>45904</v>
      </c>
      <c r="AA111" s="435"/>
      <c r="AB111" s="435"/>
      <c r="AC111" s="435"/>
      <c r="AD111" s="435"/>
      <c r="AE111" s="448">
        <f>Z111+1</f>
        <v>45905</v>
      </c>
      <c r="AF111" s="435"/>
      <c r="AG111" s="435"/>
      <c r="AH111" s="435"/>
      <c r="AI111" s="435"/>
      <c r="AJ111" s="448">
        <f>AE111+1</f>
        <v>45906</v>
      </c>
      <c r="AK111" s="435"/>
      <c r="AL111" s="435"/>
      <c r="AM111" s="435"/>
      <c r="AN111" s="435"/>
      <c r="AO111" s="448">
        <f>AJ111+1</f>
        <v>45907</v>
      </c>
      <c r="AP111" s="435"/>
      <c r="AQ111" s="435"/>
      <c r="AR111" s="435"/>
      <c r="AS111" s="435"/>
      <c r="AT111" s="448">
        <f>AO111+1</f>
        <v>45908</v>
      </c>
      <c r="AU111" s="435"/>
      <c r="AV111" s="435"/>
      <c r="AW111" s="435"/>
      <c r="AX111" s="435"/>
    </row>
    <row r="112" spans="2:50" ht="15.75" hidden="1">
      <c r="B112" s="445"/>
      <c r="C112" s="445"/>
      <c r="D112" s="445"/>
      <c r="E112" s="445"/>
      <c r="F112" s="445"/>
      <c r="G112" s="445"/>
      <c r="H112" s="445"/>
      <c r="I112" s="151"/>
      <c r="J112" s="151"/>
      <c r="K112" s="151"/>
      <c r="L112" s="151"/>
      <c r="M112" s="151"/>
      <c r="N112" s="433"/>
      <c r="O112" s="447"/>
      <c r="P112" s="448" t="s">
        <v>120</v>
      </c>
      <c r="Q112" s="435"/>
      <c r="R112" s="435"/>
      <c r="S112" s="435"/>
      <c r="T112" s="435"/>
      <c r="U112" s="448" t="s">
        <v>114</v>
      </c>
      <c r="V112" s="435"/>
      <c r="W112" s="435"/>
      <c r="X112" s="435"/>
      <c r="Y112" s="435"/>
      <c r="Z112" s="448" t="s">
        <v>115</v>
      </c>
      <c r="AA112" s="435"/>
      <c r="AB112" s="435"/>
      <c r="AC112" s="435"/>
      <c r="AD112" s="435"/>
      <c r="AE112" s="448" t="s">
        <v>116</v>
      </c>
      <c r="AF112" s="435"/>
      <c r="AG112" s="435"/>
      <c r="AH112" s="435"/>
      <c r="AI112" s="435"/>
      <c r="AJ112" s="448" t="s">
        <v>117</v>
      </c>
      <c r="AK112" s="435"/>
      <c r="AL112" s="435"/>
      <c r="AM112" s="435"/>
      <c r="AN112" s="435"/>
      <c r="AO112" s="448" t="s">
        <v>118</v>
      </c>
      <c r="AP112" s="435"/>
      <c r="AQ112" s="435"/>
      <c r="AR112" s="435"/>
      <c r="AS112" s="435"/>
      <c r="AT112" s="448" t="s">
        <v>119</v>
      </c>
      <c r="AU112" s="435"/>
      <c r="AV112" s="435"/>
      <c r="AW112" s="435"/>
      <c r="AX112" s="435"/>
    </row>
    <row r="113" spans="2:50" hidden="1">
      <c r="B113" s="433" t="s">
        <v>155</v>
      </c>
      <c r="C113" s="433" t="s">
        <v>147</v>
      </c>
      <c r="D113" s="433"/>
      <c r="E113" s="433" t="s">
        <v>149</v>
      </c>
      <c r="F113" s="433"/>
      <c r="G113" s="433"/>
      <c r="H113" s="440" t="s">
        <v>156</v>
      </c>
      <c r="I113" s="434" t="s">
        <v>225</v>
      </c>
      <c r="J113" s="434"/>
      <c r="K113" s="434"/>
      <c r="L113" s="434" t="s">
        <v>156</v>
      </c>
      <c r="M113" s="434" t="s">
        <v>168</v>
      </c>
      <c r="N113" s="446"/>
      <c r="O113" s="446" t="s">
        <v>158</v>
      </c>
      <c r="P113" s="430" t="s">
        <v>152</v>
      </c>
      <c r="Q113" s="431"/>
      <c r="R113" s="431"/>
      <c r="S113" s="432"/>
      <c r="T113" s="433" t="s">
        <v>156</v>
      </c>
      <c r="U113" s="430" t="s">
        <v>152</v>
      </c>
      <c r="V113" s="431"/>
      <c r="W113" s="431"/>
      <c r="X113" s="432"/>
      <c r="Y113" s="433" t="s">
        <v>156</v>
      </c>
      <c r="Z113" s="430" t="s">
        <v>152</v>
      </c>
      <c r="AA113" s="431"/>
      <c r="AB113" s="431"/>
      <c r="AC113" s="432"/>
      <c r="AD113" s="433" t="s">
        <v>156</v>
      </c>
      <c r="AE113" s="430" t="s">
        <v>152</v>
      </c>
      <c r="AF113" s="431"/>
      <c r="AG113" s="431"/>
      <c r="AH113" s="432"/>
      <c r="AI113" s="433" t="s">
        <v>156</v>
      </c>
      <c r="AJ113" s="430" t="s">
        <v>152</v>
      </c>
      <c r="AK113" s="431"/>
      <c r="AL113" s="431"/>
      <c r="AM113" s="432"/>
      <c r="AN113" s="433" t="s">
        <v>156</v>
      </c>
      <c r="AO113" s="430" t="s">
        <v>152</v>
      </c>
      <c r="AP113" s="431"/>
      <c r="AQ113" s="431"/>
      <c r="AR113" s="432"/>
      <c r="AS113" s="433" t="s">
        <v>156</v>
      </c>
      <c r="AT113" s="430" t="s">
        <v>152</v>
      </c>
      <c r="AU113" s="431"/>
      <c r="AV113" s="431"/>
      <c r="AW113" s="432"/>
      <c r="AX113" s="433" t="s">
        <v>156</v>
      </c>
    </row>
    <row r="114" spans="2:50" hidden="1">
      <c r="B114" s="433"/>
      <c r="C114" s="433"/>
      <c r="D114" s="433"/>
      <c r="E114" s="433" t="s">
        <v>148</v>
      </c>
      <c r="F114" s="433"/>
      <c r="G114" s="433"/>
      <c r="H114" s="441"/>
      <c r="I114" s="434" t="s">
        <v>148</v>
      </c>
      <c r="J114" s="434"/>
      <c r="K114" s="434"/>
      <c r="L114" s="434"/>
      <c r="M114" s="434"/>
      <c r="N114" s="463"/>
      <c r="O114" s="463"/>
      <c r="P114" s="430" t="s">
        <v>153</v>
      </c>
      <c r="Q114" s="431"/>
      <c r="R114" s="431"/>
      <c r="S114" s="432"/>
      <c r="T114" s="433"/>
      <c r="U114" s="430" t="s">
        <v>153</v>
      </c>
      <c r="V114" s="431"/>
      <c r="W114" s="431"/>
      <c r="X114" s="432"/>
      <c r="Y114" s="433"/>
      <c r="Z114" s="430" t="s">
        <v>153</v>
      </c>
      <c r="AA114" s="431"/>
      <c r="AB114" s="431"/>
      <c r="AC114" s="432"/>
      <c r="AD114" s="433"/>
      <c r="AE114" s="430" t="s">
        <v>153</v>
      </c>
      <c r="AF114" s="431"/>
      <c r="AG114" s="431"/>
      <c r="AH114" s="432"/>
      <c r="AI114" s="433"/>
      <c r="AJ114" s="430" t="s">
        <v>153</v>
      </c>
      <c r="AK114" s="431"/>
      <c r="AL114" s="431"/>
      <c r="AM114" s="432"/>
      <c r="AN114" s="433"/>
      <c r="AO114" s="430" t="s">
        <v>153</v>
      </c>
      <c r="AP114" s="431"/>
      <c r="AQ114" s="431"/>
      <c r="AR114" s="432"/>
      <c r="AS114" s="433"/>
      <c r="AT114" s="430" t="s">
        <v>153</v>
      </c>
      <c r="AU114" s="431"/>
      <c r="AV114" s="431"/>
      <c r="AW114" s="432"/>
      <c r="AX114" s="433"/>
    </row>
    <row r="115" spans="2:50" hidden="1">
      <c r="B115" s="433"/>
      <c r="C115" s="433"/>
      <c r="D115" s="433"/>
      <c r="E115" s="94" t="s">
        <v>150</v>
      </c>
      <c r="F115" s="94" t="s">
        <v>151</v>
      </c>
      <c r="G115" s="94" t="s">
        <v>154</v>
      </c>
      <c r="H115" s="442"/>
      <c r="I115" s="153" t="s">
        <v>150</v>
      </c>
      <c r="J115" s="153" t="s">
        <v>151</v>
      </c>
      <c r="K115" s="153" t="s">
        <v>154</v>
      </c>
      <c r="L115" s="434"/>
      <c r="M115" s="434"/>
      <c r="N115" s="463"/>
      <c r="O115" s="463"/>
      <c r="P115" s="94" t="s">
        <v>150</v>
      </c>
      <c r="Q115" s="94" t="s">
        <v>151</v>
      </c>
      <c r="R115" s="94" t="s">
        <v>154</v>
      </c>
      <c r="S115" s="94" t="s">
        <v>168</v>
      </c>
      <c r="T115" s="433"/>
      <c r="U115" s="94" t="s">
        <v>150</v>
      </c>
      <c r="V115" s="94" t="s">
        <v>151</v>
      </c>
      <c r="W115" s="94" t="s">
        <v>154</v>
      </c>
      <c r="X115" s="94" t="s">
        <v>168</v>
      </c>
      <c r="Y115" s="433"/>
      <c r="Z115" s="94" t="s">
        <v>150</v>
      </c>
      <c r="AA115" s="94" t="s">
        <v>151</v>
      </c>
      <c r="AB115" s="94" t="s">
        <v>154</v>
      </c>
      <c r="AC115" s="94" t="s">
        <v>168</v>
      </c>
      <c r="AD115" s="433"/>
      <c r="AE115" s="94" t="s">
        <v>150</v>
      </c>
      <c r="AF115" s="94" t="s">
        <v>151</v>
      </c>
      <c r="AG115" s="94" t="s">
        <v>154</v>
      </c>
      <c r="AH115" s="94" t="s">
        <v>168</v>
      </c>
      <c r="AI115" s="433"/>
      <c r="AJ115" s="94" t="s">
        <v>150</v>
      </c>
      <c r="AK115" s="94" t="s">
        <v>151</v>
      </c>
      <c r="AL115" s="94" t="s">
        <v>154</v>
      </c>
      <c r="AM115" s="94" t="s">
        <v>168</v>
      </c>
      <c r="AN115" s="433"/>
      <c r="AO115" s="94" t="s">
        <v>150</v>
      </c>
      <c r="AP115" s="94" t="s">
        <v>151</v>
      </c>
      <c r="AQ115" s="94" t="s">
        <v>154</v>
      </c>
      <c r="AR115" s="94" t="s">
        <v>168</v>
      </c>
      <c r="AS115" s="433"/>
      <c r="AT115" s="94" t="s">
        <v>150</v>
      </c>
      <c r="AU115" s="94" t="s">
        <v>151</v>
      </c>
      <c r="AV115" s="94" t="s">
        <v>154</v>
      </c>
      <c r="AW115" s="94" t="s">
        <v>168</v>
      </c>
      <c r="AX115" s="433"/>
    </row>
    <row r="116" spans="2:50" hidden="1">
      <c r="B116" s="435" t="s">
        <v>234</v>
      </c>
      <c r="C116" s="95">
        <v>1</v>
      </c>
      <c r="D116" s="95" t="s">
        <v>428</v>
      </c>
      <c r="E116" s="95">
        <v>20</v>
      </c>
      <c r="F116" s="95">
        <v>2400</v>
      </c>
      <c r="G116" s="178">
        <f>F116/E116</f>
        <v>120</v>
      </c>
      <c r="H116" s="435">
        <f>AVERAGE(G116:G132)</f>
        <v>136.3093395252838</v>
      </c>
      <c r="I116" s="154">
        <f t="shared" ref="I116:I132" si="118">IFERROR(AVERAGE(P116,U116,Z116,AE116,AJ116,AO116,AT116),"")</f>
        <v>20</v>
      </c>
      <c r="J116" s="154">
        <f t="shared" ref="J116:J132" si="119">IFERROR(AVERAGE(Q116,V116,AA116,AF116,AK116,AP116,AU116),"")</f>
        <v>2255.5594271334767</v>
      </c>
      <c r="K116" s="155">
        <f t="shared" ref="K116:K132" si="120">IFERROR(AVERAGE(R116,W116,AB116,AG116,AL116,AQ116,AV116),"")</f>
        <v>112.77797135667383</v>
      </c>
      <c r="L116" s="437">
        <f>IFERROR(AVERAGE(K116:K132),"-")</f>
        <v>128.356901161514</v>
      </c>
      <c r="M116" s="154">
        <f>IFERROR(RANK(K116, K$116:K$132),"")</f>
        <v>16</v>
      </c>
      <c r="N116" s="463"/>
      <c r="O116" s="463"/>
      <c r="P116" s="95">
        <v>20</v>
      </c>
      <c r="Q116" s="152">
        <v>2246.7226890756306</v>
      </c>
      <c r="R116" s="178">
        <f>IFERROR(Q116/P116,"")</f>
        <v>112.33613445378153</v>
      </c>
      <c r="S116" s="95">
        <f>IFERROR(RANK(R116, R$116:R$132),"")</f>
        <v>16</v>
      </c>
      <c r="T116" s="460">
        <f>AVERAGE(R116:R132)</f>
        <v>128.21677337384278</v>
      </c>
      <c r="U116" s="95">
        <v>20</v>
      </c>
      <c r="V116" s="152">
        <v>2263.8260869565215</v>
      </c>
      <c r="W116" s="178">
        <f>IFERROR(V116/U116,"")</f>
        <v>113.19130434782608</v>
      </c>
      <c r="X116" s="95">
        <f>IFERROR(RANK(W116, W$116:W$132),"")</f>
        <v>15</v>
      </c>
      <c r="Y116" s="460">
        <f>AVERAGE(W116:W132)</f>
        <v>128.42127952153729</v>
      </c>
      <c r="Z116" s="95">
        <v>20</v>
      </c>
      <c r="AA116" s="152">
        <v>2262.2222222222226</v>
      </c>
      <c r="AB116" s="178">
        <f>IFERROR(AA116/Z116,"")</f>
        <v>113.11111111111113</v>
      </c>
      <c r="AC116" s="95">
        <f>IFERROR(RANK(AB116, AB$116:AB$132),"")</f>
        <v>16</v>
      </c>
      <c r="AD116" s="460">
        <f>AVERAGE(AB116:AB132)</f>
        <v>128.48382842579295</v>
      </c>
      <c r="AE116" s="95">
        <v>20</v>
      </c>
      <c r="AF116" s="152">
        <v>2251.7647058823536</v>
      </c>
      <c r="AG116" s="178">
        <f>IFERROR(AF116/AE116,"")</f>
        <v>112.58823529411768</v>
      </c>
      <c r="AH116" s="95">
        <f>IFERROR(RANK(AG116, AG$116:AG$132),"")</f>
        <v>16</v>
      </c>
      <c r="AI116" s="460">
        <f>AVERAGE(AG116:AG132)</f>
        <v>128.54490835955232</v>
      </c>
      <c r="AJ116" s="95">
        <v>20</v>
      </c>
      <c r="AK116" s="152">
        <v>2262.962962962963</v>
      </c>
      <c r="AL116" s="178">
        <f>IFERROR(AK116/AJ116,"")</f>
        <v>113.14814814814815</v>
      </c>
      <c r="AM116" s="95">
        <f>IFERROR(RANK(AL116, AL$116:AL$132),"")</f>
        <v>16</v>
      </c>
      <c r="AN116" s="460">
        <f>AVERAGE(AL116:AL132)</f>
        <v>128.35535121583942</v>
      </c>
      <c r="AO116" s="95">
        <v>20</v>
      </c>
      <c r="AP116" s="152">
        <v>2251.1811023622049</v>
      </c>
      <c r="AQ116" s="178">
        <f>IFERROR(AP116/AO116,"")</f>
        <v>112.55905511811025</v>
      </c>
      <c r="AR116" s="95">
        <f>IFERROR(RANK(AQ116, AQ$116:AQ$132),"")</f>
        <v>16</v>
      </c>
      <c r="AS116" s="460">
        <f>AVERAGE(AQ116:AQ132)</f>
        <v>128.25928280621739</v>
      </c>
      <c r="AT116" s="95">
        <v>20</v>
      </c>
      <c r="AU116" s="152">
        <v>2250.2362204724409</v>
      </c>
      <c r="AV116" s="178">
        <f>IFERROR(AU116/AT116,"")</f>
        <v>112.51181102362204</v>
      </c>
      <c r="AW116" s="95">
        <f>IFERROR(RANK(AV116, AV$116:AV$132),"")</f>
        <v>15</v>
      </c>
      <c r="AX116" s="460">
        <f>AVERAGE(AV116:AV132)</f>
        <v>128.21688442781593</v>
      </c>
    </row>
    <row r="117" spans="2:50" hidden="1">
      <c r="B117" s="435"/>
      <c r="C117" s="95">
        <v>2</v>
      </c>
      <c r="D117" s="95" t="s">
        <v>429</v>
      </c>
      <c r="E117" s="95">
        <v>18</v>
      </c>
      <c r="F117" s="95">
        <v>2400</v>
      </c>
      <c r="G117" s="178">
        <f t="shared" ref="G117:G131" si="121">F117/E117</f>
        <v>133.33333333333334</v>
      </c>
      <c r="H117" s="435"/>
      <c r="I117" s="154">
        <f t="shared" si="118"/>
        <v>18</v>
      </c>
      <c r="J117" s="154">
        <f t="shared" si="119"/>
        <v>2258.2741351172212</v>
      </c>
      <c r="K117" s="155">
        <f t="shared" si="120"/>
        <v>125.45967417317895</v>
      </c>
      <c r="L117" s="438"/>
      <c r="M117" s="154">
        <f t="shared" ref="M117:M132" si="122">IFERROR(RANK(K117, K$116:K$132),"")</f>
        <v>8</v>
      </c>
      <c r="N117" s="463"/>
      <c r="O117" s="463"/>
      <c r="P117" s="95">
        <v>18</v>
      </c>
      <c r="Q117" s="152">
        <v>2260.6015037593984</v>
      </c>
      <c r="R117" s="178">
        <f t="shared" ref="R117:R132" si="123">IFERROR(Q117/P117,"")</f>
        <v>125.58897243107769</v>
      </c>
      <c r="S117" s="95">
        <f t="shared" ref="S117:S132" si="124">IFERROR(RANK(R117, R$116:R$132),"")</f>
        <v>9</v>
      </c>
      <c r="T117" s="461"/>
      <c r="U117" s="95">
        <v>18</v>
      </c>
      <c r="V117" s="152">
        <v>2262.2399999999998</v>
      </c>
      <c r="W117" s="178">
        <f t="shared" ref="W117:W132" si="125">IFERROR(V117/U117,"")</f>
        <v>125.67999999999999</v>
      </c>
      <c r="X117" s="95">
        <f t="shared" ref="X117:X132" si="126">IFERROR(RANK(W117, W$116:W$132),"")</f>
        <v>8</v>
      </c>
      <c r="Y117" s="461"/>
      <c r="Z117" s="95">
        <v>18</v>
      </c>
      <c r="AA117" s="152">
        <v>2258.5000000000005</v>
      </c>
      <c r="AB117" s="178">
        <f t="shared" ref="AB117:AB132" si="127">IFERROR(AA117/Z117,"")</f>
        <v>125.47222222222224</v>
      </c>
      <c r="AC117" s="95">
        <f t="shared" ref="AC117:AC132" si="128">IFERROR(RANK(AB117, AB$116:AB$132),"")</f>
        <v>8</v>
      </c>
      <c r="AD117" s="461"/>
      <c r="AE117" s="95">
        <v>18</v>
      </c>
      <c r="AF117" s="152">
        <v>2263.4482758620688</v>
      </c>
      <c r="AG117" s="178">
        <f t="shared" ref="AG117:AG132" si="129">IFERROR(AF117/AE117,"")</f>
        <v>125.7471264367816</v>
      </c>
      <c r="AH117" s="95">
        <f t="shared" ref="AH117:AH132" si="130">IFERROR(RANK(AG117, AG$116:AG$132),"")</f>
        <v>8</v>
      </c>
      <c r="AI117" s="461"/>
      <c r="AJ117" s="95">
        <v>18</v>
      </c>
      <c r="AK117" s="152">
        <v>2243.9999999999995</v>
      </c>
      <c r="AL117" s="178">
        <f t="shared" ref="AL117:AL132" si="131">IFERROR(AK117/AJ117,"")</f>
        <v>124.66666666666664</v>
      </c>
      <c r="AM117" s="95">
        <f t="shared" ref="AM117:AM132" si="132">IFERROR(RANK(AL117, AL$116:AL$132),"")</f>
        <v>10</v>
      </c>
      <c r="AN117" s="461"/>
      <c r="AO117" s="95">
        <v>18</v>
      </c>
      <c r="AP117" s="152">
        <v>2263.3082706766918</v>
      </c>
      <c r="AQ117" s="178">
        <f t="shared" ref="AQ117:AQ132" si="133">IFERROR(AP117/AO117,"")</f>
        <v>125.73934837092732</v>
      </c>
      <c r="AR117" s="95">
        <f t="shared" ref="AR117:AR132" si="134">IFERROR(RANK(AQ117, AQ$116:AQ$132),"")</f>
        <v>7</v>
      </c>
      <c r="AS117" s="461"/>
      <c r="AT117" s="95">
        <v>18</v>
      </c>
      <c r="AU117" s="152">
        <v>2255.8208955223881</v>
      </c>
      <c r="AV117" s="178">
        <f t="shared" ref="AV117:AV132" si="135">IFERROR(AU117/AT117,"")</f>
        <v>125.32338308457712</v>
      </c>
      <c r="AW117" s="95">
        <f t="shared" ref="AW117:AW132" si="136">IFERROR(RANK(AV117, AV$116:AV$132),"")</f>
        <v>8</v>
      </c>
      <c r="AX117" s="461"/>
    </row>
    <row r="118" spans="2:50" hidden="1">
      <c r="B118" s="435"/>
      <c r="C118" s="95">
        <v>3</v>
      </c>
      <c r="D118" s="95" t="s">
        <v>430</v>
      </c>
      <c r="E118" s="95">
        <v>16</v>
      </c>
      <c r="F118" s="95">
        <v>2400</v>
      </c>
      <c r="G118" s="178">
        <f t="shared" si="121"/>
        <v>150</v>
      </c>
      <c r="H118" s="435"/>
      <c r="I118" s="154">
        <f t="shared" si="118"/>
        <v>16</v>
      </c>
      <c r="J118" s="154">
        <f t="shared" si="119"/>
        <v>2253.0489177935169</v>
      </c>
      <c r="K118" s="155">
        <f t="shared" si="120"/>
        <v>140.81555736209481</v>
      </c>
      <c r="L118" s="438"/>
      <c r="M118" s="154">
        <f t="shared" si="122"/>
        <v>4</v>
      </c>
      <c r="N118" s="463"/>
      <c r="O118" s="463"/>
      <c r="P118" s="95">
        <v>16</v>
      </c>
      <c r="Q118" s="152">
        <v>2258.2001150086267</v>
      </c>
      <c r="R118" s="178">
        <f t="shared" si="123"/>
        <v>141.13750718803917</v>
      </c>
      <c r="S118" s="95">
        <f t="shared" si="124"/>
        <v>3</v>
      </c>
      <c r="T118" s="461"/>
      <c r="U118" s="95">
        <v>16</v>
      </c>
      <c r="V118" s="152">
        <v>2259.1709002235311</v>
      </c>
      <c r="W118" s="178">
        <f t="shared" si="125"/>
        <v>141.1981812639707</v>
      </c>
      <c r="X118" s="95">
        <f t="shared" si="126"/>
        <v>4</v>
      </c>
      <c r="Y118" s="461"/>
      <c r="Z118" s="95">
        <v>16</v>
      </c>
      <c r="AA118" s="152">
        <v>2255.2389037108896</v>
      </c>
      <c r="AB118" s="178">
        <f t="shared" si="127"/>
        <v>140.9524314819306</v>
      </c>
      <c r="AC118" s="95">
        <f t="shared" si="128"/>
        <v>4</v>
      </c>
      <c r="AD118" s="461"/>
      <c r="AE118" s="95">
        <v>16</v>
      </c>
      <c r="AF118" s="152">
        <v>2247.5</v>
      </c>
      <c r="AG118" s="178">
        <f t="shared" si="129"/>
        <v>140.46875</v>
      </c>
      <c r="AH118" s="95">
        <f t="shared" si="130"/>
        <v>4</v>
      </c>
      <c r="AI118" s="461"/>
      <c r="AJ118" s="95">
        <v>16</v>
      </c>
      <c r="AK118" s="152">
        <v>2253.0538922155688</v>
      </c>
      <c r="AL118" s="178">
        <f t="shared" si="131"/>
        <v>140.81586826347305</v>
      </c>
      <c r="AM118" s="95">
        <f t="shared" si="132"/>
        <v>4</v>
      </c>
      <c r="AN118" s="461"/>
      <c r="AO118" s="95">
        <v>16</v>
      </c>
      <c r="AP118" s="152">
        <v>2248.0434782608695</v>
      </c>
      <c r="AQ118" s="178">
        <f t="shared" si="133"/>
        <v>140.50271739130434</v>
      </c>
      <c r="AR118" s="95">
        <f t="shared" si="134"/>
        <v>4</v>
      </c>
      <c r="AS118" s="461"/>
      <c r="AT118" s="95">
        <v>16</v>
      </c>
      <c r="AU118" s="152">
        <v>2250.1351351351341</v>
      </c>
      <c r="AV118" s="178">
        <f t="shared" si="135"/>
        <v>140.63344594594588</v>
      </c>
      <c r="AW118" s="95">
        <f t="shared" si="136"/>
        <v>4</v>
      </c>
      <c r="AX118" s="461"/>
    </row>
    <row r="119" spans="2:50" hidden="1">
      <c r="B119" s="435"/>
      <c r="C119" s="95">
        <v>4</v>
      </c>
      <c r="D119" s="95" t="s">
        <v>431</v>
      </c>
      <c r="E119" s="95">
        <v>18</v>
      </c>
      <c r="F119" s="95">
        <v>2400</v>
      </c>
      <c r="G119" s="178">
        <f t="shared" si="121"/>
        <v>133.33333333333334</v>
      </c>
      <c r="H119" s="435"/>
      <c r="I119" s="154">
        <f t="shared" si="118"/>
        <v>18</v>
      </c>
      <c r="J119" s="154">
        <f t="shared" si="119"/>
        <v>2255.076305100336</v>
      </c>
      <c r="K119" s="155">
        <f t="shared" si="120"/>
        <v>125.28201695001869</v>
      </c>
      <c r="L119" s="438"/>
      <c r="M119" s="154">
        <f t="shared" si="122"/>
        <v>10</v>
      </c>
      <c r="N119" s="463"/>
      <c r="O119" s="463"/>
      <c r="P119" s="95">
        <v>18</v>
      </c>
      <c r="Q119" s="152">
        <v>2255.0847457627119</v>
      </c>
      <c r="R119" s="178">
        <f t="shared" si="123"/>
        <v>125.28248587570621</v>
      </c>
      <c r="S119" s="95">
        <f t="shared" si="124"/>
        <v>10</v>
      </c>
      <c r="T119" s="461"/>
      <c r="U119" s="95">
        <v>18</v>
      </c>
      <c r="V119" s="152">
        <v>2253.5135135135133</v>
      </c>
      <c r="W119" s="178">
        <f t="shared" si="125"/>
        <v>125.19519519519518</v>
      </c>
      <c r="X119" s="95">
        <f t="shared" si="126"/>
        <v>9</v>
      </c>
      <c r="Y119" s="461"/>
      <c r="Z119" s="95">
        <v>18</v>
      </c>
      <c r="AA119" s="152">
        <v>2255.76923076923</v>
      </c>
      <c r="AB119" s="178">
        <f t="shared" si="127"/>
        <v>125.32051282051277</v>
      </c>
      <c r="AC119" s="95">
        <f t="shared" si="128"/>
        <v>10</v>
      </c>
      <c r="AD119" s="461"/>
      <c r="AE119" s="95">
        <v>18</v>
      </c>
      <c r="AF119" s="152">
        <v>2257.7777777777774</v>
      </c>
      <c r="AG119" s="178">
        <f t="shared" si="129"/>
        <v>125.43209876543207</v>
      </c>
      <c r="AH119" s="95">
        <f t="shared" si="130"/>
        <v>9</v>
      </c>
      <c r="AI119" s="461"/>
      <c r="AJ119" s="95">
        <v>18</v>
      </c>
      <c r="AK119" s="152">
        <v>2248.9411764705878</v>
      </c>
      <c r="AL119" s="178">
        <f t="shared" si="131"/>
        <v>124.94117647058822</v>
      </c>
      <c r="AM119" s="95">
        <f t="shared" si="132"/>
        <v>8</v>
      </c>
      <c r="AN119" s="461"/>
      <c r="AO119" s="95">
        <v>18</v>
      </c>
      <c r="AP119" s="152">
        <v>2262.4137931034484</v>
      </c>
      <c r="AQ119" s="178">
        <f t="shared" si="133"/>
        <v>125.68965517241379</v>
      </c>
      <c r="AR119" s="95">
        <f t="shared" si="134"/>
        <v>8</v>
      </c>
      <c r="AS119" s="461"/>
      <c r="AT119" s="95">
        <v>18</v>
      </c>
      <c r="AU119" s="152">
        <v>2252.0338983050847</v>
      </c>
      <c r="AV119" s="178">
        <f t="shared" si="135"/>
        <v>125.11299435028248</v>
      </c>
      <c r="AW119" s="95">
        <f t="shared" si="136"/>
        <v>9</v>
      </c>
      <c r="AX119" s="461"/>
    </row>
    <row r="120" spans="2:50" hidden="1">
      <c r="B120" s="435"/>
      <c r="C120" s="95">
        <v>5</v>
      </c>
      <c r="D120" s="95" t="s">
        <v>432</v>
      </c>
      <c r="E120" s="95">
        <v>16</v>
      </c>
      <c r="F120" s="95">
        <v>2400</v>
      </c>
      <c r="G120" s="178">
        <f t="shared" si="121"/>
        <v>150</v>
      </c>
      <c r="H120" s="435"/>
      <c r="I120" s="154">
        <f t="shared" si="118"/>
        <v>16</v>
      </c>
      <c r="J120" s="154">
        <f t="shared" si="119"/>
        <v>2275.7282337678744</v>
      </c>
      <c r="K120" s="155">
        <f t="shared" si="120"/>
        <v>142.23301461049215</v>
      </c>
      <c r="L120" s="438"/>
      <c r="M120" s="154">
        <f t="shared" si="122"/>
        <v>3</v>
      </c>
      <c r="N120" s="463"/>
      <c r="O120" s="463"/>
      <c r="P120" s="95">
        <v>16</v>
      </c>
      <c r="Q120" s="152">
        <v>2256.4705882352919</v>
      </c>
      <c r="R120" s="178">
        <f t="shared" si="123"/>
        <v>141.02941176470574</v>
      </c>
      <c r="S120" s="95">
        <f t="shared" si="124"/>
        <v>4</v>
      </c>
      <c r="T120" s="461"/>
      <c r="U120" s="95">
        <v>16</v>
      </c>
      <c r="V120" s="152">
        <v>2283.6000000000004</v>
      </c>
      <c r="W120" s="178">
        <f t="shared" si="125"/>
        <v>142.72500000000002</v>
      </c>
      <c r="X120" s="95">
        <f t="shared" si="126"/>
        <v>3</v>
      </c>
      <c r="Y120" s="461"/>
      <c r="Z120" s="95">
        <v>16</v>
      </c>
      <c r="AA120" s="152">
        <v>2270.2040816326535</v>
      </c>
      <c r="AB120" s="178">
        <f t="shared" si="127"/>
        <v>141.88775510204084</v>
      </c>
      <c r="AC120" s="95">
        <f t="shared" si="128"/>
        <v>3</v>
      </c>
      <c r="AD120" s="461"/>
      <c r="AE120" s="95">
        <v>16</v>
      </c>
      <c r="AF120" s="152">
        <v>2281.5789473684194</v>
      </c>
      <c r="AG120" s="178">
        <f t="shared" si="129"/>
        <v>142.59868421052622</v>
      </c>
      <c r="AH120" s="95">
        <f t="shared" si="130"/>
        <v>3</v>
      </c>
      <c r="AI120" s="461"/>
      <c r="AJ120" s="95">
        <v>16</v>
      </c>
      <c r="AK120" s="152">
        <v>2295.789473684209</v>
      </c>
      <c r="AL120" s="178">
        <f t="shared" si="131"/>
        <v>143.48684210526307</v>
      </c>
      <c r="AM120" s="95">
        <f t="shared" si="132"/>
        <v>3</v>
      </c>
      <c r="AN120" s="461"/>
      <c r="AO120" s="95">
        <v>16</v>
      </c>
      <c r="AP120" s="152">
        <v>2257.0000000000023</v>
      </c>
      <c r="AQ120" s="178">
        <f t="shared" si="133"/>
        <v>141.06250000000014</v>
      </c>
      <c r="AR120" s="95">
        <f t="shared" si="134"/>
        <v>3</v>
      </c>
      <c r="AS120" s="461"/>
      <c r="AT120" s="95">
        <v>16</v>
      </c>
      <c r="AU120" s="152">
        <v>2285.4545454545469</v>
      </c>
      <c r="AV120" s="178">
        <f t="shared" si="135"/>
        <v>142.84090909090918</v>
      </c>
      <c r="AW120" s="95">
        <f t="shared" si="136"/>
        <v>3</v>
      </c>
      <c r="AX120" s="461"/>
    </row>
    <row r="121" spans="2:50" hidden="1">
      <c r="B121" s="435"/>
      <c r="C121" s="95">
        <v>6</v>
      </c>
      <c r="D121" s="95" t="s">
        <v>433</v>
      </c>
      <c r="E121" s="95">
        <v>18</v>
      </c>
      <c r="F121" s="95">
        <v>2400</v>
      </c>
      <c r="G121" s="178">
        <f t="shared" si="121"/>
        <v>133.33333333333334</v>
      </c>
      <c r="H121" s="435"/>
      <c r="I121" s="154">
        <f t="shared" si="118"/>
        <v>18</v>
      </c>
      <c r="J121" s="154">
        <f t="shared" si="119"/>
        <v>2257.0117285977876</v>
      </c>
      <c r="K121" s="155">
        <f t="shared" si="120"/>
        <v>125.38954047765488</v>
      </c>
      <c r="L121" s="438"/>
      <c r="M121" s="154">
        <f t="shared" si="122"/>
        <v>9</v>
      </c>
      <c r="N121" s="463"/>
      <c r="O121" s="463"/>
      <c r="P121" s="95">
        <v>18</v>
      </c>
      <c r="Q121" s="152">
        <v>2264.1236644691967</v>
      </c>
      <c r="R121" s="178">
        <f t="shared" si="123"/>
        <v>125.78464802606648</v>
      </c>
      <c r="S121" s="95">
        <f t="shared" si="124"/>
        <v>7</v>
      </c>
      <c r="T121" s="461"/>
      <c r="U121" s="95">
        <v>18</v>
      </c>
      <c r="V121" s="152">
        <v>2268.9175769612698</v>
      </c>
      <c r="W121" s="178">
        <f t="shared" si="125"/>
        <v>126.05097649784832</v>
      </c>
      <c r="X121" s="95">
        <f t="shared" si="126"/>
        <v>7</v>
      </c>
      <c r="Y121" s="461"/>
      <c r="Z121" s="95">
        <v>18</v>
      </c>
      <c r="AA121" s="152">
        <v>2259.7004716981123</v>
      </c>
      <c r="AB121" s="178">
        <f t="shared" si="127"/>
        <v>125.53891509433957</v>
      </c>
      <c r="AC121" s="95">
        <f t="shared" si="128"/>
        <v>7</v>
      </c>
      <c r="AD121" s="461"/>
      <c r="AE121" s="95">
        <v>18</v>
      </c>
      <c r="AF121" s="152">
        <v>2254.3511450381679</v>
      </c>
      <c r="AG121" s="178">
        <f t="shared" si="129"/>
        <v>125.24173027989822</v>
      </c>
      <c r="AH121" s="95">
        <f t="shared" si="130"/>
        <v>10</v>
      </c>
      <c r="AI121" s="461"/>
      <c r="AJ121" s="95">
        <v>18</v>
      </c>
      <c r="AK121" s="152">
        <v>2248.8549618320612</v>
      </c>
      <c r="AL121" s="178">
        <f t="shared" si="131"/>
        <v>124.93638676844785</v>
      </c>
      <c r="AM121" s="95">
        <f t="shared" si="132"/>
        <v>9</v>
      </c>
      <c r="AN121" s="461"/>
      <c r="AO121" s="95">
        <v>18</v>
      </c>
      <c r="AP121" s="152">
        <v>2251.2992125984247</v>
      </c>
      <c r="AQ121" s="178">
        <f t="shared" si="133"/>
        <v>125.07217847769026</v>
      </c>
      <c r="AR121" s="95">
        <f t="shared" si="134"/>
        <v>10</v>
      </c>
      <c r="AS121" s="461"/>
      <c r="AT121" s="95">
        <v>18</v>
      </c>
      <c r="AU121" s="152">
        <v>2251.8350675872803</v>
      </c>
      <c r="AV121" s="178">
        <f t="shared" si="135"/>
        <v>125.10194819929335</v>
      </c>
      <c r="AW121" s="95">
        <f t="shared" si="136"/>
        <v>10</v>
      </c>
      <c r="AX121" s="461"/>
    </row>
    <row r="122" spans="2:50" hidden="1">
      <c r="B122" s="435"/>
      <c r="C122" s="95">
        <v>7</v>
      </c>
      <c r="D122" s="95" t="s">
        <v>434</v>
      </c>
      <c r="E122" s="95">
        <v>20</v>
      </c>
      <c r="F122" s="95">
        <v>2400</v>
      </c>
      <c r="G122" s="178">
        <f t="shared" si="121"/>
        <v>120</v>
      </c>
      <c r="H122" s="435"/>
      <c r="I122" s="154">
        <f t="shared" si="118"/>
        <v>20</v>
      </c>
      <c r="J122" s="154">
        <f t="shared" si="119"/>
        <v>2269.4474844598353</v>
      </c>
      <c r="K122" s="155">
        <f t="shared" si="120"/>
        <v>113.47237422299177</v>
      </c>
      <c r="L122" s="438"/>
      <c r="M122" s="154">
        <f t="shared" si="122"/>
        <v>15</v>
      </c>
      <c r="N122" s="463"/>
      <c r="O122" s="463"/>
      <c r="P122" s="95">
        <v>20</v>
      </c>
      <c r="Q122" s="152">
        <v>2248.6153846153857</v>
      </c>
      <c r="R122" s="178">
        <f t="shared" si="123"/>
        <v>112.43076923076929</v>
      </c>
      <c r="S122" s="95">
        <f t="shared" si="124"/>
        <v>15</v>
      </c>
      <c r="T122" s="461"/>
      <c r="U122" s="95">
        <v>20</v>
      </c>
      <c r="V122" s="152">
        <v>2259.6774193548381</v>
      </c>
      <c r="W122" s="178">
        <f t="shared" si="125"/>
        <v>112.98387096774191</v>
      </c>
      <c r="X122" s="95">
        <f t="shared" si="126"/>
        <v>16</v>
      </c>
      <c r="Y122" s="461"/>
      <c r="Z122" s="95">
        <v>20</v>
      </c>
      <c r="AA122" s="152">
        <v>2277.9310344827572</v>
      </c>
      <c r="AB122" s="178">
        <f t="shared" si="127"/>
        <v>113.89655172413786</v>
      </c>
      <c r="AC122" s="95">
        <f t="shared" si="128"/>
        <v>15</v>
      </c>
      <c r="AD122" s="461"/>
      <c r="AE122" s="95">
        <v>20</v>
      </c>
      <c r="AF122" s="152">
        <v>2294.6666666666647</v>
      </c>
      <c r="AG122" s="178">
        <f t="shared" si="129"/>
        <v>114.73333333333323</v>
      </c>
      <c r="AH122" s="95">
        <f t="shared" si="130"/>
        <v>15</v>
      </c>
      <c r="AI122" s="461"/>
      <c r="AJ122" s="95">
        <v>20</v>
      </c>
      <c r="AK122" s="152">
        <v>2276.0869565217372</v>
      </c>
      <c r="AL122" s="178">
        <f t="shared" si="131"/>
        <v>113.80434782608685</v>
      </c>
      <c r="AM122" s="95">
        <f t="shared" si="132"/>
        <v>15</v>
      </c>
      <c r="AN122" s="461"/>
      <c r="AO122" s="95">
        <v>20</v>
      </c>
      <c r="AP122" s="152">
        <v>2279.1549295774653</v>
      </c>
      <c r="AQ122" s="178">
        <f t="shared" si="133"/>
        <v>113.95774647887326</v>
      </c>
      <c r="AR122" s="95">
        <f t="shared" si="134"/>
        <v>15</v>
      </c>
      <c r="AS122" s="461"/>
      <c r="AT122" s="95">
        <v>20</v>
      </c>
      <c r="AU122" s="152">
        <v>2250.0000000000005</v>
      </c>
      <c r="AV122" s="178">
        <f t="shared" si="135"/>
        <v>112.50000000000003</v>
      </c>
      <c r="AW122" s="95">
        <f t="shared" si="136"/>
        <v>16</v>
      </c>
      <c r="AX122" s="461"/>
    </row>
    <row r="123" spans="2:50" hidden="1">
      <c r="B123" s="435"/>
      <c r="C123" s="95">
        <v>8</v>
      </c>
      <c r="D123" s="95" t="s">
        <v>436</v>
      </c>
      <c r="E123" s="95">
        <v>19</v>
      </c>
      <c r="F123" s="95">
        <v>2400</v>
      </c>
      <c r="G123" s="178">
        <f t="shared" si="121"/>
        <v>126.31578947368421</v>
      </c>
      <c r="H123" s="435"/>
      <c r="I123" s="154">
        <f t="shared" si="118"/>
        <v>19</v>
      </c>
      <c r="J123" s="154">
        <f t="shared" si="119"/>
        <v>2260.3416161335886</v>
      </c>
      <c r="K123" s="155">
        <f t="shared" si="120"/>
        <v>118.96534821755733</v>
      </c>
      <c r="L123" s="438"/>
      <c r="M123" s="154">
        <f t="shared" si="122"/>
        <v>12</v>
      </c>
      <c r="N123" s="463"/>
      <c r="O123" s="463"/>
      <c r="P123" s="95">
        <v>19</v>
      </c>
      <c r="Q123" s="152">
        <v>2266.8197278911557</v>
      </c>
      <c r="R123" s="178">
        <f t="shared" si="123"/>
        <v>119.30630146795556</v>
      </c>
      <c r="S123" s="95">
        <f t="shared" si="124"/>
        <v>11</v>
      </c>
      <c r="T123" s="461"/>
      <c r="U123" s="95">
        <v>19</v>
      </c>
      <c r="V123" s="152">
        <v>2255.4471788715473</v>
      </c>
      <c r="W123" s="178">
        <f t="shared" si="125"/>
        <v>118.70774625639723</v>
      </c>
      <c r="X123" s="95">
        <f t="shared" si="126"/>
        <v>13</v>
      </c>
      <c r="Y123" s="461"/>
      <c r="Z123" s="95">
        <v>19</v>
      </c>
      <c r="AA123" s="152">
        <v>2271.1276374956778</v>
      </c>
      <c r="AB123" s="178">
        <f t="shared" si="127"/>
        <v>119.53303355240409</v>
      </c>
      <c r="AC123" s="95">
        <f t="shared" si="128"/>
        <v>11</v>
      </c>
      <c r="AD123" s="461"/>
      <c r="AE123" s="95">
        <v>19</v>
      </c>
      <c r="AF123" s="152">
        <v>2251.016949152543</v>
      </c>
      <c r="AG123" s="178">
        <f t="shared" si="129"/>
        <v>118.47457627118648</v>
      </c>
      <c r="AH123" s="95">
        <f t="shared" si="130"/>
        <v>14</v>
      </c>
      <c r="AI123" s="461"/>
      <c r="AJ123" s="95">
        <v>19</v>
      </c>
      <c r="AK123" s="152">
        <v>2248.1739130434785</v>
      </c>
      <c r="AL123" s="178">
        <f t="shared" si="131"/>
        <v>118.32494279176203</v>
      </c>
      <c r="AM123" s="95">
        <f t="shared" si="132"/>
        <v>14</v>
      </c>
      <c r="AN123" s="461"/>
      <c r="AO123" s="95">
        <v>19</v>
      </c>
      <c r="AP123" s="152">
        <v>2271.2059064807208</v>
      </c>
      <c r="AQ123" s="178">
        <f t="shared" si="133"/>
        <v>119.53715297266952</v>
      </c>
      <c r="AR123" s="95">
        <f t="shared" si="134"/>
        <v>11</v>
      </c>
      <c r="AS123" s="461"/>
      <c r="AT123" s="95">
        <v>19</v>
      </c>
      <c r="AU123" s="152">
        <v>2258.5999999999995</v>
      </c>
      <c r="AV123" s="178">
        <f t="shared" si="135"/>
        <v>118.87368421052629</v>
      </c>
      <c r="AW123" s="95">
        <f t="shared" si="136"/>
        <v>12</v>
      </c>
      <c r="AX123" s="461"/>
    </row>
    <row r="124" spans="2:50" hidden="1">
      <c r="B124" s="435"/>
      <c r="C124" s="95">
        <v>9</v>
      </c>
      <c r="D124" s="95" t="s">
        <v>437</v>
      </c>
      <c r="E124" s="95">
        <v>18</v>
      </c>
      <c r="F124" s="95">
        <v>2400</v>
      </c>
      <c r="G124" s="178">
        <f t="shared" si="121"/>
        <v>133.33333333333334</v>
      </c>
      <c r="H124" s="435"/>
      <c r="I124" s="154">
        <f t="shared" si="118"/>
        <v>18</v>
      </c>
      <c r="J124" s="154">
        <f t="shared" si="119"/>
        <v>2261.2814490536248</v>
      </c>
      <c r="K124" s="155">
        <f t="shared" si="120"/>
        <v>125.62674716964582</v>
      </c>
      <c r="L124" s="438"/>
      <c r="M124" s="154">
        <f t="shared" si="122"/>
        <v>7</v>
      </c>
      <c r="N124" s="463"/>
      <c r="O124" s="463"/>
      <c r="P124" s="95">
        <v>18</v>
      </c>
      <c r="Q124" s="152">
        <v>2261.4432989690727</v>
      </c>
      <c r="R124" s="178">
        <f t="shared" si="123"/>
        <v>125.63573883161514</v>
      </c>
      <c r="S124" s="95">
        <f t="shared" si="124"/>
        <v>8</v>
      </c>
      <c r="T124" s="461"/>
      <c r="U124" s="95">
        <v>18</v>
      </c>
      <c r="V124" s="152">
        <v>2252.2105263157896</v>
      </c>
      <c r="W124" s="178">
        <f t="shared" si="125"/>
        <v>125.12280701754386</v>
      </c>
      <c r="X124" s="95">
        <f t="shared" si="126"/>
        <v>10</v>
      </c>
      <c r="Y124" s="461"/>
      <c r="Z124" s="95">
        <v>18</v>
      </c>
      <c r="AA124" s="152">
        <v>2256.7741935483873</v>
      </c>
      <c r="AB124" s="178">
        <f t="shared" si="127"/>
        <v>125.37634408602152</v>
      </c>
      <c r="AC124" s="95">
        <f t="shared" si="128"/>
        <v>9</v>
      </c>
      <c r="AD124" s="461"/>
      <c r="AE124" s="95">
        <v>18</v>
      </c>
      <c r="AF124" s="152">
        <v>2271.6666666666674</v>
      </c>
      <c r="AG124" s="178">
        <f t="shared" si="129"/>
        <v>126.20370370370375</v>
      </c>
      <c r="AH124" s="95">
        <f t="shared" si="130"/>
        <v>7</v>
      </c>
      <c r="AI124" s="461"/>
      <c r="AJ124" s="95">
        <v>18</v>
      </c>
      <c r="AK124" s="152">
        <v>2264.1666666666674</v>
      </c>
      <c r="AL124" s="178">
        <f t="shared" si="131"/>
        <v>125.78703703703708</v>
      </c>
      <c r="AM124" s="95">
        <f t="shared" si="132"/>
        <v>7</v>
      </c>
      <c r="AN124" s="461"/>
      <c r="AO124" s="95">
        <v>18</v>
      </c>
      <c r="AP124" s="152">
        <v>2258.2857142857133</v>
      </c>
      <c r="AQ124" s="178">
        <f t="shared" si="133"/>
        <v>125.46031746031741</v>
      </c>
      <c r="AR124" s="95">
        <f t="shared" si="134"/>
        <v>9</v>
      </c>
      <c r="AS124" s="461"/>
      <c r="AT124" s="95">
        <v>18</v>
      </c>
      <c r="AU124" s="152">
        <v>2264.4230769230762</v>
      </c>
      <c r="AV124" s="178">
        <f t="shared" si="135"/>
        <v>125.80128205128202</v>
      </c>
      <c r="AW124" s="95">
        <f t="shared" si="136"/>
        <v>7</v>
      </c>
      <c r="AX124" s="461"/>
    </row>
    <row r="125" spans="2:50" hidden="1">
      <c r="B125" s="435"/>
      <c r="C125" s="95">
        <v>10</v>
      </c>
      <c r="D125" s="95" t="s">
        <v>438</v>
      </c>
      <c r="E125" s="95">
        <v>19</v>
      </c>
      <c r="F125" s="95">
        <v>2400</v>
      </c>
      <c r="G125" s="178">
        <f t="shared" si="121"/>
        <v>126.31578947368421</v>
      </c>
      <c r="H125" s="435"/>
      <c r="I125" s="154">
        <f t="shared" si="118"/>
        <v>19</v>
      </c>
      <c r="J125" s="154">
        <f t="shared" si="119"/>
        <v>2259.5861586073088</v>
      </c>
      <c r="K125" s="155">
        <f t="shared" si="120"/>
        <v>118.92558729512152</v>
      </c>
      <c r="L125" s="438"/>
      <c r="M125" s="154">
        <f t="shared" si="122"/>
        <v>13</v>
      </c>
      <c r="N125" s="463"/>
      <c r="O125" s="463"/>
      <c r="P125" s="95">
        <v>19</v>
      </c>
      <c r="Q125" s="152">
        <v>2259.6635828427252</v>
      </c>
      <c r="R125" s="178">
        <f t="shared" si="123"/>
        <v>118.92966225488027</v>
      </c>
      <c r="S125" s="95">
        <f t="shared" si="124"/>
        <v>12</v>
      </c>
      <c r="T125" s="461"/>
      <c r="U125" s="95">
        <v>19</v>
      </c>
      <c r="V125" s="152">
        <v>2267.2232645403378</v>
      </c>
      <c r="W125" s="178">
        <f t="shared" si="125"/>
        <v>119.32754023896514</v>
      </c>
      <c r="X125" s="95">
        <f t="shared" si="126"/>
        <v>12</v>
      </c>
      <c r="Y125" s="461"/>
      <c r="Z125" s="95">
        <v>19</v>
      </c>
      <c r="AA125" s="152">
        <v>2261.873614190687</v>
      </c>
      <c r="AB125" s="178">
        <f t="shared" si="127"/>
        <v>119.04597969424668</v>
      </c>
      <c r="AC125" s="95">
        <f t="shared" si="128"/>
        <v>14</v>
      </c>
      <c r="AD125" s="461"/>
      <c r="AE125" s="95">
        <v>19</v>
      </c>
      <c r="AF125" s="152">
        <v>2263.3333333333335</v>
      </c>
      <c r="AG125" s="178">
        <f t="shared" si="129"/>
        <v>119.12280701754386</v>
      </c>
      <c r="AH125" s="95">
        <f t="shared" si="130"/>
        <v>12</v>
      </c>
      <c r="AI125" s="461"/>
      <c r="AJ125" s="95">
        <v>19</v>
      </c>
      <c r="AK125" s="152">
        <v>2250.6382978723409</v>
      </c>
      <c r="AL125" s="178">
        <f t="shared" si="131"/>
        <v>118.45464725643899</v>
      </c>
      <c r="AM125" s="95">
        <f t="shared" si="132"/>
        <v>13</v>
      </c>
      <c r="AN125" s="461"/>
      <c r="AO125" s="95">
        <v>19</v>
      </c>
      <c r="AP125" s="152">
        <v>2262.4285714285716</v>
      </c>
      <c r="AQ125" s="178">
        <f t="shared" si="133"/>
        <v>119.07518796992481</v>
      </c>
      <c r="AR125" s="95">
        <f t="shared" si="134"/>
        <v>13</v>
      </c>
      <c r="AS125" s="461"/>
      <c r="AT125" s="95">
        <v>19</v>
      </c>
      <c r="AU125" s="152">
        <v>2251.9424460431655</v>
      </c>
      <c r="AV125" s="178">
        <f t="shared" si="135"/>
        <v>118.52328663385082</v>
      </c>
      <c r="AW125" s="95">
        <f t="shared" si="136"/>
        <v>14</v>
      </c>
      <c r="AX125" s="461"/>
    </row>
    <row r="126" spans="2:50" hidden="1">
      <c r="B126" s="435"/>
      <c r="C126" s="95">
        <v>11</v>
      </c>
      <c r="D126" s="95" t="s">
        <v>440</v>
      </c>
      <c r="E126" s="95">
        <v>19</v>
      </c>
      <c r="F126" s="95">
        <v>2400</v>
      </c>
      <c r="G126" s="178">
        <f t="shared" si="121"/>
        <v>126.31578947368421</v>
      </c>
      <c r="H126" s="435"/>
      <c r="I126" s="154">
        <f t="shared" si="118"/>
        <v>19</v>
      </c>
      <c r="J126" s="154">
        <f t="shared" si="119"/>
        <v>2262.0883052457107</v>
      </c>
      <c r="K126" s="155">
        <f t="shared" si="120"/>
        <v>119.05727922345844</v>
      </c>
      <c r="L126" s="438"/>
      <c r="M126" s="154">
        <f t="shared" si="122"/>
        <v>11</v>
      </c>
      <c r="N126" s="463"/>
      <c r="O126" s="463"/>
      <c r="P126" s="95">
        <v>19</v>
      </c>
      <c r="Q126" s="152">
        <v>2254.2857142857142</v>
      </c>
      <c r="R126" s="178">
        <f t="shared" si="123"/>
        <v>118.64661654135338</v>
      </c>
      <c r="S126" s="95">
        <f t="shared" si="124"/>
        <v>14</v>
      </c>
      <c r="T126" s="461"/>
      <c r="U126" s="95">
        <v>19</v>
      </c>
      <c r="V126" s="152">
        <v>2251.4634146341464</v>
      </c>
      <c r="W126" s="178">
        <f t="shared" si="125"/>
        <v>118.49807445442876</v>
      </c>
      <c r="X126" s="95">
        <f t="shared" si="126"/>
        <v>14</v>
      </c>
      <c r="Y126" s="461"/>
      <c r="Z126" s="95">
        <v>19</v>
      </c>
      <c r="AA126" s="152">
        <v>2268.9473684210529</v>
      </c>
      <c r="AB126" s="178">
        <f t="shared" si="127"/>
        <v>119.41828254847647</v>
      </c>
      <c r="AC126" s="95">
        <f t="shared" si="128"/>
        <v>12</v>
      </c>
      <c r="AD126" s="461"/>
      <c r="AE126" s="95">
        <v>19</v>
      </c>
      <c r="AF126" s="152">
        <v>2267.4626865671653</v>
      </c>
      <c r="AG126" s="178">
        <f t="shared" si="129"/>
        <v>119.34014139827185</v>
      </c>
      <c r="AH126" s="95">
        <f t="shared" si="130"/>
        <v>11</v>
      </c>
      <c r="AI126" s="461"/>
      <c r="AJ126" s="95">
        <v>19</v>
      </c>
      <c r="AK126" s="152">
        <v>2267.3076923076924</v>
      </c>
      <c r="AL126" s="178">
        <f t="shared" si="131"/>
        <v>119.33198380566802</v>
      </c>
      <c r="AM126" s="95">
        <f t="shared" si="132"/>
        <v>11</v>
      </c>
      <c r="AN126" s="461"/>
      <c r="AO126" s="95">
        <v>19</v>
      </c>
      <c r="AP126" s="152">
        <v>2267.2941176470595</v>
      </c>
      <c r="AQ126" s="178">
        <f t="shared" si="133"/>
        <v>119.33126934984523</v>
      </c>
      <c r="AR126" s="95">
        <f t="shared" si="134"/>
        <v>12</v>
      </c>
      <c r="AS126" s="461"/>
      <c r="AT126" s="95">
        <v>19</v>
      </c>
      <c r="AU126" s="152">
        <v>2257.8571428571427</v>
      </c>
      <c r="AV126" s="178">
        <f t="shared" si="135"/>
        <v>118.8345864661654</v>
      </c>
      <c r="AW126" s="95">
        <f t="shared" si="136"/>
        <v>13</v>
      </c>
      <c r="AX126" s="461"/>
    </row>
    <row r="127" spans="2:50" hidden="1">
      <c r="B127" s="435"/>
      <c r="C127" s="95">
        <v>12</v>
      </c>
      <c r="D127" s="95" t="s">
        <v>441</v>
      </c>
      <c r="E127" s="95">
        <v>15</v>
      </c>
      <c r="F127" s="95">
        <v>2400</v>
      </c>
      <c r="G127" s="178">
        <f t="shared" si="121"/>
        <v>160</v>
      </c>
      <c r="H127" s="435"/>
      <c r="I127" s="154">
        <f t="shared" si="118"/>
        <v>15</v>
      </c>
      <c r="J127" s="154">
        <f t="shared" si="119"/>
        <v>2253.4819829963531</v>
      </c>
      <c r="K127" s="155">
        <f t="shared" si="120"/>
        <v>150.23213219975688</v>
      </c>
      <c r="L127" s="438"/>
      <c r="M127" s="154">
        <f t="shared" si="122"/>
        <v>2</v>
      </c>
      <c r="N127" s="463"/>
      <c r="O127" s="463"/>
      <c r="P127" s="95">
        <v>15</v>
      </c>
      <c r="Q127" s="152">
        <v>2254.9801300578029</v>
      </c>
      <c r="R127" s="178">
        <f t="shared" si="123"/>
        <v>150.3320086705202</v>
      </c>
      <c r="S127" s="95">
        <f t="shared" si="124"/>
        <v>1</v>
      </c>
      <c r="T127" s="461"/>
      <c r="U127" s="95">
        <v>15</v>
      </c>
      <c r="V127" s="152">
        <v>2256.3214762116495</v>
      </c>
      <c r="W127" s="178">
        <f t="shared" si="125"/>
        <v>150.42143174744331</v>
      </c>
      <c r="X127" s="95">
        <f t="shared" si="126"/>
        <v>1</v>
      </c>
      <c r="Y127" s="461"/>
      <c r="Z127" s="95">
        <v>15</v>
      </c>
      <c r="AA127" s="152">
        <v>2258.1410813852362</v>
      </c>
      <c r="AB127" s="178">
        <f t="shared" si="127"/>
        <v>150.54273875901575</v>
      </c>
      <c r="AC127" s="95">
        <f t="shared" si="128"/>
        <v>1</v>
      </c>
      <c r="AD127" s="461"/>
      <c r="AE127" s="95">
        <v>15</v>
      </c>
      <c r="AF127" s="152">
        <v>2255.6521739130435</v>
      </c>
      <c r="AG127" s="178">
        <f t="shared" si="129"/>
        <v>150.37681159420291</v>
      </c>
      <c r="AH127" s="95">
        <f t="shared" si="130"/>
        <v>1</v>
      </c>
      <c r="AI127" s="461"/>
      <c r="AJ127" s="95">
        <v>15</v>
      </c>
      <c r="AK127" s="152">
        <v>2250.5607476635514</v>
      </c>
      <c r="AL127" s="178">
        <f t="shared" si="131"/>
        <v>150.03738317757009</v>
      </c>
      <c r="AM127" s="95">
        <f t="shared" si="132"/>
        <v>2</v>
      </c>
      <c r="AN127" s="461"/>
      <c r="AO127" s="95">
        <v>15</v>
      </c>
      <c r="AP127" s="152">
        <v>2250.5921052631584</v>
      </c>
      <c r="AQ127" s="178">
        <f t="shared" si="133"/>
        <v>150.03947368421055</v>
      </c>
      <c r="AR127" s="95">
        <f t="shared" si="134"/>
        <v>2</v>
      </c>
      <c r="AS127" s="461"/>
      <c r="AT127" s="95">
        <v>15</v>
      </c>
      <c r="AU127" s="152">
        <v>2248.1261664800304</v>
      </c>
      <c r="AV127" s="178">
        <f t="shared" si="135"/>
        <v>149.87507776533536</v>
      </c>
      <c r="AW127" s="95">
        <f t="shared" si="136"/>
        <v>2</v>
      </c>
      <c r="AX127" s="461"/>
    </row>
    <row r="128" spans="2:50" hidden="1">
      <c r="B128" s="435"/>
      <c r="C128" s="95">
        <v>13</v>
      </c>
      <c r="D128" s="95" t="s">
        <v>442</v>
      </c>
      <c r="E128" s="95">
        <v>15</v>
      </c>
      <c r="F128" s="95">
        <v>2400</v>
      </c>
      <c r="G128" s="178">
        <f t="shared" si="121"/>
        <v>160</v>
      </c>
      <c r="H128" s="435"/>
      <c r="I128" s="154">
        <f t="shared" si="118"/>
        <v>15</v>
      </c>
      <c r="J128" s="154">
        <f t="shared" si="119"/>
        <v>2253.9983312270538</v>
      </c>
      <c r="K128" s="155">
        <f t="shared" si="120"/>
        <v>150.26655541513691</v>
      </c>
      <c r="L128" s="438"/>
      <c r="M128" s="154">
        <f t="shared" si="122"/>
        <v>1</v>
      </c>
      <c r="N128" s="463"/>
      <c r="O128" s="463"/>
      <c r="P128" s="95">
        <v>15</v>
      </c>
      <c r="Q128" s="152">
        <v>2249.2682926829275</v>
      </c>
      <c r="R128" s="178">
        <f t="shared" si="123"/>
        <v>149.95121951219517</v>
      </c>
      <c r="S128" s="95">
        <f t="shared" si="124"/>
        <v>2</v>
      </c>
      <c r="T128" s="461"/>
      <c r="U128" s="95">
        <v>15</v>
      </c>
      <c r="V128" s="152">
        <v>2252.0000000000009</v>
      </c>
      <c r="W128" s="178">
        <f t="shared" si="125"/>
        <v>150.13333333333338</v>
      </c>
      <c r="X128" s="95">
        <f t="shared" si="126"/>
        <v>2</v>
      </c>
      <c r="Y128" s="461"/>
      <c r="Z128" s="95">
        <v>15</v>
      </c>
      <c r="AA128" s="152">
        <v>2248.6486486486488</v>
      </c>
      <c r="AB128" s="178">
        <f t="shared" si="127"/>
        <v>149.90990990990991</v>
      </c>
      <c r="AC128" s="95">
        <f t="shared" si="128"/>
        <v>2</v>
      </c>
      <c r="AD128" s="461"/>
      <c r="AE128" s="95">
        <v>15</v>
      </c>
      <c r="AF128" s="152">
        <v>2253.7931034482754</v>
      </c>
      <c r="AG128" s="178">
        <f t="shared" si="129"/>
        <v>150.25287356321834</v>
      </c>
      <c r="AH128" s="95">
        <f t="shared" si="130"/>
        <v>2</v>
      </c>
      <c r="AI128" s="461"/>
      <c r="AJ128" s="95">
        <v>15</v>
      </c>
      <c r="AK128" s="152">
        <v>2268.5714285714275</v>
      </c>
      <c r="AL128" s="178">
        <f t="shared" si="131"/>
        <v>151.23809523809516</v>
      </c>
      <c r="AM128" s="95">
        <f t="shared" si="132"/>
        <v>1</v>
      </c>
      <c r="AN128" s="461"/>
      <c r="AO128" s="95">
        <v>15</v>
      </c>
      <c r="AP128" s="152">
        <v>2255.238095238095</v>
      </c>
      <c r="AQ128" s="178">
        <f t="shared" si="133"/>
        <v>150.34920634920633</v>
      </c>
      <c r="AR128" s="95">
        <f t="shared" si="134"/>
        <v>1</v>
      </c>
      <c r="AS128" s="461"/>
      <c r="AT128" s="95">
        <v>15</v>
      </c>
      <c r="AU128" s="152">
        <v>2250.4687499999995</v>
      </c>
      <c r="AV128" s="178">
        <f t="shared" si="135"/>
        <v>150.03124999999997</v>
      </c>
      <c r="AW128" s="95">
        <f t="shared" si="136"/>
        <v>1</v>
      </c>
      <c r="AX128" s="461"/>
    </row>
    <row r="129" spans="2:50" hidden="1">
      <c r="B129" s="435"/>
      <c r="C129" s="95">
        <v>14</v>
      </c>
      <c r="D129" s="95" t="s">
        <v>537</v>
      </c>
      <c r="E129" s="95">
        <v>17</v>
      </c>
      <c r="F129" s="95">
        <v>2400</v>
      </c>
      <c r="G129" s="178">
        <f t="shared" si="121"/>
        <v>141.1764705882353</v>
      </c>
      <c r="H129" s="435"/>
      <c r="I129" s="154">
        <f t="shared" si="118"/>
        <v>17</v>
      </c>
      <c r="J129" s="154">
        <f t="shared" si="119"/>
        <v>2259.307044292379</v>
      </c>
      <c r="K129" s="155">
        <f t="shared" si="120"/>
        <v>132.90041437013994</v>
      </c>
      <c r="L129" s="438"/>
      <c r="M129" s="154">
        <f t="shared" si="122"/>
        <v>6</v>
      </c>
      <c r="N129" s="463"/>
      <c r="O129" s="463"/>
      <c r="P129" s="95">
        <v>17</v>
      </c>
      <c r="Q129" s="152">
        <v>2262.2839046199697</v>
      </c>
      <c r="R129" s="178">
        <f t="shared" si="123"/>
        <v>133.07552380117468</v>
      </c>
      <c r="S129" s="95">
        <f t="shared" si="124"/>
        <v>6</v>
      </c>
      <c r="T129" s="461"/>
      <c r="U129" s="95">
        <v>17</v>
      </c>
      <c r="V129" s="152">
        <v>2266.6019417475736</v>
      </c>
      <c r="W129" s="178">
        <f t="shared" si="125"/>
        <v>133.32952598515138</v>
      </c>
      <c r="X129" s="95">
        <f t="shared" si="126"/>
        <v>5</v>
      </c>
      <c r="Y129" s="461"/>
      <c r="Z129" s="95">
        <v>17</v>
      </c>
      <c r="AA129" s="152">
        <v>2255.0000000000005</v>
      </c>
      <c r="AB129" s="178">
        <f t="shared" si="127"/>
        <v>132.64705882352945</v>
      </c>
      <c r="AC129" s="95">
        <f t="shared" si="128"/>
        <v>6</v>
      </c>
      <c r="AD129" s="461"/>
      <c r="AE129" s="95">
        <v>17</v>
      </c>
      <c r="AF129" s="152">
        <v>2270.5263157894747</v>
      </c>
      <c r="AG129" s="178">
        <f t="shared" si="129"/>
        <v>133.56037151702793</v>
      </c>
      <c r="AH129" s="95">
        <f t="shared" si="130"/>
        <v>6</v>
      </c>
      <c r="AI129" s="461"/>
      <c r="AJ129" s="95">
        <v>17</v>
      </c>
      <c r="AK129" s="152">
        <v>2252.6582278481001</v>
      </c>
      <c r="AL129" s="178">
        <f t="shared" si="131"/>
        <v>132.50930752047648</v>
      </c>
      <c r="AM129" s="95">
        <f t="shared" si="132"/>
        <v>6</v>
      </c>
      <c r="AN129" s="461"/>
      <c r="AO129" s="95">
        <v>17</v>
      </c>
      <c r="AP129" s="152">
        <v>2255.5555555555552</v>
      </c>
      <c r="AQ129" s="178">
        <f t="shared" si="133"/>
        <v>132.67973856209147</v>
      </c>
      <c r="AR129" s="95">
        <f t="shared" si="134"/>
        <v>5</v>
      </c>
      <c r="AS129" s="461"/>
      <c r="AT129" s="95">
        <v>17</v>
      </c>
      <c r="AU129" s="152">
        <v>2252.5233644859809</v>
      </c>
      <c r="AV129" s="178">
        <f t="shared" si="135"/>
        <v>132.50137438152828</v>
      </c>
      <c r="AW129" s="95">
        <f t="shared" si="136"/>
        <v>6</v>
      </c>
      <c r="AX129" s="461"/>
    </row>
    <row r="130" spans="2:50" hidden="1">
      <c r="B130" s="435"/>
      <c r="C130" s="95">
        <v>15</v>
      </c>
      <c r="D130" s="95" t="s">
        <v>632</v>
      </c>
      <c r="E130" s="95">
        <v>17</v>
      </c>
      <c r="F130" s="95">
        <v>2400</v>
      </c>
      <c r="G130" s="178">
        <f t="shared" si="121"/>
        <v>141.1764705882353</v>
      </c>
      <c r="H130" s="435"/>
      <c r="I130" s="154">
        <f t="shared" si="118"/>
        <v>17</v>
      </c>
      <c r="J130" s="154">
        <f t="shared" si="119"/>
        <v>2267.5444269049062</v>
      </c>
      <c r="K130" s="155">
        <f t="shared" si="120"/>
        <v>133.38496628852386</v>
      </c>
      <c r="L130" s="438"/>
      <c r="M130" s="154">
        <f t="shared" si="122"/>
        <v>5</v>
      </c>
      <c r="N130" s="463"/>
      <c r="O130" s="463"/>
      <c r="P130" s="95">
        <v>17</v>
      </c>
      <c r="Q130" s="152">
        <v>2263.4731223789549</v>
      </c>
      <c r="R130" s="178">
        <f t="shared" si="123"/>
        <v>133.14547778699736</v>
      </c>
      <c r="S130" s="95">
        <f t="shared" si="124"/>
        <v>5</v>
      </c>
      <c r="T130" s="461"/>
      <c r="U130" s="95">
        <v>17</v>
      </c>
      <c r="V130" s="152">
        <v>2256.25</v>
      </c>
      <c r="W130" s="178">
        <f t="shared" si="125"/>
        <v>132.72058823529412</v>
      </c>
      <c r="X130" s="95">
        <f t="shared" si="126"/>
        <v>6</v>
      </c>
      <c r="Y130" s="461"/>
      <c r="Z130" s="95">
        <v>17</v>
      </c>
      <c r="AA130" s="152">
        <v>2275.9090909090892</v>
      </c>
      <c r="AB130" s="178">
        <f t="shared" si="127"/>
        <v>133.87700534759347</v>
      </c>
      <c r="AC130" s="95">
        <f t="shared" si="128"/>
        <v>5</v>
      </c>
      <c r="AD130" s="461"/>
      <c r="AE130" s="95">
        <v>17</v>
      </c>
      <c r="AF130" s="152">
        <v>2277.6315789473738</v>
      </c>
      <c r="AG130" s="178">
        <f t="shared" si="129"/>
        <v>133.97832817337493</v>
      </c>
      <c r="AH130" s="95">
        <f t="shared" si="130"/>
        <v>5</v>
      </c>
      <c r="AI130" s="461"/>
      <c r="AJ130" s="95">
        <v>17</v>
      </c>
      <c r="AK130" s="152">
        <v>2272.5000000000055</v>
      </c>
      <c r="AL130" s="178">
        <f t="shared" si="131"/>
        <v>133.67647058823562</v>
      </c>
      <c r="AM130" s="95">
        <f t="shared" si="132"/>
        <v>5</v>
      </c>
      <c r="AN130" s="461"/>
      <c r="AO130" s="95">
        <v>17</v>
      </c>
      <c r="AP130" s="152">
        <v>2253.888888888886</v>
      </c>
      <c r="AQ130" s="178">
        <f t="shared" si="133"/>
        <v>132.58169934640506</v>
      </c>
      <c r="AR130" s="95">
        <f t="shared" si="134"/>
        <v>6</v>
      </c>
      <c r="AS130" s="461"/>
      <c r="AT130" s="95">
        <v>17</v>
      </c>
      <c r="AU130" s="152">
        <v>2273.158307210032</v>
      </c>
      <c r="AV130" s="178">
        <f t="shared" si="135"/>
        <v>133.71519454176658</v>
      </c>
      <c r="AW130" s="95">
        <f t="shared" si="136"/>
        <v>5</v>
      </c>
      <c r="AX130" s="461"/>
    </row>
    <row r="131" spans="2:50" hidden="1">
      <c r="B131" s="435"/>
      <c r="C131" s="95">
        <v>16</v>
      </c>
      <c r="D131" s="95" t="s">
        <v>672</v>
      </c>
      <c r="E131" s="95">
        <v>19</v>
      </c>
      <c r="F131" s="95">
        <v>2400</v>
      </c>
      <c r="G131" s="178">
        <f t="shared" si="121"/>
        <v>126.31578947368421</v>
      </c>
      <c r="H131" s="435"/>
      <c r="I131" s="154">
        <f t="shared" si="118"/>
        <v>19</v>
      </c>
      <c r="J131" s="154">
        <f t="shared" si="119"/>
        <v>2259.5035457837889</v>
      </c>
      <c r="K131" s="155">
        <f t="shared" si="120"/>
        <v>118.92123925177836</v>
      </c>
      <c r="L131" s="438"/>
      <c r="M131" s="154">
        <f t="shared" si="122"/>
        <v>14</v>
      </c>
      <c r="N131" s="463"/>
      <c r="O131" s="463"/>
      <c r="P131" s="95">
        <v>19</v>
      </c>
      <c r="Q131" s="152">
        <v>2258.2620267482857</v>
      </c>
      <c r="R131" s="178">
        <f t="shared" si="123"/>
        <v>118.85589614464662</v>
      </c>
      <c r="S131" s="95">
        <f t="shared" si="124"/>
        <v>13</v>
      </c>
      <c r="T131" s="461"/>
      <c r="U131" s="95">
        <v>19</v>
      </c>
      <c r="V131" s="152">
        <v>2269.6430392656807</v>
      </c>
      <c r="W131" s="178">
        <f t="shared" si="125"/>
        <v>119.45489680345688</v>
      </c>
      <c r="X131" s="95">
        <f t="shared" si="126"/>
        <v>11</v>
      </c>
      <c r="Y131" s="461"/>
      <c r="Z131" s="95">
        <v>19</v>
      </c>
      <c r="AA131" s="152">
        <v>2265.0166481686992</v>
      </c>
      <c r="AB131" s="178">
        <f t="shared" si="127"/>
        <v>119.21140253519469</v>
      </c>
      <c r="AC131" s="95">
        <f t="shared" si="128"/>
        <v>13</v>
      </c>
      <c r="AD131" s="461"/>
      <c r="AE131" s="95">
        <v>19</v>
      </c>
      <c r="AF131" s="152">
        <v>2253.3802816901402</v>
      </c>
      <c r="AG131" s="178">
        <f t="shared" si="129"/>
        <v>118.5989621942179</v>
      </c>
      <c r="AH131" s="95">
        <f t="shared" si="130"/>
        <v>13</v>
      </c>
      <c r="AI131" s="461"/>
      <c r="AJ131" s="95">
        <v>19</v>
      </c>
      <c r="AK131" s="152">
        <v>2252</v>
      </c>
      <c r="AL131" s="178">
        <f t="shared" si="131"/>
        <v>118.52631578947368</v>
      </c>
      <c r="AM131" s="95">
        <f t="shared" si="132"/>
        <v>12</v>
      </c>
      <c r="AN131" s="461"/>
      <c r="AO131" s="95">
        <v>19</v>
      </c>
      <c r="AP131" s="152">
        <v>2251.7142857142844</v>
      </c>
      <c r="AQ131" s="178">
        <f t="shared" si="133"/>
        <v>118.51127819548866</v>
      </c>
      <c r="AR131" s="95">
        <f t="shared" si="134"/>
        <v>14</v>
      </c>
      <c r="AS131" s="461"/>
      <c r="AT131" s="95">
        <v>19</v>
      </c>
      <c r="AU131" s="152">
        <v>2266.5085388994326</v>
      </c>
      <c r="AV131" s="178">
        <f t="shared" si="135"/>
        <v>119.28992309997014</v>
      </c>
      <c r="AW131" s="95">
        <f t="shared" si="136"/>
        <v>11</v>
      </c>
      <c r="AX131" s="461"/>
    </row>
    <row r="132" spans="2:50" hidden="1">
      <c r="B132" s="435"/>
      <c r="C132" s="95">
        <v>17</v>
      </c>
      <c r="D132" s="95"/>
      <c r="E132" s="95"/>
      <c r="F132" s="95"/>
      <c r="G132" s="178"/>
      <c r="H132" s="435"/>
      <c r="I132" s="154" t="str">
        <f t="shared" si="118"/>
        <v/>
      </c>
      <c r="J132" s="154" t="str">
        <f t="shared" si="119"/>
        <v/>
      </c>
      <c r="K132" s="155" t="str">
        <f t="shared" si="120"/>
        <v/>
      </c>
      <c r="L132" s="439"/>
      <c r="M132" s="154" t="str">
        <f t="shared" si="122"/>
        <v/>
      </c>
      <c r="N132" s="447"/>
      <c r="O132" s="447"/>
      <c r="P132" s="95"/>
      <c r="Q132" s="152"/>
      <c r="R132" s="178" t="str">
        <f t="shared" si="123"/>
        <v/>
      </c>
      <c r="S132" s="95" t="str">
        <f t="shared" si="124"/>
        <v/>
      </c>
      <c r="T132" s="462"/>
      <c r="U132" s="95"/>
      <c r="V132" s="152"/>
      <c r="W132" s="178" t="str">
        <f t="shared" si="125"/>
        <v/>
      </c>
      <c r="X132" s="95" t="str">
        <f t="shared" si="126"/>
        <v/>
      </c>
      <c r="Y132" s="462"/>
      <c r="Z132" s="95"/>
      <c r="AA132" s="152"/>
      <c r="AB132" s="178" t="str">
        <f t="shared" si="127"/>
        <v/>
      </c>
      <c r="AC132" s="95" t="str">
        <f t="shared" si="128"/>
        <v/>
      </c>
      <c r="AD132" s="462"/>
      <c r="AE132" s="95"/>
      <c r="AF132" s="152"/>
      <c r="AG132" s="178" t="str">
        <f t="shared" si="129"/>
        <v/>
      </c>
      <c r="AH132" s="95" t="str">
        <f t="shared" si="130"/>
        <v/>
      </c>
      <c r="AI132" s="462"/>
      <c r="AJ132" s="95"/>
      <c r="AK132" s="152"/>
      <c r="AL132" s="178" t="str">
        <f t="shared" si="131"/>
        <v/>
      </c>
      <c r="AM132" s="95" t="str">
        <f t="shared" si="132"/>
        <v/>
      </c>
      <c r="AN132" s="462"/>
      <c r="AO132" s="95"/>
      <c r="AP132" s="152"/>
      <c r="AQ132" s="178" t="str">
        <f t="shared" si="133"/>
        <v/>
      </c>
      <c r="AR132" s="95" t="str">
        <f t="shared" si="134"/>
        <v/>
      </c>
      <c r="AS132" s="462"/>
      <c r="AT132" s="95"/>
      <c r="AU132" s="152"/>
      <c r="AV132" s="178" t="str">
        <f t="shared" si="135"/>
        <v/>
      </c>
      <c r="AW132" s="95" t="str">
        <f t="shared" si="136"/>
        <v/>
      </c>
      <c r="AX132" s="462"/>
    </row>
    <row r="133" spans="2:50" ht="15.75" hidden="1">
      <c r="B133" s="443" t="s">
        <v>167</v>
      </c>
      <c r="C133" s="444"/>
      <c r="D133" s="444"/>
      <c r="E133" s="444"/>
      <c r="F133" s="444"/>
      <c r="G133" s="444"/>
      <c r="H133" s="444"/>
      <c r="I133" s="151"/>
      <c r="J133" s="151"/>
      <c r="K133" s="151"/>
      <c r="L133" s="151"/>
      <c r="M133" s="151"/>
      <c r="N133" s="433" t="s">
        <v>159</v>
      </c>
      <c r="O133" s="446" t="s">
        <v>106</v>
      </c>
      <c r="P133" s="448">
        <f>AT111+1</f>
        <v>45909</v>
      </c>
      <c r="Q133" s="435"/>
      <c r="R133" s="435"/>
      <c r="S133" s="435"/>
      <c r="T133" s="435"/>
      <c r="U133" s="448">
        <f>P133+1</f>
        <v>45910</v>
      </c>
      <c r="V133" s="435"/>
      <c r="W133" s="435"/>
      <c r="X133" s="435"/>
      <c r="Y133" s="435"/>
      <c r="Z133" s="448">
        <f>U133+1</f>
        <v>45911</v>
      </c>
      <c r="AA133" s="435"/>
      <c r="AB133" s="435"/>
      <c r="AC133" s="435"/>
      <c r="AD133" s="435"/>
      <c r="AE133" s="448">
        <f>Z133+1</f>
        <v>45912</v>
      </c>
      <c r="AF133" s="435"/>
      <c r="AG133" s="435"/>
      <c r="AH133" s="435"/>
      <c r="AI133" s="435"/>
      <c r="AJ133" s="448">
        <f>AE133+1</f>
        <v>45913</v>
      </c>
      <c r="AK133" s="435"/>
      <c r="AL133" s="435"/>
      <c r="AM133" s="435"/>
      <c r="AN133" s="435"/>
      <c r="AO133" s="448">
        <f>AJ133+1</f>
        <v>45914</v>
      </c>
      <c r="AP133" s="435"/>
      <c r="AQ133" s="435"/>
      <c r="AR133" s="435"/>
      <c r="AS133" s="435"/>
      <c r="AT133" s="448">
        <f>AO133+1</f>
        <v>45915</v>
      </c>
      <c r="AU133" s="435"/>
      <c r="AV133" s="435"/>
      <c r="AW133" s="435"/>
      <c r="AX133" s="435"/>
    </row>
    <row r="134" spans="2:50" ht="15.75" hidden="1">
      <c r="B134" s="445"/>
      <c r="C134" s="445"/>
      <c r="D134" s="445"/>
      <c r="E134" s="445"/>
      <c r="F134" s="445"/>
      <c r="G134" s="445"/>
      <c r="H134" s="445"/>
      <c r="I134" s="151"/>
      <c r="J134" s="151"/>
      <c r="K134" s="151"/>
      <c r="L134" s="151"/>
      <c r="M134" s="151"/>
      <c r="N134" s="433"/>
      <c r="O134" s="447"/>
      <c r="P134" s="448" t="s">
        <v>120</v>
      </c>
      <c r="Q134" s="435"/>
      <c r="R134" s="435"/>
      <c r="S134" s="435"/>
      <c r="T134" s="435"/>
      <c r="U134" s="448" t="s">
        <v>114</v>
      </c>
      <c r="V134" s="435"/>
      <c r="W134" s="435"/>
      <c r="X134" s="435"/>
      <c r="Y134" s="435"/>
      <c r="Z134" s="448" t="s">
        <v>115</v>
      </c>
      <c r="AA134" s="435"/>
      <c r="AB134" s="435"/>
      <c r="AC134" s="435"/>
      <c r="AD134" s="435"/>
      <c r="AE134" s="448" t="s">
        <v>116</v>
      </c>
      <c r="AF134" s="435"/>
      <c r="AG134" s="435"/>
      <c r="AH134" s="435"/>
      <c r="AI134" s="435"/>
      <c r="AJ134" s="448" t="s">
        <v>117</v>
      </c>
      <c r="AK134" s="435"/>
      <c r="AL134" s="435"/>
      <c r="AM134" s="435"/>
      <c r="AN134" s="435"/>
      <c r="AO134" s="448" t="s">
        <v>118</v>
      </c>
      <c r="AP134" s="435"/>
      <c r="AQ134" s="435"/>
      <c r="AR134" s="435"/>
      <c r="AS134" s="435"/>
      <c r="AT134" s="448" t="s">
        <v>119</v>
      </c>
      <c r="AU134" s="435"/>
      <c r="AV134" s="435"/>
      <c r="AW134" s="435"/>
      <c r="AX134" s="435"/>
    </row>
    <row r="135" spans="2:50" hidden="1">
      <c r="B135" s="433" t="s">
        <v>155</v>
      </c>
      <c r="C135" s="433" t="s">
        <v>147</v>
      </c>
      <c r="D135" s="433"/>
      <c r="E135" s="433" t="s">
        <v>149</v>
      </c>
      <c r="F135" s="433"/>
      <c r="G135" s="433"/>
      <c r="H135" s="440" t="s">
        <v>156</v>
      </c>
      <c r="I135" s="434" t="s">
        <v>225</v>
      </c>
      <c r="J135" s="434"/>
      <c r="K135" s="434"/>
      <c r="L135" s="434" t="s">
        <v>156</v>
      </c>
      <c r="M135" s="434" t="s">
        <v>168</v>
      </c>
      <c r="N135" s="446"/>
      <c r="O135" s="446" t="s">
        <v>158</v>
      </c>
      <c r="P135" s="430" t="s">
        <v>152</v>
      </c>
      <c r="Q135" s="431"/>
      <c r="R135" s="431"/>
      <c r="S135" s="432"/>
      <c r="T135" s="433" t="s">
        <v>156</v>
      </c>
      <c r="U135" s="430" t="s">
        <v>152</v>
      </c>
      <c r="V135" s="431"/>
      <c r="W135" s="431"/>
      <c r="X135" s="432"/>
      <c r="Y135" s="433" t="s">
        <v>156</v>
      </c>
      <c r="Z135" s="430" t="s">
        <v>152</v>
      </c>
      <c r="AA135" s="431"/>
      <c r="AB135" s="431"/>
      <c r="AC135" s="432"/>
      <c r="AD135" s="433" t="s">
        <v>156</v>
      </c>
      <c r="AE135" s="430" t="s">
        <v>152</v>
      </c>
      <c r="AF135" s="431"/>
      <c r="AG135" s="431"/>
      <c r="AH135" s="432"/>
      <c r="AI135" s="433" t="s">
        <v>156</v>
      </c>
      <c r="AJ135" s="430" t="s">
        <v>152</v>
      </c>
      <c r="AK135" s="431"/>
      <c r="AL135" s="431"/>
      <c r="AM135" s="432"/>
      <c r="AN135" s="433" t="s">
        <v>156</v>
      </c>
      <c r="AO135" s="430" t="s">
        <v>152</v>
      </c>
      <c r="AP135" s="431"/>
      <c r="AQ135" s="431"/>
      <c r="AR135" s="432"/>
      <c r="AS135" s="433" t="s">
        <v>156</v>
      </c>
      <c r="AT135" s="430" t="s">
        <v>152</v>
      </c>
      <c r="AU135" s="431"/>
      <c r="AV135" s="431"/>
      <c r="AW135" s="432"/>
      <c r="AX135" s="433" t="s">
        <v>156</v>
      </c>
    </row>
    <row r="136" spans="2:50" hidden="1">
      <c r="B136" s="433"/>
      <c r="C136" s="433"/>
      <c r="D136" s="433"/>
      <c r="E136" s="433" t="s">
        <v>148</v>
      </c>
      <c r="F136" s="433"/>
      <c r="G136" s="433"/>
      <c r="H136" s="441"/>
      <c r="I136" s="434" t="s">
        <v>148</v>
      </c>
      <c r="J136" s="434"/>
      <c r="K136" s="434"/>
      <c r="L136" s="434"/>
      <c r="M136" s="434"/>
      <c r="N136" s="463"/>
      <c r="O136" s="463"/>
      <c r="P136" s="430" t="s">
        <v>153</v>
      </c>
      <c r="Q136" s="431"/>
      <c r="R136" s="431"/>
      <c r="S136" s="432"/>
      <c r="T136" s="433"/>
      <c r="U136" s="430" t="s">
        <v>153</v>
      </c>
      <c r="V136" s="431"/>
      <c r="W136" s="431"/>
      <c r="X136" s="432"/>
      <c r="Y136" s="433"/>
      <c r="Z136" s="430" t="s">
        <v>153</v>
      </c>
      <c r="AA136" s="431"/>
      <c r="AB136" s="431"/>
      <c r="AC136" s="432"/>
      <c r="AD136" s="433"/>
      <c r="AE136" s="430" t="s">
        <v>153</v>
      </c>
      <c r="AF136" s="431"/>
      <c r="AG136" s="431"/>
      <c r="AH136" s="432"/>
      <c r="AI136" s="433"/>
      <c r="AJ136" s="430" t="s">
        <v>153</v>
      </c>
      <c r="AK136" s="431"/>
      <c r="AL136" s="431"/>
      <c r="AM136" s="432"/>
      <c r="AN136" s="433"/>
      <c r="AO136" s="430" t="s">
        <v>153</v>
      </c>
      <c r="AP136" s="431"/>
      <c r="AQ136" s="431"/>
      <c r="AR136" s="432"/>
      <c r="AS136" s="433"/>
      <c r="AT136" s="430" t="s">
        <v>153</v>
      </c>
      <c r="AU136" s="431"/>
      <c r="AV136" s="431"/>
      <c r="AW136" s="432"/>
      <c r="AX136" s="433"/>
    </row>
    <row r="137" spans="2:50" hidden="1">
      <c r="B137" s="433"/>
      <c r="C137" s="433"/>
      <c r="D137" s="433"/>
      <c r="E137" s="94" t="s">
        <v>150</v>
      </c>
      <c r="F137" s="94" t="s">
        <v>151</v>
      </c>
      <c r="G137" s="94" t="s">
        <v>154</v>
      </c>
      <c r="H137" s="442"/>
      <c r="I137" s="153" t="s">
        <v>150</v>
      </c>
      <c r="J137" s="153" t="s">
        <v>151</v>
      </c>
      <c r="K137" s="153" t="s">
        <v>154</v>
      </c>
      <c r="L137" s="434"/>
      <c r="M137" s="434"/>
      <c r="N137" s="463"/>
      <c r="O137" s="463"/>
      <c r="P137" s="94" t="s">
        <v>150</v>
      </c>
      <c r="Q137" s="94" t="s">
        <v>151</v>
      </c>
      <c r="R137" s="94" t="s">
        <v>154</v>
      </c>
      <c r="S137" s="94" t="s">
        <v>168</v>
      </c>
      <c r="T137" s="433"/>
      <c r="U137" s="94" t="s">
        <v>150</v>
      </c>
      <c r="V137" s="94" t="s">
        <v>151</v>
      </c>
      <c r="W137" s="94" t="s">
        <v>154</v>
      </c>
      <c r="X137" s="94" t="s">
        <v>168</v>
      </c>
      <c r="Y137" s="433"/>
      <c r="Z137" s="94" t="s">
        <v>150</v>
      </c>
      <c r="AA137" s="94" t="s">
        <v>151</v>
      </c>
      <c r="AB137" s="94" t="s">
        <v>154</v>
      </c>
      <c r="AC137" s="94" t="s">
        <v>168</v>
      </c>
      <c r="AD137" s="433"/>
      <c r="AE137" s="94" t="s">
        <v>150</v>
      </c>
      <c r="AF137" s="94" t="s">
        <v>151</v>
      </c>
      <c r="AG137" s="94" t="s">
        <v>154</v>
      </c>
      <c r="AH137" s="94" t="s">
        <v>168</v>
      </c>
      <c r="AI137" s="433"/>
      <c r="AJ137" s="94" t="s">
        <v>150</v>
      </c>
      <c r="AK137" s="94" t="s">
        <v>151</v>
      </c>
      <c r="AL137" s="94" t="s">
        <v>154</v>
      </c>
      <c r="AM137" s="94" t="s">
        <v>168</v>
      </c>
      <c r="AN137" s="433"/>
      <c r="AO137" s="94" t="s">
        <v>150</v>
      </c>
      <c r="AP137" s="94" t="s">
        <v>151</v>
      </c>
      <c r="AQ137" s="94" t="s">
        <v>154</v>
      </c>
      <c r="AR137" s="94" t="s">
        <v>168</v>
      </c>
      <c r="AS137" s="433"/>
      <c r="AT137" s="94" t="s">
        <v>150</v>
      </c>
      <c r="AU137" s="94" t="s">
        <v>151</v>
      </c>
      <c r="AV137" s="94" t="s">
        <v>154</v>
      </c>
      <c r="AW137" s="94" t="s">
        <v>168</v>
      </c>
      <c r="AX137" s="433"/>
    </row>
    <row r="138" spans="2:50" hidden="1">
      <c r="B138" s="435" t="s">
        <v>234</v>
      </c>
      <c r="C138" s="95">
        <v>1</v>
      </c>
      <c r="D138" s="95" t="s">
        <v>428</v>
      </c>
      <c r="E138" s="95">
        <v>20</v>
      </c>
      <c r="F138" s="95">
        <v>2400</v>
      </c>
      <c r="G138" s="178">
        <f>F138/E138</f>
        <v>120</v>
      </c>
      <c r="H138" s="435">
        <f>AVERAGE(G138:G154)</f>
        <v>136.3093395252838</v>
      </c>
      <c r="I138" s="154">
        <f t="shared" ref="I138:I154" si="137">IFERROR(AVERAGE(P138,U138,Z138,AE138,AJ138,AO138,AT138),"")</f>
        <v>20</v>
      </c>
      <c r="J138" s="154">
        <f t="shared" ref="J138:J154" si="138">IFERROR(AVERAGE(Q138,V138,AA138,AF138,AK138,AP138,AU138),"")</f>
        <v>2272.6020904729817</v>
      </c>
      <c r="K138" s="155">
        <f t="shared" ref="K138:K154" si="139">IFERROR(AVERAGE(R138,W138,AB138,AG138,AL138,AQ138,AV138),"")</f>
        <v>113.63010452364905</v>
      </c>
      <c r="L138" s="437">
        <f>IFERROR(AVERAGE(K138:K154),"-")</f>
        <v>128.82230941704694</v>
      </c>
      <c r="M138" s="154">
        <f>IFERROR(RANK(K138, K$138:K$154),"")</f>
        <v>15</v>
      </c>
      <c r="N138" s="463"/>
      <c r="O138" s="463"/>
      <c r="P138" s="95">
        <v>20</v>
      </c>
      <c r="Q138" s="152">
        <v>2269.343873517787</v>
      </c>
      <c r="R138" s="178">
        <f>IFERROR(Q138/P138,"")</f>
        <v>113.46719367588935</v>
      </c>
      <c r="S138" s="95">
        <f>IFERROR(RANK(R138, R$138:R$154),"")</f>
        <v>15</v>
      </c>
      <c r="T138" s="460">
        <f>AVERAGE(R138:R154)</f>
        <v>129.19384745187679</v>
      </c>
      <c r="U138" s="95">
        <v>20</v>
      </c>
      <c r="V138" s="152">
        <v>2272.0419254658391</v>
      </c>
      <c r="W138" s="178">
        <f>IFERROR(V138/U138,"")</f>
        <v>113.60209627329195</v>
      </c>
      <c r="X138" s="95">
        <f>IFERROR(RANK(W138, W$138:W$154),"")</f>
        <v>15</v>
      </c>
      <c r="Y138" s="460">
        <f>AVERAGE(W138:W154)</f>
        <v>129.06777193637521</v>
      </c>
      <c r="Z138" s="95">
        <v>20</v>
      </c>
      <c r="AA138" s="152">
        <v>2270.9046126287512</v>
      </c>
      <c r="AB138" s="178">
        <f>IFERROR(AA138/Z138,"")</f>
        <v>113.54523063143756</v>
      </c>
      <c r="AC138" s="95">
        <f>IFERROR(RANK(AB138, AB$138:AB$154),"")</f>
        <v>15</v>
      </c>
      <c r="AD138" s="460">
        <f>AVERAGE(AB138:AB154)</f>
        <v>129.07626744090021</v>
      </c>
      <c r="AE138" s="95">
        <v>20</v>
      </c>
      <c r="AF138" s="152">
        <v>2278.0219780219777</v>
      </c>
      <c r="AG138" s="178">
        <f>IFERROR(AF138/AE138,"")</f>
        <v>113.90109890109889</v>
      </c>
      <c r="AH138" s="95">
        <f>IFERROR(RANK(AG138, AG$138:AG$154),"")</f>
        <v>16</v>
      </c>
      <c r="AI138" s="460">
        <f>AVERAGE(AG138:AG154)</f>
        <v>128.24655726372961</v>
      </c>
      <c r="AJ138" s="95">
        <v>20</v>
      </c>
      <c r="AK138" s="152">
        <v>2272.8260869565211</v>
      </c>
      <c r="AL138" s="178">
        <f>IFERROR(AK138/AJ138,"")</f>
        <v>113.64130434782605</v>
      </c>
      <c r="AM138" s="95">
        <f>IFERROR(RANK(AL138, AL$138:AL$154),"")</f>
        <v>16</v>
      </c>
      <c r="AN138" s="460">
        <f>AVERAGE(AL138:AL154)</f>
        <v>129.0373348179308</v>
      </c>
      <c r="AO138" s="95">
        <v>20</v>
      </c>
      <c r="AP138" s="152">
        <v>2271.3698630136987</v>
      </c>
      <c r="AQ138" s="178">
        <f>IFERROR(AP138/AO138,"")</f>
        <v>113.56849315068493</v>
      </c>
      <c r="AR138" s="95">
        <f>IFERROR(RANK(AQ138, AQ$138:AQ$154),"")</f>
        <v>15</v>
      </c>
      <c r="AS138" s="460">
        <f>AVERAGE(AQ138:AQ154)</f>
        <v>129.03753342764085</v>
      </c>
      <c r="AT138" s="95">
        <v>20</v>
      </c>
      <c r="AU138" s="152">
        <v>2273.7062937062942</v>
      </c>
      <c r="AV138" s="178">
        <f>IFERROR(AU138/AT138,"")</f>
        <v>113.68531468531471</v>
      </c>
      <c r="AW138" s="95">
        <f>IFERROR(RANK(AV138, AV$138:AV$154),"")</f>
        <v>16</v>
      </c>
      <c r="AX138" s="460">
        <f>AVERAGE(AV138:AV154)</f>
        <v>128.09685358087518</v>
      </c>
    </row>
    <row r="139" spans="2:50" hidden="1">
      <c r="B139" s="435"/>
      <c r="C139" s="95">
        <v>2</v>
      </c>
      <c r="D139" s="95" t="s">
        <v>429</v>
      </c>
      <c r="E139" s="95">
        <v>18</v>
      </c>
      <c r="F139" s="95">
        <v>2400</v>
      </c>
      <c r="G139" s="178">
        <f t="shared" ref="G139:G153" si="140">F139/E139</f>
        <v>133.33333333333334</v>
      </c>
      <c r="H139" s="435"/>
      <c r="I139" s="154">
        <f t="shared" si="137"/>
        <v>18</v>
      </c>
      <c r="J139" s="154">
        <f t="shared" si="138"/>
        <v>2277.3966036190513</v>
      </c>
      <c r="K139" s="155">
        <f t="shared" si="139"/>
        <v>126.52203353439175</v>
      </c>
      <c r="L139" s="438"/>
      <c r="M139" s="154">
        <f t="shared" ref="M139:M154" si="141">IFERROR(RANK(K139, K$138:K$154),"")</f>
        <v>7</v>
      </c>
      <c r="N139" s="463"/>
      <c r="O139" s="463"/>
      <c r="P139" s="95">
        <v>18</v>
      </c>
      <c r="Q139" s="152">
        <v>2282.6785714285725</v>
      </c>
      <c r="R139" s="178">
        <f t="shared" ref="R139:R154" si="142">IFERROR(Q139/P139,"")</f>
        <v>126.81547619047625</v>
      </c>
      <c r="S139" s="95">
        <f t="shared" ref="S139:S154" si="143">IFERROR(RANK(R139, R$138:R$154),"")</f>
        <v>7</v>
      </c>
      <c r="T139" s="461"/>
      <c r="U139" s="95">
        <v>18</v>
      </c>
      <c r="V139" s="152">
        <v>2289.8181818181829</v>
      </c>
      <c r="W139" s="178">
        <f t="shared" ref="W139:W154" si="144">IFERROR(V139/U139,"")</f>
        <v>127.21212121212127</v>
      </c>
      <c r="X139" s="95">
        <f t="shared" ref="X139:X154" si="145">IFERROR(RANK(W139, W$138:W$154),"")</f>
        <v>7</v>
      </c>
      <c r="Y139" s="461"/>
      <c r="Z139" s="95">
        <v>18</v>
      </c>
      <c r="AA139" s="152">
        <v>2287.3469387755108</v>
      </c>
      <c r="AB139" s="178">
        <f t="shared" ref="AB139:AB154" si="146">IFERROR(AA139/Z139,"")</f>
        <v>127.07482993197283</v>
      </c>
      <c r="AC139" s="95">
        <f t="shared" ref="AC139:AC154" si="147">IFERROR(RANK(AB139, AB$138:AB$154),"")</f>
        <v>7</v>
      </c>
      <c r="AD139" s="461"/>
      <c r="AE139" s="95">
        <v>18</v>
      </c>
      <c r="AF139" s="152">
        <v>2260.0000000000005</v>
      </c>
      <c r="AG139" s="178">
        <f t="shared" ref="AG139:AG154" si="148">IFERROR(AF139/AE139,"")</f>
        <v>125.55555555555559</v>
      </c>
      <c r="AH139" s="95">
        <f t="shared" ref="AH139:AH154" si="149">IFERROR(RANK(AG139, AG$138:AG$154),"")</f>
        <v>9</v>
      </c>
      <c r="AI139" s="461"/>
      <c r="AJ139" s="95">
        <v>18</v>
      </c>
      <c r="AK139" s="152">
        <v>2281.3186813186812</v>
      </c>
      <c r="AL139" s="178">
        <f t="shared" ref="AL139:AL154" si="150">IFERROR(AK139/AJ139,"")</f>
        <v>126.73992673992673</v>
      </c>
      <c r="AM139" s="95">
        <f t="shared" ref="AM139:AM154" si="151">IFERROR(RANK(AL139, AL$138:AL$154),"")</f>
        <v>8</v>
      </c>
      <c r="AN139" s="461"/>
      <c r="AO139" s="95">
        <v>18</v>
      </c>
      <c r="AP139" s="152">
        <v>2264.9117647058833</v>
      </c>
      <c r="AQ139" s="178">
        <f t="shared" ref="AQ139:AQ154" si="152">IFERROR(AP139/AO139,"")</f>
        <v>125.82843137254908</v>
      </c>
      <c r="AR139" s="95">
        <f t="shared" ref="AR139:AR154" si="153">IFERROR(RANK(AQ139, AQ$138:AQ$154),"")</f>
        <v>9</v>
      </c>
      <c r="AS139" s="461"/>
      <c r="AT139" s="95">
        <v>18</v>
      </c>
      <c r="AU139" s="152">
        <v>2275.7020872865287</v>
      </c>
      <c r="AV139" s="178">
        <f t="shared" ref="AV139:AV154" si="154">IFERROR(AU139/AT139,"")</f>
        <v>126.42789373814048</v>
      </c>
      <c r="AW139" s="95">
        <f t="shared" ref="AW139:AW154" si="155">IFERROR(RANK(AV139, AV$138:AV$154),"")</f>
        <v>7</v>
      </c>
      <c r="AX139" s="461"/>
    </row>
    <row r="140" spans="2:50" hidden="1">
      <c r="B140" s="435"/>
      <c r="C140" s="95">
        <v>3</v>
      </c>
      <c r="D140" s="95" t="s">
        <v>430</v>
      </c>
      <c r="E140" s="95">
        <v>16</v>
      </c>
      <c r="F140" s="95">
        <v>2400</v>
      </c>
      <c r="G140" s="178">
        <f t="shared" si="140"/>
        <v>150</v>
      </c>
      <c r="H140" s="435"/>
      <c r="I140" s="154">
        <f t="shared" si="137"/>
        <v>16.285714285714285</v>
      </c>
      <c r="J140" s="154">
        <f t="shared" si="138"/>
        <v>2225.6571157687945</v>
      </c>
      <c r="K140" s="155">
        <f t="shared" si="139"/>
        <v>136.85399156033051</v>
      </c>
      <c r="L140" s="438"/>
      <c r="M140" s="154">
        <f t="shared" si="141"/>
        <v>4</v>
      </c>
      <c r="N140" s="463"/>
      <c r="O140" s="463"/>
      <c r="P140" s="95">
        <v>16</v>
      </c>
      <c r="Q140" s="152">
        <v>2274.0240240240246</v>
      </c>
      <c r="R140" s="178">
        <f t="shared" si="142"/>
        <v>142.12650150150154</v>
      </c>
      <c r="S140" s="95">
        <f t="shared" si="143"/>
        <v>4</v>
      </c>
      <c r="T140" s="461"/>
      <c r="U140" s="95">
        <v>16</v>
      </c>
      <c r="V140" s="152">
        <v>2268.1906906906911</v>
      </c>
      <c r="W140" s="178">
        <f t="shared" si="144"/>
        <v>141.76191816816819</v>
      </c>
      <c r="X140" s="95">
        <f t="shared" si="145"/>
        <v>4</v>
      </c>
      <c r="Y140" s="461"/>
      <c r="Z140" s="95">
        <v>16</v>
      </c>
      <c r="AA140" s="152">
        <v>2269.992277992279</v>
      </c>
      <c r="AB140" s="178">
        <f t="shared" si="146"/>
        <v>141.87451737451744</v>
      </c>
      <c r="AC140" s="95">
        <f t="shared" si="147"/>
        <v>3</v>
      </c>
      <c r="AD140" s="461"/>
      <c r="AE140" s="95">
        <v>16</v>
      </c>
      <c r="AF140" s="152">
        <v>1955.1848151848153</v>
      </c>
      <c r="AG140" s="178">
        <f t="shared" si="148"/>
        <v>122.19905094905096</v>
      </c>
      <c r="AH140" s="95">
        <f t="shared" si="149"/>
        <v>10</v>
      </c>
      <c r="AI140" s="461"/>
      <c r="AJ140" s="95">
        <v>16</v>
      </c>
      <c r="AK140" s="152">
        <v>2278.0640357408784</v>
      </c>
      <c r="AL140" s="178">
        <f t="shared" si="150"/>
        <v>142.3790022338049</v>
      </c>
      <c r="AM140" s="95">
        <f t="shared" si="151"/>
        <v>3</v>
      </c>
      <c r="AN140" s="461"/>
      <c r="AO140" s="95">
        <v>16</v>
      </c>
      <c r="AP140" s="152">
        <v>2266.5691661279889</v>
      </c>
      <c r="AQ140" s="178">
        <f t="shared" si="152"/>
        <v>141.6605728829993</v>
      </c>
      <c r="AR140" s="95">
        <f t="shared" si="153"/>
        <v>4</v>
      </c>
      <c r="AS140" s="461"/>
      <c r="AT140" s="95">
        <v>18</v>
      </c>
      <c r="AU140" s="152">
        <v>2267.5748006208851</v>
      </c>
      <c r="AV140" s="178">
        <f t="shared" si="154"/>
        <v>125.97637781227139</v>
      </c>
      <c r="AW140" s="95">
        <f t="shared" si="155"/>
        <v>10</v>
      </c>
      <c r="AX140" s="461"/>
    </row>
    <row r="141" spans="2:50" hidden="1">
      <c r="B141" s="435"/>
      <c r="C141" s="95">
        <v>4</v>
      </c>
      <c r="D141" s="95" t="s">
        <v>431</v>
      </c>
      <c r="E141" s="95">
        <v>18</v>
      </c>
      <c r="F141" s="95">
        <v>2400</v>
      </c>
      <c r="G141" s="178">
        <f t="shared" si="140"/>
        <v>133.33333333333334</v>
      </c>
      <c r="H141" s="435"/>
      <c r="I141" s="154">
        <f t="shared" si="137"/>
        <v>18</v>
      </c>
      <c r="J141" s="154">
        <f t="shared" si="138"/>
        <v>2275.6069578826068</v>
      </c>
      <c r="K141" s="155">
        <f t="shared" si="139"/>
        <v>126.42260877125591</v>
      </c>
      <c r="L141" s="438"/>
      <c r="M141" s="154">
        <f t="shared" si="141"/>
        <v>8</v>
      </c>
      <c r="N141" s="463"/>
      <c r="O141" s="463"/>
      <c r="P141" s="95">
        <v>18</v>
      </c>
      <c r="Q141" s="152">
        <v>2278.333333333333</v>
      </c>
      <c r="R141" s="178">
        <f t="shared" si="142"/>
        <v>126.57407407407406</v>
      </c>
      <c r="S141" s="95">
        <f t="shared" si="143"/>
        <v>8</v>
      </c>
      <c r="T141" s="461"/>
      <c r="U141" s="95">
        <v>18</v>
      </c>
      <c r="V141" s="152">
        <v>2279.4392523364481</v>
      </c>
      <c r="W141" s="178">
        <f t="shared" si="144"/>
        <v>126.63551401869157</v>
      </c>
      <c r="X141" s="95">
        <f t="shared" si="145"/>
        <v>8</v>
      </c>
      <c r="Y141" s="461"/>
      <c r="Z141" s="95">
        <v>18</v>
      </c>
      <c r="AA141" s="152">
        <v>2263.1999999999989</v>
      </c>
      <c r="AB141" s="178">
        <f t="shared" si="146"/>
        <v>125.73333333333328</v>
      </c>
      <c r="AC141" s="95">
        <f t="shared" si="147"/>
        <v>10</v>
      </c>
      <c r="AD141" s="461"/>
      <c r="AE141" s="95">
        <v>18</v>
      </c>
      <c r="AF141" s="152">
        <v>2285.1851851851843</v>
      </c>
      <c r="AG141" s="178">
        <f t="shared" si="148"/>
        <v>126.95473251028801</v>
      </c>
      <c r="AH141" s="95">
        <f t="shared" si="149"/>
        <v>6</v>
      </c>
      <c r="AI141" s="461"/>
      <c r="AJ141" s="95">
        <v>18</v>
      </c>
      <c r="AK141" s="152">
        <v>2270.4878048780479</v>
      </c>
      <c r="AL141" s="178">
        <f t="shared" si="150"/>
        <v>126.13821138211377</v>
      </c>
      <c r="AM141" s="95">
        <f t="shared" si="151"/>
        <v>9</v>
      </c>
      <c r="AN141" s="461"/>
      <c r="AO141" s="95">
        <v>18</v>
      </c>
      <c r="AP141" s="152">
        <v>2278.9189189189187</v>
      </c>
      <c r="AQ141" s="178">
        <f t="shared" si="152"/>
        <v>126.60660660660659</v>
      </c>
      <c r="AR141" s="95">
        <f t="shared" si="153"/>
        <v>7</v>
      </c>
      <c r="AS141" s="461"/>
      <c r="AT141" s="95">
        <v>18</v>
      </c>
      <c r="AU141" s="152">
        <v>2273.6842105263158</v>
      </c>
      <c r="AV141" s="178">
        <f t="shared" si="154"/>
        <v>126.31578947368422</v>
      </c>
      <c r="AW141" s="95">
        <f t="shared" si="155"/>
        <v>8</v>
      </c>
      <c r="AX141" s="461"/>
    </row>
    <row r="142" spans="2:50" hidden="1">
      <c r="B142" s="435"/>
      <c r="C142" s="95">
        <v>5</v>
      </c>
      <c r="D142" s="95" t="s">
        <v>432</v>
      </c>
      <c r="E142" s="95">
        <v>16</v>
      </c>
      <c r="F142" s="95">
        <v>2400</v>
      </c>
      <c r="G142" s="178">
        <f t="shared" si="140"/>
        <v>150</v>
      </c>
      <c r="H142" s="435"/>
      <c r="I142" s="154">
        <f t="shared" si="137"/>
        <v>16</v>
      </c>
      <c r="J142" s="154">
        <f t="shared" si="138"/>
        <v>2274.1759203092911</v>
      </c>
      <c r="K142" s="155">
        <f t="shared" si="139"/>
        <v>142.13599501933069</v>
      </c>
      <c r="L142" s="438"/>
      <c r="M142" s="154">
        <f t="shared" si="141"/>
        <v>3</v>
      </c>
      <c r="N142" s="463"/>
      <c r="O142" s="463"/>
      <c r="P142" s="95">
        <v>16</v>
      </c>
      <c r="Q142" s="152">
        <v>2281.0526315789493</v>
      </c>
      <c r="R142" s="178">
        <f t="shared" si="142"/>
        <v>142.56578947368433</v>
      </c>
      <c r="S142" s="95">
        <f t="shared" si="143"/>
        <v>3</v>
      </c>
      <c r="T142" s="461"/>
      <c r="U142" s="95">
        <v>16</v>
      </c>
      <c r="V142" s="152">
        <v>2277.7358490566053</v>
      </c>
      <c r="W142" s="178">
        <f t="shared" si="144"/>
        <v>142.35849056603783</v>
      </c>
      <c r="X142" s="95">
        <f t="shared" si="145"/>
        <v>3</v>
      </c>
      <c r="Y142" s="461"/>
      <c r="Z142" s="95">
        <v>16</v>
      </c>
      <c r="AA142" s="152">
        <v>2269.4117647058833</v>
      </c>
      <c r="AB142" s="178">
        <f t="shared" si="146"/>
        <v>141.83823529411771</v>
      </c>
      <c r="AC142" s="95">
        <f t="shared" si="147"/>
        <v>4</v>
      </c>
      <c r="AD142" s="461"/>
      <c r="AE142" s="95">
        <v>16</v>
      </c>
      <c r="AF142" s="152">
        <v>2293.170731707316</v>
      </c>
      <c r="AG142" s="178">
        <f t="shared" si="148"/>
        <v>143.32317073170725</v>
      </c>
      <c r="AH142" s="95">
        <f t="shared" si="149"/>
        <v>3</v>
      </c>
      <c r="AI142" s="461"/>
      <c r="AJ142" s="95">
        <v>16</v>
      </c>
      <c r="AK142" s="152">
        <v>2261.8604651162827</v>
      </c>
      <c r="AL142" s="178">
        <f t="shared" si="150"/>
        <v>141.36627906976767</v>
      </c>
      <c r="AM142" s="95">
        <f t="shared" si="151"/>
        <v>4</v>
      </c>
      <c r="AN142" s="461"/>
      <c r="AO142" s="95">
        <v>16</v>
      </c>
      <c r="AP142" s="152">
        <v>2270.0000000000023</v>
      </c>
      <c r="AQ142" s="178">
        <f t="shared" si="152"/>
        <v>141.87500000000014</v>
      </c>
      <c r="AR142" s="95">
        <f t="shared" si="153"/>
        <v>3</v>
      </c>
      <c r="AS142" s="461"/>
      <c r="AT142" s="95">
        <v>16</v>
      </c>
      <c r="AU142" s="152">
        <v>2265.9999999999991</v>
      </c>
      <c r="AV142" s="178">
        <f t="shared" si="154"/>
        <v>141.62499999999994</v>
      </c>
      <c r="AW142" s="95">
        <f t="shared" si="155"/>
        <v>3</v>
      </c>
      <c r="AX142" s="461"/>
    </row>
    <row r="143" spans="2:50" hidden="1">
      <c r="B143" s="435"/>
      <c r="C143" s="95">
        <v>6</v>
      </c>
      <c r="D143" s="95" t="s">
        <v>433</v>
      </c>
      <c r="E143" s="95">
        <v>18</v>
      </c>
      <c r="F143" s="95">
        <v>2400</v>
      </c>
      <c r="G143" s="178">
        <f t="shared" si="140"/>
        <v>133.33333333333334</v>
      </c>
      <c r="H143" s="435"/>
      <c r="I143" s="154">
        <f t="shared" si="137"/>
        <v>18</v>
      </c>
      <c r="J143" s="154">
        <f t="shared" si="138"/>
        <v>2269.1378613258021</v>
      </c>
      <c r="K143" s="155">
        <f t="shared" si="139"/>
        <v>126.06321451810012</v>
      </c>
      <c r="L143" s="438"/>
      <c r="M143" s="154">
        <f t="shared" si="141"/>
        <v>10</v>
      </c>
      <c r="N143" s="463"/>
      <c r="O143" s="463"/>
      <c r="P143" s="95">
        <v>18</v>
      </c>
      <c r="Q143" s="152">
        <v>2262.862872421696</v>
      </c>
      <c r="R143" s="178">
        <f t="shared" si="142"/>
        <v>125.71460402342755</v>
      </c>
      <c r="S143" s="95">
        <f t="shared" si="143"/>
        <v>10</v>
      </c>
      <c r="T143" s="461"/>
      <c r="U143" s="95">
        <v>18</v>
      </c>
      <c r="V143" s="152">
        <v>2267.9020573746739</v>
      </c>
      <c r="W143" s="178">
        <f t="shared" si="144"/>
        <v>125.99455874303743</v>
      </c>
      <c r="X143" s="95">
        <f t="shared" si="145"/>
        <v>10</v>
      </c>
      <c r="Y143" s="461"/>
      <c r="Z143" s="95">
        <v>18</v>
      </c>
      <c r="AA143" s="152">
        <v>2264.5853604599724</v>
      </c>
      <c r="AB143" s="178">
        <f t="shared" si="146"/>
        <v>125.81029780333181</v>
      </c>
      <c r="AC143" s="95">
        <f t="shared" si="147"/>
        <v>9</v>
      </c>
      <c r="AD143" s="461"/>
      <c r="AE143" s="95">
        <v>18</v>
      </c>
      <c r="AF143" s="152">
        <v>2270.4545454545455</v>
      </c>
      <c r="AG143" s="178">
        <f t="shared" si="148"/>
        <v>126.13636363636364</v>
      </c>
      <c r="AH143" s="95">
        <f t="shared" si="149"/>
        <v>8</v>
      </c>
      <c r="AI143" s="461"/>
      <c r="AJ143" s="95">
        <v>18</v>
      </c>
      <c r="AK143" s="152">
        <v>2270.1492537313434</v>
      </c>
      <c r="AL143" s="178">
        <f t="shared" si="150"/>
        <v>126.11940298507463</v>
      </c>
      <c r="AM143" s="95">
        <f t="shared" si="151"/>
        <v>10</v>
      </c>
      <c r="AN143" s="461"/>
      <c r="AO143" s="95">
        <v>18</v>
      </c>
      <c r="AP143" s="152">
        <v>2272.1538921558854</v>
      </c>
      <c r="AQ143" s="178">
        <f t="shared" si="152"/>
        <v>126.23077178643808</v>
      </c>
      <c r="AR143" s="95">
        <f t="shared" si="153"/>
        <v>8</v>
      </c>
      <c r="AS143" s="461"/>
      <c r="AT143" s="95">
        <v>18</v>
      </c>
      <c r="AU143" s="152">
        <v>2275.8570476824971</v>
      </c>
      <c r="AV143" s="178">
        <f t="shared" si="154"/>
        <v>126.43650264902762</v>
      </c>
      <c r="AW143" s="95">
        <f t="shared" si="155"/>
        <v>6</v>
      </c>
      <c r="AX143" s="461"/>
    </row>
    <row r="144" spans="2:50" hidden="1">
      <c r="B144" s="435"/>
      <c r="C144" s="95">
        <v>7</v>
      </c>
      <c r="D144" s="95" t="s">
        <v>434</v>
      </c>
      <c r="E144" s="95">
        <v>20</v>
      </c>
      <c r="F144" s="95">
        <v>2400</v>
      </c>
      <c r="G144" s="178">
        <f t="shared" si="140"/>
        <v>120</v>
      </c>
      <c r="H144" s="435"/>
      <c r="I144" s="154">
        <f t="shared" si="137"/>
        <v>20</v>
      </c>
      <c r="J144" s="154">
        <f t="shared" si="138"/>
        <v>2272.2144909443186</v>
      </c>
      <c r="K144" s="155">
        <f t="shared" si="139"/>
        <v>113.61072454721595</v>
      </c>
      <c r="L144" s="438"/>
      <c r="M144" s="154">
        <f t="shared" si="141"/>
        <v>16</v>
      </c>
      <c r="N144" s="463"/>
      <c r="O144" s="463"/>
      <c r="P144" s="95">
        <v>20</v>
      </c>
      <c r="Q144" s="152">
        <v>2267.2727272727257</v>
      </c>
      <c r="R144" s="178">
        <f t="shared" si="142"/>
        <v>113.36363636363629</v>
      </c>
      <c r="S144" s="95">
        <f t="shared" si="143"/>
        <v>16</v>
      </c>
      <c r="T144" s="461"/>
      <c r="U144" s="95">
        <v>20</v>
      </c>
      <c r="V144" s="152">
        <v>2258.7692307692319</v>
      </c>
      <c r="W144" s="178">
        <f t="shared" si="144"/>
        <v>112.9384615384616</v>
      </c>
      <c r="X144" s="95">
        <f t="shared" si="145"/>
        <v>16</v>
      </c>
      <c r="Y144" s="461"/>
      <c r="Z144" s="95">
        <v>20</v>
      </c>
      <c r="AA144" s="152">
        <v>2261.6129032258073</v>
      </c>
      <c r="AB144" s="178">
        <f t="shared" si="146"/>
        <v>113.08064516129036</v>
      </c>
      <c r="AC144" s="95">
        <f t="shared" si="147"/>
        <v>16</v>
      </c>
      <c r="AD144" s="461"/>
      <c r="AE144" s="95">
        <v>20</v>
      </c>
      <c r="AF144" s="152">
        <v>2298.0000000000009</v>
      </c>
      <c r="AG144" s="178">
        <f t="shared" si="148"/>
        <v>114.90000000000005</v>
      </c>
      <c r="AH144" s="95">
        <f t="shared" si="149"/>
        <v>15</v>
      </c>
      <c r="AI144" s="461"/>
      <c r="AJ144" s="95">
        <v>20</v>
      </c>
      <c r="AK144" s="152">
        <v>2280.0000000000009</v>
      </c>
      <c r="AL144" s="178">
        <f t="shared" si="150"/>
        <v>114.00000000000004</v>
      </c>
      <c r="AM144" s="95">
        <f t="shared" si="151"/>
        <v>15</v>
      </c>
      <c r="AN144" s="461"/>
      <c r="AO144" s="95">
        <v>20</v>
      </c>
      <c r="AP144" s="152">
        <v>2265.6000000000008</v>
      </c>
      <c r="AQ144" s="178">
        <f t="shared" si="152"/>
        <v>113.28000000000004</v>
      </c>
      <c r="AR144" s="95">
        <f t="shared" si="153"/>
        <v>16</v>
      </c>
      <c r="AS144" s="461"/>
      <c r="AT144" s="95">
        <v>20</v>
      </c>
      <c r="AU144" s="152">
        <v>2274.2465753424663</v>
      </c>
      <c r="AV144" s="178">
        <f t="shared" si="154"/>
        <v>113.71232876712331</v>
      </c>
      <c r="AW144" s="95">
        <f t="shared" si="155"/>
        <v>15</v>
      </c>
      <c r="AX144" s="461"/>
    </row>
    <row r="145" spans="2:50" hidden="1">
      <c r="B145" s="435"/>
      <c r="C145" s="95">
        <v>8</v>
      </c>
      <c r="D145" s="95" t="s">
        <v>436</v>
      </c>
      <c r="E145" s="95">
        <v>19</v>
      </c>
      <c r="F145" s="95">
        <v>2400</v>
      </c>
      <c r="G145" s="178">
        <f t="shared" si="140"/>
        <v>126.31578947368421</v>
      </c>
      <c r="H145" s="435"/>
      <c r="I145" s="154">
        <f t="shared" si="137"/>
        <v>19</v>
      </c>
      <c r="J145" s="154">
        <f t="shared" si="138"/>
        <v>2272.8508730484646</v>
      </c>
      <c r="K145" s="155">
        <f t="shared" si="139"/>
        <v>119.62373016044549</v>
      </c>
      <c r="L145" s="438"/>
      <c r="M145" s="154">
        <f t="shared" si="141"/>
        <v>13</v>
      </c>
      <c r="N145" s="463"/>
      <c r="O145" s="463"/>
      <c r="P145" s="95">
        <v>19</v>
      </c>
      <c r="Q145" s="152">
        <v>2275.8254716981119</v>
      </c>
      <c r="R145" s="178">
        <f t="shared" si="142"/>
        <v>119.78028798411115</v>
      </c>
      <c r="S145" s="95">
        <f t="shared" si="143"/>
        <v>12</v>
      </c>
      <c r="T145" s="461"/>
      <c r="U145" s="95">
        <v>19</v>
      </c>
      <c r="V145" s="152">
        <v>2261.9403365629769</v>
      </c>
      <c r="W145" s="178">
        <f t="shared" si="144"/>
        <v>119.04949139805142</v>
      </c>
      <c r="X145" s="95">
        <f t="shared" si="145"/>
        <v>14</v>
      </c>
      <c r="Y145" s="461"/>
      <c r="Z145" s="95">
        <v>19</v>
      </c>
      <c r="AA145" s="152">
        <v>2269.616455304671</v>
      </c>
      <c r="AB145" s="178">
        <f t="shared" si="146"/>
        <v>119.45349764761427</v>
      </c>
      <c r="AC145" s="95">
        <f t="shared" si="147"/>
        <v>13</v>
      </c>
      <c r="AD145" s="461"/>
      <c r="AE145" s="95">
        <v>19</v>
      </c>
      <c r="AF145" s="152">
        <v>2300.3107658157642</v>
      </c>
      <c r="AG145" s="178">
        <f t="shared" si="148"/>
        <v>121.06898767451391</v>
      </c>
      <c r="AH145" s="95">
        <f t="shared" si="149"/>
        <v>12</v>
      </c>
      <c r="AI145" s="461"/>
      <c r="AJ145" s="95">
        <v>19</v>
      </c>
      <c r="AK145" s="152">
        <v>2260.975609756098</v>
      </c>
      <c r="AL145" s="178">
        <f t="shared" si="150"/>
        <v>118.99871630295253</v>
      </c>
      <c r="AM145" s="95">
        <f t="shared" si="151"/>
        <v>14</v>
      </c>
      <c r="AN145" s="461"/>
      <c r="AO145" s="95">
        <v>19</v>
      </c>
      <c r="AP145" s="152">
        <v>2266.5085248332089</v>
      </c>
      <c r="AQ145" s="178">
        <f t="shared" si="152"/>
        <v>119.28992235964257</v>
      </c>
      <c r="AR145" s="95">
        <f t="shared" si="153"/>
        <v>14</v>
      </c>
      <c r="AS145" s="461"/>
      <c r="AT145" s="95">
        <v>19</v>
      </c>
      <c r="AU145" s="152">
        <v>2274.7789473684202</v>
      </c>
      <c r="AV145" s="178">
        <f t="shared" si="154"/>
        <v>119.72520775623263</v>
      </c>
      <c r="AW145" s="95">
        <f t="shared" si="155"/>
        <v>11</v>
      </c>
      <c r="AX145" s="461"/>
    </row>
    <row r="146" spans="2:50" hidden="1">
      <c r="B146" s="435"/>
      <c r="C146" s="95">
        <v>9</v>
      </c>
      <c r="D146" s="95" t="s">
        <v>437</v>
      </c>
      <c r="E146" s="95">
        <v>18</v>
      </c>
      <c r="F146" s="95">
        <v>2400</v>
      </c>
      <c r="G146" s="178">
        <f t="shared" si="140"/>
        <v>133.33333333333334</v>
      </c>
      <c r="H146" s="435"/>
      <c r="I146" s="154">
        <f t="shared" si="137"/>
        <v>18</v>
      </c>
      <c r="J146" s="154">
        <f t="shared" si="138"/>
        <v>2273.3938833682482</v>
      </c>
      <c r="K146" s="155">
        <f t="shared" si="139"/>
        <v>126.2996601871249</v>
      </c>
      <c r="L146" s="438"/>
      <c r="M146" s="154">
        <f t="shared" si="141"/>
        <v>9</v>
      </c>
      <c r="N146" s="463"/>
      <c r="O146" s="463"/>
      <c r="P146" s="95">
        <v>18</v>
      </c>
      <c r="Q146" s="152">
        <v>2274.5454545454554</v>
      </c>
      <c r="R146" s="178">
        <f t="shared" si="142"/>
        <v>126.36363636363642</v>
      </c>
      <c r="S146" s="95">
        <f t="shared" si="143"/>
        <v>9</v>
      </c>
      <c r="T146" s="461"/>
      <c r="U146" s="95">
        <v>18</v>
      </c>
      <c r="V146" s="152">
        <v>2272.0408163265311</v>
      </c>
      <c r="W146" s="178">
        <f t="shared" si="144"/>
        <v>126.22448979591839</v>
      </c>
      <c r="X146" s="95">
        <f t="shared" si="145"/>
        <v>9</v>
      </c>
      <c r="Y146" s="461"/>
      <c r="Z146" s="95">
        <v>18</v>
      </c>
      <c r="AA146" s="152">
        <v>2278.7096774193551</v>
      </c>
      <c r="AB146" s="178">
        <f t="shared" si="146"/>
        <v>126.59498207885306</v>
      </c>
      <c r="AC146" s="95">
        <f t="shared" si="147"/>
        <v>8</v>
      </c>
      <c r="AD146" s="461"/>
      <c r="AE146" s="95">
        <v>18</v>
      </c>
      <c r="AF146" s="152">
        <v>2273.4246575342472</v>
      </c>
      <c r="AG146" s="178">
        <f t="shared" si="148"/>
        <v>126.30136986301373</v>
      </c>
      <c r="AH146" s="95">
        <f t="shared" si="149"/>
        <v>7</v>
      </c>
      <c r="AI146" s="461"/>
      <c r="AJ146" s="95">
        <v>18</v>
      </c>
      <c r="AK146" s="152">
        <v>2283.2432432432443</v>
      </c>
      <c r="AL146" s="178">
        <f t="shared" si="150"/>
        <v>126.8468468468469</v>
      </c>
      <c r="AM146" s="95">
        <f t="shared" si="151"/>
        <v>7</v>
      </c>
      <c r="AN146" s="461"/>
      <c r="AO146" s="95">
        <v>18</v>
      </c>
      <c r="AP146" s="152">
        <v>2261.8867924528295</v>
      </c>
      <c r="AQ146" s="178">
        <f t="shared" si="152"/>
        <v>125.66037735849052</v>
      </c>
      <c r="AR146" s="95">
        <f t="shared" si="153"/>
        <v>10</v>
      </c>
      <c r="AS146" s="461"/>
      <c r="AT146" s="95">
        <v>18</v>
      </c>
      <c r="AU146" s="152">
        <v>2269.9065420560742</v>
      </c>
      <c r="AV146" s="178">
        <f t="shared" si="154"/>
        <v>126.10591900311523</v>
      </c>
      <c r="AW146" s="95">
        <f t="shared" si="155"/>
        <v>9</v>
      </c>
      <c r="AX146" s="461"/>
    </row>
    <row r="147" spans="2:50" hidden="1">
      <c r="B147" s="435"/>
      <c r="C147" s="95">
        <v>10</v>
      </c>
      <c r="D147" s="95" t="s">
        <v>438</v>
      </c>
      <c r="E147" s="95">
        <v>19</v>
      </c>
      <c r="F147" s="95">
        <v>2400</v>
      </c>
      <c r="G147" s="178">
        <f t="shared" si="140"/>
        <v>126.31578947368421</v>
      </c>
      <c r="H147" s="435"/>
      <c r="I147" s="154">
        <f t="shared" si="137"/>
        <v>19</v>
      </c>
      <c r="J147" s="154">
        <f t="shared" si="138"/>
        <v>2283.4639267821012</v>
      </c>
      <c r="K147" s="155">
        <f t="shared" si="139"/>
        <v>120.18231193590007</v>
      </c>
      <c r="L147" s="438"/>
      <c r="M147" s="154">
        <f t="shared" si="141"/>
        <v>11</v>
      </c>
      <c r="N147" s="463"/>
      <c r="O147" s="463"/>
      <c r="P147" s="95">
        <v>19</v>
      </c>
      <c r="Q147" s="152">
        <v>2292.2368421052643</v>
      </c>
      <c r="R147" s="178">
        <f t="shared" si="142"/>
        <v>120.6440443213297</v>
      </c>
      <c r="S147" s="95">
        <f t="shared" si="143"/>
        <v>11</v>
      </c>
      <c r="T147" s="461"/>
      <c r="U147" s="95">
        <v>19</v>
      </c>
      <c r="V147" s="152">
        <v>2280.1214574898795</v>
      </c>
      <c r="W147" s="178">
        <f t="shared" si="144"/>
        <v>120.00639249946734</v>
      </c>
      <c r="X147" s="95">
        <f t="shared" si="145"/>
        <v>11</v>
      </c>
      <c r="Y147" s="461"/>
      <c r="Z147" s="95">
        <v>19</v>
      </c>
      <c r="AA147" s="152">
        <v>2282.3368421052637</v>
      </c>
      <c r="AB147" s="178">
        <f t="shared" si="146"/>
        <v>120.12299168975072</v>
      </c>
      <c r="AC147" s="95">
        <f t="shared" si="147"/>
        <v>11</v>
      </c>
      <c r="AD147" s="461"/>
      <c r="AE147" s="95">
        <v>19</v>
      </c>
      <c r="AF147" s="152">
        <v>2311.8701298701344</v>
      </c>
      <c r="AG147" s="178">
        <f t="shared" si="148"/>
        <v>121.67737525632286</v>
      </c>
      <c r="AH147" s="95">
        <f t="shared" si="149"/>
        <v>11</v>
      </c>
      <c r="AI147" s="461"/>
      <c r="AJ147" s="95">
        <v>19</v>
      </c>
      <c r="AK147" s="152">
        <v>2271.9587628865984</v>
      </c>
      <c r="AL147" s="178">
        <f t="shared" si="150"/>
        <v>119.57677699403149</v>
      </c>
      <c r="AM147" s="95">
        <f t="shared" si="151"/>
        <v>12</v>
      </c>
      <c r="AN147" s="461"/>
      <c r="AO147" s="95">
        <v>19</v>
      </c>
      <c r="AP147" s="152">
        <v>2277.4025974025976</v>
      </c>
      <c r="AQ147" s="178">
        <f t="shared" si="152"/>
        <v>119.86329460013671</v>
      </c>
      <c r="AR147" s="95">
        <f t="shared" si="153"/>
        <v>12</v>
      </c>
      <c r="AS147" s="461"/>
      <c r="AT147" s="95">
        <v>19</v>
      </c>
      <c r="AU147" s="152">
        <v>2268.3208556149739</v>
      </c>
      <c r="AV147" s="178">
        <f t="shared" si="154"/>
        <v>119.38530819026178</v>
      </c>
      <c r="AW147" s="95">
        <f t="shared" si="155"/>
        <v>14</v>
      </c>
      <c r="AX147" s="461"/>
    </row>
    <row r="148" spans="2:50" hidden="1">
      <c r="B148" s="435"/>
      <c r="C148" s="95">
        <v>11</v>
      </c>
      <c r="D148" s="95" t="s">
        <v>440</v>
      </c>
      <c r="E148" s="95">
        <v>19</v>
      </c>
      <c r="F148" s="95">
        <v>2400</v>
      </c>
      <c r="G148" s="178">
        <f t="shared" si="140"/>
        <v>126.31578947368421</v>
      </c>
      <c r="H148" s="435"/>
      <c r="I148" s="154">
        <f t="shared" si="137"/>
        <v>19</v>
      </c>
      <c r="J148" s="154">
        <f t="shared" si="138"/>
        <v>2276.2199876161417</v>
      </c>
      <c r="K148" s="155">
        <f t="shared" si="139"/>
        <v>119.80105197979694</v>
      </c>
      <c r="L148" s="438"/>
      <c r="M148" s="154">
        <f t="shared" si="141"/>
        <v>12</v>
      </c>
      <c r="N148" s="463"/>
      <c r="O148" s="463"/>
      <c r="P148" s="95">
        <v>19</v>
      </c>
      <c r="Q148" s="152">
        <v>2269.8701298701299</v>
      </c>
      <c r="R148" s="178">
        <f t="shared" si="142"/>
        <v>119.46684894053315</v>
      </c>
      <c r="S148" s="95">
        <f t="shared" si="143"/>
        <v>14</v>
      </c>
      <c r="T148" s="461"/>
      <c r="U148" s="95">
        <v>19</v>
      </c>
      <c r="V148" s="152">
        <v>2273.1645569620255</v>
      </c>
      <c r="W148" s="178">
        <f t="shared" si="144"/>
        <v>119.6402398401066</v>
      </c>
      <c r="X148" s="95">
        <f t="shared" si="145"/>
        <v>13</v>
      </c>
      <c r="Y148" s="461"/>
      <c r="Z148" s="95">
        <v>19</v>
      </c>
      <c r="AA148" s="152">
        <v>2280.0000000000005</v>
      </c>
      <c r="AB148" s="178">
        <f t="shared" si="146"/>
        <v>120.00000000000003</v>
      </c>
      <c r="AC148" s="95">
        <f t="shared" si="147"/>
        <v>12</v>
      </c>
      <c r="AD148" s="461"/>
      <c r="AE148" s="95">
        <v>19</v>
      </c>
      <c r="AF148" s="152">
        <v>2265.5555555555552</v>
      </c>
      <c r="AG148" s="178">
        <f t="shared" si="148"/>
        <v>119.23976608187132</v>
      </c>
      <c r="AH148" s="95">
        <f t="shared" si="149"/>
        <v>14</v>
      </c>
      <c r="AI148" s="461"/>
      <c r="AJ148" s="95">
        <v>19</v>
      </c>
      <c r="AK148" s="152">
        <v>2294.4444444444439</v>
      </c>
      <c r="AL148" s="178">
        <f t="shared" si="150"/>
        <v>120.76023391812862</v>
      </c>
      <c r="AM148" s="95">
        <f t="shared" si="151"/>
        <v>11</v>
      </c>
      <c r="AN148" s="461"/>
      <c r="AO148" s="95">
        <v>19</v>
      </c>
      <c r="AP148" s="152">
        <v>2279.2857142857147</v>
      </c>
      <c r="AQ148" s="178">
        <f t="shared" si="152"/>
        <v>119.96240601503762</v>
      </c>
      <c r="AR148" s="95">
        <f t="shared" si="153"/>
        <v>11</v>
      </c>
      <c r="AS148" s="461"/>
      <c r="AT148" s="95">
        <v>19</v>
      </c>
      <c r="AU148" s="152">
        <v>2271.2195121951222</v>
      </c>
      <c r="AV148" s="178">
        <f t="shared" si="154"/>
        <v>119.53786906290117</v>
      </c>
      <c r="AW148" s="95">
        <f t="shared" si="155"/>
        <v>12</v>
      </c>
      <c r="AX148" s="461"/>
    </row>
    <row r="149" spans="2:50" hidden="1">
      <c r="B149" s="435"/>
      <c r="C149" s="95">
        <v>12</v>
      </c>
      <c r="D149" s="95" t="s">
        <v>441</v>
      </c>
      <c r="E149" s="95">
        <v>15</v>
      </c>
      <c r="F149" s="95">
        <v>2400</v>
      </c>
      <c r="G149" s="178">
        <f t="shared" si="140"/>
        <v>160</v>
      </c>
      <c r="H149" s="435"/>
      <c r="I149" s="154">
        <f t="shared" si="137"/>
        <v>15</v>
      </c>
      <c r="J149" s="154">
        <f t="shared" si="138"/>
        <v>2271.3751818835322</v>
      </c>
      <c r="K149" s="155">
        <f t="shared" si="139"/>
        <v>151.42501212556883</v>
      </c>
      <c r="L149" s="438"/>
      <c r="M149" s="154">
        <f t="shared" si="141"/>
        <v>1</v>
      </c>
      <c r="N149" s="463"/>
      <c r="O149" s="463"/>
      <c r="P149" s="95">
        <v>15</v>
      </c>
      <c r="Q149" s="152">
        <v>2266.0845665961942</v>
      </c>
      <c r="R149" s="178">
        <f t="shared" si="142"/>
        <v>151.07230443974629</v>
      </c>
      <c r="S149" s="95">
        <f t="shared" si="143"/>
        <v>2</v>
      </c>
      <c r="T149" s="461"/>
      <c r="U149" s="95">
        <v>15</v>
      </c>
      <c r="V149" s="152">
        <v>2269.3413681887623</v>
      </c>
      <c r="W149" s="178">
        <f t="shared" si="144"/>
        <v>151.28942454591748</v>
      </c>
      <c r="X149" s="95">
        <f t="shared" si="145"/>
        <v>1</v>
      </c>
      <c r="Y149" s="461"/>
      <c r="Z149" s="95">
        <v>15</v>
      </c>
      <c r="AA149" s="152">
        <v>2274.9840881272953</v>
      </c>
      <c r="AB149" s="178">
        <f t="shared" si="146"/>
        <v>151.66560587515303</v>
      </c>
      <c r="AC149" s="95">
        <f t="shared" si="147"/>
        <v>1</v>
      </c>
      <c r="AD149" s="461"/>
      <c r="AE149" s="95">
        <v>15</v>
      </c>
      <c r="AF149" s="152">
        <v>2288.336314847942</v>
      </c>
      <c r="AG149" s="178">
        <f t="shared" si="148"/>
        <v>152.55575432319614</v>
      </c>
      <c r="AH149" s="95">
        <f t="shared" si="149"/>
        <v>1</v>
      </c>
      <c r="AI149" s="461"/>
      <c r="AJ149" s="95">
        <v>15</v>
      </c>
      <c r="AK149" s="152">
        <v>2259.4520547945208</v>
      </c>
      <c r="AL149" s="178">
        <f t="shared" si="150"/>
        <v>150.63013698630138</v>
      </c>
      <c r="AM149" s="95">
        <f t="shared" si="151"/>
        <v>2</v>
      </c>
      <c r="AN149" s="461"/>
      <c r="AO149" s="95">
        <v>15</v>
      </c>
      <c r="AP149" s="152">
        <v>2270.6493506493507</v>
      </c>
      <c r="AQ149" s="178">
        <f t="shared" si="152"/>
        <v>151.37662337662337</v>
      </c>
      <c r="AR149" s="95">
        <f t="shared" si="153"/>
        <v>2</v>
      </c>
      <c r="AS149" s="461"/>
      <c r="AT149" s="95">
        <v>15</v>
      </c>
      <c r="AU149" s="152">
        <v>2270.7785299806578</v>
      </c>
      <c r="AV149" s="178">
        <f t="shared" si="154"/>
        <v>151.38523533204386</v>
      </c>
      <c r="AW149" s="95">
        <f t="shared" si="155"/>
        <v>2</v>
      </c>
      <c r="AX149" s="461"/>
    </row>
    <row r="150" spans="2:50" hidden="1">
      <c r="B150" s="435"/>
      <c r="C150" s="95">
        <v>13</v>
      </c>
      <c r="D150" s="95" t="s">
        <v>442</v>
      </c>
      <c r="E150" s="95">
        <v>15</v>
      </c>
      <c r="F150" s="95">
        <v>2400</v>
      </c>
      <c r="G150" s="178">
        <f t="shared" si="140"/>
        <v>160</v>
      </c>
      <c r="H150" s="435"/>
      <c r="I150" s="154">
        <f t="shared" si="137"/>
        <v>15</v>
      </c>
      <c r="J150" s="154">
        <f t="shared" si="138"/>
        <v>2271.0052715959614</v>
      </c>
      <c r="K150" s="155">
        <f t="shared" si="139"/>
        <v>151.40035143973074</v>
      </c>
      <c r="L150" s="438"/>
      <c r="M150" s="154">
        <f t="shared" si="141"/>
        <v>2</v>
      </c>
      <c r="N150" s="463"/>
      <c r="O150" s="463"/>
      <c r="P150" s="95">
        <v>15</v>
      </c>
      <c r="Q150" s="152">
        <v>2277.0000000000005</v>
      </c>
      <c r="R150" s="178">
        <f t="shared" si="142"/>
        <v>151.80000000000004</v>
      </c>
      <c r="S150" s="95">
        <f t="shared" si="143"/>
        <v>1</v>
      </c>
      <c r="T150" s="461"/>
      <c r="U150" s="95">
        <v>15</v>
      </c>
      <c r="V150" s="152">
        <v>2265.7377049180336</v>
      </c>
      <c r="W150" s="178">
        <f t="shared" si="144"/>
        <v>151.0491803278689</v>
      </c>
      <c r="X150" s="95">
        <f t="shared" si="145"/>
        <v>2</v>
      </c>
      <c r="Y150" s="461"/>
      <c r="Z150" s="95">
        <v>15</v>
      </c>
      <c r="AA150" s="152">
        <v>2271.130434782609</v>
      </c>
      <c r="AB150" s="178">
        <f t="shared" si="146"/>
        <v>151.40869565217392</v>
      </c>
      <c r="AC150" s="95">
        <f t="shared" si="147"/>
        <v>2</v>
      </c>
      <c r="AD150" s="461"/>
      <c r="AE150" s="95">
        <v>15</v>
      </c>
      <c r="AF150" s="152">
        <v>2274.7252747252746</v>
      </c>
      <c r="AG150" s="178">
        <f t="shared" si="148"/>
        <v>151.64835164835165</v>
      </c>
      <c r="AH150" s="95">
        <f t="shared" si="149"/>
        <v>2</v>
      </c>
      <c r="AI150" s="461"/>
      <c r="AJ150" s="95">
        <v>15</v>
      </c>
      <c r="AK150" s="152">
        <v>2259.5454545454545</v>
      </c>
      <c r="AL150" s="178">
        <f t="shared" si="150"/>
        <v>150.63636363636363</v>
      </c>
      <c r="AM150" s="95">
        <f t="shared" si="151"/>
        <v>1</v>
      </c>
      <c r="AN150" s="461"/>
      <c r="AO150" s="95">
        <v>15</v>
      </c>
      <c r="AP150" s="152">
        <v>2276.744186046511</v>
      </c>
      <c r="AQ150" s="178">
        <f t="shared" si="152"/>
        <v>151.78294573643407</v>
      </c>
      <c r="AR150" s="95">
        <f t="shared" si="153"/>
        <v>1</v>
      </c>
      <c r="AS150" s="461"/>
      <c r="AT150" s="95">
        <v>15</v>
      </c>
      <c r="AU150" s="152">
        <v>2272.1538461538457</v>
      </c>
      <c r="AV150" s="178">
        <f t="shared" si="154"/>
        <v>151.47692307692304</v>
      </c>
      <c r="AW150" s="95">
        <f t="shared" si="155"/>
        <v>1</v>
      </c>
      <c r="AX150" s="461"/>
    </row>
    <row r="151" spans="2:50" hidden="1">
      <c r="B151" s="435"/>
      <c r="C151" s="95">
        <v>14</v>
      </c>
      <c r="D151" s="95" t="s">
        <v>537</v>
      </c>
      <c r="E151" s="95">
        <v>17</v>
      </c>
      <c r="F151" s="95">
        <v>2400</v>
      </c>
      <c r="G151" s="178">
        <f t="shared" si="140"/>
        <v>141.1764705882353</v>
      </c>
      <c r="H151" s="435"/>
      <c r="I151" s="154">
        <f t="shared" si="137"/>
        <v>17</v>
      </c>
      <c r="J151" s="154">
        <f t="shared" si="138"/>
        <v>2273.3401250034231</v>
      </c>
      <c r="K151" s="155">
        <f t="shared" si="139"/>
        <v>133.72588970608371</v>
      </c>
      <c r="L151" s="438"/>
      <c r="M151" s="154">
        <f t="shared" si="141"/>
        <v>6</v>
      </c>
      <c r="N151" s="463"/>
      <c r="O151" s="463"/>
      <c r="P151" s="95">
        <v>17</v>
      </c>
      <c r="Q151" s="152">
        <v>2273.1250000000009</v>
      </c>
      <c r="R151" s="178">
        <f t="shared" si="142"/>
        <v>133.71323529411771</v>
      </c>
      <c r="S151" s="95">
        <f t="shared" si="143"/>
        <v>6</v>
      </c>
      <c r="T151" s="461"/>
      <c r="U151" s="95">
        <v>17</v>
      </c>
      <c r="V151" s="152">
        <v>2281.2765957446813</v>
      </c>
      <c r="W151" s="178">
        <f t="shared" si="144"/>
        <v>134.19274092615774</v>
      </c>
      <c r="X151" s="95">
        <f t="shared" si="145"/>
        <v>5</v>
      </c>
      <c r="Y151" s="461"/>
      <c r="Z151" s="95">
        <v>17</v>
      </c>
      <c r="AA151" s="152">
        <v>2276</v>
      </c>
      <c r="AB151" s="178">
        <f t="shared" si="146"/>
        <v>133.88235294117646</v>
      </c>
      <c r="AC151" s="95">
        <f t="shared" si="147"/>
        <v>6</v>
      </c>
      <c r="AD151" s="461"/>
      <c r="AE151" s="95">
        <v>17</v>
      </c>
      <c r="AF151" s="152">
        <v>2275.9459459459467</v>
      </c>
      <c r="AG151" s="178">
        <f t="shared" si="148"/>
        <v>133.87917329093804</v>
      </c>
      <c r="AH151" s="95">
        <f t="shared" si="149"/>
        <v>4</v>
      </c>
      <c r="AI151" s="461"/>
      <c r="AJ151" s="95">
        <v>17</v>
      </c>
      <c r="AK151" s="152">
        <v>2274.166666666667</v>
      </c>
      <c r="AL151" s="178">
        <f t="shared" si="150"/>
        <v>133.77450980392157</v>
      </c>
      <c r="AM151" s="95">
        <f t="shared" si="151"/>
        <v>5</v>
      </c>
      <c r="AN151" s="461"/>
      <c r="AO151" s="95">
        <v>17</v>
      </c>
      <c r="AP151" s="152">
        <v>2266.6666666666661</v>
      </c>
      <c r="AQ151" s="178">
        <f t="shared" si="152"/>
        <v>133.33333333333329</v>
      </c>
      <c r="AR151" s="95">
        <f t="shared" si="153"/>
        <v>6</v>
      </c>
      <c r="AS151" s="461"/>
      <c r="AT151" s="95">
        <v>17</v>
      </c>
      <c r="AU151" s="152">
        <v>2266.1999999999989</v>
      </c>
      <c r="AV151" s="178">
        <f t="shared" si="154"/>
        <v>133.30588235294113</v>
      </c>
      <c r="AW151" s="95">
        <f t="shared" si="155"/>
        <v>5</v>
      </c>
      <c r="AX151" s="461"/>
    </row>
    <row r="152" spans="2:50" hidden="1">
      <c r="B152" s="435"/>
      <c r="C152" s="95">
        <v>15</v>
      </c>
      <c r="D152" s="95" t="s">
        <v>632</v>
      </c>
      <c r="E152" s="95">
        <v>17</v>
      </c>
      <c r="F152" s="95">
        <v>2400</v>
      </c>
      <c r="G152" s="178">
        <f t="shared" si="140"/>
        <v>141.1764705882353</v>
      </c>
      <c r="H152" s="435"/>
      <c r="I152" s="154">
        <f t="shared" si="137"/>
        <v>17</v>
      </c>
      <c r="J152" s="154">
        <f t="shared" si="138"/>
        <v>2276.9573850587967</v>
      </c>
      <c r="K152" s="155">
        <f t="shared" si="139"/>
        <v>133.93866970934099</v>
      </c>
      <c r="L152" s="438"/>
      <c r="M152" s="154">
        <f t="shared" si="141"/>
        <v>5</v>
      </c>
      <c r="N152" s="463"/>
      <c r="O152" s="463"/>
      <c r="P152" s="95">
        <v>17</v>
      </c>
      <c r="Q152" s="152">
        <v>2276.129525752167</v>
      </c>
      <c r="R152" s="178">
        <f t="shared" si="142"/>
        <v>133.88997210306866</v>
      </c>
      <c r="S152" s="95">
        <f t="shared" si="143"/>
        <v>5</v>
      </c>
      <c r="T152" s="461"/>
      <c r="U152" s="95">
        <v>17</v>
      </c>
      <c r="V152" s="152">
        <v>2268.1281032770589</v>
      </c>
      <c r="W152" s="178">
        <f t="shared" si="144"/>
        <v>133.41930019276816</v>
      </c>
      <c r="X152" s="95">
        <f t="shared" si="145"/>
        <v>6</v>
      </c>
      <c r="Y152" s="461"/>
      <c r="Z152" s="95">
        <v>17</v>
      </c>
      <c r="AA152" s="152">
        <v>2276.620926243565</v>
      </c>
      <c r="AB152" s="178">
        <f t="shared" si="146"/>
        <v>133.91887801432736</v>
      </c>
      <c r="AC152" s="95">
        <f t="shared" si="147"/>
        <v>5</v>
      </c>
      <c r="AD152" s="461"/>
      <c r="AE152" s="95">
        <v>17</v>
      </c>
      <c r="AF152" s="152">
        <v>2261.361185983832</v>
      </c>
      <c r="AG152" s="178">
        <f t="shared" si="148"/>
        <v>133.02124623434307</v>
      </c>
      <c r="AH152" s="95">
        <f t="shared" si="149"/>
        <v>5</v>
      </c>
      <c r="AI152" s="461"/>
      <c r="AJ152" s="95">
        <v>17</v>
      </c>
      <c r="AK152" s="152">
        <v>2269.2537313432836</v>
      </c>
      <c r="AL152" s="178">
        <f t="shared" si="150"/>
        <v>133.48551360842845</v>
      </c>
      <c r="AM152" s="95">
        <f t="shared" si="151"/>
        <v>6</v>
      </c>
      <c r="AN152" s="461"/>
      <c r="AO152" s="95">
        <v>17</v>
      </c>
      <c r="AP152" s="152">
        <v>2291.7771883289124</v>
      </c>
      <c r="AQ152" s="178">
        <f t="shared" si="152"/>
        <v>134.81042284287719</v>
      </c>
      <c r="AR152" s="95">
        <f t="shared" si="153"/>
        <v>5</v>
      </c>
      <c r="AS152" s="461"/>
      <c r="AT152" s="95">
        <v>17</v>
      </c>
      <c r="AU152" s="152">
        <v>2295.4310344827586</v>
      </c>
      <c r="AV152" s="178">
        <f t="shared" si="154"/>
        <v>135.02535496957404</v>
      </c>
      <c r="AW152" s="95">
        <f t="shared" si="155"/>
        <v>4</v>
      </c>
      <c r="AX152" s="461"/>
    </row>
    <row r="153" spans="2:50" hidden="1">
      <c r="B153" s="435"/>
      <c r="C153" s="95">
        <v>16</v>
      </c>
      <c r="D153" s="95" t="s">
        <v>672</v>
      </c>
      <c r="E153" s="95">
        <v>19</v>
      </c>
      <c r="F153" s="95">
        <v>2400</v>
      </c>
      <c r="G153" s="178">
        <f t="shared" si="140"/>
        <v>126.31578947368421</v>
      </c>
      <c r="H153" s="435"/>
      <c r="I153" s="154">
        <f t="shared" si="137"/>
        <v>19</v>
      </c>
      <c r="J153" s="154">
        <f t="shared" si="138"/>
        <v>2270.9104181352268</v>
      </c>
      <c r="K153" s="155">
        <f t="shared" si="139"/>
        <v>119.52160095448562</v>
      </c>
      <c r="L153" s="438"/>
      <c r="M153" s="154">
        <f t="shared" si="141"/>
        <v>14</v>
      </c>
      <c r="N153" s="463"/>
      <c r="O153" s="463"/>
      <c r="P153" s="95">
        <v>19</v>
      </c>
      <c r="Q153" s="152">
        <v>2275.135135135135</v>
      </c>
      <c r="R153" s="178">
        <f t="shared" si="142"/>
        <v>119.74395448079657</v>
      </c>
      <c r="S153" s="95">
        <f t="shared" si="143"/>
        <v>13</v>
      </c>
      <c r="T153" s="461"/>
      <c r="U153" s="95">
        <v>19</v>
      </c>
      <c r="V153" s="152">
        <v>2274.4886877828067</v>
      </c>
      <c r="W153" s="178">
        <f t="shared" si="144"/>
        <v>119.70993093593719</v>
      </c>
      <c r="X153" s="95">
        <f t="shared" si="145"/>
        <v>12</v>
      </c>
      <c r="Y153" s="461"/>
      <c r="Z153" s="95">
        <v>19</v>
      </c>
      <c r="AA153" s="152">
        <v>2265.1075268817212</v>
      </c>
      <c r="AB153" s="178">
        <f t="shared" si="146"/>
        <v>119.21618562535375</v>
      </c>
      <c r="AC153" s="95">
        <f t="shared" si="147"/>
        <v>14</v>
      </c>
      <c r="AD153" s="461"/>
      <c r="AE153" s="95">
        <v>19</v>
      </c>
      <c r="AF153" s="152">
        <v>2272.0754716981169</v>
      </c>
      <c r="AG153" s="178">
        <f t="shared" si="148"/>
        <v>119.58291956305878</v>
      </c>
      <c r="AH153" s="95">
        <f t="shared" si="149"/>
        <v>13</v>
      </c>
      <c r="AI153" s="461"/>
      <c r="AJ153" s="95">
        <v>19</v>
      </c>
      <c r="AK153" s="152">
        <v>2270.5785123966948</v>
      </c>
      <c r="AL153" s="178">
        <f t="shared" si="150"/>
        <v>119.50413223140499</v>
      </c>
      <c r="AM153" s="95">
        <f t="shared" si="151"/>
        <v>13</v>
      </c>
      <c r="AN153" s="461"/>
      <c r="AO153" s="95">
        <v>19</v>
      </c>
      <c r="AP153" s="152">
        <v>2269.9553349875946</v>
      </c>
      <c r="AQ153" s="178">
        <f t="shared" si="152"/>
        <v>119.47133342039972</v>
      </c>
      <c r="AR153" s="95">
        <f t="shared" si="153"/>
        <v>13</v>
      </c>
      <c r="AS153" s="461"/>
      <c r="AT153" s="95">
        <v>19</v>
      </c>
      <c r="AU153" s="152">
        <v>2269.0322580645179</v>
      </c>
      <c r="AV153" s="178">
        <f t="shared" si="154"/>
        <v>119.42275042444831</v>
      </c>
      <c r="AW153" s="95">
        <f t="shared" si="155"/>
        <v>13</v>
      </c>
      <c r="AX153" s="461"/>
    </row>
    <row r="154" spans="2:50" hidden="1">
      <c r="B154" s="435"/>
      <c r="C154" s="95">
        <v>17</v>
      </c>
      <c r="D154" s="95"/>
      <c r="E154" s="95"/>
      <c r="F154" s="95"/>
      <c r="G154" s="178"/>
      <c r="H154" s="435"/>
      <c r="I154" s="154" t="str">
        <f t="shared" si="137"/>
        <v/>
      </c>
      <c r="J154" s="154" t="str">
        <f t="shared" si="138"/>
        <v/>
      </c>
      <c r="K154" s="155" t="str">
        <f t="shared" si="139"/>
        <v/>
      </c>
      <c r="L154" s="439"/>
      <c r="M154" s="154" t="str">
        <f t="shared" si="141"/>
        <v/>
      </c>
      <c r="N154" s="447"/>
      <c r="O154" s="447"/>
      <c r="P154" s="95"/>
      <c r="Q154" s="152"/>
      <c r="R154" s="178" t="str">
        <f t="shared" si="142"/>
        <v/>
      </c>
      <c r="S154" s="95" t="str">
        <f t="shared" si="143"/>
        <v/>
      </c>
      <c r="T154" s="462"/>
      <c r="U154" s="95"/>
      <c r="V154" s="152"/>
      <c r="W154" s="178" t="str">
        <f t="shared" si="144"/>
        <v/>
      </c>
      <c r="X154" s="95" t="str">
        <f t="shared" si="145"/>
        <v/>
      </c>
      <c r="Y154" s="462"/>
      <c r="Z154" s="95"/>
      <c r="AA154" s="152"/>
      <c r="AB154" s="178" t="str">
        <f t="shared" si="146"/>
        <v/>
      </c>
      <c r="AC154" s="95" t="str">
        <f t="shared" si="147"/>
        <v/>
      </c>
      <c r="AD154" s="462"/>
      <c r="AE154" s="95"/>
      <c r="AF154" s="152"/>
      <c r="AG154" s="178" t="str">
        <f t="shared" si="148"/>
        <v/>
      </c>
      <c r="AH154" s="95" t="str">
        <f t="shared" si="149"/>
        <v/>
      </c>
      <c r="AI154" s="462"/>
      <c r="AJ154" s="95"/>
      <c r="AK154" s="152"/>
      <c r="AL154" s="178" t="str">
        <f t="shared" si="150"/>
        <v/>
      </c>
      <c r="AM154" s="95" t="str">
        <f t="shared" si="151"/>
        <v/>
      </c>
      <c r="AN154" s="462"/>
      <c r="AO154" s="95"/>
      <c r="AP154" s="152"/>
      <c r="AQ154" s="178" t="str">
        <f t="shared" si="152"/>
        <v/>
      </c>
      <c r="AR154" s="95" t="str">
        <f t="shared" si="153"/>
        <v/>
      </c>
      <c r="AS154" s="462"/>
      <c r="AT154" s="95"/>
      <c r="AU154" s="152"/>
      <c r="AV154" s="178" t="str">
        <f t="shared" si="154"/>
        <v/>
      </c>
      <c r="AW154" s="95" t="str">
        <f t="shared" si="155"/>
        <v/>
      </c>
      <c r="AX154" s="462"/>
    </row>
    <row r="155" spans="2:50" ht="15.75" hidden="1">
      <c r="B155" s="443" t="s">
        <v>167</v>
      </c>
      <c r="C155" s="444"/>
      <c r="D155" s="444"/>
      <c r="E155" s="444"/>
      <c r="F155" s="444"/>
      <c r="G155" s="444"/>
      <c r="H155" s="444"/>
      <c r="I155" s="151"/>
      <c r="J155" s="151"/>
      <c r="K155" s="151"/>
      <c r="L155" s="151"/>
      <c r="M155" s="151"/>
      <c r="N155" s="433" t="s">
        <v>159</v>
      </c>
      <c r="O155" s="446" t="s">
        <v>106</v>
      </c>
      <c r="P155" s="448">
        <f>AT133+1</f>
        <v>45916</v>
      </c>
      <c r="Q155" s="435"/>
      <c r="R155" s="435"/>
      <c r="S155" s="435"/>
      <c r="T155" s="435"/>
      <c r="U155" s="448">
        <f>P155+1</f>
        <v>45917</v>
      </c>
      <c r="V155" s="435"/>
      <c r="W155" s="435"/>
      <c r="X155" s="435"/>
      <c r="Y155" s="435"/>
      <c r="Z155" s="448">
        <f>U155+1</f>
        <v>45918</v>
      </c>
      <c r="AA155" s="435"/>
      <c r="AB155" s="435"/>
      <c r="AC155" s="435"/>
      <c r="AD155" s="435"/>
      <c r="AE155" s="448">
        <f>Z155+1</f>
        <v>45919</v>
      </c>
      <c r="AF155" s="435"/>
      <c r="AG155" s="435"/>
      <c r="AH155" s="435"/>
      <c r="AI155" s="435"/>
      <c r="AJ155" s="448">
        <f>AE155+1</f>
        <v>45920</v>
      </c>
      <c r="AK155" s="435"/>
      <c r="AL155" s="435"/>
      <c r="AM155" s="435"/>
      <c r="AN155" s="435"/>
      <c r="AO155" s="448">
        <f>AJ155+1</f>
        <v>45921</v>
      </c>
      <c r="AP155" s="435"/>
      <c r="AQ155" s="435"/>
      <c r="AR155" s="435"/>
      <c r="AS155" s="435"/>
      <c r="AT155" s="448">
        <f>AO155+1</f>
        <v>45922</v>
      </c>
      <c r="AU155" s="435"/>
      <c r="AV155" s="435"/>
      <c r="AW155" s="435"/>
      <c r="AX155" s="435"/>
    </row>
    <row r="156" spans="2:50" ht="15.75" hidden="1">
      <c r="B156" s="445"/>
      <c r="C156" s="445"/>
      <c r="D156" s="445"/>
      <c r="E156" s="445"/>
      <c r="F156" s="445"/>
      <c r="G156" s="445"/>
      <c r="H156" s="445"/>
      <c r="I156" s="151"/>
      <c r="J156" s="151"/>
      <c r="K156" s="151"/>
      <c r="L156" s="151"/>
      <c r="M156" s="151"/>
      <c r="N156" s="433"/>
      <c r="O156" s="447"/>
      <c r="P156" s="448" t="s">
        <v>120</v>
      </c>
      <c r="Q156" s="435"/>
      <c r="R156" s="435"/>
      <c r="S156" s="435"/>
      <c r="T156" s="435"/>
      <c r="U156" s="448" t="s">
        <v>114</v>
      </c>
      <c r="V156" s="435"/>
      <c r="W156" s="435"/>
      <c r="X156" s="435"/>
      <c r="Y156" s="435"/>
      <c r="Z156" s="448" t="s">
        <v>115</v>
      </c>
      <c r="AA156" s="435"/>
      <c r="AB156" s="435"/>
      <c r="AC156" s="435"/>
      <c r="AD156" s="435"/>
      <c r="AE156" s="448" t="s">
        <v>116</v>
      </c>
      <c r="AF156" s="435"/>
      <c r="AG156" s="435"/>
      <c r="AH156" s="435"/>
      <c r="AI156" s="435"/>
      <c r="AJ156" s="448" t="s">
        <v>117</v>
      </c>
      <c r="AK156" s="435"/>
      <c r="AL156" s="435"/>
      <c r="AM156" s="435"/>
      <c r="AN156" s="435"/>
      <c r="AO156" s="448" t="s">
        <v>118</v>
      </c>
      <c r="AP156" s="435"/>
      <c r="AQ156" s="435"/>
      <c r="AR156" s="435"/>
      <c r="AS156" s="435"/>
      <c r="AT156" s="448" t="s">
        <v>119</v>
      </c>
      <c r="AU156" s="435"/>
      <c r="AV156" s="435"/>
      <c r="AW156" s="435"/>
      <c r="AX156" s="435"/>
    </row>
    <row r="157" spans="2:50" hidden="1">
      <c r="B157" s="433" t="s">
        <v>155</v>
      </c>
      <c r="C157" s="433" t="s">
        <v>147</v>
      </c>
      <c r="D157" s="433"/>
      <c r="E157" s="433" t="s">
        <v>149</v>
      </c>
      <c r="F157" s="433"/>
      <c r="G157" s="433"/>
      <c r="H157" s="440" t="s">
        <v>156</v>
      </c>
      <c r="I157" s="434" t="s">
        <v>225</v>
      </c>
      <c r="J157" s="434"/>
      <c r="K157" s="434"/>
      <c r="L157" s="434" t="s">
        <v>156</v>
      </c>
      <c r="M157" s="434" t="s">
        <v>168</v>
      </c>
      <c r="N157" s="446"/>
      <c r="O157" s="446" t="s">
        <v>158</v>
      </c>
      <c r="P157" s="430" t="s">
        <v>152</v>
      </c>
      <c r="Q157" s="431"/>
      <c r="R157" s="431"/>
      <c r="S157" s="432"/>
      <c r="T157" s="433" t="s">
        <v>156</v>
      </c>
      <c r="U157" s="430" t="s">
        <v>152</v>
      </c>
      <c r="V157" s="431"/>
      <c r="W157" s="431"/>
      <c r="X157" s="432"/>
      <c r="Y157" s="433" t="s">
        <v>156</v>
      </c>
      <c r="Z157" s="430" t="s">
        <v>152</v>
      </c>
      <c r="AA157" s="431"/>
      <c r="AB157" s="431"/>
      <c r="AC157" s="432"/>
      <c r="AD157" s="433" t="s">
        <v>156</v>
      </c>
      <c r="AE157" s="430" t="s">
        <v>152</v>
      </c>
      <c r="AF157" s="431"/>
      <c r="AG157" s="431"/>
      <c r="AH157" s="432"/>
      <c r="AI157" s="433" t="s">
        <v>156</v>
      </c>
      <c r="AJ157" s="430" t="s">
        <v>152</v>
      </c>
      <c r="AK157" s="431"/>
      <c r="AL157" s="431"/>
      <c r="AM157" s="432"/>
      <c r="AN157" s="433" t="s">
        <v>156</v>
      </c>
      <c r="AO157" s="430" t="s">
        <v>152</v>
      </c>
      <c r="AP157" s="431"/>
      <c r="AQ157" s="431"/>
      <c r="AR157" s="432"/>
      <c r="AS157" s="433" t="s">
        <v>156</v>
      </c>
      <c r="AT157" s="430" t="s">
        <v>152</v>
      </c>
      <c r="AU157" s="431"/>
      <c r="AV157" s="431"/>
      <c r="AW157" s="432"/>
      <c r="AX157" s="433" t="s">
        <v>156</v>
      </c>
    </row>
    <row r="158" spans="2:50" hidden="1">
      <c r="B158" s="433"/>
      <c r="C158" s="433"/>
      <c r="D158" s="433"/>
      <c r="E158" s="433" t="s">
        <v>148</v>
      </c>
      <c r="F158" s="433"/>
      <c r="G158" s="433"/>
      <c r="H158" s="441"/>
      <c r="I158" s="434" t="s">
        <v>148</v>
      </c>
      <c r="J158" s="434"/>
      <c r="K158" s="434"/>
      <c r="L158" s="434"/>
      <c r="M158" s="434"/>
      <c r="N158" s="463"/>
      <c r="O158" s="463"/>
      <c r="P158" s="430" t="s">
        <v>153</v>
      </c>
      <c r="Q158" s="431"/>
      <c r="R158" s="431"/>
      <c r="S158" s="432"/>
      <c r="T158" s="433"/>
      <c r="U158" s="430" t="s">
        <v>153</v>
      </c>
      <c r="V158" s="431"/>
      <c r="W158" s="431"/>
      <c r="X158" s="432"/>
      <c r="Y158" s="433"/>
      <c r="Z158" s="430" t="s">
        <v>153</v>
      </c>
      <c r="AA158" s="431"/>
      <c r="AB158" s="431"/>
      <c r="AC158" s="432"/>
      <c r="AD158" s="433"/>
      <c r="AE158" s="430" t="s">
        <v>153</v>
      </c>
      <c r="AF158" s="431"/>
      <c r="AG158" s="431"/>
      <c r="AH158" s="432"/>
      <c r="AI158" s="433"/>
      <c r="AJ158" s="430" t="s">
        <v>153</v>
      </c>
      <c r="AK158" s="431"/>
      <c r="AL158" s="431"/>
      <c r="AM158" s="432"/>
      <c r="AN158" s="433"/>
      <c r="AO158" s="430" t="s">
        <v>153</v>
      </c>
      <c r="AP158" s="431"/>
      <c r="AQ158" s="431"/>
      <c r="AR158" s="432"/>
      <c r="AS158" s="433"/>
      <c r="AT158" s="430" t="s">
        <v>153</v>
      </c>
      <c r="AU158" s="431"/>
      <c r="AV158" s="431"/>
      <c r="AW158" s="432"/>
      <c r="AX158" s="433"/>
    </row>
    <row r="159" spans="2:50" hidden="1">
      <c r="B159" s="433"/>
      <c r="C159" s="433"/>
      <c r="D159" s="433"/>
      <c r="E159" s="94" t="s">
        <v>150</v>
      </c>
      <c r="F159" s="94" t="s">
        <v>151</v>
      </c>
      <c r="G159" s="94" t="s">
        <v>154</v>
      </c>
      <c r="H159" s="442"/>
      <c r="I159" s="153" t="s">
        <v>150</v>
      </c>
      <c r="J159" s="153" t="s">
        <v>151</v>
      </c>
      <c r="K159" s="153" t="s">
        <v>154</v>
      </c>
      <c r="L159" s="434"/>
      <c r="M159" s="434"/>
      <c r="N159" s="463"/>
      <c r="O159" s="463"/>
      <c r="P159" s="94" t="s">
        <v>150</v>
      </c>
      <c r="Q159" s="94" t="s">
        <v>151</v>
      </c>
      <c r="R159" s="94" t="s">
        <v>154</v>
      </c>
      <c r="S159" s="94" t="s">
        <v>168</v>
      </c>
      <c r="T159" s="433"/>
      <c r="U159" s="94" t="s">
        <v>150</v>
      </c>
      <c r="V159" s="94" t="s">
        <v>151</v>
      </c>
      <c r="W159" s="94" t="s">
        <v>154</v>
      </c>
      <c r="X159" s="94" t="s">
        <v>168</v>
      </c>
      <c r="Y159" s="433"/>
      <c r="Z159" s="94" t="s">
        <v>150</v>
      </c>
      <c r="AA159" s="94" t="s">
        <v>151</v>
      </c>
      <c r="AB159" s="94" t="s">
        <v>154</v>
      </c>
      <c r="AC159" s="94" t="s">
        <v>168</v>
      </c>
      <c r="AD159" s="433"/>
      <c r="AE159" s="94" t="s">
        <v>150</v>
      </c>
      <c r="AF159" s="94" t="s">
        <v>151</v>
      </c>
      <c r="AG159" s="94" t="s">
        <v>154</v>
      </c>
      <c r="AH159" s="94" t="s">
        <v>168</v>
      </c>
      <c r="AI159" s="433"/>
      <c r="AJ159" s="94" t="s">
        <v>150</v>
      </c>
      <c r="AK159" s="94" t="s">
        <v>151</v>
      </c>
      <c r="AL159" s="94" t="s">
        <v>154</v>
      </c>
      <c r="AM159" s="94" t="s">
        <v>168</v>
      </c>
      <c r="AN159" s="433"/>
      <c r="AO159" s="94" t="s">
        <v>150</v>
      </c>
      <c r="AP159" s="94" t="s">
        <v>151</v>
      </c>
      <c r="AQ159" s="94" t="s">
        <v>154</v>
      </c>
      <c r="AR159" s="94" t="s">
        <v>168</v>
      </c>
      <c r="AS159" s="433"/>
      <c r="AT159" s="94" t="s">
        <v>150</v>
      </c>
      <c r="AU159" s="94" t="s">
        <v>151</v>
      </c>
      <c r="AV159" s="94" t="s">
        <v>154</v>
      </c>
      <c r="AW159" s="94" t="s">
        <v>168</v>
      </c>
      <c r="AX159" s="433"/>
    </row>
    <row r="160" spans="2:50" hidden="1">
      <c r="B160" s="435" t="s">
        <v>234</v>
      </c>
      <c r="C160" s="95">
        <v>1</v>
      </c>
      <c r="D160" s="95" t="s">
        <v>428</v>
      </c>
      <c r="E160" s="95">
        <v>20</v>
      </c>
      <c r="F160" s="95">
        <v>2400</v>
      </c>
      <c r="G160" s="178">
        <f>F160/E160</f>
        <v>120</v>
      </c>
      <c r="H160" s="435">
        <f>AVERAGE(G160:G176)</f>
        <v>136.72251563163965</v>
      </c>
      <c r="I160" s="154">
        <f t="shared" ref="I160:I176" si="156">IFERROR(AVERAGE(P160,U160,Z160,AE160,AJ160,AO160,AT160),"")</f>
        <v>20</v>
      </c>
      <c r="J160" s="154">
        <f t="shared" ref="J160:J176" si="157">IFERROR(AVERAGE(Q160,V160,AA160,AF160,AK160,AP160,AU160),"")</f>
        <v>2282.4113005054583</v>
      </c>
      <c r="K160" s="155">
        <f t="shared" ref="K160:K176" si="158">IFERROR(AVERAGE(R160,W160,AB160,AG160,AL160,AQ160,AV160),"")</f>
        <v>114.12056502527291</v>
      </c>
      <c r="L160" s="437">
        <f>IFERROR(AVERAGE(K160:K176),"-")</f>
        <v>130.12947476549422</v>
      </c>
      <c r="M160" s="154">
        <f>IFERROR(RANK(K160, K$160:K$176),"")</f>
        <v>17</v>
      </c>
      <c r="N160" s="463"/>
      <c r="O160" s="463"/>
      <c r="P160" s="95">
        <v>20</v>
      </c>
      <c r="Q160" s="152">
        <v>2286.5217391304354</v>
      </c>
      <c r="R160" s="178">
        <f>IFERROR(Q160/P160,"")</f>
        <v>114.32608695652178</v>
      </c>
      <c r="S160" s="95">
        <f>IFERROR(RANK(R160, R$160:R$176),"")</f>
        <v>16</v>
      </c>
      <c r="T160" s="460">
        <f>AVERAGE(R160:R176)</f>
        <v>130.33237327387423</v>
      </c>
      <c r="U160" s="95">
        <v>20</v>
      </c>
      <c r="V160" s="152">
        <v>2271.7985611510794</v>
      </c>
      <c r="W160" s="178">
        <f>IFERROR(V160/U160,"")</f>
        <v>113.58992805755398</v>
      </c>
      <c r="X160" s="95">
        <f>IFERROR(RANK(W160, W$160:W$176),"")</f>
        <v>17</v>
      </c>
      <c r="Y160" s="460">
        <f>AVERAGE(W160:W176)</f>
        <v>130.11889849028015</v>
      </c>
      <c r="Z160" s="95">
        <v>20</v>
      </c>
      <c r="AA160" s="152">
        <v>2281.3533834586469</v>
      </c>
      <c r="AB160" s="178">
        <f>IFERROR(AA160/Z160,"")</f>
        <v>114.06766917293234</v>
      </c>
      <c r="AC160" s="95">
        <f>IFERROR(RANK(AB160, AB$160:AB$176),"")</f>
        <v>16</v>
      </c>
      <c r="AD160" s="460">
        <f>AVERAGE(AB160:AB176)</f>
        <v>130.2339422369877</v>
      </c>
      <c r="AE160" s="95">
        <v>20</v>
      </c>
      <c r="AF160" s="152">
        <v>2286.6666666666674</v>
      </c>
      <c r="AG160" s="178">
        <f>IFERROR(AF160/AE160,"")</f>
        <v>114.33333333333337</v>
      </c>
      <c r="AH160" s="95">
        <f>IFERROR(RANK(AG160, AG$160:AG$176),"")</f>
        <v>16</v>
      </c>
      <c r="AI160" s="460">
        <f>AVERAGE(AG160:AG176)</f>
        <v>130.20121773375868</v>
      </c>
      <c r="AJ160" s="95">
        <v>20</v>
      </c>
      <c r="AK160" s="152">
        <v>2277.3626373626385</v>
      </c>
      <c r="AL160" s="178">
        <f>IFERROR(AK160/AJ160,"")</f>
        <v>113.86813186813193</v>
      </c>
      <c r="AM160" s="95">
        <f>IFERROR(RANK(AL160, AL$160:AL$176),"")</f>
        <v>17</v>
      </c>
      <c r="AN160" s="460">
        <f>AVERAGE(AL160:AL176)</f>
        <v>129.99077417975471</v>
      </c>
      <c r="AO160" s="95">
        <v>20</v>
      </c>
      <c r="AP160" s="152">
        <v>2287.4223245109324</v>
      </c>
      <c r="AQ160" s="178">
        <f>IFERROR(AP160/AO160,"")</f>
        <v>114.37111622554661</v>
      </c>
      <c r="AR160" s="95">
        <f>IFERROR(RANK(AQ160, AQ$160:AQ$176),"")</f>
        <v>16</v>
      </c>
      <c r="AS160" s="460">
        <f>AVERAGE(AQ160:AQ176)</f>
        <v>130.016796813497</v>
      </c>
      <c r="AT160" s="95">
        <v>20</v>
      </c>
      <c r="AU160" s="152">
        <v>2285.7537912578064</v>
      </c>
      <c r="AV160" s="178">
        <f>IFERROR(AU160/AT160,"")</f>
        <v>114.28768956289032</v>
      </c>
      <c r="AW160" s="95">
        <f>IFERROR(RANK(AV160, AV$160:AV$176),"")</f>
        <v>17</v>
      </c>
      <c r="AX160" s="460">
        <f>AVERAGE(AV160:AV176)</f>
        <v>130.01232063030736</v>
      </c>
    </row>
    <row r="161" spans="2:50" hidden="1">
      <c r="B161" s="435"/>
      <c r="C161" s="95">
        <v>2</v>
      </c>
      <c r="D161" s="95" t="s">
        <v>429</v>
      </c>
      <c r="E161" s="95">
        <v>18</v>
      </c>
      <c r="F161" s="95">
        <v>2400</v>
      </c>
      <c r="G161" s="178">
        <f t="shared" ref="G161:G176" si="159">F161/E161</f>
        <v>133.33333333333334</v>
      </c>
      <c r="H161" s="435"/>
      <c r="I161" s="154">
        <f t="shared" si="156"/>
        <v>18</v>
      </c>
      <c r="J161" s="154">
        <f t="shared" si="157"/>
        <v>2285.5512252560452</v>
      </c>
      <c r="K161" s="155">
        <f t="shared" si="158"/>
        <v>126.97506806978029</v>
      </c>
      <c r="L161" s="438"/>
      <c r="M161" s="154">
        <f t="shared" ref="M161:M176" si="160">IFERROR(RANK(K161, K$160:K$176),"")</f>
        <v>8</v>
      </c>
      <c r="N161" s="463"/>
      <c r="O161" s="463"/>
      <c r="P161" s="95">
        <v>18</v>
      </c>
      <c r="Q161" s="152">
        <v>2302.326722551627</v>
      </c>
      <c r="R161" s="178">
        <f t="shared" ref="R161:R176" si="161">IFERROR(Q161/P161,"")</f>
        <v>127.90704014175705</v>
      </c>
      <c r="S161" s="95">
        <f t="shared" ref="S161:S176" si="162">IFERROR(RANK(R161, R$160:R$176),"")</f>
        <v>8</v>
      </c>
      <c r="T161" s="461"/>
      <c r="U161" s="95">
        <v>18</v>
      </c>
      <c r="V161" s="152">
        <v>2280.4761904761913</v>
      </c>
      <c r="W161" s="178">
        <f t="shared" ref="W161:W176" si="163">IFERROR(V161/U161,"")</f>
        <v>126.69312169312174</v>
      </c>
      <c r="X161" s="95">
        <f t="shared" ref="X161:X176" si="164">IFERROR(RANK(W161, W$160:W$176),"")</f>
        <v>10</v>
      </c>
      <c r="Y161" s="461"/>
      <c r="Z161" s="95">
        <v>18</v>
      </c>
      <c r="AA161" s="152">
        <v>2292.0879120879122</v>
      </c>
      <c r="AB161" s="178">
        <f t="shared" ref="AB161:AB176" si="165">IFERROR(AA161/Z161,"")</f>
        <v>127.33821733821735</v>
      </c>
      <c r="AC161" s="95">
        <f t="shared" ref="AC161:AC176" si="166">IFERROR(RANK(AB161, AB$160:AB$176),"")</f>
        <v>8</v>
      </c>
      <c r="AD161" s="461"/>
      <c r="AE161" s="95">
        <v>18</v>
      </c>
      <c r="AF161" s="152">
        <v>2275.5319148936173</v>
      </c>
      <c r="AG161" s="178">
        <f t="shared" ref="AG161:AG176" si="167">IFERROR(AF161/AE161,"")</f>
        <v>126.41843971631208</v>
      </c>
      <c r="AH161" s="95">
        <f t="shared" ref="AH161:AH176" si="168">IFERROR(RANK(AG161, AG$160:AG$176),"")</f>
        <v>9</v>
      </c>
      <c r="AI161" s="461"/>
      <c r="AJ161" s="95">
        <v>18</v>
      </c>
      <c r="AK161" s="152">
        <v>2279.3684210526317</v>
      </c>
      <c r="AL161" s="178">
        <f t="shared" ref="AL161:AL176" si="169">IFERROR(AK161/AJ161,"")</f>
        <v>126.63157894736842</v>
      </c>
      <c r="AM161" s="95">
        <f t="shared" ref="AM161:AM176" si="170">IFERROR(RANK(AL161, AL$160:AL$176),"")</f>
        <v>10</v>
      </c>
      <c r="AN161" s="461"/>
      <c r="AO161" s="95">
        <v>18</v>
      </c>
      <c r="AP161" s="152">
        <v>2291.2102728731934</v>
      </c>
      <c r="AQ161" s="178">
        <f t="shared" ref="AQ161:AQ176" si="171">IFERROR(AP161/AO161,"")</f>
        <v>127.28945960406629</v>
      </c>
      <c r="AR161" s="95">
        <f t="shared" ref="AR161:AR176" si="172">IFERROR(RANK(AQ161, AQ$160:AQ$176),"")</f>
        <v>7</v>
      </c>
      <c r="AS161" s="461"/>
      <c r="AT161" s="95">
        <v>18</v>
      </c>
      <c r="AU161" s="152">
        <v>2277.8571428571436</v>
      </c>
      <c r="AV161" s="178">
        <f t="shared" ref="AV161:AV176" si="173">IFERROR(AU161/AT161,"")</f>
        <v>126.54761904761909</v>
      </c>
      <c r="AW161" s="95">
        <f t="shared" ref="AW161:AW176" si="174">IFERROR(RANK(AV161, AV$160:AV$176),"")</f>
        <v>9</v>
      </c>
      <c r="AX161" s="461"/>
    </row>
    <row r="162" spans="2:50" hidden="1">
      <c r="B162" s="435"/>
      <c r="C162" s="95">
        <v>3</v>
      </c>
      <c r="D162" s="95" t="s">
        <v>430</v>
      </c>
      <c r="E162" s="95">
        <v>18</v>
      </c>
      <c r="F162" s="95">
        <v>2400</v>
      </c>
      <c r="G162" s="178">
        <f t="shared" si="159"/>
        <v>133.33333333333334</v>
      </c>
      <c r="H162" s="435"/>
      <c r="I162" s="154">
        <f t="shared" si="156"/>
        <v>18</v>
      </c>
      <c r="J162" s="154">
        <f t="shared" si="157"/>
        <v>2280.5873672937259</v>
      </c>
      <c r="K162" s="155">
        <f t="shared" si="158"/>
        <v>126.69929818298478</v>
      </c>
      <c r="L162" s="438"/>
      <c r="M162" s="154">
        <f t="shared" si="160"/>
        <v>10</v>
      </c>
      <c r="N162" s="463"/>
      <c r="O162" s="463"/>
      <c r="P162" s="95">
        <v>18</v>
      </c>
      <c r="Q162" s="152">
        <v>2281.9917440660483</v>
      </c>
      <c r="R162" s="178">
        <f t="shared" si="161"/>
        <v>126.77731911478047</v>
      </c>
      <c r="S162" s="95">
        <f t="shared" si="162"/>
        <v>9</v>
      </c>
      <c r="T162" s="461"/>
      <c r="U162" s="95">
        <v>18</v>
      </c>
      <c r="V162" s="152">
        <v>2279.3977591036423</v>
      </c>
      <c r="W162" s="178">
        <f t="shared" si="163"/>
        <v>126.63320883909124</v>
      </c>
      <c r="X162" s="95">
        <f t="shared" si="164"/>
        <v>11</v>
      </c>
      <c r="Y162" s="461"/>
      <c r="Z162" s="95">
        <v>18</v>
      </c>
      <c r="AA162" s="152">
        <v>2274.0196078431377</v>
      </c>
      <c r="AB162" s="178">
        <f t="shared" si="165"/>
        <v>126.33442265795209</v>
      </c>
      <c r="AC162" s="95">
        <f t="shared" si="166"/>
        <v>11</v>
      </c>
      <c r="AD162" s="461"/>
      <c r="AE162" s="95">
        <v>18</v>
      </c>
      <c r="AF162" s="152">
        <v>2292.7357774968382</v>
      </c>
      <c r="AG162" s="178">
        <f t="shared" si="167"/>
        <v>127.37420986093545</v>
      </c>
      <c r="AH162" s="95">
        <f t="shared" si="168"/>
        <v>8</v>
      </c>
      <c r="AI162" s="461"/>
      <c r="AJ162" s="95">
        <v>18</v>
      </c>
      <c r="AK162" s="152">
        <v>2287.9887218045105</v>
      </c>
      <c r="AL162" s="178">
        <f t="shared" si="169"/>
        <v>127.11048454469503</v>
      </c>
      <c r="AM162" s="95">
        <f t="shared" si="170"/>
        <v>8</v>
      </c>
      <c r="AN162" s="461"/>
      <c r="AO162" s="95">
        <v>18</v>
      </c>
      <c r="AP162" s="152">
        <v>2275.8967178223375</v>
      </c>
      <c r="AQ162" s="178">
        <f t="shared" si="171"/>
        <v>126.43870654568542</v>
      </c>
      <c r="AR162" s="95">
        <f t="shared" si="172"/>
        <v>10</v>
      </c>
      <c r="AS162" s="461"/>
      <c r="AT162" s="95">
        <v>18</v>
      </c>
      <c r="AU162" s="152">
        <v>2272.0812429195657</v>
      </c>
      <c r="AV162" s="178">
        <f t="shared" si="173"/>
        <v>126.22673571775366</v>
      </c>
      <c r="AW162" s="95">
        <f t="shared" si="174"/>
        <v>11</v>
      </c>
      <c r="AX162" s="461"/>
    </row>
    <row r="163" spans="2:50" hidden="1">
      <c r="B163" s="435"/>
      <c r="C163" s="95">
        <v>4</v>
      </c>
      <c r="D163" s="95" t="s">
        <v>431</v>
      </c>
      <c r="E163" s="95">
        <v>18</v>
      </c>
      <c r="F163" s="95">
        <v>2400</v>
      </c>
      <c r="G163" s="178">
        <f t="shared" si="159"/>
        <v>133.33333333333334</v>
      </c>
      <c r="H163" s="435"/>
      <c r="I163" s="154">
        <f t="shared" si="156"/>
        <v>18</v>
      </c>
      <c r="J163" s="154">
        <f t="shared" si="157"/>
        <v>2282.31384572458</v>
      </c>
      <c r="K163" s="155">
        <f t="shared" si="158"/>
        <v>126.79521365136554</v>
      </c>
      <c r="L163" s="438"/>
      <c r="M163" s="154">
        <f t="shared" si="160"/>
        <v>9</v>
      </c>
      <c r="N163" s="463"/>
      <c r="O163" s="463"/>
      <c r="P163" s="95">
        <v>18</v>
      </c>
      <c r="Q163" s="152">
        <v>2278.8118811881177</v>
      </c>
      <c r="R163" s="178">
        <f t="shared" si="161"/>
        <v>126.60066006600654</v>
      </c>
      <c r="S163" s="95">
        <f t="shared" si="162"/>
        <v>11</v>
      </c>
      <c r="T163" s="461"/>
      <c r="U163" s="95">
        <v>18</v>
      </c>
      <c r="V163" s="152">
        <v>2287.8787878787884</v>
      </c>
      <c r="W163" s="178">
        <f t="shared" si="163"/>
        <v>127.10437710437714</v>
      </c>
      <c r="X163" s="95">
        <f t="shared" si="164"/>
        <v>8</v>
      </c>
      <c r="Y163" s="461"/>
      <c r="Z163" s="95">
        <v>18</v>
      </c>
      <c r="AA163" s="152">
        <v>2294.8387096774195</v>
      </c>
      <c r="AB163" s="178">
        <f t="shared" si="165"/>
        <v>127.4910394265233</v>
      </c>
      <c r="AC163" s="95">
        <f t="shared" si="166"/>
        <v>7</v>
      </c>
      <c r="AD163" s="461"/>
      <c r="AE163" s="95">
        <v>18</v>
      </c>
      <c r="AF163" s="152">
        <v>2267.9999999999995</v>
      </c>
      <c r="AG163" s="178">
        <f t="shared" si="167"/>
        <v>125.99999999999997</v>
      </c>
      <c r="AH163" s="95">
        <f t="shared" si="168"/>
        <v>11</v>
      </c>
      <c r="AI163" s="461"/>
      <c r="AJ163" s="95">
        <v>18</v>
      </c>
      <c r="AK163" s="152">
        <v>2295.405405405405</v>
      </c>
      <c r="AL163" s="178">
        <f t="shared" si="169"/>
        <v>127.52252252252249</v>
      </c>
      <c r="AM163" s="95">
        <f t="shared" si="170"/>
        <v>7</v>
      </c>
      <c r="AN163" s="461"/>
      <c r="AO163" s="95">
        <v>18</v>
      </c>
      <c r="AP163" s="152">
        <v>2271.8446601941746</v>
      </c>
      <c r="AQ163" s="178">
        <f t="shared" si="171"/>
        <v>126.21359223300971</v>
      </c>
      <c r="AR163" s="95">
        <f t="shared" si="172"/>
        <v>11</v>
      </c>
      <c r="AS163" s="461"/>
      <c r="AT163" s="95">
        <v>18</v>
      </c>
      <c r="AU163" s="152">
        <v>2279.4174757281553</v>
      </c>
      <c r="AV163" s="178">
        <f t="shared" si="173"/>
        <v>126.63430420711974</v>
      </c>
      <c r="AW163" s="95">
        <f t="shared" si="174"/>
        <v>8</v>
      </c>
      <c r="AX163" s="461"/>
    </row>
    <row r="164" spans="2:50" hidden="1">
      <c r="B164" s="435"/>
      <c r="C164" s="95">
        <v>5</v>
      </c>
      <c r="D164" s="95" t="s">
        <v>432</v>
      </c>
      <c r="E164" s="95">
        <v>16</v>
      </c>
      <c r="F164" s="95">
        <v>2400</v>
      </c>
      <c r="G164" s="178">
        <f t="shared" si="159"/>
        <v>150</v>
      </c>
      <c r="H164" s="435"/>
      <c r="I164" s="154">
        <f t="shared" si="156"/>
        <v>16</v>
      </c>
      <c r="J164" s="154">
        <f t="shared" si="157"/>
        <v>2286.6443952025597</v>
      </c>
      <c r="K164" s="155">
        <f t="shared" si="158"/>
        <v>142.91527470015998</v>
      </c>
      <c r="L164" s="438"/>
      <c r="M164" s="154">
        <f t="shared" si="160"/>
        <v>4</v>
      </c>
      <c r="N164" s="463"/>
      <c r="O164" s="463"/>
      <c r="P164" s="95">
        <v>16</v>
      </c>
      <c r="Q164" s="152">
        <v>2296.0975609756088</v>
      </c>
      <c r="R164" s="178">
        <f t="shared" si="161"/>
        <v>143.50609756097555</v>
      </c>
      <c r="S164" s="95">
        <f t="shared" si="162"/>
        <v>4</v>
      </c>
      <c r="T164" s="461"/>
      <c r="U164" s="95">
        <v>16</v>
      </c>
      <c r="V164" s="152">
        <v>2290.5263157894724</v>
      </c>
      <c r="W164" s="178">
        <f t="shared" si="163"/>
        <v>143.15789473684202</v>
      </c>
      <c r="X164" s="95">
        <f t="shared" si="164"/>
        <v>4</v>
      </c>
      <c r="Y164" s="461"/>
      <c r="Z164" s="95">
        <v>16</v>
      </c>
      <c r="AA164" s="152">
        <v>2287.3684210526335</v>
      </c>
      <c r="AB164" s="178">
        <f t="shared" si="165"/>
        <v>142.96052631578959</v>
      </c>
      <c r="AC164" s="95">
        <f t="shared" si="166"/>
        <v>4</v>
      </c>
      <c r="AD164" s="461"/>
      <c r="AE164" s="95">
        <v>16</v>
      </c>
      <c r="AF164" s="152">
        <v>2288.3720930232557</v>
      </c>
      <c r="AG164" s="178">
        <f t="shared" si="167"/>
        <v>143.02325581395348</v>
      </c>
      <c r="AH164" s="95">
        <f t="shared" si="168"/>
        <v>4</v>
      </c>
      <c r="AI164" s="461"/>
      <c r="AJ164" s="95">
        <v>16</v>
      </c>
      <c r="AK164" s="152">
        <v>2275.8139534883762</v>
      </c>
      <c r="AL164" s="178">
        <f t="shared" si="169"/>
        <v>142.23837209302351</v>
      </c>
      <c r="AM164" s="95">
        <f t="shared" si="170"/>
        <v>4</v>
      </c>
      <c r="AN164" s="461"/>
      <c r="AO164" s="95">
        <v>16</v>
      </c>
      <c r="AP164" s="152">
        <v>2276.1290322580639</v>
      </c>
      <c r="AQ164" s="178">
        <f t="shared" si="171"/>
        <v>142.258064516129</v>
      </c>
      <c r="AR164" s="95">
        <f t="shared" si="172"/>
        <v>4</v>
      </c>
      <c r="AS164" s="461"/>
      <c r="AT164" s="95">
        <v>16</v>
      </c>
      <c r="AU164" s="152">
        <v>2292.2033898305071</v>
      </c>
      <c r="AV164" s="178">
        <f t="shared" si="173"/>
        <v>143.2627118644067</v>
      </c>
      <c r="AW164" s="95">
        <f t="shared" si="174"/>
        <v>4</v>
      </c>
      <c r="AX164" s="461"/>
    </row>
    <row r="165" spans="2:50" hidden="1">
      <c r="B165" s="435"/>
      <c r="C165" s="95">
        <v>6</v>
      </c>
      <c r="D165" s="95" t="s">
        <v>433</v>
      </c>
      <c r="E165" s="95">
        <v>18</v>
      </c>
      <c r="F165" s="95">
        <v>2400</v>
      </c>
      <c r="G165" s="178">
        <f t="shared" si="159"/>
        <v>133.33333333333334</v>
      </c>
      <c r="H165" s="435"/>
      <c r="I165" s="154">
        <f t="shared" si="156"/>
        <v>18</v>
      </c>
      <c r="J165" s="154">
        <f t="shared" si="157"/>
        <v>2278.5624405020408</v>
      </c>
      <c r="K165" s="155">
        <f t="shared" si="158"/>
        <v>126.58680225011337</v>
      </c>
      <c r="L165" s="438"/>
      <c r="M165" s="154">
        <f t="shared" si="160"/>
        <v>11</v>
      </c>
      <c r="N165" s="463"/>
      <c r="O165" s="463"/>
      <c r="P165" s="95">
        <v>18</v>
      </c>
      <c r="Q165" s="152">
        <v>2281.0238179879134</v>
      </c>
      <c r="R165" s="178">
        <f t="shared" si="161"/>
        <v>126.72354544377296</v>
      </c>
      <c r="S165" s="95">
        <f t="shared" si="162"/>
        <v>10</v>
      </c>
      <c r="T165" s="461"/>
      <c r="U165" s="95">
        <v>18</v>
      </c>
      <c r="V165" s="152">
        <v>2282.0689655172409</v>
      </c>
      <c r="W165" s="178">
        <f t="shared" si="163"/>
        <v>126.78160919540227</v>
      </c>
      <c r="X165" s="95">
        <f t="shared" si="164"/>
        <v>9</v>
      </c>
      <c r="Y165" s="461"/>
      <c r="Z165" s="95">
        <v>18</v>
      </c>
      <c r="AA165" s="152">
        <v>2278.310781318201</v>
      </c>
      <c r="AB165" s="178">
        <f t="shared" si="165"/>
        <v>126.57282118434449</v>
      </c>
      <c r="AC165" s="95">
        <f t="shared" si="166"/>
        <v>10</v>
      </c>
      <c r="AD165" s="461"/>
      <c r="AE165" s="95">
        <v>18</v>
      </c>
      <c r="AF165" s="152">
        <v>2273.093525179856</v>
      </c>
      <c r="AG165" s="178">
        <f t="shared" si="167"/>
        <v>126.28297362110311</v>
      </c>
      <c r="AH165" s="95">
        <f t="shared" si="168"/>
        <v>10</v>
      </c>
      <c r="AI165" s="461"/>
      <c r="AJ165" s="95">
        <v>18</v>
      </c>
      <c r="AK165" s="152">
        <v>2278.6764705882356</v>
      </c>
      <c r="AL165" s="178">
        <f t="shared" si="169"/>
        <v>126.59313725490198</v>
      </c>
      <c r="AM165" s="95">
        <f t="shared" si="170"/>
        <v>11</v>
      </c>
      <c r="AN165" s="461"/>
      <c r="AO165" s="95">
        <v>18</v>
      </c>
      <c r="AP165" s="152">
        <v>2282.419444961818</v>
      </c>
      <c r="AQ165" s="178">
        <f t="shared" si="171"/>
        <v>126.80108027565656</v>
      </c>
      <c r="AR165" s="95">
        <f t="shared" si="172"/>
        <v>9</v>
      </c>
      <c r="AS165" s="461"/>
      <c r="AT165" s="95">
        <v>18</v>
      </c>
      <c r="AU165" s="152">
        <v>2274.3440779610191</v>
      </c>
      <c r="AV165" s="178">
        <f t="shared" si="173"/>
        <v>126.35244877561217</v>
      </c>
      <c r="AW165" s="95">
        <f t="shared" si="174"/>
        <v>10</v>
      </c>
      <c r="AX165" s="461"/>
    </row>
    <row r="166" spans="2:50" hidden="1">
      <c r="B166" s="435"/>
      <c r="C166" s="95">
        <v>7</v>
      </c>
      <c r="D166" s="95" t="s">
        <v>434</v>
      </c>
      <c r="E166" s="95">
        <v>20</v>
      </c>
      <c r="F166" s="95">
        <v>2400</v>
      </c>
      <c r="G166" s="178">
        <f t="shared" si="159"/>
        <v>120</v>
      </c>
      <c r="H166" s="435"/>
      <c r="I166" s="154">
        <f t="shared" si="156"/>
        <v>20</v>
      </c>
      <c r="J166" s="154">
        <f t="shared" si="157"/>
        <v>2285.2501115051564</v>
      </c>
      <c r="K166" s="155">
        <f t="shared" si="158"/>
        <v>114.26250557525783</v>
      </c>
      <c r="L166" s="438"/>
      <c r="M166" s="154">
        <f t="shared" si="160"/>
        <v>16</v>
      </c>
      <c r="N166" s="463"/>
      <c r="O166" s="463"/>
      <c r="P166" s="95">
        <v>20</v>
      </c>
      <c r="Q166" s="152">
        <v>2273.7313432835822</v>
      </c>
      <c r="R166" s="178">
        <f t="shared" si="161"/>
        <v>113.68656716417911</v>
      </c>
      <c r="S166" s="95">
        <f t="shared" si="162"/>
        <v>17</v>
      </c>
      <c r="T166" s="461"/>
      <c r="U166" s="95">
        <v>20</v>
      </c>
      <c r="V166" s="152">
        <v>2302.3880597014927</v>
      </c>
      <c r="W166" s="178">
        <f t="shared" si="163"/>
        <v>115.11940298507463</v>
      </c>
      <c r="X166" s="95">
        <f t="shared" si="164"/>
        <v>16</v>
      </c>
      <c r="Y166" s="461"/>
      <c r="Z166" s="95">
        <v>20</v>
      </c>
      <c r="AA166" s="152">
        <v>2277.1874999999995</v>
      </c>
      <c r="AB166" s="178">
        <f t="shared" si="165"/>
        <v>113.85937499999997</v>
      </c>
      <c r="AC166" s="95">
        <f t="shared" si="166"/>
        <v>17</v>
      </c>
      <c r="AD166" s="461"/>
      <c r="AE166" s="95">
        <v>20</v>
      </c>
      <c r="AF166" s="152">
        <v>2277.5510204081638</v>
      </c>
      <c r="AG166" s="178">
        <f t="shared" si="167"/>
        <v>113.87755102040819</v>
      </c>
      <c r="AH166" s="95">
        <f t="shared" si="168"/>
        <v>17</v>
      </c>
      <c r="AI166" s="461"/>
      <c r="AJ166" s="95">
        <v>20</v>
      </c>
      <c r="AK166" s="152">
        <v>2288.7500000000005</v>
      </c>
      <c r="AL166" s="178">
        <f t="shared" si="169"/>
        <v>114.43750000000003</v>
      </c>
      <c r="AM166" s="95">
        <f t="shared" si="170"/>
        <v>16</v>
      </c>
      <c r="AN166" s="461"/>
      <c r="AO166" s="95">
        <v>20</v>
      </c>
      <c r="AP166" s="152">
        <v>2280.0000000000005</v>
      </c>
      <c r="AQ166" s="178">
        <f t="shared" si="171"/>
        <v>114.00000000000003</v>
      </c>
      <c r="AR166" s="95">
        <f t="shared" si="172"/>
        <v>17</v>
      </c>
      <c r="AS166" s="461"/>
      <c r="AT166" s="95">
        <v>20</v>
      </c>
      <c r="AU166" s="152">
        <v>2297.1428571428573</v>
      </c>
      <c r="AV166" s="178">
        <f t="shared" si="173"/>
        <v>114.85714285714286</v>
      </c>
      <c r="AW166" s="95">
        <f t="shared" si="174"/>
        <v>16</v>
      </c>
      <c r="AX166" s="461"/>
    </row>
    <row r="167" spans="2:50" hidden="1">
      <c r="B167" s="435"/>
      <c r="C167" s="95">
        <v>8</v>
      </c>
      <c r="D167" s="95" t="s">
        <v>436</v>
      </c>
      <c r="E167" s="95">
        <v>19</v>
      </c>
      <c r="F167" s="95">
        <v>2400</v>
      </c>
      <c r="G167" s="178">
        <f t="shared" si="159"/>
        <v>126.31578947368421</v>
      </c>
      <c r="H167" s="435"/>
      <c r="I167" s="154">
        <f t="shared" si="156"/>
        <v>19</v>
      </c>
      <c r="J167" s="154">
        <f t="shared" si="157"/>
        <v>2279.2882043545678</v>
      </c>
      <c r="K167" s="155">
        <f t="shared" si="158"/>
        <v>119.96253707129304</v>
      </c>
      <c r="L167" s="438"/>
      <c r="M167" s="154">
        <f t="shared" si="160"/>
        <v>15</v>
      </c>
      <c r="N167" s="463"/>
      <c r="O167" s="463"/>
      <c r="P167" s="95">
        <v>19</v>
      </c>
      <c r="Q167" s="152">
        <v>2280.0814111261889</v>
      </c>
      <c r="R167" s="178">
        <f t="shared" si="161"/>
        <v>120.0042847961152</v>
      </c>
      <c r="S167" s="95">
        <f t="shared" si="162"/>
        <v>15</v>
      </c>
      <c r="T167" s="461"/>
      <c r="U167" s="95">
        <v>19</v>
      </c>
      <c r="V167" s="152">
        <v>2280.8313376667802</v>
      </c>
      <c r="W167" s="178">
        <f t="shared" si="163"/>
        <v>120.04375461404106</v>
      </c>
      <c r="X167" s="95">
        <f t="shared" si="164"/>
        <v>14</v>
      </c>
      <c r="Y167" s="461"/>
      <c r="Z167" s="95">
        <v>19</v>
      </c>
      <c r="AA167" s="152">
        <v>2284.1501976284599</v>
      </c>
      <c r="AB167" s="178">
        <f t="shared" si="165"/>
        <v>120.21843145412947</v>
      </c>
      <c r="AC167" s="95">
        <f t="shared" si="166"/>
        <v>15</v>
      </c>
      <c r="AD167" s="461"/>
      <c r="AE167" s="95">
        <v>19</v>
      </c>
      <c r="AF167" s="152">
        <v>2288.5714285714294</v>
      </c>
      <c r="AG167" s="178">
        <f t="shared" si="167"/>
        <v>120.45112781954892</v>
      </c>
      <c r="AH167" s="95">
        <f t="shared" si="168"/>
        <v>13</v>
      </c>
      <c r="AI167" s="461"/>
      <c r="AJ167" s="95">
        <v>19</v>
      </c>
      <c r="AK167" s="152">
        <v>2273.2800000000002</v>
      </c>
      <c r="AL167" s="178">
        <f t="shared" si="169"/>
        <v>119.64631578947369</v>
      </c>
      <c r="AM167" s="95">
        <f t="shared" si="170"/>
        <v>15</v>
      </c>
      <c r="AN167" s="461"/>
      <c r="AO167" s="95">
        <v>19</v>
      </c>
      <c r="AP167" s="152">
        <v>2276.7179203539822</v>
      </c>
      <c r="AQ167" s="178">
        <f t="shared" si="171"/>
        <v>119.82725896599906</v>
      </c>
      <c r="AR167" s="95">
        <f t="shared" si="172"/>
        <v>15</v>
      </c>
      <c r="AS167" s="461"/>
      <c r="AT167" s="95">
        <v>19</v>
      </c>
      <c r="AU167" s="152">
        <v>2271.385135135135</v>
      </c>
      <c r="AV167" s="178">
        <f t="shared" si="173"/>
        <v>119.54658605974394</v>
      </c>
      <c r="AW167" s="95">
        <f t="shared" si="174"/>
        <v>15</v>
      </c>
      <c r="AX167" s="461"/>
    </row>
    <row r="168" spans="2:50" hidden="1">
      <c r="B168" s="435"/>
      <c r="C168" s="95">
        <v>9</v>
      </c>
      <c r="D168" s="95" t="s">
        <v>437</v>
      </c>
      <c r="E168" s="95">
        <v>18</v>
      </c>
      <c r="F168" s="95">
        <v>2400</v>
      </c>
      <c r="G168" s="178">
        <f t="shared" si="159"/>
        <v>133.33333333333334</v>
      </c>
      <c r="H168" s="435"/>
      <c r="I168" s="154">
        <f t="shared" si="156"/>
        <v>18</v>
      </c>
      <c r="J168" s="154">
        <f t="shared" si="157"/>
        <v>2290.6712170559249</v>
      </c>
      <c r="K168" s="155">
        <f t="shared" si="158"/>
        <v>127.25951205866249</v>
      </c>
      <c r="L168" s="438"/>
      <c r="M168" s="154">
        <f t="shared" si="160"/>
        <v>7</v>
      </c>
      <c r="N168" s="463"/>
      <c r="O168" s="463"/>
      <c r="P168" s="95">
        <v>18</v>
      </c>
      <c r="Q168" s="152">
        <v>2304.9547920434034</v>
      </c>
      <c r="R168" s="178">
        <f t="shared" si="161"/>
        <v>128.0530440024113</v>
      </c>
      <c r="S168" s="95">
        <f t="shared" si="162"/>
        <v>7</v>
      </c>
      <c r="T168" s="461"/>
      <c r="U168" s="95">
        <v>18</v>
      </c>
      <c r="V168" s="152">
        <v>2291.8334735071476</v>
      </c>
      <c r="W168" s="178">
        <f t="shared" si="163"/>
        <v>127.3240818615082</v>
      </c>
      <c r="X168" s="95">
        <f t="shared" si="164"/>
        <v>7</v>
      </c>
      <c r="Y168" s="461"/>
      <c r="Z168" s="95">
        <v>18</v>
      </c>
      <c r="AA168" s="152">
        <v>2281.0889292195993</v>
      </c>
      <c r="AB168" s="178">
        <f t="shared" si="165"/>
        <v>126.72716273442218</v>
      </c>
      <c r="AC168" s="95">
        <f t="shared" si="166"/>
        <v>9</v>
      </c>
      <c r="AD168" s="461"/>
      <c r="AE168" s="95">
        <v>18</v>
      </c>
      <c r="AF168" s="152">
        <v>2292.9729729729738</v>
      </c>
      <c r="AG168" s="178">
        <f t="shared" si="167"/>
        <v>127.38738738738743</v>
      </c>
      <c r="AH168" s="95">
        <f t="shared" si="168"/>
        <v>7</v>
      </c>
      <c r="AI168" s="461"/>
      <c r="AJ168" s="95">
        <v>18</v>
      </c>
      <c r="AK168" s="152">
        <v>2287.2000000000007</v>
      </c>
      <c r="AL168" s="178">
        <f t="shared" si="169"/>
        <v>127.06666666666671</v>
      </c>
      <c r="AM168" s="95">
        <f t="shared" si="170"/>
        <v>9</v>
      </c>
      <c r="AN168" s="461"/>
      <c r="AO168" s="95">
        <v>18</v>
      </c>
      <c r="AP168" s="152">
        <v>2288.571428571428</v>
      </c>
      <c r="AQ168" s="178">
        <f t="shared" si="171"/>
        <v>127.14285714285711</v>
      </c>
      <c r="AR168" s="95">
        <f t="shared" si="172"/>
        <v>8</v>
      </c>
      <c r="AS168" s="461"/>
      <c r="AT168" s="95">
        <v>18</v>
      </c>
      <c r="AU168" s="152">
        <v>2288.0769230769224</v>
      </c>
      <c r="AV168" s="178">
        <f t="shared" si="173"/>
        <v>127.11538461538458</v>
      </c>
      <c r="AW168" s="95">
        <f t="shared" si="174"/>
        <v>7</v>
      </c>
      <c r="AX168" s="461"/>
    </row>
    <row r="169" spans="2:50" hidden="1">
      <c r="B169" s="435"/>
      <c r="C169" s="95">
        <v>10</v>
      </c>
      <c r="D169" s="95" t="s">
        <v>438</v>
      </c>
      <c r="E169" s="95">
        <v>19</v>
      </c>
      <c r="F169" s="95">
        <v>2400</v>
      </c>
      <c r="G169" s="178">
        <f t="shared" si="159"/>
        <v>126.31578947368421</v>
      </c>
      <c r="H169" s="435"/>
      <c r="I169" s="154">
        <f t="shared" si="156"/>
        <v>19</v>
      </c>
      <c r="J169" s="154">
        <f t="shared" si="157"/>
        <v>2283.6450566579338</v>
      </c>
      <c r="K169" s="155">
        <f t="shared" si="158"/>
        <v>120.19184508725967</v>
      </c>
      <c r="L169" s="438"/>
      <c r="M169" s="154">
        <f t="shared" si="160"/>
        <v>14</v>
      </c>
      <c r="N169" s="463"/>
      <c r="O169" s="463"/>
      <c r="P169" s="95">
        <v>19</v>
      </c>
      <c r="Q169" s="152">
        <v>2280.9006211180122</v>
      </c>
      <c r="R169" s="178">
        <f t="shared" si="161"/>
        <v>120.04740111147433</v>
      </c>
      <c r="S169" s="95">
        <f t="shared" si="162"/>
        <v>13</v>
      </c>
      <c r="T169" s="461"/>
      <c r="U169" s="95">
        <v>19</v>
      </c>
      <c r="V169" s="152">
        <v>2284.0405063291146</v>
      </c>
      <c r="W169" s="178">
        <f t="shared" si="163"/>
        <v>120.21265822784814</v>
      </c>
      <c r="X169" s="95">
        <f t="shared" si="164"/>
        <v>13</v>
      </c>
      <c r="Y169" s="461"/>
      <c r="Z169" s="95">
        <v>19</v>
      </c>
      <c r="AA169" s="152">
        <v>2295.2870179570209</v>
      </c>
      <c r="AB169" s="178">
        <f t="shared" si="165"/>
        <v>120.80457989247479</v>
      </c>
      <c r="AC169" s="95">
        <f t="shared" si="166"/>
        <v>12</v>
      </c>
      <c r="AD169" s="461"/>
      <c r="AE169" s="95">
        <v>19</v>
      </c>
      <c r="AF169" s="152">
        <v>2287.5789473684213</v>
      </c>
      <c r="AG169" s="178">
        <f t="shared" si="167"/>
        <v>120.39889196675901</v>
      </c>
      <c r="AH169" s="95">
        <f t="shared" si="168"/>
        <v>14</v>
      </c>
      <c r="AI169" s="461"/>
      <c r="AJ169" s="95">
        <v>19</v>
      </c>
      <c r="AK169" s="152">
        <v>2287.6595744680853</v>
      </c>
      <c r="AL169" s="178">
        <f t="shared" si="169"/>
        <v>120.40313549832028</v>
      </c>
      <c r="AM169" s="95">
        <f t="shared" si="170"/>
        <v>13</v>
      </c>
      <c r="AN169" s="461"/>
      <c r="AO169" s="95">
        <v>19</v>
      </c>
      <c r="AP169" s="152">
        <v>2278.1084308574173</v>
      </c>
      <c r="AQ169" s="178">
        <f t="shared" si="171"/>
        <v>119.90044372933775</v>
      </c>
      <c r="AR169" s="95">
        <f t="shared" si="172"/>
        <v>14</v>
      </c>
      <c r="AS169" s="461"/>
      <c r="AT169" s="95">
        <v>19</v>
      </c>
      <c r="AU169" s="152">
        <v>2271.9402985074626</v>
      </c>
      <c r="AV169" s="178">
        <f t="shared" si="173"/>
        <v>119.5758051846033</v>
      </c>
      <c r="AW169" s="95">
        <f t="shared" si="174"/>
        <v>14</v>
      </c>
      <c r="AX169" s="461"/>
    </row>
    <row r="170" spans="2:50" hidden="1">
      <c r="B170" s="435"/>
      <c r="C170" s="95">
        <v>11</v>
      </c>
      <c r="D170" s="95" t="s">
        <v>440</v>
      </c>
      <c r="E170" s="95">
        <v>19</v>
      </c>
      <c r="F170" s="95">
        <v>2400</v>
      </c>
      <c r="G170" s="178">
        <f t="shared" si="159"/>
        <v>126.31578947368421</v>
      </c>
      <c r="H170" s="435"/>
      <c r="I170" s="154">
        <f t="shared" si="156"/>
        <v>19</v>
      </c>
      <c r="J170" s="154">
        <f t="shared" si="157"/>
        <v>2289.6066536780941</v>
      </c>
      <c r="K170" s="155">
        <f t="shared" si="158"/>
        <v>120.50561335147867</v>
      </c>
      <c r="L170" s="438"/>
      <c r="M170" s="154">
        <f t="shared" si="160"/>
        <v>12</v>
      </c>
      <c r="N170" s="463"/>
      <c r="O170" s="463"/>
      <c r="P170" s="95">
        <v>19</v>
      </c>
      <c r="Q170" s="152">
        <v>2280.7594936708856</v>
      </c>
      <c r="R170" s="178">
        <f t="shared" si="161"/>
        <v>120.03997335109925</v>
      </c>
      <c r="S170" s="95">
        <f t="shared" si="162"/>
        <v>14</v>
      </c>
      <c r="T170" s="461"/>
      <c r="U170" s="95">
        <v>19</v>
      </c>
      <c r="V170" s="152">
        <v>2280.76923076923</v>
      </c>
      <c r="W170" s="178">
        <f t="shared" si="163"/>
        <v>120.04048582995948</v>
      </c>
      <c r="X170" s="95">
        <f t="shared" si="164"/>
        <v>15</v>
      </c>
      <c r="Y170" s="461"/>
      <c r="Z170" s="95">
        <v>19</v>
      </c>
      <c r="AA170" s="152">
        <v>2284.9315068493152</v>
      </c>
      <c r="AB170" s="178">
        <f t="shared" si="165"/>
        <v>120.25955299206922</v>
      </c>
      <c r="AC170" s="95">
        <f t="shared" si="166"/>
        <v>14</v>
      </c>
      <c r="AD170" s="461"/>
      <c r="AE170" s="95">
        <v>19</v>
      </c>
      <c r="AF170" s="152">
        <v>2312.7272727272734</v>
      </c>
      <c r="AG170" s="178">
        <f t="shared" si="167"/>
        <v>121.72248803827755</v>
      </c>
      <c r="AH170" s="95">
        <f t="shared" si="168"/>
        <v>12</v>
      </c>
      <c r="AI170" s="461"/>
      <c r="AJ170" s="95">
        <v>19</v>
      </c>
      <c r="AK170" s="152">
        <v>2278.8888888888891</v>
      </c>
      <c r="AL170" s="178">
        <f t="shared" si="169"/>
        <v>119.94152046783627</v>
      </c>
      <c r="AM170" s="95">
        <f t="shared" si="170"/>
        <v>14</v>
      </c>
      <c r="AN170" s="461"/>
      <c r="AO170" s="95">
        <v>19</v>
      </c>
      <c r="AP170" s="152">
        <v>2297.7777777777778</v>
      </c>
      <c r="AQ170" s="178">
        <f t="shared" si="171"/>
        <v>120.93567251461988</v>
      </c>
      <c r="AR170" s="95">
        <f t="shared" si="172"/>
        <v>12</v>
      </c>
      <c r="AS170" s="461"/>
      <c r="AT170" s="95">
        <v>19</v>
      </c>
      <c r="AU170" s="152">
        <v>2291.3924050632909</v>
      </c>
      <c r="AV170" s="178">
        <f t="shared" si="173"/>
        <v>120.59960026648899</v>
      </c>
      <c r="AW170" s="95">
        <f t="shared" si="174"/>
        <v>12</v>
      </c>
      <c r="AX170" s="461"/>
    </row>
    <row r="171" spans="2:50" hidden="1">
      <c r="B171" s="435"/>
      <c r="C171" s="95">
        <v>12</v>
      </c>
      <c r="D171" s="95" t="s">
        <v>441</v>
      </c>
      <c r="E171" s="95">
        <v>15</v>
      </c>
      <c r="F171" s="95">
        <v>2400</v>
      </c>
      <c r="G171" s="178">
        <f t="shared" si="159"/>
        <v>160</v>
      </c>
      <c r="H171" s="435"/>
      <c r="I171" s="154">
        <f t="shared" si="156"/>
        <v>15</v>
      </c>
      <c r="J171" s="154">
        <f t="shared" si="157"/>
        <v>2281.7843614309072</v>
      </c>
      <c r="K171" s="155">
        <f t="shared" si="158"/>
        <v>152.11895742872716</v>
      </c>
      <c r="L171" s="438"/>
      <c r="M171" s="154">
        <f t="shared" si="160"/>
        <v>2</v>
      </c>
      <c r="N171" s="463"/>
      <c r="O171" s="463"/>
      <c r="P171" s="95">
        <v>15</v>
      </c>
      <c r="Q171" s="152">
        <v>2280.4618226600987</v>
      </c>
      <c r="R171" s="178">
        <f t="shared" si="161"/>
        <v>152.03078817733993</v>
      </c>
      <c r="S171" s="95">
        <f t="shared" si="162"/>
        <v>2</v>
      </c>
      <c r="T171" s="461"/>
      <c r="U171" s="95">
        <v>15</v>
      </c>
      <c r="V171" s="152">
        <v>2278.1286549707602</v>
      </c>
      <c r="W171" s="178">
        <f t="shared" si="163"/>
        <v>151.87524366471735</v>
      </c>
      <c r="X171" s="95">
        <f t="shared" si="164"/>
        <v>2</v>
      </c>
      <c r="Y171" s="461"/>
      <c r="Z171" s="95">
        <v>15</v>
      </c>
      <c r="AA171" s="152">
        <v>2277.8508771929819</v>
      </c>
      <c r="AB171" s="178">
        <f t="shared" si="165"/>
        <v>151.85672514619878</v>
      </c>
      <c r="AC171" s="95">
        <f t="shared" si="166"/>
        <v>2</v>
      </c>
      <c r="AD171" s="461"/>
      <c r="AE171" s="95">
        <v>15</v>
      </c>
      <c r="AF171" s="152">
        <v>2286.7970019866357</v>
      </c>
      <c r="AG171" s="178">
        <f t="shared" si="167"/>
        <v>152.45313346577572</v>
      </c>
      <c r="AH171" s="95">
        <f t="shared" si="168"/>
        <v>3</v>
      </c>
      <c r="AI171" s="461"/>
      <c r="AJ171" s="95">
        <v>15</v>
      </c>
      <c r="AK171" s="152">
        <v>2284.2888888888892</v>
      </c>
      <c r="AL171" s="178">
        <f t="shared" si="169"/>
        <v>152.28592592592594</v>
      </c>
      <c r="AM171" s="95">
        <f t="shared" si="170"/>
        <v>2</v>
      </c>
      <c r="AN171" s="461"/>
      <c r="AO171" s="95">
        <v>15</v>
      </c>
      <c r="AP171" s="152">
        <v>2282.1072060682677</v>
      </c>
      <c r="AQ171" s="178">
        <f t="shared" si="171"/>
        <v>152.14048040455117</v>
      </c>
      <c r="AR171" s="95">
        <f t="shared" si="172"/>
        <v>2</v>
      </c>
      <c r="AS171" s="461"/>
      <c r="AT171" s="95">
        <v>15</v>
      </c>
      <c r="AU171" s="152">
        <v>2282.8560782487193</v>
      </c>
      <c r="AV171" s="178">
        <f t="shared" si="173"/>
        <v>152.1904052165813</v>
      </c>
      <c r="AW171" s="95">
        <f t="shared" si="174"/>
        <v>2</v>
      </c>
      <c r="AX171" s="461"/>
    </row>
    <row r="172" spans="2:50" hidden="1">
      <c r="B172" s="435"/>
      <c r="C172" s="95">
        <v>13</v>
      </c>
      <c r="D172" s="95" t="s">
        <v>442</v>
      </c>
      <c r="E172" s="95">
        <v>15</v>
      </c>
      <c r="F172" s="95">
        <v>2400</v>
      </c>
      <c r="G172" s="178">
        <f t="shared" si="159"/>
        <v>160</v>
      </c>
      <c r="H172" s="435"/>
      <c r="I172" s="154">
        <f t="shared" si="156"/>
        <v>15</v>
      </c>
      <c r="J172" s="154">
        <f t="shared" si="157"/>
        <v>2288.5564031947251</v>
      </c>
      <c r="K172" s="155">
        <f t="shared" si="158"/>
        <v>152.57042687964832</v>
      </c>
      <c r="L172" s="438"/>
      <c r="M172" s="154">
        <f t="shared" si="160"/>
        <v>1</v>
      </c>
      <c r="N172" s="463"/>
      <c r="O172" s="463"/>
      <c r="P172" s="95">
        <v>15</v>
      </c>
      <c r="Q172" s="152">
        <v>2299.3596059113288</v>
      </c>
      <c r="R172" s="178">
        <f t="shared" si="161"/>
        <v>153.2906403940886</v>
      </c>
      <c r="S172" s="95">
        <f t="shared" si="162"/>
        <v>1</v>
      </c>
      <c r="T172" s="461"/>
      <c r="U172" s="95">
        <v>15</v>
      </c>
      <c r="V172" s="152">
        <v>2287.3596059113288</v>
      </c>
      <c r="W172" s="178">
        <f t="shared" si="163"/>
        <v>152.49064039408859</v>
      </c>
      <c r="X172" s="95">
        <f t="shared" si="164"/>
        <v>1</v>
      </c>
      <c r="Y172" s="461"/>
      <c r="Z172" s="95">
        <v>15</v>
      </c>
      <c r="AA172" s="152">
        <v>2286.9310344827563</v>
      </c>
      <c r="AB172" s="178">
        <f t="shared" si="165"/>
        <v>152.46206896551709</v>
      </c>
      <c r="AC172" s="95">
        <f t="shared" si="166"/>
        <v>1</v>
      </c>
      <c r="AD172" s="461"/>
      <c r="AE172" s="95">
        <v>15</v>
      </c>
      <c r="AF172" s="152">
        <v>2290.2272727272739</v>
      </c>
      <c r="AG172" s="178">
        <f t="shared" si="167"/>
        <v>152.68181818181827</v>
      </c>
      <c r="AH172" s="95">
        <f t="shared" si="168"/>
        <v>1</v>
      </c>
      <c r="AI172" s="461"/>
      <c r="AJ172" s="95">
        <v>15</v>
      </c>
      <c r="AK172" s="152">
        <v>2286.9767441860463</v>
      </c>
      <c r="AL172" s="178">
        <f t="shared" si="169"/>
        <v>152.46511627906975</v>
      </c>
      <c r="AM172" s="95">
        <f t="shared" si="170"/>
        <v>1</v>
      </c>
      <c r="AN172" s="461"/>
      <c r="AO172" s="95">
        <v>15</v>
      </c>
      <c r="AP172" s="152">
        <v>2287.1428571428578</v>
      </c>
      <c r="AQ172" s="178">
        <f t="shared" si="171"/>
        <v>152.47619047619051</v>
      </c>
      <c r="AR172" s="95">
        <f t="shared" si="172"/>
        <v>1</v>
      </c>
      <c r="AS172" s="461"/>
      <c r="AT172" s="95">
        <v>15</v>
      </c>
      <c r="AU172" s="152">
        <v>2281.8977020014836</v>
      </c>
      <c r="AV172" s="178">
        <f t="shared" si="173"/>
        <v>152.12651346676557</v>
      </c>
      <c r="AW172" s="95">
        <f t="shared" si="174"/>
        <v>3</v>
      </c>
      <c r="AX172" s="461"/>
    </row>
    <row r="173" spans="2:50" hidden="1">
      <c r="B173" s="435"/>
      <c r="C173" s="95">
        <v>14</v>
      </c>
      <c r="D173" s="95" t="s">
        <v>632</v>
      </c>
      <c r="E173" s="95">
        <v>17</v>
      </c>
      <c r="F173" s="95">
        <v>2400</v>
      </c>
      <c r="G173" s="178">
        <f t="shared" si="159"/>
        <v>141.1764705882353</v>
      </c>
      <c r="H173" s="435"/>
      <c r="I173" s="154">
        <f t="shared" si="156"/>
        <v>17</v>
      </c>
      <c r="J173" s="154">
        <f t="shared" si="157"/>
        <v>2292.0283346567389</v>
      </c>
      <c r="K173" s="155">
        <f t="shared" si="158"/>
        <v>134.82519615627874</v>
      </c>
      <c r="L173" s="438"/>
      <c r="M173" s="154">
        <f t="shared" si="160"/>
        <v>5</v>
      </c>
      <c r="N173" s="463"/>
      <c r="O173" s="463"/>
      <c r="P173" s="95">
        <v>17</v>
      </c>
      <c r="Q173" s="152">
        <v>2308.4011220196335</v>
      </c>
      <c r="R173" s="178">
        <f t="shared" si="161"/>
        <v>135.78830129527256</v>
      </c>
      <c r="S173" s="95">
        <f t="shared" si="162"/>
        <v>5</v>
      </c>
      <c r="T173" s="461"/>
      <c r="U173" s="95">
        <v>17</v>
      </c>
      <c r="V173" s="152">
        <v>2287.6679841897221</v>
      </c>
      <c r="W173" s="178">
        <f t="shared" si="163"/>
        <v>134.56870495233659</v>
      </c>
      <c r="X173" s="95">
        <f t="shared" si="164"/>
        <v>5</v>
      </c>
      <c r="Y173" s="461"/>
      <c r="Z173" s="95">
        <v>17</v>
      </c>
      <c r="AA173" s="152">
        <v>2319.3812709030071</v>
      </c>
      <c r="AB173" s="178">
        <f t="shared" si="165"/>
        <v>136.43419240605925</v>
      </c>
      <c r="AC173" s="95">
        <f t="shared" si="166"/>
        <v>5</v>
      </c>
      <c r="AD173" s="461"/>
      <c r="AE173" s="95">
        <v>17</v>
      </c>
      <c r="AF173" s="152">
        <v>2300.7272727272743</v>
      </c>
      <c r="AG173" s="178">
        <f t="shared" si="167"/>
        <v>135.33689839572202</v>
      </c>
      <c r="AH173" s="95">
        <f t="shared" si="168"/>
        <v>5</v>
      </c>
      <c r="AI173" s="461"/>
      <c r="AJ173" s="95">
        <v>17</v>
      </c>
      <c r="AK173" s="152">
        <v>2269.4736842105281</v>
      </c>
      <c r="AL173" s="178">
        <f t="shared" si="169"/>
        <v>133.49845201238401</v>
      </c>
      <c r="AM173" s="95">
        <f t="shared" si="170"/>
        <v>6</v>
      </c>
      <c r="AN173" s="461"/>
      <c r="AO173" s="95">
        <v>17</v>
      </c>
      <c r="AP173" s="152">
        <v>2277.7777777777769</v>
      </c>
      <c r="AQ173" s="178">
        <f t="shared" si="171"/>
        <v>133.9869281045751</v>
      </c>
      <c r="AR173" s="95">
        <f t="shared" si="172"/>
        <v>6</v>
      </c>
      <c r="AS173" s="461"/>
      <c r="AT173" s="95">
        <v>17</v>
      </c>
      <c r="AU173" s="152">
        <v>2280.7692307692296</v>
      </c>
      <c r="AV173" s="178">
        <f t="shared" si="173"/>
        <v>134.16289592760174</v>
      </c>
      <c r="AW173" s="95">
        <f t="shared" si="174"/>
        <v>5</v>
      </c>
      <c r="AX173" s="461"/>
    </row>
    <row r="174" spans="2:50" hidden="1">
      <c r="B174" s="435"/>
      <c r="C174" s="95">
        <v>15</v>
      </c>
      <c r="D174" s="95" t="s">
        <v>672</v>
      </c>
      <c r="E174" s="95">
        <v>19</v>
      </c>
      <c r="F174" s="95">
        <v>2400</v>
      </c>
      <c r="G174" s="178">
        <f t="shared" si="159"/>
        <v>126.31578947368421</v>
      </c>
      <c r="H174" s="435"/>
      <c r="I174" s="154">
        <f t="shared" si="156"/>
        <v>19</v>
      </c>
      <c r="J174" s="154">
        <f t="shared" si="157"/>
        <v>2287.1050612053118</v>
      </c>
      <c r="K174" s="155">
        <f t="shared" si="158"/>
        <v>120.37395058975324</v>
      </c>
      <c r="L174" s="438"/>
      <c r="M174" s="154">
        <f t="shared" si="160"/>
        <v>13</v>
      </c>
      <c r="N174" s="463"/>
      <c r="O174" s="463"/>
      <c r="P174" s="95">
        <v>19</v>
      </c>
      <c r="Q174" s="152">
        <v>2288.6659663865553</v>
      </c>
      <c r="R174" s="178">
        <f t="shared" si="161"/>
        <v>120.45610349402922</v>
      </c>
      <c r="S174" s="95">
        <f t="shared" si="162"/>
        <v>12</v>
      </c>
      <c r="T174" s="461"/>
      <c r="U174" s="95">
        <v>19</v>
      </c>
      <c r="V174" s="152">
        <v>2286.7915690866516</v>
      </c>
      <c r="W174" s="178">
        <f t="shared" si="163"/>
        <v>120.35745100456062</v>
      </c>
      <c r="X174" s="95">
        <f t="shared" si="164"/>
        <v>12</v>
      </c>
      <c r="Y174" s="461"/>
      <c r="Z174" s="95">
        <v>19</v>
      </c>
      <c r="AA174" s="152">
        <v>2293.4126984126988</v>
      </c>
      <c r="AB174" s="178">
        <f t="shared" si="165"/>
        <v>120.7059314954052</v>
      </c>
      <c r="AC174" s="95">
        <f t="shared" si="166"/>
        <v>13</v>
      </c>
      <c r="AD174" s="461"/>
      <c r="AE174" s="95">
        <v>19</v>
      </c>
      <c r="AF174" s="152">
        <v>2274.1071428571431</v>
      </c>
      <c r="AG174" s="178">
        <f t="shared" si="167"/>
        <v>119.68984962406016</v>
      </c>
      <c r="AH174" s="95">
        <f t="shared" si="168"/>
        <v>15</v>
      </c>
      <c r="AI174" s="461"/>
      <c r="AJ174" s="95">
        <v>19</v>
      </c>
      <c r="AK174" s="152">
        <v>2288.2568807339444</v>
      </c>
      <c r="AL174" s="178">
        <f t="shared" si="169"/>
        <v>120.4345726702076</v>
      </c>
      <c r="AM174" s="95">
        <f t="shared" si="170"/>
        <v>12</v>
      </c>
      <c r="AN174" s="461"/>
      <c r="AO174" s="95">
        <v>19</v>
      </c>
      <c r="AP174" s="152">
        <v>2294.1686182669791</v>
      </c>
      <c r="AQ174" s="178">
        <f t="shared" si="171"/>
        <v>120.74571675089364</v>
      </c>
      <c r="AR174" s="95">
        <f t="shared" si="172"/>
        <v>13</v>
      </c>
      <c r="AS174" s="461"/>
      <c r="AT174" s="95">
        <v>19</v>
      </c>
      <c r="AU174" s="152">
        <v>2284.3325526932094</v>
      </c>
      <c r="AV174" s="178">
        <f t="shared" si="173"/>
        <v>120.22802908911629</v>
      </c>
      <c r="AW174" s="95">
        <f t="shared" si="174"/>
        <v>13</v>
      </c>
      <c r="AX174" s="461"/>
    </row>
    <row r="175" spans="2:50" hidden="1">
      <c r="B175" s="435"/>
      <c r="C175" s="95">
        <v>16</v>
      </c>
      <c r="D175" s="95" t="s">
        <v>693</v>
      </c>
      <c r="E175" s="95">
        <v>17</v>
      </c>
      <c r="F175" s="95">
        <v>2400</v>
      </c>
      <c r="G175" s="178">
        <f t="shared" si="159"/>
        <v>141.1764705882353</v>
      </c>
      <c r="H175" s="435"/>
      <c r="I175" s="154">
        <f t="shared" si="156"/>
        <v>17</v>
      </c>
      <c r="J175" s="154">
        <f t="shared" si="157"/>
        <v>2279.0599630712104</v>
      </c>
      <c r="K175" s="155">
        <f t="shared" si="158"/>
        <v>134.06235076889473</v>
      </c>
      <c r="L175" s="438"/>
      <c r="M175" s="154">
        <f t="shared" si="160"/>
        <v>6</v>
      </c>
      <c r="N175" s="463"/>
      <c r="O175" s="463"/>
      <c r="P175" s="95">
        <v>17</v>
      </c>
      <c r="Q175" s="152">
        <v>2284.6599018733268</v>
      </c>
      <c r="R175" s="178">
        <f t="shared" si="161"/>
        <v>134.3917589337251</v>
      </c>
      <c r="S175" s="95">
        <f t="shared" si="162"/>
        <v>6</v>
      </c>
      <c r="T175" s="461"/>
      <c r="U175" s="95">
        <v>17</v>
      </c>
      <c r="V175" s="152">
        <v>2286.0772631174323</v>
      </c>
      <c r="W175" s="178">
        <f t="shared" si="163"/>
        <v>134.47513312455484</v>
      </c>
      <c r="X175" s="95">
        <f t="shared" si="164"/>
        <v>6</v>
      </c>
      <c r="Y175" s="461"/>
      <c r="Z175" s="95">
        <v>17</v>
      </c>
      <c r="AA175" s="152">
        <v>2280.4958677685945</v>
      </c>
      <c r="AB175" s="178">
        <f t="shared" si="165"/>
        <v>134.14681575109378</v>
      </c>
      <c r="AC175" s="95">
        <f t="shared" si="166"/>
        <v>6</v>
      </c>
      <c r="AD175" s="461"/>
      <c r="AE175" s="95">
        <v>17</v>
      </c>
      <c r="AF175" s="152">
        <v>2268.0821917808221</v>
      </c>
      <c r="AG175" s="178">
        <f t="shared" si="167"/>
        <v>133.41659951651894</v>
      </c>
      <c r="AH175" s="95">
        <f t="shared" si="168"/>
        <v>6</v>
      </c>
      <c r="AI175" s="461"/>
      <c r="AJ175" s="95">
        <v>17</v>
      </c>
      <c r="AK175" s="152">
        <v>2280.9625668449203</v>
      </c>
      <c r="AL175" s="178">
        <f t="shared" si="169"/>
        <v>134.17426863793648</v>
      </c>
      <c r="AM175" s="95">
        <f t="shared" si="170"/>
        <v>5</v>
      </c>
      <c r="AN175" s="461"/>
      <c r="AO175" s="95">
        <v>17</v>
      </c>
      <c r="AP175" s="152">
        <v>2280.4888888888881</v>
      </c>
      <c r="AQ175" s="178">
        <f t="shared" si="171"/>
        <v>134.14640522875811</v>
      </c>
      <c r="AR175" s="95">
        <f t="shared" si="172"/>
        <v>5</v>
      </c>
      <c r="AS175" s="461"/>
      <c r="AT175" s="95">
        <v>17</v>
      </c>
      <c r="AU175" s="152">
        <v>2272.6530612244892</v>
      </c>
      <c r="AV175" s="178">
        <f t="shared" si="173"/>
        <v>133.68547418967583</v>
      </c>
      <c r="AW175" s="95">
        <f t="shared" si="174"/>
        <v>6</v>
      </c>
      <c r="AX175" s="461"/>
    </row>
    <row r="176" spans="2:50" hidden="1">
      <c r="B176" s="435"/>
      <c r="C176" s="95">
        <v>17</v>
      </c>
      <c r="D176" s="95" t="s">
        <v>694</v>
      </c>
      <c r="E176" s="95">
        <v>15</v>
      </c>
      <c r="F176" s="95">
        <v>2400</v>
      </c>
      <c r="G176" s="178">
        <f t="shared" si="159"/>
        <v>160</v>
      </c>
      <c r="H176" s="435"/>
      <c r="I176" s="154">
        <f t="shared" si="156"/>
        <v>15</v>
      </c>
      <c r="J176" s="154">
        <f t="shared" si="157"/>
        <v>2279.639312497075</v>
      </c>
      <c r="K176" s="155">
        <f t="shared" si="158"/>
        <v>151.97595416647167</v>
      </c>
      <c r="L176" s="439"/>
      <c r="M176" s="154">
        <f t="shared" si="160"/>
        <v>3</v>
      </c>
      <c r="N176" s="447"/>
      <c r="O176" s="447"/>
      <c r="P176" s="95">
        <v>15</v>
      </c>
      <c r="Q176" s="152">
        <v>2280.3110047846885</v>
      </c>
      <c r="R176" s="178">
        <f t="shared" si="161"/>
        <v>152.02073365231257</v>
      </c>
      <c r="S176" s="95">
        <f t="shared" si="162"/>
        <v>3</v>
      </c>
      <c r="T176" s="462"/>
      <c r="U176" s="95">
        <v>15</v>
      </c>
      <c r="V176" s="152">
        <v>2273.303670745272</v>
      </c>
      <c r="W176" s="178">
        <f t="shared" si="163"/>
        <v>151.5535780496848</v>
      </c>
      <c r="X176" s="95">
        <f t="shared" si="164"/>
        <v>3</v>
      </c>
      <c r="Y176" s="462"/>
      <c r="Z176" s="95">
        <v>15</v>
      </c>
      <c r="AA176" s="152">
        <v>2276.0622914349269</v>
      </c>
      <c r="AB176" s="178">
        <f t="shared" si="165"/>
        <v>151.73748609566181</v>
      </c>
      <c r="AC176" s="95">
        <f t="shared" si="166"/>
        <v>3</v>
      </c>
      <c r="AD176" s="462"/>
      <c r="AE176" s="95">
        <v>15</v>
      </c>
      <c r="AF176" s="152">
        <v>2288.5911556797628</v>
      </c>
      <c r="AG176" s="178">
        <f t="shared" si="167"/>
        <v>152.57274371198417</v>
      </c>
      <c r="AH176" s="95">
        <f t="shared" si="168"/>
        <v>2</v>
      </c>
      <c r="AI176" s="462"/>
      <c r="AJ176" s="95">
        <v>15</v>
      </c>
      <c r="AK176" s="152">
        <v>2272.88189816049</v>
      </c>
      <c r="AL176" s="178">
        <f t="shared" si="169"/>
        <v>151.52545987736599</v>
      </c>
      <c r="AM176" s="95">
        <f t="shared" si="170"/>
        <v>3</v>
      </c>
      <c r="AN176" s="462"/>
      <c r="AO176" s="95">
        <v>15</v>
      </c>
      <c r="AP176" s="152">
        <v>2274.173596673596</v>
      </c>
      <c r="AQ176" s="178">
        <f t="shared" si="171"/>
        <v>151.61157311157305</v>
      </c>
      <c r="AR176" s="95">
        <f t="shared" si="172"/>
        <v>3</v>
      </c>
      <c r="AS176" s="462"/>
      <c r="AT176" s="95">
        <v>15</v>
      </c>
      <c r="AU176" s="152">
        <v>2292.1515700007876</v>
      </c>
      <c r="AV176" s="178">
        <f t="shared" si="173"/>
        <v>152.81010466671918</v>
      </c>
      <c r="AW176" s="95">
        <f t="shared" si="174"/>
        <v>1</v>
      </c>
      <c r="AX176" s="462"/>
    </row>
    <row r="177" spans="2:50" ht="15.75" hidden="1">
      <c r="B177" s="443" t="s">
        <v>167</v>
      </c>
      <c r="C177" s="444"/>
      <c r="D177" s="444"/>
      <c r="E177" s="444"/>
      <c r="F177" s="444"/>
      <c r="G177" s="444"/>
      <c r="H177" s="444"/>
      <c r="I177" s="151"/>
      <c r="J177" s="151"/>
      <c r="K177" s="151"/>
      <c r="L177" s="151"/>
      <c r="M177" s="151"/>
      <c r="N177" s="433" t="s">
        <v>159</v>
      </c>
      <c r="O177" s="446" t="s">
        <v>106</v>
      </c>
      <c r="P177" s="448">
        <f>AT155+1</f>
        <v>45923</v>
      </c>
      <c r="Q177" s="435"/>
      <c r="R177" s="435"/>
      <c r="S177" s="435"/>
      <c r="T177" s="435"/>
      <c r="U177" s="448">
        <f>P177+1</f>
        <v>45924</v>
      </c>
      <c r="V177" s="435"/>
      <c r="W177" s="435"/>
      <c r="X177" s="435"/>
      <c r="Y177" s="435"/>
      <c r="Z177" s="448">
        <f>U177+1</f>
        <v>45925</v>
      </c>
      <c r="AA177" s="435"/>
      <c r="AB177" s="435"/>
      <c r="AC177" s="435"/>
      <c r="AD177" s="435"/>
      <c r="AE177" s="448">
        <f>Z177+1</f>
        <v>45926</v>
      </c>
      <c r="AF177" s="435"/>
      <c r="AG177" s="435"/>
      <c r="AH177" s="435"/>
      <c r="AI177" s="435"/>
      <c r="AJ177" s="448">
        <f>AE177+1</f>
        <v>45927</v>
      </c>
      <c r="AK177" s="435"/>
      <c r="AL177" s="435"/>
      <c r="AM177" s="435"/>
      <c r="AN177" s="435"/>
      <c r="AO177" s="448">
        <f>AJ177+1</f>
        <v>45928</v>
      </c>
      <c r="AP177" s="435"/>
      <c r="AQ177" s="435"/>
      <c r="AR177" s="435"/>
      <c r="AS177" s="435"/>
      <c r="AT177" s="448">
        <f>AO177+1</f>
        <v>45929</v>
      </c>
      <c r="AU177" s="435"/>
      <c r="AV177" s="435"/>
      <c r="AW177" s="435"/>
      <c r="AX177" s="435"/>
    </row>
    <row r="178" spans="2:50" ht="15.75" hidden="1">
      <c r="B178" s="445"/>
      <c r="C178" s="445"/>
      <c r="D178" s="445"/>
      <c r="E178" s="445"/>
      <c r="F178" s="445"/>
      <c r="G178" s="445"/>
      <c r="H178" s="445"/>
      <c r="I178" s="151"/>
      <c r="J178" s="151"/>
      <c r="K178" s="151"/>
      <c r="L178" s="151"/>
      <c r="M178" s="151"/>
      <c r="N178" s="433"/>
      <c r="O178" s="447"/>
      <c r="P178" s="448" t="s">
        <v>120</v>
      </c>
      <c r="Q178" s="435"/>
      <c r="R178" s="435"/>
      <c r="S178" s="435"/>
      <c r="T178" s="435"/>
      <c r="U178" s="448" t="s">
        <v>114</v>
      </c>
      <c r="V178" s="435"/>
      <c r="W178" s="435"/>
      <c r="X178" s="435"/>
      <c r="Y178" s="435"/>
      <c r="Z178" s="448" t="s">
        <v>115</v>
      </c>
      <c r="AA178" s="435"/>
      <c r="AB178" s="435"/>
      <c r="AC178" s="435"/>
      <c r="AD178" s="435"/>
      <c r="AE178" s="448" t="s">
        <v>116</v>
      </c>
      <c r="AF178" s="435"/>
      <c r="AG178" s="435"/>
      <c r="AH178" s="435"/>
      <c r="AI178" s="435"/>
      <c r="AJ178" s="448" t="s">
        <v>117</v>
      </c>
      <c r="AK178" s="435"/>
      <c r="AL178" s="435"/>
      <c r="AM178" s="435"/>
      <c r="AN178" s="435"/>
      <c r="AO178" s="448" t="s">
        <v>118</v>
      </c>
      <c r="AP178" s="435"/>
      <c r="AQ178" s="435"/>
      <c r="AR178" s="435"/>
      <c r="AS178" s="435"/>
      <c r="AT178" s="448" t="s">
        <v>119</v>
      </c>
      <c r="AU178" s="435"/>
      <c r="AV178" s="435"/>
      <c r="AW178" s="435"/>
      <c r="AX178" s="435"/>
    </row>
    <row r="179" spans="2:50" hidden="1">
      <c r="B179" s="433" t="s">
        <v>155</v>
      </c>
      <c r="C179" s="433" t="s">
        <v>147</v>
      </c>
      <c r="D179" s="433"/>
      <c r="E179" s="433" t="s">
        <v>149</v>
      </c>
      <c r="F179" s="433"/>
      <c r="G179" s="433"/>
      <c r="H179" s="440" t="s">
        <v>156</v>
      </c>
      <c r="I179" s="434" t="s">
        <v>225</v>
      </c>
      <c r="J179" s="434"/>
      <c r="K179" s="434"/>
      <c r="L179" s="434" t="s">
        <v>156</v>
      </c>
      <c r="M179" s="434" t="s">
        <v>168</v>
      </c>
      <c r="N179" s="446"/>
      <c r="O179" s="446" t="s">
        <v>158</v>
      </c>
      <c r="P179" s="430" t="s">
        <v>152</v>
      </c>
      <c r="Q179" s="431"/>
      <c r="R179" s="431"/>
      <c r="S179" s="432"/>
      <c r="T179" s="433" t="s">
        <v>156</v>
      </c>
      <c r="U179" s="430" t="s">
        <v>152</v>
      </c>
      <c r="V179" s="431"/>
      <c r="W179" s="431"/>
      <c r="X179" s="432"/>
      <c r="Y179" s="433" t="s">
        <v>156</v>
      </c>
      <c r="Z179" s="430" t="s">
        <v>152</v>
      </c>
      <c r="AA179" s="431"/>
      <c r="AB179" s="431"/>
      <c r="AC179" s="432"/>
      <c r="AD179" s="433" t="s">
        <v>156</v>
      </c>
      <c r="AE179" s="430" t="s">
        <v>152</v>
      </c>
      <c r="AF179" s="431"/>
      <c r="AG179" s="431"/>
      <c r="AH179" s="432"/>
      <c r="AI179" s="433" t="s">
        <v>156</v>
      </c>
      <c r="AJ179" s="430" t="s">
        <v>152</v>
      </c>
      <c r="AK179" s="431"/>
      <c r="AL179" s="431"/>
      <c r="AM179" s="432"/>
      <c r="AN179" s="433" t="s">
        <v>156</v>
      </c>
      <c r="AO179" s="430" t="s">
        <v>152</v>
      </c>
      <c r="AP179" s="431"/>
      <c r="AQ179" s="431"/>
      <c r="AR179" s="432"/>
      <c r="AS179" s="433" t="s">
        <v>156</v>
      </c>
      <c r="AT179" s="430" t="s">
        <v>152</v>
      </c>
      <c r="AU179" s="431"/>
      <c r="AV179" s="431"/>
      <c r="AW179" s="432"/>
      <c r="AX179" s="433" t="s">
        <v>156</v>
      </c>
    </row>
    <row r="180" spans="2:50" hidden="1">
      <c r="B180" s="433"/>
      <c r="C180" s="433"/>
      <c r="D180" s="433"/>
      <c r="E180" s="433" t="s">
        <v>148</v>
      </c>
      <c r="F180" s="433"/>
      <c r="G180" s="433"/>
      <c r="H180" s="441"/>
      <c r="I180" s="434" t="s">
        <v>148</v>
      </c>
      <c r="J180" s="434"/>
      <c r="K180" s="434"/>
      <c r="L180" s="434"/>
      <c r="M180" s="434"/>
      <c r="N180" s="463"/>
      <c r="O180" s="463"/>
      <c r="P180" s="430" t="s">
        <v>153</v>
      </c>
      <c r="Q180" s="431"/>
      <c r="R180" s="431"/>
      <c r="S180" s="432"/>
      <c r="T180" s="433"/>
      <c r="U180" s="430" t="s">
        <v>153</v>
      </c>
      <c r="V180" s="431"/>
      <c r="W180" s="431"/>
      <c r="X180" s="432"/>
      <c r="Y180" s="433"/>
      <c r="Z180" s="430" t="s">
        <v>153</v>
      </c>
      <c r="AA180" s="431"/>
      <c r="AB180" s="431"/>
      <c r="AC180" s="432"/>
      <c r="AD180" s="433"/>
      <c r="AE180" s="430" t="s">
        <v>153</v>
      </c>
      <c r="AF180" s="431"/>
      <c r="AG180" s="431"/>
      <c r="AH180" s="432"/>
      <c r="AI180" s="433"/>
      <c r="AJ180" s="430" t="s">
        <v>153</v>
      </c>
      <c r="AK180" s="431"/>
      <c r="AL180" s="431"/>
      <c r="AM180" s="432"/>
      <c r="AN180" s="433"/>
      <c r="AO180" s="430" t="s">
        <v>153</v>
      </c>
      <c r="AP180" s="431"/>
      <c r="AQ180" s="431"/>
      <c r="AR180" s="432"/>
      <c r="AS180" s="433"/>
      <c r="AT180" s="430" t="s">
        <v>153</v>
      </c>
      <c r="AU180" s="431"/>
      <c r="AV180" s="431"/>
      <c r="AW180" s="432"/>
      <c r="AX180" s="433"/>
    </row>
    <row r="181" spans="2:50" hidden="1">
      <c r="B181" s="433"/>
      <c r="C181" s="433"/>
      <c r="D181" s="433"/>
      <c r="E181" s="94" t="s">
        <v>150</v>
      </c>
      <c r="F181" s="94" t="s">
        <v>151</v>
      </c>
      <c r="G181" s="94" t="s">
        <v>154</v>
      </c>
      <c r="H181" s="442"/>
      <c r="I181" s="153" t="s">
        <v>150</v>
      </c>
      <c r="J181" s="153" t="s">
        <v>151</v>
      </c>
      <c r="K181" s="153" t="s">
        <v>154</v>
      </c>
      <c r="L181" s="434"/>
      <c r="M181" s="434"/>
      <c r="N181" s="463"/>
      <c r="O181" s="463"/>
      <c r="P181" s="94" t="s">
        <v>150</v>
      </c>
      <c r="Q181" s="94" t="s">
        <v>151</v>
      </c>
      <c r="R181" s="94" t="s">
        <v>154</v>
      </c>
      <c r="S181" s="94" t="s">
        <v>168</v>
      </c>
      <c r="T181" s="433"/>
      <c r="U181" s="94" t="s">
        <v>150</v>
      </c>
      <c r="V181" s="94" t="s">
        <v>151</v>
      </c>
      <c r="W181" s="94" t="s">
        <v>154</v>
      </c>
      <c r="X181" s="94" t="s">
        <v>168</v>
      </c>
      <c r="Y181" s="433"/>
      <c r="Z181" s="94" t="s">
        <v>150</v>
      </c>
      <c r="AA181" s="94" t="s">
        <v>151</v>
      </c>
      <c r="AB181" s="94" t="s">
        <v>154</v>
      </c>
      <c r="AC181" s="94" t="s">
        <v>168</v>
      </c>
      <c r="AD181" s="433"/>
      <c r="AE181" s="94" t="s">
        <v>150</v>
      </c>
      <c r="AF181" s="94" t="s">
        <v>151</v>
      </c>
      <c r="AG181" s="94" t="s">
        <v>154</v>
      </c>
      <c r="AH181" s="94" t="s">
        <v>168</v>
      </c>
      <c r="AI181" s="433"/>
      <c r="AJ181" s="94" t="s">
        <v>150</v>
      </c>
      <c r="AK181" s="94" t="s">
        <v>151</v>
      </c>
      <c r="AL181" s="94" t="s">
        <v>154</v>
      </c>
      <c r="AM181" s="94" t="s">
        <v>168</v>
      </c>
      <c r="AN181" s="433"/>
      <c r="AO181" s="94" t="s">
        <v>150</v>
      </c>
      <c r="AP181" s="94" t="s">
        <v>151</v>
      </c>
      <c r="AQ181" s="94" t="s">
        <v>154</v>
      </c>
      <c r="AR181" s="94" t="s">
        <v>168</v>
      </c>
      <c r="AS181" s="433"/>
      <c r="AT181" s="94" t="s">
        <v>150</v>
      </c>
      <c r="AU181" s="94" t="s">
        <v>151</v>
      </c>
      <c r="AV181" s="94" t="s">
        <v>154</v>
      </c>
      <c r="AW181" s="94" t="s">
        <v>168</v>
      </c>
      <c r="AX181" s="433"/>
    </row>
    <row r="182" spans="2:50" hidden="1">
      <c r="B182" s="435" t="s">
        <v>234</v>
      </c>
      <c r="C182" s="95">
        <v>1</v>
      </c>
      <c r="D182" s="95" t="s">
        <v>428</v>
      </c>
      <c r="E182" s="95">
        <v>20</v>
      </c>
      <c r="F182" s="95">
        <v>2400</v>
      </c>
      <c r="G182" s="178">
        <f>F182/E182</f>
        <v>120</v>
      </c>
      <c r="H182" s="435">
        <f>AVERAGE(G182:G199)</f>
        <v>138.65062984258032</v>
      </c>
      <c r="I182" s="154">
        <f t="shared" ref="I182:I199" si="175">IFERROR(AVERAGE(P182,U182,Z182,AE182,AJ182,AO182,AT182),"")</f>
        <v>20</v>
      </c>
      <c r="J182" s="154">
        <f t="shared" ref="J182:J199" si="176">IFERROR(AVERAGE(Q182,V182,AA182,AF182,AK182,AP182,AU182),"")</f>
        <v>2298.858871265395</v>
      </c>
      <c r="K182" s="155">
        <f t="shared" ref="K182:K199" si="177">IFERROR(AVERAGE(R182,W182,AB182,AG182,AL182,AQ182,AV182),"")</f>
        <v>114.94294356326975</v>
      </c>
      <c r="L182" s="437">
        <f>IFERROR(AVERAGE(K182:K199),"-")</f>
        <v>132.72532016673355</v>
      </c>
      <c r="M182" s="154">
        <f>IFERROR(RANK(K182, K$182:K$199),"")</f>
        <v>18</v>
      </c>
      <c r="N182" s="463"/>
      <c r="O182" s="463"/>
      <c r="P182" s="95">
        <v>20</v>
      </c>
      <c r="Q182" s="152">
        <v>2312.6492172211356</v>
      </c>
      <c r="R182" s="178">
        <f>IFERROR(Q182/P182,"")</f>
        <v>115.63246086105679</v>
      </c>
      <c r="S182" s="95">
        <f>IFERROR(RANK(R182, R$182:R$199),"")</f>
        <v>18</v>
      </c>
      <c r="T182" s="460">
        <f>AVERAGE(R182:R199)</f>
        <v>132.69553164778827</v>
      </c>
      <c r="U182" s="95">
        <v>20</v>
      </c>
      <c r="V182" s="152">
        <v>2291.0588235294135</v>
      </c>
      <c r="W182" s="178">
        <f>IFERROR(V182/U182,"")</f>
        <v>114.55294117647068</v>
      </c>
      <c r="X182" s="95">
        <f>IFERROR(RANK(W182, W$182:W$199),"")</f>
        <v>18</v>
      </c>
      <c r="Y182" s="460">
        <f>AVERAGE(W182:W199)</f>
        <v>132.81996236015388</v>
      </c>
      <c r="Z182" s="95">
        <v>20</v>
      </c>
      <c r="AA182" s="152">
        <v>2291.5871254162053</v>
      </c>
      <c r="AB182" s="178">
        <f>IFERROR(AA182/Z182,"")</f>
        <v>114.57935627081027</v>
      </c>
      <c r="AC182" s="95">
        <f>IFERROR(RANK(AB182, AB$182:AB$199),"")</f>
        <v>18</v>
      </c>
      <c r="AD182" s="460">
        <f>AVERAGE(AB182:AB199)</f>
        <v>132.6703013495183</v>
      </c>
      <c r="AE182" s="95">
        <v>20</v>
      </c>
      <c r="AF182" s="152">
        <v>2297.4418604651164</v>
      </c>
      <c r="AG182" s="178">
        <f>IFERROR(AF182/AE182,"")</f>
        <v>114.87209302325581</v>
      </c>
      <c r="AH182" s="95">
        <f>IFERROR(RANK(AG182, AG$182:AG$199),"")</f>
        <v>17</v>
      </c>
      <c r="AI182" s="460">
        <f>AVERAGE(AG182:AG199)</f>
        <v>132.7909501227671</v>
      </c>
      <c r="AJ182" s="95">
        <v>20</v>
      </c>
      <c r="AK182" s="152">
        <v>2290.3703703703704</v>
      </c>
      <c r="AL182" s="178">
        <f>IFERROR(AK182/AJ182,"")</f>
        <v>114.51851851851852</v>
      </c>
      <c r="AM182" s="95">
        <f>IFERROR(RANK(AL182, AL$182:AL$199),"")</f>
        <v>18</v>
      </c>
      <c r="AN182" s="460">
        <f>AVERAGE(AL182:AL199)</f>
        <v>132.89681993714123</v>
      </c>
      <c r="AO182" s="95">
        <v>20</v>
      </c>
      <c r="AP182" s="152">
        <v>2305.7142857142862</v>
      </c>
      <c r="AQ182" s="178">
        <f>IFERROR(AP182/AO182,"")</f>
        <v>115.28571428571431</v>
      </c>
      <c r="AR182" s="95">
        <f>IFERROR(RANK(AQ182, AQ$182:AQ$199),"")</f>
        <v>17</v>
      </c>
      <c r="AS182" s="460">
        <f>AVERAGE(AQ182:AQ199)</f>
        <v>132.64028521391296</v>
      </c>
      <c r="AT182" s="95">
        <v>20</v>
      </c>
      <c r="AU182" s="152">
        <v>2303.1904161412367</v>
      </c>
      <c r="AV182" s="178">
        <f>IFERROR(AU182/AT182,"")</f>
        <v>115.15952080706184</v>
      </c>
      <c r="AW182" s="95">
        <f>IFERROR(RANK(AV182, AV$182:AV$199),"")</f>
        <v>18</v>
      </c>
      <c r="AX182" s="460">
        <f>AVERAGE(AV182:AV199)</f>
        <v>132.5633905358531</v>
      </c>
    </row>
    <row r="183" spans="2:50" hidden="1">
      <c r="B183" s="435"/>
      <c r="C183" s="95">
        <v>2</v>
      </c>
      <c r="D183" s="95" t="s">
        <v>429</v>
      </c>
      <c r="E183" s="95">
        <v>18</v>
      </c>
      <c r="F183" s="95">
        <v>2400</v>
      </c>
      <c r="G183" s="178">
        <f t="shared" ref="G183:G199" si="178">F183/E183</f>
        <v>133.33333333333334</v>
      </c>
      <c r="H183" s="435"/>
      <c r="I183" s="154">
        <f t="shared" si="175"/>
        <v>18</v>
      </c>
      <c r="J183" s="154">
        <f t="shared" si="176"/>
        <v>2294.692365952566</v>
      </c>
      <c r="K183" s="155">
        <f t="shared" si="177"/>
        <v>127.482909219587</v>
      </c>
      <c r="L183" s="438"/>
      <c r="M183" s="154">
        <f t="shared" ref="M183:M199" si="179">IFERROR(RANK(K183, K$182:K$199),"")</f>
        <v>9</v>
      </c>
      <c r="N183" s="463"/>
      <c r="O183" s="463"/>
      <c r="P183" s="95">
        <v>18</v>
      </c>
      <c r="Q183" s="152">
        <v>2282.8571428571408</v>
      </c>
      <c r="R183" s="178">
        <f t="shared" ref="R183:R199" si="180">IFERROR(Q183/P183,"")</f>
        <v>126.82539682539671</v>
      </c>
      <c r="S183" s="95">
        <f t="shared" ref="S183:S199" si="181">IFERROR(RANK(R183, R$182:R$199),"")</f>
        <v>11</v>
      </c>
      <c r="T183" s="461"/>
      <c r="U183" s="95">
        <v>18</v>
      </c>
      <c r="V183" s="152">
        <v>2295.7685352622052</v>
      </c>
      <c r="W183" s="178">
        <f t="shared" ref="W183:W199" si="182">IFERROR(V183/U183,"")</f>
        <v>127.54269640345585</v>
      </c>
      <c r="X183" s="95">
        <f t="shared" ref="X183:X199" si="183">IFERROR(RANK(W183, W$182:W$199),"")</f>
        <v>10</v>
      </c>
      <c r="Y183" s="461"/>
      <c r="Z183" s="95">
        <v>18</v>
      </c>
      <c r="AA183" s="152">
        <v>2297.5510204081634</v>
      </c>
      <c r="AB183" s="178">
        <f t="shared" ref="AB183:AB199" si="184">IFERROR(AA183/Z183,"")</f>
        <v>127.64172335600908</v>
      </c>
      <c r="AC183" s="95">
        <f t="shared" ref="AC183:AC199" si="185">IFERROR(RANK(AB183, AB$182:AB$199),"")</f>
        <v>8</v>
      </c>
      <c r="AD183" s="461"/>
      <c r="AE183" s="95">
        <v>18</v>
      </c>
      <c r="AF183" s="152">
        <v>2288.8888888888882</v>
      </c>
      <c r="AG183" s="178">
        <f t="shared" ref="AG183:AG199" si="186">IFERROR(AF183/AE183,"")</f>
        <v>127.16049382716045</v>
      </c>
      <c r="AH183" s="95">
        <f t="shared" ref="AH183:AH199" si="187">IFERROR(RANK(AG183, AG$182:AG$199),"")</f>
        <v>10</v>
      </c>
      <c r="AI183" s="461"/>
      <c r="AJ183" s="95">
        <v>18</v>
      </c>
      <c r="AK183" s="152">
        <v>2311.6216216216221</v>
      </c>
      <c r="AL183" s="178">
        <f t="shared" ref="AL183:AL199" si="188">IFERROR(AK183/AJ183,"")</f>
        <v>128.42342342342346</v>
      </c>
      <c r="AM183" s="95">
        <f t="shared" ref="AM183:AM199" si="189">IFERROR(RANK(AL183, AL$182:AL$199),"")</f>
        <v>8</v>
      </c>
      <c r="AN183" s="461"/>
      <c r="AO183" s="95">
        <v>18</v>
      </c>
      <c r="AP183" s="152">
        <v>2287.0588235294113</v>
      </c>
      <c r="AQ183" s="178">
        <f t="shared" ref="AQ183:AQ199" si="190">IFERROR(AP183/AO183,"")</f>
        <v>127.05882352941174</v>
      </c>
      <c r="AR183" s="95">
        <f t="shared" ref="AR183:AR199" si="191">IFERROR(RANK(AQ183, AQ$182:AQ$199),"")</f>
        <v>12</v>
      </c>
      <c r="AS183" s="461"/>
      <c r="AT183" s="95">
        <v>18</v>
      </c>
      <c r="AU183" s="152">
        <v>2299.1005291005299</v>
      </c>
      <c r="AV183" s="178">
        <f t="shared" ref="AV183:AV199" si="192">IFERROR(AU183/AT183,"")</f>
        <v>127.72780717225166</v>
      </c>
      <c r="AW183" s="95">
        <f t="shared" ref="AW183:AW199" si="193">IFERROR(RANK(AV183, AV$182:AV$199),"")</f>
        <v>9</v>
      </c>
      <c r="AX183" s="461"/>
    </row>
    <row r="184" spans="2:50" hidden="1">
      <c r="B184" s="435"/>
      <c r="C184" s="95">
        <v>3</v>
      </c>
      <c r="D184" s="95" t="s">
        <v>430</v>
      </c>
      <c r="E184" s="95">
        <v>18</v>
      </c>
      <c r="F184" s="95">
        <v>2400</v>
      </c>
      <c r="G184" s="178">
        <f t="shared" si="178"/>
        <v>133.33333333333334</v>
      </c>
      <c r="H184" s="435"/>
      <c r="I184" s="154">
        <f t="shared" si="175"/>
        <v>18</v>
      </c>
      <c r="J184" s="154">
        <f t="shared" si="176"/>
        <v>2290.0810299940504</v>
      </c>
      <c r="K184" s="155">
        <f t="shared" si="177"/>
        <v>127.22672388855834</v>
      </c>
      <c r="L184" s="438"/>
      <c r="M184" s="154">
        <f t="shared" si="179"/>
        <v>11</v>
      </c>
      <c r="N184" s="463"/>
      <c r="O184" s="463"/>
      <c r="P184" s="95">
        <v>18</v>
      </c>
      <c r="Q184" s="152">
        <v>2288.583379810374</v>
      </c>
      <c r="R184" s="178">
        <f t="shared" si="180"/>
        <v>127.14352110057634</v>
      </c>
      <c r="S184" s="95">
        <f t="shared" si="181"/>
        <v>9</v>
      </c>
      <c r="T184" s="461"/>
      <c r="U184" s="95">
        <v>18</v>
      </c>
      <c r="V184" s="152">
        <v>2293.6904761904757</v>
      </c>
      <c r="W184" s="178">
        <f t="shared" si="182"/>
        <v>127.42724867724866</v>
      </c>
      <c r="X184" s="95">
        <f t="shared" si="183"/>
        <v>11</v>
      </c>
      <c r="Y184" s="461"/>
      <c r="Z184" s="95">
        <v>18</v>
      </c>
      <c r="AA184" s="152">
        <v>2294.1190476190477</v>
      </c>
      <c r="AB184" s="178">
        <f t="shared" si="184"/>
        <v>127.4510582010582</v>
      </c>
      <c r="AC184" s="95">
        <f t="shared" si="185"/>
        <v>9</v>
      </c>
      <c r="AD184" s="461"/>
      <c r="AE184" s="95">
        <v>18</v>
      </c>
      <c r="AF184" s="152">
        <v>2284.9122807017548</v>
      </c>
      <c r="AG184" s="178">
        <f t="shared" si="186"/>
        <v>126.93957115009749</v>
      </c>
      <c r="AH184" s="95">
        <f t="shared" si="187"/>
        <v>12</v>
      </c>
      <c r="AI184" s="461"/>
      <c r="AJ184" s="95">
        <v>18</v>
      </c>
      <c r="AK184" s="152">
        <v>2288.1632653061224</v>
      </c>
      <c r="AL184" s="178">
        <f t="shared" si="188"/>
        <v>127.12018140589569</v>
      </c>
      <c r="AM184" s="95">
        <f t="shared" si="189"/>
        <v>12</v>
      </c>
      <c r="AN184" s="461"/>
      <c r="AO184" s="95">
        <v>18</v>
      </c>
      <c r="AP184" s="152">
        <v>2290.6545454545449</v>
      </c>
      <c r="AQ184" s="178">
        <f t="shared" si="190"/>
        <v>127.25858585858583</v>
      </c>
      <c r="AR184" s="95">
        <f t="shared" si="191"/>
        <v>11</v>
      </c>
      <c r="AS184" s="461"/>
      <c r="AT184" s="95">
        <v>18</v>
      </c>
      <c r="AU184" s="152">
        <v>2290.4442148760327</v>
      </c>
      <c r="AV184" s="178">
        <f t="shared" si="192"/>
        <v>127.24690082644626</v>
      </c>
      <c r="AW184" s="95">
        <f t="shared" si="193"/>
        <v>11</v>
      </c>
      <c r="AX184" s="461"/>
    </row>
    <row r="185" spans="2:50" hidden="1">
      <c r="B185" s="435"/>
      <c r="C185" s="95">
        <v>4</v>
      </c>
      <c r="D185" s="95" t="s">
        <v>431</v>
      </c>
      <c r="E185" s="95">
        <v>18</v>
      </c>
      <c r="F185" s="95">
        <v>2400</v>
      </c>
      <c r="G185" s="178">
        <f t="shared" si="178"/>
        <v>133.33333333333334</v>
      </c>
      <c r="H185" s="435"/>
      <c r="I185" s="154">
        <f t="shared" si="175"/>
        <v>18</v>
      </c>
      <c r="J185" s="154">
        <f t="shared" si="176"/>
        <v>2296.4725966763722</v>
      </c>
      <c r="K185" s="155">
        <f t="shared" si="177"/>
        <v>127.58181092646512</v>
      </c>
      <c r="L185" s="438"/>
      <c r="M185" s="154">
        <f t="shared" si="179"/>
        <v>8</v>
      </c>
      <c r="N185" s="463"/>
      <c r="O185" s="463"/>
      <c r="P185" s="95">
        <v>18</v>
      </c>
      <c r="Q185" s="152">
        <v>2288.5714285714294</v>
      </c>
      <c r="R185" s="178">
        <f t="shared" si="180"/>
        <v>127.14285714285718</v>
      </c>
      <c r="S185" s="95">
        <f t="shared" si="181"/>
        <v>10</v>
      </c>
      <c r="T185" s="461"/>
      <c r="U185" s="95">
        <v>18</v>
      </c>
      <c r="V185" s="152">
        <v>2307.391304347826</v>
      </c>
      <c r="W185" s="178">
        <f t="shared" si="182"/>
        <v>128.18840579710144</v>
      </c>
      <c r="X185" s="95">
        <f t="shared" si="183"/>
        <v>8</v>
      </c>
      <c r="Y185" s="461"/>
      <c r="Z185" s="95">
        <v>18</v>
      </c>
      <c r="AA185" s="152">
        <v>2284.1860465116274</v>
      </c>
      <c r="AB185" s="178">
        <f t="shared" si="184"/>
        <v>126.89922480620152</v>
      </c>
      <c r="AC185" s="95">
        <f t="shared" si="185"/>
        <v>12</v>
      </c>
      <c r="AD185" s="461"/>
      <c r="AE185" s="95">
        <v>18</v>
      </c>
      <c r="AF185" s="152">
        <v>2299.9999999999991</v>
      </c>
      <c r="AG185" s="178">
        <f t="shared" si="186"/>
        <v>127.77777777777773</v>
      </c>
      <c r="AH185" s="95">
        <f t="shared" si="187"/>
        <v>8</v>
      </c>
      <c r="AI185" s="461"/>
      <c r="AJ185" s="95">
        <v>18</v>
      </c>
      <c r="AK185" s="152">
        <v>2307.9999999999986</v>
      </c>
      <c r="AL185" s="178">
        <f t="shared" si="188"/>
        <v>128.22222222222214</v>
      </c>
      <c r="AM185" s="95">
        <f t="shared" si="189"/>
        <v>9</v>
      </c>
      <c r="AN185" s="461"/>
      <c r="AO185" s="95">
        <v>18</v>
      </c>
      <c r="AP185" s="152">
        <v>2291.0769230769224</v>
      </c>
      <c r="AQ185" s="178">
        <f t="shared" si="190"/>
        <v>127.28205128205124</v>
      </c>
      <c r="AR185" s="95">
        <f t="shared" si="191"/>
        <v>10</v>
      </c>
      <c r="AS185" s="461"/>
      <c r="AT185" s="95">
        <v>18</v>
      </c>
      <c r="AU185" s="152">
        <v>2296.0824742268051</v>
      </c>
      <c r="AV185" s="178">
        <f t="shared" si="192"/>
        <v>127.56013745704473</v>
      </c>
      <c r="AW185" s="95">
        <f t="shared" si="193"/>
        <v>10</v>
      </c>
      <c r="AX185" s="461"/>
    </row>
    <row r="186" spans="2:50" hidden="1">
      <c r="B186" s="435"/>
      <c r="C186" s="95">
        <v>5</v>
      </c>
      <c r="D186" s="95" t="s">
        <v>432</v>
      </c>
      <c r="E186" s="95">
        <v>16</v>
      </c>
      <c r="F186" s="95">
        <v>2400</v>
      </c>
      <c r="G186" s="178">
        <f t="shared" si="178"/>
        <v>150</v>
      </c>
      <c r="H186" s="435"/>
      <c r="I186" s="154">
        <f t="shared" si="175"/>
        <v>16</v>
      </c>
      <c r="J186" s="154">
        <f t="shared" si="176"/>
        <v>2306.548932383836</v>
      </c>
      <c r="K186" s="155">
        <f t="shared" si="177"/>
        <v>144.15930827398975</v>
      </c>
      <c r="L186" s="438"/>
      <c r="M186" s="154">
        <f t="shared" si="179"/>
        <v>5</v>
      </c>
      <c r="N186" s="463"/>
      <c r="O186" s="463"/>
      <c r="P186" s="95">
        <v>16</v>
      </c>
      <c r="Q186" s="152">
        <v>2311.3445378151287</v>
      </c>
      <c r="R186" s="178">
        <f t="shared" si="180"/>
        <v>144.45903361344554</v>
      </c>
      <c r="S186" s="95">
        <f t="shared" si="181"/>
        <v>5</v>
      </c>
      <c r="T186" s="461"/>
      <c r="U186" s="95">
        <v>16</v>
      </c>
      <c r="V186" s="152">
        <v>2320.7547169811332</v>
      </c>
      <c r="W186" s="178">
        <f t="shared" si="182"/>
        <v>145.04716981132083</v>
      </c>
      <c r="X186" s="95">
        <f t="shared" si="183"/>
        <v>5</v>
      </c>
      <c r="Y186" s="461"/>
      <c r="Z186" s="95">
        <v>16</v>
      </c>
      <c r="AA186" s="152">
        <v>2308.2352941176478</v>
      </c>
      <c r="AB186" s="178">
        <f t="shared" si="184"/>
        <v>144.26470588235298</v>
      </c>
      <c r="AC186" s="95">
        <f t="shared" si="185"/>
        <v>5</v>
      </c>
      <c r="AD186" s="461"/>
      <c r="AE186" s="95">
        <v>16</v>
      </c>
      <c r="AF186" s="152">
        <v>2318.9189189189169</v>
      </c>
      <c r="AG186" s="178">
        <f t="shared" si="186"/>
        <v>144.93243243243231</v>
      </c>
      <c r="AH186" s="95">
        <f t="shared" si="187"/>
        <v>5</v>
      </c>
      <c r="AI186" s="461"/>
      <c r="AJ186" s="95">
        <v>16</v>
      </c>
      <c r="AK186" s="152">
        <v>2317.7142857142835</v>
      </c>
      <c r="AL186" s="178">
        <f t="shared" si="188"/>
        <v>144.85714285714272</v>
      </c>
      <c r="AM186" s="95">
        <f t="shared" si="189"/>
        <v>5</v>
      </c>
      <c r="AN186" s="461"/>
      <c r="AO186" s="95">
        <v>16</v>
      </c>
      <c r="AP186" s="152">
        <v>2284.7368421052615</v>
      </c>
      <c r="AQ186" s="178">
        <f t="shared" si="190"/>
        <v>142.79605263157885</v>
      </c>
      <c r="AR186" s="95">
        <f t="shared" si="191"/>
        <v>5</v>
      </c>
      <c r="AS186" s="461"/>
      <c r="AT186" s="95">
        <v>16</v>
      </c>
      <c r="AU186" s="152">
        <v>2284.1379310344814</v>
      </c>
      <c r="AV186" s="178">
        <f t="shared" si="192"/>
        <v>142.75862068965509</v>
      </c>
      <c r="AW186" s="95">
        <f t="shared" si="193"/>
        <v>5</v>
      </c>
      <c r="AX186" s="461"/>
    </row>
    <row r="187" spans="2:50" hidden="1">
      <c r="B187" s="435"/>
      <c r="C187" s="95">
        <v>6</v>
      </c>
      <c r="D187" s="95" t="s">
        <v>433</v>
      </c>
      <c r="E187" s="95">
        <v>18</v>
      </c>
      <c r="F187" s="95">
        <v>2400</v>
      </c>
      <c r="G187" s="178">
        <f t="shared" si="178"/>
        <v>133.33333333333334</v>
      </c>
      <c r="H187" s="435"/>
      <c r="I187" s="154">
        <f t="shared" si="175"/>
        <v>18</v>
      </c>
      <c r="J187" s="154">
        <f t="shared" si="176"/>
        <v>2293.8195926131643</v>
      </c>
      <c r="K187" s="155">
        <f t="shared" si="177"/>
        <v>127.43442181184245</v>
      </c>
      <c r="L187" s="438"/>
      <c r="M187" s="154">
        <f t="shared" si="179"/>
        <v>10</v>
      </c>
      <c r="N187" s="463"/>
      <c r="O187" s="463"/>
      <c r="P187" s="95">
        <v>18</v>
      </c>
      <c r="Q187" s="152">
        <v>2293.1008122312469</v>
      </c>
      <c r="R187" s="178">
        <f t="shared" si="180"/>
        <v>127.39448956840261</v>
      </c>
      <c r="S187" s="95">
        <f t="shared" si="181"/>
        <v>8</v>
      </c>
      <c r="T187" s="461"/>
      <c r="U187" s="95">
        <v>18</v>
      </c>
      <c r="V187" s="152">
        <v>2302.0646020646018</v>
      </c>
      <c r="W187" s="178">
        <f t="shared" si="182"/>
        <v>127.89247789247787</v>
      </c>
      <c r="X187" s="95">
        <f t="shared" si="183"/>
        <v>9</v>
      </c>
      <c r="Y187" s="461"/>
      <c r="Z187" s="95">
        <v>18</v>
      </c>
      <c r="AA187" s="152">
        <v>2285.0649350649342</v>
      </c>
      <c r="AB187" s="178">
        <f t="shared" si="184"/>
        <v>126.9480519480519</v>
      </c>
      <c r="AC187" s="95">
        <f t="shared" si="185"/>
        <v>11</v>
      </c>
      <c r="AD187" s="461"/>
      <c r="AE187" s="95">
        <v>18</v>
      </c>
      <c r="AF187" s="152">
        <v>2285.4098360655739</v>
      </c>
      <c r="AG187" s="178">
        <f t="shared" si="186"/>
        <v>126.9672131147541</v>
      </c>
      <c r="AH187" s="95">
        <f t="shared" si="187"/>
        <v>11</v>
      </c>
      <c r="AI187" s="461"/>
      <c r="AJ187" s="95">
        <v>18</v>
      </c>
      <c r="AK187" s="152">
        <v>2298.1034482758619</v>
      </c>
      <c r="AL187" s="178">
        <f t="shared" si="188"/>
        <v>127.67241379310343</v>
      </c>
      <c r="AM187" s="95">
        <f t="shared" si="189"/>
        <v>10</v>
      </c>
      <c r="AN187" s="461"/>
      <c r="AO187" s="95">
        <v>18</v>
      </c>
      <c r="AP187" s="152">
        <v>2291.7391304347834</v>
      </c>
      <c r="AQ187" s="178">
        <f t="shared" si="190"/>
        <v>127.31884057971018</v>
      </c>
      <c r="AR187" s="95">
        <f t="shared" si="191"/>
        <v>9</v>
      </c>
      <c r="AS187" s="461"/>
      <c r="AT187" s="95">
        <v>18</v>
      </c>
      <c r="AU187" s="152">
        <v>2301.2543841551469</v>
      </c>
      <c r="AV187" s="178">
        <f t="shared" si="192"/>
        <v>127.84746578639705</v>
      </c>
      <c r="AW187" s="95">
        <f t="shared" si="193"/>
        <v>8</v>
      </c>
      <c r="AX187" s="461"/>
    </row>
    <row r="188" spans="2:50" hidden="1">
      <c r="B188" s="435"/>
      <c r="C188" s="95">
        <v>7</v>
      </c>
      <c r="D188" s="95" t="s">
        <v>434</v>
      </c>
      <c r="E188" s="95">
        <v>20</v>
      </c>
      <c r="F188" s="95">
        <v>2400</v>
      </c>
      <c r="G188" s="178">
        <f t="shared" si="178"/>
        <v>120</v>
      </c>
      <c r="H188" s="435"/>
      <c r="I188" s="154">
        <f t="shared" si="175"/>
        <v>20</v>
      </c>
      <c r="J188" s="154">
        <f t="shared" si="176"/>
        <v>2309.6583505884541</v>
      </c>
      <c r="K188" s="155">
        <f t="shared" si="177"/>
        <v>115.48291752942269</v>
      </c>
      <c r="L188" s="438"/>
      <c r="M188" s="154">
        <f t="shared" si="179"/>
        <v>17</v>
      </c>
      <c r="N188" s="463"/>
      <c r="O188" s="463"/>
      <c r="P188" s="95">
        <v>20</v>
      </c>
      <c r="Q188" s="152">
        <v>2323.8461538461506</v>
      </c>
      <c r="R188" s="178">
        <f t="shared" si="180"/>
        <v>116.19230769230754</v>
      </c>
      <c r="S188" s="95">
        <f t="shared" si="181"/>
        <v>17</v>
      </c>
      <c r="T188" s="461"/>
      <c r="U188" s="95">
        <v>20</v>
      </c>
      <c r="V188" s="152">
        <v>2307.1874999999995</v>
      </c>
      <c r="W188" s="178">
        <f t="shared" si="182"/>
        <v>115.35937499999997</v>
      </c>
      <c r="X188" s="95">
        <f t="shared" si="183"/>
        <v>17</v>
      </c>
      <c r="Y188" s="461"/>
      <c r="Z188" s="95">
        <v>20</v>
      </c>
      <c r="AA188" s="152">
        <v>2319.6610169491514</v>
      </c>
      <c r="AB188" s="178">
        <f t="shared" si="184"/>
        <v>115.98305084745758</v>
      </c>
      <c r="AC188" s="95">
        <f t="shared" si="185"/>
        <v>17</v>
      </c>
      <c r="AD188" s="461"/>
      <c r="AE188" s="95">
        <v>20</v>
      </c>
      <c r="AF188" s="152">
        <v>2289.7674418604647</v>
      </c>
      <c r="AG188" s="178">
        <f t="shared" si="186"/>
        <v>114.48837209302323</v>
      </c>
      <c r="AH188" s="95">
        <f t="shared" si="187"/>
        <v>18</v>
      </c>
      <c r="AI188" s="461"/>
      <c r="AJ188" s="95">
        <v>20</v>
      </c>
      <c r="AK188" s="152">
        <v>2334.146341463414</v>
      </c>
      <c r="AL188" s="178">
        <f t="shared" si="188"/>
        <v>116.7073170731707</v>
      </c>
      <c r="AM188" s="95">
        <f t="shared" si="189"/>
        <v>17</v>
      </c>
      <c r="AN188" s="461"/>
      <c r="AO188" s="95">
        <v>20</v>
      </c>
      <c r="AP188" s="152">
        <v>2288</v>
      </c>
      <c r="AQ188" s="178">
        <f t="shared" si="190"/>
        <v>114.4</v>
      </c>
      <c r="AR188" s="95">
        <f t="shared" si="191"/>
        <v>18</v>
      </c>
      <c r="AS188" s="461"/>
      <c r="AT188" s="95">
        <v>20</v>
      </c>
      <c r="AU188" s="152">
        <v>2304.9999999999982</v>
      </c>
      <c r="AV188" s="178">
        <f t="shared" si="192"/>
        <v>115.24999999999991</v>
      </c>
      <c r="AW188" s="95">
        <f t="shared" si="193"/>
        <v>17</v>
      </c>
      <c r="AX188" s="461"/>
    </row>
    <row r="189" spans="2:50" hidden="1">
      <c r="B189" s="435"/>
      <c r="C189" s="95">
        <v>8</v>
      </c>
      <c r="D189" s="95" t="s">
        <v>436</v>
      </c>
      <c r="E189" s="95">
        <v>19</v>
      </c>
      <c r="F189" s="95">
        <v>2400</v>
      </c>
      <c r="G189" s="178">
        <f t="shared" si="178"/>
        <v>126.31578947368421</v>
      </c>
      <c r="H189" s="435"/>
      <c r="I189" s="154">
        <f t="shared" si="175"/>
        <v>19</v>
      </c>
      <c r="J189" s="154">
        <f t="shared" si="176"/>
        <v>2293.7341907943924</v>
      </c>
      <c r="K189" s="155">
        <f t="shared" si="177"/>
        <v>120.72285214707324</v>
      </c>
      <c r="L189" s="438"/>
      <c r="M189" s="154">
        <f t="shared" si="179"/>
        <v>16</v>
      </c>
      <c r="N189" s="463"/>
      <c r="O189" s="463"/>
      <c r="P189" s="95">
        <v>19</v>
      </c>
      <c r="Q189" s="152">
        <v>2287.7922077922076</v>
      </c>
      <c r="R189" s="178">
        <f t="shared" si="180"/>
        <v>120.41011619958988</v>
      </c>
      <c r="S189" s="95">
        <f t="shared" si="181"/>
        <v>15</v>
      </c>
      <c r="T189" s="461"/>
      <c r="U189" s="95">
        <v>19</v>
      </c>
      <c r="V189" s="152">
        <v>2286.616847826087</v>
      </c>
      <c r="W189" s="178">
        <f t="shared" si="182"/>
        <v>120.34825514874142</v>
      </c>
      <c r="X189" s="95">
        <f t="shared" si="183"/>
        <v>16</v>
      </c>
      <c r="Y189" s="461"/>
      <c r="Z189" s="95">
        <v>19</v>
      </c>
      <c r="AA189" s="152">
        <v>2307.9086538461552</v>
      </c>
      <c r="AB189" s="178">
        <f t="shared" si="184"/>
        <v>121.46887651821869</v>
      </c>
      <c r="AC189" s="95">
        <f t="shared" si="185"/>
        <v>13</v>
      </c>
      <c r="AD189" s="461"/>
      <c r="AE189" s="95">
        <v>19</v>
      </c>
      <c r="AF189" s="152">
        <v>2298.5840707964603</v>
      </c>
      <c r="AG189" s="178">
        <f t="shared" si="186"/>
        <v>120.97810898928738</v>
      </c>
      <c r="AH189" s="95">
        <f t="shared" si="187"/>
        <v>14</v>
      </c>
      <c r="AI189" s="461"/>
      <c r="AJ189" s="95">
        <v>19</v>
      </c>
      <c r="AK189" s="152">
        <v>2286.1111111111109</v>
      </c>
      <c r="AL189" s="178">
        <f t="shared" si="188"/>
        <v>120.32163742690057</v>
      </c>
      <c r="AM189" s="95">
        <f t="shared" si="189"/>
        <v>16</v>
      </c>
      <c r="AN189" s="461"/>
      <c r="AO189" s="95">
        <v>19</v>
      </c>
      <c r="AP189" s="152">
        <v>2291.5199999999995</v>
      </c>
      <c r="AQ189" s="178">
        <f t="shared" si="190"/>
        <v>120.60631578947365</v>
      </c>
      <c r="AR189" s="95">
        <f t="shared" si="191"/>
        <v>15</v>
      </c>
      <c r="AS189" s="461"/>
      <c r="AT189" s="95">
        <v>19</v>
      </c>
      <c r="AU189" s="152">
        <v>2297.6064441887224</v>
      </c>
      <c r="AV189" s="178">
        <f t="shared" si="192"/>
        <v>120.92665495730118</v>
      </c>
      <c r="AW189" s="95">
        <f t="shared" si="193"/>
        <v>15</v>
      </c>
      <c r="AX189" s="461"/>
    </row>
    <row r="190" spans="2:50" hidden="1">
      <c r="B190" s="435"/>
      <c r="C190" s="95">
        <v>9</v>
      </c>
      <c r="D190" s="95" t="s">
        <v>437</v>
      </c>
      <c r="E190" s="95">
        <v>18</v>
      </c>
      <c r="F190" s="95">
        <v>2400</v>
      </c>
      <c r="G190" s="178">
        <f t="shared" si="178"/>
        <v>133.33333333333334</v>
      </c>
      <c r="H190" s="435"/>
      <c r="I190" s="154">
        <f t="shared" si="175"/>
        <v>18</v>
      </c>
      <c r="J190" s="154">
        <f t="shared" si="176"/>
        <v>2289.8638659401427</v>
      </c>
      <c r="K190" s="155">
        <f t="shared" si="177"/>
        <v>127.2146592188968</v>
      </c>
      <c r="L190" s="438"/>
      <c r="M190" s="154">
        <f t="shared" si="179"/>
        <v>12</v>
      </c>
      <c r="N190" s="463"/>
      <c r="O190" s="463"/>
      <c r="P190" s="95">
        <v>18</v>
      </c>
      <c r="Q190" s="152">
        <v>2281.6216216216217</v>
      </c>
      <c r="R190" s="178">
        <f t="shared" si="180"/>
        <v>126.75675675675676</v>
      </c>
      <c r="S190" s="95">
        <f t="shared" si="181"/>
        <v>12</v>
      </c>
      <c r="T190" s="461"/>
      <c r="U190" s="95">
        <v>18</v>
      </c>
      <c r="V190" s="152">
        <v>2284.3298969072162</v>
      </c>
      <c r="W190" s="178">
        <f t="shared" si="182"/>
        <v>126.90721649484534</v>
      </c>
      <c r="X190" s="95">
        <f t="shared" si="183"/>
        <v>12</v>
      </c>
      <c r="Y190" s="461"/>
      <c r="Z190" s="95">
        <v>18</v>
      </c>
      <c r="AA190" s="152">
        <v>2292.4137931034488</v>
      </c>
      <c r="AB190" s="178">
        <f t="shared" si="184"/>
        <v>127.35632183908049</v>
      </c>
      <c r="AC190" s="95">
        <f t="shared" si="185"/>
        <v>10</v>
      </c>
      <c r="AD190" s="461"/>
      <c r="AE190" s="95">
        <v>18</v>
      </c>
      <c r="AF190" s="152">
        <v>2292.5806451612925</v>
      </c>
      <c r="AG190" s="178">
        <f t="shared" si="186"/>
        <v>127.36559139784958</v>
      </c>
      <c r="AH190" s="95">
        <f t="shared" si="187"/>
        <v>9</v>
      </c>
      <c r="AI190" s="461"/>
      <c r="AJ190" s="95">
        <v>18</v>
      </c>
      <c r="AK190" s="152">
        <v>2288.2758620689674</v>
      </c>
      <c r="AL190" s="178">
        <f t="shared" si="188"/>
        <v>127.1264367816093</v>
      </c>
      <c r="AM190" s="95">
        <f t="shared" si="189"/>
        <v>11</v>
      </c>
      <c r="AN190" s="461"/>
      <c r="AO190" s="95">
        <v>18</v>
      </c>
      <c r="AP190" s="152">
        <v>2304.0000000000023</v>
      </c>
      <c r="AQ190" s="178">
        <f t="shared" si="190"/>
        <v>128.00000000000011</v>
      </c>
      <c r="AR190" s="95">
        <f t="shared" si="191"/>
        <v>8</v>
      </c>
      <c r="AS190" s="461"/>
      <c r="AT190" s="95">
        <v>18</v>
      </c>
      <c r="AU190" s="152">
        <v>2285.8252427184475</v>
      </c>
      <c r="AV190" s="178">
        <f t="shared" si="192"/>
        <v>126.99029126213597</v>
      </c>
      <c r="AW190" s="95">
        <f t="shared" si="193"/>
        <v>12</v>
      </c>
      <c r="AX190" s="461"/>
    </row>
    <row r="191" spans="2:50" hidden="1">
      <c r="B191" s="435"/>
      <c r="C191" s="95">
        <v>10</v>
      </c>
      <c r="D191" s="95" t="s">
        <v>438</v>
      </c>
      <c r="E191" s="95">
        <v>19</v>
      </c>
      <c r="F191" s="95">
        <v>2400</v>
      </c>
      <c r="G191" s="178">
        <f t="shared" ref="G191" si="194">F191/E191</f>
        <v>126.31578947368421</v>
      </c>
      <c r="H191" s="435"/>
      <c r="I191" s="154">
        <f t="shared" ref="I191" si="195">IFERROR(AVERAGE(P191,U191,Z191,AE191,AJ191,AO191,AT191),"")</f>
        <v>19</v>
      </c>
      <c r="J191" s="154">
        <f t="shared" ref="J191" si="196">IFERROR(AVERAGE(Q191,V191,AA191,AF191,AK191,AP191,AU191),"")</f>
        <v>2295.0114599883032</v>
      </c>
      <c r="K191" s="155">
        <f t="shared" ref="K191" si="197">IFERROR(AVERAGE(R191,W191,AB191,AG191,AL191,AQ191,AV191),"")</f>
        <v>120.79007684148964</v>
      </c>
      <c r="L191" s="438"/>
      <c r="M191" s="154">
        <f t="shared" ref="M191" si="198">IFERROR(RANK(K191, K$182:K$199),"")</f>
        <v>15</v>
      </c>
      <c r="N191" s="463"/>
      <c r="O191" s="463"/>
      <c r="P191" s="95">
        <v>19</v>
      </c>
      <c r="Q191" s="152">
        <v>2279.9999999999995</v>
      </c>
      <c r="R191" s="178">
        <f t="shared" ref="R191" si="199">IFERROR(Q191/P191,"")</f>
        <v>119.99999999999997</v>
      </c>
      <c r="S191" s="95">
        <f t="shared" ref="S191" si="200">IFERROR(RANK(R191, R$182:R$199),"")</f>
        <v>16</v>
      </c>
      <c r="T191" s="461"/>
      <c r="U191" s="95">
        <v>19</v>
      </c>
      <c r="V191" s="152">
        <v>2291.8032786885251</v>
      </c>
      <c r="W191" s="178">
        <f t="shared" ref="W191" si="201">IFERROR(V191/U191,"")</f>
        <v>120.6212251941329</v>
      </c>
      <c r="X191" s="95">
        <f t="shared" ref="X191" si="202">IFERROR(RANK(W191, W$182:W$199),"")</f>
        <v>15</v>
      </c>
      <c r="Y191" s="461"/>
      <c r="Z191" s="95">
        <v>19</v>
      </c>
      <c r="AA191" s="152">
        <v>2300.8928571428555</v>
      </c>
      <c r="AB191" s="178">
        <f t="shared" ref="AB191" si="203">IFERROR(AA191/Z191,"")</f>
        <v>121.09962406015029</v>
      </c>
      <c r="AC191" s="95">
        <f t="shared" ref="AC191" si="204">IFERROR(RANK(AB191, AB$182:AB$199),"")</f>
        <v>15</v>
      </c>
      <c r="AD191" s="461"/>
      <c r="AE191" s="95">
        <v>19</v>
      </c>
      <c r="AF191" s="152">
        <v>2292.0000000000009</v>
      </c>
      <c r="AG191" s="178">
        <f t="shared" ref="AG191" si="205">IFERROR(AF191/AE191,"")</f>
        <v>120.63157894736847</v>
      </c>
      <c r="AH191" s="95">
        <f t="shared" ref="AH191" si="206">IFERROR(RANK(AG191, AG$182:AG$199),"")</f>
        <v>16</v>
      </c>
      <c r="AI191" s="461"/>
      <c r="AJ191" s="95">
        <v>19</v>
      </c>
      <c r="AK191" s="152">
        <v>2301.3698630136987</v>
      </c>
      <c r="AL191" s="178">
        <f t="shared" ref="AL191" si="207">IFERROR(AK191/AJ191,"")</f>
        <v>121.12472963229993</v>
      </c>
      <c r="AM191" s="95">
        <f t="shared" ref="AM191" si="208">IFERROR(RANK(AL191, AL$182:AL$199),"")</f>
        <v>13</v>
      </c>
      <c r="AN191" s="461"/>
      <c r="AO191" s="95">
        <v>19</v>
      </c>
      <c r="AP191" s="152">
        <v>2299.2857142857133</v>
      </c>
      <c r="AQ191" s="178">
        <f t="shared" ref="AQ191" si="209">IFERROR(AP191/AO191,"")</f>
        <v>121.01503759398491</v>
      </c>
      <c r="AR191" s="95">
        <f t="shared" ref="AR191" si="210">IFERROR(RANK(AQ191, AQ$182:AQ$199),"")</f>
        <v>14</v>
      </c>
      <c r="AS191" s="461"/>
      <c r="AT191" s="95">
        <v>19</v>
      </c>
      <c r="AU191" s="152">
        <v>2299.7285067873299</v>
      </c>
      <c r="AV191" s="178">
        <f t="shared" ref="AV191" si="211">IFERROR(AU191/AT191,"")</f>
        <v>121.03834246249104</v>
      </c>
      <c r="AW191" s="95">
        <f t="shared" ref="AW191" si="212">IFERROR(RANK(AV191, AV$182:AV$199),"")</f>
        <v>14</v>
      </c>
      <c r="AX191" s="461"/>
    </row>
    <row r="192" spans="2:50" hidden="1">
      <c r="B192" s="435"/>
      <c r="C192" s="95">
        <v>11</v>
      </c>
      <c r="D192" s="95" t="s">
        <v>440</v>
      </c>
      <c r="E192" s="95">
        <v>19</v>
      </c>
      <c r="F192" s="95">
        <v>2400</v>
      </c>
      <c r="G192" s="178">
        <f t="shared" si="178"/>
        <v>126.31578947368421</v>
      </c>
      <c r="H192" s="435"/>
      <c r="I192" s="154">
        <f t="shared" si="175"/>
        <v>19</v>
      </c>
      <c r="J192" s="154">
        <f t="shared" si="176"/>
        <v>2301.6656463295831</v>
      </c>
      <c r="K192" s="155">
        <f t="shared" si="177"/>
        <v>121.1402971752412</v>
      </c>
      <c r="L192" s="438"/>
      <c r="M192" s="154">
        <f t="shared" si="179"/>
        <v>13</v>
      </c>
      <c r="N192" s="463"/>
      <c r="O192" s="463"/>
      <c r="P192" s="95">
        <v>19</v>
      </c>
      <c r="Q192" s="152">
        <v>2298.4</v>
      </c>
      <c r="R192" s="178">
        <f t="shared" si="180"/>
        <v>120.96842105263158</v>
      </c>
      <c r="S192" s="95">
        <f t="shared" si="181"/>
        <v>14</v>
      </c>
      <c r="T192" s="461"/>
      <c r="U192" s="95">
        <v>19</v>
      </c>
      <c r="V192" s="152">
        <v>2303.1428571428569</v>
      </c>
      <c r="W192" s="178">
        <f t="shared" si="182"/>
        <v>121.21804511278194</v>
      </c>
      <c r="X192" s="95">
        <f t="shared" si="183"/>
        <v>13</v>
      </c>
      <c r="Y192" s="461"/>
      <c r="Z192" s="95">
        <v>19</v>
      </c>
      <c r="AA192" s="152">
        <v>2304.0000000000005</v>
      </c>
      <c r="AB192" s="178">
        <f t="shared" si="184"/>
        <v>121.26315789473686</v>
      </c>
      <c r="AC192" s="95">
        <f t="shared" si="185"/>
        <v>14</v>
      </c>
      <c r="AD192" s="461"/>
      <c r="AE192" s="95">
        <v>19</v>
      </c>
      <c r="AF192" s="152">
        <v>2296.7441860465115</v>
      </c>
      <c r="AG192" s="178">
        <f t="shared" si="186"/>
        <v>120.88127294981639</v>
      </c>
      <c r="AH192" s="95">
        <f t="shared" si="187"/>
        <v>15</v>
      </c>
      <c r="AI192" s="461"/>
      <c r="AJ192" s="95">
        <v>19</v>
      </c>
      <c r="AK192" s="152">
        <v>2297.5609756097565</v>
      </c>
      <c r="AL192" s="178">
        <f t="shared" si="188"/>
        <v>120.92426187419771</v>
      </c>
      <c r="AM192" s="95">
        <f t="shared" si="189"/>
        <v>14</v>
      </c>
      <c r="AN192" s="461"/>
      <c r="AO192" s="95">
        <v>19</v>
      </c>
      <c r="AP192" s="152">
        <v>2330.2325581395344</v>
      </c>
      <c r="AQ192" s="178">
        <f t="shared" si="190"/>
        <v>122.64381884944918</v>
      </c>
      <c r="AR192" s="95">
        <f t="shared" si="191"/>
        <v>13</v>
      </c>
      <c r="AS192" s="461"/>
      <c r="AT192" s="95">
        <v>19</v>
      </c>
      <c r="AU192" s="152">
        <v>2281.5789473684213</v>
      </c>
      <c r="AV192" s="178">
        <f t="shared" si="192"/>
        <v>120.0831024930748</v>
      </c>
      <c r="AW192" s="95">
        <f t="shared" si="193"/>
        <v>16</v>
      </c>
      <c r="AX192" s="461"/>
    </row>
    <row r="193" spans="2:50" hidden="1">
      <c r="B193" s="435"/>
      <c r="C193" s="95">
        <v>12</v>
      </c>
      <c r="D193" s="95" t="s">
        <v>441</v>
      </c>
      <c r="E193" s="95">
        <v>15</v>
      </c>
      <c r="F193" s="95">
        <v>2400</v>
      </c>
      <c r="G193" s="178">
        <f t="shared" si="178"/>
        <v>160</v>
      </c>
      <c r="H193" s="435"/>
      <c r="I193" s="154">
        <f t="shared" si="175"/>
        <v>15</v>
      </c>
      <c r="J193" s="154">
        <f t="shared" si="176"/>
        <v>2289.3421794666674</v>
      </c>
      <c r="K193" s="155">
        <f t="shared" si="177"/>
        <v>152.62281196444451</v>
      </c>
      <c r="L193" s="438"/>
      <c r="M193" s="154">
        <f t="shared" si="179"/>
        <v>4</v>
      </c>
      <c r="N193" s="463"/>
      <c r="O193" s="463"/>
      <c r="P193" s="95">
        <v>15</v>
      </c>
      <c r="Q193" s="152">
        <v>2293.8299663299663</v>
      </c>
      <c r="R193" s="178">
        <f t="shared" si="180"/>
        <v>152.92199775533109</v>
      </c>
      <c r="S193" s="95">
        <f t="shared" si="181"/>
        <v>4</v>
      </c>
      <c r="T193" s="461"/>
      <c r="U193" s="95">
        <v>15</v>
      </c>
      <c r="V193" s="152">
        <v>2290.4627766599597</v>
      </c>
      <c r="W193" s="178">
        <f t="shared" si="182"/>
        <v>152.69751844399732</v>
      </c>
      <c r="X193" s="95">
        <f t="shared" si="183"/>
        <v>4</v>
      </c>
      <c r="Y193" s="461"/>
      <c r="Z193" s="95">
        <v>15</v>
      </c>
      <c r="AA193" s="152">
        <v>2287.5527950310552</v>
      </c>
      <c r="AB193" s="178">
        <f t="shared" si="184"/>
        <v>152.50351966873703</v>
      </c>
      <c r="AC193" s="95">
        <f t="shared" si="185"/>
        <v>3</v>
      </c>
      <c r="AD193" s="461"/>
      <c r="AE193" s="95">
        <v>15</v>
      </c>
      <c r="AF193" s="152">
        <v>2285.363128491621</v>
      </c>
      <c r="AG193" s="178">
        <f t="shared" si="186"/>
        <v>152.3575418994414</v>
      </c>
      <c r="AH193" s="95">
        <f t="shared" si="187"/>
        <v>4</v>
      </c>
      <c r="AI193" s="461"/>
      <c r="AJ193" s="95">
        <v>15</v>
      </c>
      <c r="AK193" s="152">
        <v>2283.1213872832373</v>
      </c>
      <c r="AL193" s="178">
        <f t="shared" si="188"/>
        <v>152.20809248554914</v>
      </c>
      <c r="AM193" s="95">
        <f t="shared" si="189"/>
        <v>4</v>
      </c>
      <c r="AN193" s="461"/>
      <c r="AO193" s="95">
        <v>15</v>
      </c>
      <c r="AP193" s="152">
        <v>2293.2718894009222</v>
      </c>
      <c r="AQ193" s="178">
        <f t="shared" si="190"/>
        <v>152.88479262672814</v>
      </c>
      <c r="AR193" s="95">
        <f t="shared" si="191"/>
        <v>3</v>
      </c>
      <c r="AS193" s="461"/>
      <c r="AT193" s="95">
        <v>15</v>
      </c>
      <c r="AU193" s="152">
        <v>2291.7933130699093</v>
      </c>
      <c r="AV193" s="178">
        <f t="shared" si="192"/>
        <v>152.78622087132729</v>
      </c>
      <c r="AW193" s="95">
        <f t="shared" si="193"/>
        <v>2</v>
      </c>
      <c r="AX193" s="461"/>
    </row>
    <row r="194" spans="2:50" hidden="1">
      <c r="B194" s="435"/>
      <c r="C194" s="95">
        <v>13</v>
      </c>
      <c r="D194" s="95" t="s">
        <v>442</v>
      </c>
      <c r="E194" s="95">
        <v>15</v>
      </c>
      <c r="F194" s="95">
        <v>2400</v>
      </c>
      <c r="G194" s="178">
        <f t="shared" si="178"/>
        <v>160</v>
      </c>
      <c r="H194" s="435"/>
      <c r="I194" s="154">
        <f t="shared" si="175"/>
        <v>15</v>
      </c>
      <c r="J194" s="154">
        <f t="shared" si="176"/>
        <v>2297.2226686067061</v>
      </c>
      <c r="K194" s="155">
        <f t="shared" si="177"/>
        <v>153.14817790711373</v>
      </c>
      <c r="L194" s="438"/>
      <c r="M194" s="154">
        <f t="shared" si="179"/>
        <v>2</v>
      </c>
      <c r="N194" s="463"/>
      <c r="O194" s="463"/>
      <c r="P194" s="95">
        <v>15</v>
      </c>
      <c r="Q194" s="152">
        <v>2301.3461538461552</v>
      </c>
      <c r="R194" s="178">
        <f t="shared" si="180"/>
        <v>153.42307692307702</v>
      </c>
      <c r="S194" s="95">
        <f t="shared" si="181"/>
        <v>2</v>
      </c>
      <c r="T194" s="461"/>
      <c r="U194" s="95">
        <v>15</v>
      </c>
      <c r="V194" s="152">
        <v>2298.0000000000009</v>
      </c>
      <c r="W194" s="178">
        <f t="shared" si="182"/>
        <v>153.20000000000007</v>
      </c>
      <c r="X194" s="95">
        <f t="shared" si="183"/>
        <v>2</v>
      </c>
      <c r="Y194" s="461"/>
      <c r="Z194" s="95">
        <v>15</v>
      </c>
      <c r="AA194" s="152">
        <v>2284.9090909090905</v>
      </c>
      <c r="AB194" s="178">
        <f t="shared" si="184"/>
        <v>152.32727272727271</v>
      </c>
      <c r="AC194" s="95">
        <f t="shared" si="185"/>
        <v>4</v>
      </c>
      <c r="AD194" s="461"/>
      <c r="AE194" s="95">
        <v>15</v>
      </c>
      <c r="AF194" s="152">
        <v>2301.3157894736851</v>
      </c>
      <c r="AG194" s="178">
        <f t="shared" si="186"/>
        <v>153.42105263157902</v>
      </c>
      <c r="AH194" s="95">
        <f t="shared" si="187"/>
        <v>2</v>
      </c>
      <c r="AI194" s="461"/>
      <c r="AJ194" s="95">
        <v>15</v>
      </c>
      <c r="AK194" s="152">
        <v>2300.5714285714289</v>
      </c>
      <c r="AL194" s="178">
        <f t="shared" si="188"/>
        <v>153.37142857142859</v>
      </c>
      <c r="AM194" s="95">
        <f t="shared" si="189"/>
        <v>2</v>
      </c>
      <c r="AN194" s="461"/>
      <c r="AO194" s="95">
        <v>15</v>
      </c>
      <c r="AP194" s="152">
        <v>2304.4186046511636</v>
      </c>
      <c r="AQ194" s="178">
        <f t="shared" si="190"/>
        <v>153.62790697674424</v>
      </c>
      <c r="AR194" s="95">
        <f t="shared" si="191"/>
        <v>2</v>
      </c>
      <c r="AS194" s="461"/>
      <c r="AT194" s="95">
        <v>15</v>
      </c>
      <c r="AU194" s="152">
        <v>2289.9976127954178</v>
      </c>
      <c r="AV194" s="178">
        <f t="shared" si="192"/>
        <v>152.66650751969453</v>
      </c>
      <c r="AW194" s="95">
        <f t="shared" si="193"/>
        <v>4</v>
      </c>
      <c r="AX194" s="461"/>
    </row>
    <row r="195" spans="2:50" hidden="1">
      <c r="B195" s="435"/>
      <c r="C195" s="95">
        <v>14</v>
      </c>
      <c r="D195" s="95" t="s">
        <v>632</v>
      </c>
      <c r="E195" s="95">
        <v>17</v>
      </c>
      <c r="F195" s="95">
        <v>2400</v>
      </c>
      <c r="G195" s="178">
        <f t="shared" si="178"/>
        <v>141.1764705882353</v>
      </c>
      <c r="H195" s="435"/>
      <c r="I195" s="154">
        <f t="shared" si="175"/>
        <v>17</v>
      </c>
      <c r="J195" s="154">
        <f t="shared" si="176"/>
        <v>2313.2224709952206</v>
      </c>
      <c r="K195" s="155">
        <f t="shared" si="177"/>
        <v>136.07191005854241</v>
      </c>
      <c r="L195" s="438"/>
      <c r="M195" s="154">
        <f t="shared" si="179"/>
        <v>6</v>
      </c>
      <c r="N195" s="463"/>
      <c r="O195" s="463"/>
      <c r="P195" s="95">
        <v>17</v>
      </c>
      <c r="Q195" s="152">
        <v>2305.588235294118</v>
      </c>
      <c r="R195" s="178">
        <f t="shared" si="180"/>
        <v>135.62283737024222</v>
      </c>
      <c r="S195" s="95">
        <f t="shared" si="181"/>
        <v>6</v>
      </c>
      <c r="T195" s="461"/>
      <c r="U195" s="95">
        <v>17</v>
      </c>
      <c r="V195" s="152">
        <v>2310.4477611940301</v>
      </c>
      <c r="W195" s="178">
        <f t="shared" si="182"/>
        <v>135.90869183494294</v>
      </c>
      <c r="X195" s="95">
        <f t="shared" si="183"/>
        <v>6</v>
      </c>
      <c r="Y195" s="461"/>
      <c r="Z195" s="95">
        <v>17</v>
      </c>
      <c r="AA195" s="152">
        <v>2290.6451612903247</v>
      </c>
      <c r="AB195" s="178">
        <f t="shared" si="184"/>
        <v>134.74383301707792</v>
      </c>
      <c r="AC195" s="95">
        <f t="shared" si="185"/>
        <v>7</v>
      </c>
      <c r="AD195" s="461"/>
      <c r="AE195" s="95">
        <v>17</v>
      </c>
      <c r="AF195" s="152">
        <v>2347.5000000000027</v>
      </c>
      <c r="AG195" s="178">
        <f t="shared" si="186"/>
        <v>138.08823529411779</v>
      </c>
      <c r="AH195" s="95">
        <f t="shared" si="187"/>
        <v>6</v>
      </c>
      <c r="AI195" s="461"/>
      <c r="AJ195" s="95">
        <v>17</v>
      </c>
      <c r="AK195" s="152">
        <v>2339.9999999999968</v>
      </c>
      <c r="AL195" s="178">
        <f t="shared" si="188"/>
        <v>137.64705882352922</v>
      </c>
      <c r="AM195" s="95">
        <f t="shared" si="189"/>
        <v>6</v>
      </c>
      <c r="AN195" s="461"/>
      <c r="AO195" s="95">
        <v>17</v>
      </c>
      <c r="AP195" s="152">
        <v>2308.23529411765</v>
      </c>
      <c r="AQ195" s="178">
        <f t="shared" si="190"/>
        <v>135.77854671280295</v>
      </c>
      <c r="AR195" s="95">
        <f t="shared" si="191"/>
        <v>6</v>
      </c>
      <c r="AS195" s="461"/>
      <c r="AT195" s="95">
        <v>17</v>
      </c>
      <c r="AU195" s="152">
        <v>2290.140845070423</v>
      </c>
      <c r="AV195" s="178">
        <f t="shared" si="192"/>
        <v>134.71416735708371</v>
      </c>
      <c r="AW195" s="95">
        <f t="shared" si="193"/>
        <v>7</v>
      </c>
      <c r="AX195" s="461"/>
    </row>
    <row r="196" spans="2:50" hidden="1">
      <c r="B196" s="435"/>
      <c r="C196" s="95">
        <v>15</v>
      </c>
      <c r="D196" s="95" t="s">
        <v>672</v>
      </c>
      <c r="E196" s="95">
        <v>19</v>
      </c>
      <c r="F196" s="95">
        <v>2400</v>
      </c>
      <c r="G196" s="178">
        <f t="shared" si="178"/>
        <v>126.31578947368421</v>
      </c>
      <c r="H196" s="435"/>
      <c r="I196" s="154">
        <f t="shared" si="175"/>
        <v>19</v>
      </c>
      <c r="J196" s="154">
        <f t="shared" si="176"/>
        <v>2298.5249928687845</v>
      </c>
      <c r="K196" s="155">
        <f t="shared" si="177"/>
        <v>120.97499962467285</v>
      </c>
      <c r="L196" s="438"/>
      <c r="M196" s="154">
        <f t="shared" si="179"/>
        <v>14</v>
      </c>
      <c r="N196" s="463"/>
      <c r="O196" s="463"/>
      <c r="P196" s="95">
        <v>19</v>
      </c>
      <c r="Q196" s="152">
        <v>2304.9572649572647</v>
      </c>
      <c r="R196" s="178">
        <f t="shared" si="180"/>
        <v>121.31354026090867</v>
      </c>
      <c r="S196" s="95">
        <f t="shared" si="181"/>
        <v>13</v>
      </c>
      <c r="T196" s="461"/>
      <c r="U196" s="95">
        <v>19</v>
      </c>
      <c r="V196" s="152">
        <v>2300.7692307692305</v>
      </c>
      <c r="W196" s="178">
        <f t="shared" si="182"/>
        <v>121.09311740890686</v>
      </c>
      <c r="X196" s="95">
        <f t="shared" si="183"/>
        <v>14</v>
      </c>
      <c r="Y196" s="461"/>
      <c r="Z196" s="95">
        <v>19</v>
      </c>
      <c r="AA196" s="152">
        <v>2294.0869565217395</v>
      </c>
      <c r="AB196" s="178">
        <f t="shared" si="184"/>
        <v>120.74141876430208</v>
      </c>
      <c r="AC196" s="95">
        <f t="shared" si="185"/>
        <v>16</v>
      </c>
      <c r="AD196" s="461"/>
      <c r="AE196" s="95">
        <v>19</v>
      </c>
      <c r="AF196" s="152">
        <v>2309.6103896103882</v>
      </c>
      <c r="AG196" s="178">
        <f t="shared" si="186"/>
        <v>121.55844155844149</v>
      </c>
      <c r="AH196" s="95">
        <f t="shared" si="187"/>
        <v>13</v>
      </c>
      <c r="AI196" s="461"/>
      <c r="AJ196" s="95">
        <v>19</v>
      </c>
      <c r="AK196" s="152">
        <v>2289.7297297297305</v>
      </c>
      <c r="AL196" s="178">
        <f t="shared" si="188"/>
        <v>120.51209103840687</v>
      </c>
      <c r="AM196" s="95">
        <f t="shared" si="189"/>
        <v>15</v>
      </c>
      <c r="AN196" s="461"/>
      <c r="AO196" s="95">
        <v>19</v>
      </c>
      <c r="AP196" s="152">
        <v>2288.7804878048773</v>
      </c>
      <c r="AQ196" s="178">
        <f t="shared" si="190"/>
        <v>120.46213093709881</v>
      </c>
      <c r="AR196" s="95">
        <f t="shared" si="191"/>
        <v>16</v>
      </c>
      <c r="AS196" s="461"/>
      <c r="AT196" s="95">
        <v>19</v>
      </c>
      <c r="AU196" s="152">
        <v>2301.7408906882606</v>
      </c>
      <c r="AV196" s="178">
        <f t="shared" si="192"/>
        <v>121.1442574046453</v>
      </c>
      <c r="AW196" s="95">
        <f t="shared" si="193"/>
        <v>13</v>
      </c>
      <c r="AX196" s="461"/>
    </row>
    <row r="197" spans="2:50" hidden="1">
      <c r="B197" s="435"/>
      <c r="C197" s="95">
        <v>16</v>
      </c>
      <c r="D197" s="95" t="s">
        <v>693</v>
      </c>
      <c r="E197" s="95">
        <v>17</v>
      </c>
      <c r="F197" s="95">
        <v>2400</v>
      </c>
      <c r="G197" s="178">
        <f t="shared" si="178"/>
        <v>141.1764705882353</v>
      </c>
      <c r="H197" s="435"/>
      <c r="I197" s="154">
        <f t="shared" si="175"/>
        <v>17</v>
      </c>
      <c r="J197" s="154">
        <f t="shared" si="176"/>
        <v>2302.4371722667493</v>
      </c>
      <c r="K197" s="155">
        <f t="shared" si="177"/>
        <v>135.43748072157345</v>
      </c>
      <c r="L197" s="438"/>
      <c r="M197" s="154">
        <f t="shared" si="179"/>
        <v>7</v>
      </c>
      <c r="N197" s="463"/>
      <c r="O197" s="463"/>
      <c r="P197" s="95">
        <v>17</v>
      </c>
      <c r="Q197" s="152">
        <v>2299.9159663865548</v>
      </c>
      <c r="R197" s="178">
        <f t="shared" si="180"/>
        <v>135.28917449332675</v>
      </c>
      <c r="S197" s="95">
        <f t="shared" si="181"/>
        <v>7</v>
      </c>
      <c r="T197" s="461"/>
      <c r="U197" s="95">
        <v>17</v>
      </c>
      <c r="V197" s="152">
        <v>2307.7399848828418</v>
      </c>
      <c r="W197" s="178">
        <f t="shared" si="182"/>
        <v>135.74941087546128</v>
      </c>
      <c r="X197" s="95">
        <f t="shared" si="183"/>
        <v>7</v>
      </c>
      <c r="Y197" s="461"/>
      <c r="Z197" s="95">
        <v>17</v>
      </c>
      <c r="AA197" s="152">
        <v>2303.7037037037039</v>
      </c>
      <c r="AB197" s="178">
        <f t="shared" si="184"/>
        <v>135.51198257080611</v>
      </c>
      <c r="AC197" s="95">
        <f t="shared" si="185"/>
        <v>6</v>
      </c>
      <c r="AD197" s="461"/>
      <c r="AE197" s="95">
        <v>17</v>
      </c>
      <c r="AF197" s="152">
        <v>2299.7999999999993</v>
      </c>
      <c r="AG197" s="178">
        <f t="shared" si="186"/>
        <v>135.28235294117644</v>
      </c>
      <c r="AH197" s="95">
        <f t="shared" si="187"/>
        <v>7</v>
      </c>
      <c r="AI197" s="461"/>
      <c r="AJ197" s="95">
        <v>17</v>
      </c>
      <c r="AK197" s="152">
        <v>2302.8260869565215</v>
      </c>
      <c r="AL197" s="178">
        <f t="shared" si="188"/>
        <v>135.46035805626596</v>
      </c>
      <c r="AM197" s="95">
        <f t="shared" si="189"/>
        <v>7</v>
      </c>
      <c r="AN197" s="461"/>
      <c r="AO197" s="95">
        <v>17</v>
      </c>
      <c r="AP197" s="152">
        <v>2294.3999999999987</v>
      </c>
      <c r="AQ197" s="178">
        <f t="shared" si="190"/>
        <v>134.96470588235286</v>
      </c>
      <c r="AR197" s="95">
        <f t="shared" si="191"/>
        <v>7</v>
      </c>
      <c r="AS197" s="461"/>
      <c r="AT197" s="95">
        <v>17</v>
      </c>
      <c r="AU197" s="152">
        <v>2308.674463937622</v>
      </c>
      <c r="AV197" s="178">
        <f t="shared" si="192"/>
        <v>135.80438023162483</v>
      </c>
      <c r="AW197" s="95">
        <f t="shared" si="193"/>
        <v>6</v>
      </c>
      <c r="AX197" s="461"/>
    </row>
    <row r="198" spans="2:50" hidden="1">
      <c r="B198" s="435"/>
      <c r="C198" s="95">
        <v>17</v>
      </c>
      <c r="D198" s="95" t="s">
        <v>694</v>
      </c>
      <c r="E198" s="95">
        <v>15</v>
      </c>
      <c r="F198" s="95">
        <v>2400</v>
      </c>
      <c r="G198" s="178">
        <f t="shared" si="178"/>
        <v>160</v>
      </c>
      <c r="H198" s="435"/>
      <c r="I198" s="154">
        <f t="shared" si="175"/>
        <v>15</v>
      </c>
      <c r="J198" s="154">
        <f t="shared" si="176"/>
        <v>2289.9698828900282</v>
      </c>
      <c r="K198" s="155">
        <f t="shared" si="177"/>
        <v>152.66465885933522</v>
      </c>
      <c r="L198" s="438"/>
      <c r="M198" s="154">
        <f t="shared" si="179"/>
        <v>3</v>
      </c>
      <c r="N198" s="463"/>
      <c r="O198" s="463"/>
      <c r="P198" s="95">
        <v>15</v>
      </c>
      <c r="Q198" s="152">
        <v>2297.5</v>
      </c>
      <c r="R198" s="178">
        <f t="shared" si="180"/>
        <v>153.16666666666666</v>
      </c>
      <c r="S198" s="95">
        <f t="shared" si="181"/>
        <v>3</v>
      </c>
      <c r="T198" s="461"/>
      <c r="U198" s="95">
        <v>15</v>
      </c>
      <c r="V198" s="152">
        <v>2292.2321428571431</v>
      </c>
      <c r="W198" s="178">
        <f t="shared" si="182"/>
        <v>152.8154761904762</v>
      </c>
      <c r="X198" s="95">
        <f t="shared" si="183"/>
        <v>3</v>
      </c>
      <c r="Y198" s="461"/>
      <c r="Z198" s="95">
        <v>15</v>
      </c>
      <c r="AA198" s="152">
        <v>2288.4615384615381</v>
      </c>
      <c r="AB198" s="178">
        <f t="shared" si="184"/>
        <v>152.56410256410254</v>
      </c>
      <c r="AC198" s="95">
        <f t="shared" si="185"/>
        <v>2</v>
      </c>
      <c r="AD198" s="461"/>
      <c r="AE198" s="95">
        <v>15</v>
      </c>
      <c r="AF198" s="152">
        <v>2288.0701754385964</v>
      </c>
      <c r="AG198" s="178">
        <f t="shared" si="186"/>
        <v>152.53801169590642</v>
      </c>
      <c r="AH198" s="95">
        <f t="shared" si="187"/>
        <v>3</v>
      </c>
      <c r="AI198" s="461"/>
      <c r="AJ198" s="95">
        <v>15</v>
      </c>
      <c r="AK198" s="152">
        <v>2283.952095808384</v>
      </c>
      <c r="AL198" s="178">
        <f t="shared" si="188"/>
        <v>152.26347305389226</v>
      </c>
      <c r="AM198" s="95">
        <f t="shared" si="189"/>
        <v>3</v>
      </c>
      <c r="AN198" s="461"/>
      <c r="AO198" s="95">
        <v>15</v>
      </c>
      <c r="AP198" s="152">
        <v>2288.0898876404494</v>
      </c>
      <c r="AQ198" s="178">
        <f t="shared" si="190"/>
        <v>152.53932584269663</v>
      </c>
      <c r="AR198" s="95">
        <f t="shared" si="191"/>
        <v>4</v>
      </c>
      <c r="AS198" s="461"/>
      <c r="AT198" s="95">
        <v>15</v>
      </c>
      <c r="AU198" s="152">
        <v>2291.4833400240877</v>
      </c>
      <c r="AV198" s="178">
        <f t="shared" si="192"/>
        <v>152.76555600160586</v>
      </c>
      <c r="AW198" s="95">
        <f t="shared" si="193"/>
        <v>3</v>
      </c>
      <c r="AX198" s="461"/>
    </row>
    <row r="199" spans="2:50" hidden="1">
      <c r="B199" s="435"/>
      <c r="C199" s="95">
        <v>18</v>
      </c>
      <c r="D199" s="95" t="s">
        <v>703</v>
      </c>
      <c r="E199" s="95">
        <v>14</v>
      </c>
      <c r="F199" s="95">
        <v>2400</v>
      </c>
      <c r="G199" s="178">
        <f t="shared" si="178"/>
        <v>171.42857142857142</v>
      </c>
      <c r="H199" s="435"/>
      <c r="I199" s="154">
        <f t="shared" si="175"/>
        <v>14</v>
      </c>
      <c r="J199" s="154">
        <f t="shared" si="176"/>
        <v>2295.3952457755995</v>
      </c>
      <c r="K199" s="155">
        <f t="shared" si="177"/>
        <v>163.95680326968568</v>
      </c>
      <c r="L199" s="439"/>
      <c r="M199" s="154">
        <f t="shared" si="179"/>
        <v>1</v>
      </c>
      <c r="N199" s="447"/>
      <c r="O199" s="447"/>
      <c r="P199" s="95">
        <v>14</v>
      </c>
      <c r="Q199" s="152">
        <v>2293.9968152866231</v>
      </c>
      <c r="R199" s="178">
        <f t="shared" si="180"/>
        <v>163.85691537761593</v>
      </c>
      <c r="S199" s="95">
        <f t="shared" si="181"/>
        <v>1</v>
      </c>
      <c r="T199" s="462"/>
      <c r="U199" s="95">
        <v>14</v>
      </c>
      <c r="V199" s="152">
        <v>2298.6607142857147</v>
      </c>
      <c r="W199" s="178">
        <f t="shared" si="182"/>
        <v>164.19005102040819</v>
      </c>
      <c r="X199" s="95">
        <f t="shared" si="183"/>
        <v>1</v>
      </c>
      <c r="Y199" s="462"/>
      <c r="Z199" s="95">
        <v>14</v>
      </c>
      <c r="AA199" s="152">
        <v>2306.0540069686408</v>
      </c>
      <c r="AB199" s="178">
        <f t="shared" si="184"/>
        <v>164.71814335490291</v>
      </c>
      <c r="AC199" s="95">
        <f t="shared" si="185"/>
        <v>1</v>
      </c>
      <c r="AD199" s="462"/>
      <c r="AE199" s="95">
        <v>14</v>
      </c>
      <c r="AF199" s="152">
        <v>2295.9574468085102</v>
      </c>
      <c r="AG199" s="178">
        <f t="shared" si="186"/>
        <v>163.99696048632217</v>
      </c>
      <c r="AH199" s="95">
        <f t="shared" si="187"/>
        <v>1</v>
      </c>
      <c r="AI199" s="462"/>
      <c r="AJ199" s="95">
        <v>14</v>
      </c>
      <c r="AK199" s="152">
        <v>2291.2676056338018</v>
      </c>
      <c r="AL199" s="178">
        <f t="shared" si="188"/>
        <v>163.66197183098583</v>
      </c>
      <c r="AM199" s="95">
        <f t="shared" si="189"/>
        <v>1</v>
      </c>
      <c r="AN199" s="462"/>
      <c r="AO199" s="95">
        <v>14</v>
      </c>
      <c r="AP199" s="152">
        <v>2290.4347826086955</v>
      </c>
      <c r="AQ199" s="178">
        <f t="shared" si="190"/>
        <v>163.60248447204967</v>
      </c>
      <c r="AR199" s="95">
        <f t="shared" si="191"/>
        <v>1</v>
      </c>
      <c r="AS199" s="462"/>
      <c r="AT199" s="95">
        <v>14</v>
      </c>
      <c r="AU199" s="152">
        <v>2291.3953488372094</v>
      </c>
      <c r="AV199" s="178">
        <f t="shared" si="192"/>
        <v>163.67109634551497</v>
      </c>
      <c r="AW199" s="95">
        <f t="shared" si="193"/>
        <v>1</v>
      </c>
      <c r="AX199" s="462"/>
    </row>
    <row r="200" spans="2:50" ht="15.75" hidden="1">
      <c r="B200" s="443" t="s">
        <v>167</v>
      </c>
      <c r="C200" s="444"/>
      <c r="D200" s="444"/>
      <c r="E200" s="444"/>
      <c r="F200" s="444"/>
      <c r="G200" s="444"/>
      <c r="H200" s="444"/>
      <c r="I200" s="151"/>
      <c r="J200" s="151"/>
      <c r="K200" s="151"/>
      <c r="L200" s="151"/>
      <c r="M200" s="151"/>
      <c r="N200" s="433" t="s">
        <v>159</v>
      </c>
      <c r="O200" s="446" t="s">
        <v>106</v>
      </c>
      <c r="P200" s="448">
        <f>AT177+1</f>
        <v>45930</v>
      </c>
      <c r="Q200" s="435"/>
      <c r="R200" s="435"/>
      <c r="S200" s="435"/>
      <c r="T200" s="435"/>
      <c r="U200" s="448">
        <f>P200+1</f>
        <v>45931</v>
      </c>
      <c r="V200" s="435"/>
      <c r="W200" s="435"/>
      <c r="X200" s="435"/>
      <c r="Y200" s="435"/>
      <c r="Z200" s="448">
        <f>U200+1</f>
        <v>45932</v>
      </c>
      <c r="AA200" s="435"/>
      <c r="AB200" s="435"/>
      <c r="AC200" s="435"/>
      <c r="AD200" s="435"/>
      <c r="AE200" s="448">
        <f>Z200+1</f>
        <v>45933</v>
      </c>
      <c r="AF200" s="435"/>
      <c r="AG200" s="435"/>
      <c r="AH200" s="435"/>
      <c r="AI200" s="435"/>
      <c r="AJ200" s="448">
        <f>AE200+1</f>
        <v>45934</v>
      </c>
      <c r="AK200" s="435"/>
      <c r="AL200" s="435"/>
      <c r="AM200" s="435"/>
      <c r="AN200" s="435"/>
      <c r="AO200" s="448">
        <f>AJ200+1</f>
        <v>45935</v>
      </c>
      <c r="AP200" s="435"/>
      <c r="AQ200" s="435"/>
      <c r="AR200" s="435"/>
      <c r="AS200" s="435"/>
      <c r="AT200" s="448">
        <f>AO200+1</f>
        <v>45936</v>
      </c>
      <c r="AU200" s="435"/>
      <c r="AV200" s="435"/>
      <c r="AW200" s="435"/>
      <c r="AX200" s="435"/>
    </row>
    <row r="201" spans="2:50" ht="15.75" hidden="1">
      <c r="B201" s="445"/>
      <c r="C201" s="445"/>
      <c r="D201" s="445"/>
      <c r="E201" s="445"/>
      <c r="F201" s="445"/>
      <c r="G201" s="445"/>
      <c r="H201" s="445"/>
      <c r="I201" s="151"/>
      <c r="J201" s="151"/>
      <c r="K201" s="151"/>
      <c r="L201" s="151"/>
      <c r="M201" s="151"/>
      <c r="N201" s="433"/>
      <c r="O201" s="447"/>
      <c r="P201" s="448" t="s">
        <v>120</v>
      </c>
      <c r="Q201" s="435"/>
      <c r="R201" s="435"/>
      <c r="S201" s="435"/>
      <c r="T201" s="435"/>
      <c r="U201" s="448" t="s">
        <v>114</v>
      </c>
      <c r="V201" s="435"/>
      <c r="W201" s="435"/>
      <c r="X201" s="435"/>
      <c r="Y201" s="435"/>
      <c r="Z201" s="448" t="s">
        <v>115</v>
      </c>
      <c r="AA201" s="435"/>
      <c r="AB201" s="435"/>
      <c r="AC201" s="435"/>
      <c r="AD201" s="435"/>
      <c r="AE201" s="448" t="s">
        <v>116</v>
      </c>
      <c r="AF201" s="435"/>
      <c r="AG201" s="435"/>
      <c r="AH201" s="435"/>
      <c r="AI201" s="435"/>
      <c r="AJ201" s="448" t="s">
        <v>117</v>
      </c>
      <c r="AK201" s="435"/>
      <c r="AL201" s="435"/>
      <c r="AM201" s="435"/>
      <c r="AN201" s="435"/>
      <c r="AO201" s="448" t="s">
        <v>118</v>
      </c>
      <c r="AP201" s="435"/>
      <c r="AQ201" s="435"/>
      <c r="AR201" s="435"/>
      <c r="AS201" s="435"/>
      <c r="AT201" s="448" t="s">
        <v>119</v>
      </c>
      <c r="AU201" s="435"/>
      <c r="AV201" s="435"/>
      <c r="AW201" s="435"/>
      <c r="AX201" s="435"/>
    </row>
    <row r="202" spans="2:50" hidden="1">
      <c r="B202" s="433" t="s">
        <v>155</v>
      </c>
      <c r="C202" s="433" t="s">
        <v>147</v>
      </c>
      <c r="D202" s="433"/>
      <c r="E202" s="433" t="s">
        <v>149</v>
      </c>
      <c r="F202" s="433"/>
      <c r="G202" s="433"/>
      <c r="H202" s="440" t="s">
        <v>156</v>
      </c>
      <c r="I202" s="434" t="s">
        <v>225</v>
      </c>
      <c r="J202" s="434"/>
      <c r="K202" s="434"/>
      <c r="L202" s="434" t="s">
        <v>156</v>
      </c>
      <c r="M202" s="434" t="s">
        <v>168</v>
      </c>
      <c r="N202" s="446"/>
      <c r="O202" s="446" t="s">
        <v>158</v>
      </c>
      <c r="P202" s="430" t="s">
        <v>152</v>
      </c>
      <c r="Q202" s="431"/>
      <c r="R202" s="431"/>
      <c r="S202" s="432"/>
      <c r="T202" s="433" t="s">
        <v>156</v>
      </c>
      <c r="U202" s="430" t="s">
        <v>152</v>
      </c>
      <c r="V202" s="431"/>
      <c r="W202" s="431"/>
      <c r="X202" s="432"/>
      <c r="Y202" s="433" t="s">
        <v>156</v>
      </c>
      <c r="Z202" s="430" t="s">
        <v>152</v>
      </c>
      <c r="AA202" s="431"/>
      <c r="AB202" s="431"/>
      <c r="AC202" s="432"/>
      <c r="AD202" s="433" t="s">
        <v>156</v>
      </c>
      <c r="AE202" s="430" t="s">
        <v>152</v>
      </c>
      <c r="AF202" s="431"/>
      <c r="AG202" s="431"/>
      <c r="AH202" s="432"/>
      <c r="AI202" s="433" t="s">
        <v>156</v>
      </c>
      <c r="AJ202" s="430" t="s">
        <v>152</v>
      </c>
      <c r="AK202" s="431"/>
      <c r="AL202" s="431"/>
      <c r="AM202" s="432"/>
      <c r="AN202" s="433" t="s">
        <v>156</v>
      </c>
      <c r="AO202" s="430" t="s">
        <v>152</v>
      </c>
      <c r="AP202" s="431"/>
      <c r="AQ202" s="431"/>
      <c r="AR202" s="432"/>
      <c r="AS202" s="433" t="s">
        <v>156</v>
      </c>
      <c r="AT202" s="430" t="s">
        <v>152</v>
      </c>
      <c r="AU202" s="431"/>
      <c r="AV202" s="431"/>
      <c r="AW202" s="432"/>
      <c r="AX202" s="433" t="s">
        <v>156</v>
      </c>
    </row>
    <row r="203" spans="2:50" hidden="1">
      <c r="B203" s="433"/>
      <c r="C203" s="433"/>
      <c r="D203" s="433"/>
      <c r="E203" s="433" t="s">
        <v>148</v>
      </c>
      <c r="F203" s="433"/>
      <c r="G203" s="433"/>
      <c r="H203" s="441"/>
      <c r="I203" s="434" t="s">
        <v>148</v>
      </c>
      <c r="J203" s="434"/>
      <c r="K203" s="434"/>
      <c r="L203" s="434"/>
      <c r="M203" s="434"/>
      <c r="N203" s="463"/>
      <c r="O203" s="463"/>
      <c r="P203" s="430" t="s">
        <v>153</v>
      </c>
      <c r="Q203" s="431"/>
      <c r="R203" s="431"/>
      <c r="S203" s="432"/>
      <c r="T203" s="433"/>
      <c r="U203" s="430" t="s">
        <v>153</v>
      </c>
      <c r="V203" s="431"/>
      <c r="W203" s="431"/>
      <c r="X203" s="432"/>
      <c r="Y203" s="433"/>
      <c r="Z203" s="430" t="s">
        <v>153</v>
      </c>
      <c r="AA203" s="431"/>
      <c r="AB203" s="431"/>
      <c r="AC203" s="432"/>
      <c r="AD203" s="433"/>
      <c r="AE203" s="430" t="s">
        <v>153</v>
      </c>
      <c r="AF203" s="431"/>
      <c r="AG203" s="431"/>
      <c r="AH203" s="432"/>
      <c r="AI203" s="433"/>
      <c r="AJ203" s="430" t="s">
        <v>153</v>
      </c>
      <c r="AK203" s="431"/>
      <c r="AL203" s="431"/>
      <c r="AM203" s="432"/>
      <c r="AN203" s="433"/>
      <c r="AO203" s="430" t="s">
        <v>153</v>
      </c>
      <c r="AP203" s="431"/>
      <c r="AQ203" s="431"/>
      <c r="AR203" s="432"/>
      <c r="AS203" s="433"/>
      <c r="AT203" s="430" t="s">
        <v>153</v>
      </c>
      <c r="AU203" s="431"/>
      <c r="AV203" s="431"/>
      <c r="AW203" s="432"/>
      <c r="AX203" s="433"/>
    </row>
    <row r="204" spans="2:50" hidden="1">
      <c r="B204" s="433"/>
      <c r="C204" s="433"/>
      <c r="D204" s="433"/>
      <c r="E204" s="94" t="s">
        <v>150</v>
      </c>
      <c r="F204" s="94" t="s">
        <v>151</v>
      </c>
      <c r="G204" s="94" t="s">
        <v>154</v>
      </c>
      <c r="H204" s="442"/>
      <c r="I204" s="153" t="s">
        <v>150</v>
      </c>
      <c r="J204" s="153" t="s">
        <v>151</v>
      </c>
      <c r="K204" s="153" t="s">
        <v>154</v>
      </c>
      <c r="L204" s="434"/>
      <c r="M204" s="434"/>
      <c r="N204" s="463"/>
      <c r="O204" s="463"/>
      <c r="P204" s="94" t="s">
        <v>150</v>
      </c>
      <c r="Q204" s="94" t="s">
        <v>151</v>
      </c>
      <c r="R204" s="94" t="s">
        <v>154</v>
      </c>
      <c r="S204" s="94" t="s">
        <v>168</v>
      </c>
      <c r="T204" s="433"/>
      <c r="U204" s="94" t="s">
        <v>150</v>
      </c>
      <c r="V204" s="94" t="s">
        <v>151</v>
      </c>
      <c r="W204" s="94" t="s">
        <v>154</v>
      </c>
      <c r="X204" s="94" t="s">
        <v>168</v>
      </c>
      <c r="Y204" s="433"/>
      <c r="Z204" s="94" t="s">
        <v>150</v>
      </c>
      <c r="AA204" s="94" t="s">
        <v>151</v>
      </c>
      <c r="AB204" s="94" t="s">
        <v>154</v>
      </c>
      <c r="AC204" s="94" t="s">
        <v>168</v>
      </c>
      <c r="AD204" s="433"/>
      <c r="AE204" s="94" t="s">
        <v>150</v>
      </c>
      <c r="AF204" s="94" t="s">
        <v>151</v>
      </c>
      <c r="AG204" s="94" t="s">
        <v>154</v>
      </c>
      <c r="AH204" s="94" t="s">
        <v>168</v>
      </c>
      <c r="AI204" s="433"/>
      <c r="AJ204" s="94" t="s">
        <v>150</v>
      </c>
      <c r="AK204" s="94" t="s">
        <v>151</v>
      </c>
      <c r="AL204" s="94" t="s">
        <v>154</v>
      </c>
      <c r="AM204" s="94" t="s">
        <v>168</v>
      </c>
      <c r="AN204" s="433"/>
      <c r="AO204" s="94" t="s">
        <v>150</v>
      </c>
      <c r="AP204" s="94" t="s">
        <v>151</v>
      </c>
      <c r="AQ204" s="94" t="s">
        <v>154</v>
      </c>
      <c r="AR204" s="94" t="s">
        <v>168</v>
      </c>
      <c r="AS204" s="433"/>
      <c r="AT204" s="94" t="s">
        <v>150</v>
      </c>
      <c r="AU204" s="94" t="s">
        <v>151</v>
      </c>
      <c r="AV204" s="94" t="s">
        <v>154</v>
      </c>
      <c r="AW204" s="94" t="s">
        <v>168</v>
      </c>
      <c r="AX204" s="433"/>
    </row>
    <row r="205" spans="2:50" hidden="1">
      <c r="B205" s="435" t="s">
        <v>234</v>
      </c>
      <c r="C205" s="95">
        <v>1</v>
      </c>
      <c r="D205" s="95" t="s">
        <v>428</v>
      </c>
      <c r="E205" s="95">
        <v>20</v>
      </c>
      <c r="F205" s="95">
        <v>2400</v>
      </c>
      <c r="G205" s="178">
        <f>F205/E205</f>
        <v>120</v>
      </c>
      <c r="H205" s="435">
        <f>AVERAGE(G205:G222)</f>
        <v>138.65062984258032</v>
      </c>
      <c r="I205" s="154">
        <f t="shared" ref="I205:I222" si="213">IFERROR(AVERAGE(P205,U205,Z205,AE205,AJ205,AO205,AT205),"")</f>
        <v>20</v>
      </c>
      <c r="J205" s="154">
        <f t="shared" ref="J205:J222" si="214">IFERROR(AVERAGE(Q205,V205,AA205,AF205,AK205,AP205,AU205),"")</f>
        <v>2303.6827842395692</v>
      </c>
      <c r="K205" s="155">
        <f t="shared" ref="K205:K222" si="215">IFERROR(AVERAGE(R205,W205,AB205,AG205,AL205,AQ205,AV205),"")</f>
        <v>115.18413921197848</v>
      </c>
      <c r="L205" s="437">
        <f>IFERROR(AVERAGE(K205:K222),"-")</f>
        <v>132.86142595510105</v>
      </c>
      <c r="M205" s="154">
        <f>IFERROR(RANK(K205, K$205:K$222),"")</f>
        <v>18</v>
      </c>
      <c r="N205" s="463"/>
      <c r="O205" s="463"/>
      <c r="P205" s="95">
        <v>20</v>
      </c>
      <c r="Q205" s="152">
        <v>2299.7926267281118</v>
      </c>
      <c r="R205" s="178">
        <f>IFERROR(Q205/P205,"")</f>
        <v>114.98963133640559</v>
      </c>
      <c r="S205" s="95">
        <f>IFERROR(RANK(R205, R$205:R$222),"")</f>
        <v>18</v>
      </c>
      <c r="T205" s="460">
        <f>AVERAGE(R205:R222)</f>
        <v>132.98867758540553</v>
      </c>
      <c r="U205" s="95">
        <v>20</v>
      </c>
      <c r="V205" s="152">
        <v>2315.3461538461552</v>
      </c>
      <c r="W205" s="178">
        <f>IFERROR(V205/U205,"")</f>
        <v>115.76730769230775</v>
      </c>
      <c r="X205" s="95">
        <f>IFERROR(RANK(W205, W$205:W$222),"")</f>
        <v>17</v>
      </c>
      <c r="Y205" s="460">
        <f>AVERAGE(W205:W222)</f>
        <v>132.71343375724931</v>
      </c>
      <c r="Z205" s="95">
        <v>20</v>
      </c>
      <c r="AA205" s="152">
        <v>2310.7552447552453</v>
      </c>
      <c r="AB205" s="178">
        <f>IFERROR(AA205/Z205,"")</f>
        <v>115.53776223776227</v>
      </c>
      <c r="AC205" s="95">
        <f>IFERROR(RANK(AB205, AB$205:AB$222),"")</f>
        <v>17</v>
      </c>
      <c r="AD205" s="460">
        <f>AVERAGE(AB205:AB222)</f>
        <v>132.96522804215724</v>
      </c>
      <c r="AE205" s="95">
        <v>20</v>
      </c>
      <c r="AF205" s="152">
        <v>2307.3333333333335</v>
      </c>
      <c r="AG205" s="178">
        <f>IFERROR(AF205/AE205,"")</f>
        <v>115.36666666666667</v>
      </c>
      <c r="AH205" s="95">
        <f>IFERROR(RANK(AG205, AG$205:AG$222),"")</f>
        <v>18</v>
      </c>
      <c r="AI205" s="460">
        <f>AVERAGE(AG205:AG222)</f>
        <v>133.0129694418072</v>
      </c>
      <c r="AJ205" s="95">
        <v>20</v>
      </c>
      <c r="AK205" s="152">
        <v>2302.7586206896549</v>
      </c>
      <c r="AL205" s="178">
        <f>IFERROR(AK205/AJ205,"")</f>
        <v>115.13793103448275</v>
      </c>
      <c r="AM205" s="95">
        <f>IFERROR(RANK(AL205, AL$205:AL$222),"")</f>
        <v>17</v>
      </c>
      <c r="AN205" s="460">
        <f>AVERAGE(AL205:AL222)</f>
        <v>132.88810513344771</v>
      </c>
      <c r="AO205" s="95">
        <v>20</v>
      </c>
      <c r="AP205" s="152">
        <v>2296.4601769911505</v>
      </c>
      <c r="AQ205" s="178">
        <f>IFERROR(AP205/AO205,"")</f>
        <v>114.82300884955752</v>
      </c>
      <c r="AR205" s="95">
        <f>IFERROR(RANK(AQ205, AQ$205:AQ$222),"")</f>
        <v>17</v>
      </c>
      <c r="AS205" s="460">
        <f>AVERAGE(AQ205:AQ222)</f>
        <v>132.69759913008193</v>
      </c>
      <c r="AT205" s="95">
        <v>20</v>
      </c>
      <c r="AU205" s="152">
        <v>2293.3333333333348</v>
      </c>
      <c r="AV205" s="178">
        <f>IFERROR(AU205/AT205,"")</f>
        <v>114.66666666666674</v>
      </c>
      <c r="AW205" s="95">
        <f>IFERROR(RANK(AV205, AV$205:AV$222),"")</f>
        <v>17</v>
      </c>
      <c r="AX205" s="460">
        <f>AVERAGE(AV205:AV222)</f>
        <v>132.76396859555865</v>
      </c>
    </row>
    <row r="206" spans="2:50" hidden="1">
      <c r="B206" s="435"/>
      <c r="C206" s="95">
        <v>2</v>
      </c>
      <c r="D206" s="95" t="s">
        <v>429</v>
      </c>
      <c r="E206" s="95">
        <v>18</v>
      </c>
      <c r="F206" s="95">
        <v>2400</v>
      </c>
      <c r="G206" s="178">
        <f t="shared" ref="G206:G222" si="216">F206/E206</f>
        <v>133.33333333333334</v>
      </c>
      <c r="H206" s="435"/>
      <c r="I206" s="154">
        <f t="shared" si="213"/>
        <v>18</v>
      </c>
      <c r="J206" s="154">
        <f t="shared" si="214"/>
        <v>2293.8180885350225</v>
      </c>
      <c r="K206" s="155">
        <f t="shared" si="215"/>
        <v>127.43433825194568</v>
      </c>
      <c r="L206" s="438"/>
      <c r="M206" s="154">
        <f t="shared" ref="M206:M222" si="217">IFERROR(RANK(K206, K$205:K$222),"")</f>
        <v>10</v>
      </c>
      <c r="N206" s="463"/>
      <c r="O206" s="463"/>
      <c r="P206" s="95">
        <v>18</v>
      </c>
      <c r="Q206" s="152">
        <v>2304.8051948051957</v>
      </c>
      <c r="R206" s="178">
        <f t="shared" ref="R206:R222" si="218">IFERROR(Q206/P206,"")</f>
        <v>128.04473304473311</v>
      </c>
      <c r="S206" s="95">
        <f t="shared" ref="S206:S222" si="219">IFERROR(RANK(R206, R$205:R$222),"")</f>
        <v>9</v>
      </c>
      <c r="T206" s="461"/>
      <c r="U206" s="95">
        <v>18</v>
      </c>
      <c r="V206" s="152">
        <v>2290.3571428571413</v>
      </c>
      <c r="W206" s="178">
        <f t="shared" ref="W206:W222" si="220">IFERROR(V206/U206,"")</f>
        <v>127.24206349206341</v>
      </c>
      <c r="X206" s="95">
        <f t="shared" ref="X206:X222" si="221">IFERROR(RANK(W206, W$205:W$222),"")</f>
        <v>10</v>
      </c>
      <c r="Y206" s="461"/>
      <c r="Z206" s="95">
        <v>18</v>
      </c>
      <c r="AA206" s="152">
        <v>2295.3571428571431</v>
      </c>
      <c r="AB206" s="178">
        <f t="shared" ref="AB206:AB222" si="222">IFERROR(AA206/Z206,"")</f>
        <v>127.51984126984128</v>
      </c>
      <c r="AC206" s="95">
        <f t="shared" ref="AC206:AC222" si="223">IFERROR(RANK(AB206, AB$205:AB$222),"")</f>
        <v>11</v>
      </c>
      <c r="AD206" s="461"/>
      <c r="AE206" s="95">
        <v>18</v>
      </c>
      <c r="AF206" s="152">
        <v>2282.0224719101125</v>
      </c>
      <c r="AG206" s="178">
        <f t="shared" ref="AG206:AG222" si="224">IFERROR(AF206/AE206,"")</f>
        <v>126.77902621722848</v>
      </c>
      <c r="AH206" s="95">
        <f t="shared" ref="AH206:AH222" si="225">IFERROR(RANK(AG206, AG$205:AG$222),"")</f>
        <v>12</v>
      </c>
      <c r="AI206" s="461"/>
      <c r="AJ206" s="95">
        <v>18</v>
      </c>
      <c r="AK206" s="152">
        <v>2283.703703703703</v>
      </c>
      <c r="AL206" s="178">
        <f t="shared" ref="AL206:AL222" si="226">IFERROR(AK206/AJ206,"")</f>
        <v>126.87242798353905</v>
      </c>
      <c r="AM206" s="95">
        <f t="shared" ref="AM206:AM222" si="227">IFERROR(RANK(AL206, AL$205:AL$222),"")</f>
        <v>11</v>
      </c>
      <c r="AN206" s="461"/>
      <c r="AO206" s="95">
        <v>18</v>
      </c>
      <c r="AP206" s="152">
        <v>2299.8113207547167</v>
      </c>
      <c r="AQ206" s="178">
        <f t="shared" ref="AQ206:AQ222" si="228">IFERROR(AP206/AO206,"")</f>
        <v>127.76729559748426</v>
      </c>
      <c r="AR206" s="95">
        <f t="shared" ref="AR206:AR222" si="229">IFERROR(RANK(AQ206, AQ$205:AQ$222),"")</f>
        <v>8</v>
      </c>
      <c r="AS206" s="461"/>
      <c r="AT206" s="95">
        <v>18</v>
      </c>
      <c r="AU206" s="152">
        <v>2300.669642857144</v>
      </c>
      <c r="AV206" s="178">
        <f t="shared" ref="AV206:AV222" si="230">IFERROR(AU206/AT206,"")</f>
        <v>127.81498015873022</v>
      </c>
      <c r="AW206" s="95">
        <f t="shared" ref="AW206:AW222" si="231">IFERROR(RANK(AV206, AV$205:AV$222),"")</f>
        <v>9</v>
      </c>
      <c r="AX206" s="461"/>
    </row>
    <row r="207" spans="2:50" hidden="1">
      <c r="B207" s="435"/>
      <c r="C207" s="95">
        <v>3</v>
      </c>
      <c r="D207" s="95" t="s">
        <v>430</v>
      </c>
      <c r="E207" s="95">
        <v>18</v>
      </c>
      <c r="F207" s="95">
        <v>2400</v>
      </c>
      <c r="G207" s="178">
        <f t="shared" si="216"/>
        <v>133.33333333333334</v>
      </c>
      <c r="H207" s="435"/>
      <c r="I207" s="154">
        <f t="shared" si="213"/>
        <v>18</v>
      </c>
      <c r="J207" s="154">
        <f t="shared" si="214"/>
        <v>2292.7158051818401</v>
      </c>
      <c r="K207" s="155">
        <f t="shared" si="215"/>
        <v>127.37310028788001</v>
      </c>
      <c r="L207" s="438"/>
      <c r="M207" s="154">
        <f t="shared" si="217"/>
        <v>12</v>
      </c>
      <c r="N207" s="463"/>
      <c r="O207" s="463"/>
      <c r="P207" s="95">
        <v>18</v>
      </c>
      <c r="Q207" s="152">
        <v>2295.280632411067</v>
      </c>
      <c r="R207" s="178">
        <f t="shared" si="218"/>
        <v>127.51559068950372</v>
      </c>
      <c r="S207" s="95">
        <f t="shared" si="219"/>
        <v>10</v>
      </c>
      <c r="T207" s="461"/>
      <c r="U207" s="95">
        <v>18</v>
      </c>
      <c r="V207" s="152">
        <v>2286.3397557970206</v>
      </c>
      <c r="W207" s="178">
        <f t="shared" si="220"/>
        <v>127.0188753220567</v>
      </c>
      <c r="X207" s="95">
        <f t="shared" si="221"/>
        <v>11</v>
      </c>
      <c r="Y207" s="461"/>
      <c r="Z207" s="95">
        <v>18</v>
      </c>
      <c r="AA207" s="152">
        <v>2290.7900006459522</v>
      </c>
      <c r="AB207" s="178">
        <f t="shared" si="222"/>
        <v>127.26611114699735</v>
      </c>
      <c r="AC207" s="95">
        <f t="shared" si="223"/>
        <v>12</v>
      </c>
      <c r="AD207" s="461"/>
      <c r="AE207" s="95">
        <v>18</v>
      </c>
      <c r="AF207" s="152">
        <v>2291.6571428571424</v>
      </c>
      <c r="AG207" s="178">
        <f t="shared" si="224"/>
        <v>127.31428571428569</v>
      </c>
      <c r="AH207" s="95">
        <f t="shared" si="225"/>
        <v>10</v>
      </c>
      <c r="AI207" s="461"/>
      <c r="AJ207" s="95">
        <v>18</v>
      </c>
      <c r="AK207" s="152">
        <v>2294.4578313253005</v>
      </c>
      <c r="AL207" s="178">
        <f t="shared" si="226"/>
        <v>127.46987951807225</v>
      </c>
      <c r="AM207" s="95">
        <f t="shared" si="227"/>
        <v>10</v>
      </c>
      <c r="AN207" s="461"/>
      <c r="AO207" s="95">
        <v>18</v>
      </c>
      <c r="AP207" s="152">
        <v>2298.0295566502459</v>
      </c>
      <c r="AQ207" s="178">
        <f t="shared" si="228"/>
        <v>127.66830870279144</v>
      </c>
      <c r="AR207" s="95">
        <f t="shared" si="229"/>
        <v>9</v>
      </c>
      <c r="AS207" s="461"/>
      <c r="AT207" s="95">
        <v>18</v>
      </c>
      <c r="AU207" s="152">
        <v>2292.4557165861506</v>
      </c>
      <c r="AV207" s="178">
        <f t="shared" si="230"/>
        <v>127.35865092145281</v>
      </c>
      <c r="AW207" s="95">
        <f t="shared" si="231"/>
        <v>11</v>
      </c>
      <c r="AX207" s="461"/>
    </row>
    <row r="208" spans="2:50" hidden="1">
      <c r="B208" s="435"/>
      <c r="C208" s="95">
        <v>4</v>
      </c>
      <c r="D208" s="95" t="s">
        <v>431</v>
      </c>
      <c r="E208" s="95">
        <v>18</v>
      </c>
      <c r="F208" s="95">
        <v>2400</v>
      </c>
      <c r="G208" s="178">
        <f t="shared" si="216"/>
        <v>133.33333333333334</v>
      </c>
      <c r="H208" s="435"/>
      <c r="I208" s="154">
        <f t="shared" si="213"/>
        <v>18</v>
      </c>
      <c r="J208" s="154">
        <f t="shared" si="214"/>
        <v>2302.1343666607249</v>
      </c>
      <c r="K208" s="155">
        <f t="shared" si="215"/>
        <v>127.89635370337361</v>
      </c>
      <c r="L208" s="438"/>
      <c r="M208" s="154">
        <f t="shared" si="217"/>
        <v>8</v>
      </c>
      <c r="N208" s="463"/>
      <c r="O208" s="463"/>
      <c r="P208" s="95">
        <v>18</v>
      </c>
      <c r="Q208" s="152">
        <v>2333.2653061224487</v>
      </c>
      <c r="R208" s="178">
        <f t="shared" si="218"/>
        <v>129.62585034013603</v>
      </c>
      <c r="S208" s="95">
        <f t="shared" si="219"/>
        <v>8</v>
      </c>
      <c r="T208" s="461"/>
      <c r="U208" s="95">
        <v>18</v>
      </c>
      <c r="V208" s="152">
        <v>2286.067415730337</v>
      </c>
      <c r="W208" s="178">
        <f t="shared" si="220"/>
        <v>127.00374531835206</v>
      </c>
      <c r="X208" s="95">
        <f t="shared" si="221"/>
        <v>12</v>
      </c>
      <c r="Y208" s="461"/>
      <c r="Z208" s="95">
        <v>18</v>
      </c>
      <c r="AA208" s="152">
        <v>2305.0632911392395</v>
      </c>
      <c r="AB208" s="178">
        <f t="shared" si="222"/>
        <v>128.05907172995774</v>
      </c>
      <c r="AC208" s="95">
        <f t="shared" si="223"/>
        <v>8</v>
      </c>
      <c r="AD208" s="461"/>
      <c r="AE208" s="95">
        <v>18</v>
      </c>
      <c r="AF208" s="152">
        <v>2291.3793103448265</v>
      </c>
      <c r="AG208" s="178">
        <f t="shared" si="224"/>
        <v>127.29885057471259</v>
      </c>
      <c r="AH208" s="95">
        <f t="shared" si="225"/>
        <v>11</v>
      </c>
      <c r="AI208" s="461"/>
      <c r="AJ208" s="95">
        <v>18</v>
      </c>
      <c r="AK208" s="152">
        <v>2297.7777777777792</v>
      </c>
      <c r="AL208" s="178">
        <f t="shared" si="226"/>
        <v>127.6543209876544</v>
      </c>
      <c r="AM208" s="95">
        <f t="shared" si="227"/>
        <v>9</v>
      </c>
      <c r="AN208" s="461"/>
      <c r="AO208" s="95">
        <v>18</v>
      </c>
      <c r="AP208" s="152">
        <v>2296.271186440677</v>
      </c>
      <c r="AQ208" s="178">
        <f t="shared" si="228"/>
        <v>127.5706214689265</v>
      </c>
      <c r="AR208" s="95">
        <f t="shared" si="229"/>
        <v>10</v>
      </c>
      <c r="AS208" s="461"/>
      <c r="AT208" s="95">
        <v>18</v>
      </c>
      <c r="AU208" s="152">
        <v>2305.1162790697672</v>
      </c>
      <c r="AV208" s="178">
        <f t="shared" si="230"/>
        <v>128.06201550387595</v>
      </c>
      <c r="AW208" s="95">
        <f t="shared" si="231"/>
        <v>8</v>
      </c>
      <c r="AX208" s="461"/>
    </row>
    <row r="209" spans="2:50" hidden="1">
      <c r="B209" s="435"/>
      <c r="C209" s="95">
        <v>5</v>
      </c>
      <c r="D209" s="95" t="s">
        <v>432</v>
      </c>
      <c r="E209" s="95">
        <v>16</v>
      </c>
      <c r="F209" s="95">
        <v>2400</v>
      </c>
      <c r="G209" s="178">
        <f t="shared" si="216"/>
        <v>150</v>
      </c>
      <c r="H209" s="435"/>
      <c r="I209" s="154">
        <f t="shared" si="213"/>
        <v>16</v>
      </c>
      <c r="J209" s="154">
        <f t="shared" si="214"/>
        <v>2324.1846705065986</v>
      </c>
      <c r="K209" s="155">
        <f t="shared" si="215"/>
        <v>145.26154190666242</v>
      </c>
      <c r="L209" s="438"/>
      <c r="M209" s="154">
        <f t="shared" si="217"/>
        <v>5</v>
      </c>
      <c r="N209" s="463"/>
      <c r="O209" s="463"/>
      <c r="P209" s="95">
        <v>16</v>
      </c>
      <c r="Q209" s="152">
        <v>2309.6903225806432</v>
      </c>
      <c r="R209" s="178">
        <f t="shared" si="218"/>
        <v>144.3556451612902</v>
      </c>
      <c r="S209" s="95">
        <f t="shared" si="219"/>
        <v>5</v>
      </c>
      <c r="T209" s="461"/>
      <c r="U209" s="95">
        <v>16</v>
      </c>
      <c r="V209" s="152">
        <v>2303.7735849056617</v>
      </c>
      <c r="W209" s="178">
        <f t="shared" si="220"/>
        <v>143.98584905660385</v>
      </c>
      <c r="X209" s="95">
        <f t="shared" si="221"/>
        <v>5</v>
      </c>
      <c r="Y209" s="461"/>
      <c r="Z209" s="95">
        <v>16</v>
      </c>
      <c r="AA209" s="152">
        <v>2325.3061224489802</v>
      </c>
      <c r="AB209" s="178">
        <f t="shared" si="222"/>
        <v>145.33163265306126</v>
      </c>
      <c r="AC209" s="95">
        <f t="shared" si="223"/>
        <v>5</v>
      </c>
      <c r="AD209" s="461"/>
      <c r="AE209" s="95">
        <v>16</v>
      </c>
      <c r="AF209" s="152">
        <v>2348.8235294117676</v>
      </c>
      <c r="AG209" s="178">
        <f t="shared" si="224"/>
        <v>146.80147058823547</v>
      </c>
      <c r="AH209" s="95">
        <f t="shared" si="225"/>
        <v>5</v>
      </c>
      <c r="AI209" s="461"/>
      <c r="AJ209" s="95">
        <v>16</v>
      </c>
      <c r="AK209" s="152">
        <v>2341.8181818181788</v>
      </c>
      <c r="AL209" s="178">
        <f t="shared" si="226"/>
        <v>146.36363636363618</v>
      </c>
      <c r="AM209" s="95">
        <f t="shared" si="227"/>
        <v>5</v>
      </c>
      <c r="AN209" s="461"/>
      <c r="AO209" s="95">
        <v>16</v>
      </c>
      <c r="AP209" s="152">
        <v>2326.6666666666697</v>
      </c>
      <c r="AQ209" s="178">
        <f t="shared" si="228"/>
        <v>145.41666666666686</v>
      </c>
      <c r="AR209" s="95">
        <f t="shared" si="229"/>
        <v>5</v>
      </c>
      <c r="AS209" s="461"/>
      <c r="AT209" s="95">
        <v>16</v>
      </c>
      <c r="AU209" s="152">
        <v>2313.2142857142876</v>
      </c>
      <c r="AV209" s="178">
        <f t="shared" si="230"/>
        <v>144.57589285714297</v>
      </c>
      <c r="AW209" s="95">
        <f t="shared" si="231"/>
        <v>5</v>
      </c>
      <c r="AX209" s="461"/>
    </row>
    <row r="210" spans="2:50" hidden="1">
      <c r="B210" s="435"/>
      <c r="C210" s="95">
        <v>6</v>
      </c>
      <c r="D210" s="95" t="s">
        <v>433</v>
      </c>
      <c r="E210" s="95">
        <v>18</v>
      </c>
      <c r="F210" s="95">
        <v>2400</v>
      </c>
      <c r="G210" s="178">
        <f t="shared" si="216"/>
        <v>133.33333333333334</v>
      </c>
      <c r="H210" s="435"/>
      <c r="I210" s="154">
        <f t="shared" si="213"/>
        <v>18</v>
      </c>
      <c r="J210" s="154">
        <f t="shared" si="214"/>
        <v>2292.8351913562537</v>
      </c>
      <c r="K210" s="155">
        <f t="shared" si="215"/>
        <v>127.3797328531252</v>
      </c>
      <c r="L210" s="438"/>
      <c r="M210" s="154">
        <f t="shared" si="217"/>
        <v>11</v>
      </c>
      <c r="N210" s="463"/>
      <c r="O210" s="463"/>
      <c r="P210" s="95">
        <v>18</v>
      </c>
      <c r="Q210" s="152">
        <v>2294.6172471596201</v>
      </c>
      <c r="R210" s="178">
        <f t="shared" si="218"/>
        <v>127.47873595331222</v>
      </c>
      <c r="S210" s="95">
        <f t="shared" si="219"/>
        <v>11</v>
      </c>
      <c r="T210" s="461"/>
      <c r="U210" s="95">
        <v>18</v>
      </c>
      <c r="V210" s="152">
        <v>2298.4136212624585</v>
      </c>
      <c r="W210" s="178">
        <f t="shared" si="220"/>
        <v>127.68964562569214</v>
      </c>
      <c r="X210" s="95">
        <f t="shared" si="221"/>
        <v>9</v>
      </c>
      <c r="Y210" s="461"/>
      <c r="Z210" s="95">
        <v>18</v>
      </c>
      <c r="AA210" s="152">
        <v>2302.0596868884531</v>
      </c>
      <c r="AB210" s="178">
        <f t="shared" si="222"/>
        <v>127.89220482713628</v>
      </c>
      <c r="AC210" s="95">
        <f t="shared" si="223"/>
        <v>9</v>
      </c>
      <c r="AD210" s="461"/>
      <c r="AE210" s="95">
        <v>18</v>
      </c>
      <c r="AF210" s="152">
        <v>2297.538461538461</v>
      </c>
      <c r="AG210" s="178">
        <f t="shared" si="224"/>
        <v>127.64102564102561</v>
      </c>
      <c r="AH210" s="95">
        <f t="shared" si="225"/>
        <v>9</v>
      </c>
      <c r="AI210" s="461"/>
      <c r="AJ210" s="95">
        <v>18</v>
      </c>
      <c r="AK210" s="152">
        <v>2282.9268292682937</v>
      </c>
      <c r="AL210" s="178">
        <f t="shared" si="226"/>
        <v>126.82926829268298</v>
      </c>
      <c r="AM210" s="95">
        <f t="shared" si="227"/>
        <v>12</v>
      </c>
      <c r="AN210" s="461"/>
      <c r="AO210" s="95">
        <v>18</v>
      </c>
      <c r="AP210" s="152">
        <v>2288.859060402684</v>
      </c>
      <c r="AQ210" s="178">
        <f t="shared" si="228"/>
        <v>127.158836689038</v>
      </c>
      <c r="AR210" s="95">
        <f t="shared" si="229"/>
        <v>12</v>
      </c>
      <c r="AS210" s="461"/>
      <c r="AT210" s="95">
        <v>18</v>
      </c>
      <c r="AU210" s="152">
        <v>2285.4314329738063</v>
      </c>
      <c r="AV210" s="178">
        <f t="shared" si="230"/>
        <v>126.96841294298923</v>
      </c>
      <c r="AW210" s="95">
        <f t="shared" si="231"/>
        <v>12</v>
      </c>
      <c r="AX210" s="461"/>
    </row>
    <row r="211" spans="2:50" hidden="1">
      <c r="B211" s="435"/>
      <c r="C211" s="95">
        <v>7</v>
      </c>
      <c r="D211" s="95" t="s">
        <v>434</v>
      </c>
      <c r="E211" s="95">
        <v>20</v>
      </c>
      <c r="F211" s="95">
        <v>2400</v>
      </c>
      <c r="G211" s="178">
        <f t="shared" si="216"/>
        <v>120</v>
      </c>
      <c r="H211" s="435"/>
      <c r="I211" s="154">
        <f t="shared" si="213"/>
        <v>20</v>
      </c>
      <c r="J211" s="154">
        <f t="shared" si="214"/>
        <v>2304.6431857326343</v>
      </c>
      <c r="K211" s="155">
        <f t="shared" si="215"/>
        <v>115.2321592866317</v>
      </c>
      <c r="L211" s="438"/>
      <c r="M211" s="154">
        <f t="shared" si="217"/>
        <v>17</v>
      </c>
      <c r="N211" s="463"/>
      <c r="O211" s="463"/>
      <c r="P211" s="95">
        <v>20</v>
      </c>
      <c r="Q211" s="152">
        <v>2343.6666666666633</v>
      </c>
      <c r="R211" s="178">
        <f t="shared" si="218"/>
        <v>117.18333333333317</v>
      </c>
      <c r="S211" s="95">
        <f t="shared" si="219"/>
        <v>17</v>
      </c>
      <c r="T211" s="461"/>
      <c r="U211" s="95">
        <v>20</v>
      </c>
      <c r="V211" s="152">
        <v>2311.0588235294081</v>
      </c>
      <c r="W211" s="178">
        <f t="shared" si="220"/>
        <v>115.5529411764704</v>
      </c>
      <c r="X211" s="95">
        <f t="shared" si="221"/>
        <v>18</v>
      </c>
      <c r="Y211" s="461"/>
      <c r="Z211" s="95">
        <v>20</v>
      </c>
      <c r="AA211" s="152">
        <v>2308.4745762711855</v>
      </c>
      <c r="AB211" s="178">
        <f t="shared" si="222"/>
        <v>115.42372881355928</v>
      </c>
      <c r="AC211" s="95">
        <f t="shared" si="223"/>
        <v>18</v>
      </c>
      <c r="AD211" s="461"/>
      <c r="AE211" s="95">
        <v>20</v>
      </c>
      <c r="AF211" s="152">
        <v>2307.9069767441856</v>
      </c>
      <c r="AG211" s="178">
        <f t="shared" si="224"/>
        <v>115.39534883720928</v>
      </c>
      <c r="AH211" s="95">
        <f t="shared" si="225"/>
        <v>17</v>
      </c>
      <c r="AI211" s="461"/>
      <c r="AJ211" s="95">
        <v>20</v>
      </c>
      <c r="AK211" s="152">
        <v>2285.9999999999991</v>
      </c>
      <c r="AL211" s="178">
        <f t="shared" si="226"/>
        <v>114.29999999999995</v>
      </c>
      <c r="AM211" s="95">
        <f t="shared" si="227"/>
        <v>18</v>
      </c>
      <c r="AN211" s="461"/>
      <c r="AO211" s="95">
        <v>20</v>
      </c>
      <c r="AP211" s="152">
        <v>2284.090909090909</v>
      </c>
      <c r="AQ211" s="178">
        <f t="shared" si="228"/>
        <v>114.20454545454545</v>
      </c>
      <c r="AR211" s="95">
        <f t="shared" si="229"/>
        <v>18</v>
      </c>
      <c r="AS211" s="461"/>
      <c r="AT211" s="95">
        <v>20</v>
      </c>
      <c r="AU211" s="152">
        <v>2291.304347826087</v>
      </c>
      <c r="AV211" s="178">
        <f t="shared" si="230"/>
        <v>114.56521739130434</v>
      </c>
      <c r="AW211" s="95">
        <f t="shared" si="231"/>
        <v>18</v>
      </c>
      <c r="AX211" s="461"/>
    </row>
    <row r="212" spans="2:50" hidden="1">
      <c r="B212" s="435"/>
      <c r="C212" s="95">
        <v>8</v>
      </c>
      <c r="D212" s="95" t="s">
        <v>436</v>
      </c>
      <c r="E212" s="95">
        <v>19</v>
      </c>
      <c r="F212" s="95">
        <v>2400</v>
      </c>
      <c r="G212" s="178">
        <f t="shared" si="216"/>
        <v>126.31578947368421</v>
      </c>
      <c r="H212" s="435"/>
      <c r="I212" s="154">
        <f t="shared" si="213"/>
        <v>19</v>
      </c>
      <c r="J212" s="154">
        <f t="shared" si="214"/>
        <v>2293.1143427190441</v>
      </c>
      <c r="K212" s="155">
        <f t="shared" si="215"/>
        <v>120.69022856416022</v>
      </c>
      <c r="L212" s="438"/>
      <c r="M212" s="154">
        <f t="shared" si="217"/>
        <v>16</v>
      </c>
      <c r="N212" s="463"/>
      <c r="O212" s="463"/>
      <c r="P212" s="95">
        <v>19</v>
      </c>
      <c r="Q212" s="152">
        <v>2284.8459324021742</v>
      </c>
      <c r="R212" s="178">
        <f t="shared" si="218"/>
        <v>120.25504907379865</v>
      </c>
      <c r="S212" s="95">
        <f t="shared" si="219"/>
        <v>16</v>
      </c>
      <c r="T212" s="461"/>
      <c r="U212" s="95">
        <v>19</v>
      </c>
      <c r="V212" s="152">
        <v>2298.8833596310228</v>
      </c>
      <c r="W212" s="178">
        <f t="shared" si="220"/>
        <v>120.99386103321173</v>
      </c>
      <c r="X212" s="95">
        <f t="shared" si="221"/>
        <v>14</v>
      </c>
      <c r="Y212" s="461"/>
      <c r="Z212" s="95">
        <v>19</v>
      </c>
      <c r="AA212" s="152">
        <v>2306.9953968475397</v>
      </c>
      <c r="AB212" s="178">
        <f t="shared" si="222"/>
        <v>121.42081036039683</v>
      </c>
      <c r="AC212" s="95">
        <f t="shared" si="223"/>
        <v>15</v>
      </c>
      <c r="AD212" s="461"/>
      <c r="AE212" s="95">
        <v>19</v>
      </c>
      <c r="AF212" s="152">
        <v>2289.5000000000009</v>
      </c>
      <c r="AG212" s="178">
        <f t="shared" si="224"/>
        <v>120.50000000000004</v>
      </c>
      <c r="AH212" s="95">
        <f t="shared" si="225"/>
        <v>15</v>
      </c>
      <c r="AI212" s="461"/>
      <c r="AJ212" s="95">
        <v>19</v>
      </c>
      <c r="AK212" s="152">
        <v>2287.2413793103442</v>
      </c>
      <c r="AL212" s="178">
        <f t="shared" si="226"/>
        <v>120.38112522686022</v>
      </c>
      <c r="AM212" s="95">
        <f t="shared" si="227"/>
        <v>16</v>
      </c>
      <c r="AN212" s="461"/>
      <c r="AO212" s="95">
        <v>19</v>
      </c>
      <c r="AP212" s="152">
        <v>2296.2857142857138</v>
      </c>
      <c r="AQ212" s="178">
        <f t="shared" si="228"/>
        <v>120.85714285714283</v>
      </c>
      <c r="AR212" s="95">
        <f t="shared" si="229"/>
        <v>15</v>
      </c>
      <c r="AS212" s="461"/>
      <c r="AT212" s="95">
        <v>19</v>
      </c>
      <c r="AU212" s="152">
        <v>2288.0486165565126</v>
      </c>
      <c r="AV212" s="178">
        <f t="shared" si="230"/>
        <v>120.42361139771118</v>
      </c>
      <c r="AW212" s="95">
        <f t="shared" si="231"/>
        <v>16</v>
      </c>
      <c r="AX212" s="461"/>
    </row>
    <row r="213" spans="2:50" hidden="1">
      <c r="B213" s="435"/>
      <c r="C213" s="95">
        <v>9</v>
      </c>
      <c r="D213" s="95" t="s">
        <v>437</v>
      </c>
      <c r="E213" s="95">
        <v>18</v>
      </c>
      <c r="F213" s="95">
        <v>2400</v>
      </c>
      <c r="G213" s="178">
        <f t="shared" si="216"/>
        <v>133.33333333333334</v>
      </c>
      <c r="H213" s="435"/>
      <c r="I213" s="154">
        <f t="shared" si="213"/>
        <v>18</v>
      </c>
      <c r="J213" s="154">
        <f t="shared" si="214"/>
        <v>2299.2934345779336</v>
      </c>
      <c r="K213" s="155">
        <f t="shared" si="215"/>
        <v>127.73852414321854</v>
      </c>
      <c r="L213" s="438"/>
      <c r="M213" s="154">
        <f t="shared" si="217"/>
        <v>9</v>
      </c>
      <c r="N213" s="463"/>
      <c r="O213" s="463"/>
      <c r="P213" s="95">
        <v>18</v>
      </c>
      <c r="Q213" s="152">
        <v>2294.6153846153834</v>
      </c>
      <c r="R213" s="178">
        <f t="shared" si="218"/>
        <v>127.47863247863241</v>
      </c>
      <c r="S213" s="95">
        <f t="shared" si="219"/>
        <v>12</v>
      </c>
      <c r="T213" s="461"/>
      <c r="U213" s="95">
        <v>18</v>
      </c>
      <c r="V213" s="152">
        <v>2304.5161290322585</v>
      </c>
      <c r="W213" s="178">
        <f t="shared" si="220"/>
        <v>128.02867383512546</v>
      </c>
      <c r="X213" s="95">
        <f t="shared" si="221"/>
        <v>8</v>
      </c>
      <c r="Y213" s="461"/>
      <c r="Z213" s="95">
        <v>18</v>
      </c>
      <c r="AA213" s="152">
        <v>2300.9302325581389</v>
      </c>
      <c r="AB213" s="178">
        <f t="shared" si="222"/>
        <v>127.82945736434105</v>
      </c>
      <c r="AC213" s="95">
        <f t="shared" si="223"/>
        <v>10</v>
      </c>
      <c r="AD213" s="461"/>
      <c r="AE213" s="95">
        <v>18</v>
      </c>
      <c r="AF213" s="152">
        <v>2303.6363636363649</v>
      </c>
      <c r="AG213" s="178">
        <f t="shared" si="224"/>
        <v>127.97979797979805</v>
      </c>
      <c r="AH213" s="95">
        <f t="shared" si="225"/>
        <v>8</v>
      </c>
      <c r="AI213" s="461"/>
      <c r="AJ213" s="95">
        <v>18</v>
      </c>
      <c r="AK213" s="152">
        <v>2301.3559322033902</v>
      </c>
      <c r="AL213" s="178">
        <f t="shared" si="226"/>
        <v>127.85310734463279</v>
      </c>
      <c r="AM213" s="95">
        <f t="shared" si="227"/>
        <v>8</v>
      </c>
      <c r="AN213" s="461"/>
      <c r="AO213" s="95">
        <v>18</v>
      </c>
      <c r="AP213" s="152">
        <v>2289.9999999999986</v>
      </c>
      <c r="AQ213" s="178">
        <f t="shared" si="228"/>
        <v>127.22222222222214</v>
      </c>
      <c r="AR213" s="95">
        <f t="shared" si="229"/>
        <v>11</v>
      </c>
      <c r="AS213" s="461"/>
      <c r="AT213" s="95">
        <v>18</v>
      </c>
      <c r="AU213" s="152">
        <v>2300.0000000000005</v>
      </c>
      <c r="AV213" s="178">
        <f t="shared" si="230"/>
        <v>127.7777777777778</v>
      </c>
      <c r="AW213" s="95">
        <f t="shared" si="231"/>
        <v>10</v>
      </c>
      <c r="AX213" s="461"/>
    </row>
    <row r="214" spans="2:50" hidden="1">
      <c r="B214" s="435"/>
      <c r="C214" s="95">
        <v>10</v>
      </c>
      <c r="D214" s="95" t="s">
        <v>438</v>
      </c>
      <c r="E214" s="95">
        <v>19</v>
      </c>
      <c r="F214" s="95">
        <v>2400</v>
      </c>
      <c r="G214" s="178">
        <f t="shared" si="216"/>
        <v>126.31578947368421</v>
      </c>
      <c r="H214" s="435"/>
      <c r="I214" s="154">
        <f t="shared" si="213"/>
        <v>19</v>
      </c>
      <c r="J214" s="154">
        <f t="shared" si="214"/>
        <v>2300.6431796278116</v>
      </c>
      <c r="K214" s="155">
        <f t="shared" si="215"/>
        <v>121.08648313830588</v>
      </c>
      <c r="L214" s="438"/>
      <c r="M214" s="154">
        <f t="shared" si="217"/>
        <v>15</v>
      </c>
      <c r="N214" s="463"/>
      <c r="O214" s="463"/>
      <c r="P214" s="95">
        <v>19</v>
      </c>
      <c r="Q214" s="152">
        <v>2307.3899033297539</v>
      </c>
      <c r="R214" s="178">
        <f t="shared" si="218"/>
        <v>121.44157385946073</v>
      </c>
      <c r="S214" s="95">
        <f t="shared" si="219"/>
        <v>14</v>
      </c>
      <c r="T214" s="461"/>
      <c r="U214" s="95">
        <v>19</v>
      </c>
      <c r="V214" s="152">
        <v>2289.8462613556958</v>
      </c>
      <c r="W214" s="178">
        <f t="shared" si="220"/>
        <v>120.51822428187873</v>
      </c>
      <c r="X214" s="95">
        <f t="shared" si="221"/>
        <v>15</v>
      </c>
      <c r="Y214" s="461"/>
      <c r="Z214" s="95">
        <v>19</v>
      </c>
      <c r="AA214" s="152">
        <v>2309.0783807062871</v>
      </c>
      <c r="AB214" s="178">
        <f t="shared" si="222"/>
        <v>121.53044108980458</v>
      </c>
      <c r="AC214" s="95">
        <f t="shared" si="223"/>
        <v>14</v>
      </c>
      <c r="AD214" s="461"/>
      <c r="AE214" s="95">
        <v>19</v>
      </c>
      <c r="AF214" s="152">
        <v>2287.9518072289152</v>
      </c>
      <c r="AG214" s="178">
        <f t="shared" si="224"/>
        <v>120.4185161699429</v>
      </c>
      <c r="AH214" s="95">
        <f t="shared" si="225"/>
        <v>16</v>
      </c>
      <c r="AI214" s="461"/>
      <c r="AJ214" s="95">
        <v>19</v>
      </c>
      <c r="AK214" s="152">
        <v>2305.2631578947376</v>
      </c>
      <c r="AL214" s="178">
        <f t="shared" si="226"/>
        <v>121.32963988919671</v>
      </c>
      <c r="AM214" s="95">
        <f t="shared" si="227"/>
        <v>15</v>
      </c>
      <c r="AN214" s="461"/>
      <c r="AO214" s="95">
        <v>19</v>
      </c>
      <c r="AP214" s="152">
        <v>2301.3084112149531</v>
      </c>
      <c r="AQ214" s="178">
        <f t="shared" si="228"/>
        <v>121.12149532710279</v>
      </c>
      <c r="AR214" s="95">
        <f t="shared" si="229"/>
        <v>14</v>
      </c>
      <c r="AS214" s="461"/>
      <c r="AT214" s="95">
        <v>19</v>
      </c>
      <c r="AU214" s="152">
        <v>2303.6643356643372</v>
      </c>
      <c r="AV214" s="178">
        <f t="shared" si="230"/>
        <v>121.24549135075459</v>
      </c>
      <c r="AW214" s="95">
        <f t="shared" si="231"/>
        <v>14</v>
      </c>
      <c r="AX214" s="461"/>
    </row>
    <row r="215" spans="2:50" hidden="1">
      <c r="B215" s="435"/>
      <c r="C215" s="95">
        <v>11</v>
      </c>
      <c r="D215" s="95" t="s">
        <v>440</v>
      </c>
      <c r="E215" s="95">
        <v>19</v>
      </c>
      <c r="F215" s="95">
        <v>2400</v>
      </c>
      <c r="G215" s="178">
        <f t="shared" si="216"/>
        <v>126.31578947368421</v>
      </c>
      <c r="H215" s="435"/>
      <c r="I215" s="154">
        <f t="shared" si="213"/>
        <v>19</v>
      </c>
      <c r="J215" s="154">
        <f t="shared" si="214"/>
        <v>2307.8208897321356</v>
      </c>
      <c r="K215" s="155">
        <f t="shared" si="215"/>
        <v>121.46425735432292</v>
      </c>
      <c r="L215" s="438"/>
      <c r="M215" s="154">
        <f t="shared" si="217"/>
        <v>13</v>
      </c>
      <c r="N215" s="463"/>
      <c r="O215" s="463"/>
      <c r="P215" s="95">
        <v>19</v>
      </c>
      <c r="Q215" s="152">
        <v>2314.2857142857142</v>
      </c>
      <c r="R215" s="178">
        <f t="shared" si="218"/>
        <v>121.80451127819549</v>
      </c>
      <c r="S215" s="95">
        <f t="shared" si="219"/>
        <v>13</v>
      </c>
      <c r="T215" s="461"/>
      <c r="U215" s="95">
        <v>19</v>
      </c>
      <c r="V215" s="152">
        <v>2301.5999999999995</v>
      </c>
      <c r="W215" s="178">
        <f t="shared" si="220"/>
        <v>121.13684210526313</v>
      </c>
      <c r="X215" s="95">
        <f t="shared" si="221"/>
        <v>13</v>
      </c>
      <c r="Y215" s="461"/>
      <c r="Z215" s="95">
        <v>19</v>
      </c>
      <c r="AA215" s="152">
        <v>2281.818181818182</v>
      </c>
      <c r="AB215" s="178">
        <f t="shared" si="222"/>
        <v>120.09569377990431</v>
      </c>
      <c r="AC215" s="95">
        <f t="shared" si="223"/>
        <v>16</v>
      </c>
      <c r="AD215" s="461"/>
      <c r="AE215" s="95">
        <v>19</v>
      </c>
      <c r="AF215" s="152">
        <v>2308</v>
      </c>
      <c r="AG215" s="178">
        <f t="shared" si="224"/>
        <v>121.47368421052632</v>
      </c>
      <c r="AH215" s="95">
        <f t="shared" si="225"/>
        <v>13</v>
      </c>
      <c r="AI215" s="461"/>
      <c r="AJ215" s="95">
        <v>19</v>
      </c>
      <c r="AK215" s="152">
        <v>2338.4615384615372</v>
      </c>
      <c r="AL215" s="178">
        <f t="shared" si="226"/>
        <v>123.07692307692301</v>
      </c>
      <c r="AM215" s="95">
        <f t="shared" si="227"/>
        <v>13</v>
      </c>
      <c r="AN215" s="461"/>
      <c r="AO215" s="95">
        <v>19</v>
      </c>
      <c r="AP215" s="152">
        <v>2320.8510638297876</v>
      </c>
      <c r="AQ215" s="178">
        <f t="shared" si="228"/>
        <v>122.15005599104146</v>
      </c>
      <c r="AR215" s="95">
        <f t="shared" si="229"/>
        <v>13</v>
      </c>
      <c r="AS215" s="461"/>
      <c r="AT215" s="95">
        <v>19</v>
      </c>
      <c r="AU215" s="152">
        <v>2289.7297297297291</v>
      </c>
      <c r="AV215" s="178">
        <f t="shared" si="230"/>
        <v>120.51209103840679</v>
      </c>
      <c r="AW215" s="95">
        <f t="shared" si="231"/>
        <v>15</v>
      </c>
      <c r="AX215" s="461"/>
    </row>
    <row r="216" spans="2:50" hidden="1">
      <c r="B216" s="435"/>
      <c r="C216" s="95">
        <v>12</v>
      </c>
      <c r="D216" s="95" t="s">
        <v>441</v>
      </c>
      <c r="E216" s="95">
        <v>15</v>
      </c>
      <c r="F216" s="95">
        <v>2400</v>
      </c>
      <c r="G216" s="178">
        <f t="shared" si="216"/>
        <v>160</v>
      </c>
      <c r="H216" s="435"/>
      <c r="I216" s="154">
        <f t="shared" si="213"/>
        <v>15</v>
      </c>
      <c r="J216" s="154">
        <f t="shared" si="214"/>
        <v>2288.001224616678</v>
      </c>
      <c r="K216" s="155">
        <f t="shared" si="215"/>
        <v>152.53341497444518</v>
      </c>
      <c r="L216" s="438"/>
      <c r="M216" s="154">
        <f t="shared" si="217"/>
        <v>4</v>
      </c>
      <c r="N216" s="463"/>
      <c r="O216" s="463"/>
      <c r="P216" s="95">
        <v>15</v>
      </c>
      <c r="Q216" s="152">
        <v>2285.7894736842109</v>
      </c>
      <c r="R216" s="178">
        <f t="shared" si="218"/>
        <v>152.38596491228071</v>
      </c>
      <c r="S216" s="95">
        <f t="shared" si="219"/>
        <v>3</v>
      </c>
      <c r="T216" s="461"/>
      <c r="U216" s="95">
        <v>15</v>
      </c>
      <c r="V216" s="152">
        <v>2283.4119867862196</v>
      </c>
      <c r="W216" s="178">
        <f t="shared" si="220"/>
        <v>152.22746578574797</v>
      </c>
      <c r="X216" s="95">
        <f t="shared" si="221"/>
        <v>4</v>
      </c>
      <c r="Y216" s="461"/>
      <c r="Z216" s="95">
        <v>15</v>
      </c>
      <c r="AA216" s="152">
        <v>2285.6572005836797</v>
      </c>
      <c r="AB216" s="178">
        <f t="shared" si="222"/>
        <v>152.37714670557864</v>
      </c>
      <c r="AC216" s="95">
        <f t="shared" si="223"/>
        <v>4</v>
      </c>
      <c r="AD216" s="461"/>
      <c r="AE216" s="95">
        <v>15</v>
      </c>
      <c r="AF216" s="152">
        <v>2290.3125</v>
      </c>
      <c r="AG216" s="178">
        <f t="shared" si="224"/>
        <v>152.6875</v>
      </c>
      <c r="AH216" s="95">
        <f t="shared" si="225"/>
        <v>3</v>
      </c>
      <c r="AI216" s="461"/>
      <c r="AJ216" s="95">
        <v>15</v>
      </c>
      <c r="AK216" s="152">
        <v>2294.6666666666661</v>
      </c>
      <c r="AL216" s="178">
        <f t="shared" si="226"/>
        <v>152.97777777777773</v>
      </c>
      <c r="AM216" s="95">
        <f t="shared" si="227"/>
        <v>2</v>
      </c>
      <c r="AN216" s="461"/>
      <c r="AO216" s="95">
        <v>15</v>
      </c>
      <c r="AP216" s="152">
        <v>2285.1674641148329</v>
      </c>
      <c r="AQ216" s="178">
        <f t="shared" si="228"/>
        <v>152.34449760765554</v>
      </c>
      <c r="AR216" s="95">
        <f t="shared" si="229"/>
        <v>4</v>
      </c>
      <c r="AS216" s="461"/>
      <c r="AT216" s="95">
        <v>15</v>
      </c>
      <c r="AU216" s="152">
        <v>2291.0032804811376</v>
      </c>
      <c r="AV216" s="178">
        <f t="shared" si="230"/>
        <v>152.73355203207583</v>
      </c>
      <c r="AW216" s="95">
        <f t="shared" si="231"/>
        <v>2</v>
      </c>
      <c r="AX216" s="461"/>
    </row>
    <row r="217" spans="2:50" hidden="1">
      <c r="B217" s="435"/>
      <c r="C217" s="95">
        <v>13</v>
      </c>
      <c r="D217" s="95" t="s">
        <v>442</v>
      </c>
      <c r="E217" s="95">
        <v>15</v>
      </c>
      <c r="F217" s="95">
        <v>2400</v>
      </c>
      <c r="G217" s="178">
        <f t="shared" si="216"/>
        <v>160</v>
      </c>
      <c r="H217" s="435"/>
      <c r="I217" s="154">
        <f t="shared" si="213"/>
        <v>15</v>
      </c>
      <c r="J217" s="154">
        <f t="shared" si="214"/>
        <v>2296.5003533884974</v>
      </c>
      <c r="K217" s="155">
        <f t="shared" si="215"/>
        <v>153.10002355923319</v>
      </c>
      <c r="L217" s="438"/>
      <c r="M217" s="154">
        <f t="shared" si="217"/>
        <v>2</v>
      </c>
      <c r="N217" s="463"/>
      <c r="O217" s="463"/>
      <c r="P217" s="95">
        <v>15</v>
      </c>
      <c r="Q217" s="152">
        <v>2311.1083743842373</v>
      </c>
      <c r="R217" s="178">
        <f t="shared" si="218"/>
        <v>154.07389162561583</v>
      </c>
      <c r="S217" s="95">
        <f t="shared" si="219"/>
        <v>2</v>
      </c>
      <c r="T217" s="461"/>
      <c r="U217" s="95">
        <v>15</v>
      </c>
      <c r="V217" s="152">
        <v>2298.0619806871773</v>
      </c>
      <c r="W217" s="178">
        <f t="shared" si="220"/>
        <v>153.20413204581183</v>
      </c>
      <c r="X217" s="95">
        <f t="shared" si="221"/>
        <v>2</v>
      </c>
      <c r="Y217" s="461"/>
      <c r="Z217" s="95">
        <v>15</v>
      </c>
      <c r="AA217" s="152">
        <v>2297.8849315068487</v>
      </c>
      <c r="AB217" s="178">
        <f t="shared" si="222"/>
        <v>153.19232876712326</v>
      </c>
      <c r="AC217" s="95">
        <f t="shared" si="223"/>
        <v>2</v>
      </c>
      <c r="AD217" s="461"/>
      <c r="AE217" s="95">
        <v>15</v>
      </c>
      <c r="AF217" s="152">
        <v>2300.0000000000018</v>
      </c>
      <c r="AG217" s="178">
        <f t="shared" si="224"/>
        <v>153.33333333333346</v>
      </c>
      <c r="AH217" s="95">
        <f t="shared" si="225"/>
        <v>2</v>
      </c>
      <c r="AI217" s="461"/>
      <c r="AJ217" s="95">
        <v>15</v>
      </c>
      <c r="AK217" s="152">
        <v>2283.8461538461552</v>
      </c>
      <c r="AL217" s="178">
        <f t="shared" si="226"/>
        <v>152.25641025641033</v>
      </c>
      <c r="AM217" s="95">
        <f t="shared" si="227"/>
        <v>4</v>
      </c>
      <c r="AN217" s="461"/>
      <c r="AO217" s="95">
        <v>15</v>
      </c>
      <c r="AP217" s="152">
        <v>2297.8846153846148</v>
      </c>
      <c r="AQ217" s="178">
        <f t="shared" si="228"/>
        <v>153.19230769230765</v>
      </c>
      <c r="AR217" s="95">
        <f t="shared" si="229"/>
        <v>2</v>
      </c>
      <c r="AS217" s="461"/>
      <c r="AT217" s="95">
        <v>15</v>
      </c>
      <c r="AU217" s="152">
        <v>2286.7164179104479</v>
      </c>
      <c r="AV217" s="178">
        <f t="shared" si="230"/>
        <v>152.44776119402985</v>
      </c>
      <c r="AW217" s="95">
        <f t="shared" si="231"/>
        <v>4</v>
      </c>
      <c r="AX217" s="461"/>
    </row>
    <row r="218" spans="2:50" hidden="1">
      <c r="B218" s="435"/>
      <c r="C218" s="95">
        <v>14</v>
      </c>
      <c r="D218" s="95" t="s">
        <v>632</v>
      </c>
      <c r="E218" s="95">
        <v>17</v>
      </c>
      <c r="F218" s="95">
        <v>2400</v>
      </c>
      <c r="G218" s="178">
        <f t="shared" si="216"/>
        <v>141.1764705882353</v>
      </c>
      <c r="H218" s="435"/>
      <c r="I218" s="154">
        <f t="shared" si="213"/>
        <v>17</v>
      </c>
      <c r="J218" s="154">
        <f t="shared" si="214"/>
        <v>2309.9504185341311</v>
      </c>
      <c r="K218" s="155">
        <f t="shared" si="215"/>
        <v>135.87943638436064</v>
      </c>
      <c r="L218" s="438"/>
      <c r="M218" s="154">
        <f t="shared" si="217"/>
        <v>6</v>
      </c>
      <c r="N218" s="463"/>
      <c r="O218" s="463"/>
      <c r="P218" s="95">
        <v>17</v>
      </c>
      <c r="Q218" s="152">
        <v>2290.4761904761899</v>
      </c>
      <c r="R218" s="178">
        <f t="shared" si="218"/>
        <v>134.73389355742293</v>
      </c>
      <c r="S218" s="95">
        <f t="shared" si="219"/>
        <v>6</v>
      </c>
      <c r="T218" s="461"/>
      <c r="U218" s="95">
        <v>17</v>
      </c>
      <c r="V218" s="152">
        <v>2302.372881355931</v>
      </c>
      <c r="W218" s="178">
        <f t="shared" si="220"/>
        <v>135.43369890329006</v>
      </c>
      <c r="X218" s="95">
        <f t="shared" si="221"/>
        <v>6</v>
      </c>
      <c r="Y218" s="461"/>
      <c r="Z218" s="95">
        <v>17</v>
      </c>
      <c r="AA218" s="152">
        <v>2295.2941176470599</v>
      </c>
      <c r="AB218" s="178">
        <f t="shared" si="222"/>
        <v>135.01730103806236</v>
      </c>
      <c r="AC218" s="95">
        <f t="shared" si="223"/>
        <v>7</v>
      </c>
      <c r="AD218" s="461"/>
      <c r="AE218" s="95">
        <v>17</v>
      </c>
      <c r="AF218" s="152">
        <v>2349.3750000000027</v>
      </c>
      <c r="AG218" s="178">
        <f t="shared" si="224"/>
        <v>138.19852941176487</v>
      </c>
      <c r="AH218" s="95">
        <f t="shared" si="225"/>
        <v>6</v>
      </c>
      <c r="AI218" s="461"/>
      <c r="AJ218" s="95">
        <v>17</v>
      </c>
      <c r="AK218" s="152">
        <v>2304.3749999999995</v>
      </c>
      <c r="AL218" s="178">
        <f t="shared" si="226"/>
        <v>135.55147058823528</v>
      </c>
      <c r="AM218" s="95">
        <f t="shared" si="227"/>
        <v>6</v>
      </c>
      <c r="AN218" s="461"/>
      <c r="AO218" s="95">
        <v>17</v>
      </c>
      <c r="AP218" s="152">
        <v>2314.5454545454518</v>
      </c>
      <c r="AQ218" s="178">
        <f t="shared" si="228"/>
        <v>136.14973262032069</v>
      </c>
      <c r="AR218" s="95">
        <f t="shared" si="229"/>
        <v>6</v>
      </c>
      <c r="AS218" s="461"/>
      <c r="AT218" s="95">
        <v>17</v>
      </c>
      <c r="AU218" s="152">
        <v>2313.214285714284</v>
      </c>
      <c r="AV218" s="178">
        <f t="shared" si="230"/>
        <v>136.07142857142847</v>
      </c>
      <c r="AW218" s="95">
        <f t="shared" si="231"/>
        <v>7</v>
      </c>
      <c r="AX218" s="461"/>
    </row>
    <row r="219" spans="2:50" hidden="1">
      <c r="B219" s="435"/>
      <c r="C219" s="95">
        <v>15</v>
      </c>
      <c r="D219" s="95" t="s">
        <v>672</v>
      </c>
      <c r="E219" s="95">
        <v>19</v>
      </c>
      <c r="F219" s="95">
        <v>2400</v>
      </c>
      <c r="G219" s="178">
        <f t="shared" si="216"/>
        <v>126.31578947368421</v>
      </c>
      <c r="H219" s="435"/>
      <c r="I219" s="154">
        <f t="shared" si="213"/>
        <v>19</v>
      </c>
      <c r="J219" s="154">
        <f t="shared" si="214"/>
        <v>2303.1100269558492</v>
      </c>
      <c r="K219" s="155">
        <f t="shared" si="215"/>
        <v>121.21631720820257</v>
      </c>
      <c r="L219" s="438"/>
      <c r="M219" s="154">
        <f t="shared" si="217"/>
        <v>14</v>
      </c>
      <c r="N219" s="463"/>
      <c r="O219" s="463"/>
      <c r="P219" s="95">
        <v>19</v>
      </c>
      <c r="Q219" s="152">
        <v>2304.8358749030763</v>
      </c>
      <c r="R219" s="178">
        <f t="shared" si="218"/>
        <v>121.30715131068823</v>
      </c>
      <c r="S219" s="95">
        <f t="shared" si="219"/>
        <v>15</v>
      </c>
      <c r="T219" s="461"/>
      <c r="U219" s="95">
        <v>19</v>
      </c>
      <c r="V219" s="152">
        <v>2288.0450704225359</v>
      </c>
      <c r="W219" s="178">
        <f t="shared" si="220"/>
        <v>120.42342475908083</v>
      </c>
      <c r="X219" s="95">
        <f t="shared" si="221"/>
        <v>16</v>
      </c>
      <c r="Y219" s="461"/>
      <c r="Z219" s="95">
        <v>19</v>
      </c>
      <c r="AA219" s="152">
        <v>2322.1428571428564</v>
      </c>
      <c r="AB219" s="178">
        <f t="shared" si="222"/>
        <v>122.21804511278192</v>
      </c>
      <c r="AC219" s="95">
        <f t="shared" si="223"/>
        <v>13</v>
      </c>
      <c r="AD219" s="461"/>
      <c r="AE219" s="95">
        <v>19</v>
      </c>
      <c r="AF219" s="152">
        <v>2291.6883116883123</v>
      </c>
      <c r="AG219" s="178">
        <f t="shared" si="224"/>
        <v>120.61517429938486</v>
      </c>
      <c r="AH219" s="95">
        <f t="shared" si="225"/>
        <v>14</v>
      </c>
      <c r="AI219" s="461"/>
      <c r="AJ219" s="95">
        <v>19</v>
      </c>
      <c r="AK219" s="152">
        <v>2305.6000000000008</v>
      </c>
      <c r="AL219" s="178">
        <f t="shared" si="226"/>
        <v>121.34736842105268</v>
      </c>
      <c r="AM219" s="95">
        <f t="shared" si="227"/>
        <v>14</v>
      </c>
      <c r="AN219" s="461"/>
      <c r="AO219" s="95">
        <v>19</v>
      </c>
      <c r="AP219" s="152">
        <v>2292.7499999999991</v>
      </c>
      <c r="AQ219" s="178">
        <f t="shared" si="228"/>
        <v>120.6710526315789</v>
      </c>
      <c r="AR219" s="95">
        <f t="shared" si="229"/>
        <v>16</v>
      </c>
      <c r="AS219" s="461"/>
      <c r="AT219" s="95">
        <v>19</v>
      </c>
      <c r="AU219" s="152">
        <v>2316.7080745341618</v>
      </c>
      <c r="AV219" s="178">
        <f t="shared" si="230"/>
        <v>121.93200392285063</v>
      </c>
      <c r="AW219" s="95">
        <f t="shared" si="231"/>
        <v>13</v>
      </c>
      <c r="AX219" s="461"/>
    </row>
    <row r="220" spans="2:50" hidden="1">
      <c r="B220" s="435"/>
      <c r="C220" s="95">
        <v>16</v>
      </c>
      <c r="D220" s="95" t="s">
        <v>693</v>
      </c>
      <c r="E220" s="95">
        <v>17</v>
      </c>
      <c r="F220" s="95">
        <v>2400</v>
      </c>
      <c r="G220" s="178">
        <f t="shared" si="216"/>
        <v>141.1764705882353</v>
      </c>
      <c r="H220" s="435"/>
      <c r="I220" s="154">
        <f t="shared" si="213"/>
        <v>17</v>
      </c>
      <c r="J220" s="154">
        <f t="shared" si="214"/>
        <v>2299.797889073895</v>
      </c>
      <c r="K220" s="155">
        <f t="shared" si="215"/>
        <v>135.28222876905264</v>
      </c>
      <c r="L220" s="438"/>
      <c r="M220" s="154">
        <f t="shared" si="217"/>
        <v>7</v>
      </c>
      <c r="N220" s="463"/>
      <c r="O220" s="463"/>
      <c r="P220" s="95">
        <v>17</v>
      </c>
      <c r="Q220" s="152">
        <v>2290.4264972776782</v>
      </c>
      <c r="R220" s="178">
        <f t="shared" si="218"/>
        <v>134.73097042809871</v>
      </c>
      <c r="S220" s="95">
        <f t="shared" si="219"/>
        <v>7</v>
      </c>
      <c r="T220" s="461"/>
      <c r="U220" s="95">
        <v>17</v>
      </c>
      <c r="V220" s="152">
        <v>2299.7142857142862</v>
      </c>
      <c r="W220" s="178">
        <f t="shared" si="220"/>
        <v>135.27731092436977</v>
      </c>
      <c r="X220" s="95">
        <f t="shared" si="221"/>
        <v>7</v>
      </c>
      <c r="Y220" s="461"/>
      <c r="Z220" s="95">
        <v>17</v>
      </c>
      <c r="AA220" s="152">
        <v>2307.0485678704858</v>
      </c>
      <c r="AB220" s="178">
        <f t="shared" si="222"/>
        <v>135.70873928649917</v>
      </c>
      <c r="AC220" s="95">
        <f t="shared" si="223"/>
        <v>6</v>
      </c>
      <c r="AD220" s="461"/>
      <c r="AE220" s="95">
        <v>17</v>
      </c>
      <c r="AF220" s="152">
        <v>2302.9213483146068</v>
      </c>
      <c r="AG220" s="178">
        <f t="shared" si="224"/>
        <v>135.46596166556512</v>
      </c>
      <c r="AH220" s="95">
        <f t="shared" si="225"/>
        <v>7</v>
      </c>
      <c r="AI220" s="461"/>
      <c r="AJ220" s="95">
        <v>17</v>
      </c>
      <c r="AK220" s="152">
        <v>2297.4683544303789</v>
      </c>
      <c r="AL220" s="178">
        <f t="shared" si="226"/>
        <v>135.14519731943406</v>
      </c>
      <c r="AM220" s="95">
        <f t="shared" si="227"/>
        <v>7</v>
      </c>
      <c r="AN220" s="461"/>
      <c r="AO220" s="95">
        <v>17</v>
      </c>
      <c r="AP220" s="152">
        <v>2284.8837209302346</v>
      </c>
      <c r="AQ220" s="178">
        <f t="shared" si="228"/>
        <v>134.40492476060203</v>
      </c>
      <c r="AR220" s="95">
        <f t="shared" si="229"/>
        <v>7</v>
      </c>
      <c r="AS220" s="461"/>
      <c r="AT220" s="95">
        <v>17</v>
      </c>
      <c r="AU220" s="152">
        <v>2316.1224489795923</v>
      </c>
      <c r="AV220" s="178">
        <f t="shared" si="230"/>
        <v>136.24249699879954</v>
      </c>
      <c r="AW220" s="95">
        <f t="shared" si="231"/>
        <v>6</v>
      </c>
      <c r="AX220" s="461"/>
    </row>
    <row r="221" spans="2:50" hidden="1">
      <c r="B221" s="435"/>
      <c r="C221" s="95">
        <v>17</v>
      </c>
      <c r="D221" s="95" t="s">
        <v>694</v>
      </c>
      <c r="E221" s="95">
        <v>15</v>
      </c>
      <c r="F221" s="95">
        <v>2400</v>
      </c>
      <c r="G221" s="178">
        <f t="shared" si="216"/>
        <v>160</v>
      </c>
      <c r="H221" s="435"/>
      <c r="I221" s="154">
        <f t="shared" si="213"/>
        <v>15</v>
      </c>
      <c r="J221" s="154">
        <f t="shared" si="214"/>
        <v>2288.4329305922943</v>
      </c>
      <c r="K221" s="155">
        <f t="shared" si="215"/>
        <v>152.56219537281962</v>
      </c>
      <c r="L221" s="438"/>
      <c r="M221" s="154">
        <f t="shared" si="217"/>
        <v>3</v>
      </c>
      <c r="N221" s="463"/>
      <c r="O221" s="463"/>
      <c r="P221" s="95">
        <v>15</v>
      </c>
      <c r="Q221" s="152">
        <v>2283.8757763975163</v>
      </c>
      <c r="R221" s="178">
        <f t="shared" si="218"/>
        <v>152.25838509316776</v>
      </c>
      <c r="S221" s="95">
        <f t="shared" si="219"/>
        <v>4</v>
      </c>
      <c r="T221" s="461"/>
      <c r="U221" s="95">
        <v>15</v>
      </c>
      <c r="V221" s="152">
        <v>2289.4188726688553</v>
      </c>
      <c r="W221" s="178">
        <f t="shared" si="220"/>
        <v>152.62792484459035</v>
      </c>
      <c r="X221" s="95">
        <f t="shared" si="221"/>
        <v>3</v>
      </c>
      <c r="Y221" s="461"/>
      <c r="Z221" s="95">
        <v>15</v>
      </c>
      <c r="AA221" s="152">
        <v>2289.8189580203971</v>
      </c>
      <c r="AB221" s="178">
        <f t="shared" si="222"/>
        <v>152.65459720135979</v>
      </c>
      <c r="AC221" s="95">
        <f t="shared" si="223"/>
        <v>3</v>
      </c>
      <c r="AD221" s="461"/>
      <c r="AE221" s="95">
        <v>15</v>
      </c>
      <c r="AF221" s="152">
        <v>2286.9111969111973</v>
      </c>
      <c r="AG221" s="178">
        <f t="shared" si="224"/>
        <v>152.46074646074649</v>
      </c>
      <c r="AH221" s="95">
        <f t="shared" si="225"/>
        <v>4</v>
      </c>
      <c r="AI221" s="461"/>
      <c r="AJ221" s="95">
        <v>15</v>
      </c>
      <c r="AK221" s="152">
        <v>2292.4999999999991</v>
      </c>
      <c r="AL221" s="178">
        <f t="shared" si="226"/>
        <v>152.83333333333329</v>
      </c>
      <c r="AM221" s="95">
        <f t="shared" si="227"/>
        <v>3</v>
      </c>
      <c r="AN221" s="461"/>
      <c r="AO221" s="95">
        <v>15</v>
      </c>
      <c r="AP221" s="152">
        <v>2287.8869778869771</v>
      </c>
      <c r="AQ221" s="178">
        <f t="shared" si="228"/>
        <v>152.52579852579848</v>
      </c>
      <c r="AR221" s="95">
        <f t="shared" si="229"/>
        <v>3</v>
      </c>
      <c r="AS221" s="461"/>
      <c r="AT221" s="95">
        <v>15</v>
      </c>
      <c r="AU221" s="152">
        <v>2288.6187322611167</v>
      </c>
      <c r="AV221" s="178">
        <f t="shared" si="230"/>
        <v>152.57458215074112</v>
      </c>
      <c r="AW221" s="95">
        <f t="shared" si="231"/>
        <v>3</v>
      </c>
      <c r="AX221" s="461"/>
    </row>
    <row r="222" spans="2:50" hidden="1">
      <c r="B222" s="435"/>
      <c r="C222" s="95">
        <v>18</v>
      </c>
      <c r="D222" s="95" t="s">
        <v>703</v>
      </c>
      <c r="E222" s="95">
        <v>14</v>
      </c>
      <c r="F222" s="95">
        <v>2400</v>
      </c>
      <c r="G222" s="178">
        <f t="shared" si="216"/>
        <v>171.42857142857142</v>
      </c>
      <c r="H222" s="435"/>
      <c r="I222" s="154">
        <f t="shared" si="213"/>
        <v>14</v>
      </c>
      <c r="J222" s="154">
        <f t="shared" si="214"/>
        <v>2298.6766911094137</v>
      </c>
      <c r="K222" s="155">
        <f t="shared" si="215"/>
        <v>164.19119222210105</v>
      </c>
      <c r="L222" s="439"/>
      <c r="M222" s="154">
        <f t="shared" si="217"/>
        <v>1</v>
      </c>
      <c r="N222" s="447"/>
      <c r="O222" s="447"/>
      <c r="P222" s="95">
        <v>14</v>
      </c>
      <c r="Q222" s="152">
        <v>2297.8571428571418</v>
      </c>
      <c r="R222" s="178">
        <f t="shared" si="218"/>
        <v>164.1326530612244</v>
      </c>
      <c r="S222" s="95">
        <f t="shared" si="219"/>
        <v>1</v>
      </c>
      <c r="T222" s="462"/>
      <c r="U222" s="95">
        <v>14</v>
      </c>
      <c r="V222" s="152">
        <v>2305.9375000000018</v>
      </c>
      <c r="W222" s="178">
        <f t="shared" si="220"/>
        <v>164.70982142857156</v>
      </c>
      <c r="X222" s="95">
        <f t="shared" si="221"/>
        <v>1</v>
      </c>
      <c r="Y222" s="462"/>
      <c r="Z222" s="95">
        <v>14</v>
      </c>
      <c r="AA222" s="152">
        <v>2300.1886792452842</v>
      </c>
      <c r="AB222" s="178">
        <f t="shared" si="222"/>
        <v>164.29919137466317</v>
      </c>
      <c r="AC222" s="95">
        <f t="shared" si="223"/>
        <v>1</v>
      </c>
      <c r="AD222" s="462"/>
      <c r="AE222" s="95">
        <v>14</v>
      </c>
      <c r="AF222" s="152">
        <v>2303.0494505494507</v>
      </c>
      <c r="AG222" s="178">
        <f t="shared" si="224"/>
        <v>164.50353218210361</v>
      </c>
      <c r="AH222" s="95">
        <f t="shared" si="225"/>
        <v>1</v>
      </c>
      <c r="AI222" s="462"/>
      <c r="AJ222" s="95">
        <v>14</v>
      </c>
      <c r="AK222" s="152">
        <v>2304.4850498338865</v>
      </c>
      <c r="AL222" s="178">
        <f t="shared" si="226"/>
        <v>164.60607498813474</v>
      </c>
      <c r="AM222" s="95">
        <f t="shared" si="227"/>
        <v>1</v>
      </c>
      <c r="AN222" s="462"/>
      <c r="AO222" s="95">
        <v>14</v>
      </c>
      <c r="AP222" s="152">
        <v>2286.3157894736842</v>
      </c>
      <c r="AQ222" s="178">
        <f t="shared" si="228"/>
        <v>163.30827067669173</v>
      </c>
      <c r="AR222" s="95">
        <f t="shared" si="229"/>
        <v>1</v>
      </c>
      <c r="AS222" s="462"/>
      <c r="AT222" s="95">
        <v>14</v>
      </c>
      <c r="AU222" s="152">
        <v>2292.9032258064508</v>
      </c>
      <c r="AV222" s="178">
        <f t="shared" si="230"/>
        <v>163.77880184331792</v>
      </c>
      <c r="AW222" s="95">
        <f t="shared" si="231"/>
        <v>1</v>
      </c>
      <c r="AX222" s="462"/>
    </row>
    <row r="223" spans="2:50" ht="15.75" hidden="1">
      <c r="B223" s="443" t="s">
        <v>167</v>
      </c>
      <c r="C223" s="444"/>
      <c r="D223" s="444"/>
      <c r="E223" s="444"/>
      <c r="F223" s="444"/>
      <c r="G223" s="444"/>
      <c r="H223" s="444"/>
      <c r="I223" s="151"/>
      <c r="J223" s="151"/>
      <c r="K223" s="151"/>
      <c r="L223" s="151"/>
      <c r="M223" s="151"/>
      <c r="N223" s="433" t="s">
        <v>159</v>
      </c>
      <c r="O223" s="446" t="s">
        <v>106</v>
      </c>
      <c r="P223" s="448">
        <f>AT200+1</f>
        <v>45937</v>
      </c>
      <c r="Q223" s="435"/>
      <c r="R223" s="435"/>
      <c r="S223" s="435"/>
      <c r="T223" s="435"/>
      <c r="U223" s="448">
        <f>P223+1</f>
        <v>45938</v>
      </c>
      <c r="V223" s="435"/>
      <c r="W223" s="435"/>
      <c r="X223" s="435"/>
      <c r="Y223" s="435"/>
      <c r="Z223" s="448">
        <f>U223+1</f>
        <v>45939</v>
      </c>
      <c r="AA223" s="435"/>
      <c r="AB223" s="435"/>
      <c r="AC223" s="435"/>
      <c r="AD223" s="435"/>
      <c r="AE223" s="448">
        <f>Z223+1</f>
        <v>45940</v>
      </c>
      <c r="AF223" s="435"/>
      <c r="AG223" s="435"/>
      <c r="AH223" s="435"/>
      <c r="AI223" s="435"/>
      <c r="AJ223" s="448">
        <f>AE223+1</f>
        <v>45941</v>
      </c>
      <c r="AK223" s="435"/>
      <c r="AL223" s="435"/>
      <c r="AM223" s="435"/>
      <c r="AN223" s="435"/>
      <c r="AO223" s="448">
        <f>AJ223+1</f>
        <v>45942</v>
      </c>
      <c r="AP223" s="435"/>
      <c r="AQ223" s="435"/>
      <c r="AR223" s="435"/>
      <c r="AS223" s="435"/>
      <c r="AT223" s="448">
        <f>AO223+1</f>
        <v>45943</v>
      </c>
      <c r="AU223" s="435"/>
      <c r="AV223" s="435"/>
      <c r="AW223" s="435"/>
      <c r="AX223" s="435"/>
    </row>
    <row r="224" spans="2:50" ht="15.75" hidden="1">
      <c r="B224" s="445"/>
      <c r="C224" s="445"/>
      <c r="D224" s="445"/>
      <c r="E224" s="445"/>
      <c r="F224" s="445"/>
      <c r="G224" s="445"/>
      <c r="H224" s="445"/>
      <c r="I224" s="151"/>
      <c r="J224" s="151"/>
      <c r="K224" s="151"/>
      <c r="L224" s="151"/>
      <c r="M224" s="151"/>
      <c r="N224" s="433"/>
      <c r="O224" s="447"/>
      <c r="P224" s="448" t="s">
        <v>120</v>
      </c>
      <c r="Q224" s="435"/>
      <c r="R224" s="435"/>
      <c r="S224" s="435"/>
      <c r="T224" s="435"/>
      <c r="U224" s="448" t="s">
        <v>114</v>
      </c>
      <c r="V224" s="435"/>
      <c r="W224" s="435"/>
      <c r="X224" s="435"/>
      <c r="Y224" s="435"/>
      <c r="Z224" s="448" t="s">
        <v>115</v>
      </c>
      <c r="AA224" s="435"/>
      <c r="AB224" s="435"/>
      <c r="AC224" s="435"/>
      <c r="AD224" s="435"/>
      <c r="AE224" s="448" t="s">
        <v>116</v>
      </c>
      <c r="AF224" s="435"/>
      <c r="AG224" s="435"/>
      <c r="AH224" s="435"/>
      <c r="AI224" s="435"/>
      <c r="AJ224" s="448" t="s">
        <v>117</v>
      </c>
      <c r="AK224" s="435"/>
      <c r="AL224" s="435"/>
      <c r="AM224" s="435"/>
      <c r="AN224" s="435"/>
      <c r="AO224" s="448" t="s">
        <v>118</v>
      </c>
      <c r="AP224" s="435"/>
      <c r="AQ224" s="435"/>
      <c r="AR224" s="435"/>
      <c r="AS224" s="435"/>
      <c r="AT224" s="448" t="s">
        <v>119</v>
      </c>
      <c r="AU224" s="435"/>
      <c r="AV224" s="435"/>
      <c r="AW224" s="435"/>
      <c r="AX224" s="435"/>
    </row>
    <row r="225" spans="2:50" hidden="1">
      <c r="B225" s="433" t="s">
        <v>155</v>
      </c>
      <c r="C225" s="433" t="s">
        <v>147</v>
      </c>
      <c r="D225" s="433"/>
      <c r="E225" s="433" t="s">
        <v>149</v>
      </c>
      <c r="F225" s="433"/>
      <c r="G225" s="433"/>
      <c r="H225" s="440" t="s">
        <v>156</v>
      </c>
      <c r="I225" s="434" t="s">
        <v>225</v>
      </c>
      <c r="J225" s="434"/>
      <c r="K225" s="434"/>
      <c r="L225" s="434" t="s">
        <v>156</v>
      </c>
      <c r="M225" s="434" t="s">
        <v>168</v>
      </c>
      <c r="N225" s="446"/>
      <c r="O225" s="446" t="s">
        <v>158</v>
      </c>
      <c r="P225" s="430" t="s">
        <v>152</v>
      </c>
      <c r="Q225" s="431"/>
      <c r="R225" s="431"/>
      <c r="S225" s="432"/>
      <c r="T225" s="433" t="s">
        <v>156</v>
      </c>
      <c r="U225" s="430" t="s">
        <v>152</v>
      </c>
      <c r="V225" s="431"/>
      <c r="W225" s="431"/>
      <c r="X225" s="432"/>
      <c r="Y225" s="433" t="s">
        <v>156</v>
      </c>
      <c r="Z225" s="430" t="s">
        <v>152</v>
      </c>
      <c r="AA225" s="431"/>
      <c r="AB225" s="431"/>
      <c r="AC225" s="432"/>
      <c r="AD225" s="433" t="s">
        <v>156</v>
      </c>
      <c r="AE225" s="430" t="s">
        <v>152</v>
      </c>
      <c r="AF225" s="431"/>
      <c r="AG225" s="431"/>
      <c r="AH225" s="432"/>
      <c r="AI225" s="433" t="s">
        <v>156</v>
      </c>
      <c r="AJ225" s="430" t="s">
        <v>152</v>
      </c>
      <c r="AK225" s="431"/>
      <c r="AL225" s="431"/>
      <c r="AM225" s="432"/>
      <c r="AN225" s="433" t="s">
        <v>156</v>
      </c>
      <c r="AO225" s="430" t="s">
        <v>152</v>
      </c>
      <c r="AP225" s="431"/>
      <c r="AQ225" s="431"/>
      <c r="AR225" s="432"/>
      <c r="AS225" s="433" t="s">
        <v>156</v>
      </c>
      <c r="AT225" s="430" t="s">
        <v>152</v>
      </c>
      <c r="AU225" s="431"/>
      <c r="AV225" s="431"/>
      <c r="AW225" s="432"/>
      <c r="AX225" s="433" t="s">
        <v>156</v>
      </c>
    </row>
    <row r="226" spans="2:50" hidden="1">
      <c r="B226" s="433"/>
      <c r="C226" s="433"/>
      <c r="D226" s="433"/>
      <c r="E226" s="433" t="s">
        <v>148</v>
      </c>
      <c r="F226" s="433"/>
      <c r="G226" s="433"/>
      <c r="H226" s="441"/>
      <c r="I226" s="434" t="s">
        <v>148</v>
      </c>
      <c r="J226" s="434"/>
      <c r="K226" s="434"/>
      <c r="L226" s="434"/>
      <c r="M226" s="434"/>
      <c r="N226" s="463"/>
      <c r="O226" s="463"/>
      <c r="P226" s="430" t="s">
        <v>153</v>
      </c>
      <c r="Q226" s="431"/>
      <c r="R226" s="431"/>
      <c r="S226" s="432"/>
      <c r="T226" s="433"/>
      <c r="U226" s="430" t="s">
        <v>153</v>
      </c>
      <c r="V226" s="431"/>
      <c r="W226" s="431"/>
      <c r="X226" s="432"/>
      <c r="Y226" s="433"/>
      <c r="Z226" s="430" t="s">
        <v>153</v>
      </c>
      <c r="AA226" s="431"/>
      <c r="AB226" s="431"/>
      <c r="AC226" s="432"/>
      <c r="AD226" s="433"/>
      <c r="AE226" s="430" t="s">
        <v>153</v>
      </c>
      <c r="AF226" s="431"/>
      <c r="AG226" s="431"/>
      <c r="AH226" s="432"/>
      <c r="AI226" s="433"/>
      <c r="AJ226" s="430" t="s">
        <v>153</v>
      </c>
      <c r="AK226" s="431"/>
      <c r="AL226" s="431"/>
      <c r="AM226" s="432"/>
      <c r="AN226" s="433"/>
      <c r="AO226" s="430" t="s">
        <v>153</v>
      </c>
      <c r="AP226" s="431"/>
      <c r="AQ226" s="431"/>
      <c r="AR226" s="432"/>
      <c r="AS226" s="433"/>
      <c r="AT226" s="430" t="s">
        <v>153</v>
      </c>
      <c r="AU226" s="431"/>
      <c r="AV226" s="431"/>
      <c r="AW226" s="432"/>
      <c r="AX226" s="433"/>
    </row>
    <row r="227" spans="2:50" hidden="1">
      <c r="B227" s="433"/>
      <c r="C227" s="433"/>
      <c r="D227" s="433"/>
      <c r="E227" s="94" t="s">
        <v>150</v>
      </c>
      <c r="F227" s="94" t="s">
        <v>151</v>
      </c>
      <c r="G227" s="94" t="s">
        <v>154</v>
      </c>
      <c r="H227" s="442"/>
      <c r="I227" s="153" t="s">
        <v>150</v>
      </c>
      <c r="J227" s="153" t="s">
        <v>151</v>
      </c>
      <c r="K227" s="153" t="s">
        <v>154</v>
      </c>
      <c r="L227" s="434"/>
      <c r="M227" s="434"/>
      <c r="N227" s="463"/>
      <c r="O227" s="463"/>
      <c r="P227" s="94" t="s">
        <v>150</v>
      </c>
      <c r="Q227" s="94" t="s">
        <v>151</v>
      </c>
      <c r="R227" s="94" t="s">
        <v>154</v>
      </c>
      <c r="S227" s="94" t="s">
        <v>168</v>
      </c>
      <c r="T227" s="433"/>
      <c r="U227" s="94" t="s">
        <v>150</v>
      </c>
      <c r="V227" s="94" t="s">
        <v>151</v>
      </c>
      <c r="W227" s="94" t="s">
        <v>154</v>
      </c>
      <c r="X227" s="94" t="s">
        <v>168</v>
      </c>
      <c r="Y227" s="433"/>
      <c r="Z227" s="94" t="s">
        <v>150</v>
      </c>
      <c r="AA227" s="94" t="s">
        <v>151</v>
      </c>
      <c r="AB227" s="94" t="s">
        <v>154</v>
      </c>
      <c r="AC227" s="94" t="s">
        <v>168</v>
      </c>
      <c r="AD227" s="433"/>
      <c r="AE227" s="94" t="s">
        <v>150</v>
      </c>
      <c r="AF227" s="94" t="s">
        <v>151</v>
      </c>
      <c r="AG227" s="94" t="s">
        <v>154</v>
      </c>
      <c r="AH227" s="94" t="s">
        <v>168</v>
      </c>
      <c r="AI227" s="433"/>
      <c r="AJ227" s="94" t="s">
        <v>150</v>
      </c>
      <c r="AK227" s="94" t="s">
        <v>151</v>
      </c>
      <c r="AL227" s="94" t="s">
        <v>154</v>
      </c>
      <c r="AM227" s="94" t="s">
        <v>168</v>
      </c>
      <c r="AN227" s="433"/>
      <c r="AO227" s="94" t="s">
        <v>150</v>
      </c>
      <c r="AP227" s="94" t="s">
        <v>151</v>
      </c>
      <c r="AQ227" s="94" t="s">
        <v>154</v>
      </c>
      <c r="AR227" s="94" t="s">
        <v>168</v>
      </c>
      <c r="AS227" s="433"/>
      <c r="AT227" s="94" t="s">
        <v>150</v>
      </c>
      <c r="AU227" s="94" t="s">
        <v>151</v>
      </c>
      <c r="AV227" s="94" t="s">
        <v>154</v>
      </c>
      <c r="AW227" s="94" t="s">
        <v>168</v>
      </c>
      <c r="AX227" s="433"/>
    </row>
    <row r="228" spans="2:50" hidden="1">
      <c r="B228" s="435" t="s">
        <v>234</v>
      </c>
      <c r="C228" s="95">
        <f>C205</f>
        <v>1</v>
      </c>
      <c r="D228" s="95" t="s">
        <v>428</v>
      </c>
      <c r="E228" s="95">
        <v>20</v>
      </c>
      <c r="F228" s="95">
        <v>2400</v>
      </c>
      <c r="G228" s="178">
        <f>F228/E228</f>
        <v>120</v>
      </c>
      <c r="H228" s="435">
        <f>AVERAGE(G228:G245)</f>
        <v>138.65062984258032</v>
      </c>
      <c r="I228" s="154">
        <f t="shared" ref="I228:I245" si="232">IFERROR(AVERAGE(P228,U228,Z228,AE228,AJ228,AO228,AT228),"")</f>
        <v>20</v>
      </c>
      <c r="J228" s="154">
        <f t="shared" ref="J228:J245" si="233">IFERROR(AVERAGE(Q228,V228,AA228,AF228,AK228,AP228,AU228),"")</f>
        <v>2297.8307402444875</v>
      </c>
      <c r="K228" s="155">
        <f t="shared" ref="K228:K245" si="234">IFERROR(AVERAGE(R228,W228,AB228,AG228,AL228,AQ228,AV228),"")</f>
        <v>114.89153701222438</v>
      </c>
      <c r="L228" s="437">
        <f>IFERROR(AVERAGE(K228:K245),"-")</f>
        <v>132.73286641992172</v>
      </c>
      <c r="M228" s="154">
        <f>IFERROR(RANK(K228, K$228:K$245),"")</f>
        <v>17</v>
      </c>
      <c r="N228" s="463"/>
      <c r="O228" s="463"/>
      <c r="P228" s="95">
        <v>20</v>
      </c>
      <c r="Q228" s="152">
        <v>2285.3571428571436</v>
      </c>
      <c r="R228" s="178">
        <f>IFERROR(Q228/P228,"")</f>
        <v>114.26785714285718</v>
      </c>
      <c r="S228" s="95">
        <f>IFERROR(RANK(R228, R$228:R$245),"")</f>
        <v>17</v>
      </c>
      <c r="T228" s="460">
        <f>AVERAGE(R228:R245)</f>
        <v>132.61610201057803</v>
      </c>
      <c r="U228" s="95">
        <v>20</v>
      </c>
      <c r="V228" s="152">
        <v>2317.2689075630233</v>
      </c>
      <c r="W228" s="178">
        <f>IFERROR(V228/U228,"")</f>
        <v>115.86344537815117</v>
      </c>
      <c r="X228" s="95">
        <f>IFERROR(RANK(W228, W$228:W$245),"")</f>
        <v>17</v>
      </c>
      <c r="Y228" s="460">
        <f>AVERAGE(W228:W245)</f>
        <v>132.60696764654804</v>
      </c>
      <c r="Z228" s="95">
        <v>20</v>
      </c>
      <c r="AA228" s="152">
        <v>2296.8750000000009</v>
      </c>
      <c r="AB228" s="178">
        <f>IFERROR(AA228/Z228,"")</f>
        <v>114.84375000000004</v>
      </c>
      <c r="AC228" s="95">
        <f>IFERROR(RANK(AB228, AB$228:AB$245),"")</f>
        <v>18</v>
      </c>
      <c r="AD228" s="460">
        <f>AVERAGE(AB228:AB245)</f>
        <v>132.74877444287824</v>
      </c>
      <c r="AE228" s="95">
        <v>20</v>
      </c>
      <c r="AF228" s="152">
        <v>2308.6363636363635</v>
      </c>
      <c r="AG228" s="178">
        <f>IFERROR(AF228/AE228,"")</f>
        <v>115.43181818181817</v>
      </c>
      <c r="AH228" s="95">
        <f>IFERROR(RANK(AG228, AG$228:AG$245),"")</f>
        <v>17</v>
      </c>
      <c r="AI228" s="460">
        <f>AVERAGE(AG228:AG245)</f>
        <v>132.87947158200231</v>
      </c>
      <c r="AJ228" s="95">
        <v>20</v>
      </c>
      <c r="AK228" s="152">
        <v>2294.3750000000005</v>
      </c>
      <c r="AL228" s="178">
        <f>IFERROR(AK228/AJ228,"")</f>
        <v>114.71875000000003</v>
      </c>
      <c r="AM228" s="95">
        <f>IFERROR(RANK(AL228, AL$228:AL$245),"")</f>
        <v>17</v>
      </c>
      <c r="AN228" s="460">
        <f>AVERAGE(AL228:AL245)</f>
        <v>133.19592589488181</v>
      </c>
      <c r="AO228" s="95">
        <v>20</v>
      </c>
      <c r="AP228" s="152">
        <v>2289.2957746478878</v>
      </c>
      <c r="AQ228" s="178">
        <f>IFERROR(AP228/AO228,"")</f>
        <v>114.4647887323944</v>
      </c>
      <c r="AR228" s="95">
        <f>IFERROR(RANK(AQ228, AQ$228:AQ$245),"")</f>
        <v>16</v>
      </c>
      <c r="AS228" s="460">
        <f>AVERAGE(AQ228:AQ245)</f>
        <v>132.95504850597331</v>
      </c>
      <c r="AT228" s="95">
        <v>20</v>
      </c>
      <c r="AU228" s="152">
        <v>2293.0069930069935</v>
      </c>
      <c r="AV228" s="178">
        <f>IFERROR(AU228/AT228,"")</f>
        <v>114.65034965034968</v>
      </c>
      <c r="AW228" s="95">
        <f>IFERROR(RANK(AV228, AV$228:AV$245),"")</f>
        <v>17</v>
      </c>
      <c r="AX228" s="460">
        <f>AVERAGE(AV228:AV245)</f>
        <v>132.99971920920945</v>
      </c>
    </row>
    <row r="229" spans="2:50" hidden="1">
      <c r="B229" s="435"/>
      <c r="C229" s="95">
        <f t="shared" ref="C229:C245" si="235">C206</f>
        <v>2</v>
      </c>
      <c r="D229" s="95" t="s">
        <v>429</v>
      </c>
      <c r="E229" s="95">
        <v>18</v>
      </c>
      <c r="F229" s="95">
        <v>2400</v>
      </c>
      <c r="G229" s="178">
        <f t="shared" ref="G229:G245" si="236">F229/E229</f>
        <v>133.33333333333334</v>
      </c>
      <c r="H229" s="435"/>
      <c r="I229" s="154">
        <f t="shared" si="232"/>
        <v>18</v>
      </c>
      <c r="J229" s="154">
        <f t="shared" si="233"/>
        <v>2293.4151816360145</v>
      </c>
      <c r="K229" s="155">
        <f t="shared" si="234"/>
        <v>127.41195453533415</v>
      </c>
      <c r="L229" s="438"/>
      <c r="M229" s="154">
        <f t="shared" ref="M229:M245" si="237">IFERROR(RANK(K229, K$228:K$245),"")</f>
        <v>10</v>
      </c>
      <c r="N229" s="463"/>
      <c r="O229" s="463"/>
      <c r="P229" s="95">
        <v>18</v>
      </c>
      <c r="Q229" s="152">
        <v>2305.7158312297161</v>
      </c>
      <c r="R229" s="178">
        <f t="shared" ref="R229:R245" si="238">IFERROR(Q229/P229,"")</f>
        <v>128.09532395720646</v>
      </c>
      <c r="S229" s="95">
        <f t="shared" ref="S229:S245" si="239">IFERROR(RANK(R229, R$228:R$245),"")</f>
        <v>8</v>
      </c>
      <c r="T229" s="461"/>
      <c r="U229" s="95">
        <v>18</v>
      </c>
      <c r="V229" s="152">
        <v>2292.7272727272725</v>
      </c>
      <c r="W229" s="178">
        <f t="shared" ref="W229:W245" si="240">IFERROR(V229/U229,"")</f>
        <v>127.37373737373736</v>
      </c>
      <c r="X229" s="95">
        <f t="shared" ref="X229:X245" si="241">IFERROR(RANK(W229, W$228:W$245),"")</f>
        <v>8</v>
      </c>
      <c r="Y229" s="461"/>
      <c r="Z229" s="95">
        <v>18</v>
      </c>
      <c r="AA229" s="152">
        <v>2287.5862068965512</v>
      </c>
      <c r="AB229" s="178">
        <f t="shared" ref="AB229:AB245" si="242">IFERROR(AA229/Z229,"")</f>
        <v>127.08812260536395</v>
      </c>
      <c r="AC229" s="95">
        <f t="shared" ref="AC229:AC245" si="243">IFERROR(RANK(AB229, AB$228:AB$245),"")</f>
        <v>10</v>
      </c>
      <c r="AD229" s="461"/>
      <c r="AE229" s="95">
        <v>18</v>
      </c>
      <c r="AF229" s="152">
        <v>2288.4705882352937</v>
      </c>
      <c r="AG229" s="178">
        <f t="shared" ref="AG229:AG245" si="244">IFERROR(AF229/AE229,"")</f>
        <v>127.13725490196076</v>
      </c>
      <c r="AH229" s="95">
        <f t="shared" ref="AH229:AH245" si="245">IFERROR(RANK(AG229, AG$228:AG$245),"")</f>
        <v>12</v>
      </c>
      <c r="AI229" s="461"/>
      <c r="AJ229" s="95">
        <v>18</v>
      </c>
      <c r="AK229" s="152">
        <v>2301.098901098901</v>
      </c>
      <c r="AL229" s="178">
        <f t="shared" ref="AL229:AL245" si="246">IFERROR(AK229/AJ229,"")</f>
        <v>127.83882783882784</v>
      </c>
      <c r="AM229" s="95">
        <f t="shared" ref="AM229:AM245" si="247">IFERROR(RANK(AL229, AL$228:AL$245),"")</f>
        <v>9</v>
      </c>
      <c r="AN229" s="461"/>
      <c r="AO229" s="95">
        <v>18</v>
      </c>
      <c r="AP229" s="152">
        <v>2294.5833333333339</v>
      </c>
      <c r="AQ229" s="178">
        <f t="shared" ref="AQ229:AQ245" si="248">IFERROR(AP229/AO229,"")</f>
        <v>127.47685185185189</v>
      </c>
      <c r="AR229" s="95">
        <f t="shared" ref="AR229:AR245" si="249">IFERROR(RANK(AQ229, AQ$228:AQ$245),"")</f>
        <v>10</v>
      </c>
      <c r="AS229" s="461"/>
      <c r="AT229" s="95">
        <v>18</v>
      </c>
      <c r="AU229" s="152">
        <v>2283.7241379310349</v>
      </c>
      <c r="AV229" s="178">
        <f t="shared" ref="AV229:AV245" si="250">IFERROR(AU229/AT229,"")</f>
        <v>126.87356321839083</v>
      </c>
      <c r="AW229" s="95">
        <f t="shared" ref="AW229:AW245" si="251">IFERROR(RANK(AV229, AV$228:AV$245),"")</f>
        <v>11</v>
      </c>
      <c r="AX229" s="461"/>
    </row>
    <row r="230" spans="2:50" hidden="1">
      <c r="B230" s="435"/>
      <c r="C230" s="95">
        <f t="shared" si="235"/>
        <v>3</v>
      </c>
      <c r="D230" s="95" t="s">
        <v>430</v>
      </c>
      <c r="E230" s="95">
        <v>18</v>
      </c>
      <c r="F230" s="95">
        <v>2400</v>
      </c>
      <c r="G230" s="178">
        <f t="shared" si="236"/>
        <v>133.33333333333334</v>
      </c>
      <c r="H230" s="435"/>
      <c r="I230" s="154">
        <f t="shared" si="232"/>
        <v>18</v>
      </c>
      <c r="J230" s="154">
        <f t="shared" si="233"/>
        <v>2288.5586829465788</v>
      </c>
      <c r="K230" s="155">
        <f t="shared" si="234"/>
        <v>127.1421490525877</v>
      </c>
      <c r="L230" s="438"/>
      <c r="M230" s="154">
        <f t="shared" si="237"/>
        <v>12</v>
      </c>
      <c r="N230" s="463"/>
      <c r="O230" s="463"/>
      <c r="P230" s="95">
        <v>18</v>
      </c>
      <c r="Q230" s="152">
        <v>2290.9228611500707</v>
      </c>
      <c r="R230" s="178">
        <f t="shared" si="238"/>
        <v>127.27349228611504</v>
      </c>
      <c r="S230" s="95">
        <f t="shared" si="239"/>
        <v>12</v>
      </c>
      <c r="T230" s="461"/>
      <c r="U230" s="95">
        <v>18</v>
      </c>
      <c r="V230" s="152">
        <v>2290.3571428571431</v>
      </c>
      <c r="W230" s="178">
        <f t="shared" si="240"/>
        <v>127.24206349206351</v>
      </c>
      <c r="X230" s="95">
        <f t="shared" si="241"/>
        <v>10</v>
      </c>
      <c r="Y230" s="461"/>
      <c r="Z230" s="95">
        <v>18</v>
      </c>
      <c r="AA230" s="152">
        <v>2280.0000000000009</v>
      </c>
      <c r="AB230" s="178">
        <f t="shared" si="242"/>
        <v>126.66666666666671</v>
      </c>
      <c r="AC230" s="95">
        <f t="shared" si="243"/>
        <v>12</v>
      </c>
      <c r="AD230" s="461"/>
      <c r="AE230" s="95">
        <v>18</v>
      </c>
      <c r="AF230" s="152">
        <v>2297.7358490566035</v>
      </c>
      <c r="AG230" s="178">
        <f t="shared" si="244"/>
        <v>127.65199161425575</v>
      </c>
      <c r="AH230" s="95">
        <f t="shared" si="245"/>
        <v>9</v>
      </c>
      <c r="AI230" s="461"/>
      <c r="AJ230" s="95">
        <v>18</v>
      </c>
      <c r="AK230" s="152">
        <v>2286.7796610169498</v>
      </c>
      <c r="AL230" s="178">
        <f t="shared" si="246"/>
        <v>127.04331450094166</v>
      </c>
      <c r="AM230" s="95">
        <f t="shared" si="247"/>
        <v>11</v>
      </c>
      <c r="AN230" s="461"/>
      <c r="AO230" s="95">
        <v>18</v>
      </c>
      <c r="AP230" s="152">
        <v>2284.1587098276664</v>
      </c>
      <c r="AQ230" s="178">
        <f t="shared" si="248"/>
        <v>126.89770610153703</v>
      </c>
      <c r="AR230" s="95">
        <f t="shared" si="249"/>
        <v>11</v>
      </c>
      <c r="AS230" s="461"/>
      <c r="AT230" s="95">
        <v>18</v>
      </c>
      <c r="AU230" s="152">
        <v>2289.9565567176182</v>
      </c>
      <c r="AV230" s="178">
        <f t="shared" si="250"/>
        <v>127.21980870653435</v>
      </c>
      <c r="AW230" s="95">
        <f t="shared" si="251"/>
        <v>10</v>
      </c>
      <c r="AX230" s="461"/>
    </row>
    <row r="231" spans="2:50" hidden="1">
      <c r="B231" s="435"/>
      <c r="C231" s="95">
        <f t="shared" si="235"/>
        <v>4</v>
      </c>
      <c r="D231" s="95" t="s">
        <v>431</v>
      </c>
      <c r="E231" s="95">
        <v>18</v>
      </c>
      <c r="F231" s="95">
        <v>2400</v>
      </c>
      <c r="G231" s="178">
        <f t="shared" si="236"/>
        <v>133.33333333333334</v>
      </c>
      <c r="H231" s="435"/>
      <c r="I231" s="154">
        <f t="shared" si="232"/>
        <v>18</v>
      </c>
      <c r="J231" s="154">
        <f t="shared" si="233"/>
        <v>2300.7341715775274</v>
      </c>
      <c r="K231" s="155">
        <f t="shared" si="234"/>
        <v>127.81856508764042</v>
      </c>
      <c r="L231" s="438"/>
      <c r="M231" s="154">
        <f t="shared" si="237"/>
        <v>8</v>
      </c>
      <c r="N231" s="463"/>
      <c r="O231" s="463"/>
      <c r="P231" s="95">
        <v>18</v>
      </c>
      <c r="Q231" s="152">
        <v>2299.5180722891569</v>
      </c>
      <c r="R231" s="178">
        <f t="shared" si="238"/>
        <v>127.75100401606427</v>
      </c>
      <c r="S231" s="95">
        <f t="shared" si="239"/>
        <v>9</v>
      </c>
      <c r="T231" s="461"/>
      <c r="U231" s="95">
        <v>18</v>
      </c>
      <c r="V231" s="152">
        <v>2291.5068493150684</v>
      </c>
      <c r="W231" s="178">
        <f t="shared" si="240"/>
        <v>127.30593607305936</v>
      </c>
      <c r="X231" s="95">
        <f t="shared" si="241"/>
        <v>9</v>
      </c>
      <c r="Y231" s="461"/>
      <c r="Z231" s="95">
        <v>18</v>
      </c>
      <c r="AA231" s="152">
        <v>2309.4117647058833</v>
      </c>
      <c r="AB231" s="178">
        <f t="shared" si="242"/>
        <v>128.30065359477129</v>
      </c>
      <c r="AC231" s="95">
        <f t="shared" si="243"/>
        <v>8</v>
      </c>
      <c r="AD231" s="461"/>
      <c r="AE231" s="95">
        <v>18</v>
      </c>
      <c r="AF231" s="152">
        <v>2302.5000000000009</v>
      </c>
      <c r="AG231" s="178">
        <f t="shared" si="244"/>
        <v>127.91666666666671</v>
      </c>
      <c r="AH231" s="95">
        <f t="shared" si="245"/>
        <v>8</v>
      </c>
      <c r="AI231" s="461"/>
      <c r="AJ231" s="289"/>
      <c r="AK231" s="290"/>
      <c r="AL231" s="291" t="str">
        <f t="shared" si="246"/>
        <v/>
      </c>
      <c r="AM231" s="289" t="str">
        <f t="shared" si="247"/>
        <v/>
      </c>
      <c r="AN231" s="461"/>
      <c r="AO231" s="289"/>
      <c r="AP231" s="290"/>
      <c r="AQ231" s="291" t="str">
        <f t="shared" si="248"/>
        <v/>
      </c>
      <c r="AR231" s="289" t="str">
        <f t="shared" si="249"/>
        <v/>
      </c>
      <c r="AS231" s="461"/>
      <c r="AT231" s="289"/>
      <c r="AU231" s="290"/>
      <c r="AV231" s="291" t="str">
        <f t="shared" si="250"/>
        <v/>
      </c>
      <c r="AW231" s="289" t="str">
        <f t="shared" si="251"/>
        <v/>
      </c>
      <c r="AX231" s="461"/>
    </row>
    <row r="232" spans="2:50" hidden="1">
      <c r="B232" s="435"/>
      <c r="C232" s="95">
        <f t="shared" si="235"/>
        <v>5</v>
      </c>
      <c r="D232" s="95" t="s">
        <v>432</v>
      </c>
      <c r="E232" s="95">
        <v>16</v>
      </c>
      <c r="F232" s="95">
        <v>2400</v>
      </c>
      <c r="G232" s="178">
        <f t="shared" si="236"/>
        <v>150</v>
      </c>
      <c r="H232" s="435"/>
      <c r="I232" s="154">
        <f t="shared" si="232"/>
        <v>16</v>
      </c>
      <c r="J232" s="154">
        <f t="shared" si="233"/>
        <v>2314.2078073181196</v>
      </c>
      <c r="K232" s="155">
        <f t="shared" si="234"/>
        <v>144.63798795738248</v>
      </c>
      <c r="L232" s="438"/>
      <c r="M232" s="154">
        <f t="shared" si="237"/>
        <v>5</v>
      </c>
      <c r="N232" s="463"/>
      <c r="O232" s="463"/>
      <c r="P232" s="95">
        <v>16</v>
      </c>
      <c r="Q232" s="152">
        <v>2294.1176470588243</v>
      </c>
      <c r="R232" s="178">
        <f t="shared" si="238"/>
        <v>143.38235294117652</v>
      </c>
      <c r="S232" s="95">
        <f t="shared" si="239"/>
        <v>5</v>
      </c>
      <c r="T232" s="461"/>
      <c r="U232" s="95">
        <v>16</v>
      </c>
      <c r="V232" s="152">
        <v>2306.086956521739</v>
      </c>
      <c r="W232" s="178">
        <f t="shared" si="240"/>
        <v>144.13043478260869</v>
      </c>
      <c r="X232" s="95">
        <f t="shared" si="241"/>
        <v>5</v>
      </c>
      <c r="Y232" s="461"/>
      <c r="Z232" s="95">
        <v>16</v>
      </c>
      <c r="AA232" s="152">
        <v>2318.1818181818148</v>
      </c>
      <c r="AB232" s="178">
        <f t="shared" si="242"/>
        <v>144.88636363636343</v>
      </c>
      <c r="AC232" s="95">
        <f t="shared" si="243"/>
        <v>5</v>
      </c>
      <c r="AD232" s="461"/>
      <c r="AE232" s="95">
        <v>16</v>
      </c>
      <c r="AF232" s="152">
        <v>2323.6363636363662</v>
      </c>
      <c r="AG232" s="178">
        <f t="shared" si="244"/>
        <v>145.22727272727289</v>
      </c>
      <c r="AH232" s="95">
        <f t="shared" si="245"/>
        <v>5</v>
      </c>
      <c r="AI232" s="461"/>
      <c r="AJ232" s="95">
        <v>16</v>
      </c>
      <c r="AK232" s="152">
        <v>2341.6666666666652</v>
      </c>
      <c r="AL232" s="178">
        <f t="shared" si="246"/>
        <v>146.35416666666657</v>
      </c>
      <c r="AM232" s="95">
        <f t="shared" si="247"/>
        <v>5</v>
      </c>
      <c r="AN232" s="461"/>
      <c r="AO232" s="95">
        <v>16</v>
      </c>
      <c r="AP232" s="152">
        <v>2324.4444444444457</v>
      </c>
      <c r="AQ232" s="178">
        <f t="shared" si="248"/>
        <v>145.27777777777786</v>
      </c>
      <c r="AR232" s="95">
        <f t="shared" si="249"/>
        <v>5</v>
      </c>
      <c r="AS232" s="461"/>
      <c r="AT232" s="95">
        <v>16</v>
      </c>
      <c r="AU232" s="152">
        <v>2291.3207547169823</v>
      </c>
      <c r="AV232" s="178">
        <f t="shared" si="250"/>
        <v>143.20754716981139</v>
      </c>
      <c r="AW232" s="95">
        <f t="shared" si="251"/>
        <v>5</v>
      </c>
      <c r="AX232" s="461"/>
    </row>
    <row r="233" spans="2:50" hidden="1">
      <c r="B233" s="435"/>
      <c r="C233" s="95">
        <f t="shared" si="235"/>
        <v>6</v>
      </c>
      <c r="D233" s="95" t="s">
        <v>433</v>
      </c>
      <c r="E233" s="95">
        <v>18</v>
      </c>
      <c r="F233" s="95">
        <v>2400</v>
      </c>
      <c r="G233" s="178">
        <f t="shared" si="236"/>
        <v>133.33333333333334</v>
      </c>
      <c r="H233" s="435"/>
      <c r="I233" s="154">
        <f t="shared" si="232"/>
        <v>18</v>
      </c>
      <c r="J233" s="154">
        <f t="shared" si="233"/>
        <v>2291.9810768630091</v>
      </c>
      <c r="K233" s="155">
        <f t="shared" si="234"/>
        <v>127.33228204794497</v>
      </c>
      <c r="L233" s="438"/>
      <c r="M233" s="154">
        <f t="shared" si="237"/>
        <v>11</v>
      </c>
      <c r="N233" s="463"/>
      <c r="O233" s="463"/>
      <c r="P233" s="95">
        <v>18</v>
      </c>
      <c r="Q233" s="152">
        <v>2292.039618488629</v>
      </c>
      <c r="R233" s="178">
        <f t="shared" si="238"/>
        <v>127.33553436047939</v>
      </c>
      <c r="S233" s="95">
        <f t="shared" si="239"/>
        <v>10</v>
      </c>
      <c r="T233" s="461"/>
      <c r="U233" s="95">
        <v>18</v>
      </c>
      <c r="V233" s="152">
        <v>2282.0547945205471</v>
      </c>
      <c r="W233" s="178">
        <f t="shared" si="240"/>
        <v>126.78082191780817</v>
      </c>
      <c r="X233" s="95">
        <f t="shared" si="241"/>
        <v>12</v>
      </c>
      <c r="Y233" s="461"/>
      <c r="Z233" s="95">
        <v>18</v>
      </c>
      <c r="AA233" s="152">
        <v>2286.1313868613142</v>
      </c>
      <c r="AB233" s="178">
        <f t="shared" si="242"/>
        <v>127.00729927007302</v>
      </c>
      <c r="AC233" s="95">
        <f t="shared" si="243"/>
        <v>11</v>
      </c>
      <c r="AD233" s="461"/>
      <c r="AE233" s="95">
        <v>18</v>
      </c>
      <c r="AF233" s="152">
        <v>2294.6341463414637</v>
      </c>
      <c r="AG233" s="178">
        <f t="shared" si="244"/>
        <v>127.47967479674799</v>
      </c>
      <c r="AH233" s="95">
        <f t="shared" si="245"/>
        <v>10</v>
      </c>
      <c r="AI233" s="461"/>
      <c r="AJ233" s="95">
        <v>18</v>
      </c>
      <c r="AK233" s="152">
        <v>2293.4883720930234</v>
      </c>
      <c r="AL233" s="178">
        <f t="shared" si="246"/>
        <v>127.41602067183463</v>
      </c>
      <c r="AM233" s="95">
        <f t="shared" si="247"/>
        <v>10</v>
      </c>
      <c r="AN233" s="461"/>
      <c r="AO233" s="95">
        <v>18</v>
      </c>
      <c r="AP233" s="152">
        <v>2295.4001721170398</v>
      </c>
      <c r="AQ233" s="178">
        <f t="shared" si="248"/>
        <v>127.52223178428</v>
      </c>
      <c r="AR233" s="95">
        <f t="shared" si="249"/>
        <v>9</v>
      </c>
      <c r="AS233" s="461"/>
      <c r="AT233" s="95">
        <v>18</v>
      </c>
      <c r="AU233" s="152">
        <v>2300.1190476190477</v>
      </c>
      <c r="AV233" s="178">
        <f t="shared" si="250"/>
        <v>127.78439153439155</v>
      </c>
      <c r="AW233" s="95">
        <f t="shared" si="251"/>
        <v>8</v>
      </c>
      <c r="AX233" s="461"/>
    </row>
    <row r="234" spans="2:50" hidden="1">
      <c r="B234" s="435"/>
      <c r="C234" s="95">
        <f t="shared" si="235"/>
        <v>7</v>
      </c>
      <c r="D234" s="95" t="s">
        <v>434</v>
      </c>
      <c r="E234" s="95">
        <v>20</v>
      </c>
      <c r="F234" s="95">
        <v>2400</v>
      </c>
      <c r="G234" s="178">
        <f t="shared" si="236"/>
        <v>120</v>
      </c>
      <c r="H234" s="435"/>
      <c r="I234" s="154">
        <f t="shared" si="232"/>
        <v>20</v>
      </c>
      <c r="J234" s="154">
        <f t="shared" si="233"/>
        <v>2294.9114406144413</v>
      </c>
      <c r="K234" s="155">
        <f t="shared" si="234"/>
        <v>114.74557203072207</v>
      </c>
      <c r="L234" s="438"/>
      <c r="M234" s="154">
        <f t="shared" si="237"/>
        <v>18</v>
      </c>
      <c r="N234" s="463"/>
      <c r="O234" s="463"/>
      <c r="P234" s="95">
        <v>20</v>
      </c>
      <c r="Q234" s="152">
        <v>2282.686567164179</v>
      </c>
      <c r="R234" s="178">
        <f t="shared" si="238"/>
        <v>114.13432835820895</v>
      </c>
      <c r="S234" s="95">
        <f t="shared" si="239"/>
        <v>18</v>
      </c>
      <c r="T234" s="461"/>
      <c r="U234" s="95">
        <v>20</v>
      </c>
      <c r="V234" s="152">
        <v>2298.2142857142876</v>
      </c>
      <c r="W234" s="178">
        <f t="shared" si="240"/>
        <v>114.91071428571438</v>
      </c>
      <c r="X234" s="95">
        <f t="shared" si="241"/>
        <v>18</v>
      </c>
      <c r="Y234" s="461"/>
      <c r="Z234" s="95">
        <v>20</v>
      </c>
      <c r="AA234" s="152">
        <v>2299.024390243902</v>
      </c>
      <c r="AB234" s="178">
        <f t="shared" si="242"/>
        <v>114.9512195121951</v>
      </c>
      <c r="AC234" s="95">
        <f t="shared" si="243"/>
        <v>17</v>
      </c>
      <c r="AD234" s="461"/>
      <c r="AE234" s="95">
        <v>20</v>
      </c>
      <c r="AF234" s="152">
        <v>2286.1538461538448</v>
      </c>
      <c r="AG234" s="178">
        <f t="shared" si="244"/>
        <v>114.30769230769224</v>
      </c>
      <c r="AH234" s="95">
        <f t="shared" si="245"/>
        <v>18</v>
      </c>
      <c r="AI234" s="461"/>
      <c r="AJ234" s="95">
        <v>20</v>
      </c>
      <c r="AK234" s="152">
        <v>2296</v>
      </c>
      <c r="AL234" s="178">
        <f t="shared" si="246"/>
        <v>114.8</v>
      </c>
      <c r="AM234" s="95">
        <f t="shared" si="247"/>
        <v>16</v>
      </c>
      <c r="AN234" s="461"/>
      <c r="AO234" s="95">
        <v>20</v>
      </c>
      <c r="AP234" s="152">
        <v>2289.166666666667</v>
      </c>
      <c r="AQ234" s="178">
        <f t="shared" si="248"/>
        <v>114.45833333333334</v>
      </c>
      <c r="AR234" s="95">
        <f t="shared" si="249"/>
        <v>17</v>
      </c>
      <c r="AS234" s="461"/>
      <c r="AT234" s="95">
        <v>20</v>
      </c>
      <c r="AU234" s="152">
        <v>2313.1343283582091</v>
      </c>
      <c r="AV234" s="178">
        <f t="shared" si="250"/>
        <v>115.65671641791046</v>
      </c>
      <c r="AW234" s="95">
        <f t="shared" si="251"/>
        <v>16</v>
      </c>
      <c r="AX234" s="461"/>
    </row>
    <row r="235" spans="2:50" hidden="1">
      <c r="B235" s="435"/>
      <c r="C235" s="95">
        <f t="shared" si="235"/>
        <v>8</v>
      </c>
      <c r="D235" s="95" t="s">
        <v>436</v>
      </c>
      <c r="E235" s="95">
        <v>19</v>
      </c>
      <c r="F235" s="95">
        <v>2400</v>
      </c>
      <c r="G235" s="178">
        <f t="shared" si="236"/>
        <v>126.31578947368421</v>
      </c>
      <c r="H235" s="435"/>
      <c r="I235" s="154">
        <f t="shared" si="232"/>
        <v>19</v>
      </c>
      <c r="J235" s="154">
        <f t="shared" si="233"/>
        <v>2292.3381157481708</v>
      </c>
      <c r="K235" s="155">
        <f t="shared" si="234"/>
        <v>120.64937451306162</v>
      </c>
      <c r="L235" s="438"/>
      <c r="M235" s="154">
        <f t="shared" si="237"/>
        <v>16</v>
      </c>
      <c r="N235" s="463"/>
      <c r="O235" s="463"/>
      <c r="P235" s="95">
        <v>19</v>
      </c>
      <c r="Q235" s="152">
        <v>2292.9329047810379</v>
      </c>
      <c r="R235" s="178">
        <f t="shared" si="238"/>
        <v>120.680679199002</v>
      </c>
      <c r="S235" s="95">
        <f t="shared" si="239"/>
        <v>16</v>
      </c>
      <c r="T235" s="461"/>
      <c r="U235" s="95">
        <v>19</v>
      </c>
      <c r="V235" s="152">
        <v>2287.4074074074078</v>
      </c>
      <c r="W235" s="178">
        <f t="shared" si="240"/>
        <v>120.38986354775831</v>
      </c>
      <c r="X235" s="95">
        <f t="shared" si="241"/>
        <v>15</v>
      </c>
      <c r="Y235" s="461"/>
      <c r="Z235" s="95">
        <v>19</v>
      </c>
      <c r="AA235" s="152">
        <v>2297.4803149606305</v>
      </c>
      <c r="AB235" s="178">
        <f t="shared" si="242"/>
        <v>120.92001657687528</v>
      </c>
      <c r="AC235" s="95">
        <f t="shared" si="243"/>
        <v>15</v>
      </c>
      <c r="AD235" s="461"/>
      <c r="AE235" s="95">
        <v>19</v>
      </c>
      <c r="AF235" s="152">
        <v>2284.1025641025635</v>
      </c>
      <c r="AG235" s="178">
        <f t="shared" si="244"/>
        <v>120.21592442645071</v>
      </c>
      <c r="AH235" s="95">
        <f t="shared" si="245"/>
        <v>16</v>
      </c>
      <c r="AI235" s="461"/>
      <c r="AJ235" s="95">
        <v>19</v>
      </c>
      <c r="AK235" s="152">
        <v>2287.7419354838712</v>
      </c>
      <c r="AL235" s="178">
        <f t="shared" si="246"/>
        <v>120.40747028862479</v>
      </c>
      <c r="AM235" s="95">
        <f t="shared" si="247"/>
        <v>14</v>
      </c>
      <c r="AN235" s="461"/>
      <c r="AO235" s="95">
        <v>19</v>
      </c>
      <c r="AP235" s="152">
        <v>2298.6545454545449</v>
      </c>
      <c r="AQ235" s="178">
        <f t="shared" si="248"/>
        <v>120.98181818181816</v>
      </c>
      <c r="AR235" s="95">
        <f t="shared" si="249"/>
        <v>12</v>
      </c>
      <c r="AS235" s="461"/>
      <c r="AT235" s="95">
        <v>19</v>
      </c>
      <c r="AU235" s="152">
        <v>2298.0471380471381</v>
      </c>
      <c r="AV235" s="178">
        <f t="shared" si="250"/>
        <v>120.949849370902</v>
      </c>
      <c r="AW235" s="95">
        <f t="shared" si="251"/>
        <v>13</v>
      </c>
      <c r="AX235" s="461"/>
    </row>
    <row r="236" spans="2:50" hidden="1">
      <c r="B236" s="435"/>
      <c r="C236" s="95">
        <f t="shared" si="235"/>
        <v>9</v>
      </c>
      <c r="D236" s="95" t="s">
        <v>437</v>
      </c>
      <c r="E236" s="95">
        <v>18</v>
      </c>
      <c r="F236" s="95">
        <v>2400</v>
      </c>
      <c r="G236" s="178">
        <f t="shared" si="236"/>
        <v>133.33333333333334</v>
      </c>
      <c r="H236" s="435"/>
      <c r="I236" s="154">
        <f t="shared" si="232"/>
        <v>18</v>
      </c>
      <c r="J236" s="154">
        <f t="shared" si="233"/>
        <v>2295.9054499766903</v>
      </c>
      <c r="K236" s="155">
        <f t="shared" si="234"/>
        <v>127.55030277648277</v>
      </c>
      <c r="L236" s="438"/>
      <c r="M236" s="154">
        <f t="shared" si="237"/>
        <v>9</v>
      </c>
      <c r="N236" s="463"/>
      <c r="O236" s="463"/>
      <c r="P236" s="95">
        <v>18</v>
      </c>
      <c r="Q236" s="152">
        <v>2291.875</v>
      </c>
      <c r="R236" s="178">
        <f t="shared" si="238"/>
        <v>127.32638888888889</v>
      </c>
      <c r="S236" s="95">
        <f t="shared" si="239"/>
        <v>11</v>
      </c>
      <c r="T236" s="461"/>
      <c r="U236" s="95">
        <v>18</v>
      </c>
      <c r="V236" s="152">
        <v>2287.4074074074078</v>
      </c>
      <c r="W236" s="178">
        <f t="shared" si="240"/>
        <v>127.07818930041155</v>
      </c>
      <c r="X236" s="95">
        <f t="shared" si="241"/>
        <v>11</v>
      </c>
      <c r="Y236" s="461"/>
      <c r="Z236" s="95">
        <v>18</v>
      </c>
      <c r="AA236" s="152">
        <v>2295.6923076923072</v>
      </c>
      <c r="AB236" s="178">
        <f t="shared" si="242"/>
        <v>127.5384615384615</v>
      </c>
      <c r="AC236" s="95">
        <f t="shared" si="243"/>
        <v>9</v>
      </c>
      <c r="AD236" s="461"/>
      <c r="AE236" s="95">
        <v>18</v>
      </c>
      <c r="AF236" s="152">
        <v>2292.7868852459023</v>
      </c>
      <c r="AG236" s="178">
        <f t="shared" si="244"/>
        <v>127.3770491803279</v>
      </c>
      <c r="AH236" s="95">
        <f t="shared" si="245"/>
        <v>11</v>
      </c>
      <c r="AI236" s="461"/>
      <c r="AJ236" s="95">
        <v>18</v>
      </c>
      <c r="AK236" s="152">
        <v>2306.2500000000027</v>
      </c>
      <c r="AL236" s="178">
        <f t="shared" si="246"/>
        <v>128.12500000000014</v>
      </c>
      <c r="AM236" s="95">
        <f t="shared" si="247"/>
        <v>8</v>
      </c>
      <c r="AN236" s="461"/>
      <c r="AO236" s="95">
        <v>18</v>
      </c>
      <c r="AP236" s="152">
        <v>2302.9787234042537</v>
      </c>
      <c r="AQ236" s="178">
        <f t="shared" si="248"/>
        <v>127.94326241134743</v>
      </c>
      <c r="AR236" s="95">
        <f t="shared" si="249"/>
        <v>8</v>
      </c>
      <c r="AS236" s="461"/>
      <c r="AT236" s="95">
        <v>18</v>
      </c>
      <c r="AU236" s="152">
        <v>2294.3478260869565</v>
      </c>
      <c r="AV236" s="178">
        <f t="shared" si="250"/>
        <v>127.46376811594203</v>
      </c>
      <c r="AW236" s="95">
        <f t="shared" si="251"/>
        <v>9</v>
      </c>
      <c r="AX236" s="461"/>
    </row>
    <row r="237" spans="2:50" hidden="1">
      <c r="B237" s="435"/>
      <c r="C237" s="95">
        <f t="shared" si="235"/>
        <v>10</v>
      </c>
      <c r="D237" s="95" t="s">
        <v>438</v>
      </c>
      <c r="E237" s="95">
        <v>19</v>
      </c>
      <c r="F237" s="95">
        <v>2400</v>
      </c>
      <c r="G237" s="178">
        <f t="shared" si="236"/>
        <v>126.31578947368421</v>
      </c>
      <c r="H237" s="435"/>
      <c r="I237" s="154">
        <f t="shared" si="232"/>
        <v>19</v>
      </c>
      <c r="J237" s="154">
        <f t="shared" si="233"/>
        <v>2296.5519803670463</v>
      </c>
      <c r="K237" s="155">
        <f t="shared" si="234"/>
        <v>120.87115686142349</v>
      </c>
      <c r="L237" s="438"/>
      <c r="M237" s="154">
        <f t="shared" si="237"/>
        <v>15</v>
      </c>
      <c r="N237" s="463"/>
      <c r="O237" s="463"/>
      <c r="P237" s="95">
        <v>19</v>
      </c>
      <c r="Q237" s="152">
        <v>2306.3916083916083</v>
      </c>
      <c r="R237" s="178">
        <f t="shared" si="238"/>
        <v>121.38903202061097</v>
      </c>
      <c r="S237" s="95">
        <f t="shared" si="239"/>
        <v>13</v>
      </c>
      <c r="T237" s="461"/>
      <c r="U237" s="95">
        <v>19</v>
      </c>
      <c r="V237" s="152">
        <v>2318.5128205128203</v>
      </c>
      <c r="W237" s="178">
        <f t="shared" si="240"/>
        <v>122.02699055330633</v>
      </c>
      <c r="X237" s="95">
        <f t="shared" si="241"/>
        <v>13</v>
      </c>
      <c r="Y237" s="461"/>
      <c r="Z237" s="95">
        <v>19</v>
      </c>
      <c r="AA237" s="152">
        <v>2289.7674418604656</v>
      </c>
      <c r="AB237" s="178">
        <f t="shared" si="242"/>
        <v>120.51407588739293</v>
      </c>
      <c r="AC237" s="95">
        <f t="shared" si="243"/>
        <v>16</v>
      </c>
      <c r="AD237" s="461"/>
      <c r="AE237" s="95">
        <v>19</v>
      </c>
      <c r="AF237" s="152">
        <v>2291.5662650602412</v>
      </c>
      <c r="AG237" s="178">
        <f t="shared" si="244"/>
        <v>120.60875079264427</v>
      </c>
      <c r="AH237" s="95">
        <f t="shared" si="245"/>
        <v>15</v>
      </c>
      <c r="AI237" s="461"/>
      <c r="AJ237" s="95">
        <v>19</v>
      </c>
      <c r="AK237" s="152">
        <v>2283.4883720930238</v>
      </c>
      <c r="AL237" s="178">
        <f t="shared" si="246"/>
        <v>120.18359853121179</v>
      </c>
      <c r="AM237" s="95">
        <f t="shared" si="247"/>
        <v>15</v>
      </c>
      <c r="AN237" s="461"/>
      <c r="AO237" s="95">
        <v>19</v>
      </c>
      <c r="AP237" s="152">
        <v>2294.4186046511632</v>
      </c>
      <c r="AQ237" s="178">
        <f t="shared" si="248"/>
        <v>120.75887392900859</v>
      </c>
      <c r="AR237" s="95">
        <f t="shared" si="249"/>
        <v>14</v>
      </c>
      <c r="AS237" s="461"/>
      <c r="AT237" s="95">
        <v>19</v>
      </c>
      <c r="AU237" s="152">
        <v>2291.71875</v>
      </c>
      <c r="AV237" s="178">
        <f t="shared" si="250"/>
        <v>120.61677631578948</v>
      </c>
      <c r="AW237" s="95">
        <f t="shared" si="251"/>
        <v>15</v>
      </c>
      <c r="AX237" s="461"/>
    </row>
    <row r="238" spans="2:50" hidden="1">
      <c r="B238" s="435"/>
      <c r="C238" s="95">
        <f t="shared" si="235"/>
        <v>11</v>
      </c>
      <c r="D238" s="95" t="s">
        <v>440</v>
      </c>
      <c r="E238" s="95">
        <v>19</v>
      </c>
      <c r="F238" s="95">
        <v>2400</v>
      </c>
      <c r="G238" s="178">
        <f t="shared" si="236"/>
        <v>126.31578947368421</v>
      </c>
      <c r="H238" s="435"/>
      <c r="I238" s="154">
        <f t="shared" si="232"/>
        <v>19</v>
      </c>
      <c r="J238" s="154">
        <f t="shared" si="233"/>
        <v>2307.4412859659051</v>
      </c>
      <c r="K238" s="155">
        <f t="shared" si="234"/>
        <v>121.44427820873184</v>
      </c>
      <c r="L238" s="438"/>
      <c r="M238" s="154">
        <f t="shared" si="237"/>
        <v>13</v>
      </c>
      <c r="N238" s="463"/>
      <c r="O238" s="463"/>
      <c r="P238" s="95">
        <v>19</v>
      </c>
      <c r="Q238" s="152">
        <v>2304.7058823529424</v>
      </c>
      <c r="R238" s="178">
        <f t="shared" si="238"/>
        <v>121.30030959752328</v>
      </c>
      <c r="S238" s="95">
        <f t="shared" si="239"/>
        <v>14</v>
      </c>
      <c r="T238" s="461"/>
      <c r="U238" s="95">
        <v>19</v>
      </c>
      <c r="V238" s="152">
        <v>2283</v>
      </c>
      <c r="W238" s="178">
        <f t="shared" si="240"/>
        <v>120.15789473684211</v>
      </c>
      <c r="X238" s="95">
        <f t="shared" si="241"/>
        <v>16</v>
      </c>
      <c r="Y238" s="461"/>
      <c r="Z238" s="95">
        <v>19</v>
      </c>
      <c r="AA238" s="152">
        <v>2333.0232558139528</v>
      </c>
      <c r="AB238" s="178">
        <f t="shared" si="242"/>
        <v>122.79069767441857</v>
      </c>
      <c r="AC238" s="95">
        <f t="shared" si="243"/>
        <v>13</v>
      </c>
      <c r="AD238" s="461"/>
      <c r="AE238" s="95">
        <v>19</v>
      </c>
      <c r="AF238" s="152">
        <v>2332.3076923076919</v>
      </c>
      <c r="AG238" s="178">
        <f t="shared" si="244"/>
        <v>122.75303643724695</v>
      </c>
      <c r="AH238" s="95">
        <f t="shared" si="245"/>
        <v>13</v>
      </c>
      <c r="AI238" s="461"/>
      <c r="AJ238" s="95">
        <v>19</v>
      </c>
      <c r="AK238" s="152">
        <v>2317.6744186046508</v>
      </c>
      <c r="AL238" s="178">
        <f t="shared" si="246"/>
        <v>121.98286413708688</v>
      </c>
      <c r="AM238" s="95">
        <f t="shared" si="247"/>
        <v>12</v>
      </c>
      <c r="AN238" s="461"/>
      <c r="AO238" s="95">
        <v>19</v>
      </c>
      <c r="AP238" s="152">
        <v>2283.1168831168825</v>
      </c>
      <c r="AQ238" s="178">
        <f t="shared" si="248"/>
        <v>120.16404647983592</v>
      </c>
      <c r="AR238" s="95">
        <f t="shared" si="249"/>
        <v>15</v>
      </c>
      <c r="AS238" s="461"/>
      <c r="AT238" s="95">
        <v>19</v>
      </c>
      <c r="AU238" s="152">
        <v>2298.2608695652184</v>
      </c>
      <c r="AV238" s="178">
        <f t="shared" si="250"/>
        <v>120.96109839816938</v>
      </c>
      <c r="AW238" s="95">
        <f t="shared" si="251"/>
        <v>12</v>
      </c>
      <c r="AX238" s="461"/>
    </row>
    <row r="239" spans="2:50" hidden="1">
      <c r="B239" s="435"/>
      <c r="C239" s="95">
        <f t="shared" si="235"/>
        <v>12</v>
      </c>
      <c r="D239" s="95" t="s">
        <v>441</v>
      </c>
      <c r="E239" s="95">
        <v>15</v>
      </c>
      <c r="F239" s="95">
        <v>2400</v>
      </c>
      <c r="G239" s="178">
        <f t="shared" si="236"/>
        <v>160</v>
      </c>
      <c r="H239" s="435"/>
      <c r="I239" s="154">
        <f t="shared" si="232"/>
        <v>15</v>
      </c>
      <c r="J239" s="154">
        <f t="shared" si="233"/>
        <v>2288.0112688366708</v>
      </c>
      <c r="K239" s="155">
        <f t="shared" si="234"/>
        <v>152.53408458911142</v>
      </c>
      <c r="L239" s="438"/>
      <c r="M239" s="154">
        <f t="shared" si="237"/>
        <v>4</v>
      </c>
      <c r="N239" s="463"/>
      <c r="O239" s="463"/>
      <c r="P239" s="95">
        <v>15</v>
      </c>
      <c r="Q239" s="152">
        <v>2285.1223321186881</v>
      </c>
      <c r="R239" s="178">
        <f t="shared" si="238"/>
        <v>152.34148880791253</v>
      </c>
      <c r="S239" s="95">
        <f t="shared" si="239"/>
        <v>4</v>
      </c>
      <c r="T239" s="461"/>
      <c r="U239" s="95">
        <v>15</v>
      </c>
      <c r="V239" s="152">
        <v>2287.5929203539822</v>
      </c>
      <c r="W239" s="178">
        <f t="shared" si="240"/>
        <v>152.50619469026549</v>
      </c>
      <c r="X239" s="95">
        <f t="shared" si="241"/>
        <v>3</v>
      </c>
      <c r="Y239" s="461"/>
      <c r="Z239" s="95">
        <v>15</v>
      </c>
      <c r="AA239" s="152">
        <v>2290.909090909091</v>
      </c>
      <c r="AB239" s="178">
        <f t="shared" si="242"/>
        <v>152.72727272727272</v>
      </c>
      <c r="AC239" s="95">
        <f t="shared" si="243"/>
        <v>3</v>
      </c>
      <c r="AD239" s="461"/>
      <c r="AE239" s="95">
        <v>15</v>
      </c>
      <c r="AF239" s="152">
        <v>2285.5737704918038</v>
      </c>
      <c r="AG239" s="178">
        <f t="shared" si="244"/>
        <v>152.37158469945359</v>
      </c>
      <c r="AH239" s="95">
        <f t="shared" si="245"/>
        <v>4</v>
      </c>
      <c r="AI239" s="461"/>
      <c r="AJ239" s="95">
        <v>15</v>
      </c>
      <c r="AK239" s="152">
        <v>2283.7894736842104</v>
      </c>
      <c r="AL239" s="178">
        <f t="shared" si="246"/>
        <v>152.25263157894736</v>
      </c>
      <c r="AM239" s="95">
        <f t="shared" si="247"/>
        <v>3</v>
      </c>
      <c r="AN239" s="461"/>
      <c r="AO239" s="95">
        <v>15</v>
      </c>
      <c r="AP239" s="152">
        <v>2291.3867488443766</v>
      </c>
      <c r="AQ239" s="178">
        <f t="shared" si="248"/>
        <v>152.75911658962511</v>
      </c>
      <c r="AR239" s="95">
        <f t="shared" si="249"/>
        <v>4</v>
      </c>
      <c r="AS239" s="461"/>
      <c r="AT239" s="95">
        <v>15</v>
      </c>
      <c r="AU239" s="152">
        <v>2291.704545454546</v>
      </c>
      <c r="AV239" s="178">
        <f t="shared" si="250"/>
        <v>152.78030303030306</v>
      </c>
      <c r="AW239" s="95">
        <f t="shared" si="251"/>
        <v>4</v>
      </c>
      <c r="AX239" s="461"/>
    </row>
    <row r="240" spans="2:50" hidden="1">
      <c r="B240" s="435"/>
      <c r="C240" s="95">
        <f t="shared" si="235"/>
        <v>13</v>
      </c>
      <c r="D240" s="95" t="s">
        <v>442</v>
      </c>
      <c r="E240" s="95">
        <v>15</v>
      </c>
      <c r="F240" s="95">
        <v>2400</v>
      </c>
      <c r="G240" s="178">
        <f t="shared" si="236"/>
        <v>160</v>
      </c>
      <c r="H240" s="435"/>
      <c r="I240" s="154">
        <f t="shared" si="232"/>
        <v>15</v>
      </c>
      <c r="J240" s="154">
        <f t="shared" si="233"/>
        <v>2295.6690054930809</v>
      </c>
      <c r="K240" s="155">
        <f t="shared" si="234"/>
        <v>153.04460036620543</v>
      </c>
      <c r="L240" s="438"/>
      <c r="M240" s="154">
        <f t="shared" si="237"/>
        <v>2</v>
      </c>
      <c r="N240" s="463"/>
      <c r="O240" s="463"/>
      <c r="P240" s="95">
        <v>15</v>
      </c>
      <c r="Q240" s="152">
        <v>2290.9090909090919</v>
      </c>
      <c r="R240" s="178">
        <f t="shared" si="238"/>
        <v>152.7272727272728</v>
      </c>
      <c r="S240" s="95">
        <f t="shared" si="239"/>
        <v>2</v>
      </c>
      <c r="T240" s="461"/>
      <c r="U240" s="95">
        <v>15</v>
      </c>
      <c r="V240" s="152">
        <v>2283.8709677419347</v>
      </c>
      <c r="W240" s="178">
        <f t="shared" si="240"/>
        <v>152.25806451612897</v>
      </c>
      <c r="X240" s="95">
        <f t="shared" si="241"/>
        <v>4</v>
      </c>
      <c r="Y240" s="461"/>
      <c r="Z240" s="95">
        <v>15</v>
      </c>
      <c r="AA240" s="152">
        <v>2295.862068965519</v>
      </c>
      <c r="AB240" s="178">
        <f t="shared" si="242"/>
        <v>153.05747126436793</v>
      </c>
      <c r="AC240" s="95">
        <f t="shared" si="243"/>
        <v>2</v>
      </c>
      <c r="AD240" s="461"/>
      <c r="AE240" s="95">
        <v>15</v>
      </c>
      <c r="AF240" s="152">
        <v>2309.2857142857138</v>
      </c>
      <c r="AG240" s="178">
        <f t="shared" si="244"/>
        <v>153.95238095238091</v>
      </c>
      <c r="AH240" s="95">
        <f t="shared" si="245"/>
        <v>2</v>
      </c>
      <c r="AI240" s="461"/>
      <c r="AJ240" s="95">
        <v>15</v>
      </c>
      <c r="AK240" s="152">
        <v>2285.3333333333335</v>
      </c>
      <c r="AL240" s="178">
        <f t="shared" si="246"/>
        <v>152.35555555555555</v>
      </c>
      <c r="AM240" s="95">
        <f t="shared" si="247"/>
        <v>2</v>
      </c>
      <c r="AN240" s="461"/>
      <c r="AO240" s="95">
        <v>15</v>
      </c>
      <c r="AP240" s="152">
        <v>2306.2953995157395</v>
      </c>
      <c r="AQ240" s="178">
        <f t="shared" si="248"/>
        <v>153.75302663438262</v>
      </c>
      <c r="AR240" s="95">
        <f t="shared" si="249"/>
        <v>2</v>
      </c>
      <c r="AS240" s="461"/>
      <c r="AT240" s="95">
        <v>15</v>
      </c>
      <c r="AU240" s="152">
        <v>2298.1264637002341</v>
      </c>
      <c r="AV240" s="178">
        <f t="shared" si="250"/>
        <v>153.20843091334893</v>
      </c>
      <c r="AW240" s="95">
        <f t="shared" si="251"/>
        <v>2</v>
      </c>
      <c r="AX240" s="461"/>
    </row>
    <row r="241" spans="2:50" hidden="1">
      <c r="B241" s="435"/>
      <c r="C241" s="95">
        <f t="shared" si="235"/>
        <v>14</v>
      </c>
      <c r="D241" s="95" t="s">
        <v>632</v>
      </c>
      <c r="E241" s="95">
        <v>17</v>
      </c>
      <c r="F241" s="95">
        <v>2400</v>
      </c>
      <c r="G241" s="178">
        <f t="shared" si="236"/>
        <v>141.1764705882353</v>
      </c>
      <c r="H241" s="435"/>
      <c r="I241" s="154">
        <f t="shared" si="232"/>
        <v>17</v>
      </c>
      <c r="J241" s="154">
        <f t="shared" si="233"/>
        <v>2317.8508703376865</v>
      </c>
      <c r="K241" s="155">
        <f t="shared" si="234"/>
        <v>136.34416884339336</v>
      </c>
      <c r="L241" s="438"/>
      <c r="M241" s="154">
        <f t="shared" si="237"/>
        <v>6</v>
      </c>
      <c r="N241" s="463"/>
      <c r="O241" s="463"/>
      <c r="P241" s="95">
        <v>17</v>
      </c>
      <c r="Q241" s="152">
        <v>2323.5294117647068</v>
      </c>
      <c r="R241" s="178">
        <f t="shared" si="238"/>
        <v>136.67820069204157</v>
      </c>
      <c r="S241" s="95">
        <f t="shared" si="239"/>
        <v>6</v>
      </c>
      <c r="T241" s="461"/>
      <c r="U241" s="95">
        <v>17</v>
      </c>
      <c r="V241" s="152">
        <v>2319.5454545454545</v>
      </c>
      <c r="W241" s="178">
        <f t="shared" si="240"/>
        <v>136.44385026737967</v>
      </c>
      <c r="X241" s="95">
        <f t="shared" si="241"/>
        <v>6</v>
      </c>
      <c r="Y241" s="461"/>
      <c r="Z241" s="95">
        <v>17</v>
      </c>
      <c r="AA241" s="152">
        <v>2313.1034482758637</v>
      </c>
      <c r="AB241" s="178">
        <f t="shared" si="242"/>
        <v>136.06490872210964</v>
      </c>
      <c r="AC241" s="95">
        <f t="shared" si="243"/>
        <v>6</v>
      </c>
      <c r="AD241" s="461"/>
      <c r="AE241" s="95">
        <v>17</v>
      </c>
      <c r="AF241" s="152">
        <v>2322.2222222222235</v>
      </c>
      <c r="AG241" s="178">
        <f t="shared" si="244"/>
        <v>136.60130718954255</v>
      </c>
      <c r="AH241" s="95">
        <f t="shared" si="245"/>
        <v>6</v>
      </c>
      <c r="AI241" s="461"/>
      <c r="AJ241" s="95">
        <v>17</v>
      </c>
      <c r="AK241" s="152">
        <v>2346.0000000000023</v>
      </c>
      <c r="AL241" s="178">
        <f t="shared" si="246"/>
        <v>138.00000000000014</v>
      </c>
      <c r="AM241" s="95">
        <f t="shared" si="247"/>
        <v>6</v>
      </c>
      <c r="AN241" s="461"/>
      <c r="AO241" s="95">
        <v>17</v>
      </c>
      <c r="AP241" s="152">
        <v>2285.5555555555566</v>
      </c>
      <c r="AQ241" s="178">
        <f t="shared" si="248"/>
        <v>134.44444444444451</v>
      </c>
      <c r="AR241" s="95">
        <f t="shared" si="249"/>
        <v>7</v>
      </c>
      <c r="AS241" s="461"/>
      <c r="AT241" s="95">
        <v>17</v>
      </c>
      <c r="AU241" s="152">
        <v>2315.0000000000005</v>
      </c>
      <c r="AV241" s="178">
        <f t="shared" si="250"/>
        <v>136.17647058823533</v>
      </c>
      <c r="AW241" s="95">
        <f t="shared" si="251"/>
        <v>6</v>
      </c>
      <c r="AX241" s="461"/>
    </row>
    <row r="242" spans="2:50" hidden="1">
      <c r="B242" s="435"/>
      <c r="C242" s="95">
        <f t="shared" si="235"/>
        <v>15</v>
      </c>
      <c r="D242" s="95" t="s">
        <v>672</v>
      </c>
      <c r="E242" s="95">
        <v>19</v>
      </c>
      <c r="F242" s="95">
        <v>2400</v>
      </c>
      <c r="G242" s="178">
        <f t="shared" si="236"/>
        <v>126.31578947368421</v>
      </c>
      <c r="H242" s="435"/>
      <c r="I242" s="154">
        <f t="shared" si="232"/>
        <v>19</v>
      </c>
      <c r="J242" s="154">
        <f t="shared" si="233"/>
        <v>2300.8482257277269</v>
      </c>
      <c r="K242" s="155">
        <f t="shared" si="234"/>
        <v>121.0972750383014</v>
      </c>
      <c r="L242" s="438"/>
      <c r="M242" s="154">
        <f t="shared" si="237"/>
        <v>14</v>
      </c>
      <c r="N242" s="463"/>
      <c r="O242" s="463"/>
      <c r="P242" s="95">
        <v>19</v>
      </c>
      <c r="Q242" s="152">
        <v>2303.1428571428569</v>
      </c>
      <c r="R242" s="178">
        <f t="shared" si="238"/>
        <v>121.21804511278194</v>
      </c>
      <c r="S242" s="95">
        <f t="shared" si="239"/>
        <v>15</v>
      </c>
      <c r="T242" s="461"/>
      <c r="U242" s="95">
        <v>19</v>
      </c>
      <c r="V242" s="152">
        <v>2287.6470588235284</v>
      </c>
      <c r="W242" s="178">
        <f t="shared" si="240"/>
        <v>120.40247678018571</v>
      </c>
      <c r="X242" s="95">
        <f t="shared" si="241"/>
        <v>14</v>
      </c>
      <c r="Y242" s="461"/>
      <c r="Z242" s="95">
        <v>19</v>
      </c>
      <c r="AA242" s="152">
        <v>2307.6315789473692</v>
      </c>
      <c r="AB242" s="178">
        <f t="shared" si="242"/>
        <v>121.45429362880891</v>
      </c>
      <c r="AC242" s="95">
        <f t="shared" si="243"/>
        <v>14</v>
      </c>
      <c r="AD242" s="461"/>
      <c r="AE242" s="95">
        <v>19</v>
      </c>
      <c r="AF242" s="152">
        <v>2309.1428571428578</v>
      </c>
      <c r="AG242" s="178">
        <f t="shared" si="244"/>
        <v>121.5338345864662</v>
      </c>
      <c r="AH242" s="95">
        <f t="shared" si="245"/>
        <v>14</v>
      </c>
      <c r="AI242" s="461"/>
      <c r="AJ242" s="95">
        <v>19</v>
      </c>
      <c r="AK242" s="152">
        <v>2306.052631578948</v>
      </c>
      <c r="AL242" s="178">
        <f t="shared" si="246"/>
        <v>121.37119113573411</v>
      </c>
      <c r="AM242" s="95">
        <f t="shared" si="247"/>
        <v>13</v>
      </c>
      <c r="AN242" s="461"/>
      <c r="AO242" s="95">
        <v>19</v>
      </c>
      <c r="AP242" s="152">
        <v>2294.4827586206898</v>
      </c>
      <c r="AQ242" s="178">
        <f t="shared" si="248"/>
        <v>120.76225045372051</v>
      </c>
      <c r="AR242" s="95">
        <f t="shared" si="249"/>
        <v>13</v>
      </c>
      <c r="AS242" s="461"/>
      <c r="AT242" s="95">
        <v>19</v>
      </c>
      <c r="AU242" s="152">
        <v>2297.8378378378379</v>
      </c>
      <c r="AV242" s="178">
        <f t="shared" si="250"/>
        <v>120.93883357041253</v>
      </c>
      <c r="AW242" s="95">
        <f t="shared" si="251"/>
        <v>14</v>
      </c>
      <c r="AX242" s="461"/>
    </row>
    <row r="243" spans="2:50" hidden="1">
      <c r="B243" s="435"/>
      <c r="C243" s="95">
        <f t="shared" si="235"/>
        <v>16</v>
      </c>
      <c r="D243" s="95" t="s">
        <v>693</v>
      </c>
      <c r="E243" s="95">
        <v>17</v>
      </c>
      <c r="F243" s="95">
        <v>2400</v>
      </c>
      <c r="G243" s="178">
        <f t="shared" si="236"/>
        <v>141.1764705882353</v>
      </c>
      <c r="H243" s="435"/>
      <c r="I243" s="154">
        <f t="shared" si="232"/>
        <v>17</v>
      </c>
      <c r="J243" s="154">
        <f t="shared" si="233"/>
        <v>2295.2278584265132</v>
      </c>
      <c r="K243" s="155">
        <f t="shared" si="234"/>
        <v>135.01340343685371</v>
      </c>
      <c r="L243" s="438"/>
      <c r="M243" s="154">
        <f t="shared" si="237"/>
        <v>7</v>
      </c>
      <c r="N243" s="463"/>
      <c r="O243" s="463"/>
      <c r="P243" s="95">
        <v>17</v>
      </c>
      <c r="Q243" s="152">
        <v>2296.3993453355151</v>
      </c>
      <c r="R243" s="178">
        <f t="shared" si="238"/>
        <v>135.08231443150089</v>
      </c>
      <c r="S243" s="95">
        <f t="shared" si="239"/>
        <v>7</v>
      </c>
      <c r="T243" s="461"/>
      <c r="U243" s="95">
        <v>17</v>
      </c>
      <c r="V243" s="152">
        <v>2286.4705882352951</v>
      </c>
      <c r="W243" s="178">
        <f t="shared" si="240"/>
        <v>134.49826989619382</v>
      </c>
      <c r="X243" s="95">
        <f t="shared" si="241"/>
        <v>7</v>
      </c>
      <c r="Y243" s="461"/>
      <c r="Z243" s="95">
        <v>17</v>
      </c>
      <c r="AA243" s="152">
        <v>2283.3333333333339</v>
      </c>
      <c r="AB243" s="178">
        <f t="shared" si="242"/>
        <v>134.31372549019611</v>
      </c>
      <c r="AC243" s="95">
        <f t="shared" si="243"/>
        <v>7</v>
      </c>
      <c r="AD243" s="461"/>
      <c r="AE243" s="95">
        <v>17</v>
      </c>
      <c r="AF243" s="152">
        <v>2291.4705882352937</v>
      </c>
      <c r="AG243" s="178">
        <f t="shared" si="244"/>
        <v>134.79238754325257</v>
      </c>
      <c r="AH243" s="95">
        <f t="shared" si="245"/>
        <v>7</v>
      </c>
      <c r="AI243" s="461"/>
      <c r="AJ243" s="95">
        <v>17</v>
      </c>
      <c r="AK243" s="152">
        <v>2311.2000000000012</v>
      </c>
      <c r="AL243" s="178">
        <f t="shared" si="246"/>
        <v>135.95294117647066</v>
      </c>
      <c r="AM243" s="95">
        <f t="shared" si="247"/>
        <v>7</v>
      </c>
      <c r="AN243" s="461"/>
      <c r="AO243" s="95">
        <v>17</v>
      </c>
      <c r="AP243" s="152">
        <v>2305.7211538461547</v>
      </c>
      <c r="AQ243" s="178">
        <f t="shared" si="248"/>
        <v>135.63065610859735</v>
      </c>
      <c r="AR243" s="95">
        <f t="shared" si="249"/>
        <v>6</v>
      </c>
      <c r="AS243" s="461"/>
      <c r="AT243" s="95">
        <v>17</v>
      </c>
      <c r="AU243" s="152">
        <v>2292</v>
      </c>
      <c r="AV243" s="178">
        <f t="shared" si="250"/>
        <v>134.8235294117647</v>
      </c>
      <c r="AW243" s="95">
        <f t="shared" si="251"/>
        <v>7</v>
      </c>
      <c r="AX243" s="461"/>
    </row>
    <row r="244" spans="2:50" hidden="1">
      <c r="B244" s="435"/>
      <c r="C244" s="95">
        <f t="shared" si="235"/>
        <v>17</v>
      </c>
      <c r="D244" s="95" t="s">
        <v>694</v>
      </c>
      <c r="E244" s="95">
        <v>15</v>
      </c>
      <c r="F244" s="95">
        <v>2400</v>
      </c>
      <c r="G244" s="178">
        <f t="shared" si="236"/>
        <v>160</v>
      </c>
      <c r="H244" s="435"/>
      <c r="I244" s="154">
        <f t="shared" si="232"/>
        <v>15</v>
      </c>
      <c r="J244" s="154">
        <f t="shared" si="233"/>
        <v>2289.328362870875</v>
      </c>
      <c r="K244" s="155">
        <f t="shared" si="234"/>
        <v>152.62189085805832</v>
      </c>
      <c r="L244" s="438"/>
      <c r="M244" s="154">
        <f t="shared" si="237"/>
        <v>3</v>
      </c>
      <c r="N244" s="463"/>
      <c r="O244" s="463"/>
      <c r="P244" s="95">
        <v>15</v>
      </c>
      <c r="Q244" s="152">
        <v>2288.1477966101693</v>
      </c>
      <c r="R244" s="178">
        <f t="shared" si="238"/>
        <v>152.54318644067794</v>
      </c>
      <c r="S244" s="95">
        <f t="shared" si="239"/>
        <v>3</v>
      </c>
      <c r="T244" s="461"/>
      <c r="U244" s="95">
        <v>15</v>
      </c>
      <c r="V244" s="152">
        <v>2294.0536130536129</v>
      </c>
      <c r="W244" s="178">
        <f t="shared" si="240"/>
        <v>152.93690753690754</v>
      </c>
      <c r="X244" s="95">
        <f t="shared" si="241"/>
        <v>2</v>
      </c>
      <c r="Y244" s="461"/>
      <c r="Z244" s="95">
        <v>15</v>
      </c>
      <c r="AA244" s="152">
        <v>2283.5294117647063</v>
      </c>
      <c r="AB244" s="178">
        <f t="shared" si="242"/>
        <v>152.2352941176471</v>
      </c>
      <c r="AC244" s="95">
        <f t="shared" si="243"/>
        <v>4</v>
      </c>
      <c r="AD244" s="461"/>
      <c r="AE244" s="95">
        <v>15</v>
      </c>
      <c r="AF244" s="152">
        <v>2287.2727272727275</v>
      </c>
      <c r="AG244" s="178">
        <f t="shared" si="244"/>
        <v>152.4848484848485</v>
      </c>
      <c r="AH244" s="95">
        <f t="shared" si="245"/>
        <v>3</v>
      </c>
      <c r="AI244" s="461"/>
      <c r="AJ244" s="95">
        <v>15</v>
      </c>
      <c r="AK244" s="152">
        <v>2282.4418604651155</v>
      </c>
      <c r="AL244" s="178">
        <f t="shared" si="246"/>
        <v>152.16279069767435</v>
      </c>
      <c r="AM244" s="95">
        <f t="shared" si="247"/>
        <v>4</v>
      </c>
      <c r="AN244" s="461"/>
      <c r="AO244" s="95">
        <v>15</v>
      </c>
      <c r="AP244" s="152">
        <v>2294.8588235294128</v>
      </c>
      <c r="AQ244" s="178">
        <f t="shared" si="248"/>
        <v>152.99058823529418</v>
      </c>
      <c r="AR244" s="95">
        <f t="shared" si="249"/>
        <v>3</v>
      </c>
      <c r="AS244" s="461"/>
      <c r="AT244" s="95">
        <v>15</v>
      </c>
      <c r="AU244" s="152">
        <v>2294.9943074003804</v>
      </c>
      <c r="AV244" s="178">
        <f t="shared" si="250"/>
        <v>152.99962049335869</v>
      </c>
      <c r="AW244" s="95">
        <f t="shared" si="251"/>
        <v>3</v>
      </c>
      <c r="AX244" s="461"/>
    </row>
    <row r="245" spans="2:50" hidden="1">
      <c r="B245" s="435"/>
      <c r="C245" s="95">
        <f t="shared" si="235"/>
        <v>18</v>
      </c>
      <c r="D245" s="95" t="s">
        <v>703</v>
      </c>
      <c r="E245" s="95">
        <v>14</v>
      </c>
      <c r="F245" s="95">
        <v>2400</v>
      </c>
      <c r="G245" s="178">
        <f t="shared" si="236"/>
        <v>171.42857142857142</v>
      </c>
      <c r="H245" s="435"/>
      <c r="I245" s="154">
        <f t="shared" si="232"/>
        <v>14</v>
      </c>
      <c r="J245" s="154">
        <f t="shared" si="233"/>
        <v>2296.5741728038433</v>
      </c>
      <c r="K245" s="155">
        <f t="shared" si="234"/>
        <v>164.04101234313163</v>
      </c>
      <c r="L245" s="439"/>
      <c r="M245" s="154">
        <f t="shared" si="237"/>
        <v>1</v>
      </c>
      <c r="N245" s="447"/>
      <c r="O245" s="447"/>
      <c r="P245" s="95">
        <v>14</v>
      </c>
      <c r="Q245" s="152">
        <v>2289.8823529411761</v>
      </c>
      <c r="R245" s="178">
        <f t="shared" si="238"/>
        <v>163.56302521008402</v>
      </c>
      <c r="S245" s="95">
        <f t="shared" si="239"/>
        <v>1</v>
      </c>
      <c r="T245" s="462"/>
      <c r="U245" s="95">
        <v>14</v>
      </c>
      <c r="V245" s="152">
        <v>2304.6738751307998</v>
      </c>
      <c r="W245" s="178">
        <f t="shared" si="240"/>
        <v>164.61956250934284</v>
      </c>
      <c r="X245" s="95">
        <f t="shared" si="241"/>
        <v>1</v>
      </c>
      <c r="Y245" s="462"/>
      <c r="Z245" s="95">
        <v>14</v>
      </c>
      <c r="AA245" s="152">
        <v>2297.6470588235302</v>
      </c>
      <c r="AB245" s="178">
        <f t="shared" si="242"/>
        <v>164.11764705882359</v>
      </c>
      <c r="AC245" s="95">
        <f t="shared" si="243"/>
        <v>1</v>
      </c>
      <c r="AD245" s="462"/>
      <c r="AE245" s="95">
        <v>14</v>
      </c>
      <c r="AF245" s="152">
        <v>2295.8181818181815</v>
      </c>
      <c r="AG245" s="178">
        <f t="shared" si="244"/>
        <v>163.98701298701297</v>
      </c>
      <c r="AH245" s="95">
        <f t="shared" si="245"/>
        <v>1</v>
      </c>
      <c r="AI245" s="462"/>
      <c r="AJ245" s="95">
        <v>14</v>
      </c>
      <c r="AK245" s="152">
        <v>2287.118644067797</v>
      </c>
      <c r="AL245" s="178">
        <f t="shared" si="246"/>
        <v>163.36561743341409</v>
      </c>
      <c r="AM245" s="95">
        <f t="shared" si="247"/>
        <v>1</v>
      </c>
      <c r="AN245" s="462"/>
      <c r="AO245" s="95">
        <v>14</v>
      </c>
      <c r="AP245" s="152">
        <v>2295.3007217321579</v>
      </c>
      <c r="AQ245" s="178">
        <f t="shared" si="248"/>
        <v>163.950051552297</v>
      </c>
      <c r="AR245" s="95">
        <f t="shared" si="249"/>
        <v>1</v>
      </c>
      <c r="AS245" s="462"/>
      <c r="AT245" s="95">
        <v>14</v>
      </c>
      <c r="AU245" s="152">
        <v>2305.5783751132581</v>
      </c>
      <c r="AV245" s="178">
        <f t="shared" si="250"/>
        <v>164.68416965094701</v>
      </c>
      <c r="AW245" s="95">
        <f t="shared" si="251"/>
        <v>1</v>
      </c>
      <c r="AX245" s="462"/>
    </row>
    <row r="246" spans="2:50" ht="15.75" hidden="1">
      <c r="B246" s="443" t="s">
        <v>167</v>
      </c>
      <c r="C246" s="444"/>
      <c r="D246" s="444"/>
      <c r="E246" s="444"/>
      <c r="F246" s="444"/>
      <c r="G246" s="444"/>
      <c r="H246" s="444"/>
      <c r="I246" s="151"/>
      <c r="J246" s="151"/>
      <c r="K246" s="151"/>
      <c r="L246" s="151"/>
      <c r="M246" s="151"/>
      <c r="N246" s="433" t="s">
        <v>159</v>
      </c>
      <c r="O246" s="446" t="s">
        <v>106</v>
      </c>
      <c r="P246" s="448">
        <f>AT223+1</f>
        <v>45944</v>
      </c>
      <c r="Q246" s="435"/>
      <c r="R246" s="435"/>
      <c r="S246" s="435"/>
      <c r="T246" s="435"/>
      <c r="U246" s="448">
        <f>P246+1</f>
        <v>45945</v>
      </c>
      <c r="V246" s="435"/>
      <c r="W246" s="435"/>
      <c r="X246" s="435"/>
      <c r="Y246" s="435"/>
      <c r="Z246" s="448">
        <f>U246+1</f>
        <v>45946</v>
      </c>
      <c r="AA246" s="435"/>
      <c r="AB246" s="435"/>
      <c r="AC246" s="435"/>
      <c r="AD246" s="435"/>
      <c r="AE246" s="448">
        <f>Z246+1</f>
        <v>45947</v>
      </c>
      <c r="AF246" s="435"/>
      <c r="AG246" s="435"/>
      <c r="AH246" s="435"/>
      <c r="AI246" s="435"/>
      <c r="AJ246" s="448">
        <f>AE246+1</f>
        <v>45948</v>
      </c>
      <c r="AK246" s="435"/>
      <c r="AL246" s="435"/>
      <c r="AM246" s="435"/>
      <c r="AN246" s="435"/>
      <c r="AO246" s="448">
        <f>AJ246+1</f>
        <v>45949</v>
      </c>
      <c r="AP246" s="435"/>
      <c r="AQ246" s="435"/>
      <c r="AR246" s="435"/>
      <c r="AS246" s="435"/>
      <c r="AT246" s="448">
        <f>AO246+1</f>
        <v>45950</v>
      </c>
      <c r="AU246" s="435"/>
      <c r="AV246" s="435"/>
      <c r="AW246" s="435"/>
      <c r="AX246" s="435"/>
    </row>
    <row r="247" spans="2:50" ht="15.75" hidden="1">
      <c r="B247" s="445"/>
      <c r="C247" s="445"/>
      <c r="D247" s="445"/>
      <c r="E247" s="445"/>
      <c r="F247" s="445"/>
      <c r="G247" s="445"/>
      <c r="H247" s="445"/>
      <c r="I247" s="151"/>
      <c r="J247" s="151"/>
      <c r="K247" s="151"/>
      <c r="L247" s="151"/>
      <c r="M247" s="151"/>
      <c r="N247" s="433"/>
      <c r="O247" s="447"/>
      <c r="P247" s="448" t="s">
        <v>120</v>
      </c>
      <c r="Q247" s="435"/>
      <c r="R247" s="435"/>
      <c r="S247" s="435"/>
      <c r="T247" s="435"/>
      <c r="U247" s="448" t="s">
        <v>114</v>
      </c>
      <c r="V247" s="435"/>
      <c r="W247" s="435"/>
      <c r="X247" s="435"/>
      <c r="Y247" s="435"/>
      <c r="Z247" s="448" t="s">
        <v>115</v>
      </c>
      <c r="AA247" s="435"/>
      <c r="AB247" s="435"/>
      <c r="AC247" s="435"/>
      <c r="AD247" s="435"/>
      <c r="AE247" s="448" t="s">
        <v>116</v>
      </c>
      <c r="AF247" s="435"/>
      <c r="AG247" s="435"/>
      <c r="AH247" s="435"/>
      <c r="AI247" s="435"/>
      <c r="AJ247" s="448" t="s">
        <v>117</v>
      </c>
      <c r="AK247" s="435"/>
      <c r="AL247" s="435"/>
      <c r="AM247" s="435"/>
      <c r="AN247" s="435"/>
      <c r="AO247" s="448" t="s">
        <v>118</v>
      </c>
      <c r="AP247" s="435"/>
      <c r="AQ247" s="435"/>
      <c r="AR247" s="435"/>
      <c r="AS247" s="435"/>
      <c r="AT247" s="448" t="s">
        <v>119</v>
      </c>
      <c r="AU247" s="435"/>
      <c r="AV247" s="435"/>
      <c r="AW247" s="435"/>
      <c r="AX247" s="435"/>
    </row>
    <row r="248" spans="2:50" hidden="1">
      <c r="B248" s="433" t="s">
        <v>155</v>
      </c>
      <c r="C248" s="433" t="s">
        <v>147</v>
      </c>
      <c r="D248" s="433"/>
      <c r="E248" s="433" t="s">
        <v>149</v>
      </c>
      <c r="F248" s="433"/>
      <c r="G248" s="433"/>
      <c r="H248" s="440" t="s">
        <v>156</v>
      </c>
      <c r="I248" s="434" t="s">
        <v>225</v>
      </c>
      <c r="J248" s="434"/>
      <c r="K248" s="434"/>
      <c r="L248" s="434" t="s">
        <v>156</v>
      </c>
      <c r="M248" s="434" t="s">
        <v>168</v>
      </c>
      <c r="N248" s="446"/>
      <c r="O248" s="446" t="s">
        <v>158</v>
      </c>
      <c r="P248" s="430" t="s">
        <v>152</v>
      </c>
      <c r="Q248" s="431"/>
      <c r="R248" s="431"/>
      <c r="S248" s="432"/>
      <c r="T248" s="433" t="s">
        <v>156</v>
      </c>
      <c r="U248" s="430" t="s">
        <v>152</v>
      </c>
      <c r="V248" s="431"/>
      <c r="W248" s="431"/>
      <c r="X248" s="432"/>
      <c r="Y248" s="433" t="s">
        <v>156</v>
      </c>
      <c r="Z248" s="430" t="s">
        <v>152</v>
      </c>
      <c r="AA248" s="431"/>
      <c r="AB248" s="431"/>
      <c r="AC248" s="432"/>
      <c r="AD248" s="433" t="s">
        <v>156</v>
      </c>
      <c r="AE248" s="430" t="s">
        <v>152</v>
      </c>
      <c r="AF248" s="431"/>
      <c r="AG248" s="431"/>
      <c r="AH248" s="432"/>
      <c r="AI248" s="433" t="s">
        <v>156</v>
      </c>
      <c r="AJ248" s="430" t="s">
        <v>152</v>
      </c>
      <c r="AK248" s="431"/>
      <c r="AL248" s="431"/>
      <c r="AM248" s="432"/>
      <c r="AN248" s="433" t="s">
        <v>156</v>
      </c>
      <c r="AO248" s="430" t="s">
        <v>152</v>
      </c>
      <c r="AP248" s="431"/>
      <c r="AQ248" s="431"/>
      <c r="AR248" s="432"/>
      <c r="AS248" s="433" t="s">
        <v>156</v>
      </c>
      <c r="AT248" s="430" t="s">
        <v>152</v>
      </c>
      <c r="AU248" s="431"/>
      <c r="AV248" s="431"/>
      <c r="AW248" s="432"/>
      <c r="AX248" s="433" t="s">
        <v>156</v>
      </c>
    </row>
    <row r="249" spans="2:50" hidden="1">
      <c r="B249" s="433"/>
      <c r="C249" s="433"/>
      <c r="D249" s="433"/>
      <c r="E249" s="433" t="s">
        <v>148</v>
      </c>
      <c r="F249" s="433"/>
      <c r="G249" s="433"/>
      <c r="H249" s="441"/>
      <c r="I249" s="434" t="s">
        <v>148</v>
      </c>
      <c r="J249" s="434"/>
      <c r="K249" s="434"/>
      <c r="L249" s="434"/>
      <c r="M249" s="434"/>
      <c r="N249" s="463"/>
      <c r="O249" s="463"/>
      <c r="P249" s="430" t="s">
        <v>153</v>
      </c>
      <c r="Q249" s="431"/>
      <c r="R249" s="431"/>
      <c r="S249" s="432"/>
      <c r="T249" s="433"/>
      <c r="U249" s="430" t="s">
        <v>153</v>
      </c>
      <c r="V249" s="431"/>
      <c r="W249" s="431"/>
      <c r="X249" s="432"/>
      <c r="Y249" s="433"/>
      <c r="Z249" s="430" t="s">
        <v>153</v>
      </c>
      <c r="AA249" s="431"/>
      <c r="AB249" s="431"/>
      <c r="AC249" s="432"/>
      <c r="AD249" s="433"/>
      <c r="AE249" s="430" t="s">
        <v>153</v>
      </c>
      <c r="AF249" s="431"/>
      <c r="AG249" s="431"/>
      <c r="AH249" s="432"/>
      <c r="AI249" s="433"/>
      <c r="AJ249" s="430" t="s">
        <v>153</v>
      </c>
      <c r="AK249" s="431"/>
      <c r="AL249" s="431"/>
      <c r="AM249" s="432"/>
      <c r="AN249" s="433"/>
      <c r="AO249" s="430" t="s">
        <v>153</v>
      </c>
      <c r="AP249" s="431"/>
      <c r="AQ249" s="431"/>
      <c r="AR249" s="432"/>
      <c r="AS249" s="433"/>
      <c r="AT249" s="430" t="s">
        <v>153</v>
      </c>
      <c r="AU249" s="431"/>
      <c r="AV249" s="431"/>
      <c r="AW249" s="432"/>
      <c r="AX249" s="433"/>
    </row>
    <row r="250" spans="2:50" hidden="1">
      <c r="B250" s="433"/>
      <c r="C250" s="433"/>
      <c r="D250" s="433"/>
      <c r="E250" s="94" t="s">
        <v>150</v>
      </c>
      <c r="F250" s="94" t="s">
        <v>151</v>
      </c>
      <c r="G250" s="94" t="s">
        <v>154</v>
      </c>
      <c r="H250" s="442"/>
      <c r="I250" s="153" t="s">
        <v>150</v>
      </c>
      <c r="J250" s="153" t="s">
        <v>151</v>
      </c>
      <c r="K250" s="153" t="s">
        <v>154</v>
      </c>
      <c r="L250" s="434"/>
      <c r="M250" s="434"/>
      <c r="N250" s="463"/>
      <c r="O250" s="463"/>
      <c r="P250" s="94" t="s">
        <v>150</v>
      </c>
      <c r="Q250" s="94" t="s">
        <v>151</v>
      </c>
      <c r="R250" s="94" t="s">
        <v>154</v>
      </c>
      <c r="S250" s="94" t="s">
        <v>168</v>
      </c>
      <c r="T250" s="433"/>
      <c r="U250" s="94" t="s">
        <v>150</v>
      </c>
      <c r="V250" s="94" t="s">
        <v>151</v>
      </c>
      <c r="W250" s="94" t="s">
        <v>154</v>
      </c>
      <c r="X250" s="94" t="s">
        <v>168</v>
      </c>
      <c r="Y250" s="433"/>
      <c r="Z250" s="94" t="s">
        <v>150</v>
      </c>
      <c r="AA250" s="94" t="s">
        <v>151</v>
      </c>
      <c r="AB250" s="94" t="s">
        <v>154</v>
      </c>
      <c r="AC250" s="94" t="s">
        <v>168</v>
      </c>
      <c r="AD250" s="433"/>
      <c r="AE250" s="94" t="s">
        <v>150</v>
      </c>
      <c r="AF250" s="94" t="s">
        <v>151</v>
      </c>
      <c r="AG250" s="94" t="s">
        <v>154</v>
      </c>
      <c r="AH250" s="94" t="s">
        <v>168</v>
      </c>
      <c r="AI250" s="433"/>
      <c r="AJ250" s="94" t="s">
        <v>150</v>
      </c>
      <c r="AK250" s="94" t="s">
        <v>151</v>
      </c>
      <c r="AL250" s="94" t="s">
        <v>154</v>
      </c>
      <c r="AM250" s="94" t="s">
        <v>168</v>
      </c>
      <c r="AN250" s="433"/>
      <c r="AO250" s="94" t="s">
        <v>150</v>
      </c>
      <c r="AP250" s="94" t="s">
        <v>151</v>
      </c>
      <c r="AQ250" s="94" t="s">
        <v>154</v>
      </c>
      <c r="AR250" s="94" t="s">
        <v>168</v>
      </c>
      <c r="AS250" s="433"/>
      <c r="AT250" s="94" t="s">
        <v>150</v>
      </c>
      <c r="AU250" s="94" t="s">
        <v>151</v>
      </c>
      <c r="AV250" s="94" t="s">
        <v>154</v>
      </c>
      <c r="AW250" s="94" t="s">
        <v>168</v>
      </c>
      <c r="AX250" s="433"/>
    </row>
    <row r="251" spans="2:50" hidden="1">
      <c r="B251" s="435" t="s">
        <v>234</v>
      </c>
      <c r="C251" s="95">
        <f>C228</f>
        <v>1</v>
      </c>
      <c r="D251" s="95" t="s">
        <v>428</v>
      </c>
      <c r="E251" s="95">
        <v>20</v>
      </c>
      <c r="F251" s="95">
        <v>2400</v>
      </c>
      <c r="G251" s="178">
        <f>F251/E251</f>
        <v>120</v>
      </c>
      <c r="H251" s="435">
        <f>AVERAGE(G251:G268)</f>
        <v>138.96341199018309</v>
      </c>
      <c r="I251" s="154">
        <f t="shared" ref="I251:I268" si="252">IFERROR(AVERAGE(P251,U251,Z251,AE251,AJ251,AO251,AT251),"")</f>
        <v>20</v>
      </c>
      <c r="J251" s="154">
        <f t="shared" ref="J251:J268" si="253">IFERROR(AVERAGE(Q251,V251,AA251,AF251,AK251,AP251,AU251),"")</f>
        <v>2296.4250850620992</v>
      </c>
      <c r="K251" s="155">
        <f t="shared" ref="K251:K268" si="254">IFERROR(AVERAGE(R251,W251,AB251,AG251,AL251,AQ251,AV251),"")</f>
        <v>114.82125425310497</v>
      </c>
      <c r="L251" s="437">
        <f>IFERROR(AVERAGE(K251:K268),"-")</f>
        <v>132.96577500145261</v>
      </c>
      <c r="M251" s="154">
        <f>IFERROR(RANK(K251, K$251:K$268),"")</f>
        <v>16</v>
      </c>
      <c r="N251" s="463"/>
      <c r="O251" s="463"/>
      <c r="P251" s="95">
        <v>20</v>
      </c>
      <c r="Q251" s="152">
        <v>2298.7999999999997</v>
      </c>
      <c r="R251" s="178">
        <f>IFERROR(Q251/P251,"")</f>
        <v>114.93999999999998</v>
      </c>
      <c r="S251" s="95">
        <f>IFERROR(RANK(R251, R$251:R$268),"")</f>
        <v>16</v>
      </c>
      <c r="T251" s="460">
        <f>AVERAGE(R251:R268)</f>
        <v>132.99632588341936</v>
      </c>
      <c r="U251" s="95">
        <v>20</v>
      </c>
      <c r="V251" s="152">
        <v>2306.8896321070247</v>
      </c>
      <c r="W251" s="178">
        <f>IFERROR(V251/U251,"")</f>
        <v>115.34448160535123</v>
      </c>
      <c r="X251" s="95">
        <f>IFERROR(RANK(W251, W$251:W$268),"")</f>
        <v>17</v>
      </c>
      <c r="Y251" s="460">
        <f>AVERAGE(W251:W268)</f>
        <v>132.86808731785885</v>
      </c>
      <c r="Z251" s="95">
        <v>20</v>
      </c>
      <c r="AA251" s="152">
        <v>2284.5186335403737</v>
      </c>
      <c r="AB251" s="178">
        <f>IFERROR(AA251/Z251,"")</f>
        <v>114.22593167701868</v>
      </c>
      <c r="AC251" s="95">
        <f>IFERROR(RANK(AB251, AB$251:AB$268),"")</f>
        <v>17</v>
      </c>
      <c r="AD251" s="460">
        <f>AVERAGE(AB251:AB268)</f>
        <v>133.09352353919402</v>
      </c>
      <c r="AE251" s="95">
        <v>20</v>
      </c>
      <c r="AF251" s="152">
        <v>2301.6666666666665</v>
      </c>
      <c r="AG251" s="178">
        <f>IFERROR(AF251/AE251,"")</f>
        <v>115.08333333333333</v>
      </c>
      <c r="AH251" s="95">
        <f>IFERROR(RANK(AG251, AG$251:AG$268),"")</f>
        <v>17</v>
      </c>
      <c r="AI251" s="460">
        <f>AVERAGE(AG251:AG268)</f>
        <v>133.11684085278193</v>
      </c>
      <c r="AJ251" s="95">
        <v>20</v>
      </c>
      <c r="AK251" s="152">
        <v>2288.9719626168221</v>
      </c>
      <c r="AL251" s="178">
        <f>IFERROR(AK251/AJ251,"")</f>
        <v>114.44859813084111</v>
      </c>
      <c r="AM251" s="95">
        <f>IFERROR(RANK(AL251, AL$251:AL$268),"")</f>
        <v>16</v>
      </c>
      <c r="AN251" s="460">
        <f>AVERAGE(AL251:AL268)</f>
        <v>132.99060607413335</v>
      </c>
      <c r="AO251" s="95">
        <v>20</v>
      </c>
      <c r="AP251" s="152">
        <v>2299.6211017196147</v>
      </c>
      <c r="AQ251" s="178">
        <f>IFERROR(AP251/AO251,"")</f>
        <v>114.98105508598073</v>
      </c>
      <c r="AR251" s="95">
        <f>IFERROR(RANK(AQ251, AQ$251:AQ$268),"")</f>
        <v>16</v>
      </c>
      <c r="AS251" s="460">
        <f>AVERAGE(AQ251:AQ268)</f>
        <v>132.91097760795037</v>
      </c>
      <c r="AT251" s="95">
        <v>20</v>
      </c>
      <c r="AU251" s="152">
        <v>2294.5075987841938</v>
      </c>
      <c r="AV251" s="178">
        <f>IFERROR(AU251/AT251,"")</f>
        <v>114.72537993920969</v>
      </c>
      <c r="AW251" s="95">
        <f>IFERROR(RANK(AV251, AV$251:AV$268),"")</f>
        <v>16</v>
      </c>
      <c r="AX251" s="460">
        <f>AVERAGE(AV251:AV268)</f>
        <v>132.78406373483023</v>
      </c>
    </row>
    <row r="252" spans="2:50" hidden="1">
      <c r="B252" s="435"/>
      <c r="C252" s="95">
        <f t="shared" ref="C252:C268" si="255">C229</f>
        <v>2</v>
      </c>
      <c r="D252" s="95" t="s">
        <v>429</v>
      </c>
      <c r="E252" s="95">
        <v>18</v>
      </c>
      <c r="F252" s="95">
        <v>2400</v>
      </c>
      <c r="G252" s="178">
        <f t="shared" ref="G252:G267" si="256">F252/E252</f>
        <v>133.33333333333334</v>
      </c>
      <c r="H252" s="435"/>
      <c r="I252" s="154">
        <f t="shared" si="252"/>
        <v>18</v>
      </c>
      <c r="J252" s="154">
        <f t="shared" si="253"/>
        <v>2289.8530242165198</v>
      </c>
      <c r="K252" s="155">
        <f t="shared" si="254"/>
        <v>127.21405690091777</v>
      </c>
      <c r="L252" s="438"/>
      <c r="M252" s="154">
        <f t="shared" ref="M252:M268" si="257">IFERROR(RANK(K252, K$251:K$268),"")</f>
        <v>11</v>
      </c>
      <c r="N252" s="463"/>
      <c r="O252" s="463"/>
      <c r="P252" s="95">
        <v>18</v>
      </c>
      <c r="Q252" s="152">
        <v>2287.8082191780827</v>
      </c>
      <c r="R252" s="178">
        <f t="shared" ref="R252:R268" si="258">IFERROR(Q252/P252,"")</f>
        <v>127.1004566210046</v>
      </c>
      <c r="S252" s="95">
        <f t="shared" ref="S252:S268" si="259">IFERROR(RANK(R252, R$251:R$268),"")</f>
        <v>11</v>
      </c>
      <c r="T252" s="461"/>
      <c r="U252" s="95">
        <v>18</v>
      </c>
      <c r="V252" s="152">
        <v>2282.4489795918362</v>
      </c>
      <c r="W252" s="178">
        <f t="shared" ref="W252:W268" si="260">IFERROR(V252/U252,"")</f>
        <v>126.80272108843535</v>
      </c>
      <c r="X252" s="95">
        <f t="shared" ref="X252:X268" si="261">IFERROR(RANK(W252, W$251:W$268),"")</f>
        <v>11</v>
      </c>
      <c r="Y252" s="461"/>
      <c r="Z252" s="95">
        <v>18</v>
      </c>
      <c r="AA252" s="152">
        <v>2292</v>
      </c>
      <c r="AB252" s="178">
        <f t="shared" ref="AB252:AB268" si="262">IFERROR(AA252/Z252,"")</f>
        <v>127.33333333333333</v>
      </c>
      <c r="AC252" s="95">
        <f t="shared" ref="AC252:AC268" si="263">IFERROR(RANK(AB252, AB$251:AB$268),"")</f>
        <v>10</v>
      </c>
      <c r="AD252" s="461"/>
      <c r="AE252" s="95">
        <v>18</v>
      </c>
      <c r="AF252" s="152">
        <v>2295.9999999999995</v>
      </c>
      <c r="AG252" s="178">
        <f t="shared" ref="AG252:AG268" si="264">IFERROR(AF252/AE252,"")</f>
        <v>127.55555555555553</v>
      </c>
      <c r="AH252" s="95">
        <f t="shared" ref="AH252:AH268" si="265">IFERROR(RANK(AG252, AG$251:AG$268),"")</f>
        <v>9</v>
      </c>
      <c r="AI252" s="461"/>
      <c r="AJ252" s="95">
        <v>18</v>
      </c>
      <c r="AK252" s="152">
        <v>2299.4117647058815</v>
      </c>
      <c r="AL252" s="178">
        <f t="shared" ref="AL252:AL268" si="266">IFERROR(AK252/AJ252,"")</f>
        <v>127.74509803921563</v>
      </c>
      <c r="AM252" s="95">
        <f t="shared" ref="AM252:AM268" si="267">IFERROR(RANK(AL252, AL$251:AL$268),"")</f>
        <v>8</v>
      </c>
      <c r="AN252" s="461"/>
      <c r="AO252" s="95">
        <v>18</v>
      </c>
      <c r="AP252" s="152">
        <v>2283.1034482758614</v>
      </c>
      <c r="AQ252" s="178">
        <f t="shared" ref="AQ252:AQ268" si="268">IFERROR(AP252/AO252,"")</f>
        <v>126.83908045977007</v>
      </c>
      <c r="AR252" s="95">
        <f t="shared" ref="AR252:AR268" si="269">IFERROR(RANK(AQ252, AQ$251:AQ$268),"")</f>
        <v>11</v>
      </c>
      <c r="AS252" s="461"/>
      <c r="AT252" s="95">
        <v>18</v>
      </c>
      <c r="AU252" s="152">
        <v>2288.1987577639752</v>
      </c>
      <c r="AV252" s="178">
        <f t="shared" ref="AV252:AV268" si="270">IFERROR(AU252/AT252,"")</f>
        <v>127.12215320910974</v>
      </c>
      <c r="AW252" s="95">
        <f t="shared" ref="AW252:AW268" si="271">IFERROR(RANK(AV252, AV$251:AV$268),"")</f>
        <v>11</v>
      </c>
      <c r="AX252" s="461"/>
    </row>
    <row r="253" spans="2:50" hidden="1">
      <c r="B253" s="435"/>
      <c r="C253" s="95">
        <f t="shared" si="255"/>
        <v>3</v>
      </c>
      <c r="D253" s="95" t="s">
        <v>430</v>
      </c>
      <c r="E253" s="95">
        <v>18</v>
      </c>
      <c r="F253" s="95">
        <v>2400</v>
      </c>
      <c r="G253" s="178">
        <f t="shared" si="256"/>
        <v>133.33333333333334</v>
      </c>
      <c r="H253" s="435"/>
      <c r="I253" s="154">
        <f t="shared" si="252"/>
        <v>18</v>
      </c>
      <c r="J253" s="154">
        <f t="shared" si="253"/>
        <v>2289.9583594276637</v>
      </c>
      <c r="K253" s="155">
        <f t="shared" si="254"/>
        <v>127.21990885709242</v>
      </c>
      <c r="L253" s="438"/>
      <c r="M253" s="154">
        <f t="shared" si="257"/>
        <v>10</v>
      </c>
      <c r="N253" s="463"/>
      <c r="O253" s="463"/>
      <c r="P253" s="95">
        <v>18</v>
      </c>
      <c r="Q253" s="152">
        <v>2289.6333158721836</v>
      </c>
      <c r="R253" s="178">
        <f t="shared" si="258"/>
        <v>127.20185088178798</v>
      </c>
      <c r="S253" s="95">
        <f t="shared" si="259"/>
        <v>10</v>
      </c>
      <c r="T253" s="461"/>
      <c r="U253" s="95">
        <v>18</v>
      </c>
      <c r="V253" s="152">
        <v>2290.1974036077208</v>
      </c>
      <c r="W253" s="178">
        <f t="shared" si="260"/>
        <v>127.23318908931782</v>
      </c>
      <c r="X253" s="95">
        <f t="shared" si="261"/>
        <v>8</v>
      </c>
      <c r="Y253" s="461"/>
      <c r="Z253" s="95">
        <v>18</v>
      </c>
      <c r="AA253" s="152">
        <v>2290.9354838709687</v>
      </c>
      <c r="AB253" s="178">
        <f t="shared" si="262"/>
        <v>127.27419354838715</v>
      </c>
      <c r="AC253" s="95">
        <f t="shared" si="263"/>
        <v>11</v>
      </c>
      <c r="AD253" s="461"/>
      <c r="AE253" s="95">
        <v>18</v>
      </c>
      <c r="AF253" s="152">
        <v>2287.3846153846148</v>
      </c>
      <c r="AG253" s="178">
        <f t="shared" si="264"/>
        <v>127.07692307692304</v>
      </c>
      <c r="AH253" s="95">
        <f t="shared" si="265"/>
        <v>10</v>
      </c>
      <c r="AI253" s="461"/>
      <c r="AJ253" s="95">
        <v>18</v>
      </c>
      <c r="AK253" s="152">
        <v>2287.7720207253883</v>
      </c>
      <c r="AL253" s="178">
        <f t="shared" si="266"/>
        <v>127.09844559585491</v>
      </c>
      <c r="AM253" s="95">
        <f t="shared" si="267"/>
        <v>10</v>
      </c>
      <c r="AN253" s="461"/>
      <c r="AO253" s="95">
        <v>18</v>
      </c>
      <c r="AP253" s="152">
        <v>2291.5697674418602</v>
      </c>
      <c r="AQ253" s="178">
        <f t="shared" si="268"/>
        <v>127.30943152454779</v>
      </c>
      <c r="AR253" s="95">
        <f t="shared" si="269"/>
        <v>9</v>
      </c>
      <c r="AS253" s="461"/>
      <c r="AT253" s="95">
        <v>18</v>
      </c>
      <c r="AU253" s="152">
        <v>2292.215909090909</v>
      </c>
      <c r="AV253" s="178">
        <f t="shared" si="270"/>
        <v>127.34532828282828</v>
      </c>
      <c r="AW253" s="95">
        <f t="shared" si="271"/>
        <v>9</v>
      </c>
      <c r="AX253" s="461"/>
    </row>
    <row r="254" spans="2:50" hidden="1">
      <c r="B254" s="435"/>
      <c r="C254" s="95">
        <f t="shared" si="255"/>
        <v>4</v>
      </c>
      <c r="D254" s="95" t="s">
        <v>432</v>
      </c>
      <c r="E254" s="95">
        <v>16</v>
      </c>
      <c r="F254" s="95">
        <v>2400</v>
      </c>
      <c r="G254" s="178">
        <f t="shared" si="256"/>
        <v>150</v>
      </c>
      <c r="H254" s="435"/>
      <c r="I254" s="154">
        <f t="shared" si="252"/>
        <v>16</v>
      </c>
      <c r="J254" s="154">
        <f t="shared" si="253"/>
        <v>2306.8505989475466</v>
      </c>
      <c r="K254" s="155">
        <f t="shared" si="254"/>
        <v>144.17816243422166</v>
      </c>
      <c r="L254" s="438"/>
      <c r="M254" s="154">
        <f t="shared" si="257"/>
        <v>5</v>
      </c>
      <c r="N254" s="463"/>
      <c r="O254" s="463"/>
      <c r="P254" s="95">
        <v>16</v>
      </c>
      <c r="Q254" s="152">
        <v>2313.214285714284</v>
      </c>
      <c r="R254" s="178">
        <f t="shared" si="258"/>
        <v>144.57589285714275</v>
      </c>
      <c r="S254" s="95">
        <f t="shared" si="259"/>
        <v>5</v>
      </c>
      <c r="T254" s="461"/>
      <c r="U254" s="95">
        <v>16</v>
      </c>
      <c r="V254" s="152">
        <v>2303.5714285714303</v>
      </c>
      <c r="W254" s="178">
        <f t="shared" si="260"/>
        <v>143.97321428571439</v>
      </c>
      <c r="X254" s="95">
        <f t="shared" si="261"/>
        <v>5</v>
      </c>
      <c r="Y254" s="461"/>
      <c r="Z254" s="95">
        <v>16</v>
      </c>
      <c r="AA254" s="152">
        <v>2319.6226415094352</v>
      </c>
      <c r="AB254" s="178">
        <f t="shared" si="262"/>
        <v>144.9764150943397</v>
      </c>
      <c r="AC254" s="95">
        <f t="shared" si="263"/>
        <v>5</v>
      </c>
      <c r="AD254" s="461"/>
      <c r="AE254" s="95">
        <v>16</v>
      </c>
      <c r="AF254" s="152">
        <v>2296.0975609756088</v>
      </c>
      <c r="AG254" s="178">
        <f t="shared" si="264"/>
        <v>143.50609756097555</v>
      </c>
      <c r="AH254" s="95">
        <f t="shared" si="265"/>
        <v>5</v>
      </c>
      <c r="AI254" s="461"/>
      <c r="AJ254" s="95">
        <v>16</v>
      </c>
      <c r="AK254" s="152">
        <v>2315.9999999999991</v>
      </c>
      <c r="AL254" s="178">
        <f t="shared" si="266"/>
        <v>144.74999999999994</v>
      </c>
      <c r="AM254" s="95">
        <f t="shared" si="267"/>
        <v>5</v>
      </c>
      <c r="AN254" s="461"/>
      <c r="AO254" s="95">
        <v>16</v>
      </c>
      <c r="AP254" s="152">
        <v>2293.4482758620679</v>
      </c>
      <c r="AQ254" s="178">
        <f t="shared" si="268"/>
        <v>143.34051724137925</v>
      </c>
      <c r="AR254" s="95">
        <f t="shared" si="269"/>
        <v>5</v>
      </c>
      <c r="AS254" s="461"/>
      <c r="AT254" s="95">
        <v>16</v>
      </c>
      <c r="AU254" s="152">
        <v>2305.9999999999991</v>
      </c>
      <c r="AV254" s="178">
        <f t="shared" si="270"/>
        <v>144.12499999999994</v>
      </c>
      <c r="AW254" s="95">
        <f t="shared" si="271"/>
        <v>5</v>
      </c>
      <c r="AX254" s="461"/>
    </row>
    <row r="255" spans="2:50" hidden="1">
      <c r="B255" s="435"/>
      <c r="C255" s="95">
        <f t="shared" si="255"/>
        <v>5</v>
      </c>
      <c r="D255" s="95" t="s">
        <v>433</v>
      </c>
      <c r="E255" s="95">
        <v>18</v>
      </c>
      <c r="F255" s="95">
        <v>2400</v>
      </c>
      <c r="G255" s="178">
        <f t="shared" si="256"/>
        <v>133.33333333333334</v>
      </c>
      <c r="H255" s="435"/>
      <c r="I255" s="154">
        <f t="shared" si="252"/>
        <v>18</v>
      </c>
      <c r="J255" s="154">
        <f t="shared" si="253"/>
        <v>2290.4228292305916</v>
      </c>
      <c r="K255" s="155">
        <f t="shared" si="254"/>
        <v>127.24571273503287</v>
      </c>
      <c r="L255" s="438"/>
      <c r="M255" s="154">
        <f t="shared" si="257"/>
        <v>9</v>
      </c>
      <c r="N255" s="463"/>
      <c r="O255" s="463"/>
      <c r="P255" s="95">
        <v>18</v>
      </c>
      <c r="Q255" s="152">
        <v>2292.1576842506192</v>
      </c>
      <c r="R255" s="178">
        <f t="shared" si="258"/>
        <v>127.34209356947885</v>
      </c>
      <c r="S255" s="95">
        <f t="shared" si="259"/>
        <v>9</v>
      </c>
      <c r="T255" s="461"/>
      <c r="U255" s="95">
        <v>18</v>
      </c>
      <c r="V255" s="152">
        <v>2285.7919254658386</v>
      </c>
      <c r="W255" s="178">
        <f t="shared" si="260"/>
        <v>126.9884403036577</v>
      </c>
      <c r="X255" s="95">
        <f t="shared" si="261"/>
        <v>10</v>
      </c>
      <c r="Y255" s="461"/>
      <c r="Z255" s="95">
        <v>18</v>
      </c>
      <c r="AA255" s="152">
        <v>2297.9926108374384</v>
      </c>
      <c r="AB255" s="178">
        <f t="shared" si="262"/>
        <v>127.66625615763547</v>
      </c>
      <c r="AC255" s="95">
        <f t="shared" si="263"/>
        <v>9</v>
      </c>
      <c r="AD255" s="461"/>
      <c r="AE255" s="95">
        <v>18</v>
      </c>
      <c r="AF255" s="152">
        <v>2284.8979591836737</v>
      </c>
      <c r="AG255" s="178">
        <f t="shared" si="264"/>
        <v>126.9387755102041</v>
      </c>
      <c r="AH255" s="95">
        <f t="shared" si="265"/>
        <v>11</v>
      </c>
      <c r="AI255" s="461"/>
      <c r="AJ255" s="95">
        <v>18</v>
      </c>
      <c r="AK255" s="152">
        <v>2280.4109589041095</v>
      </c>
      <c r="AL255" s="178">
        <f t="shared" si="266"/>
        <v>126.68949771689498</v>
      </c>
      <c r="AM255" s="95">
        <f t="shared" si="267"/>
        <v>11</v>
      </c>
      <c r="AN255" s="461"/>
      <c r="AO255" s="95">
        <v>18</v>
      </c>
      <c r="AP255" s="152">
        <v>2297.8792086081221</v>
      </c>
      <c r="AQ255" s="178">
        <f t="shared" si="268"/>
        <v>127.65995603378457</v>
      </c>
      <c r="AR255" s="95">
        <f t="shared" si="269"/>
        <v>8</v>
      </c>
      <c r="AS255" s="461"/>
      <c r="AT255" s="95">
        <v>18</v>
      </c>
      <c r="AU255" s="152">
        <v>2293.8294573643416</v>
      </c>
      <c r="AV255" s="178">
        <f t="shared" si="270"/>
        <v>127.43496985357453</v>
      </c>
      <c r="AW255" s="95">
        <f t="shared" si="271"/>
        <v>8</v>
      </c>
      <c r="AX255" s="461"/>
    </row>
    <row r="256" spans="2:50" hidden="1">
      <c r="B256" s="435"/>
      <c r="C256" s="95">
        <f t="shared" si="255"/>
        <v>6</v>
      </c>
      <c r="D256" s="95" t="s">
        <v>434</v>
      </c>
      <c r="E256" s="95">
        <v>20</v>
      </c>
      <c r="F256" s="95">
        <v>2400</v>
      </c>
      <c r="G256" s="178">
        <f t="shared" si="256"/>
        <v>120</v>
      </c>
      <c r="H256" s="435"/>
      <c r="I256" s="154">
        <f t="shared" si="252"/>
        <v>20</v>
      </c>
      <c r="J256" s="154">
        <f t="shared" si="253"/>
        <v>2295.4613811819895</v>
      </c>
      <c r="K256" s="155">
        <f t="shared" si="254"/>
        <v>114.77306905909946</v>
      </c>
      <c r="L256" s="438"/>
      <c r="M256" s="154">
        <f t="shared" si="257"/>
        <v>17</v>
      </c>
      <c r="N256" s="463"/>
      <c r="O256" s="463"/>
      <c r="P256" s="95">
        <v>20</v>
      </c>
      <c r="Q256" s="152">
        <v>2287.8260869565215</v>
      </c>
      <c r="R256" s="178">
        <f t="shared" si="258"/>
        <v>114.39130434782608</v>
      </c>
      <c r="S256" s="95">
        <f t="shared" si="259"/>
        <v>17</v>
      </c>
      <c r="T256" s="461"/>
      <c r="U256" s="95">
        <v>20</v>
      </c>
      <c r="V256" s="152">
        <v>2310</v>
      </c>
      <c r="W256" s="178">
        <f t="shared" si="260"/>
        <v>115.5</v>
      </c>
      <c r="X256" s="95">
        <f t="shared" si="261"/>
        <v>16</v>
      </c>
      <c r="Y256" s="461"/>
      <c r="Z256" s="95">
        <v>20</v>
      </c>
      <c r="AA256" s="152">
        <v>2286.5624999999995</v>
      </c>
      <c r="AB256" s="178">
        <f t="shared" si="262"/>
        <v>114.32812499999997</v>
      </c>
      <c r="AC256" s="95">
        <f t="shared" si="263"/>
        <v>16</v>
      </c>
      <c r="AD256" s="461"/>
      <c r="AE256" s="95">
        <v>20</v>
      </c>
      <c r="AF256" s="152">
        <v>2321.2500000000009</v>
      </c>
      <c r="AG256" s="178">
        <f t="shared" si="264"/>
        <v>116.06250000000004</v>
      </c>
      <c r="AH256" s="95">
        <f t="shared" si="265"/>
        <v>16</v>
      </c>
      <c r="AI256" s="461"/>
      <c r="AJ256" s="95">
        <v>20</v>
      </c>
      <c r="AK256" s="152">
        <v>2287.6595744680853</v>
      </c>
      <c r="AL256" s="178">
        <f t="shared" si="266"/>
        <v>114.38297872340426</v>
      </c>
      <c r="AM256" s="95">
        <f t="shared" si="267"/>
        <v>17</v>
      </c>
      <c r="AN256" s="461"/>
      <c r="AO256" s="95">
        <v>20</v>
      </c>
      <c r="AP256" s="152">
        <v>2290.0000000000005</v>
      </c>
      <c r="AQ256" s="178">
        <f t="shared" si="268"/>
        <v>114.50000000000003</v>
      </c>
      <c r="AR256" s="95">
        <f t="shared" si="269"/>
        <v>17</v>
      </c>
      <c r="AS256" s="461"/>
      <c r="AT256" s="95">
        <v>20</v>
      </c>
      <c r="AU256" s="152">
        <v>2284.9315068493152</v>
      </c>
      <c r="AV256" s="178">
        <f t="shared" si="270"/>
        <v>114.24657534246576</v>
      </c>
      <c r="AW256" s="95">
        <f t="shared" si="271"/>
        <v>17</v>
      </c>
      <c r="AX256" s="461"/>
    </row>
    <row r="257" spans="2:50" hidden="1">
      <c r="B257" s="435"/>
      <c r="C257" s="95">
        <f t="shared" si="255"/>
        <v>7</v>
      </c>
      <c r="D257" s="95" t="s">
        <v>436</v>
      </c>
      <c r="E257" s="95">
        <v>19</v>
      </c>
      <c r="F257" s="95">
        <v>2400</v>
      </c>
      <c r="G257" s="178">
        <f t="shared" si="256"/>
        <v>126.31578947368421</v>
      </c>
      <c r="H257" s="435"/>
      <c r="I257" s="154">
        <f t="shared" si="252"/>
        <v>19</v>
      </c>
      <c r="J257" s="154">
        <f t="shared" si="253"/>
        <v>2294.0622043198905</v>
      </c>
      <c r="K257" s="155">
        <f t="shared" si="254"/>
        <v>120.74011601683635</v>
      </c>
      <c r="L257" s="438"/>
      <c r="M257" s="154">
        <f t="shared" si="257"/>
        <v>15</v>
      </c>
      <c r="N257" s="463"/>
      <c r="O257" s="463"/>
      <c r="P257" s="95">
        <v>19</v>
      </c>
      <c r="Q257" s="152">
        <v>2289.9947616553168</v>
      </c>
      <c r="R257" s="178">
        <f t="shared" si="258"/>
        <v>120.52604008712194</v>
      </c>
      <c r="S257" s="95">
        <f t="shared" si="259"/>
        <v>14</v>
      </c>
      <c r="T257" s="461"/>
      <c r="U257" s="95">
        <v>19</v>
      </c>
      <c r="V257" s="152">
        <v>2301.3414634146338</v>
      </c>
      <c r="W257" s="178">
        <f t="shared" si="260"/>
        <v>121.12323491655968</v>
      </c>
      <c r="X257" s="95">
        <f t="shared" si="261"/>
        <v>13</v>
      </c>
      <c r="Y257" s="461"/>
      <c r="Z257" s="95">
        <v>19</v>
      </c>
      <c r="AA257" s="152">
        <v>2295.7330827067663</v>
      </c>
      <c r="AB257" s="178">
        <f t="shared" si="262"/>
        <v>120.82805698456664</v>
      </c>
      <c r="AC257" s="95">
        <f t="shared" si="263"/>
        <v>13</v>
      </c>
      <c r="AD257" s="461"/>
      <c r="AE257" s="95">
        <v>19</v>
      </c>
      <c r="AF257" s="152">
        <v>2289.1304347826085</v>
      </c>
      <c r="AG257" s="178">
        <f t="shared" si="264"/>
        <v>120.48054919908466</v>
      </c>
      <c r="AH257" s="95">
        <f t="shared" si="265"/>
        <v>15</v>
      </c>
      <c r="AI257" s="461"/>
      <c r="AJ257" s="95">
        <v>19</v>
      </c>
      <c r="AK257" s="152">
        <v>2296.7647058823532</v>
      </c>
      <c r="AL257" s="178">
        <f t="shared" si="266"/>
        <v>120.88235294117648</v>
      </c>
      <c r="AM257" s="95">
        <f t="shared" si="267"/>
        <v>13</v>
      </c>
      <c r="AN257" s="461"/>
      <c r="AO257" s="95">
        <v>19</v>
      </c>
      <c r="AP257" s="152">
        <v>2291.4550997782708</v>
      </c>
      <c r="AQ257" s="178">
        <f t="shared" si="268"/>
        <v>120.60289998833004</v>
      </c>
      <c r="AR257" s="95">
        <f t="shared" si="269"/>
        <v>14</v>
      </c>
      <c r="AS257" s="461"/>
      <c r="AT257" s="95">
        <v>19</v>
      </c>
      <c r="AU257" s="152">
        <v>2294.0158820192855</v>
      </c>
      <c r="AV257" s="178">
        <f t="shared" si="270"/>
        <v>120.73767800101503</v>
      </c>
      <c r="AW257" s="95">
        <f t="shared" si="271"/>
        <v>13</v>
      </c>
      <c r="AX257" s="461"/>
    </row>
    <row r="258" spans="2:50" hidden="1">
      <c r="B258" s="435"/>
      <c r="C258" s="95">
        <f t="shared" si="255"/>
        <v>8</v>
      </c>
      <c r="D258" s="95" t="s">
        <v>437</v>
      </c>
      <c r="E258" s="95">
        <v>18</v>
      </c>
      <c r="F258" s="95">
        <v>2400</v>
      </c>
      <c r="G258" s="178">
        <f t="shared" si="256"/>
        <v>133.33333333333334</v>
      </c>
      <c r="H258" s="435"/>
      <c r="I258" s="154">
        <f t="shared" si="252"/>
        <v>18</v>
      </c>
      <c r="J258" s="154">
        <f t="shared" si="253"/>
        <v>2294.0797999206075</v>
      </c>
      <c r="K258" s="155">
        <f t="shared" si="254"/>
        <v>127.44887777336706</v>
      </c>
      <c r="L258" s="438"/>
      <c r="M258" s="154">
        <f t="shared" si="257"/>
        <v>8</v>
      </c>
      <c r="N258" s="463"/>
      <c r="O258" s="463"/>
      <c r="P258" s="95">
        <v>18</v>
      </c>
      <c r="Q258" s="152">
        <v>2296.5306122448983</v>
      </c>
      <c r="R258" s="178">
        <f t="shared" si="258"/>
        <v>127.58503401360547</v>
      </c>
      <c r="S258" s="95">
        <f t="shared" si="259"/>
        <v>8</v>
      </c>
      <c r="T258" s="461"/>
      <c r="U258" s="95">
        <v>18</v>
      </c>
      <c r="V258" s="152">
        <v>2287.5789473684213</v>
      </c>
      <c r="W258" s="178">
        <f t="shared" si="260"/>
        <v>127.08771929824563</v>
      </c>
      <c r="X258" s="95">
        <f t="shared" si="261"/>
        <v>9</v>
      </c>
      <c r="Y258" s="461"/>
      <c r="Z258" s="95">
        <v>18</v>
      </c>
      <c r="AA258" s="152">
        <v>2302.1739130434785</v>
      </c>
      <c r="AB258" s="178">
        <f t="shared" si="262"/>
        <v>127.89855072463769</v>
      </c>
      <c r="AC258" s="95">
        <f t="shared" si="263"/>
        <v>8</v>
      </c>
      <c r="AD258" s="461"/>
      <c r="AE258" s="95">
        <v>18</v>
      </c>
      <c r="AF258" s="152">
        <v>2296.6666666666652</v>
      </c>
      <c r="AG258" s="178">
        <f t="shared" si="264"/>
        <v>127.59259259259251</v>
      </c>
      <c r="AH258" s="95">
        <f t="shared" si="265"/>
        <v>8</v>
      </c>
      <c r="AI258" s="461"/>
      <c r="AJ258" s="95">
        <v>18</v>
      </c>
      <c r="AK258" s="152">
        <v>2293.1506849315051</v>
      </c>
      <c r="AL258" s="178">
        <f t="shared" si="266"/>
        <v>127.39726027397251</v>
      </c>
      <c r="AM258" s="95">
        <f t="shared" si="267"/>
        <v>9</v>
      </c>
      <c r="AN258" s="461"/>
      <c r="AO258" s="95">
        <v>18</v>
      </c>
      <c r="AP258" s="152">
        <v>2290.6930693069298</v>
      </c>
      <c r="AQ258" s="178">
        <f t="shared" si="268"/>
        <v>127.26072607260721</v>
      </c>
      <c r="AR258" s="95">
        <f t="shared" si="269"/>
        <v>10</v>
      </c>
      <c r="AS258" s="461"/>
      <c r="AT258" s="95">
        <v>18</v>
      </c>
      <c r="AU258" s="152">
        <v>2291.7647058823522</v>
      </c>
      <c r="AV258" s="178">
        <f t="shared" si="270"/>
        <v>127.32026143790846</v>
      </c>
      <c r="AW258" s="95">
        <f t="shared" si="271"/>
        <v>10</v>
      </c>
      <c r="AX258" s="461"/>
    </row>
    <row r="259" spans="2:50" hidden="1">
      <c r="B259" s="435"/>
      <c r="C259" s="95">
        <f t="shared" si="255"/>
        <v>9</v>
      </c>
      <c r="D259" s="95" t="s">
        <v>438</v>
      </c>
      <c r="E259" s="95">
        <v>19</v>
      </c>
      <c r="F259" s="95">
        <v>2400</v>
      </c>
      <c r="G259" s="178">
        <f t="shared" si="256"/>
        <v>126.31578947368421</v>
      </c>
      <c r="H259" s="435"/>
      <c r="I259" s="154">
        <f t="shared" si="252"/>
        <v>19</v>
      </c>
      <c r="J259" s="154">
        <f t="shared" si="253"/>
        <v>2296.5717662523234</v>
      </c>
      <c r="K259" s="155">
        <f t="shared" si="254"/>
        <v>120.87219822380648</v>
      </c>
      <c r="L259" s="438"/>
      <c r="M259" s="154">
        <f t="shared" si="257"/>
        <v>13</v>
      </c>
      <c r="N259" s="463"/>
      <c r="O259" s="463"/>
      <c r="P259" s="95">
        <v>19</v>
      </c>
      <c r="Q259" s="152">
        <v>2284.0298507462694</v>
      </c>
      <c r="R259" s="178">
        <f t="shared" si="258"/>
        <v>120.21209740769839</v>
      </c>
      <c r="S259" s="95">
        <f t="shared" si="259"/>
        <v>15</v>
      </c>
      <c r="T259" s="461"/>
      <c r="U259" s="95">
        <v>19</v>
      </c>
      <c r="V259" s="152">
        <v>2297.0149253731347</v>
      </c>
      <c r="W259" s="178">
        <f t="shared" si="260"/>
        <v>120.89552238805972</v>
      </c>
      <c r="X259" s="95">
        <f t="shared" si="261"/>
        <v>14</v>
      </c>
      <c r="Y259" s="461"/>
      <c r="Z259" s="95">
        <v>19</v>
      </c>
      <c r="AA259" s="152">
        <v>2295.1181102362207</v>
      </c>
      <c r="AB259" s="178">
        <f t="shared" si="262"/>
        <v>120.79569001243267</v>
      </c>
      <c r="AC259" s="95">
        <f t="shared" si="263"/>
        <v>14</v>
      </c>
      <c r="AD259" s="461"/>
      <c r="AE259" s="95">
        <v>19</v>
      </c>
      <c r="AF259" s="152">
        <v>2296.4705882352932</v>
      </c>
      <c r="AG259" s="178">
        <f t="shared" si="264"/>
        <v>120.86687306501544</v>
      </c>
      <c r="AH259" s="95">
        <f t="shared" si="265"/>
        <v>14</v>
      </c>
      <c r="AI259" s="461"/>
      <c r="AJ259" s="95">
        <v>19</v>
      </c>
      <c r="AK259" s="152">
        <v>2292.7272727272734</v>
      </c>
      <c r="AL259" s="178">
        <f t="shared" si="266"/>
        <v>120.66985645933018</v>
      </c>
      <c r="AM259" s="95">
        <f t="shared" si="267"/>
        <v>14</v>
      </c>
      <c r="AN259" s="461"/>
      <c r="AO259" s="95">
        <v>19</v>
      </c>
      <c r="AP259" s="152">
        <v>2299.6526054590581</v>
      </c>
      <c r="AQ259" s="178">
        <f t="shared" si="268"/>
        <v>121.03434765573991</v>
      </c>
      <c r="AR259" s="95">
        <f t="shared" si="269"/>
        <v>12</v>
      </c>
      <c r="AS259" s="461"/>
      <c r="AT259" s="95">
        <v>19</v>
      </c>
      <c r="AU259" s="152">
        <v>2310.9890109890121</v>
      </c>
      <c r="AV259" s="178">
        <f t="shared" si="270"/>
        <v>121.63100057836905</v>
      </c>
      <c r="AW259" s="95">
        <f t="shared" si="271"/>
        <v>12</v>
      </c>
      <c r="AX259" s="461"/>
    </row>
    <row r="260" spans="2:50" hidden="1">
      <c r="B260" s="435"/>
      <c r="C260" s="95">
        <f t="shared" si="255"/>
        <v>10</v>
      </c>
      <c r="D260" s="95" t="s">
        <v>440</v>
      </c>
      <c r="E260" s="95">
        <v>19</v>
      </c>
      <c r="F260" s="95">
        <v>2400</v>
      </c>
      <c r="G260" s="178">
        <f t="shared" si="256"/>
        <v>126.31578947368421</v>
      </c>
      <c r="H260" s="435"/>
      <c r="I260" s="154">
        <f t="shared" si="252"/>
        <v>19</v>
      </c>
      <c r="J260" s="154">
        <f t="shared" si="253"/>
        <v>2300.97421214615</v>
      </c>
      <c r="K260" s="155">
        <f t="shared" si="254"/>
        <v>121.10390590242896</v>
      </c>
      <c r="L260" s="438"/>
      <c r="M260" s="154">
        <f t="shared" si="257"/>
        <v>12</v>
      </c>
      <c r="N260" s="463"/>
      <c r="O260" s="463"/>
      <c r="P260" s="95">
        <v>19</v>
      </c>
      <c r="Q260" s="152">
        <v>2309.1666666666661</v>
      </c>
      <c r="R260" s="178">
        <f t="shared" si="258"/>
        <v>121.53508771929822</v>
      </c>
      <c r="S260" s="95">
        <f t="shared" si="259"/>
        <v>12</v>
      </c>
      <c r="T260" s="461"/>
      <c r="U260" s="95">
        <v>19</v>
      </c>
      <c r="V260" s="152">
        <v>2306.5909090909095</v>
      </c>
      <c r="W260" s="178">
        <f t="shared" si="260"/>
        <v>121.3995215311005</v>
      </c>
      <c r="X260" s="95">
        <f t="shared" si="261"/>
        <v>12</v>
      </c>
      <c r="Y260" s="461"/>
      <c r="Z260" s="95">
        <v>19</v>
      </c>
      <c r="AA260" s="152">
        <v>2316.5217391304359</v>
      </c>
      <c r="AB260" s="178">
        <f t="shared" si="262"/>
        <v>121.92219679633872</v>
      </c>
      <c r="AC260" s="95">
        <f t="shared" si="263"/>
        <v>12</v>
      </c>
      <c r="AD260" s="461"/>
      <c r="AE260" s="95">
        <v>19</v>
      </c>
      <c r="AF260" s="152">
        <v>2309.4117647058824</v>
      </c>
      <c r="AG260" s="178">
        <f t="shared" si="264"/>
        <v>121.54798761609908</v>
      </c>
      <c r="AH260" s="95">
        <f t="shared" si="265"/>
        <v>12</v>
      </c>
      <c r="AI260" s="461"/>
      <c r="AJ260" s="95">
        <v>19</v>
      </c>
      <c r="AK260" s="152">
        <v>2291.0204081632651</v>
      </c>
      <c r="AL260" s="178">
        <f t="shared" si="266"/>
        <v>120.5800214822771</v>
      </c>
      <c r="AM260" s="95">
        <f t="shared" si="267"/>
        <v>15</v>
      </c>
      <c r="AN260" s="461"/>
      <c r="AO260" s="95">
        <v>19</v>
      </c>
      <c r="AP260" s="152">
        <v>2287.7922077922071</v>
      </c>
      <c r="AQ260" s="178">
        <f t="shared" si="268"/>
        <v>120.41011619958985</v>
      </c>
      <c r="AR260" s="95">
        <f t="shared" si="269"/>
        <v>15</v>
      </c>
      <c r="AS260" s="461"/>
      <c r="AT260" s="95">
        <v>19</v>
      </c>
      <c r="AU260" s="152">
        <v>2286.3157894736842</v>
      </c>
      <c r="AV260" s="178">
        <f t="shared" si="270"/>
        <v>120.33240997229916</v>
      </c>
      <c r="AW260" s="95">
        <f t="shared" si="271"/>
        <v>15</v>
      </c>
      <c r="AX260" s="461"/>
    </row>
    <row r="261" spans="2:50" hidden="1">
      <c r="B261" s="435"/>
      <c r="C261" s="95">
        <f t="shared" si="255"/>
        <v>11</v>
      </c>
      <c r="D261" s="95" t="s">
        <v>441</v>
      </c>
      <c r="E261" s="95">
        <v>15</v>
      </c>
      <c r="F261" s="95">
        <v>2400</v>
      </c>
      <c r="G261" s="178">
        <f t="shared" si="256"/>
        <v>160</v>
      </c>
      <c r="H261" s="435"/>
      <c r="I261" s="154">
        <f t="shared" si="252"/>
        <v>15</v>
      </c>
      <c r="J261" s="154">
        <f t="shared" si="253"/>
        <v>2287.3181094871916</v>
      </c>
      <c r="K261" s="155">
        <f t="shared" si="254"/>
        <v>152.48787396581275</v>
      </c>
      <c r="L261" s="438"/>
      <c r="M261" s="154">
        <f t="shared" si="257"/>
        <v>4</v>
      </c>
      <c r="N261" s="463"/>
      <c r="O261" s="463"/>
      <c r="P261" s="95">
        <v>15</v>
      </c>
      <c r="Q261" s="152">
        <v>2287.954545454546</v>
      </c>
      <c r="R261" s="178">
        <f t="shared" si="258"/>
        <v>152.53030303030306</v>
      </c>
      <c r="S261" s="95">
        <f t="shared" si="259"/>
        <v>4</v>
      </c>
      <c r="T261" s="461"/>
      <c r="U261" s="95">
        <v>15</v>
      </c>
      <c r="V261" s="152">
        <v>2290.9553023663448</v>
      </c>
      <c r="W261" s="178">
        <f t="shared" si="260"/>
        <v>152.73035349108966</v>
      </c>
      <c r="X261" s="95">
        <f t="shared" si="261"/>
        <v>4</v>
      </c>
      <c r="Y261" s="461"/>
      <c r="Z261" s="95">
        <v>15</v>
      </c>
      <c r="AA261" s="152">
        <v>2284.8687824229473</v>
      </c>
      <c r="AB261" s="178">
        <f t="shared" si="262"/>
        <v>152.32458549486316</v>
      </c>
      <c r="AC261" s="95">
        <f t="shared" si="263"/>
        <v>4</v>
      </c>
      <c r="AD261" s="461"/>
      <c r="AE261" s="95">
        <v>15</v>
      </c>
      <c r="AF261" s="152">
        <v>2281.6822429906547</v>
      </c>
      <c r="AG261" s="178">
        <f t="shared" si="264"/>
        <v>152.1121495327103</v>
      </c>
      <c r="AH261" s="95">
        <f t="shared" si="265"/>
        <v>4</v>
      </c>
      <c r="AI261" s="461"/>
      <c r="AJ261" s="95">
        <v>15</v>
      </c>
      <c r="AK261" s="152">
        <v>2283.3488372093029</v>
      </c>
      <c r="AL261" s="178">
        <f t="shared" si="266"/>
        <v>152.22325581395353</v>
      </c>
      <c r="AM261" s="95">
        <f t="shared" si="267"/>
        <v>4</v>
      </c>
      <c r="AN261" s="461"/>
      <c r="AO261" s="95">
        <v>15</v>
      </c>
      <c r="AP261" s="152">
        <v>2288.9703293940165</v>
      </c>
      <c r="AQ261" s="178">
        <f t="shared" si="268"/>
        <v>152.59802195960111</v>
      </c>
      <c r="AR261" s="95">
        <f t="shared" si="269"/>
        <v>3</v>
      </c>
      <c r="AS261" s="461"/>
      <c r="AT261" s="95">
        <v>15</v>
      </c>
      <c r="AU261" s="152">
        <v>2293.4467265725298</v>
      </c>
      <c r="AV261" s="178">
        <f t="shared" si="270"/>
        <v>152.89644843816865</v>
      </c>
      <c r="AW261" s="95">
        <f t="shared" si="271"/>
        <v>3</v>
      </c>
      <c r="AX261" s="461"/>
    </row>
    <row r="262" spans="2:50" hidden="1">
      <c r="B262" s="435"/>
      <c r="C262" s="95">
        <f t="shared" si="255"/>
        <v>12</v>
      </c>
      <c r="D262" s="95" t="s">
        <v>442</v>
      </c>
      <c r="E262" s="95">
        <v>15</v>
      </c>
      <c r="F262" s="95">
        <v>2400</v>
      </c>
      <c r="G262" s="178">
        <f t="shared" si="256"/>
        <v>160</v>
      </c>
      <c r="H262" s="435"/>
      <c r="I262" s="154">
        <f t="shared" si="252"/>
        <v>15</v>
      </c>
      <c r="J262" s="154">
        <f t="shared" si="253"/>
        <v>2300.6209905832307</v>
      </c>
      <c r="K262" s="155">
        <f t="shared" si="254"/>
        <v>153.37473270554869</v>
      </c>
      <c r="L262" s="438"/>
      <c r="M262" s="154">
        <f t="shared" si="257"/>
        <v>2</v>
      </c>
      <c r="N262" s="463"/>
      <c r="O262" s="463"/>
      <c r="P262" s="95">
        <v>15</v>
      </c>
      <c r="Q262" s="152">
        <v>2313.2967032967035</v>
      </c>
      <c r="R262" s="178">
        <f t="shared" si="258"/>
        <v>154.21978021978023</v>
      </c>
      <c r="S262" s="95">
        <f t="shared" si="259"/>
        <v>2</v>
      </c>
      <c r="T262" s="461"/>
      <c r="U262" s="95">
        <v>15</v>
      </c>
      <c r="V262" s="152">
        <v>2300.6849315068503</v>
      </c>
      <c r="W262" s="178">
        <f t="shared" si="260"/>
        <v>153.37899543379001</v>
      </c>
      <c r="X262" s="95">
        <f t="shared" si="261"/>
        <v>2</v>
      </c>
      <c r="Y262" s="461"/>
      <c r="Z262" s="95">
        <v>15</v>
      </c>
      <c r="AA262" s="152">
        <v>2311.628327733265</v>
      </c>
      <c r="AB262" s="178">
        <f t="shared" si="262"/>
        <v>154.10855518221766</v>
      </c>
      <c r="AC262" s="95">
        <f t="shared" si="263"/>
        <v>2</v>
      </c>
      <c r="AD262" s="461"/>
      <c r="AE262" s="95">
        <v>15</v>
      </c>
      <c r="AF262" s="152">
        <v>2300.7920792079199</v>
      </c>
      <c r="AG262" s="178">
        <f t="shared" si="264"/>
        <v>153.38613861386133</v>
      </c>
      <c r="AH262" s="95">
        <f t="shared" si="265"/>
        <v>3</v>
      </c>
      <c r="AI262" s="461"/>
      <c r="AJ262" s="95">
        <v>15</v>
      </c>
      <c r="AK262" s="152">
        <v>2298.1250000000005</v>
      </c>
      <c r="AL262" s="178">
        <f t="shared" si="266"/>
        <v>153.20833333333337</v>
      </c>
      <c r="AM262" s="95">
        <f t="shared" si="267"/>
        <v>3</v>
      </c>
      <c r="AN262" s="461"/>
      <c r="AO262" s="95">
        <v>15</v>
      </c>
      <c r="AP262" s="152">
        <v>2298.5611510791355</v>
      </c>
      <c r="AQ262" s="178">
        <f t="shared" si="268"/>
        <v>153.23741007194238</v>
      </c>
      <c r="AR262" s="95">
        <f t="shared" si="269"/>
        <v>2</v>
      </c>
      <c r="AS262" s="461"/>
      <c r="AT262" s="95">
        <v>15</v>
      </c>
      <c r="AU262" s="152">
        <v>2281.2587412587404</v>
      </c>
      <c r="AV262" s="178">
        <f t="shared" si="270"/>
        <v>152.08391608391602</v>
      </c>
      <c r="AW262" s="95">
        <f t="shared" si="271"/>
        <v>4</v>
      </c>
      <c r="AX262" s="461"/>
    </row>
    <row r="263" spans="2:50" hidden="1">
      <c r="B263" s="435"/>
      <c r="C263" s="95">
        <f t="shared" si="255"/>
        <v>13</v>
      </c>
      <c r="D263" s="95" t="s">
        <v>632</v>
      </c>
      <c r="E263" s="95">
        <v>17</v>
      </c>
      <c r="F263" s="95">
        <v>2400</v>
      </c>
      <c r="G263" s="178">
        <f t="shared" si="256"/>
        <v>141.1764705882353</v>
      </c>
      <c r="H263" s="435"/>
      <c r="I263" s="154">
        <f t="shared" si="252"/>
        <v>17</v>
      </c>
      <c r="J263" s="154">
        <f t="shared" si="253"/>
        <v>2307.0334777591124</v>
      </c>
      <c r="K263" s="155">
        <f t="shared" si="254"/>
        <v>135.70785163288897</v>
      </c>
      <c r="L263" s="438"/>
      <c r="M263" s="154">
        <f t="shared" si="257"/>
        <v>6</v>
      </c>
      <c r="N263" s="463"/>
      <c r="O263" s="463"/>
      <c r="P263" s="95">
        <v>17</v>
      </c>
      <c r="Q263" s="152">
        <v>2315.217391304348</v>
      </c>
      <c r="R263" s="178">
        <f t="shared" si="258"/>
        <v>136.18925831202046</v>
      </c>
      <c r="S263" s="95">
        <f t="shared" si="259"/>
        <v>6</v>
      </c>
      <c r="T263" s="461"/>
      <c r="U263" s="95">
        <v>17</v>
      </c>
      <c r="V263" s="152">
        <v>2283.8297872340431</v>
      </c>
      <c r="W263" s="178">
        <f t="shared" si="260"/>
        <v>134.34292866082606</v>
      </c>
      <c r="X263" s="95">
        <f t="shared" si="261"/>
        <v>7</v>
      </c>
      <c r="Y263" s="461"/>
      <c r="Z263" s="95">
        <v>17</v>
      </c>
      <c r="AA263" s="152">
        <v>2323.6363636363635</v>
      </c>
      <c r="AB263" s="178">
        <f t="shared" si="262"/>
        <v>136.68449197860963</v>
      </c>
      <c r="AC263" s="95">
        <f t="shared" si="263"/>
        <v>6</v>
      </c>
      <c r="AD263" s="461"/>
      <c r="AE263" s="95">
        <v>17</v>
      </c>
      <c r="AF263" s="152">
        <v>2318.8235294117617</v>
      </c>
      <c r="AG263" s="178">
        <f t="shared" si="264"/>
        <v>136.4013840830448</v>
      </c>
      <c r="AH263" s="95">
        <f t="shared" si="265"/>
        <v>6</v>
      </c>
      <c r="AI263" s="461"/>
      <c r="AJ263" s="95">
        <v>17</v>
      </c>
      <c r="AK263" s="152">
        <v>2312.7272727272698</v>
      </c>
      <c r="AL263" s="178">
        <f t="shared" si="266"/>
        <v>136.04278074866292</v>
      </c>
      <c r="AM263" s="95">
        <f t="shared" si="267"/>
        <v>6</v>
      </c>
      <c r="AN263" s="461"/>
      <c r="AO263" s="95">
        <v>17</v>
      </c>
      <c r="AP263" s="152">
        <v>2307.5000000000005</v>
      </c>
      <c r="AQ263" s="178">
        <f t="shared" si="268"/>
        <v>135.73529411764707</v>
      </c>
      <c r="AR263" s="95">
        <f t="shared" si="269"/>
        <v>7</v>
      </c>
      <c r="AS263" s="461"/>
      <c r="AT263" s="95">
        <v>17</v>
      </c>
      <c r="AU263" s="152">
        <v>2287.5000000000009</v>
      </c>
      <c r="AV263" s="178">
        <f t="shared" si="270"/>
        <v>134.55882352941182</v>
      </c>
      <c r="AW263" s="95">
        <f t="shared" si="271"/>
        <v>7</v>
      </c>
      <c r="AX263" s="461"/>
    </row>
    <row r="264" spans="2:50" hidden="1">
      <c r="B264" s="435"/>
      <c r="C264" s="95">
        <f t="shared" si="255"/>
        <v>14</v>
      </c>
      <c r="D264" s="95" t="s">
        <v>672</v>
      </c>
      <c r="E264" s="95">
        <v>19</v>
      </c>
      <c r="F264" s="95">
        <v>2400</v>
      </c>
      <c r="G264" s="178">
        <f t="shared" si="256"/>
        <v>126.31578947368421</v>
      </c>
      <c r="H264" s="435"/>
      <c r="I264" s="154">
        <f t="shared" si="252"/>
        <v>19</v>
      </c>
      <c r="J264" s="154">
        <f t="shared" si="253"/>
        <v>2295.1654201372912</v>
      </c>
      <c r="K264" s="155">
        <f t="shared" si="254"/>
        <v>120.79818000722585</v>
      </c>
      <c r="L264" s="438"/>
      <c r="M264" s="154">
        <f t="shared" si="257"/>
        <v>14</v>
      </c>
      <c r="N264" s="463"/>
      <c r="O264" s="463"/>
      <c r="P264" s="95">
        <v>19</v>
      </c>
      <c r="Q264" s="152">
        <v>2293.2110091743116</v>
      </c>
      <c r="R264" s="178">
        <f t="shared" si="258"/>
        <v>120.69531627233219</v>
      </c>
      <c r="S264" s="95">
        <f t="shared" si="259"/>
        <v>13</v>
      </c>
      <c r="T264" s="461"/>
      <c r="U264" s="95">
        <v>19</v>
      </c>
      <c r="V264" s="152">
        <v>2285.3097345132742</v>
      </c>
      <c r="W264" s="178">
        <f t="shared" si="260"/>
        <v>120.27945971122496</v>
      </c>
      <c r="X264" s="95">
        <f t="shared" si="261"/>
        <v>15</v>
      </c>
      <c r="Y264" s="461"/>
      <c r="Z264" s="95">
        <v>19</v>
      </c>
      <c r="AA264" s="152">
        <v>2294.716981132075</v>
      </c>
      <c r="AB264" s="178">
        <f t="shared" si="262"/>
        <v>120.77457795431974</v>
      </c>
      <c r="AC264" s="95">
        <f t="shared" si="263"/>
        <v>15</v>
      </c>
      <c r="AD264" s="461"/>
      <c r="AE264" s="95">
        <v>19</v>
      </c>
      <c r="AF264" s="152">
        <v>2299.0588235294122</v>
      </c>
      <c r="AG264" s="178">
        <f t="shared" si="264"/>
        <v>121.00309597523221</v>
      </c>
      <c r="AH264" s="95">
        <f t="shared" si="265"/>
        <v>13</v>
      </c>
      <c r="AI264" s="461"/>
      <c r="AJ264" s="95">
        <v>19</v>
      </c>
      <c r="AK264" s="152">
        <v>2307.1428571428573</v>
      </c>
      <c r="AL264" s="178">
        <f t="shared" si="266"/>
        <v>121.42857142857144</v>
      </c>
      <c r="AM264" s="95">
        <f t="shared" si="267"/>
        <v>12</v>
      </c>
      <c r="AN264" s="461"/>
      <c r="AO264" s="95">
        <v>19</v>
      </c>
      <c r="AP264" s="152">
        <v>2294.0869565217395</v>
      </c>
      <c r="AQ264" s="178">
        <f t="shared" si="268"/>
        <v>120.74141876430208</v>
      </c>
      <c r="AR264" s="95">
        <f t="shared" si="269"/>
        <v>13</v>
      </c>
      <c r="AS264" s="461"/>
      <c r="AT264" s="95">
        <v>19</v>
      </c>
      <c r="AU264" s="152">
        <v>2292.6315789473683</v>
      </c>
      <c r="AV264" s="178">
        <f t="shared" si="270"/>
        <v>120.66481994459834</v>
      </c>
      <c r="AW264" s="95">
        <f t="shared" si="271"/>
        <v>14</v>
      </c>
      <c r="AX264" s="461"/>
    </row>
    <row r="265" spans="2:50" hidden="1">
      <c r="B265" s="435"/>
      <c r="C265" s="95">
        <f t="shared" si="255"/>
        <v>15</v>
      </c>
      <c r="D265" s="95" t="s">
        <v>693</v>
      </c>
      <c r="E265" s="95">
        <v>17</v>
      </c>
      <c r="F265" s="95">
        <v>2400</v>
      </c>
      <c r="G265" s="178">
        <f t="shared" si="256"/>
        <v>141.1764705882353</v>
      </c>
      <c r="H265" s="435"/>
      <c r="I265" s="154">
        <f t="shared" si="252"/>
        <v>17</v>
      </c>
      <c r="J265" s="154">
        <f t="shared" si="253"/>
        <v>2299.4451604660926</v>
      </c>
      <c r="K265" s="155">
        <f t="shared" si="254"/>
        <v>135.26148002741721</v>
      </c>
      <c r="L265" s="438"/>
      <c r="M265" s="154">
        <f t="shared" si="257"/>
        <v>7</v>
      </c>
      <c r="N265" s="463"/>
      <c r="O265" s="463"/>
      <c r="P265" s="95">
        <v>17</v>
      </c>
      <c r="Q265" s="152">
        <v>2293.0693069306917</v>
      </c>
      <c r="R265" s="178">
        <f t="shared" si="258"/>
        <v>134.88642981945245</v>
      </c>
      <c r="S265" s="95">
        <f t="shared" si="259"/>
        <v>7</v>
      </c>
      <c r="T265" s="461"/>
      <c r="U265" s="95">
        <v>17</v>
      </c>
      <c r="V265" s="152">
        <v>2296.9696969696975</v>
      </c>
      <c r="W265" s="178">
        <f t="shared" si="260"/>
        <v>135.11586452762927</v>
      </c>
      <c r="X265" s="95">
        <f t="shared" si="261"/>
        <v>6</v>
      </c>
      <c r="Y265" s="461"/>
      <c r="Z265" s="95">
        <v>17</v>
      </c>
      <c r="AA265" s="152">
        <v>2291.1340206185564</v>
      </c>
      <c r="AB265" s="178">
        <f t="shared" si="262"/>
        <v>134.77258944815037</v>
      </c>
      <c r="AC265" s="95">
        <f t="shared" si="263"/>
        <v>7</v>
      </c>
      <c r="AD265" s="461"/>
      <c r="AE265" s="95">
        <v>17</v>
      </c>
      <c r="AF265" s="152">
        <v>2302.9629629629621</v>
      </c>
      <c r="AG265" s="178">
        <f t="shared" si="264"/>
        <v>135.46840958605659</v>
      </c>
      <c r="AH265" s="95">
        <f t="shared" si="265"/>
        <v>7</v>
      </c>
      <c r="AI265" s="461"/>
      <c r="AJ265" s="95">
        <v>17</v>
      </c>
      <c r="AK265" s="152">
        <v>2294.9999999999991</v>
      </c>
      <c r="AL265" s="178">
        <f t="shared" si="266"/>
        <v>134.99999999999994</v>
      </c>
      <c r="AM265" s="95">
        <f t="shared" si="267"/>
        <v>7</v>
      </c>
      <c r="AN265" s="461"/>
      <c r="AO265" s="95">
        <v>17</v>
      </c>
      <c r="AP265" s="152">
        <v>2317.8048780487807</v>
      </c>
      <c r="AQ265" s="178">
        <f t="shared" si="268"/>
        <v>136.34146341463415</v>
      </c>
      <c r="AR265" s="95">
        <f t="shared" si="269"/>
        <v>6</v>
      </c>
      <c r="AS265" s="461"/>
      <c r="AT265" s="95">
        <v>17</v>
      </c>
      <c r="AU265" s="152">
        <v>2299.1752577319594</v>
      </c>
      <c r="AV265" s="178">
        <f t="shared" si="270"/>
        <v>135.24560339599762</v>
      </c>
      <c r="AW265" s="95">
        <f t="shared" si="271"/>
        <v>6</v>
      </c>
      <c r="AX265" s="461"/>
    </row>
    <row r="266" spans="2:50" hidden="1">
      <c r="B266" s="435"/>
      <c r="C266" s="95">
        <f t="shared" si="255"/>
        <v>16</v>
      </c>
      <c r="D266" s="95" t="s">
        <v>694</v>
      </c>
      <c r="E266" s="95">
        <v>15</v>
      </c>
      <c r="F266" s="95">
        <v>2400</v>
      </c>
      <c r="G266" s="178">
        <f t="shared" si="256"/>
        <v>160</v>
      </c>
      <c r="H266" s="435"/>
      <c r="I266" s="154">
        <f t="shared" si="252"/>
        <v>15</v>
      </c>
      <c r="J266" s="154">
        <f t="shared" si="253"/>
        <v>2294.5479763698991</v>
      </c>
      <c r="K266" s="155">
        <f t="shared" si="254"/>
        <v>152.96986509132662</v>
      </c>
      <c r="L266" s="438"/>
      <c r="M266" s="154">
        <f t="shared" si="257"/>
        <v>3</v>
      </c>
      <c r="N266" s="463"/>
      <c r="O266" s="463"/>
      <c r="P266" s="95">
        <v>15</v>
      </c>
      <c r="Q266" s="152">
        <v>2291.6182048040469</v>
      </c>
      <c r="R266" s="178">
        <f t="shared" si="258"/>
        <v>152.77454698693646</v>
      </c>
      <c r="S266" s="95">
        <f t="shared" si="259"/>
        <v>3</v>
      </c>
      <c r="T266" s="461"/>
      <c r="U266" s="95">
        <v>15</v>
      </c>
      <c r="V266" s="152">
        <v>2291.1745315752951</v>
      </c>
      <c r="W266" s="178">
        <f t="shared" si="260"/>
        <v>152.74496877168633</v>
      </c>
      <c r="X266" s="95">
        <f t="shared" si="261"/>
        <v>3</v>
      </c>
      <c r="Y266" s="461"/>
      <c r="Z266" s="95">
        <v>15</v>
      </c>
      <c r="AA266" s="152">
        <v>2290.0682456844652</v>
      </c>
      <c r="AB266" s="178">
        <f t="shared" si="262"/>
        <v>152.67121637896435</v>
      </c>
      <c r="AC266" s="95">
        <f t="shared" si="263"/>
        <v>3</v>
      </c>
      <c r="AD266" s="461"/>
      <c r="AE266" s="95">
        <v>15</v>
      </c>
      <c r="AF266" s="152">
        <v>2303.1334060341705</v>
      </c>
      <c r="AG266" s="178">
        <f t="shared" si="264"/>
        <v>153.5422270689447</v>
      </c>
      <c r="AH266" s="95">
        <f t="shared" si="265"/>
        <v>2</v>
      </c>
      <c r="AI266" s="461"/>
      <c r="AJ266" s="95">
        <v>15</v>
      </c>
      <c r="AK266" s="152">
        <v>2303.3715012722637</v>
      </c>
      <c r="AL266" s="178">
        <f t="shared" si="266"/>
        <v>153.55810008481757</v>
      </c>
      <c r="AM266" s="95">
        <f t="shared" si="267"/>
        <v>2</v>
      </c>
      <c r="AN266" s="461"/>
      <c r="AO266" s="95">
        <v>15</v>
      </c>
      <c r="AP266" s="152">
        <v>2287.768001727301</v>
      </c>
      <c r="AQ266" s="178">
        <f t="shared" si="268"/>
        <v>152.51786678182006</v>
      </c>
      <c r="AR266" s="95">
        <f t="shared" si="269"/>
        <v>4</v>
      </c>
      <c r="AS266" s="461"/>
      <c r="AT266" s="95">
        <v>15</v>
      </c>
      <c r="AU266" s="152">
        <v>2294.7019434917511</v>
      </c>
      <c r="AV266" s="178">
        <f t="shared" si="270"/>
        <v>152.98012956611674</v>
      </c>
      <c r="AW266" s="95">
        <f t="shared" si="271"/>
        <v>2</v>
      </c>
      <c r="AX266" s="461"/>
    </row>
    <row r="267" spans="2:50" hidden="1">
      <c r="B267" s="435"/>
      <c r="C267" s="95">
        <f t="shared" si="255"/>
        <v>17</v>
      </c>
      <c r="D267" s="95" t="s">
        <v>703</v>
      </c>
      <c r="E267" s="95">
        <v>14</v>
      </c>
      <c r="F267" s="95">
        <v>2400</v>
      </c>
      <c r="G267" s="178">
        <f t="shared" si="256"/>
        <v>171.42857142857142</v>
      </c>
      <c r="H267" s="435"/>
      <c r="I267" s="154">
        <f t="shared" si="252"/>
        <v>14</v>
      </c>
      <c r="J267" s="154">
        <f t="shared" si="253"/>
        <v>2298.8130121399254</v>
      </c>
      <c r="K267" s="155">
        <f t="shared" si="254"/>
        <v>164.20092943856608</v>
      </c>
      <c r="L267" s="438"/>
      <c r="M267" s="154">
        <f t="shared" si="257"/>
        <v>1</v>
      </c>
      <c r="N267" s="463"/>
      <c r="O267" s="463"/>
      <c r="P267" s="95">
        <v>14</v>
      </c>
      <c r="Q267" s="152">
        <v>2299.2486702127671</v>
      </c>
      <c r="R267" s="178">
        <f t="shared" si="258"/>
        <v>164.2320478723405</v>
      </c>
      <c r="S267" s="95">
        <f t="shared" si="259"/>
        <v>1</v>
      </c>
      <c r="T267" s="461"/>
      <c r="U267" s="95">
        <v>14</v>
      </c>
      <c r="V267" s="152">
        <v>2293.4361702127671</v>
      </c>
      <c r="W267" s="178">
        <f t="shared" si="260"/>
        <v>163.81686930091195</v>
      </c>
      <c r="X267" s="95">
        <f t="shared" si="261"/>
        <v>1</v>
      </c>
      <c r="Y267" s="461"/>
      <c r="Z267" s="95">
        <v>14</v>
      </c>
      <c r="AA267" s="152">
        <v>2296.0718816067656</v>
      </c>
      <c r="AB267" s="178">
        <f t="shared" si="262"/>
        <v>164.00513440048326</v>
      </c>
      <c r="AC267" s="95">
        <f t="shared" si="263"/>
        <v>1</v>
      </c>
      <c r="AD267" s="461"/>
      <c r="AE267" s="95">
        <v>14</v>
      </c>
      <c r="AF267" s="152">
        <v>2301.0638297872347</v>
      </c>
      <c r="AG267" s="178">
        <f t="shared" si="264"/>
        <v>164.36170212765961</v>
      </c>
      <c r="AH267" s="95">
        <f t="shared" si="265"/>
        <v>1</v>
      </c>
      <c r="AI267" s="461"/>
      <c r="AJ267" s="95">
        <v>14</v>
      </c>
      <c r="AK267" s="152">
        <v>2306.2921348314608</v>
      </c>
      <c r="AL267" s="178">
        <f t="shared" si="266"/>
        <v>164.73515248796147</v>
      </c>
      <c r="AM267" s="95">
        <f t="shared" si="267"/>
        <v>1</v>
      </c>
      <c r="AN267" s="461"/>
      <c r="AO267" s="95">
        <v>14</v>
      </c>
      <c r="AP267" s="152">
        <v>2301.2781954887223</v>
      </c>
      <c r="AQ267" s="178">
        <f t="shared" si="268"/>
        <v>164.37701396348015</v>
      </c>
      <c r="AR267" s="95">
        <f t="shared" si="269"/>
        <v>1</v>
      </c>
      <c r="AS267" s="461"/>
      <c r="AT267" s="95">
        <v>14</v>
      </c>
      <c r="AU267" s="152">
        <v>2294.3002028397564</v>
      </c>
      <c r="AV267" s="178">
        <f t="shared" si="270"/>
        <v>163.87858591712546</v>
      </c>
      <c r="AW267" s="95">
        <f t="shared" si="271"/>
        <v>1</v>
      </c>
      <c r="AX267" s="461"/>
    </row>
    <row r="268" spans="2:50" hidden="1">
      <c r="B268" s="435"/>
      <c r="C268" s="95">
        <f t="shared" si="255"/>
        <v>18</v>
      </c>
      <c r="D268" s="95"/>
      <c r="E268" s="95"/>
      <c r="F268" s="95"/>
      <c r="G268" s="178"/>
      <c r="H268" s="435"/>
      <c r="I268" s="154" t="str">
        <f t="shared" si="252"/>
        <v/>
      </c>
      <c r="J268" s="154" t="str">
        <f t="shared" si="253"/>
        <v/>
      </c>
      <c r="K268" s="155" t="str">
        <f t="shared" si="254"/>
        <v/>
      </c>
      <c r="L268" s="439"/>
      <c r="M268" s="154" t="str">
        <f t="shared" si="257"/>
        <v/>
      </c>
      <c r="N268" s="447"/>
      <c r="O268" s="447"/>
      <c r="P268" s="95"/>
      <c r="Q268" s="152"/>
      <c r="R268" s="178" t="str">
        <f t="shared" si="258"/>
        <v/>
      </c>
      <c r="S268" s="95" t="str">
        <f t="shared" si="259"/>
        <v/>
      </c>
      <c r="T268" s="462"/>
      <c r="U268" s="95"/>
      <c r="V268" s="152"/>
      <c r="W268" s="178" t="str">
        <f t="shared" si="260"/>
        <v/>
      </c>
      <c r="X268" s="95" t="str">
        <f t="shared" si="261"/>
        <v/>
      </c>
      <c r="Y268" s="462"/>
      <c r="Z268" s="95"/>
      <c r="AA268" s="152"/>
      <c r="AB268" s="178" t="str">
        <f t="shared" si="262"/>
        <v/>
      </c>
      <c r="AC268" s="95" t="str">
        <f t="shared" si="263"/>
        <v/>
      </c>
      <c r="AD268" s="462"/>
      <c r="AE268" s="95"/>
      <c r="AF268" s="152"/>
      <c r="AG268" s="178" t="str">
        <f t="shared" si="264"/>
        <v/>
      </c>
      <c r="AH268" s="95" t="str">
        <f t="shared" si="265"/>
        <v/>
      </c>
      <c r="AI268" s="462"/>
      <c r="AJ268" s="95"/>
      <c r="AK268" s="152"/>
      <c r="AL268" s="178" t="str">
        <f t="shared" si="266"/>
        <v/>
      </c>
      <c r="AM268" s="95" t="str">
        <f t="shared" si="267"/>
        <v/>
      </c>
      <c r="AN268" s="462"/>
      <c r="AO268" s="95"/>
      <c r="AP268" s="152"/>
      <c r="AQ268" s="178" t="str">
        <f t="shared" si="268"/>
        <v/>
      </c>
      <c r="AR268" s="95" t="str">
        <f t="shared" si="269"/>
        <v/>
      </c>
      <c r="AS268" s="462"/>
      <c r="AT268" s="95"/>
      <c r="AU268" s="152"/>
      <c r="AV268" s="178" t="str">
        <f t="shared" si="270"/>
        <v/>
      </c>
      <c r="AW268" s="95" t="str">
        <f t="shared" si="271"/>
        <v/>
      </c>
      <c r="AX268" s="462"/>
    </row>
    <row r="269" spans="2:50" ht="15.75" hidden="1">
      <c r="B269" s="443" t="s">
        <v>167</v>
      </c>
      <c r="C269" s="444"/>
      <c r="D269" s="444"/>
      <c r="E269" s="444"/>
      <c r="F269" s="444"/>
      <c r="G269" s="444"/>
      <c r="H269" s="444"/>
      <c r="I269" s="151"/>
      <c r="J269" s="151"/>
      <c r="K269" s="151"/>
      <c r="L269" s="151"/>
      <c r="M269" s="151"/>
      <c r="N269" s="433" t="s">
        <v>159</v>
      </c>
      <c r="O269" s="446" t="s">
        <v>106</v>
      </c>
      <c r="P269" s="448">
        <f>AT246+1</f>
        <v>45951</v>
      </c>
      <c r="Q269" s="435"/>
      <c r="R269" s="435"/>
      <c r="S269" s="435"/>
      <c r="T269" s="435"/>
      <c r="U269" s="448">
        <f>P269+1</f>
        <v>45952</v>
      </c>
      <c r="V269" s="435"/>
      <c r="W269" s="435"/>
      <c r="X269" s="435"/>
      <c r="Y269" s="435"/>
      <c r="Z269" s="448">
        <f>U269+1</f>
        <v>45953</v>
      </c>
      <c r="AA269" s="435"/>
      <c r="AB269" s="435"/>
      <c r="AC269" s="435"/>
      <c r="AD269" s="435"/>
      <c r="AE269" s="448">
        <f>Z269+1</f>
        <v>45954</v>
      </c>
      <c r="AF269" s="435"/>
      <c r="AG269" s="435"/>
      <c r="AH269" s="435"/>
      <c r="AI269" s="435"/>
      <c r="AJ269" s="448">
        <f>AE269+1</f>
        <v>45955</v>
      </c>
      <c r="AK269" s="435"/>
      <c r="AL269" s="435"/>
      <c r="AM269" s="435"/>
      <c r="AN269" s="435"/>
      <c r="AO269" s="448">
        <f>AJ269+1</f>
        <v>45956</v>
      </c>
      <c r="AP269" s="435"/>
      <c r="AQ269" s="435"/>
      <c r="AR269" s="435"/>
      <c r="AS269" s="435"/>
      <c r="AT269" s="448">
        <f>AO269+1</f>
        <v>45957</v>
      </c>
      <c r="AU269" s="435"/>
      <c r="AV269" s="435"/>
      <c r="AW269" s="435"/>
      <c r="AX269" s="435"/>
    </row>
    <row r="270" spans="2:50" ht="15.75" hidden="1">
      <c r="B270" s="445"/>
      <c r="C270" s="445"/>
      <c r="D270" s="445"/>
      <c r="E270" s="445"/>
      <c r="F270" s="445"/>
      <c r="G270" s="445"/>
      <c r="H270" s="445"/>
      <c r="I270" s="151"/>
      <c r="J270" s="151"/>
      <c r="K270" s="151"/>
      <c r="L270" s="151"/>
      <c r="M270" s="151"/>
      <c r="N270" s="433"/>
      <c r="O270" s="447"/>
      <c r="P270" s="448" t="s">
        <v>120</v>
      </c>
      <c r="Q270" s="435"/>
      <c r="R270" s="435"/>
      <c r="S270" s="435"/>
      <c r="T270" s="435"/>
      <c r="U270" s="448" t="s">
        <v>114</v>
      </c>
      <c r="V270" s="435"/>
      <c r="W270" s="435"/>
      <c r="X270" s="435"/>
      <c r="Y270" s="435"/>
      <c r="Z270" s="448" t="s">
        <v>115</v>
      </c>
      <c r="AA270" s="435"/>
      <c r="AB270" s="435"/>
      <c r="AC270" s="435"/>
      <c r="AD270" s="435"/>
      <c r="AE270" s="448" t="s">
        <v>116</v>
      </c>
      <c r="AF270" s="435"/>
      <c r="AG270" s="435"/>
      <c r="AH270" s="435"/>
      <c r="AI270" s="435"/>
      <c r="AJ270" s="448" t="s">
        <v>117</v>
      </c>
      <c r="AK270" s="435"/>
      <c r="AL270" s="435"/>
      <c r="AM270" s="435"/>
      <c r="AN270" s="435"/>
      <c r="AO270" s="448" t="s">
        <v>118</v>
      </c>
      <c r="AP270" s="435"/>
      <c r="AQ270" s="435"/>
      <c r="AR270" s="435"/>
      <c r="AS270" s="435"/>
      <c r="AT270" s="448" t="s">
        <v>119</v>
      </c>
      <c r="AU270" s="435"/>
      <c r="AV270" s="435"/>
      <c r="AW270" s="435"/>
      <c r="AX270" s="435"/>
    </row>
    <row r="271" spans="2:50" hidden="1">
      <c r="B271" s="433" t="s">
        <v>155</v>
      </c>
      <c r="C271" s="433" t="s">
        <v>147</v>
      </c>
      <c r="D271" s="433"/>
      <c r="E271" s="433" t="s">
        <v>149</v>
      </c>
      <c r="F271" s="433"/>
      <c r="G271" s="433"/>
      <c r="H271" s="440" t="s">
        <v>156</v>
      </c>
      <c r="I271" s="434" t="s">
        <v>225</v>
      </c>
      <c r="J271" s="434"/>
      <c r="K271" s="434"/>
      <c r="L271" s="434" t="s">
        <v>156</v>
      </c>
      <c r="M271" s="434" t="s">
        <v>168</v>
      </c>
      <c r="N271" s="446"/>
      <c r="O271" s="446" t="s">
        <v>158</v>
      </c>
      <c r="P271" s="430" t="s">
        <v>152</v>
      </c>
      <c r="Q271" s="431"/>
      <c r="R271" s="431"/>
      <c r="S271" s="432"/>
      <c r="T271" s="433" t="s">
        <v>156</v>
      </c>
      <c r="U271" s="430" t="s">
        <v>152</v>
      </c>
      <c r="V271" s="431"/>
      <c r="W271" s="431"/>
      <c r="X271" s="432"/>
      <c r="Y271" s="433" t="s">
        <v>156</v>
      </c>
      <c r="Z271" s="430" t="s">
        <v>152</v>
      </c>
      <c r="AA271" s="431"/>
      <c r="AB271" s="431"/>
      <c r="AC271" s="432"/>
      <c r="AD271" s="433" t="s">
        <v>156</v>
      </c>
      <c r="AE271" s="430" t="s">
        <v>152</v>
      </c>
      <c r="AF271" s="431"/>
      <c r="AG271" s="431"/>
      <c r="AH271" s="432"/>
      <c r="AI271" s="433" t="s">
        <v>156</v>
      </c>
      <c r="AJ271" s="430" t="s">
        <v>152</v>
      </c>
      <c r="AK271" s="431"/>
      <c r="AL271" s="431"/>
      <c r="AM271" s="432"/>
      <c r="AN271" s="433" t="s">
        <v>156</v>
      </c>
      <c r="AO271" s="430" t="s">
        <v>152</v>
      </c>
      <c r="AP271" s="431"/>
      <c r="AQ271" s="431"/>
      <c r="AR271" s="432"/>
      <c r="AS271" s="433" t="s">
        <v>156</v>
      </c>
      <c r="AT271" s="430" t="s">
        <v>152</v>
      </c>
      <c r="AU271" s="431"/>
      <c r="AV271" s="431"/>
      <c r="AW271" s="432"/>
      <c r="AX271" s="433" t="s">
        <v>156</v>
      </c>
    </row>
    <row r="272" spans="2:50" hidden="1">
      <c r="B272" s="433"/>
      <c r="C272" s="433"/>
      <c r="D272" s="433"/>
      <c r="E272" s="433" t="s">
        <v>148</v>
      </c>
      <c r="F272" s="433"/>
      <c r="G272" s="433"/>
      <c r="H272" s="441"/>
      <c r="I272" s="434" t="s">
        <v>148</v>
      </c>
      <c r="J272" s="434"/>
      <c r="K272" s="434"/>
      <c r="L272" s="434"/>
      <c r="M272" s="434"/>
      <c r="N272" s="463"/>
      <c r="O272" s="463"/>
      <c r="P272" s="430" t="s">
        <v>153</v>
      </c>
      <c r="Q272" s="431"/>
      <c r="R272" s="431"/>
      <c r="S272" s="432"/>
      <c r="T272" s="433"/>
      <c r="U272" s="430" t="s">
        <v>153</v>
      </c>
      <c r="V272" s="431"/>
      <c r="W272" s="431"/>
      <c r="X272" s="432"/>
      <c r="Y272" s="433"/>
      <c r="Z272" s="430" t="s">
        <v>153</v>
      </c>
      <c r="AA272" s="431"/>
      <c r="AB272" s="431"/>
      <c r="AC272" s="432"/>
      <c r="AD272" s="433"/>
      <c r="AE272" s="430" t="s">
        <v>153</v>
      </c>
      <c r="AF272" s="431"/>
      <c r="AG272" s="431"/>
      <c r="AH272" s="432"/>
      <c r="AI272" s="433"/>
      <c r="AJ272" s="430" t="s">
        <v>153</v>
      </c>
      <c r="AK272" s="431"/>
      <c r="AL272" s="431"/>
      <c r="AM272" s="432"/>
      <c r="AN272" s="433"/>
      <c r="AO272" s="430" t="s">
        <v>153</v>
      </c>
      <c r="AP272" s="431"/>
      <c r="AQ272" s="431"/>
      <c r="AR272" s="432"/>
      <c r="AS272" s="433"/>
      <c r="AT272" s="430" t="s">
        <v>153</v>
      </c>
      <c r="AU272" s="431"/>
      <c r="AV272" s="431"/>
      <c r="AW272" s="432"/>
      <c r="AX272" s="433"/>
    </row>
    <row r="273" spans="2:50" hidden="1">
      <c r="B273" s="433"/>
      <c r="C273" s="433"/>
      <c r="D273" s="433"/>
      <c r="E273" s="94" t="s">
        <v>150</v>
      </c>
      <c r="F273" s="94" t="s">
        <v>151</v>
      </c>
      <c r="G273" s="94" t="s">
        <v>154</v>
      </c>
      <c r="H273" s="442"/>
      <c r="I273" s="153" t="s">
        <v>150</v>
      </c>
      <c r="J273" s="153" t="s">
        <v>151</v>
      </c>
      <c r="K273" s="153" t="s">
        <v>154</v>
      </c>
      <c r="L273" s="434"/>
      <c r="M273" s="434"/>
      <c r="N273" s="463"/>
      <c r="O273" s="463"/>
      <c r="P273" s="94" t="s">
        <v>150</v>
      </c>
      <c r="Q273" s="94" t="s">
        <v>151</v>
      </c>
      <c r="R273" s="94" t="s">
        <v>154</v>
      </c>
      <c r="S273" s="94" t="s">
        <v>168</v>
      </c>
      <c r="T273" s="433"/>
      <c r="U273" s="94" t="s">
        <v>150</v>
      </c>
      <c r="V273" s="94" t="s">
        <v>151</v>
      </c>
      <c r="W273" s="94" t="s">
        <v>154</v>
      </c>
      <c r="X273" s="94" t="s">
        <v>168</v>
      </c>
      <c r="Y273" s="433"/>
      <c r="Z273" s="94" t="s">
        <v>150</v>
      </c>
      <c r="AA273" s="94" t="s">
        <v>151</v>
      </c>
      <c r="AB273" s="94" t="s">
        <v>154</v>
      </c>
      <c r="AC273" s="94" t="s">
        <v>168</v>
      </c>
      <c r="AD273" s="433"/>
      <c r="AE273" s="94" t="s">
        <v>150</v>
      </c>
      <c r="AF273" s="94" t="s">
        <v>151</v>
      </c>
      <c r="AG273" s="94" t="s">
        <v>154</v>
      </c>
      <c r="AH273" s="94" t="s">
        <v>168</v>
      </c>
      <c r="AI273" s="433"/>
      <c r="AJ273" s="94" t="s">
        <v>150</v>
      </c>
      <c r="AK273" s="94" t="s">
        <v>151</v>
      </c>
      <c r="AL273" s="94" t="s">
        <v>154</v>
      </c>
      <c r="AM273" s="94" t="s">
        <v>168</v>
      </c>
      <c r="AN273" s="433"/>
      <c r="AO273" s="94" t="s">
        <v>150</v>
      </c>
      <c r="AP273" s="94" t="s">
        <v>151</v>
      </c>
      <c r="AQ273" s="94" t="s">
        <v>154</v>
      </c>
      <c r="AR273" s="94" t="s">
        <v>168</v>
      </c>
      <c r="AS273" s="433"/>
      <c r="AT273" s="94" t="s">
        <v>150</v>
      </c>
      <c r="AU273" s="94" t="s">
        <v>151</v>
      </c>
      <c r="AV273" s="94" t="s">
        <v>154</v>
      </c>
      <c r="AW273" s="94" t="s">
        <v>168</v>
      </c>
      <c r="AX273" s="433"/>
    </row>
    <row r="274" spans="2:50" hidden="1">
      <c r="B274" s="435" t="s">
        <v>234</v>
      </c>
      <c r="C274" s="95">
        <f>C251</f>
        <v>1</v>
      </c>
      <c r="D274" s="95" t="s">
        <v>428</v>
      </c>
      <c r="E274" s="95">
        <v>20</v>
      </c>
      <c r="F274" s="95">
        <v>2400</v>
      </c>
      <c r="G274" s="178">
        <f>F274/E274</f>
        <v>120</v>
      </c>
      <c r="H274" s="435">
        <f>AVERAGE(G274:G291)</f>
        <v>138.96341199018309</v>
      </c>
      <c r="I274" s="154">
        <f t="shared" ref="I274:I291" si="272">IFERROR(AVERAGE(P274,U274,Z274,AE274,AJ274,AO274,AT274),"")</f>
        <v>20</v>
      </c>
      <c r="J274" s="154">
        <f t="shared" ref="J274:J291" si="273">IFERROR(AVERAGE(Q274,V274,AA274,AF274,AK274,AP274,AU274),"")</f>
        <v>2298.7524294671307</v>
      </c>
      <c r="K274" s="155">
        <f t="shared" ref="K274:K291" si="274">IFERROR(AVERAGE(R274,W274,AB274,AG274,AL274,AQ274,AV274),"")</f>
        <v>114.93762147335651</v>
      </c>
      <c r="L274" s="437">
        <f>IFERROR(AVERAGE(K274:K291),"-")</f>
        <v>133.08827284348271</v>
      </c>
      <c r="M274" s="154">
        <f>IFERROR(RANK(K274, K$274:K$291),"")</f>
        <v>17</v>
      </c>
      <c r="N274" s="463"/>
      <c r="O274" s="463"/>
      <c r="P274" s="95">
        <v>20</v>
      </c>
      <c r="Q274" s="152">
        <v>2297.9772661031761</v>
      </c>
      <c r="R274" s="178">
        <f>IFERROR(Q274/P274,"")</f>
        <v>114.89886330515881</v>
      </c>
      <c r="S274" s="95">
        <f>IFERROR(RANK(R274, R$274:R$291),"")</f>
        <v>17</v>
      </c>
      <c r="T274" s="460">
        <f>AVERAGE(R274:R291)</f>
        <v>133.11911357751663</v>
      </c>
      <c r="U274" s="95">
        <v>20</v>
      </c>
      <c r="V274" s="152">
        <v>2299.0109890109898</v>
      </c>
      <c r="W274" s="178">
        <f>IFERROR(V274/U274,"")</f>
        <v>114.95054945054949</v>
      </c>
      <c r="X274" s="95">
        <f>IFERROR(RANK(W274, W$274:W$291),"")</f>
        <v>16</v>
      </c>
      <c r="Y274" s="460">
        <f>AVERAGE(W274:W291)</f>
        <v>133.03148360012923</v>
      </c>
      <c r="Z274" s="95">
        <v>20</v>
      </c>
      <c r="AA274" s="152">
        <v>2305.9793814432996</v>
      </c>
      <c r="AB274" s="178">
        <f>IFERROR(AA274/Z274,"")</f>
        <v>115.29896907216498</v>
      </c>
      <c r="AC274" s="95">
        <f>IFERROR(RANK(AB274, AB$274:AB$291),"")</f>
        <v>17</v>
      </c>
      <c r="AD274" s="460">
        <f>AVERAGE(AB274:AB291)</f>
        <v>132.86688118625915</v>
      </c>
      <c r="AE274" s="95">
        <v>20</v>
      </c>
      <c r="AF274" s="152">
        <v>2298.7500000000009</v>
      </c>
      <c r="AG274" s="178">
        <f>IFERROR(AF274/AE274,"")</f>
        <v>114.93750000000004</v>
      </c>
      <c r="AH274" s="95">
        <f>IFERROR(RANK(AG274, AG$274:AG$291),"")</f>
        <v>17</v>
      </c>
      <c r="AI274" s="460">
        <f>AVERAGE(AG274:AG291)</f>
        <v>133.19360071041254</v>
      </c>
      <c r="AJ274" s="95">
        <v>20</v>
      </c>
      <c r="AK274" s="152">
        <v>2284.7058823529419</v>
      </c>
      <c r="AL274" s="178">
        <f>IFERROR(AK274/AJ274,"")</f>
        <v>114.2352941176471</v>
      </c>
      <c r="AM274" s="95">
        <f>IFERROR(RANK(AL274, AL$274:AL$291),"")</f>
        <v>17</v>
      </c>
      <c r="AN274" s="460">
        <f>AVERAGE(AL274:AL291)</f>
        <v>133.27975338254777</v>
      </c>
      <c r="AO274" s="95">
        <v>20</v>
      </c>
      <c r="AP274" s="152">
        <v>2308.2397137745984</v>
      </c>
      <c r="AQ274" s="178">
        <f>IFERROR(AP274/AO274,"")</f>
        <v>115.41198568872991</v>
      </c>
      <c r="AR274" s="95">
        <f>IFERROR(RANK(AQ274, AQ$274:AQ$291),"")</f>
        <v>16</v>
      </c>
      <c r="AS274" s="460">
        <f>AVERAGE(AQ274:AQ291)</f>
        <v>133.21315239360456</v>
      </c>
      <c r="AT274" s="95">
        <v>20</v>
      </c>
      <c r="AU274" s="152">
        <v>2296.6037735849054</v>
      </c>
      <c r="AV274" s="178">
        <f>IFERROR(AU274/AT274,"")</f>
        <v>114.83018867924527</v>
      </c>
      <c r="AW274" s="95">
        <f>IFERROR(RANK(AV274, AV$274:AV$291),"")</f>
        <v>16</v>
      </c>
      <c r="AX274" s="460">
        <f>AVERAGE(AV274:AV291)</f>
        <v>131.65214962172638</v>
      </c>
    </row>
    <row r="275" spans="2:50" hidden="1">
      <c r="B275" s="435"/>
      <c r="C275" s="95">
        <f t="shared" ref="C275:C291" si="275">C252</f>
        <v>2</v>
      </c>
      <c r="D275" s="95" t="s">
        <v>429</v>
      </c>
      <c r="E275" s="95">
        <v>18</v>
      </c>
      <c r="F275" s="95">
        <v>2400</v>
      </c>
      <c r="G275" s="178">
        <f t="shared" ref="G275:G290" si="276">F275/E275</f>
        <v>133.33333333333334</v>
      </c>
      <c r="H275" s="435"/>
      <c r="I275" s="154">
        <f t="shared" si="272"/>
        <v>18</v>
      </c>
      <c r="J275" s="154">
        <f t="shared" si="273"/>
        <v>2295.4615734957829</v>
      </c>
      <c r="K275" s="155">
        <f t="shared" si="274"/>
        <v>127.52564297198793</v>
      </c>
      <c r="L275" s="438"/>
      <c r="M275" s="154">
        <f t="shared" ref="M275:M291" si="277">IFERROR(RANK(K275, K$274:K$291),"")</f>
        <v>9</v>
      </c>
      <c r="N275" s="463"/>
      <c r="O275" s="463"/>
      <c r="P275" s="95">
        <v>18</v>
      </c>
      <c r="Q275" s="152">
        <v>2297.5796178343949</v>
      </c>
      <c r="R275" s="178">
        <f t="shared" ref="R275:R291" si="278">IFERROR(Q275/P275,"")</f>
        <v>127.64331210191082</v>
      </c>
      <c r="S275" s="95">
        <f t="shared" ref="S275:S291" si="279">IFERROR(RANK(R275, R$274:R$291),"")</f>
        <v>10</v>
      </c>
      <c r="T275" s="461"/>
      <c r="U275" s="95">
        <v>18</v>
      </c>
      <c r="V275" s="152">
        <v>2293.0612244897957</v>
      </c>
      <c r="W275" s="178">
        <f t="shared" ref="W275:W291" si="280">IFERROR(V275/U275,"")</f>
        <v>127.39229024943309</v>
      </c>
      <c r="X275" s="95">
        <f t="shared" ref="X275:X291" si="281">IFERROR(RANK(W275, W$274:W$291),"")</f>
        <v>9</v>
      </c>
      <c r="Y275" s="461"/>
      <c r="Z275" s="95">
        <v>18</v>
      </c>
      <c r="AA275" s="152">
        <v>2297.3684210526317</v>
      </c>
      <c r="AB275" s="178">
        <f t="shared" ref="AB275:AB291" si="282">IFERROR(AA275/Z275,"")</f>
        <v>127.63157894736842</v>
      </c>
      <c r="AC275" s="95">
        <f t="shared" ref="AC275:AC291" si="283">IFERROR(RANK(AB275, AB$274:AB$291),"")</f>
        <v>9</v>
      </c>
      <c r="AD275" s="461"/>
      <c r="AE275" s="95">
        <v>18</v>
      </c>
      <c r="AF275" s="152">
        <v>2289.5744680851067</v>
      </c>
      <c r="AG275" s="178">
        <f t="shared" ref="AG275:AG291" si="284">IFERROR(AF275/AE275,"")</f>
        <v>127.1985815602837</v>
      </c>
      <c r="AH275" s="95">
        <f t="shared" ref="AH275:AH291" si="285">IFERROR(RANK(AG275, AG$274:AG$291),"")</f>
        <v>11</v>
      </c>
      <c r="AI275" s="461"/>
      <c r="AJ275" s="95">
        <v>18</v>
      </c>
      <c r="AK275" s="152">
        <v>2294.1573033707864</v>
      </c>
      <c r="AL275" s="178">
        <f t="shared" ref="AL275:AL291" si="286">IFERROR(AK275/AJ275,"")</f>
        <v>127.45318352059924</v>
      </c>
      <c r="AM275" s="95">
        <f t="shared" ref="AM275:AM291" si="287">IFERROR(RANK(AL275, AL$274:AL$291),"")</f>
        <v>8</v>
      </c>
      <c r="AN275" s="461"/>
      <c r="AO275" s="95">
        <v>18</v>
      </c>
      <c r="AP275" s="152">
        <v>2304.877076411959</v>
      </c>
      <c r="AQ275" s="178">
        <f t="shared" ref="AQ275:AQ291" si="288">IFERROR(AP275/AO275,"")</f>
        <v>128.04872646733105</v>
      </c>
      <c r="AR275" s="95">
        <f t="shared" ref="AR275:AR291" si="289">IFERROR(RANK(AQ275, AQ$274:AQ$291),"")</f>
        <v>9</v>
      </c>
      <c r="AS275" s="461"/>
      <c r="AT275" s="95">
        <v>18</v>
      </c>
      <c r="AU275" s="152">
        <v>2291.6129032258063</v>
      </c>
      <c r="AV275" s="178">
        <f t="shared" ref="AV275:AV291" si="290">IFERROR(AU275/AT275,"")</f>
        <v>127.31182795698925</v>
      </c>
      <c r="AW275" s="95">
        <f t="shared" ref="AW275:AW291" si="291">IFERROR(RANK(AV275, AV$274:AV$291),"")</f>
        <v>9</v>
      </c>
      <c r="AX275" s="461"/>
    </row>
    <row r="276" spans="2:50" hidden="1">
      <c r="B276" s="435"/>
      <c r="C276" s="95">
        <f t="shared" si="275"/>
        <v>3</v>
      </c>
      <c r="D276" s="95" t="s">
        <v>430</v>
      </c>
      <c r="E276" s="95">
        <v>18</v>
      </c>
      <c r="F276" s="95">
        <v>2400</v>
      </c>
      <c r="G276" s="178">
        <f t="shared" si="276"/>
        <v>133.33333333333334</v>
      </c>
      <c r="H276" s="435"/>
      <c r="I276" s="154">
        <f t="shared" si="272"/>
        <v>18</v>
      </c>
      <c r="J276" s="154">
        <f t="shared" si="273"/>
        <v>2293.5329088304111</v>
      </c>
      <c r="K276" s="155">
        <f t="shared" si="274"/>
        <v>127.41849493502284</v>
      </c>
      <c r="L276" s="438"/>
      <c r="M276" s="154">
        <f t="shared" si="277"/>
        <v>11</v>
      </c>
      <c r="N276" s="463"/>
      <c r="O276" s="463"/>
      <c r="P276" s="95">
        <v>18</v>
      </c>
      <c r="Q276" s="152">
        <v>2295.9638554216863</v>
      </c>
      <c r="R276" s="178">
        <f t="shared" si="278"/>
        <v>127.55354752342701</v>
      </c>
      <c r="S276" s="95">
        <f t="shared" si="279"/>
        <v>11</v>
      </c>
      <c r="T276" s="461"/>
      <c r="U276" s="95">
        <v>18</v>
      </c>
      <c r="V276" s="152">
        <v>2291.4091680814936</v>
      </c>
      <c r="W276" s="178">
        <f t="shared" si="280"/>
        <v>127.30050933786076</v>
      </c>
      <c r="X276" s="95">
        <f t="shared" si="281"/>
        <v>10</v>
      </c>
      <c r="Y276" s="461"/>
      <c r="Z276" s="95">
        <v>18</v>
      </c>
      <c r="AA276" s="152">
        <v>2298.1006493506502</v>
      </c>
      <c r="AB276" s="178">
        <f t="shared" si="282"/>
        <v>127.67225829725834</v>
      </c>
      <c r="AC276" s="95">
        <f t="shared" si="283"/>
        <v>8</v>
      </c>
      <c r="AD276" s="461"/>
      <c r="AE276" s="95">
        <v>18</v>
      </c>
      <c r="AF276" s="152">
        <v>2301.9480519480526</v>
      </c>
      <c r="AG276" s="178">
        <f t="shared" si="284"/>
        <v>127.88600288600293</v>
      </c>
      <c r="AH276" s="95">
        <f t="shared" si="285"/>
        <v>9</v>
      </c>
      <c r="AI276" s="461"/>
      <c r="AJ276" s="95">
        <v>18</v>
      </c>
      <c r="AK276" s="152">
        <v>2287.5324675324669</v>
      </c>
      <c r="AL276" s="178">
        <f t="shared" si="286"/>
        <v>127.08513708513705</v>
      </c>
      <c r="AM276" s="95">
        <f t="shared" si="287"/>
        <v>10</v>
      </c>
      <c r="AN276" s="461"/>
      <c r="AO276" s="95">
        <v>18</v>
      </c>
      <c r="AP276" s="152">
        <v>2293.7499999999995</v>
      </c>
      <c r="AQ276" s="178">
        <f t="shared" si="288"/>
        <v>127.43055555555553</v>
      </c>
      <c r="AR276" s="95">
        <f t="shared" si="289"/>
        <v>10</v>
      </c>
      <c r="AS276" s="461"/>
      <c r="AT276" s="95">
        <v>18</v>
      </c>
      <c r="AU276" s="152">
        <v>2286.0261694785272</v>
      </c>
      <c r="AV276" s="178">
        <f t="shared" si="290"/>
        <v>127.00145385991817</v>
      </c>
      <c r="AW276" s="95">
        <f t="shared" si="291"/>
        <v>10</v>
      </c>
      <c r="AX276" s="461"/>
    </row>
    <row r="277" spans="2:50" hidden="1">
      <c r="B277" s="435"/>
      <c r="C277" s="95">
        <f t="shared" si="275"/>
        <v>4</v>
      </c>
      <c r="D277" s="95" t="s">
        <v>432</v>
      </c>
      <c r="E277" s="95">
        <v>16</v>
      </c>
      <c r="F277" s="95">
        <v>2400</v>
      </c>
      <c r="G277" s="178">
        <f t="shared" si="276"/>
        <v>150</v>
      </c>
      <c r="H277" s="435"/>
      <c r="I277" s="154">
        <f t="shared" si="272"/>
        <v>16</v>
      </c>
      <c r="J277" s="154">
        <f t="shared" si="273"/>
        <v>2307.0036922975301</v>
      </c>
      <c r="K277" s="155">
        <f t="shared" si="274"/>
        <v>144.18773076859563</v>
      </c>
      <c r="L277" s="438"/>
      <c r="M277" s="154">
        <f t="shared" si="277"/>
        <v>5</v>
      </c>
      <c r="N277" s="463"/>
      <c r="O277" s="463"/>
      <c r="P277" s="95">
        <v>16</v>
      </c>
      <c r="Q277" s="152">
        <v>2305.0909090909104</v>
      </c>
      <c r="R277" s="178">
        <f t="shared" si="278"/>
        <v>144.0681818181819</v>
      </c>
      <c r="S277" s="95">
        <f t="shared" si="279"/>
        <v>5</v>
      </c>
      <c r="T277" s="461"/>
      <c r="U277" s="95">
        <v>16</v>
      </c>
      <c r="V277" s="152">
        <v>2308.8000000000006</v>
      </c>
      <c r="W277" s="178">
        <f t="shared" si="280"/>
        <v>144.30000000000004</v>
      </c>
      <c r="X277" s="95">
        <f t="shared" si="281"/>
        <v>5</v>
      </c>
      <c r="Y277" s="461"/>
      <c r="Z277" s="95">
        <v>16</v>
      </c>
      <c r="AA277" s="152">
        <v>2297.3684210526299</v>
      </c>
      <c r="AB277" s="178">
        <f t="shared" si="282"/>
        <v>143.58552631578937</v>
      </c>
      <c r="AC277" s="95">
        <f t="shared" si="283"/>
        <v>5</v>
      </c>
      <c r="AD277" s="461"/>
      <c r="AE277" s="95">
        <v>16</v>
      </c>
      <c r="AF277" s="152">
        <v>2331.6666666666647</v>
      </c>
      <c r="AG277" s="178">
        <f t="shared" si="284"/>
        <v>145.72916666666654</v>
      </c>
      <c r="AH277" s="95">
        <f t="shared" si="285"/>
        <v>5</v>
      </c>
      <c r="AI277" s="461"/>
      <c r="AJ277" s="95">
        <v>16</v>
      </c>
      <c r="AK277" s="152">
        <v>2336.8421052631561</v>
      </c>
      <c r="AL277" s="178">
        <f t="shared" si="286"/>
        <v>146.05263157894726</v>
      </c>
      <c r="AM277" s="95">
        <f t="shared" si="287"/>
        <v>5</v>
      </c>
      <c r="AN277" s="461"/>
      <c r="AO277" s="95">
        <v>16</v>
      </c>
      <c r="AP277" s="152">
        <v>2286.2068965517224</v>
      </c>
      <c r="AQ277" s="178">
        <f t="shared" si="288"/>
        <v>142.88793103448265</v>
      </c>
      <c r="AR277" s="95">
        <f t="shared" si="289"/>
        <v>5</v>
      </c>
      <c r="AS277" s="461"/>
      <c r="AT277" s="95">
        <v>16</v>
      </c>
      <c r="AU277" s="152">
        <v>2283.0508474576259</v>
      </c>
      <c r="AV277" s="178">
        <f t="shared" si="290"/>
        <v>142.69067796610162</v>
      </c>
      <c r="AW277" s="95">
        <f t="shared" si="291"/>
        <v>4</v>
      </c>
      <c r="AX277" s="461"/>
    </row>
    <row r="278" spans="2:50" hidden="1">
      <c r="B278" s="435"/>
      <c r="C278" s="95">
        <f t="shared" si="275"/>
        <v>5</v>
      </c>
      <c r="D278" s="95" t="s">
        <v>433</v>
      </c>
      <c r="E278" s="95">
        <v>18</v>
      </c>
      <c r="F278" s="95">
        <v>2400</v>
      </c>
      <c r="G278" s="178">
        <f t="shared" si="276"/>
        <v>133.33333333333334</v>
      </c>
      <c r="H278" s="435"/>
      <c r="I278" s="154">
        <f t="shared" si="272"/>
        <v>18</v>
      </c>
      <c r="J278" s="154">
        <f t="shared" si="273"/>
        <v>2294.2800914000431</v>
      </c>
      <c r="K278" s="155">
        <f t="shared" si="274"/>
        <v>127.46000507778017</v>
      </c>
      <c r="L278" s="438"/>
      <c r="M278" s="154">
        <f t="shared" si="277"/>
        <v>10</v>
      </c>
      <c r="N278" s="463"/>
      <c r="O278" s="463"/>
      <c r="P278" s="95">
        <v>18</v>
      </c>
      <c r="Q278" s="152">
        <v>2302.1784156976737</v>
      </c>
      <c r="R278" s="178">
        <f t="shared" si="278"/>
        <v>127.89880087209298</v>
      </c>
      <c r="S278" s="95">
        <f t="shared" si="279"/>
        <v>9</v>
      </c>
      <c r="T278" s="461"/>
      <c r="U278" s="95">
        <v>18</v>
      </c>
      <c r="V278" s="152">
        <v>2291.3144590495449</v>
      </c>
      <c r="W278" s="178">
        <f t="shared" si="280"/>
        <v>127.29524772497471</v>
      </c>
      <c r="X278" s="95">
        <f t="shared" si="281"/>
        <v>11</v>
      </c>
      <c r="Y278" s="461"/>
      <c r="Z278" s="95">
        <v>18</v>
      </c>
      <c r="AA278" s="152">
        <v>2295.7894736842104</v>
      </c>
      <c r="AB278" s="178">
        <f t="shared" si="282"/>
        <v>127.54385964912279</v>
      </c>
      <c r="AC278" s="95">
        <f t="shared" si="283"/>
        <v>10</v>
      </c>
      <c r="AD278" s="461"/>
      <c r="AE278" s="95">
        <v>18</v>
      </c>
      <c r="AF278" s="152">
        <v>2302.4999999999995</v>
      </c>
      <c r="AG278" s="178">
        <f t="shared" si="284"/>
        <v>127.91666666666664</v>
      </c>
      <c r="AH278" s="95">
        <f t="shared" si="285"/>
        <v>8</v>
      </c>
      <c r="AI278" s="461"/>
      <c r="AJ278" s="95">
        <v>18</v>
      </c>
      <c r="AK278" s="152">
        <v>2286.086956521739</v>
      </c>
      <c r="AL278" s="178">
        <f t="shared" si="286"/>
        <v>127.00483091787439</v>
      </c>
      <c r="AM278" s="95">
        <f t="shared" si="287"/>
        <v>11</v>
      </c>
      <c r="AN278" s="461"/>
      <c r="AO278" s="95">
        <v>18</v>
      </c>
      <c r="AP278" s="152">
        <v>2289.1814329738063</v>
      </c>
      <c r="AQ278" s="178">
        <f t="shared" si="288"/>
        <v>127.17674627632258</v>
      </c>
      <c r="AR278" s="95">
        <f t="shared" si="289"/>
        <v>11</v>
      </c>
      <c r="AS278" s="461"/>
      <c r="AT278" s="95">
        <v>18</v>
      </c>
      <c r="AU278" s="152">
        <v>2292.9099018733277</v>
      </c>
      <c r="AV278" s="178">
        <f t="shared" si="290"/>
        <v>127.38388343740709</v>
      </c>
      <c r="AW278" s="95">
        <f t="shared" si="291"/>
        <v>8</v>
      </c>
      <c r="AX278" s="461"/>
    </row>
    <row r="279" spans="2:50" hidden="1">
      <c r="B279" s="435"/>
      <c r="C279" s="95">
        <f t="shared" si="275"/>
        <v>6</v>
      </c>
      <c r="D279" s="95" t="s">
        <v>434</v>
      </c>
      <c r="E279" s="95">
        <v>20</v>
      </c>
      <c r="F279" s="95">
        <v>2400</v>
      </c>
      <c r="G279" s="178">
        <f t="shared" si="276"/>
        <v>120</v>
      </c>
      <c r="H279" s="435"/>
      <c r="I279" s="154">
        <f t="shared" si="272"/>
        <v>20</v>
      </c>
      <c r="J279" s="154">
        <f t="shared" si="273"/>
        <v>2309.9334211646637</v>
      </c>
      <c r="K279" s="155">
        <f t="shared" si="274"/>
        <v>115.49667105823319</v>
      </c>
      <c r="L279" s="438"/>
      <c r="M279" s="154">
        <f t="shared" si="277"/>
        <v>16</v>
      </c>
      <c r="N279" s="463"/>
      <c r="O279" s="463"/>
      <c r="P279" s="95">
        <v>20</v>
      </c>
      <c r="Q279" s="152">
        <v>2300.5970149253735</v>
      </c>
      <c r="R279" s="178">
        <f t="shared" si="278"/>
        <v>115.02985074626868</v>
      </c>
      <c r="S279" s="95">
        <f t="shared" si="279"/>
        <v>16</v>
      </c>
      <c r="T279" s="461"/>
      <c r="U279" s="95">
        <v>20</v>
      </c>
      <c r="V279" s="152">
        <v>2289.5238095238092</v>
      </c>
      <c r="W279" s="178">
        <f t="shared" si="280"/>
        <v>114.47619047619045</v>
      </c>
      <c r="X279" s="95">
        <f t="shared" si="281"/>
        <v>17</v>
      </c>
      <c r="Y279" s="461"/>
      <c r="Z279" s="95">
        <v>20</v>
      </c>
      <c r="AA279" s="152">
        <v>2325.333333333333</v>
      </c>
      <c r="AB279" s="178">
        <f t="shared" si="282"/>
        <v>116.26666666666665</v>
      </c>
      <c r="AC279" s="95">
        <f t="shared" si="283"/>
        <v>16</v>
      </c>
      <c r="AD279" s="461"/>
      <c r="AE279" s="95">
        <v>20</v>
      </c>
      <c r="AF279" s="152">
        <v>2309.3023255813951</v>
      </c>
      <c r="AG279" s="178">
        <f t="shared" si="284"/>
        <v>115.46511627906975</v>
      </c>
      <c r="AH279" s="95">
        <f t="shared" si="285"/>
        <v>16</v>
      </c>
      <c r="AI279" s="461"/>
      <c r="AJ279" s="95">
        <v>20</v>
      </c>
      <c r="AK279" s="152">
        <v>2332</v>
      </c>
      <c r="AL279" s="178">
        <f t="shared" si="286"/>
        <v>116.6</v>
      </c>
      <c r="AM279" s="95">
        <f t="shared" si="287"/>
        <v>16</v>
      </c>
      <c r="AN279" s="461"/>
      <c r="AO279" s="95">
        <v>20</v>
      </c>
      <c r="AP279" s="152">
        <v>2303.2000000000012</v>
      </c>
      <c r="AQ279" s="178">
        <f t="shared" si="288"/>
        <v>115.16000000000005</v>
      </c>
      <c r="AR279" s="95">
        <f t="shared" si="289"/>
        <v>17</v>
      </c>
      <c r="AS279" s="461"/>
      <c r="AT279" s="95">
        <v>20</v>
      </c>
      <c r="AU279" s="152">
        <v>2309.5774647887329</v>
      </c>
      <c r="AV279" s="178">
        <f t="shared" si="290"/>
        <v>115.47887323943664</v>
      </c>
      <c r="AW279" s="95">
        <f t="shared" si="291"/>
        <v>15</v>
      </c>
      <c r="AX279" s="461"/>
    </row>
    <row r="280" spans="2:50" hidden="1">
      <c r="B280" s="435"/>
      <c r="C280" s="95">
        <f t="shared" si="275"/>
        <v>7</v>
      </c>
      <c r="D280" s="95" t="s">
        <v>436</v>
      </c>
      <c r="E280" s="95">
        <v>19</v>
      </c>
      <c r="F280" s="95">
        <v>2400</v>
      </c>
      <c r="G280" s="178">
        <f t="shared" si="276"/>
        <v>126.31578947368421</v>
      </c>
      <c r="H280" s="435"/>
      <c r="I280" s="154">
        <f t="shared" si="272"/>
        <v>19</v>
      </c>
      <c r="J280" s="154">
        <f t="shared" si="273"/>
        <v>2292.9275047350029</v>
      </c>
      <c r="K280" s="155">
        <f t="shared" si="274"/>
        <v>120.68039498605279</v>
      </c>
      <c r="L280" s="438"/>
      <c r="M280" s="154">
        <f t="shared" si="277"/>
        <v>15</v>
      </c>
      <c r="N280" s="463"/>
      <c r="O280" s="463"/>
      <c r="P280" s="95">
        <v>19</v>
      </c>
      <c r="Q280" s="152">
        <v>2297.8530913216109</v>
      </c>
      <c r="R280" s="178">
        <f t="shared" si="278"/>
        <v>120.93963638534794</v>
      </c>
      <c r="S280" s="95">
        <f t="shared" si="279"/>
        <v>14</v>
      </c>
      <c r="T280" s="461"/>
      <c r="U280" s="95">
        <v>19</v>
      </c>
      <c r="V280" s="152">
        <v>2296.9775357385975</v>
      </c>
      <c r="W280" s="178">
        <f t="shared" si="280"/>
        <v>120.89355451255776</v>
      </c>
      <c r="X280" s="95">
        <f t="shared" si="281"/>
        <v>13</v>
      </c>
      <c r="Y280" s="461"/>
      <c r="Z280" s="95">
        <v>19</v>
      </c>
      <c r="AA280" s="152">
        <v>2291.7073170731715</v>
      </c>
      <c r="AB280" s="178">
        <f t="shared" si="282"/>
        <v>120.61617458279849</v>
      </c>
      <c r="AC280" s="95">
        <f t="shared" si="283"/>
        <v>13</v>
      </c>
      <c r="AD280" s="461"/>
      <c r="AE280" s="95">
        <v>19</v>
      </c>
      <c r="AF280" s="152">
        <v>2284.9586776859505</v>
      </c>
      <c r="AG280" s="178">
        <f t="shared" si="284"/>
        <v>120.26098303610266</v>
      </c>
      <c r="AH280" s="95">
        <f t="shared" si="285"/>
        <v>15</v>
      </c>
      <c r="AI280" s="461"/>
      <c r="AJ280" s="95">
        <v>19</v>
      </c>
      <c r="AK280" s="152">
        <v>2288.5039370078748</v>
      </c>
      <c r="AL280" s="178">
        <f t="shared" si="286"/>
        <v>120.44757563199342</v>
      </c>
      <c r="AM280" s="95">
        <f t="shared" si="287"/>
        <v>14</v>
      </c>
      <c r="AN280" s="461"/>
      <c r="AO280" s="95">
        <v>19</v>
      </c>
      <c r="AP280" s="152">
        <v>2296.9245585874814</v>
      </c>
      <c r="AQ280" s="178">
        <f t="shared" si="288"/>
        <v>120.89076624144639</v>
      </c>
      <c r="AR280" s="95">
        <f t="shared" si="289"/>
        <v>15</v>
      </c>
      <c r="AS280" s="461"/>
      <c r="AT280" s="95">
        <v>19</v>
      </c>
      <c r="AU280" s="152">
        <v>2293.5674157303365</v>
      </c>
      <c r="AV280" s="178">
        <f t="shared" si="290"/>
        <v>120.71407451212298</v>
      </c>
      <c r="AW280" s="95">
        <f t="shared" si="291"/>
        <v>11</v>
      </c>
      <c r="AX280" s="461"/>
    </row>
    <row r="281" spans="2:50" hidden="1">
      <c r="B281" s="435"/>
      <c r="C281" s="95">
        <f t="shared" si="275"/>
        <v>8</v>
      </c>
      <c r="D281" s="95" t="s">
        <v>437</v>
      </c>
      <c r="E281" s="95">
        <v>18</v>
      </c>
      <c r="F281" s="95">
        <v>2400</v>
      </c>
      <c r="G281" s="178">
        <f t="shared" si="276"/>
        <v>133.33333333333334</v>
      </c>
      <c r="H281" s="435"/>
      <c r="I281" s="154">
        <f t="shared" si="272"/>
        <v>18</v>
      </c>
      <c r="J281" s="154">
        <f t="shared" si="273"/>
        <v>2297.9455844119889</v>
      </c>
      <c r="K281" s="155">
        <f t="shared" si="274"/>
        <v>127.66364357844384</v>
      </c>
      <c r="L281" s="438"/>
      <c r="M281" s="154">
        <f t="shared" si="277"/>
        <v>8</v>
      </c>
      <c r="N281" s="463"/>
      <c r="O281" s="463"/>
      <c r="P281" s="95">
        <v>18</v>
      </c>
      <c r="Q281" s="152">
        <v>2304.204545454546</v>
      </c>
      <c r="R281" s="178">
        <f t="shared" si="278"/>
        <v>128.01136363636365</v>
      </c>
      <c r="S281" s="95">
        <f t="shared" si="279"/>
        <v>8</v>
      </c>
      <c r="T281" s="461"/>
      <c r="U281" s="95">
        <v>18</v>
      </c>
      <c r="V281" s="152">
        <v>2294.0259740259721</v>
      </c>
      <c r="W281" s="178">
        <f t="shared" si="280"/>
        <v>127.44588744588734</v>
      </c>
      <c r="X281" s="95">
        <f t="shared" si="281"/>
        <v>8</v>
      </c>
      <c r="Y281" s="461"/>
      <c r="Z281" s="95">
        <v>18</v>
      </c>
      <c r="AA281" s="152">
        <v>2288.8235294117649</v>
      </c>
      <c r="AB281" s="178">
        <f t="shared" si="282"/>
        <v>127.15686274509805</v>
      </c>
      <c r="AC281" s="95">
        <f t="shared" si="283"/>
        <v>11</v>
      </c>
      <c r="AD281" s="461"/>
      <c r="AE281" s="95">
        <v>18</v>
      </c>
      <c r="AF281" s="152">
        <v>2291.0769230769224</v>
      </c>
      <c r="AG281" s="178">
        <f t="shared" si="284"/>
        <v>127.28205128205124</v>
      </c>
      <c r="AH281" s="95">
        <f t="shared" si="285"/>
        <v>10</v>
      </c>
      <c r="AI281" s="461"/>
      <c r="AJ281" s="95">
        <v>18</v>
      </c>
      <c r="AK281" s="152">
        <v>2290.588235294118</v>
      </c>
      <c r="AL281" s="178">
        <f t="shared" si="286"/>
        <v>127.25490196078434</v>
      </c>
      <c r="AM281" s="95">
        <f t="shared" si="287"/>
        <v>9</v>
      </c>
      <c r="AN281" s="461"/>
      <c r="AO281" s="95">
        <v>18</v>
      </c>
      <c r="AP281" s="152">
        <v>2309.2377049180323</v>
      </c>
      <c r="AQ281" s="178">
        <f t="shared" si="288"/>
        <v>128.29098360655735</v>
      </c>
      <c r="AR281" s="95">
        <f t="shared" si="289"/>
        <v>8</v>
      </c>
      <c r="AS281" s="461"/>
      <c r="AT281" s="95">
        <v>18</v>
      </c>
      <c r="AU281" s="152">
        <v>2307.6621787025697</v>
      </c>
      <c r="AV281" s="178">
        <f t="shared" si="290"/>
        <v>128.20345437236497</v>
      </c>
      <c r="AW281" s="95">
        <f t="shared" si="291"/>
        <v>7</v>
      </c>
      <c r="AX281" s="461"/>
    </row>
    <row r="282" spans="2:50" hidden="1">
      <c r="B282" s="435"/>
      <c r="C282" s="95">
        <f t="shared" si="275"/>
        <v>9</v>
      </c>
      <c r="D282" s="95" t="s">
        <v>438</v>
      </c>
      <c r="E282" s="95">
        <v>19</v>
      </c>
      <c r="F282" s="95">
        <v>2400</v>
      </c>
      <c r="G282" s="178">
        <f t="shared" si="276"/>
        <v>126.31578947368421</v>
      </c>
      <c r="H282" s="435"/>
      <c r="I282" s="154">
        <f t="shared" si="272"/>
        <v>19</v>
      </c>
      <c r="J282" s="154">
        <f t="shared" si="273"/>
        <v>2294.3601510838453</v>
      </c>
      <c r="K282" s="155">
        <f t="shared" si="274"/>
        <v>120.75579742546553</v>
      </c>
      <c r="L282" s="438"/>
      <c r="M282" s="154">
        <f t="shared" si="277"/>
        <v>14</v>
      </c>
      <c r="N282" s="463"/>
      <c r="O282" s="463"/>
      <c r="P282" s="95">
        <v>19</v>
      </c>
      <c r="Q282" s="152">
        <v>2300.9197324414722</v>
      </c>
      <c r="R282" s="178">
        <f t="shared" si="278"/>
        <v>121.10103854955116</v>
      </c>
      <c r="S282" s="95">
        <f t="shared" si="279"/>
        <v>12</v>
      </c>
      <c r="T282" s="461"/>
      <c r="U282" s="95">
        <v>19</v>
      </c>
      <c r="V282" s="152">
        <v>2294.8571428571431</v>
      </c>
      <c r="W282" s="178">
        <f t="shared" si="280"/>
        <v>120.78195488721806</v>
      </c>
      <c r="X282" s="95">
        <f t="shared" si="281"/>
        <v>14</v>
      </c>
      <c r="Y282" s="461"/>
      <c r="Z282" s="95">
        <v>19</v>
      </c>
      <c r="AA282" s="152">
        <v>2292.3214285714289</v>
      </c>
      <c r="AB282" s="178">
        <f t="shared" si="282"/>
        <v>120.64849624060152</v>
      </c>
      <c r="AC282" s="95">
        <f t="shared" si="283"/>
        <v>12</v>
      </c>
      <c r="AD282" s="461"/>
      <c r="AE282" s="95">
        <v>19</v>
      </c>
      <c r="AF282" s="152">
        <v>2300</v>
      </c>
      <c r="AG282" s="178">
        <f t="shared" si="284"/>
        <v>121.05263157894737</v>
      </c>
      <c r="AH282" s="95">
        <f t="shared" si="285"/>
        <v>13</v>
      </c>
      <c r="AI282" s="461"/>
      <c r="AJ282" s="95">
        <v>19</v>
      </c>
      <c r="AK282" s="152">
        <v>2281.411764705882</v>
      </c>
      <c r="AL282" s="178">
        <f t="shared" si="286"/>
        <v>120.07430340557273</v>
      </c>
      <c r="AM282" s="95">
        <f t="shared" si="287"/>
        <v>15</v>
      </c>
      <c r="AN282" s="461"/>
      <c r="AO282" s="95">
        <v>19</v>
      </c>
      <c r="AP282" s="152">
        <v>2299.0109890109893</v>
      </c>
      <c r="AQ282" s="178">
        <f t="shared" si="288"/>
        <v>121.00057836899944</v>
      </c>
      <c r="AR282" s="95">
        <f t="shared" si="289"/>
        <v>14</v>
      </c>
      <c r="AS282" s="461"/>
      <c r="AT282" s="95">
        <v>19</v>
      </c>
      <c r="AU282" s="152">
        <v>2292.0000000000005</v>
      </c>
      <c r="AV282" s="178">
        <f t="shared" si="290"/>
        <v>120.63157894736844</v>
      </c>
      <c r="AW282" s="95">
        <f t="shared" si="291"/>
        <v>12</v>
      </c>
      <c r="AX282" s="461"/>
    </row>
    <row r="283" spans="2:50" hidden="1">
      <c r="B283" s="435"/>
      <c r="C283" s="95">
        <f t="shared" si="275"/>
        <v>10</v>
      </c>
      <c r="D283" s="95" t="s">
        <v>440</v>
      </c>
      <c r="E283" s="95">
        <v>19</v>
      </c>
      <c r="F283" s="95">
        <v>2400</v>
      </c>
      <c r="G283" s="178">
        <f t="shared" si="276"/>
        <v>126.31578947368421</v>
      </c>
      <c r="H283" s="435"/>
      <c r="I283" s="154">
        <f t="shared" si="272"/>
        <v>19</v>
      </c>
      <c r="J283" s="154">
        <f t="shared" si="273"/>
        <v>2297.3849450982952</v>
      </c>
      <c r="K283" s="155">
        <f t="shared" si="274"/>
        <v>120.91499711043657</v>
      </c>
      <c r="L283" s="438"/>
      <c r="M283" s="154">
        <f t="shared" si="277"/>
        <v>13</v>
      </c>
      <c r="N283" s="463"/>
      <c r="O283" s="463"/>
      <c r="P283" s="95">
        <v>19</v>
      </c>
      <c r="Q283" s="152">
        <v>2280.0000000000005</v>
      </c>
      <c r="R283" s="178">
        <f t="shared" si="278"/>
        <v>120.00000000000003</v>
      </c>
      <c r="S283" s="95">
        <f t="shared" si="279"/>
        <v>15</v>
      </c>
      <c r="T283" s="461"/>
      <c r="U283" s="95">
        <v>19</v>
      </c>
      <c r="V283" s="152">
        <v>2294.5454545454545</v>
      </c>
      <c r="W283" s="178">
        <f t="shared" si="280"/>
        <v>120.76555023923444</v>
      </c>
      <c r="X283" s="95">
        <f t="shared" si="281"/>
        <v>15</v>
      </c>
      <c r="Y283" s="461"/>
      <c r="Z283" s="95">
        <v>19</v>
      </c>
      <c r="AA283" s="152">
        <v>2285.0000000000005</v>
      </c>
      <c r="AB283" s="178">
        <f t="shared" si="282"/>
        <v>120.26315789473686</v>
      </c>
      <c r="AC283" s="95">
        <f t="shared" si="283"/>
        <v>14</v>
      </c>
      <c r="AD283" s="461"/>
      <c r="AE283" s="95">
        <v>19</v>
      </c>
      <c r="AF283" s="152">
        <v>2307.272727272727</v>
      </c>
      <c r="AG283" s="178">
        <f t="shared" si="284"/>
        <v>121.43540669856458</v>
      </c>
      <c r="AH283" s="95">
        <f t="shared" si="285"/>
        <v>12</v>
      </c>
      <c r="AI283" s="461"/>
      <c r="AJ283" s="95">
        <v>19</v>
      </c>
      <c r="AK283" s="152">
        <v>2317.8260869565215</v>
      </c>
      <c r="AL283" s="178">
        <f t="shared" si="286"/>
        <v>121.99084668192218</v>
      </c>
      <c r="AM283" s="95">
        <f t="shared" si="287"/>
        <v>12</v>
      </c>
      <c r="AN283" s="461"/>
      <c r="AO283" s="95">
        <v>19</v>
      </c>
      <c r="AP283" s="152">
        <v>2308.8311688311692</v>
      </c>
      <c r="AQ283" s="178">
        <f t="shared" si="288"/>
        <v>121.51742993848259</v>
      </c>
      <c r="AR283" s="95">
        <f t="shared" si="289"/>
        <v>13</v>
      </c>
      <c r="AS283" s="461"/>
      <c r="AT283" s="95">
        <v>19</v>
      </c>
      <c r="AU283" s="152">
        <v>2288.2191780821918</v>
      </c>
      <c r="AV283" s="178">
        <f t="shared" si="290"/>
        <v>120.43258832011536</v>
      </c>
      <c r="AW283" s="95">
        <f t="shared" si="291"/>
        <v>13</v>
      </c>
      <c r="AX283" s="461"/>
    </row>
    <row r="284" spans="2:50" hidden="1">
      <c r="B284" s="435"/>
      <c r="C284" s="95">
        <f t="shared" si="275"/>
        <v>11</v>
      </c>
      <c r="D284" s="95" t="s">
        <v>441</v>
      </c>
      <c r="E284" s="95">
        <v>15</v>
      </c>
      <c r="F284" s="95">
        <v>2400</v>
      </c>
      <c r="G284" s="178">
        <f t="shared" si="276"/>
        <v>160</v>
      </c>
      <c r="H284" s="435"/>
      <c r="I284" s="154">
        <f t="shared" si="272"/>
        <v>15</v>
      </c>
      <c r="J284" s="154">
        <f t="shared" si="273"/>
        <v>2291.6698658560899</v>
      </c>
      <c r="K284" s="155">
        <f t="shared" si="274"/>
        <v>152.77799105707268</v>
      </c>
      <c r="L284" s="438"/>
      <c r="M284" s="154">
        <f t="shared" si="277"/>
        <v>4</v>
      </c>
      <c r="N284" s="463"/>
      <c r="O284" s="463"/>
      <c r="P284" s="95">
        <v>15</v>
      </c>
      <c r="Q284" s="152">
        <v>2291.4888492417485</v>
      </c>
      <c r="R284" s="178">
        <f t="shared" si="278"/>
        <v>152.76592328278323</v>
      </c>
      <c r="S284" s="95">
        <f t="shared" si="279"/>
        <v>4</v>
      </c>
      <c r="T284" s="461"/>
      <c r="U284" s="95">
        <v>15</v>
      </c>
      <c r="V284" s="152">
        <v>2289.8236105636579</v>
      </c>
      <c r="W284" s="178">
        <f t="shared" si="280"/>
        <v>152.65490737091054</v>
      </c>
      <c r="X284" s="95">
        <f t="shared" si="281"/>
        <v>4</v>
      </c>
      <c r="Y284" s="461"/>
      <c r="Z284" s="95">
        <v>15</v>
      </c>
      <c r="AA284" s="152">
        <v>2292.8571428571431</v>
      </c>
      <c r="AB284" s="178">
        <f t="shared" si="282"/>
        <v>152.85714285714286</v>
      </c>
      <c r="AC284" s="95">
        <f t="shared" si="283"/>
        <v>3</v>
      </c>
      <c r="AD284" s="461"/>
      <c r="AE284" s="95">
        <v>15</v>
      </c>
      <c r="AF284" s="152">
        <v>2300.1392251815987</v>
      </c>
      <c r="AG284" s="178">
        <f t="shared" si="284"/>
        <v>153.34261501210659</v>
      </c>
      <c r="AH284" s="95">
        <f t="shared" si="285"/>
        <v>2</v>
      </c>
      <c r="AI284" s="461"/>
      <c r="AJ284" s="95">
        <v>15</v>
      </c>
      <c r="AK284" s="152">
        <v>2290.4427966101689</v>
      </c>
      <c r="AL284" s="178">
        <f t="shared" si="286"/>
        <v>152.69618644067793</v>
      </c>
      <c r="AM284" s="95">
        <f t="shared" si="287"/>
        <v>3</v>
      </c>
      <c r="AN284" s="461"/>
      <c r="AO284" s="95">
        <v>15</v>
      </c>
      <c r="AP284" s="152">
        <v>2288.353510895884</v>
      </c>
      <c r="AQ284" s="178">
        <f t="shared" si="288"/>
        <v>152.55690072639226</v>
      </c>
      <c r="AR284" s="95">
        <f t="shared" si="289"/>
        <v>3</v>
      </c>
      <c r="AS284" s="461"/>
      <c r="AT284" s="95">
        <v>15</v>
      </c>
      <c r="AU284" s="152">
        <v>2288.5839256424279</v>
      </c>
      <c r="AV284" s="178">
        <f t="shared" si="290"/>
        <v>152.57226170949519</v>
      </c>
      <c r="AW284" s="95">
        <f t="shared" si="291"/>
        <v>3</v>
      </c>
      <c r="AX284" s="461"/>
    </row>
    <row r="285" spans="2:50" hidden="1">
      <c r="B285" s="435"/>
      <c r="C285" s="95">
        <f t="shared" si="275"/>
        <v>12</v>
      </c>
      <c r="D285" s="95" t="s">
        <v>442</v>
      </c>
      <c r="E285" s="95">
        <v>15</v>
      </c>
      <c r="F285" s="95">
        <v>2400</v>
      </c>
      <c r="G285" s="178">
        <f t="shared" si="276"/>
        <v>160</v>
      </c>
      <c r="H285" s="435"/>
      <c r="I285" s="154">
        <f t="shared" si="272"/>
        <v>15</v>
      </c>
      <c r="J285" s="154">
        <f t="shared" si="273"/>
        <v>2296.5349795324832</v>
      </c>
      <c r="K285" s="155">
        <f t="shared" si="274"/>
        <v>153.10233196883223</v>
      </c>
      <c r="L285" s="438"/>
      <c r="M285" s="154">
        <f t="shared" si="277"/>
        <v>2</v>
      </c>
      <c r="N285" s="463"/>
      <c r="O285" s="463"/>
      <c r="P285" s="95">
        <v>15</v>
      </c>
      <c r="Q285" s="152">
        <v>2295.2238805970132</v>
      </c>
      <c r="R285" s="178">
        <f t="shared" si="278"/>
        <v>153.01492537313422</v>
      </c>
      <c r="S285" s="95">
        <f t="shared" si="279"/>
        <v>3</v>
      </c>
      <c r="T285" s="461"/>
      <c r="U285" s="95">
        <v>15</v>
      </c>
      <c r="V285" s="152">
        <v>2306.8802521008411</v>
      </c>
      <c r="W285" s="178">
        <f t="shared" si="280"/>
        <v>153.79201680672273</v>
      </c>
      <c r="X285" s="95">
        <f t="shared" si="281"/>
        <v>2</v>
      </c>
      <c r="Y285" s="461"/>
      <c r="Z285" s="95">
        <v>15</v>
      </c>
      <c r="AA285" s="152">
        <v>2303.478260869565</v>
      </c>
      <c r="AB285" s="178">
        <f t="shared" si="282"/>
        <v>153.56521739130434</v>
      </c>
      <c r="AC285" s="95">
        <f t="shared" si="283"/>
        <v>2</v>
      </c>
      <c r="AD285" s="461"/>
      <c r="AE285" s="95">
        <v>15</v>
      </c>
      <c r="AF285" s="152">
        <v>2288.181818181818</v>
      </c>
      <c r="AG285" s="178">
        <f t="shared" si="284"/>
        <v>152.54545454545453</v>
      </c>
      <c r="AH285" s="95">
        <f t="shared" si="285"/>
        <v>4</v>
      </c>
      <c r="AI285" s="461"/>
      <c r="AJ285" s="95">
        <v>15</v>
      </c>
      <c r="AK285" s="152">
        <v>2289.8901098901101</v>
      </c>
      <c r="AL285" s="178">
        <f t="shared" si="286"/>
        <v>152.65934065934067</v>
      </c>
      <c r="AM285" s="95">
        <f t="shared" si="287"/>
        <v>4</v>
      </c>
      <c r="AN285" s="461"/>
      <c r="AO285" s="95">
        <v>15</v>
      </c>
      <c r="AP285" s="152">
        <v>2295.5555555555543</v>
      </c>
      <c r="AQ285" s="178">
        <f t="shared" si="288"/>
        <v>153.03703703703695</v>
      </c>
      <c r="AR285" s="95">
        <f t="shared" si="289"/>
        <v>2</v>
      </c>
      <c r="AS285" s="461"/>
      <c r="AT285" s="274"/>
      <c r="AU285" s="275"/>
      <c r="AV285" s="276" t="str">
        <f t="shared" si="290"/>
        <v/>
      </c>
      <c r="AW285" s="274" t="str">
        <f t="shared" si="291"/>
        <v/>
      </c>
      <c r="AX285" s="461"/>
    </row>
    <row r="286" spans="2:50" hidden="1">
      <c r="B286" s="435"/>
      <c r="C286" s="95">
        <f t="shared" si="275"/>
        <v>13</v>
      </c>
      <c r="D286" s="95" t="s">
        <v>632</v>
      </c>
      <c r="E286" s="95">
        <v>17</v>
      </c>
      <c r="F286" s="95">
        <v>2400</v>
      </c>
      <c r="G286" s="178">
        <f t="shared" si="276"/>
        <v>141.1764705882353</v>
      </c>
      <c r="H286" s="435"/>
      <c r="I286" s="154">
        <f t="shared" si="272"/>
        <v>17</v>
      </c>
      <c r="J286" s="154">
        <f t="shared" si="273"/>
        <v>2320.6819140623129</v>
      </c>
      <c r="K286" s="155">
        <f t="shared" si="274"/>
        <v>136.51070082719485</v>
      </c>
      <c r="L286" s="438"/>
      <c r="M286" s="154">
        <f t="shared" si="277"/>
        <v>6</v>
      </c>
      <c r="N286" s="463"/>
      <c r="O286" s="463"/>
      <c r="P286" s="95">
        <v>17</v>
      </c>
      <c r="Q286" s="152">
        <v>2322.8571428571422</v>
      </c>
      <c r="R286" s="178">
        <f t="shared" si="278"/>
        <v>136.63865546218483</v>
      </c>
      <c r="S286" s="95">
        <f t="shared" si="279"/>
        <v>6</v>
      </c>
      <c r="T286" s="461"/>
      <c r="U286" s="95">
        <v>17</v>
      </c>
      <c r="V286" s="152">
        <v>2332.4999999999991</v>
      </c>
      <c r="W286" s="178">
        <f t="shared" si="280"/>
        <v>137.20588235294113</v>
      </c>
      <c r="X286" s="95">
        <f t="shared" si="281"/>
        <v>6</v>
      </c>
      <c r="Y286" s="461"/>
      <c r="Z286" s="95">
        <v>17</v>
      </c>
      <c r="AA286" s="152">
        <v>2288.8888888888901</v>
      </c>
      <c r="AB286" s="178">
        <f t="shared" si="282"/>
        <v>134.64052287581706</v>
      </c>
      <c r="AC286" s="95">
        <f t="shared" si="283"/>
        <v>7</v>
      </c>
      <c r="AD286" s="461"/>
      <c r="AE286" s="95">
        <v>17</v>
      </c>
      <c r="AF286" s="152">
        <v>2320.0000000000009</v>
      </c>
      <c r="AG286" s="178">
        <f t="shared" si="284"/>
        <v>136.47058823529417</v>
      </c>
      <c r="AH286" s="95">
        <f t="shared" si="285"/>
        <v>6</v>
      </c>
      <c r="AI286" s="461"/>
      <c r="AJ286" s="95">
        <v>17</v>
      </c>
      <c r="AK286" s="152">
        <v>2348.8888888888901</v>
      </c>
      <c r="AL286" s="178">
        <f t="shared" si="286"/>
        <v>138.16993464052294</v>
      </c>
      <c r="AM286" s="95">
        <f t="shared" si="287"/>
        <v>6</v>
      </c>
      <c r="AN286" s="461"/>
      <c r="AO286" s="95">
        <v>17</v>
      </c>
      <c r="AP286" s="152">
        <v>2319.5454545454545</v>
      </c>
      <c r="AQ286" s="178">
        <f t="shared" si="288"/>
        <v>136.44385026737967</v>
      </c>
      <c r="AR286" s="95">
        <f t="shared" si="289"/>
        <v>6</v>
      </c>
      <c r="AS286" s="461"/>
      <c r="AT286" s="95">
        <v>17</v>
      </c>
      <c r="AU286" s="152">
        <v>2312.0930232558135</v>
      </c>
      <c r="AV286" s="178">
        <f t="shared" si="290"/>
        <v>136.00547195622431</v>
      </c>
      <c r="AW286" s="95">
        <f t="shared" si="291"/>
        <v>5</v>
      </c>
      <c r="AX286" s="461"/>
    </row>
    <row r="287" spans="2:50" hidden="1">
      <c r="B287" s="435"/>
      <c r="C287" s="95">
        <f t="shared" si="275"/>
        <v>14</v>
      </c>
      <c r="D287" s="95" t="s">
        <v>672</v>
      </c>
      <c r="E287" s="95">
        <v>19</v>
      </c>
      <c r="F287" s="95">
        <v>2400</v>
      </c>
      <c r="G287" s="178">
        <f t="shared" si="276"/>
        <v>126.31578947368421</v>
      </c>
      <c r="H287" s="435"/>
      <c r="I287" s="154">
        <f t="shared" si="272"/>
        <v>19</v>
      </c>
      <c r="J287" s="154">
        <f t="shared" si="273"/>
        <v>2298.5257204433296</v>
      </c>
      <c r="K287" s="155">
        <f t="shared" si="274"/>
        <v>120.97503791807</v>
      </c>
      <c r="L287" s="438"/>
      <c r="M287" s="154">
        <f t="shared" si="277"/>
        <v>12</v>
      </c>
      <c r="N287" s="463"/>
      <c r="O287" s="463"/>
      <c r="P287" s="95">
        <v>19</v>
      </c>
      <c r="Q287" s="152">
        <v>2300.1869158878508</v>
      </c>
      <c r="R287" s="178">
        <f t="shared" si="278"/>
        <v>121.0624692572553</v>
      </c>
      <c r="S287" s="95">
        <f t="shared" si="279"/>
        <v>13</v>
      </c>
      <c r="T287" s="461"/>
      <c r="U287" s="95">
        <v>19</v>
      </c>
      <c r="V287" s="152">
        <v>2302.2000000000007</v>
      </c>
      <c r="W287" s="178">
        <f t="shared" si="280"/>
        <v>121.16842105263161</v>
      </c>
      <c r="X287" s="95">
        <f t="shared" si="281"/>
        <v>12</v>
      </c>
      <c r="Y287" s="461"/>
      <c r="Z287" s="95">
        <v>19</v>
      </c>
      <c r="AA287" s="152">
        <v>2284.1095890410961</v>
      </c>
      <c r="AB287" s="178">
        <f t="shared" si="282"/>
        <v>120.21629416005769</v>
      </c>
      <c r="AC287" s="95">
        <f t="shared" si="283"/>
        <v>15</v>
      </c>
      <c r="AD287" s="461"/>
      <c r="AE287" s="95">
        <v>19</v>
      </c>
      <c r="AF287" s="152">
        <v>2295.4285714285702</v>
      </c>
      <c r="AG287" s="178">
        <f t="shared" si="284"/>
        <v>120.81203007518791</v>
      </c>
      <c r="AH287" s="95">
        <f t="shared" si="285"/>
        <v>14</v>
      </c>
      <c r="AI287" s="461"/>
      <c r="AJ287" s="95">
        <v>19</v>
      </c>
      <c r="AK287" s="152">
        <v>2303.3333333333321</v>
      </c>
      <c r="AL287" s="178">
        <f t="shared" si="286"/>
        <v>121.22807017543853</v>
      </c>
      <c r="AM287" s="95">
        <f t="shared" si="287"/>
        <v>13</v>
      </c>
      <c r="AN287" s="461"/>
      <c r="AO287" s="95">
        <v>19</v>
      </c>
      <c r="AP287" s="152">
        <v>2321.1188811188808</v>
      </c>
      <c r="AQ287" s="178">
        <f t="shared" si="288"/>
        <v>122.16415163783583</v>
      </c>
      <c r="AR287" s="95">
        <f t="shared" si="289"/>
        <v>12</v>
      </c>
      <c r="AS287" s="461"/>
      <c r="AT287" s="95">
        <v>19</v>
      </c>
      <c r="AU287" s="152">
        <v>2283.3027522935777</v>
      </c>
      <c r="AV287" s="178">
        <f t="shared" si="290"/>
        <v>120.17382906808304</v>
      </c>
      <c r="AW287" s="95">
        <f t="shared" si="291"/>
        <v>14</v>
      </c>
      <c r="AX287" s="461"/>
    </row>
    <row r="288" spans="2:50" hidden="1">
      <c r="B288" s="435"/>
      <c r="C288" s="95">
        <f t="shared" si="275"/>
        <v>15</v>
      </c>
      <c r="D288" s="95" t="s">
        <v>693</v>
      </c>
      <c r="E288" s="95">
        <v>17</v>
      </c>
      <c r="F288" s="95">
        <v>2400</v>
      </c>
      <c r="G288" s="178">
        <f t="shared" si="276"/>
        <v>141.1764705882353</v>
      </c>
      <c r="H288" s="435"/>
      <c r="I288" s="154">
        <f t="shared" si="272"/>
        <v>17</v>
      </c>
      <c r="J288" s="154">
        <f t="shared" si="273"/>
        <v>2298.6564441632513</v>
      </c>
      <c r="K288" s="155">
        <f t="shared" si="274"/>
        <v>135.2150849507795</v>
      </c>
      <c r="L288" s="438"/>
      <c r="M288" s="154">
        <f t="shared" si="277"/>
        <v>7</v>
      </c>
      <c r="N288" s="463"/>
      <c r="O288" s="463"/>
      <c r="P288" s="95">
        <v>17</v>
      </c>
      <c r="Q288" s="152">
        <v>2298.2022471910109</v>
      </c>
      <c r="R288" s="178">
        <f t="shared" si="278"/>
        <v>135.18836748182417</v>
      </c>
      <c r="S288" s="95">
        <f t="shared" si="279"/>
        <v>7</v>
      </c>
      <c r="T288" s="461"/>
      <c r="U288" s="95">
        <v>17</v>
      </c>
      <c r="V288" s="152">
        <v>2294.6511627906975</v>
      </c>
      <c r="W288" s="178">
        <f t="shared" si="280"/>
        <v>134.97948016415867</v>
      </c>
      <c r="X288" s="95">
        <f t="shared" si="281"/>
        <v>7</v>
      </c>
      <c r="Y288" s="461"/>
      <c r="Z288" s="95">
        <v>17</v>
      </c>
      <c r="AA288" s="152">
        <v>2292.9230769230762</v>
      </c>
      <c r="AB288" s="178">
        <f t="shared" si="282"/>
        <v>134.87782805429859</v>
      </c>
      <c r="AC288" s="95">
        <f t="shared" si="283"/>
        <v>6</v>
      </c>
      <c r="AD288" s="461"/>
      <c r="AE288" s="95">
        <v>17</v>
      </c>
      <c r="AF288" s="152">
        <v>2297.4193548387088</v>
      </c>
      <c r="AG288" s="178">
        <f t="shared" si="284"/>
        <v>135.14231499051229</v>
      </c>
      <c r="AH288" s="95">
        <f t="shared" si="285"/>
        <v>7</v>
      </c>
      <c r="AI288" s="461"/>
      <c r="AJ288" s="95">
        <v>17</v>
      </c>
      <c r="AK288" s="152">
        <v>2301.904761904761</v>
      </c>
      <c r="AL288" s="178">
        <f t="shared" si="286"/>
        <v>135.40616246498595</v>
      </c>
      <c r="AM288" s="95">
        <f t="shared" si="287"/>
        <v>7</v>
      </c>
      <c r="AN288" s="461"/>
      <c r="AO288" s="95">
        <v>17</v>
      </c>
      <c r="AP288" s="152">
        <v>2308.3516483516473</v>
      </c>
      <c r="AQ288" s="178">
        <f t="shared" si="288"/>
        <v>135.78539107950866</v>
      </c>
      <c r="AR288" s="95">
        <f t="shared" si="289"/>
        <v>7</v>
      </c>
      <c r="AS288" s="461"/>
      <c r="AT288" s="95">
        <v>17</v>
      </c>
      <c r="AU288" s="152">
        <v>2297.1428571428569</v>
      </c>
      <c r="AV288" s="178">
        <f t="shared" si="290"/>
        <v>135.12605042016804</v>
      </c>
      <c r="AW288" s="95">
        <f t="shared" si="291"/>
        <v>6</v>
      </c>
      <c r="AX288" s="461"/>
    </row>
    <row r="289" spans="2:50" hidden="1">
      <c r="B289" s="435"/>
      <c r="C289" s="95">
        <f t="shared" si="275"/>
        <v>16</v>
      </c>
      <c r="D289" s="95" t="s">
        <v>694</v>
      </c>
      <c r="E289" s="95">
        <v>15</v>
      </c>
      <c r="F289" s="95">
        <v>2400</v>
      </c>
      <c r="G289" s="178">
        <f t="shared" si="276"/>
        <v>160</v>
      </c>
      <c r="H289" s="435"/>
      <c r="I289" s="154">
        <f t="shared" si="272"/>
        <v>15</v>
      </c>
      <c r="J289" s="154">
        <f t="shared" si="273"/>
        <v>2294.2125057901299</v>
      </c>
      <c r="K289" s="155">
        <f t="shared" si="274"/>
        <v>152.94750038600867</v>
      </c>
      <c r="L289" s="438"/>
      <c r="M289" s="154">
        <f t="shared" si="277"/>
        <v>3</v>
      </c>
      <c r="N289" s="463"/>
      <c r="O289" s="463"/>
      <c r="P289" s="95">
        <v>15</v>
      </c>
      <c r="Q289" s="152">
        <v>2297.0682438580534</v>
      </c>
      <c r="R289" s="178">
        <f t="shared" si="278"/>
        <v>153.13788292387022</v>
      </c>
      <c r="S289" s="95">
        <f t="shared" si="279"/>
        <v>2</v>
      </c>
      <c r="T289" s="461"/>
      <c r="U289" s="95">
        <v>15</v>
      </c>
      <c r="V289" s="152">
        <v>2290.8450704225352</v>
      </c>
      <c r="W289" s="178">
        <f t="shared" si="280"/>
        <v>152.72300469483568</v>
      </c>
      <c r="X289" s="95">
        <f t="shared" si="281"/>
        <v>3</v>
      </c>
      <c r="Y289" s="461"/>
      <c r="Z289" s="95">
        <v>15</v>
      </c>
      <c r="AA289" s="152">
        <v>2290.2873088052911</v>
      </c>
      <c r="AB289" s="178">
        <f t="shared" si="282"/>
        <v>152.68582058701941</v>
      </c>
      <c r="AC289" s="95">
        <f t="shared" si="283"/>
        <v>4</v>
      </c>
      <c r="AD289" s="461"/>
      <c r="AE289" s="95">
        <v>15</v>
      </c>
      <c r="AF289" s="152">
        <v>2299.4642857142862</v>
      </c>
      <c r="AG289" s="178">
        <f t="shared" si="284"/>
        <v>153.29761904761909</v>
      </c>
      <c r="AH289" s="95">
        <f t="shared" si="285"/>
        <v>3</v>
      </c>
      <c r="AI289" s="461"/>
      <c r="AJ289" s="95">
        <v>15</v>
      </c>
      <c r="AK289" s="152">
        <v>2298.8845401174158</v>
      </c>
      <c r="AL289" s="178">
        <f t="shared" si="286"/>
        <v>153.25896934116105</v>
      </c>
      <c r="AM289" s="95">
        <f t="shared" si="287"/>
        <v>2</v>
      </c>
      <c r="AN289" s="461"/>
      <c r="AO289" s="95">
        <v>15</v>
      </c>
      <c r="AP289" s="152">
        <v>2287.6832706766922</v>
      </c>
      <c r="AQ289" s="178">
        <f t="shared" si="288"/>
        <v>152.5122180451128</v>
      </c>
      <c r="AR289" s="95">
        <f t="shared" si="289"/>
        <v>4</v>
      </c>
      <c r="AS289" s="461"/>
      <c r="AT289" s="95">
        <v>15</v>
      </c>
      <c r="AU289" s="152">
        <v>2295.2548209366387</v>
      </c>
      <c r="AV289" s="178">
        <f t="shared" si="290"/>
        <v>153.01698806244258</v>
      </c>
      <c r="AW289" s="95">
        <f t="shared" si="291"/>
        <v>2</v>
      </c>
      <c r="AX289" s="461"/>
    </row>
    <row r="290" spans="2:50" hidden="1">
      <c r="B290" s="435"/>
      <c r="C290" s="95">
        <f t="shared" si="275"/>
        <v>17</v>
      </c>
      <c r="D290" s="95" t="s">
        <v>703</v>
      </c>
      <c r="E290" s="95">
        <v>14</v>
      </c>
      <c r="F290" s="95">
        <v>2400</v>
      </c>
      <c r="G290" s="178">
        <f t="shared" si="276"/>
        <v>171.42857142857142</v>
      </c>
      <c r="H290" s="435"/>
      <c r="I290" s="154">
        <f t="shared" si="272"/>
        <v>14</v>
      </c>
      <c r="J290" s="154">
        <f t="shared" si="273"/>
        <v>2295.0338858422228</v>
      </c>
      <c r="K290" s="155">
        <f t="shared" si="274"/>
        <v>163.93099184587308</v>
      </c>
      <c r="L290" s="438"/>
      <c r="M290" s="154">
        <f t="shared" si="277"/>
        <v>1</v>
      </c>
      <c r="N290" s="463"/>
      <c r="O290" s="463"/>
      <c r="P290" s="95">
        <v>14</v>
      </c>
      <c r="Q290" s="152">
        <v>2297.0095693779895</v>
      </c>
      <c r="R290" s="178">
        <f t="shared" si="278"/>
        <v>164.07211209842782</v>
      </c>
      <c r="S290" s="95">
        <f t="shared" si="279"/>
        <v>1</v>
      </c>
      <c r="T290" s="461"/>
      <c r="U290" s="95">
        <v>14</v>
      </c>
      <c r="V290" s="152">
        <v>2287.7368421052638</v>
      </c>
      <c r="W290" s="178">
        <f t="shared" si="280"/>
        <v>163.40977443609026</v>
      </c>
      <c r="X290" s="95">
        <f t="shared" si="281"/>
        <v>1</v>
      </c>
      <c r="Y290" s="461"/>
      <c r="Z290" s="95">
        <v>14</v>
      </c>
      <c r="AA290" s="152">
        <v>2284.9484536082482</v>
      </c>
      <c r="AB290" s="178">
        <f t="shared" si="282"/>
        <v>163.21060382916059</v>
      </c>
      <c r="AC290" s="95">
        <f t="shared" si="283"/>
        <v>1</v>
      </c>
      <c r="AD290" s="461"/>
      <c r="AE290" s="95">
        <v>14</v>
      </c>
      <c r="AF290" s="152">
        <v>2289.2307692307691</v>
      </c>
      <c r="AG290" s="178">
        <f t="shared" si="284"/>
        <v>163.5164835164835</v>
      </c>
      <c r="AH290" s="95">
        <f t="shared" si="285"/>
        <v>1</v>
      </c>
      <c r="AI290" s="461"/>
      <c r="AJ290" s="95">
        <v>14</v>
      </c>
      <c r="AK290" s="152">
        <v>2297.9381443298976</v>
      </c>
      <c r="AL290" s="178">
        <f t="shared" si="286"/>
        <v>164.13843888070696</v>
      </c>
      <c r="AM290" s="95">
        <f t="shared" si="287"/>
        <v>1</v>
      </c>
      <c r="AN290" s="461"/>
      <c r="AO290" s="95">
        <v>14</v>
      </c>
      <c r="AP290" s="152">
        <v>2300.3167420814489</v>
      </c>
      <c r="AQ290" s="178">
        <f t="shared" si="288"/>
        <v>164.30833872010348</v>
      </c>
      <c r="AR290" s="95">
        <f t="shared" si="289"/>
        <v>1</v>
      </c>
      <c r="AS290" s="461"/>
      <c r="AT290" s="95">
        <v>14</v>
      </c>
      <c r="AU290" s="152">
        <v>2308.0566801619448</v>
      </c>
      <c r="AV290" s="178">
        <f t="shared" si="290"/>
        <v>164.86119144013892</v>
      </c>
      <c r="AW290" s="95">
        <f t="shared" si="291"/>
        <v>1</v>
      </c>
      <c r="AX290" s="461"/>
    </row>
    <row r="291" spans="2:50" hidden="1">
      <c r="B291" s="435"/>
      <c r="C291" s="95">
        <f t="shared" si="275"/>
        <v>18</v>
      </c>
      <c r="D291" s="95"/>
      <c r="E291" s="95"/>
      <c r="F291" s="95"/>
      <c r="G291" s="178"/>
      <c r="H291" s="435"/>
      <c r="I291" s="154" t="str">
        <f t="shared" si="272"/>
        <v/>
      </c>
      <c r="J291" s="154" t="str">
        <f t="shared" si="273"/>
        <v/>
      </c>
      <c r="K291" s="155" t="str">
        <f t="shared" si="274"/>
        <v/>
      </c>
      <c r="L291" s="439"/>
      <c r="M291" s="154" t="str">
        <f t="shared" si="277"/>
        <v/>
      </c>
      <c r="N291" s="447"/>
      <c r="O291" s="447"/>
      <c r="P291" s="95"/>
      <c r="Q291" s="152"/>
      <c r="R291" s="178" t="str">
        <f t="shared" si="278"/>
        <v/>
      </c>
      <c r="S291" s="95" t="str">
        <f t="shared" si="279"/>
        <v/>
      </c>
      <c r="T291" s="462"/>
      <c r="U291" s="95"/>
      <c r="V291" s="152"/>
      <c r="W291" s="178" t="str">
        <f t="shared" si="280"/>
        <v/>
      </c>
      <c r="X291" s="95" t="str">
        <f t="shared" si="281"/>
        <v/>
      </c>
      <c r="Y291" s="462"/>
      <c r="Z291" s="95"/>
      <c r="AA291" s="152"/>
      <c r="AB291" s="178" t="str">
        <f t="shared" si="282"/>
        <v/>
      </c>
      <c r="AC291" s="95" t="str">
        <f t="shared" si="283"/>
        <v/>
      </c>
      <c r="AD291" s="462"/>
      <c r="AE291" s="95"/>
      <c r="AF291" s="152"/>
      <c r="AG291" s="178" t="str">
        <f t="shared" si="284"/>
        <v/>
      </c>
      <c r="AH291" s="95" t="str">
        <f t="shared" si="285"/>
        <v/>
      </c>
      <c r="AI291" s="462"/>
      <c r="AJ291" s="95"/>
      <c r="AK291" s="152"/>
      <c r="AL291" s="178" t="str">
        <f t="shared" si="286"/>
        <v/>
      </c>
      <c r="AM291" s="95" t="str">
        <f t="shared" si="287"/>
        <v/>
      </c>
      <c r="AN291" s="462"/>
      <c r="AO291" s="95"/>
      <c r="AP291" s="152"/>
      <c r="AQ291" s="178" t="str">
        <f t="shared" si="288"/>
        <v/>
      </c>
      <c r="AR291" s="95" t="str">
        <f t="shared" si="289"/>
        <v/>
      </c>
      <c r="AS291" s="462"/>
      <c r="AT291" s="95"/>
      <c r="AU291" s="152"/>
      <c r="AV291" s="178" t="str">
        <f t="shared" si="290"/>
        <v/>
      </c>
      <c r="AW291" s="95" t="str">
        <f t="shared" si="291"/>
        <v/>
      </c>
      <c r="AX291" s="462"/>
    </row>
    <row r="292" spans="2:50" ht="15.75" hidden="1">
      <c r="B292" s="443" t="s">
        <v>167</v>
      </c>
      <c r="C292" s="444"/>
      <c r="D292" s="444"/>
      <c r="E292" s="444"/>
      <c r="F292" s="444"/>
      <c r="G292" s="444"/>
      <c r="H292" s="444"/>
      <c r="I292" s="151"/>
      <c r="J292" s="151"/>
      <c r="K292" s="151"/>
      <c r="L292" s="151"/>
      <c r="M292" s="151"/>
      <c r="N292" s="433" t="s">
        <v>159</v>
      </c>
      <c r="O292" s="446" t="s">
        <v>106</v>
      </c>
      <c r="P292" s="448">
        <f>AT269+1</f>
        <v>45958</v>
      </c>
      <c r="Q292" s="435"/>
      <c r="R292" s="435"/>
      <c r="S292" s="435"/>
      <c r="T292" s="435"/>
      <c r="U292" s="448">
        <f>P292+1</f>
        <v>45959</v>
      </c>
      <c r="V292" s="435"/>
      <c r="W292" s="435"/>
      <c r="X292" s="435"/>
      <c r="Y292" s="435"/>
      <c r="Z292" s="448">
        <f>U292+1</f>
        <v>45960</v>
      </c>
      <c r="AA292" s="435"/>
      <c r="AB292" s="435"/>
      <c r="AC292" s="435"/>
      <c r="AD292" s="435"/>
      <c r="AE292" s="448">
        <f>Z292+1</f>
        <v>45961</v>
      </c>
      <c r="AF292" s="435"/>
      <c r="AG292" s="435"/>
      <c r="AH292" s="435"/>
      <c r="AI292" s="435"/>
      <c r="AJ292" s="448">
        <f>AE292+1</f>
        <v>45962</v>
      </c>
      <c r="AK292" s="435"/>
      <c r="AL292" s="435"/>
      <c r="AM292" s="435"/>
      <c r="AN292" s="435"/>
      <c r="AO292" s="448">
        <f>AJ292+1</f>
        <v>45963</v>
      </c>
      <c r="AP292" s="435"/>
      <c r="AQ292" s="435"/>
      <c r="AR292" s="435"/>
      <c r="AS292" s="435"/>
      <c r="AT292" s="448">
        <f>AO292+1</f>
        <v>45964</v>
      </c>
      <c r="AU292" s="435"/>
      <c r="AV292" s="435"/>
      <c r="AW292" s="435"/>
      <c r="AX292" s="435"/>
    </row>
    <row r="293" spans="2:50" ht="15.75" hidden="1">
      <c r="B293" s="445"/>
      <c r="C293" s="445"/>
      <c r="D293" s="445"/>
      <c r="E293" s="445"/>
      <c r="F293" s="445"/>
      <c r="G293" s="445"/>
      <c r="H293" s="445"/>
      <c r="I293" s="151"/>
      <c r="J293" s="151"/>
      <c r="K293" s="151"/>
      <c r="L293" s="151"/>
      <c r="M293" s="151"/>
      <c r="N293" s="433"/>
      <c r="O293" s="447"/>
      <c r="P293" s="448" t="s">
        <v>120</v>
      </c>
      <c r="Q293" s="435"/>
      <c r="R293" s="435"/>
      <c r="S293" s="435"/>
      <c r="T293" s="435"/>
      <c r="U293" s="448" t="s">
        <v>114</v>
      </c>
      <c r="V293" s="435"/>
      <c r="W293" s="435"/>
      <c r="X293" s="435"/>
      <c r="Y293" s="435"/>
      <c r="Z293" s="448" t="s">
        <v>115</v>
      </c>
      <c r="AA293" s="435"/>
      <c r="AB293" s="435"/>
      <c r="AC293" s="435"/>
      <c r="AD293" s="435"/>
      <c r="AE293" s="448" t="s">
        <v>116</v>
      </c>
      <c r="AF293" s="435"/>
      <c r="AG293" s="435"/>
      <c r="AH293" s="435"/>
      <c r="AI293" s="435"/>
      <c r="AJ293" s="448" t="s">
        <v>117</v>
      </c>
      <c r="AK293" s="435"/>
      <c r="AL293" s="435"/>
      <c r="AM293" s="435"/>
      <c r="AN293" s="435"/>
      <c r="AO293" s="448" t="s">
        <v>118</v>
      </c>
      <c r="AP293" s="435"/>
      <c r="AQ293" s="435"/>
      <c r="AR293" s="435"/>
      <c r="AS293" s="435"/>
      <c r="AT293" s="448" t="s">
        <v>119</v>
      </c>
      <c r="AU293" s="435"/>
      <c r="AV293" s="435"/>
      <c r="AW293" s="435"/>
      <c r="AX293" s="435"/>
    </row>
    <row r="294" spans="2:50" hidden="1">
      <c r="B294" s="433" t="s">
        <v>155</v>
      </c>
      <c r="C294" s="433" t="s">
        <v>147</v>
      </c>
      <c r="D294" s="433"/>
      <c r="E294" s="433" t="s">
        <v>149</v>
      </c>
      <c r="F294" s="433"/>
      <c r="G294" s="433"/>
      <c r="H294" s="440" t="s">
        <v>156</v>
      </c>
      <c r="I294" s="434" t="s">
        <v>225</v>
      </c>
      <c r="J294" s="434"/>
      <c r="K294" s="434"/>
      <c r="L294" s="434" t="s">
        <v>156</v>
      </c>
      <c r="M294" s="434" t="s">
        <v>168</v>
      </c>
      <c r="N294" s="446"/>
      <c r="O294" s="446" t="s">
        <v>158</v>
      </c>
      <c r="P294" s="430" t="s">
        <v>152</v>
      </c>
      <c r="Q294" s="431"/>
      <c r="R294" s="431"/>
      <c r="S294" s="432"/>
      <c r="T294" s="433" t="s">
        <v>156</v>
      </c>
      <c r="U294" s="430" t="s">
        <v>152</v>
      </c>
      <c r="V294" s="431"/>
      <c r="W294" s="431"/>
      <c r="X294" s="432"/>
      <c r="Y294" s="433" t="s">
        <v>156</v>
      </c>
      <c r="Z294" s="430" t="s">
        <v>152</v>
      </c>
      <c r="AA294" s="431"/>
      <c r="AB294" s="431"/>
      <c r="AC294" s="432"/>
      <c r="AD294" s="433" t="s">
        <v>156</v>
      </c>
      <c r="AE294" s="430" t="s">
        <v>152</v>
      </c>
      <c r="AF294" s="431"/>
      <c r="AG294" s="431"/>
      <c r="AH294" s="432"/>
      <c r="AI294" s="433" t="s">
        <v>156</v>
      </c>
      <c r="AJ294" s="430" t="s">
        <v>152</v>
      </c>
      <c r="AK294" s="431"/>
      <c r="AL294" s="431"/>
      <c r="AM294" s="432"/>
      <c r="AN294" s="433" t="s">
        <v>156</v>
      </c>
      <c r="AO294" s="430" t="s">
        <v>152</v>
      </c>
      <c r="AP294" s="431"/>
      <c r="AQ294" s="431"/>
      <c r="AR294" s="432"/>
      <c r="AS294" s="433" t="s">
        <v>156</v>
      </c>
      <c r="AT294" s="430" t="s">
        <v>152</v>
      </c>
      <c r="AU294" s="431"/>
      <c r="AV294" s="431"/>
      <c r="AW294" s="432"/>
      <c r="AX294" s="433" t="s">
        <v>156</v>
      </c>
    </row>
    <row r="295" spans="2:50" hidden="1">
      <c r="B295" s="433"/>
      <c r="C295" s="433"/>
      <c r="D295" s="433"/>
      <c r="E295" s="433" t="s">
        <v>148</v>
      </c>
      <c r="F295" s="433"/>
      <c r="G295" s="433"/>
      <c r="H295" s="441"/>
      <c r="I295" s="434" t="s">
        <v>148</v>
      </c>
      <c r="J295" s="434"/>
      <c r="K295" s="434"/>
      <c r="L295" s="434"/>
      <c r="M295" s="434"/>
      <c r="N295" s="463"/>
      <c r="O295" s="463"/>
      <c r="P295" s="430" t="s">
        <v>153</v>
      </c>
      <c r="Q295" s="431"/>
      <c r="R295" s="431"/>
      <c r="S295" s="432"/>
      <c r="T295" s="433"/>
      <c r="U295" s="430" t="s">
        <v>153</v>
      </c>
      <c r="V295" s="431"/>
      <c r="W295" s="431"/>
      <c r="X295" s="432"/>
      <c r="Y295" s="433"/>
      <c r="Z295" s="430" t="s">
        <v>153</v>
      </c>
      <c r="AA295" s="431"/>
      <c r="AB295" s="431"/>
      <c r="AC295" s="432"/>
      <c r="AD295" s="433"/>
      <c r="AE295" s="430" t="s">
        <v>153</v>
      </c>
      <c r="AF295" s="431"/>
      <c r="AG295" s="431"/>
      <c r="AH295" s="432"/>
      <c r="AI295" s="433"/>
      <c r="AJ295" s="430" t="s">
        <v>153</v>
      </c>
      <c r="AK295" s="431"/>
      <c r="AL295" s="431"/>
      <c r="AM295" s="432"/>
      <c r="AN295" s="433"/>
      <c r="AO295" s="430" t="s">
        <v>153</v>
      </c>
      <c r="AP295" s="431"/>
      <c r="AQ295" s="431"/>
      <c r="AR295" s="432"/>
      <c r="AS295" s="433"/>
      <c r="AT295" s="430" t="s">
        <v>153</v>
      </c>
      <c r="AU295" s="431"/>
      <c r="AV295" s="431"/>
      <c r="AW295" s="432"/>
      <c r="AX295" s="433"/>
    </row>
    <row r="296" spans="2:50" hidden="1">
      <c r="B296" s="433"/>
      <c r="C296" s="433"/>
      <c r="D296" s="433"/>
      <c r="E296" s="94" t="s">
        <v>150</v>
      </c>
      <c r="F296" s="94" t="s">
        <v>151</v>
      </c>
      <c r="G296" s="94" t="s">
        <v>154</v>
      </c>
      <c r="H296" s="442"/>
      <c r="I296" s="153" t="s">
        <v>150</v>
      </c>
      <c r="J296" s="153" t="s">
        <v>151</v>
      </c>
      <c r="K296" s="153" t="s">
        <v>154</v>
      </c>
      <c r="L296" s="434"/>
      <c r="M296" s="434"/>
      <c r="N296" s="463"/>
      <c r="O296" s="463"/>
      <c r="P296" s="94" t="s">
        <v>150</v>
      </c>
      <c r="Q296" s="94" t="s">
        <v>151</v>
      </c>
      <c r="R296" s="94" t="s">
        <v>154</v>
      </c>
      <c r="S296" s="94" t="s">
        <v>168</v>
      </c>
      <c r="T296" s="433"/>
      <c r="U296" s="94" t="s">
        <v>150</v>
      </c>
      <c r="V296" s="94" t="s">
        <v>151</v>
      </c>
      <c r="W296" s="94" t="s">
        <v>154</v>
      </c>
      <c r="X296" s="94" t="s">
        <v>168</v>
      </c>
      <c r="Y296" s="433"/>
      <c r="Z296" s="94" t="s">
        <v>150</v>
      </c>
      <c r="AA296" s="94" t="s">
        <v>151</v>
      </c>
      <c r="AB296" s="94" t="s">
        <v>154</v>
      </c>
      <c r="AC296" s="94" t="s">
        <v>168</v>
      </c>
      <c r="AD296" s="433"/>
      <c r="AE296" s="94" t="s">
        <v>150</v>
      </c>
      <c r="AF296" s="94" t="s">
        <v>151</v>
      </c>
      <c r="AG296" s="94" t="s">
        <v>154</v>
      </c>
      <c r="AH296" s="94" t="s">
        <v>168</v>
      </c>
      <c r="AI296" s="433"/>
      <c r="AJ296" s="94" t="s">
        <v>150</v>
      </c>
      <c r="AK296" s="94" t="s">
        <v>151</v>
      </c>
      <c r="AL296" s="94" t="s">
        <v>154</v>
      </c>
      <c r="AM296" s="94" t="s">
        <v>168</v>
      </c>
      <c r="AN296" s="433"/>
      <c r="AO296" s="94" t="s">
        <v>150</v>
      </c>
      <c r="AP296" s="94" t="s">
        <v>151</v>
      </c>
      <c r="AQ296" s="94" t="s">
        <v>154</v>
      </c>
      <c r="AR296" s="94" t="s">
        <v>168</v>
      </c>
      <c r="AS296" s="433"/>
      <c r="AT296" s="94" t="s">
        <v>150</v>
      </c>
      <c r="AU296" s="94" t="s">
        <v>151</v>
      </c>
      <c r="AV296" s="94" t="s">
        <v>154</v>
      </c>
      <c r="AW296" s="94" t="s">
        <v>168</v>
      </c>
      <c r="AX296" s="433"/>
    </row>
    <row r="297" spans="2:50" hidden="1">
      <c r="B297" s="435" t="s">
        <v>234</v>
      </c>
      <c r="C297" s="95">
        <f>C274</f>
        <v>1</v>
      </c>
      <c r="D297" s="95" t="s">
        <v>428</v>
      </c>
      <c r="E297" s="95">
        <v>20</v>
      </c>
      <c r="F297" s="95">
        <v>2400</v>
      </c>
      <c r="G297" s="178">
        <f>F297/E297</f>
        <v>120</v>
      </c>
      <c r="H297" s="435">
        <f>AVERAGE(G297:G314)</f>
        <v>138.96341199018309</v>
      </c>
      <c r="I297" s="154">
        <f t="shared" ref="I297:I314" si="292">IFERROR(AVERAGE(P297,U297,Z297,AE297,AJ297,AO297,AT297),"")</f>
        <v>20</v>
      </c>
      <c r="J297" s="154">
        <f t="shared" ref="J297:J314" si="293">IFERROR(AVERAGE(Q297,V297,AA297,AF297,AK297,AP297,AU297),"")</f>
        <v>2300.5253909179887</v>
      </c>
      <c r="K297" s="155">
        <f t="shared" ref="K297:K314" si="294">IFERROR(AVERAGE(R297,W297,AB297,AG297,AL297,AQ297,AV297),"")</f>
        <v>115.02626954589944</v>
      </c>
      <c r="L297" s="437">
        <f>IFERROR(AVERAGE(K297:K314),"-")</f>
        <v>133.00691216813271</v>
      </c>
      <c r="M297" s="154">
        <f>IFERROR(RANK(K297, K$297:K$314),"")</f>
        <v>16</v>
      </c>
      <c r="N297" s="463"/>
      <c r="O297" s="463"/>
      <c r="P297" s="95">
        <v>20</v>
      </c>
      <c r="Q297" s="152">
        <v>2301.9440406976755</v>
      </c>
      <c r="R297" s="178">
        <f>IFERROR(Q297/P297,"")</f>
        <v>115.09720203488378</v>
      </c>
      <c r="S297" s="95">
        <f>IFERROR(RANK(R297, R$297:R$314),"")</f>
        <v>16</v>
      </c>
      <c r="T297" s="460">
        <f>AVERAGE(R297:R314)</f>
        <v>132.88722348986462</v>
      </c>
      <c r="U297" s="95">
        <v>20</v>
      </c>
      <c r="V297" s="152">
        <v>2304.0199335548177</v>
      </c>
      <c r="W297" s="178">
        <f>IFERROR(V297/U297,"")</f>
        <v>115.20099667774089</v>
      </c>
      <c r="X297" s="95">
        <f>IFERROR(RANK(W297, W$297:W$314),"")</f>
        <v>16</v>
      </c>
      <c r="Y297" s="460">
        <f>AVERAGE(W297:W314)</f>
        <v>132.86677769206861</v>
      </c>
      <c r="Z297" s="95">
        <v>20</v>
      </c>
      <c r="AA297" s="152">
        <v>2303.2904502721426</v>
      </c>
      <c r="AB297" s="178">
        <f>IFERROR(AA297/Z297,"")</f>
        <v>115.16452251360712</v>
      </c>
      <c r="AC297" s="95">
        <f>IFERROR(RANK(AB297, AB$297:AB$314),"")</f>
        <v>16</v>
      </c>
      <c r="AD297" s="460">
        <f>AVERAGE(AB297:AB314)</f>
        <v>133.02870128065936</v>
      </c>
      <c r="AE297" s="95">
        <v>20</v>
      </c>
      <c r="AF297" s="152">
        <v>2300.5882352941185</v>
      </c>
      <c r="AG297" s="178">
        <f>IFERROR(AF297/AE297,"")</f>
        <v>115.02941176470593</v>
      </c>
      <c r="AH297" s="95">
        <f>IFERROR(RANK(AG297, AG$297:AG$314),"")</f>
        <v>16</v>
      </c>
      <c r="AI297" s="460">
        <f>AVERAGE(AG297:AG314)</f>
        <v>133.11309312416395</v>
      </c>
      <c r="AJ297" s="95">
        <v>20</v>
      </c>
      <c r="AK297" s="152">
        <v>2300.198019801981</v>
      </c>
      <c r="AL297" s="178">
        <f>IFERROR(AK297/AJ297,"")</f>
        <v>115.00990099009906</v>
      </c>
      <c r="AM297" s="95">
        <f>IFERROR(RANK(AL297, AL$297:AL$314),"")</f>
        <v>17</v>
      </c>
      <c r="AN297" s="460">
        <f>AVERAGE(AL297:AL314)</f>
        <v>133.18593324645997</v>
      </c>
      <c r="AO297" s="95">
        <v>20</v>
      </c>
      <c r="AP297" s="152">
        <v>2299.0316431566916</v>
      </c>
      <c r="AQ297" s="178">
        <f>IFERROR(AP297/AO297,"")</f>
        <v>114.95158215783458</v>
      </c>
      <c r="AR297" s="95">
        <f>IFERROR(RANK(AQ297, AQ$297:AQ$314),"")</f>
        <v>17</v>
      </c>
      <c r="AS297" s="460">
        <f>AVERAGE(AQ297:AQ314)</f>
        <v>132.99865386482344</v>
      </c>
      <c r="AT297" s="95">
        <v>20</v>
      </c>
      <c r="AU297" s="152">
        <v>2294.605413648495</v>
      </c>
      <c r="AV297" s="178">
        <f>IFERROR(AU297/AT297,"")</f>
        <v>114.73027068242475</v>
      </c>
      <c r="AW297" s="95">
        <f>IFERROR(RANK(AV297, AV$297:AV$314),"")</f>
        <v>17</v>
      </c>
      <c r="AX297" s="460">
        <f>AVERAGE(AV297:AV314)</f>
        <v>132.96800247888888</v>
      </c>
    </row>
    <row r="298" spans="2:50" hidden="1">
      <c r="B298" s="435"/>
      <c r="C298" s="95">
        <f t="shared" ref="C298:C314" si="295">C275</f>
        <v>2</v>
      </c>
      <c r="D298" s="95" t="s">
        <v>429</v>
      </c>
      <c r="E298" s="95">
        <v>18</v>
      </c>
      <c r="F298" s="95">
        <v>2400</v>
      </c>
      <c r="G298" s="178">
        <f t="shared" ref="G298:G313" si="296">F298/E298</f>
        <v>133.33333333333334</v>
      </c>
      <c r="H298" s="435"/>
      <c r="I298" s="154">
        <f t="shared" si="292"/>
        <v>18</v>
      </c>
      <c r="J298" s="154">
        <f t="shared" si="293"/>
        <v>2289.9966666795217</v>
      </c>
      <c r="K298" s="155">
        <f t="shared" si="294"/>
        <v>127.22203703775121</v>
      </c>
      <c r="L298" s="438"/>
      <c r="M298" s="154">
        <f t="shared" ref="M298:M314" si="297">IFERROR(RANK(K298, K$297:K$314),"")</f>
        <v>10</v>
      </c>
      <c r="N298" s="463"/>
      <c r="O298" s="463"/>
      <c r="P298" s="95">
        <v>18</v>
      </c>
      <c r="Q298" s="152">
        <v>2287.5496688741714</v>
      </c>
      <c r="R298" s="178">
        <f t="shared" ref="R298:R314" si="298">IFERROR(Q298/P298,"")</f>
        <v>127.08609271523174</v>
      </c>
      <c r="S298" s="95">
        <f t="shared" ref="S298:S314" si="299">IFERROR(RANK(R298, R$297:R$314),"")</f>
        <v>11</v>
      </c>
      <c r="T298" s="461"/>
      <c r="U298" s="95">
        <v>18</v>
      </c>
      <c r="V298" s="152">
        <v>2281.6901408450708</v>
      </c>
      <c r="W298" s="178">
        <f t="shared" ref="W298:W314" si="300">IFERROR(V298/U298,"")</f>
        <v>126.76056338028171</v>
      </c>
      <c r="X298" s="95">
        <f t="shared" ref="X298:X314" si="301">IFERROR(RANK(W298, W$297:W$314),"")</f>
        <v>11</v>
      </c>
      <c r="Y298" s="461"/>
      <c r="Z298" s="95">
        <v>18</v>
      </c>
      <c r="AA298" s="152">
        <v>2293.0232558139533</v>
      </c>
      <c r="AB298" s="178">
        <f t="shared" ref="AB298:AB314" si="302">IFERROR(AA298/Z298,"")</f>
        <v>127.39018087855295</v>
      </c>
      <c r="AC298" s="95">
        <f t="shared" ref="AC298:AC314" si="303">IFERROR(RANK(AB298, AB$297:AB$314),"")</f>
        <v>10</v>
      </c>
      <c r="AD298" s="461"/>
      <c r="AE298" s="95">
        <v>18</v>
      </c>
      <c r="AF298" s="152">
        <v>2301.0638297872347</v>
      </c>
      <c r="AG298" s="178">
        <f t="shared" ref="AG298:AG314" si="304">IFERROR(AF298/AE298,"")</f>
        <v>127.83687943262414</v>
      </c>
      <c r="AH298" s="95">
        <f t="shared" ref="AH298:AH314" si="305">IFERROR(RANK(AG298, AG$297:AG$314),"")</f>
        <v>9</v>
      </c>
      <c r="AI298" s="461"/>
      <c r="AJ298" s="95">
        <v>18</v>
      </c>
      <c r="AK298" s="152">
        <v>2288.0412371134025</v>
      </c>
      <c r="AL298" s="178">
        <f t="shared" ref="AL298:AL314" si="306">IFERROR(AK298/AJ298,"")</f>
        <v>127.11340206185569</v>
      </c>
      <c r="AM298" s="95">
        <f t="shared" ref="AM298:AM314" si="307">IFERROR(RANK(AL298, AL$297:AL$314),"")</f>
        <v>11</v>
      </c>
      <c r="AN298" s="461"/>
      <c r="AO298" s="95">
        <v>18</v>
      </c>
      <c r="AP298" s="152">
        <v>2292.0779220779223</v>
      </c>
      <c r="AQ298" s="178">
        <f t="shared" ref="AQ298:AQ314" si="308">IFERROR(AP298/AO298,"")</f>
        <v>127.33766233766235</v>
      </c>
      <c r="AR298" s="95">
        <f t="shared" ref="AR298:AR314" si="309">IFERROR(RANK(AQ298, AQ$297:AQ$314),"")</f>
        <v>9</v>
      </c>
      <c r="AS298" s="461"/>
      <c r="AT298" s="95">
        <v>18</v>
      </c>
      <c r="AU298" s="152">
        <v>2286.5306122448974</v>
      </c>
      <c r="AV298" s="178">
        <f t="shared" ref="AV298:AV314" si="310">IFERROR(AU298/AT298,"")</f>
        <v>127.02947845804985</v>
      </c>
      <c r="AW298" s="95">
        <f t="shared" ref="AW298:AW314" si="311">IFERROR(RANK(AV298, AV$297:AV$314),"")</f>
        <v>11</v>
      </c>
      <c r="AX298" s="461"/>
    </row>
    <row r="299" spans="2:50" hidden="1">
      <c r="B299" s="435"/>
      <c r="C299" s="95">
        <f t="shared" si="295"/>
        <v>3</v>
      </c>
      <c r="D299" s="95" t="s">
        <v>430</v>
      </c>
      <c r="E299" s="95">
        <v>18</v>
      </c>
      <c r="F299" s="95">
        <v>2400</v>
      </c>
      <c r="G299" s="178">
        <f t="shared" si="296"/>
        <v>133.33333333333334</v>
      </c>
      <c r="H299" s="435"/>
      <c r="I299" s="154">
        <f t="shared" si="292"/>
        <v>18</v>
      </c>
      <c r="J299" s="154">
        <f t="shared" si="293"/>
        <v>2288.7194456940347</v>
      </c>
      <c r="K299" s="155">
        <f t="shared" si="294"/>
        <v>127.15108031633527</v>
      </c>
      <c r="L299" s="438"/>
      <c r="M299" s="154">
        <f t="shared" si="297"/>
        <v>11</v>
      </c>
      <c r="N299" s="463"/>
      <c r="O299" s="463"/>
      <c r="P299" s="95">
        <v>18</v>
      </c>
      <c r="Q299" s="152">
        <v>2291.3542944785268</v>
      </c>
      <c r="R299" s="178">
        <f t="shared" si="298"/>
        <v>127.2974608043626</v>
      </c>
      <c r="S299" s="95">
        <f t="shared" si="299"/>
        <v>10</v>
      </c>
      <c r="T299" s="461"/>
      <c r="U299" s="95">
        <v>18</v>
      </c>
      <c r="V299" s="152">
        <v>2294.0305010893253</v>
      </c>
      <c r="W299" s="178">
        <f t="shared" si="300"/>
        <v>127.44613894940696</v>
      </c>
      <c r="X299" s="95">
        <f t="shared" si="301"/>
        <v>10</v>
      </c>
      <c r="Y299" s="461"/>
      <c r="Z299" s="95">
        <v>18</v>
      </c>
      <c r="AA299" s="152">
        <v>2284.142269162071</v>
      </c>
      <c r="AB299" s="178">
        <f t="shared" si="302"/>
        <v>126.89679273122617</v>
      </c>
      <c r="AC299" s="95">
        <f t="shared" si="303"/>
        <v>11</v>
      </c>
      <c r="AD299" s="461"/>
      <c r="AE299" s="95">
        <v>18</v>
      </c>
      <c r="AF299" s="152">
        <v>2284.7999999999997</v>
      </c>
      <c r="AG299" s="178">
        <f t="shared" si="304"/>
        <v>126.93333333333332</v>
      </c>
      <c r="AH299" s="95">
        <f t="shared" si="305"/>
        <v>11</v>
      </c>
      <c r="AI299" s="461"/>
      <c r="AJ299" s="95">
        <v>18</v>
      </c>
      <c r="AK299" s="152">
        <v>2296.089385474861</v>
      </c>
      <c r="AL299" s="178">
        <f t="shared" si="306"/>
        <v>127.56052141527006</v>
      </c>
      <c r="AM299" s="95">
        <f t="shared" si="307"/>
        <v>10</v>
      </c>
      <c r="AN299" s="461"/>
      <c r="AO299" s="95">
        <v>18</v>
      </c>
      <c r="AP299" s="152">
        <v>2284.0677966101689</v>
      </c>
      <c r="AQ299" s="178">
        <f t="shared" si="308"/>
        <v>126.89265536723161</v>
      </c>
      <c r="AR299" s="95">
        <f t="shared" si="309"/>
        <v>11</v>
      </c>
      <c r="AS299" s="461"/>
      <c r="AT299" s="95">
        <v>18</v>
      </c>
      <c r="AU299" s="152">
        <v>2286.5518730432914</v>
      </c>
      <c r="AV299" s="178">
        <f t="shared" si="310"/>
        <v>127.03065961351619</v>
      </c>
      <c r="AW299" s="95">
        <f t="shared" si="311"/>
        <v>10</v>
      </c>
      <c r="AX299" s="461"/>
    </row>
    <row r="300" spans="2:50" hidden="1">
      <c r="B300" s="435"/>
      <c r="C300" s="95">
        <f t="shared" si="295"/>
        <v>4</v>
      </c>
      <c r="D300" s="95" t="s">
        <v>432</v>
      </c>
      <c r="E300" s="95">
        <v>16</v>
      </c>
      <c r="F300" s="95">
        <v>2400</v>
      </c>
      <c r="G300" s="178">
        <f t="shared" si="296"/>
        <v>150</v>
      </c>
      <c r="H300" s="435"/>
      <c r="I300" s="154">
        <f t="shared" si="292"/>
        <v>16</v>
      </c>
      <c r="J300" s="154">
        <f t="shared" si="293"/>
        <v>2313.6440608632115</v>
      </c>
      <c r="K300" s="155">
        <f t="shared" si="294"/>
        <v>144.60275380395072</v>
      </c>
      <c r="L300" s="438"/>
      <c r="M300" s="154">
        <f t="shared" si="297"/>
        <v>5</v>
      </c>
      <c r="N300" s="463"/>
      <c r="O300" s="463"/>
      <c r="P300" s="95">
        <v>16</v>
      </c>
      <c r="Q300" s="152">
        <v>2308.4210526315778</v>
      </c>
      <c r="R300" s="178">
        <f t="shared" si="298"/>
        <v>144.27631578947361</v>
      </c>
      <c r="S300" s="95">
        <f t="shared" si="299"/>
        <v>5</v>
      </c>
      <c r="T300" s="461"/>
      <c r="U300" s="95">
        <v>16</v>
      </c>
      <c r="V300" s="152">
        <v>2307.3529411764703</v>
      </c>
      <c r="W300" s="178">
        <f t="shared" si="300"/>
        <v>144.20955882352939</v>
      </c>
      <c r="X300" s="95">
        <f t="shared" si="301"/>
        <v>5</v>
      </c>
      <c r="Y300" s="461"/>
      <c r="Z300" s="95">
        <v>16</v>
      </c>
      <c r="AA300" s="152">
        <v>2311.1538461538471</v>
      </c>
      <c r="AB300" s="178">
        <f t="shared" si="302"/>
        <v>144.44711538461544</v>
      </c>
      <c r="AC300" s="95">
        <f t="shared" si="303"/>
        <v>5</v>
      </c>
      <c r="AD300" s="461"/>
      <c r="AE300" s="95">
        <v>16</v>
      </c>
      <c r="AF300" s="152">
        <v>2333.8461538461524</v>
      </c>
      <c r="AG300" s="178">
        <f t="shared" si="304"/>
        <v>145.86538461538453</v>
      </c>
      <c r="AH300" s="95">
        <f t="shared" si="305"/>
        <v>5</v>
      </c>
      <c r="AI300" s="461"/>
      <c r="AJ300" s="95">
        <v>16</v>
      </c>
      <c r="AK300" s="152">
        <v>2324.6153846153834</v>
      </c>
      <c r="AL300" s="178">
        <f t="shared" si="306"/>
        <v>145.28846153846146</v>
      </c>
      <c r="AM300" s="95">
        <f t="shared" si="307"/>
        <v>5</v>
      </c>
      <c r="AN300" s="461"/>
      <c r="AO300" s="95">
        <v>16</v>
      </c>
      <c r="AP300" s="152">
        <v>2306.785714285716</v>
      </c>
      <c r="AQ300" s="178">
        <f t="shared" si="308"/>
        <v>144.17410714285725</v>
      </c>
      <c r="AR300" s="95">
        <f t="shared" si="309"/>
        <v>5</v>
      </c>
      <c r="AS300" s="461"/>
      <c r="AT300" s="95">
        <v>16</v>
      </c>
      <c r="AU300" s="152">
        <v>2303.3333333333344</v>
      </c>
      <c r="AV300" s="178">
        <f t="shared" si="310"/>
        <v>143.9583333333334</v>
      </c>
      <c r="AW300" s="95">
        <f t="shared" si="311"/>
        <v>5</v>
      </c>
      <c r="AX300" s="461"/>
    </row>
    <row r="301" spans="2:50" hidden="1">
      <c r="B301" s="435"/>
      <c r="C301" s="95">
        <f t="shared" si="295"/>
        <v>5</v>
      </c>
      <c r="D301" s="95" t="s">
        <v>433</v>
      </c>
      <c r="E301" s="95">
        <v>18</v>
      </c>
      <c r="F301" s="95">
        <v>2400</v>
      </c>
      <c r="G301" s="178">
        <f t="shared" si="296"/>
        <v>133.33333333333334</v>
      </c>
      <c r="H301" s="435"/>
      <c r="I301" s="154">
        <f t="shared" si="292"/>
        <v>18</v>
      </c>
      <c r="J301" s="154">
        <f t="shared" si="293"/>
        <v>2296.7813193053571</v>
      </c>
      <c r="K301" s="155">
        <f t="shared" si="294"/>
        <v>127.59896218363096</v>
      </c>
      <c r="L301" s="438"/>
      <c r="M301" s="154">
        <f t="shared" si="297"/>
        <v>9</v>
      </c>
      <c r="N301" s="463"/>
      <c r="O301" s="463"/>
      <c r="P301" s="95">
        <v>18</v>
      </c>
      <c r="Q301" s="152">
        <v>2295.6960626757727</v>
      </c>
      <c r="R301" s="178">
        <f t="shared" si="298"/>
        <v>127.53867014865403</v>
      </c>
      <c r="S301" s="95">
        <f t="shared" si="299"/>
        <v>9</v>
      </c>
      <c r="T301" s="461"/>
      <c r="U301" s="95">
        <v>18</v>
      </c>
      <c r="V301" s="152">
        <v>2301.1920140927787</v>
      </c>
      <c r="W301" s="178">
        <f t="shared" si="300"/>
        <v>127.84400078293214</v>
      </c>
      <c r="X301" s="95">
        <f t="shared" si="301"/>
        <v>9</v>
      </c>
      <c r="Y301" s="461"/>
      <c r="Z301" s="95">
        <v>18</v>
      </c>
      <c r="AA301" s="152">
        <v>2300.6631679389316</v>
      </c>
      <c r="AB301" s="178">
        <f t="shared" si="302"/>
        <v>127.81462044105176</v>
      </c>
      <c r="AC301" s="95">
        <f t="shared" si="303"/>
        <v>8</v>
      </c>
      <c r="AD301" s="461"/>
      <c r="AE301" s="95">
        <v>18</v>
      </c>
      <c r="AF301" s="152">
        <v>2295.7894736842109</v>
      </c>
      <c r="AG301" s="178">
        <f t="shared" si="304"/>
        <v>127.54385964912282</v>
      </c>
      <c r="AH301" s="95">
        <f t="shared" si="305"/>
        <v>10</v>
      </c>
      <c r="AI301" s="461"/>
      <c r="AJ301" s="95">
        <v>18</v>
      </c>
      <c r="AK301" s="152">
        <v>2298.5294117647063</v>
      </c>
      <c r="AL301" s="178">
        <f t="shared" si="306"/>
        <v>127.69607843137257</v>
      </c>
      <c r="AM301" s="95">
        <f t="shared" si="307"/>
        <v>9</v>
      </c>
      <c r="AN301" s="461"/>
      <c r="AO301" s="95">
        <v>18</v>
      </c>
      <c r="AP301" s="152">
        <v>2289.0089730807576</v>
      </c>
      <c r="AQ301" s="178">
        <f t="shared" si="308"/>
        <v>127.1671651711532</v>
      </c>
      <c r="AR301" s="95">
        <f t="shared" si="309"/>
        <v>10</v>
      </c>
      <c r="AS301" s="461"/>
      <c r="AT301" s="95">
        <v>18</v>
      </c>
      <c r="AU301" s="152">
        <v>2296.5901319003424</v>
      </c>
      <c r="AV301" s="178">
        <f t="shared" si="310"/>
        <v>127.58834066113013</v>
      </c>
      <c r="AW301" s="95">
        <f t="shared" si="311"/>
        <v>9</v>
      </c>
      <c r="AX301" s="461"/>
    </row>
    <row r="302" spans="2:50" hidden="1">
      <c r="B302" s="435"/>
      <c r="C302" s="95">
        <f t="shared" si="295"/>
        <v>6</v>
      </c>
      <c r="D302" s="95" t="s">
        <v>434</v>
      </c>
      <c r="E302" s="95">
        <v>20</v>
      </c>
      <c r="F302" s="95">
        <v>2400</v>
      </c>
      <c r="G302" s="178">
        <f t="shared" si="296"/>
        <v>120</v>
      </c>
      <c r="H302" s="435"/>
      <c r="I302" s="154">
        <f t="shared" si="292"/>
        <v>20</v>
      </c>
      <c r="J302" s="154">
        <f t="shared" si="293"/>
        <v>2297.4172376685688</v>
      </c>
      <c r="K302" s="155">
        <f t="shared" si="294"/>
        <v>114.87086188342845</v>
      </c>
      <c r="L302" s="438"/>
      <c r="M302" s="154">
        <f t="shared" si="297"/>
        <v>17</v>
      </c>
      <c r="N302" s="463"/>
      <c r="O302" s="463"/>
      <c r="P302" s="95">
        <v>20</v>
      </c>
      <c r="Q302" s="152">
        <v>2290.2857142857147</v>
      </c>
      <c r="R302" s="178">
        <f t="shared" si="298"/>
        <v>114.51428571428573</v>
      </c>
      <c r="S302" s="95">
        <f t="shared" si="299"/>
        <v>17</v>
      </c>
      <c r="T302" s="461"/>
      <c r="U302" s="95">
        <v>20</v>
      </c>
      <c r="V302" s="152">
        <v>2299.7014925373151</v>
      </c>
      <c r="W302" s="178">
        <f t="shared" si="300"/>
        <v>114.98507462686575</v>
      </c>
      <c r="X302" s="95">
        <f t="shared" si="301"/>
        <v>17</v>
      </c>
      <c r="Y302" s="461"/>
      <c r="Z302" s="95">
        <v>20</v>
      </c>
      <c r="AA302" s="152">
        <v>2289.5238095238105</v>
      </c>
      <c r="AB302" s="178">
        <f t="shared" si="302"/>
        <v>114.47619047619052</v>
      </c>
      <c r="AC302" s="95">
        <f t="shared" si="303"/>
        <v>17</v>
      </c>
      <c r="AD302" s="461"/>
      <c r="AE302" s="95">
        <v>20</v>
      </c>
      <c r="AF302" s="152">
        <v>2295.0000000000009</v>
      </c>
      <c r="AG302" s="178">
        <f t="shared" si="304"/>
        <v>114.75000000000004</v>
      </c>
      <c r="AH302" s="95">
        <f t="shared" si="305"/>
        <v>17</v>
      </c>
      <c r="AI302" s="461"/>
      <c r="AJ302" s="95">
        <v>20</v>
      </c>
      <c r="AK302" s="152">
        <v>2309.36170212766</v>
      </c>
      <c r="AL302" s="178">
        <f t="shared" si="306"/>
        <v>115.468085106383</v>
      </c>
      <c r="AM302" s="95">
        <f t="shared" si="307"/>
        <v>16</v>
      </c>
      <c r="AN302" s="461"/>
      <c r="AO302" s="95">
        <v>20</v>
      </c>
      <c r="AP302" s="152">
        <v>2300.5479452054797</v>
      </c>
      <c r="AQ302" s="178">
        <f t="shared" si="308"/>
        <v>115.02739726027399</v>
      </c>
      <c r="AR302" s="95">
        <f t="shared" si="309"/>
        <v>16</v>
      </c>
      <c r="AS302" s="461"/>
      <c r="AT302" s="95">
        <v>20</v>
      </c>
      <c r="AU302" s="152">
        <v>2297.5000000000005</v>
      </c>
      <c r="AV302" s="178">
        <f t="shared" si="310"/>
        <v>114.87500000000003</v>
      </c>
      <c r="AW302" s="95">
        <f t="shared" si="311"/>
        <v>16</v>
      </c>
      <c r="AX302" s="461"/>
    </row>
    <row r="303" spans="2:50" hidden="1">
      <c r="B303" s="435"/>
      <c r="C303" s="95">
        <f t="shared" si="295"/>
        <v>7</v>
      </c>
      <c r="D303" s="95" t="s">
        <v>436</v>
      </c>
      <c r="E303" s="95">
        <v>19</v>
      </c>
      <c r="F303" s="95">
        <v>2400</v>
      </c>
      <c r="G303" s="178">
        <f t="shared" si="296"/>
        <v>126.31578947368421</v>
      </c>
      <c r="H303" s="435"/>
      <c r="I303" s="154">
        <f t="shared" si="292"/>
        <v>19</v>
      </c>
      <c r="J303" s="154">
        <f t="shared" si="293"/>
        <v>2290.3099864861351</v>
      </c>
      <c r="K303" s="155">
        <f t="shared" si="294"/>
        <v>120.54263086769133</v>
      </c>
      <c r="L303" s="438"/>
      <c r="M303" s="154">
        <f t="shared" si="297"/>
        <v>15</v>
      </c>
      <c r="N303" s="463"/>
      <c r="O303" s="463"/>
      <c r="P303" s="95">
        <v>19</v>
      </c>
      <c r="Q303" s="152">
        <v>2284.8370273793998</v>
      </c>
      <c r="R303" s="178">
        <f t="shared" si="298"/>
        <v>120.25458038838947</v>
      </c>
      <c r="S303" s="95">
        <f t="shared" si="299"/>
        <v>15</v>
      </c>
      <c r="T303" s="461"/>
      <c r="U303" s="95">
        <v>19</v>
      </c>
      <c r="V303" s="152">
        <v>2287.2021249683771</v>
      </c>
      <c r="W303" s="178">
        <f t="shared" si="300"/>
        <v>120.37905920886196</v>
      </c>
      <c r="X303" s="95">
        <f t="shared" si="301"/>
        <v>14</v>
      </c>
      <c r="Y303" s="461"/>
      <c r="Z303" s="95">
        <v>19</v>
      </c>
      <c r="AA303" s="152">
        <v>2302.3030907278171</v>
      </c>
      <c r="AB303" s="178">
        <f t="shared" si="302"/>
        <v>121.17384688041143</v>
      </c>
      <c r="AC303" s="95">
        <f t="shared" si="303"/>
        <v>12</v>
      </c>
      <c r="AD303" s="461"/>
      <c r="AE303" s="95">
        <v>19</v>
      </c>
      <c r="AF303" s="152">
        <v>2288.571428571428</v>
      </c>
      <c r="AG303" s="178">
        <f t="shared" si="304"/>
        <v>120.45112781954884</v>
      </c>
      <c r="AH303" s="95">
        <f t="shared" si="305"/>
        <v>15</v>
      </c>
      <c r="AI303" s="461"/>
      <c r="AJ303" s="95">
        <v>19</v>
      </c>
      <c r="AK303" s="152">
        <v>2292.5581395348845</v>
      </c>
      <c r="AL303" s="178">
        <f t="shared" si="306"/>
        <v>120.66095471236234</v>
      </c>
      <c r="AM303" s="95">
        <f t="shared" si="307"/>
        <v>14</v>
      </c>
      <c r="AN303" s="461"/>
      <c r="AO303" s="95">
        <v>19</v>
      </c>
      <c r="AP303" s="152">
        <v>2291.0807836231561</v>
      </c>
      <c r="AQ303" s="178">
        <f t="shared" si="308"/>
        <v>120.58319913806085</v>
      </c>
      <c r="AR303" s="95">
        <f t="shared" si="309"/>
        <v>15</v>
      </c>
      <c r="AS303" s="461"/>
      <c r="AT303" s="95">
        <v>19</v>
      </c>
      <c r="AU303" s="152">
        <v>2285.6173105978842</v>
      </c>
      <c r="AV303" s="178">
        <f t="shared" si="310"/>
        <v>120.29564792620442</v>
      </c>
      <c r="AW303" s="95">
        <f t="shared" si="311"/>
        <v>15</v>
      </c>
      <c r="AX303" s="461"/>
    </row>
    <row r="304" spans="2:50" hidden="1">
      <c r="B304" s="435"/>
      <c r="C304" s="95">
        <f t="shared" si="295"/>
        <v>8</v>
      </c>
      <c r="D304" s="95" t="s">
        <v>437</v>
      </c>
      <c r="E304" s="95">
        <v>18</v>
      </c>
      <c r="F304" s="95">
        <v>2400</v>
      </c>
      <c r="G304" s="178">
        <f t="shared" si="296"/>
        <v>133.33333333333334</v>
      </c>
      <c r="H304" s="435"/>
      <c r="I304" s="154">
        <f t="shared" si="292"/>
        <v>18</v>
      </c>
      <c r="J304" s="154">
        <f t="shared" si="293"/>
        <v>2307.4675244141954</v>
      </c>
      <c r="K304" s="155">
        <f t="shared" si="294"/>
        <v>128.19264024523306</v>
      </c>
      <c r="L304" s="438"/>
      <c r="M304" s="154">
        <f t="shared" si="297"/>
        <v>8</v>
      </c>
      <c r="N304" s="463"/>
      <c r="O304" s="463"/>
      <c r="P304" s="95">
        <v>18</v>
      </c>
      <c r="Q304" s="152">
        <v>2321.8947368421059</v>
      </c>
      <c r="R304" s="178">
        <f t="shared" si="298"/>
        <v>128.99415204678365</v>
      </c>
      <c r="S304" s="95">
        <f t="shared" si="299"/>
        <v>8</v>
      </c>
      <c r="T304" s="461"/>
      <c r="U304" s="95">
        <v>18</v>
      </c>
      <c r="V304" s="152">
        <v>2309.5614035087719</v>
      </c>
      <c r="W304" s="178">
        <f t="shared" si="300"/>
        <v>128.30896686159844</v>
      </c>
      <c r="X304" s="95">
        <f t="shared" si="301"/>
        <v>8</v>
      </c>
      <c r="Y304" s="461"/>
      <c r="Z304" s="95">
        <v>18</v>
      </c>
      <c r="AA304" s="152">
        <v>2296.9696969696961</v>
      </c>
      <c r="AB304" s="178">
        <f t="shared" si="302"/>
        <v>127.60942760942756</v>
      </c>
      <c r="AC304" s="95">
        <f t="shared" si="303"/>
        <v>9</v>
      </c>
      <c r="AD304" s="461"/>
      <c r="AE304" s="95">
        <v>18</v>
      </c>
      <c r="AF304" s="152">
        <v>2304.166666666667</v>
      </c>
      <c r="AG304" s="178">
        <f t="shared" si="304"/>
        <v>128.00925925925927</v>
      </c>
      <c r="AH304" s="95">
        <f t="shared" si="305"/>
        <v>8</v>
      </c>
      <c r="AI304" s="461"/>
      <c r="AJ304" s="95">
        <v>18</v>
      </c>
      <c r="AK304" s="152">
        <v>2305.8333333333339</v>
      </c>
      <c r="AL304" s="178">
        <f t="shared" si="306"/>
        <v>128.10185185185188</v>
      </c>
      <c r="AM304" s="95">
        <f t="shared" si="307"/>
        <v>8</v>
      </c>
      <c r="AN304" s="461"/>
      <c r="AO304" s="95">
        <v>18</v>
      </c>
      <c r="AP304" s="152">
        <v>2292.9896907216503</v>
      </c>
      <c r="AQ304" s="178">
        <f t="shared" si="308"/>
        <v>127.38831615120279</v>
      </c>
      <c r="AR304" s="95">
        <f t="shared" si="309"/>
        <v>8</v>
      </c>
      <c r="AS304" s="461"/>
      <c r="AT304" s="95">
        <v>18</v>
      </c>
      <c r="AU304" s="152">
        <v>2320.8571428571413</v>
      </c>
      <c r="AV304" s="178">
        <f t="shared" si="310"/>
        <v>128.93650793650784</v>
      </c>
      <c r="AW304" s="95">
        <f t="shared" si="311"/>
        <v>8</v>
      </c>
      <c r="AX304" s="461"/>
    </row>
    <row r="305" spans="2:50" hidden="1">
      <c r="B305" s="435"/>
      <c r="C305" s="95">
        <f t="shared" si="295"/>
        <v>9</v>
      </c>
      <c r="D305" s="95" t="s">
        <v>438</v>
      </c>
      <c r="E305" s="95">
        <v>19</v>
      </c>
      <c r="F305" s="95">
        <v>2400</v>
      </c>
      <c r="G305" s="178">
        <f t="shared" si="296"/>
        <v>126.31578947368421</v>
      </c>
      <c r="H305" s="435"/>
      <c r="I305" s="154">
        <f t="shared" si="292"/>
        <v>19</v>
      </c>
      <c r="J305" s="154">
        <f t="shared" si="293"/>
        <v>2297.3351882369029</v>
      </c>
      <c r="K305" s="155">
        <f t="shared" si="294"/>
        <v>120.91237832825804</v>
      </c>
      <c r="L305" s="438"/>
      <c r="M305" s="154">
        <f t="shared" si="297"/>
        <v>13</v>
      </c>
      <c r="N305" s="463"/>
      <c r="O305" s="463"/>
      <c r="P305" s="95">
        <v>19</v>
      </c>
      <c r="Q305" s="152">
        <v>2297.0149253731342</v>
      </c>
      <c r="R305" s="178">
        <f t="shared" si="298"/>
        <v>120.8955223880597</v>
      </c>
      <c r="S305" s="95">
        <f t="shared" si="299"/>
        <v>13</v>
      </c>
      <c r="T305" s="461"/>
      <c r="U305" s="95">
        <v>19</v>
      </c>
      <c r="V305" s="152">
        <v>2299.9999999999991</v>
      </c>
      <c r="W305" s="178">
        <f t="shared" si="300"/>
        <v>121.05263157894733</v>
      </c>
      <c r="X305" s="95">
        <f t="shared" si="301"/>
        <v>12</v>
      </c>
      <c r="Y305" s="461"/>
      <c r="Z305" s="95">
        <v>19</v>
      </c>
      <c r="AA305" s="152">
        <v>2299.6638655462189</v>
      </c>
      <c r="AB305" s="178">
        <f t="shared" si="302"/>
        <v>121.03494029190625</v>
      </c>
      <c r="AC305" s="95">
        <f t="shared" si="303"/>
        <v>13</v>
      </c>
      <c r="AD305" s="461"/>
      <c r="AE305" s="95">
        <v>19</v>
      </c>
      <c r="AF305" s="152">
        <v>2298.7096774193551</v>
      </c>
      <c r="AG305" s="178">
        <f t="shared" si="304"/>
        <v>120.98471986417658</v>
      </c>
      <c r="AH305" s="95">
        <f t="shared" si="305"/>
        <v>14</v>
      </c>
      <c r="AI305" s="461"/>
      <c r="AJ305" s="95">
        <v>19</v>
      </c>
      <c r="AK305" s="152">
        <v>2300.217391304348</v>
      </c>
      <c r="AL305" s="178">
        <f t="shared" si="306"/>
        <v>121.06407322654464</v>
      </c>
      <c r="AM305" s="95">
        <f t="shared" si="307"/>
        <v>12</v>
      </c>
      <c r="AN305" s="461"/>
      <c r="AO305" s="95">
        <v>19</v>
      </c>
      <c r="AP305" s="152">
        <v>2293.740458015267</v>
      </c>
      <c r="AQ305" s="178">
        <f t="shared" si="308"/>
        <v>120.72318200080353</v>
      </c>
      <c r="AR305" s="95">
        <f t="shared" si="309"/>
        <v>14</v>
      </c>
      <c r="AS305" s="461"/>
      <c r="AT305" s="95">
        <v>19</v>
      </c>
      <c r="AU305" s="152">
        <v>2291.9999999999991</v>
      </c>
      <c r="AV305" s="178">
        <f t="shared" si="310"/>
        <v>120.63157894736837</v>
      </c>
      <c r="AW305" s="95">
        <f t="shared" si="311"/>
        <v>14</v>
      </c>
      <c r="AX305" s="461"/>
    </row>
    <row r="306" spans="2:50" hidden="1">
      <c r="B306" s="435"/>
      <c r="C306" s="95">
        <f t="shared" si="295"/>
        <v>10</v>
      </c>
      <c r="D306" s="95" t="s">
        <v>440</v>
      </c>
      <c r="E306" s="95">
        <v>19</v>
      </c>
      <c r="F306" s="95">
        <v>2400</v>
      </c>
      <c r="G306" s="178">
        <f t="shared" si="296"/>
        <v>126.31578947368421</v>
      </c>
      <c r="H306" s="435"/>
      <c r="I306" s="154">
        <f t="shared" si="292"/>
        <v>19</v>
      </c>
      <c r="J306" s="154">
        <f t="shared" si="293"/>
        <v>2299.2033613630952</v>
      </c>
      <c r="K306" s="155">
        <f t="shared" si="294"/>
        <v>121.0107032296366</v>
      </c>
      <c r="L306" s="438"/>
      <c r="M306" s="154">
        <f t="shared" si="297"/>
        <v>12</v>
      </c>
      <c r="N306" s="463"/>
      <c r="O306" s="463"/>
      <c r="P306" s="95">
        <v>19</v>
      </c>
      <c r="Q306" s="152">
        <v>2300</v>
      </c>
      <c r="R306" s="178">
        <f t="shared" si="298"/>
        <v>121.05263157894737</v>
      </c>
      <c r="S306" s="95">
        <f t="shared" si="299"/>
        <v>12</v>
      </c>
      <c r="T306" s="461"/>
      <c r="U306" s="95">
        <v>19</v>
      </c>
      <c r="V306" s="152">
        <v>2297.7464788732386</v>
      </c>
      <c r="W306" s="178">
        <f t="shared" si="300"/>
        <v>120.93402520385466</v>
      </c>
      <c r="X306" s="95">
        <f t="shared" si="301"/>
        <v>13</v>
      </c>
      <c r="Y306" s="461"/>
      <c r="Z306" s="95">
        <v>19</v>
      </c>
      <c r="AA306" s="152">
        <v>2290.0000000000009</v>
      </c>
      <c r="AB306" s="178">
        <f t="shared" si="302"/>
        <v>120.52631578947373</v>
      </c>
      <c r="AC306" s="95">
        <f t="shared" si="303"/>
        <v>15</v>
      </c>
      <c r="AD306" s="461"/>
      <c r="AE306" s="95">
        <v>19</v>
      </c>
      <c r="AF306" s="152">
        <v>2321.2499999999995</v>
      </c>
      <c r="AG306" s="178">
        <f t="shared" si="304"/>
        <v>122.17105263157892</v>
      </c>
      <c r="AH306" s="95">
        <f t="shared" si="305"/>
        <v>12</v>
      </c>
      <c r="AI306" s="461"/>
      <c r="AJ306" s="95">
        <v>19</v>
      </c>
      <c r="AK306" s="152">
        <v>2287.4999999999995</v>
      </c>
      <c r="AL306" s="178">
        <f t="shared" si="306"/>
        <v>120.39473684210525</v>
      </c>
      <c r="AM306" s="95">
        <f t="shared" si="307"/>
        <v>15</v>
      </c>
      <c r="AN306" s="461"/>
      <c r="AO306" s="95">
        <v>19</v>
      </c>
      <c r="AP306" s="152">
        <v>2303.132530120482</v>
      </c>
      <c r="AQ306" s="178">
        <f t="shared" si="308"/>
        <v>121.21750158528853</v>
      </c>
      <c r="AR306" s="95">
        <f t="shared" si="309"/>
        <v>12</v>
      </c>
      <c r="AS306" s="461"/>
      <c r="AT306" s="95">
        <v>19</v>
      </c>
      <c r="AU306" s="152">
        <v>2294.7945205479455</v>
      </c>
      <c r="AV306" s="178">
        <f t="shared" si="310"/>
        <v>120.77865897620765</v>
      </c>
      <c r="AW306" s="95">
        <f t="shared" si="311"/>
        <v>13</v>
      </c>
      <c r="AX306" s="461"/>
    </row>
    <row r="307" spans="2:50" hidden="1">
      <c r="B307" s="435"/>
      <c r="C307" s="95">
        <f t="shared" si="295"/>
        <v>11</v>
      </c>
      <c r="D307" s="95" t="s">
        <v>441</v>
      </c>
      <c r="E307" s="95">
        <v>15</v>
      </c>
      <c r="F307" s="95">
        <v>2400</v>
      </c>
      <c r="G307" s="178">
        <f t="shared" si="296"/>
        <v>160</v>
      </c>
      <c r="H307" s="435"/>
      <c r="I307" s="154">
        <f t="shared" si="292"/>
        <v>15</v>
      </c>
      <c r="J307" s="154">
        <f t="shared" si="293"/>
        <v>2289.3558312922573</v>
      </c>
      <c r="K307" s="155">
        <f t="shared" si="294"/>
        <v>152.62372208615054</v>
      </c>
      <c r="L307" s="438"/>
      <c r="M307" s="154">
        <f t="shared" si="297"/>
        <v>3</v>
      </c>
      <c r="N307" s="463"/>
      <c r="O307" s="463"/>
      <c r="P307" s="95">
        <v>15</v>
      </c>
      <c r="Q307" s="152">
        <v>2291.320543862917</v>
      </c>
      <c r="R307" s="178">
        <f t="shared" si="298"/>
        <v>152.75470292419448</v>
      </c>
      <c r="S307" s="95">
        <f t="shared" si="299"/>
        <v>2</v>
      </c>
      <c r="T307" s="461"/>
      <c r="U307" s="95">
        <v>15</v>
      </c>
      <c r="V307" s="152">
        <v>2290.9352664896878</v>
      </c>
      <c r="W307" s="178">
        <f t="shared" si="300"/>
        <v>152.72901776597919</v>
      </c>
      <c r="X307" s="95">
        <f t="shared" si="301"/>
        <v>3</v>
      </c>
      <c r="Y307" s="461"/>
      <c r="Z307" s="95">
        <v>15</v>
      </c>
      <c r="AA307" s="152">
        <v>2290.1638477801266</v>
      </c>
      <c r="AB307" s="178">
        <f t="shared" si="302"/>
        <v>152.67758985200845</v>
      </c>
      <c r="AC307" s="95">
        <f t="shared" si="303"/>
        <v>4</v>
      </c>
      <c r="AD307" s="461"/>
      <c r="AE307" s="95">
        <v>15</v>
      </c>
      <c r="AF307" s="152">
        <v>2288.91089108911</v>
      </c>
      <c r="AG307" s="178">
        <f t="shared" si="304"/>
        <v>152.59405940594067</v>
      </c>
      <c r="AH307" s="95">
        <f t="shared" si="305"/>
        <v>3</v>
      </c>
      <c r="AI307" s="461"/>
      <c r="AJ307" s="95">
        <v>15</v>
      </c>
      <c r="AK307" s="152">
        <v>2288.6124401913876</v>
      </c>
      <c r="AL307" s="178">
        <f t="shared" si="306"/>
        <v>152.57416267942583</v>
      </c>
      <c r="AM307" s="95">
        <f t="shared" si="307"/>
        <v>3</v>
      </c>
      <c r="AN307" s="461"/>
      <c r="AO307" s="95">
        <v>15</v>
      </c>
      <c r="AP307" s="152">
        <v>2284.3921209344935</v>
      </c>
      <c r="AQ307" s="178">
        <f t="shared" si="308"/>
        <v>152.29280806229957</v>
      </c>
      <c r="AR307" s="95">
        <f t="shared" si="309"/>
        <v>4</v>
      </c>
      <c r="AS307" s="461"/>
      <c r="AT307" s="95">
        <v>15</v>
      </c>
      <c r="AU307" s="152">
        <v>2291.1557086980811</v>
      </c>
      <c r="AV307" s="178">
        <f t="shared" si="310"/>
        <v>152.7437139132054</v>
      </c>
      <c r="AW307" s="95">
        <f t="shared" si="311"/>
        <v>3</v>
      </c>
      <c r="AX307" s="461"/>
    </row>
    <row r="308" spans="2:50" hidden="1">
      <c r="B308" s="435"/>
      <c r="C308" s="95">
        <f t="shared" si="295"/>
        <v>12</v>
      </c>
      <c r="D308" s="95" t="s">
        <v>817</v>
      </c>
      <c r="E308" s="95">
        <v>15</v>
      </c>
      <c r="F308" s="95">
        <v>2400</v>
      </c>
      <c r="G308" s="178">
        <f t="shared" si="296"/>
        <v>160</v>
      </c>
      <c r="H308" s="435"/>
      <c r="I308" s="154">
        <f t="shared" si="292"/>
        <v>15</v>
      </c>
      <c r="J308" s="154">
        <f t="shared" si="293"/>
        <v>2291.6417821470018</v>
      </c>
      <c r="K308" s="155">
        <f t="shared" si="294"/>
        <v>152.77611880980012</v>
      </c>
      <c r="L308" s="438"/>
      <c r="M308" s="154">
        <f t="shared" si="297"/>
        <v>2</v>
      </c>
      <c r="N308" s="463"/>
      <c r="O308" s="463"/>
      <c r="P308" s="95">
        <v>15</v>
      </c>
      <c r="Q308" s="152">
        <v>2285.9546869595297</v>
      </c>
      <c r="R308" s="178">
        <f t="shared" si="298"/>
        <v>152.39697913063532</v>
      </c>
      <c r="S308" s="95">
        <f t="shared" si="299"/>
        <v>4</v>
      </c>
      <c r="T308" s="461"/>
      <c r="U308" s="95">
        <v>15</v>
      </c>
      <c r="V308" s="152">
        <v>2289.6345338983047</v>
      </c>
      <c r="W308" s="178">
        <f t="shared" si="300"/>
        <v>152.64230225988697</v>
      </c>
      <c r="X308" s="95">
        <f t="shared" si="301"/>
        <v>4</v>
      </c>
      <c r="Y308" s="461"/>
      <c r="Z308" s="95">
        <v>15</v>
      </c>
      <c r="AA308" s="152">
        <v>2290.7736789631099</v>
      </c>
      <c r="AB308" s="178">
        <f t="shared" si="302"/>
        <v>152.71824526420733</v>
      </c>
      <c r="AC308" s="95">
        <f t="shared" si="303"/>
        <v>2</v>
      </c>
      <c r="AD308" s="461"/>
      <c r="AE308" s="95">
        <v>15</v>
      </c>
      <c r="AF308" s="152">
        <v>2289.3619142572261</v>
      </c>
      <c r="AG308" s="178">
        <f t="shared" si="304"/>
        <v>152.62412761714842</v>
      </c>
      <c r="AH308" s="95">
        <f t="shared" si="305"/>
        <v>2</v>
      </c>
      <c r="AI308" s="461"/>
      <c r="AJ308" s="95">
        <v>15</v>
      </c>
      <c r="AK308" s="152">
        <v>2286.5335500348256</v>
      </c>
      <c r="AL308" s="178">
        <f t="shared" si="306"/>
        <v>152.4355700023217</v>
      </c>
      <c r="AM308" s="95">
        <f t="shared" si="307"/>
        <v>4</v>
      </c>
      <c r="AN308" s="461"/>
      <c r="AO308" s="95">
        <v>15</v>
      </c>
      <c r="AP308" s="152">
        <v>2298.7189594008673</v>
      </c>
      <c r="AQ308" s="178">
        <f t="shared" si="308"/>
        <v>153.2479306267245</v>
      </c>
      <c r="AR308" s="95">
        <f t="shared" si="309"/>
        <v>2</v>
      </c>
      <c r="AS308" s="461"/>
      <c r="AT308" s="95">
        <v>15</v>
      </c>
      <c r="AU308" s="152">
        <v>2300.5151515151501</v>
      </c>
      <c r="AV308" s="178">
        <f t="shared" si="310"/>
        <v>153.36767676767667</v>
      </c>
      <c r="AW308" s="95">
        <f t="shared" si="311"/>
        <v>2</v>
      </c>
      <c r="AX308" s="461"/>
    </row>
    <row r="309" spans="2:50" hidden="1">
      <c r="B309" s="435"/>
      <c r="C309" s="95">
        <f t="shared" si="295"/>
        <v>13</v>
      </c>
      <c r="D309" s="95" t="s">
        <v>632</v>
      </c>
      <c r="E309" s="95">
        <v>17</v>
      </c>
      <c r="F309" s="95">
        <v>2400</v>
      </c>
      <c r="G309" s="178">
        <f t="shared" si="296"/>
        <v>141.1764705882353</v>
      </c>
      <c r="H309" s="435"/>
      <c r="I309" s="154">
        <f t="shared" si="292"/>
        <v>17</v>
      </c>
      <c r="J309" s="154">
        <f t="shared" si="293"/>
        <v>2309.7373562110406</v>
      </c>
      <c r="K309" s="155">
        <f t="shared" si="294"/>
        <v>135.86690330653181</v>
      </c>
      <c r="L309" s="438"/>
      <c r="M309" s="154">
        <f t="shared" si="297"/>
        <v>6</v>
      </c>
      <c r="N309" s="463"/>
      <c r="O309" s="463"/>
      <c r="P309" s="95">
        <v>17</v>
      </c>
      <c r="Q309" s="152">
        <v>2297.9999999999991</v>
      </c>
      <c r="R309" s="178">
        <f t="shared" si="298"/>
        <v>135.17647058823525</v>
      </c>
      <c r="S309" s="95">
        <f t="shared" si="299"/>
        <v>7</v>
      </c>
      <c r="T309" s="461"/>
      <c r="U309" s="95">
        <v>17</v>
      </c>
      <c r="V309" s="152">
        <v>2292.307692307691</v>
      </c>
      <c r="W309" s="178">
        <f t="shared" si="300"/>
        <v>134.84162895927594</v>
      </c>
      <c r="X309" s="95">
        <f t="shared" si="301"/>
        <v>7</v>
      </c>
      <c r="Y309" s="461"/>
      <c r="Z309" s="95">
        <v>17</v>
      </c>
      <c r="AA309" s="152">
        <v>2330.0000000000005</v>
      </c>
      <c r="AB309" s="178">
        <f t="shared" si="302"/>
        <v>137.0588235294118</v>
      </c>
      <c r="AC309" s="95">
        <f t="shared" si="303"/>
        <v>6</v>
      </c>
      <c r="AD309" s="461"/>
      <c r="AE309" s="95">
        <v>17</v>
      </c>
      <c r="AF309" s="152">
        <v>2288.8888888888901</v>
      </c>
      <c r="AG309" s="178">
        <f t="shared" si="304"/>
        <v>134.64052287581706</v>
      </c>
      <c r="AH309" s="95">
        <f t="shared" si="305"/>
        <v>7</v>
      </c>
      <c r="AI309" s="461"/>
      <c r="AJ309" s="95">
        <v>17</v>
      </c>
      <c r="AK309" s="152">
        <v>2353.3333333333344</v>
      </c>
      <c r="AL309" s="178">
        <f t="shared" si="306"/>
        <v>138.43137254901967</v>
      </c>
      <c r="AM309" s="95">
        <f t="shared" si="307"/>
        <v>6</v>
      </c>
      <c r="AN309" s="461"/>
      <c r="AO309" s="95">
        <v>17</v>
      </c>
      <c r="AP309" s="152">
        <v>2313.0000000000009</v>
      </c>
      <c r="AQ309" s="178">
        <f t="shared" si="308"/>
        <v>136.05882352941182</v>
      </c>
      <c r="AR309" s="95">
        <f t="shared" si="309"/>
        <v>6</v>
      </c>
      <c r="AS309" s="461"/>
      <c r="AT309" s="95">
        <v>17</v>
      </c>
      <c r="AU309" s="152">
        <v>2292.6315789473692</v>
      </c>
      <c r="AV309" s="178">
        <f t="shared" si="310"/>
        <v>134.86068111455114</v>
      </c>
      <c r="AW309" s="95">
        <f t="shared" si="311"/>
        <v>7</v>
      </c>
      <c r="AX309" s="461"/>
    </row>
    <row r="310" spans="2:50" hidden="1">
      <c r="B310" s="435"/>
      <c r="C310" s="95">
        <f t="shared" si="295"/>
        <v>14</v>
      </c>
      <c r="D310" s="95" t="s">
        <v>672</v>
      </c>
      <c r="E310" s="95">
        <v>19</v>
      </c>
      <c r="F310" s="95">
        <v>2400</v>
      </c>
      <c r="G310" s="178">
        <f t="shared" si="296"/>
        <v>126.31578947368421</v>
      </c>
      <c r="H310" s="435"/>
      <c r="I310" s="154">
        <f t="shared" si="292"/>
        <v>19</v>
      </c>
      <c r="J310" s="154">
        <f t="shared" si="293"/>
        <v>2296.6329459938966</v>
      </c>
      <c r="K310" s="155">
        <f t="shared" si="294"/>
        <v>120.8754182102051</v>
      </c>
      <c r="L310" s="438"/>
      <c r="M310" s="154">
        <f t="shared" si="297"/>
        <v>14</v>
      </c>
      <c r="N310" s="463"/>
      <c r="O310" s="463"/>
      <c r="P310" s="95">
        <v>19</v>
      </c>
      <c r="Q310" s="152">
        <v>2291.1764705882351</v>
      </c>
      <c r="R310" s="178">
        <f t="shared" si="298"/>
        <v>120.58823529411764</v>
      </c>
      <c r="S310" s="95">
        <f t="shared" si="299"/>
        <v>14</v>
      </c>
      <c r="T310" s="461"/>
      <c r="U310" s="95">
        <v>19</v>
      </c>
      <c r="V310" s="152">
        <v>2285.3999999999987</v>
      </c>
      <c r="W310" s="178">
        <f t="shared" si="300"/>
        <v>120.28421052631572</v>
      </c>
      <c r="X310" s="95">
        <f t="shared" si="301"/>
        <v>15</v>
      </c>
      <c r="Y310" s="461"/>
      <c r="Z310" s="95">
        <v>19</v>
      </c>
      <c r="AA310" s="152">
        <v>2293.4042553191493</v>
      </c>
      <c r="AB310" s="178">
        <f t="shared" si="302"/>
        <v>120.70548712206049</v>
      </c>
      <c r="AC310" s="95">
        <f t="shared" si="303"/>
        <v>14</v>
      </c>
      <c r="AD310" s="461"/>
      <c r="AE310" s="95">
        <v>19</v>
      </c>
      <c r="AF310" s="152">
        <v>2305.9459459459458</v>
      </c>
      <c r="AG310" s="178">
        <f t="shared" si="304"/>
        <v>121.3655761024182</v>
      </c>
      <c r="AH310" s="95">
        <f t="shared" si="305"/>
        <v>13</v>
      </c>
      <c r="AI310" s="461"/>
      <c r="AJ310" s="95">
        <v>19</v>
      </c>
      <c r="AK310" s="152">
        <v>2297.0270270270266</v>
      </c>
      <c r="AL310" s="178">
        <f t="shared" si="306"/>
        <v>120.89615931721193</v>
      </c>
      <c r="AM310" s="95">
        <f t="shared" si="307"/>
        <v>13</v>
      </c>
      <c r="AN310" s="461"/>
      <c r="AO310" s="95">
        <v>19</v>
      </c>
      <c r="AP310" s="152">
        <v>2303.0769230769224</v>
      </c>
      <c r="AQ310" s="178">
        <f t="shared" si="308"/>
        <v>121.21457489878539</v>
      </c>
      <c r="AR310" s="95">
        <f t="shared" si="309"/>
        <v>13</v>
      </c>
      <c r="AS310" s="461"/>
      <c r="AT310" s="95">
        <v>19</v>
      </c>
      <c r="AU310" s="152">
        <v>2300.4</v>
      </c>
      <c r="AV310" s="178">
        <f t="shared" si="310"/>
        <v>121.07368421052632</v>
      </c>
      <c r="AW310" s="95">
        <f t="shared" si="311"/>
        <v>12</v>
      </c>
      <c r="AX310" s="461"/>
    </row>
    <row r="311" spans="2:50" hidden="1">
      <c r="B311" s="435"/>
      <c r="C311" s="95">
        <f t="shared" si="295"/>
        <v>15</v>
      </c>
      <c r="D311" s="95" t="s">
        <v>693</v>
      </c>
      <c r="E311" s="95">
        <v>17</v>
      </c>
      <c r="F311" s="95">
        <v>2400</v>
      </c>
      <c r="G311" s="178">
        <f t="shared" si="296"/>
        <v>141.1764705882353</v>
      </c>
      <c r="H311" s="435"/>
      <c r="I311" s="154">
        <f t="shared" si="292"/>
        <v>17</v>
      </c>
      <c r="J311" s="154">
        <f t="shared" si="293"/>
        <v>2303.2867227778356</v>
      </c>
      <c r="K311" s="155">
        <f t="shared" si="294"/>
        <v>135.48745428104917</v>
      </c>
      <c r="L311" s="438"/>
      <c r="M311" s="154">
        <f t="shared" si="297"/>
        <v>7</v>
      </c>
      <c r="N311" s="463"/>
      <c r="O311" s="463"/>
      <c r="P311" s="95">
        <v>17</v>
      </c>
      <c r="Q311" s="152">
        <v>2299.7560975609758</v>
      </c>
      <c r="R311" s="178">
        <f t="shared" si="298"/>
        <v>135.27977044476327</v>
      </c>
      <c r="S311" s="95">
        <f t="shared" si="299"/>
        <v>6</v>
      </c>
      <c r="T311" s="461"/>
      <c r="U311" s="95">
        <v>17</v>
      </c>
      <c r="V311" s="152">
        <v>2296.296296296297</v>
      </c>
      <c r="W311" s="178">
        <f t="shared" si="300"/>
        <v>135.0762527233116</v>
      </c>
      <c r="X311" s="95">
        <f t="shared" si="301"/>
        <v>6</v>
      </c>
      <c r="Y311" s="461"/>
      <c r="Z311" s="95">
        <v>17</v>
      </c>
      <c r="AA311" s="152">
        <v>2302.5974025974028</v>
      </c>
      <c r="AB311" s="178">
        <f t="shared" si="302"/>
        <v>135.44690603514135</v>
      </c>
      <c r="AC311" s="95">
        <f t="shared" si="303"/>
        <v>7</v>
      </c>
      <c r="AD311" s="461"/>
      <c r="AE311" s="95">
        <v>17</v>
      </c>
      <c r="AF311" s="152">
        <v>2305.8461538461534</v>
      </c>
      <c r="AG311" s="178">
        <f t="shared" si="304"/>
        <v>135.63800904977373</v>
      </c>
      <c r="AH311" s="95">
        <f t="shared" si="305"/>
        <v>6</v>
      </c>
      <c r="AI311" s="461"/>
      <c r="AJ311" s="95">
        <v>17</v>
      </c>
      <c r="AK311" s="152">
        <v>2302.7272727272725</v>
      </c>
      <c r="AL311" s="178">
        <f t="shared" si="306"/>
        <v>135.45454545454544</v>
      </c>
      <c r="AM311" s="95">
        <f t="shared" si="307"/>
        <v>7</v>
      </c>
      <c r="AN311" s="461"/>
      <c r="AO311" s="95">
        <v>17</v>
      </c>
      <c r="AP311" s="152">
        <v>2308.8607594936707</v>
      </c>
      <c r="AQ311" s="178">
        <f t="shared" si="308"/>
        <v>135.81533879374533</v>
      </c>
      <c r="AR311" s="95">
        <f t="shared" si="309"/>
        <v>7</v>
      </c>
      <c r="AS311" s="461"/>
      <c r="AT311" s="95">
        <v>17</v>
      </c>
      <c r="AU311" s="152">
        <v>2306.9230769230771</v>
      </c>
      <c r="AV311" s="178">
        <f t="shared" si="310"/>
        <v>135.70135746606337</v>
      </c>
      <c r="AW311" s="95">
        <f t="shared" si="311"/>
        <v>6</v>
      </c>
      <c r="AX311" s="461"/>
    </row>
    <row r="312" spans="2:50" hidden="1">
      <c r="B312" s="435"/>
      <c r="C312" s="95">
        <f t="shared" si="295"/>
        <v>16</v>
      </c>
      <c r="D312" s="95" t="s">
        <v>694</v>
      </c>
      <c r="E312" s="95">
        <v>15</v>
      </c>
      <c r="F312" s="95">
        <v>2400</v>
      </c>
      <c r="G312" s="178">
        <f t="shared" si="296"/>
        <v>160</v>
      </c>
      <c r="H312" s="435"/>
      <c r="I312" s="154">
        <f t="shared" si="292"/>
        <v>15</v>
      </c>
      <c r="J312" s="154">
        <f t="shared" si="293"/>
        <v>2288.3805379478622</v>
      </c>
      <c r="K312" s="155">
        <f t="shared" si="294"/>
        <v>152.55870252985747</v>
      </c>
      <c r="L312" s="438"/>
      <c r="M312" s="154">
        <f t="shared" si="297"/>
        <v>4</v>
      </c>
      <c r="N312" s="463"/>
      <c r="O312" s="463"/>
      <c r="P312" s="95">
        <v>15</v>
      </c>
      <c r="Q312" s="152">
        <v>2287.4266792809849</v>
      </c>
      <c r="R312" s="178">
        <f t="shared" si="298"/>
        <v>152.49511195206566</v>
      </c>
      <c r="S312" s="95">
        <f t="shared" si="299"/>
        <v>3</v>
      </c>
      <c r="T312" s="461"/>
      <c r="U312" s="95">
        <v>15</v>
      </c>
      <c r="V312" s="152">
        <v>2291.8123667377404</v>
      </c>
      <c r="W312" s="178">
        <f t="shared" si="300"/>
        <v>152.78749111584935</v>
      </c>
      <c r="X312" s="95">
        <f t="shared" si="301"/>
        <v>2</v>
      </c>
      <c r="Y312" s="461"/>
      <c r="Z312" s="95">
        <v>15</v>
      </c>
      <c r="AA312" s="152">
        <v>2290.2930402930397</v>
      </c>
      <c r="AB312" s="178">
        <f t="shared" si="302"/>
        <v>152.68620268620265</v>
      </c>
      <c r="AC312" s="95">
        <f t="shared" si="303"/>
        <v>3</v>
      </c>
      <c r="AD312" s="461"/>
      <c r="AE312" s="95">
        <v>15</v>
      </c>
      <c r="AF312" s="152">
        <v>2285.2023121387278</v>
      </c>
      <c r="AG312" s="178">
        <f t="shared" si="304"/>
        <v>152.34682080924853</v>
      </c>
      <c r="AH312" s="95">
        <f t="shared" si="305"/>
        <v>4</v>
      </c>
      <c r="AI312" s="461"/>
      <c r="AJ312" s="95">
        <v>15</v>
      </c>
      <c r="AK312" s="152">
        <v>2290.8791208791208</v>
      </c>
      <c r="AL312" s="178">
        <f t="shared" si="306"/>
        <v>152.72527472527472</v>
      </c>
      <c r="AM312" s="95">
        <f t="shared" si="307"/>
        <v>2</v>
      </c>
      <c r="AN312" s="461"/>
      <c r="AO312" s="95">
        <v>15</v>
      </c>
      <c r="AP312" s="152">
        <v>2288.6502463054185</v>
      </c>
      <c r="AQ312" s="178">
        <f t="shared" si="308"/>
        <v>152.5766830870279</v>
      </c>
      <c r="AR312" s="95">
        <f t="shared" si="309"/>
        <v>3</v>
      </c>
      <c r="AS312" s="461"/>
      <c r="AT312" s="95">
        <v>15</v>
      </c>
      <c r="AU312" s="152">
        <v>2284.400000000001</v>
      </c>
      <c r="AV312" s="178">
        <f t="shared" si="310"/>
        <v>152.29333333333341</v>
      </c>
      <c r="AW312" s="95">
        <f t="shared" si="311"/>
        <v>4</v>
      </c>
      <c r="AX312" s="461"/>
    </row>
    <row r="313" spans="2:50" hidden="1">
      <c r="B313" s="435"/>
      <c r="C313" s="95">
        <f t="shared" si="295"/>
        <v>17</v>
      </c>
      <c r="D313" s="95" t="s">
        <v>703</v>
      </c>
      <c r="E313" s="95">
        <v>14</v>
      </c>
      <c r="F313" s="95">
        <v>2400</v>
      </c>
      <c r="G313" s="178">
        <f t="shared" si="296"/>
        <v>171.42857142857142</v>
      </c>
      <c r="H313" s="435"/>
      <c r="I313" s="154">
        <f t="shared" si="292"/>
        <v>14</v>
      </c>
      <c r="J313" s="154">
        <f t="shared" si="293"/>
        <v>2293.184182699853</v>
      </c>
      <c r="K313" s="155">
        <f t="shared" si="294"/>
        <v>163.79887019284664</v>
      </c>
      <c r="L313" s="438"/>
      <c r="M313" s="154">
        <f t="shared" si="297"/>
        <v>1</v>
      </c>
      <c r="N313" s="463"/>
      <c r="O313" s="463"/>
      <c r="P313" s="95">
        <v>14</v>
      </c>
      <c r="Q313" s="152">
        <v>2287.3846153846148</v>
      </c>
      <c r="R313" s="178">
        <f t="shared" si="298"/>
        <v>163.38461538461533</v>
      </c>
      <c r="S313" s="95">
        <f t="shared" si="299"/>
        <v>1</v>
      </c>
      <c r="T313" s="461"/>
      <c r="U313" s="95">
        <v>14</v>
      </c>
      <c r="V313" s="152">
        <v>2285.5462184873954</v>
      </c>
      <c r="W313" s="178">
        <f t="shared" si="300"/>
        <v>163.25330132052824</v>
      </c>
      <c r="X313" s="95">
        <f t="shared" si="301"/>
        <v>1</v>
      </c>
      <c r="Y313" s="461"/>
      <c r="Z313" s="95">
        <v>14</v>
      </c>
      <c r="AA313" s="152">
        <v>2291.25</v>
      </c>
      <c r="AB313" s="178">
        <f t="shared" si="302"/>
        <v>163.66071428571428</v>
      </c>
      <c r="AC313" s="95">
        <f t="shared" si="303"/>
        <v>1</v>
      </c>
      <c r="AD313" s="461"/>
      <c r="AE313" s="95">
        <v>14</v>
      </c>
      <c r="AF313" s="152">
        <v>2297.9381443298967</v>
      </c>
      <c r="AG313" s="178">
        <f t="shared" si="304"/>
        <v>164.1384388807069</v>
      </c>
      <c r="AH313" s="95">
        <f t="shared" si="305"/>
        <v>1</v>
      </c>
      <c r="AI313" s="461"/>
      <c r="AJ313" s="95">
        <v>14</v>
      </c>
      <c r="AK313" s="152">
        <v>2286</v>
      </c>
      <c r="AL313" s="178">
        <f t="shared" si="306"/>
        <v>163.28571428571428</v>
      </c>
      <c r="AM313" s="95">
        <f t="shared" si="307"/>
        <v>1</v>
      </c>
      <c r="AN313" s="461"/>
      <c r="AO313" s="95">
        <v>14</v>
      </c>
      <c r="AP313" s="152">
        <v>2300.3146374828998</v>
      </c>
      <c r="AQ313" s="178">
        <f t="shared" si="308"/>
        <v>164.3081883916357</v>
      </c>
      <c r="AR313" s="95">
        <f t="shared" si="309"/>
        <v>1</v>
      </c>
      <c r="AS313" s="461"/>
      <c r="AT313" s="95">
        <v>14</v>
      </c>
      <c r="AU313" s="152">
        <v>2303.8556632141663</v>
      </c>
      <c r="AV313" s="178">
        <f t="shared" si="310"/>
        <v>164.56111880101187</v>
      </c>
      <c r="AW313" s="95">
        <f t="shared" si="311"/>
        <v>1</v>
      </c>
      <c r="AX313" s="461"/>
    </row>
    <row r="314" spans="2:50" hidden="1">
      <c r="B314" s="435"/>
      <c r="C314" s="95">
        <f t="shared" si="295"/>
        <v>18</v>
      </c>
      <c r="D314" s="95"/>
      <c r="E314" s="95"/>
      <c r="F314" s="95"/>
      <c r="G314" s="178"/>
      <c r="H314" s="435"/>
      <c r="I314" s="154" t="str">
        <f t="shared" si="292"/>
        <v/>
      </c>
      <c r="J314" s="154" t="str">
        <f t="shared" si="293"/>
        <v/>
      </c>
      <c r="K314" s="155" t="str">
        <f t="shared" si="294"/>
        <v/>
      </c>
      <c r="L314" s="439"/>
      <c r="M314" s="154" t="str">
        <f t="shared" si="297"/>
        <v/>
      </c>
      <c r="N314" s="447"/>
      <c r="O314" s="447"/>
      <c r="P314" s="95"/>
      <c r="Q314" s="152"/>
      <c r="R314" s="178" t="str">
        <f t="shared" si="298"/>
        <v/>
      </c>
      <c r="S314" s="95" t="str">
        <f t="shared" si="299"/>
        <v/>
      </c>
      <c r="T314" s="462"/>
      <c r="U314" s="95"/>
      <c r="V314" s="152"/>
      <c r="W314" s="178" t="str">
        <f t="shared" si="300"/>
        <v/>
      </c>
      <c r="X314" s="95" t="str">
        <f t="shared" si="301"/>
        <v/>
      </c>
      <c r="Y314" s="462"/>
      <c r="Z314" s="95"/>
      <c r="AA314" s="152"/>
      <c r="AB314" s="178" t="str">
        <f t="shared" si="302"/>
        <v/>
      </c>
      <c r="AC314" s="95" t="str">
        <f t="shared" si="303"/>
        <v/>
      </c>
      <c r="AD314" s="462"/>
      <c r="AE314" s="95"/>
      <c r="AF314" s="152"/>
      <c r="AG314" s="178" t="str">
        <f t="shared" si="304"/>
        <v/>
      </c>
      <c r="AH314" s="95" t="str">
        <f t="shared" si="305"/>
        <v/>
      </c>
      <c r="AI314" s="462"/>
      <c r="AJ314" s="95"/>
      <c r="AK314" s="152"/>
      <c r="AL314" s="178" t="str">
        <f t="shared" si="306"/>
        <v/>
      </c>
      <c r="AM314" s="95" t="str">
        <f t="shared" si="307"/>
        <v/>
      </c>
      <c r="AN314" s="462"/>
      <c r="AO314" s="95"/>
      <c r="AP314" s="152"/>
      <c r="AQ314" s="178" t="str">
        <f t="shared" si="308"/>
        <v/>
      </c>
      <c r="AR314" s="95" t="str">
        <f t="shared" si="309"/>
        <v/>
      </c>
      <c r="AS314" s="462"/>
      <c r="AT314" s="95"/>
      <c r="AU314" s="152"/>
      <c r="AV314" s="178" t="str">
        <f t="shared" si="310"/>
        <v/>
      </c>
      <c r="AW314" s="95" t="str">
        <f t="shared" si="311"/>
        <v/>
      </c>
      <c r="AX314" s="462"/>
    </row>
    <row r="315" spans="2:50" ht="15.75" hidden="1">
      <c r="B315" s="443" t="s">
        <v>167</v>
      </c>
      <c r="C315" s="444"/>
      <c r="D315" s="444"/>
      <c r="E315" s="444"/>
      <c r="F315" s="444"/>
      <c r="G315" s="444"/>
      <c r="H315" s="444"/>
      <c r="I315" s="151"/>
      <c r="J315" s="151"/>
      <c r="K315" s="151"/>
      <c r="L315" s="151"/>
      <c r="M315" s="151"/>
      <c r="N315" s="433" t="s">
        <v>159</v>
      </c>
      <c r="O315" s="446" t="s">
        <v>106</v>
      </c>
      <c r="P315" s="448">
        <f>AT292+1</f>
        <v>45965</v>
      </c>
      <c r="Q315" s="435"/>
      <c r="R315" s="435"/>
      <c r="S315" s="435"/>
      <c r="T315" s="435"/>
      <c r="U315" s="448">
        <f>P315+1</f>
        <v>45966</v>
      </c>
      <c r="V315" s="435"/>
      <c r="W315" s="435"/>
      <c r="X315" s="435"/>
      <c r="Y315" s="435"/>
      <c r="Z315" s="448">
        <f>U315+1</f>
        <v>45967</v>
      </c>
      <c r="AA315" s="435"/>
      <c r="AB315" s="435"/>
      <c r="AC315" s="435"/>
      <c r="AD315" s="435"/>
      <c r="AE315" s="448">
        <f>Z315+1</f>
        <v>45968</v>
      </c>
      <c r="AF315" s="435"/>
      <c r="AG315" s="435"/>
      <c r="AH315" s="435"/>
      <c r="AI315" s="435"/>
      <c r="AJ315" s="448">
        <f>AE315+1</f>
        <v>45969</v>
      </c>
      <c r="AK315" s="435"/>
      <c r="AL315" s="435"/>
      <c r="AM315" s="435"/>
      <c r="AN315" s="435"/>
      <c r="AO315" s="448">
        <f>AJ315+1</f>
        <v>45970</v>
      </c>
      <c r="AP315" s="435"/>
      <c r="AQ315" s="435"/>
      <c r="AR315" s="435"/>
      <c r="AS315" s="435"/>
      <c r="AT315" s="448">
        <f>AO315+1</f>
        <v>45971</v>
      </c>
      <c r="AU315" s="435"/>
      <c r="AV315" s="435"/>
      <c r="AW315" s="435"/>
      <c r="AX315" s="435"/>
    </row>
    <row r="316" spans="2:50" ht="15.75" hidden="1">
      <c r="B316" s="445"/>
      <c r="C316" s="445"/>
      <c r="D316" s="445"/>
      <c r="E316" s="445"/>
      <c r="F316" s="445"/>
      <c r="G316" s="445"/>
      <c r="H316" s="445"/>
      <c r="I316" s="151"/>
      <c r="J316" s="151"/>
      <c r="K316" s="151"/>
      <c r="L316" s="151"/>
      <c r="M316" s="151"/>
      <c r="N316" s="433"/>
      <c r="O316" s="447"/>
      <c r="P316" s="448" t="s">
        <v>120</v>
      </c>
      <c r="Q316" s="435"/>
      <c r="R316" s="435"/>
      <c r="S316" s="435"/>
      <c r="T316" s="435"/>
      <c r="U316" s="448" t="s">
        <v>114</v>
      </c>
      <c r="V316" s="435"/>
      <c r="W316" s="435"/>
      <c r="X316" s="435"/>
      <c r="Y316" s="435"/>
      <c r="Z316" s="448" t="s">
        <v>115</v>
      </c>
      <c r="AA316" s="435"/>
      <c r="AB316" s="435"/>
      <c r="AC316" s="435"/>
      <c r="AD316" s="435"/>
      <c r="AE316" s="448" t="s">
        <v>116</v>
      </c>
      <c r="AF316" s="435"/>
      <c r="AG316" s="435"/>
      <c r="AH316" s="435"/>
      <c r="AI316" s="435"/>
      <c r="AJ316" s="448" t="s">
        <v>117</v>
      </c>
      <c r="AK316" s="435"/>
      <c r="AL316" s="435"/>
      <c r="AM316" s="435"/>
      <c r="AN316" s="435"/>
      <c r="AO316" s="448" t="s">
        <v>118</v>
      </c>
      <c r="AP316" s="435"/>
      <c r="AQ316" s="435"/>
      <c r="AR316" s="435"/>
      <c r="AS316" s="435"/>
      <c r="AT316" s="448" t="s">
        <v>119</v>
      </c>
      <c r="AU316" s="435"/>
      <c r="AV316" s="435"/>
      <c r="AW316" s="435"/>
      <c r="AX316" s="435"/>
    </row>
    <row r="317" spans="2:50" hidden="1">
      <c r="B317" s="433" t="s">
        <v>155</v>
      </c>
      <c r="C317" s="433" t="s">
        <v>147</v>
      </c>
      <c r="D317" s="433"/>
      <c r="E317" s="433" t="s">
        <v>149</v>
      </c>
      <c r="F317" s="433"/>
      <c r="G317" s="433"/>
      <c r="H317" s="440" t="s">
        <v>156</v>
      </c>
      <c r="I317" s="434" t="s">
        <v>225</v>
      </c>
      <c r="J317" s="434"/>
      <c r="K317" s="434"/>
      <c r="L317" s="434" t="s">
        <v>156</v>
      </c>
      <c r="M317" s="434" t="s">
        <v>168</v>
      </c>
      <c r="N317" s="446"/>
      <c r="O317" s="446" t="s">
        <v>158</v>
      </c>
      <c r="P317" s="430" t="s">
        <v>152</v>
      </c>
      <c r="Q317" s="431"/>
      <c r="R317" s="431"/>
      <c r="S317" s="432"/>
      <c r="T317" s="433" t="s">
        <v>156</v>
      </c>
      <c r="U317" s="430" t="s">
        <v>152</v>
      </c>
      <c r="V317" s="431"/>
      <c r="W317" s="431"/>
      <c r="X317" s="432"/>
      <c r="Y317" s="433" t="s">
        <v>156</v>
      </c>
      <c r="Z317" s="430" t="s">
        <v>152</v>
      </c>
      <c r="AA317" s="431"/>
      <c r="AB317" s="431"/>
      <c r="AC317" s="432"/>
      <c r="AD317" s="433" t="s">
        <v>156</v>
      </c>
      <c r="AE317" s="430" t="s">
        <v>152</v>
      </c>
      <c r="AF317" s="431"/>
      <c r="AG317" s="431"/>
      <c r="AH317" s="432"/>
      <c r="AI317" s="433" t="s">
        <v>156</v>
      </c>
      <c r="AJ317" s="430" t="s">
        <v>152</v>
      </c>
      <c r="AK317" s="431"/>
      <c r="AL317" s="431"/>
      <c r="AM317" s="432"/>
      <c r="AN317" s="433" t="s">
        <v>156</v>
      </c>
      <c r="AO317" s="430" t="s">
        <v>152</v>
      </c>
      <c r="AP317" s="431"/>
      <c r="AQ317" s="431"/>
      <c r="AR317" s="432"/>
      <c r="AS317" s="433" t="s">
        <v>156</v>
      </c>
      <c r="AT317" s="430" t="s">
        <v>152</v>
      </c>
      <c r="AU317" s="431"/>
      <c r="AV317" s="431"/>
      <c r="AW317" s="432"/>
      <c r="AX317" s="433" t="s">
        <v>156</v>
      </c>
    </row>
    <row r="318" spans="2:50" hidden="1">
      <c r="B318" s="433"/>
      <c r="C318" s="433"/>
      <c r="D318" s="433"/>
      <c r="E318" s="433" t="s">
        <v>148</v>
      </c>
      <c r="F318" s="433"/>
      <c r="G318" s="433"/>
      <c r="H318" s="441"/>
      <c r="I318" s="434" t="s">
        <v>148</v>
      </c>
      <c r="J318" s="434"/>
      <c r="K318" s="434"/>
      <c r="L318" s="434"/>
      <c r="M318" s="434"/>
      <c r="N318" s="463"/>
      <c r="O318" s="463"/>
      <c r="P318" s="430" t="s">
        <v>153</v>
      </c>
      <c r="Q318" s="431"/>
      <c r="R318" s="431"/>
      <c r="S318" s="432"/>
      <c r="T318" s="433"/>
      <c r="U318" s="430" t="s">
        <v>153</v>
      </c>
      <c r="V318" s="431"/>
      <c r="W318" s="431"/>
      <c r="X318" s="432"/>
      <c r="Y318" s="433"/>
      <c r="Z318" s="430" t="s">
        <v>153</v>
      </c>
      <c r="AA318" s="431"/>
      <c r="AB318" s="431"/>
      <c r="AC318" s="432"/>
      <c r="AD318" s="433"/>
      <c r="AE318" s="430" t="s">
        <v>153</v>
      </c>
      <c r="AF318" s="431"/>
      <c r="AG318" s="431"/>
      <c r="AH318" s="432"/>
      <c r="AI318" s="433"/>
      <c r="AJ318" s="430" t="s">
        <v>153</v>
      </c>
      <c r="AK318" s="431"/>
      <c r="AL318" s="431"/>
      <c r="AM318" s="432"/>
      <c r="AN318" s="433"/>
      <c r="AO318" s="430" t="s">
        <v>153</v>
      </c>
      <c r="AP318" s="431"/>
      <c r="AQ318" s="431"/>
      <c r="AR318" s="432"/>
      <c r="AS318" s="433"/>
      <c r="AT318" s="430" t="s">
        <v>153</v>
      </c>
      <c r="AU318" s="431"/>
      <c r="AV318" s="431"/>
      <c r="AW318" s="432"/>
      <c r="AX318" s="433"/>
    </row>
    <row r="319" spans="2:50" hidden="1">
      <c r="B319" s="433"/>
      <c r="C319" s="433"/>
      <c r="D319" s="433"/>
      <c r="E319" s="94" t="s">
        <v>150</v>
      </c>
      <c r="F319" s="94" t="s">
        <v>151</v>
      </c>
      <c r="G319" s="94" t="s">
        <v>154</v>
      </c>
      <c r="H319" s="442"/>
      <c r="I319" s="153" t="s">
        <v>150</v>
      </c>
      <c r="J319" s="153" t="s">
        <v>151</v>
      </c>
      <c r="K319" s="153" t="s">
        <v>154</v>
      </c>
      <c r="L319" s="434"/>
      <c r="M319" s="434"/>
      <c r="N319" s="463"/>
      <c r="O319" s="463"/>
      <c r="P319" s="94" t="s">
        <v>150</v>
      </c>
      <c r="Q319" s="94" t="s">
        <v>151</v>
      </c>
      <c r="R319" s="94" t="s">
        <v>154</v>
      </c>
      <c r="S319" s="94" t="s">
        <v>168</v>
      </c>
      <c r="T319" s="433"/>
      <c r="U319" s="94" t="s">
        <v>150</v>
      </c>
      <c r="V319" s="94" t="s">
        <v>151</v>
      </c>
      <c r="W319" s="94" t="s">
        <v>154</v>
      </c>
      <c r="X319" s="94" t="s">
        <v>168</v>
      </c>
      <c r="Y319" s="433"/>
      <c r="Z319" s="94" t="s">
        <v>150</v>
      </c>
      <c r="AA319" s="94" t="s">
        <v>151</v>
      </c>
      <c r="AB319" s="94" t="s">
        <v>154</v>
      </c>
      <c r="AC319" s="94" t="s">
        <v>168</v>
      </c>
      <c r="AD319" s="433"/>
      <c r="AE319" s="94" t="s">
        <v>150</v>
      </c>
      <c r="AF319" s="94" t="s">
        <v>151</v>
      </c>
      <c r="AG319" s="94" t="s">
        <v>154</v>
      </c>
      <c r="AH319" s="94" t="s">
        <v>168</v>
      </c>
      <c r="AI319" s="433"/>
      <c r="AJ319" s="94" t="s">
        <v>150</v>
      </c>
      <c r="AK319" s="94" t="s">
        <v>151</v>
      </c>
      <c r="AL319" s="94" t="s">
        <v>154</v>
      </c>
      <c r="AM319" s="94" t="s">
        <v>168</v>
      </c>
      <c r="AN319" s="433"/>
      <c r="AO319" s="94" t="s">
        <v>150</v>
      </c>
      <c r="AP319" s="94" t="s">
        <v>151</v>
      </c>
      <c r="AQ319" s="94" t="s">
        <v>154</v>
      </c>
      <c r="AR319" s="94" t="s">
        <v>168</v>
      </c>
      <c r="AS319" s="433"/>
      <c r="AT319" s="94" t="s">
        <v>150</v>
      </c>
      <c r="AU319" s="94" t="s">
        <v>151</v>
      </c>
      <c r="AV319" s="94" t="s">
        <v>154</v>
      </c>
      <c r="AW319" s="94" t="s">
        <v>168</v>
      </c>
      <c r="AX319" s="433"/>
    </row>
    <row r="320" spans="2:50" hidden="1">
      <c r="B320" s="435" t="s">
        <v>234</v>
      </c>
      <c r="C320" s="95">
        <f>C297</f>
        <v>1</v>
      </c>
      <c r="D320" s="95" t="s">
        <v>428</v>
      </c>
      <c r="E320" s="95">
        <v>20</v>
      </c>
      <c r="F320" s="95">
        <v>2400</v>
      </c>
      <c r="G320" s="178">
        <f>F320/E320</f>
        <v>120</v>
      </c>
      <c r="H320" s="435">
        <f>AVERAGE(G320:G337)</f>
        <v>141.08364469865109</v>
      </c>
      <c r="I320" s="154">
        <f t="shared" ref="I320:I337" si="312">IFERROR(AVERAGE(P320,U320,Z320,AE320,AJ320,AO320,AT320),"")</f>
        <v>20</v>
      </c>
      <c r="J320" s="154">
        <f t="shared" ref="J320:J337" si="313">IFERROR(AVERAGE(Q320,V320,AA320,AF320,AK320,AP320,AU320),"")</f>
        <v>2291.2353953721918</v>
      </c>
      <c r="K320" s="155">
        <f t="shared" ref="K320:K337" si="314">IFERROR(AVERAGE(R320,W320,AB320,AG320,AL320,AQ320,AV320),"")</f>
        <v>114.56176976860957</v>
      </c>
      <c r="L320" s="437">
        <f>IFERROR(AVERAGE(K320:K337),"-")</f>
        <v>135.11672349192528</v>
      </c>
      <c r="M320" s="154">
        <f>IFERROR(RANK(K320, K$320:K$337),"")</f>
        <v>17</v>
      </c>
      <c r="N320" s="463"/>
      <c r="O320" s="463"/>
      <c r="P320" s="95">
        <v>20</v>
      </c>
      <c r="Q320" s="152">
        <v>2306.4259485924122</v>
      </c>
      <c r="R320" s="178">
        <f>IFERROR(Q320/P320,"")</f>
        <v>115.32129742962061</v>
      </c>
      <c r="S320" s="95">
        <f>IFERROR(RANK(R320, R$320:R$337),"")</f>
        <v>16</v>
      </c>
      <c r="T320" s="460">
        <f>AVERAGE(R320:R337)</f>
        <v>135.20457260997631</v>
      </c>
      <c r="U320" s="95">
        <v>20</v>
      </c>
      <c r="V320" s="152">
        <v>2294.2662389735369</v>
      </c>
      <c r="W320" s="178">
        <f>IFERROR(V320/U320,"")</f>
        <v>114.71331194867685</v>
      </c>
      <c r="X320" s="95">
        <f>IFERROR(RANK(W320, W$320:W$337),"")</f>
        <v>17</v>
      </c>
      <c r="Y320" s="460">
        <f>AVERAGE(W320:W337)</f>
        <v>135.1333268090371</v>
      </c>
      <c r="Z320" s="95">
        <v>20</v>
      </c>
      <c r="AA320" s="152">
        <v>2290.9437386569884</v>
      </c>
      <c r="AB320" s="178">
        <f>IFERROR(AA320/Z320,"")</f>
        <v>114.54718693284943</v>
      </c>
      <c r="AC320" s="95">
        <f>IFERROR(RANK(AB320, AB$320:AB$337),"")</f>
        <v>16</v>
      </c>
      <c r="AD320" s="460">
        <f>AVERAGE(AB320:AB337)</f>
        <v>135.25006586712976</v>
      </c>
      <c r="AE320" s="95">
        <v>20</v>
      </c>
      <c r="AF320" s="152">
        <v>2284.9541284403667</v>
      </c>
      <c r="AG320" s="178">
        <f>IFERROR(AF320/AE320,"")</f>
        <v>114.24770642201834</v>
      </c>
      <c r="AH320" s="95">
        <f>IFERROR(RANK(AG320, AG$320:AG$337),"")</f>
        <v>16</v>
      </c>
      <c r="AI320" s="460">
        <f>AVERAGE(AG320:AG337)</f>
        <v>135.24720961762651</v>
      </c>
      <c r="AJ320" s="95">
        <v>20</v>
      </c>
      <c r="AK320" s="152">
        <v>2285.5555555555552</v>
      </c>
      <c r="AL320" s="178">
        <f>IFERROR(AK320/AJ320,"")</f>
        <v>114.27777777777776</v>
      </c>
      <c r="AM320" s="95">
        <f>IFERROR(RANK(AL320, AL$320:AL$337),"")</f>
        <v>17</v>
      </c>
      <c r="AN320" s="460">
        <f>AVERAGE(AL320:AL337)</f>
        <v>135.05254029504431</v>
      </c>
      <c r="AO320" s="95">
        <v>20</v>
      </c>
      <c r="AP320" s="152">
        <v>2285.4193548387098</v>
      </c>
      <c r="AQ320" s="178">
        <f>IFERROR(AP320/AO320,"")</f>
        <v>114.27096774193549</v>
      </c>
      <c r="AR320" s="95">
        <f>IFERROR(RANK(AQ320, AQ$320:AQ$337),"")</f>
        <v>16</v>
      </c>
      <c r="AS320" s="460">
        <f>AVERAGE(AQ320:AQ337)</f>
        <v>135.8167585202778</v>
      </c>
      <c r="AT320" s="95">
        <v>20</v>
      </c>
      <c r="AU320" s="152">
        <v>2291.0828025477708</v>
      </c>
      <c r="AV320" s="178">
        <f>IFERROR(AU320/AT320,"")</f>
        <v>114.55414012738854</v>
      </c>
      <c r="AW320" s="95">
        <f>IFERROR(RANK(AV320, AV$320:AV$337),"")</f>
        <v>16</v>
      </c>
      <c r="AX320" s="460">
        <f>AVERAGE(AV320:AV337)</f>
        <v>135.89369608381162</v>
      </c>
    </row>
    <row r="321" spans="2:50" hidden="1">
      <c r="B321" s="435"/>
      <c r="C321" s="95">
        <f t="shared" ref="C321:C337" si="315">C298</f>
        <v>2</v>
      </c>
      <c r="D321" s="95" t="s">
        <v>429</v>
      </c>
      <c r="E321" s="95">
        <v>18</v>
      </c>
      <c r="F321" s="95">
        <v>2400</v>
      </c>
      <c r="G321" s="178">
        <f t="shared" ref="G321:G336" si="316">F321/E321</f>
        <v>133.33333333333334</v>
      </c>
      <c r="H321" s="435"/>
      <c r="I321" s="154">
        <f t="shared" si="312"/>
        <v>18</v>
      </c>
      <c r="J321" s="154">
        <f t="shared" si="313"/>
        <v>2290.9945558232171</v>
      </c>
      <c r="K321" s="155">
        <f t="shared" si="314"/>
        <v>127.27747532351206</v>
      </c>
      <c r="L321" s="438"/>
      <c r="M321" s="154">
        <f t="shared" ref="M321:M337" si="317">IFERROR(RANK(K321, K$320:K$337),"")</f>
        <v>11</v>
      </c>
      <c r="N321" s="463"/>
      <c r="O321" s="463"/>
      <c r="P321" s="95">
        <v>18</v>
      </c>
      <c r="Q321" s="152">
        <v>2284.1379310344832</v>
      </c>
      <c r="R321" s="178">
        <f t="shared" ref="R321:R337" si="318">IFERROR(Q321/P321,"")</f>
        <v>126.89655172413796</v>
      </c>
      <c r="S321" s="95">
        <f t="shared" ref="S321:S337" si="319">IFERROR(RANK(R321, R$320:R$337),"")</f>
        <v>11</v>
      </c>
      <c r="T321" s="461"/>
      <c r="U321" s="95">
        <v>18</v>
      </c>
      <c r="V321" s="152">
        <v>2289.7058823529414</v>
      </c>
      <c r="W321" s="178">
        <f t="shared" ref="W321:W337" si="320">IFERROR(V321/U321,"")</f>
        <v>127.20588235294119</v>
      </c>
      <c r="X321" s="95">
        <f t="shared" ref="X321:X337" si="321">IFERROR(RANK(W321, W$320:W$337),"")</f>
        <v>11</v>
      </c>
      <c r="Y321" s="461"/>
      <c r="Z321" s="95">
        <v>18</v>
      </c>
      <c r="AA321" s="152">
        <v>2294.9999999999995</v>
      </c>
      <c r="AB321" s="178">
        <f t="shared" ref="AB321:AB337" si="322">IFERROR(AA321/Z321,"")</f>
        <v>127.49999999999997</v>
      </c>
      <c r="AC321" s="95">
        <f t="shared" ref="AC321:AC337" si="323">IFERROR(RANK(AB321, AB$320:AB$337),"")</f>
        <v>11</v>
      </c>
      <c r="AD321" s="461"/>
      <c r="AE321" s="95">
        <v>18</v>
      </c>
      <c r="AF321" s="152">
        <v>2296.3636363636369</v>
      </c>
      <c r="AG321" s="178">
        <f t="shared" ref="AG321:AG337" si="324">IFERROR(AF321/AE321,"")</f>
        <v>127.57575757575761</v>
      </c>
      <c r="AH321" s="95">
        <f t="shared" ref="AH321:AH337" si="325">IFERROR(RANK(AG321, AG$320:AG$337),"")</f>
        <v>9</v>
      </c>
      <c r="AI321" s="461"/>
      <c r="AJ321" s="95">
        <v>18</v>
      </c>
      <c r="AK321" s="152">
        <v>2286.5346534653472</v>
      </c>
      <c r="AL321" s="178">
        <f t="shared" ref="AL321:AL337" si="326">IFERROR(AK321/AJ321,"")</f>
        <v>127.02970297029707</v>
      </c>
      <c r="AM321" s="95">
        <f t="shared" ref="AM321:AM337" si="327">IFERROR(RANK(AL321, AL$320:AL$337),"")</f>
        <v>9</v>
      </c>
      <c r="AN321" s="461"/>
      <c r="AO321" s="95">
        <v>18</v>
      </c>
      <c r="AP321" s="152">
        <v>2291.1258278145692</v>
      </c>
      <c r="AQ321" s="178">
        <f t="shared" ref="AQ321:AQ337" si="328">IFERROR(AP321/AO321,"")</f>
        <v>127.28476821192051</v>
      </c>
      <c r="AR321" s="95">
        <f t="shared" ref="AR321:AR337" si="329">IFERROR(RANK(AQ321, AQ$320:AQ$337),"")</f>
        <v>9</v>
      </c>
      <c r="AS321" s="461"/>
      <c r="AT321" s="95">
        <v>18</v>
      </c>
      <c r="AU321" s="152">
        <v>2294.0939597315432</v>
      </c>
      <c r="AV321" s="178">
        <f t="shared" ref="AV321:AV337" si="330">IFERROR(AU321/AT321,"")</f>
        <v>127.44966442953017</v>
      </c>
      <c r="AW321" s="95">
        <f t="shared" ref="AW321:AW337" si="331">IFERROR(RANK(AV321, AV$320:AV$337),"")</f>
        <v>8</v>
      </c>
      <c r="AX321" s="461"/>
    </row>
    <row r="322" spans="2:50" hidden="1">
      <c r="B322" s="435"/>
      <c r="C322" s="95">
        <f t="shared" si="315"/>
        <v>3</v>
      </c>
      <c r="D322" s="95" t="s">
        <v>430</v>
      </c>
      <c r="E322" s="95">
        <v>18</v>
      </c>
      <c r="F322" s="95">
        <v>2400</v>
      </c>
      <c r="G322" s="178">
        <f t="shared" si="316"/>
        <v>133.33333333333334</v>
      </c>
      <c r="H322" s="435"/>
      <c r="I322" s="154">
        <f t="shared" si="312"/>
        <v>18</v>
      </c>
      <c r="J322" s="154">
        <f t="shared" si="313"/>
        <v>2292.4466626944495</v>
      </c>
      <c r="K322" s="155">
        <f t="shared" si="314"/>
        <v>127.35814792746943</v>
      </c>
      <c r="L322" s="438"/>
      <c r="M322" s="154">
        <f t="shared" si="317"/>
        <v>9</v>
      </c>
      <c r="N322" s="463"/>
      <c r="O322" s="463"/>
      <c r="P322" s="95">
        <v>18</v>
      </c>
      <c r="Q322" s="152">
        <v>2286.8309545049069</v>
      </c>
      <c r="R322" s="178">
        <f t="shared" si="318"/>
        <v>127.04616413916149</v>
      </c>
      <c r="S322" s="95">
        <f t="shared" si="319"/>
        <v>10</v>
      </c>
      <c r="T322" s="461"/>
      <c r="U322" s="95">
        <v>18</v>
      </c>
      <c r="V322" s="152">
        <v>2289.8212212677045</v>
      </c>
      <c r="W322" s="178">
        <f t="shared" si="320"/>
        <v>127.21229007042803</v>
      </c>
      <c r="X322" s="95">
        <f t="shared" si="321"/>
        <v>10</v>
      </c>
      <c r="Y322" s="461"/>
      <c r="Z322" s="95">
        <v>18</v>
      </c>
      <c r="AA322" s="152">
        <v>2302.2695035461002</v>
      </c>
      <c r="AB322" s="178">
        <f t="shared" si="322"/>
        <v>127.90386130811667</v>
      </c>
      <c r="AC322" s="95">
        <f t="shared" si="323"/>
        <v>8</v>
      </c>
      <c r="AD322" s="461"/>
      <c r="AE322" s="95">
        <v>18</v>
      </c>
      <c r="AF322" s="152">
        <v>2297.427447122478</v>
      </c>
      <c r="AG322" s="178">
        <f t="shared" si="324"/>
        <v>127.634858173471</v>
      </c>
      <c r="AH322" s="95">
        <f t="shared" si="325"/>
        <v>8</v>
      </c>
      <c r="AI322" s="461"/>
      <c r="AJ322" s="95">
        <v>18</v>
      </c>
      <c r="AK322" s="152">
        <v>2293.9249394673116</v>
      </c>
      <c r="AL322" s="178">
        <f t="shared" si="326"/>
        <v>127.44027441485065</v>
      </c>
      <c r="AM322" s="95">
        <f t="shared" si="327"/>
        <v>8</v>
      </c>
      <c r="AN322" s="461"/>
      <c r="AO322" s="95">
        <v>18</v>
      </c>
      <c r="AP322" s="152">
        <v>2286.1730597680644</v>
      </c>
      <c r="AQ322" s="178">
        <f t="shared" si="328"/>
        <v>127.00961443155913</v>
      </c>
      <c r="AR322" s="95">
        <f t="shared" si="329"/>
        <v>10</v>
      </c>
      <c r="AS322" s="461"/>
      <c r="AT322" s="95">
        <v>18</v>
      </c>
      <c r="AU322" s="152">
        <v>2290.6795131845834</v>
      </c>
      <c r="AV322" s="178">
        <f t="shared" si="330"/>
        <v>127.25997295469908</v>
      </c>
      <c r="AW322" s="95">
        <f t="shared" si="331"/>
        <v>11</v>
      </c>
      <c r="AX322" s="461"/>
    </row>
    <row r="323" spans="2:50" hidden="1">
      <c r="B323" s="435"/>
      <c r="C323" s="95">
        <f t="shared" si="315"/>
        <v>4</v>
      </c>
      <c r="D323" s="95" t="s">
        <v>432</v>
      </c>
      <c r="E323" s="95">
        <v>16</v>
      </c>
      <c r="F323" s="95">
        <v>2400</v>
      </c>
      <c r="G323" s="178">
        <f t="shared" si="316"/>
        <v>150</v>
      </c>
      <c r="H323" s="435"/>
      <c r="I323" s="154">
        <f t="shared" si="312"/>
        <v>16</v>
      </c>
      <c r="J323" s="154">
        <f t="shared" si="313"/>
        <v>2304.1428925325877</v>
      </c>
      <c r="K323" s="155">
        <f t="shared" si="314"/>
        <v>144.00893078328673</v>
      </c>
      <c r="L323" s="438"/>
      <c r="M323" s="154">
        <f t="shared" si="317"/>
        <v>5</v>
      </c>
      <c r="N323" s="463"/>
      <c r="O323" s="463"/>
      <c r="P323" s="95">
        <v>16</v>
      </c>
      <c r="Q323" s="152">
        <v>2320.7547169811332</v>
      </c>
      <c r="R323" s="178">
        <f t="shared" si="318"/>
        <v>145.04716981132083</v>
      </c>
      <c r="S323" s="95">
        <f t="shared" si="319"/>
        <v>5</v>
      </c>
      <c r="T323" s="461"/>
      <c r="U323" s="95">
        <v>16</v>
      </c>
      <c r="V323" s="152">
        <v>2298.4615384615395</v>
      </c>
      <c r="W323" s="178">
        <f t="shared" si="320"/>
        <v>143.65384615384622</v>
      </c>
      <c r="X323" s="95">
        <f t="shared" si="321"/>
        <v>5</v>
      </c>
      <c r="Y323" s="461"/>
      <c r="Z323" s="95">
        <v>16</v>
      </c>
      <c r="AA323" s="152">
        <v>2305.882352941177</v>
      </c>
      <c r="AB323" s="178">
        <f t="shared" si="322"/>
        <v>144.11764705882356</v>
      </c>
      <c r="AC323" s="95">
        <f t="shared" si="323"/>
        <v>5</v>
      </c>
      <c r="AD323" s="461"/>
      <c r="AE323" s="95">
        <v>16</v>
      </c>
      <c r="AF323" s="152">
        <v>2323.4999999999991</v>
      </c>
      <c r="AG323" s="178">
        <f t="shared" si="324"/>
        <v>145.21874999999994</v>
      </c>
      <c r="AH323" s="95">
        <f t="shared" si="325"/>
        <v>5</v>
      </c>
      <c r="AI323" s="461"/>
      <c r="AJ323" s="95">
        <v>16</v>
      </c>
      <c r="AK323" s="152">
        <v>2291.9999999999991</v>
      </c>
      <c r="AL323" s="178">
        <f t="shared" si="326"/>
        <v>143.24999999999994</v>
      </c>
      <c r="AM323" s="95">
        <f t="shared" si="327"/>
        <v>5</v>
      </c>
      <c r="AN323" s="461"/>
      <c r="AO323" s="95">
        <v>16</v>
      </c>
      <c r="AP323" s="152">
        <v>2285.9016393442644</v>
      </c>
      <c r="AQ323" s="178">
        <f t="shared" si="328"/>
        <v>142.86885245901652</v>
      </c>
      <c r="AR323" s="95">
        <f t="shared" si="329"/>
        <v>5</v>
      </c>
      <c r="AS323" s="461"/>
      <c r="AT323" s="95">
        <v>16</v>
      </c>
      <c r="AU323" s="152">
        <v>2302.5000000000018</v>
      </c>
      <c r="AV323" s="178">
        <f t="shared" si="330"/>
        <v>143.90625000000011</v>
      </c>
      <c r="AW323" s="95">
        <f t="shared" si="331"/>
        <v>5</v>
      </c>
      <c r="AX323" s="461"/>
    </row>
    <row r="324" spans="2:50" hidden="1">
      <c r="B324" s="435"/>
      <c r="C324" s="95">
        <f t="shared" si="315"/>
        <v>5</v>
      </c>
      <c r="D324" s="95" t="s">
        <v>433</v>
      </c>
      <c r="E324" s="95">
        <v>18</v>
      </c>
      <c r="F324" s="95">
        <v>2400</v>
      </c>
      <c r="G324" s="178">
        <f t="shared" si="316"/>
        <v>133.33333333333334</v>
      </c>
      <c r="H324" s="435"/>
      <c r="I324" s="154">
        <f t="shared" si="312"/>
        <v>18</v>
      </c>
      <c r="J324" s="154">
        <f t="shared" si="313"/>
        <v>2291.9831437947332</v>
      </c>
      <c r="K324" s="155">
        <f t="shared" si="314"/>
        <v>127.33239687748518</v>
      </c>
      <c r="L324" s="438"/>
      <c r="M324" s="154">
        <f t="shared" si="317"/>
        <v>10</v>
      </c>
      <c r="N324" s="463"/>
      <c r="O324" s="463"/>
      <c r="P324" s="95">
        <v>18</v>
      </c>
      <c r="Q324" s="152">
        <v>2301.0403726708073</v>
      </c>
      <c r="R324" s="178">
        <f t="shared" si="318"/>
        <v>127.8355762594893</v>
      </c>
      <c r="S324" s="95">
        <f t="shared" si="319"/>
        <v>8</v>
      </c>
      <c r="T324" s="461"/>
      <c r="U324" s="95">
        <v>18</v>
      </c>
      <c r="V324" s="152">
        <v>2296.8260869565215</v>
      </c>
      <c r="W324" s="178">
        <f t="shared" si="320"/>
        <v>127.60144927536231</v>
      </c>
      <c r="X324" s="95">
        <f t="shared" si="321"/>
        <v>9</v>
      </c>
      <c r="Y324" s="461"/>
      <c r="Z324" s="95">
        <v>18</v>
      </c>
      <c r="AA324" s="152">
        <v>2301.4744079449956</v>
      </c>
      <c r="AB324" s="178">
        <f t="shared" si="322"/>
        <v>127.85968933027753</v>
      </c>
      <c r="AC324" s="95">
        <f t="shared" si="323"/>
        <v>9</v>
      </c>
      <c r="AD324" s="461"/>
      <c r="AE324" s="95">
        <v>18</v>
      </c>
      <c r="AF324" s="152">
        <v>2286.3380281690147</v>
      </c>
      <c r="AG324" s="178">
        <f t="shared" si="324"/>
        <v>127.01877934272304</v>
      </c>
      <c r="AH324" s="95">
        <f t="shared" si="325"/>
        <v>10</v>
      </c>
      <c r="AI324" s="461"/>
      <c r="AJ324" s="95">
        <v>18</v>
      </c>
      <c r="AK324" s="152">
        <v>2282.0833333333339</v>
      </c>
      <c r="AL324" s="178">
        <f t="shared" si="326"/>
        <v>126.78240740740745</v>
      </c>
      <c r="AM324" s="95">
        <f t="shared" si="327"/>
        <v>11</v>
      </c>
      <c r="AN324" s="461"/>
      <c r="AO324" s="95">
        <v>18</v>
      </c>
      <c r="AP324" s="152">
        <v>2283.3802816901402</v>
      </c>
      <c r="AQ324" s="178">
        <f t="shared" si="328"/>
        <v>126.85446009389668</v>
      </c>
      <c r="AR324" s="95">
        <f t="shared" si="329"/>
        <v>11</v>
      </c>
      <c r="AS324" s="461"/>
      <c r="AT324" s="95">
        <v>18</v>
      </c>
      <c r="AU324" s="152">
        <v>2292.7394957983188</v>
      </c>
      <c r="AV324" s="178">
        <f t="shared" si="330"/>
        <v>127.37441643323993</v>
      </c>
      <c r="AW324" s="95">
        <f t="shared" si="331"/>
        <v>9</v>
      </c>
      <c r="AX324" s="461"/>
    </row>
    <row r="325" spans="2:50" hidden="1">
      <c r="B325" s="435"/>
      <c r="C325" s="95">
        <f t="shared" si="315"/>
        <v>6</v>
      </c>
      <c r="D325" s="95" t="s">
        <v>434</v>
      </c>
      <c r="E325" s="95">
        <v>20</v>
      </c>
      <c r="F325" s="95">
        <v>2400</v>
      </c>
      <c r="G325" s="178">
        <f t="shared" si="316"/>
        <v>120</v>
      </c>
      <c r="H325" s="435"/>
      <c r="I325" s="154">
        <f t="shared" si="312"/>
        <v>20</v>
      </c>
      <c r="J325" s="154">
        <f t="shared" si="313"/>
        <v>2293.4443942586895</v>
      </c>
      <c r="K325" s="155">
        <f t="shared" si="314"/>
        <v>114.67221971293444</v>
      </c>
      <c r="L325" s="438"/>
      <c r="M325" s="154">
        <f t="shared" si="317"/>
        <v>16</v>
      </c>
      <c r="N325" s="463"/>
      <c r="O325" s="463"/>
      <c r="P325" s="95">
        <v>20</v>
      </c>
      <c r="Q325" s="152">
        <v>2287.0588235294117</v>
      </c>
      <c r="R325" s="178">
        <f t="shared" si="318"/>
        <v>114.35294117647058</v>
      </c>
      <c r="S325" s="95">
        <f t="shared" si="319"/>
        <v>17</v>
      </c>
      <c r="T325" s="461"/>
      <c r="U325" s="95">
        <v>20</v>
      </c>
      <c r="V325" s="152">
        <v>2296.1194029850744</v>
      </c>
      <c r="W325" s="178">
        <f t="shared" si="320"/>
        <v>114.80597014925372</v>
      </c>
      <c r="X325" s="95">
        <f t="shared" si="321"/>
        <v>16</v>
      </c>
      <c r="Y325" s="461"/>
      <c r="Z325" s="95">
        <v>20</v>
      </c>
      <c r="AA325" s="152">
        <v>2286.5624999999995</v>
      </c>
      <c r="AB325" s="178">
        <f t="shared" si="322"/>
        <v>114.32812499999997</v>
      </c>
      <c r="AC325" s="95">
        <f t="shared" si="323"/>
        <v>17</v>
      </c>
      <c r="AD325" s="461"/>
      <c r="AE325" s="95">
        <v>20</v>
      </c>
      <c r="AF325" s="152">
        <v>2282.2641509433975</v>
      </c>
      <c r="AG325" s="178">
        <f t="shared" si="324"/>
        <v>114.11320754716988</v>
      </c>
      <c r="AH325" s="95">
        <f t="shared" si="325"/>
        <v>17</v>
      </c>
      <c r="AI325" s="461"/>
      <c r="AJ325" s="95">
        <v>20</v>
      </c>
      <c r="AK325" s="152">
        <v>2304.7058823529401</v>
      </c>
      <c r="AL325" s="178">
        <f t="shared" si="326"/>
        <v>115.235294117647</v>
      </c>
      <c r="AM325" s="95">
        <f t="shared" si="327"/>
        <v>16</v>
      </c>
      <c r="AN325" s="461"/>
      <c r="AO325" s="95">
        <v>20</v>
      </c>
      <c r="AP325" s="152">
        <v>2302.400000000001</v>
      </c>
      <c r="AQ325" s="178">
        <f t="shared" si="328"/>
        <v>115.12000000000005</v>
      </c>
      <c r="AR325" s="95">
        <f t="shared" si="329"/>
        <v>15</v>
      </c>
      <c r="AS325" s="461"/>
      <c r="AT325" s="95">
        <v>20</v>
      </c>
      <c r="AU325" s="152">
        <v>2295.0000000000005</v>
      </c>
      <c r="AV325" s="178">
        <f t="shared" si="330"/>
        <v>114.75000000000003</v>
      </c>
      <c r="AW325" s="95">
        <f t="shared" si="331"/>
        <v>15</v>
      </c>
      <c r="AX325" s="461"/>
    </row>
    <row r="326" spans="2:50" hidden="1">
      <c r="B326" s="435"/>
      <c r="C326" s="95">
        <f t="shared" si="315"/>
        <v>7</v>
      </c>
      <c r="D326" s="95" t="s">
        <v>436</v>
      </c>
      <c r="E326" s="95">
        <v>19</v>
      </c>
      <c r="F326" s="95">
        <v>2400</v>
      </c>
      <c r="G326" s="178">
        <f t="shared" si="316"/>
        <v>126.31578947368421</v>
      </c>
      <c r="H326" s="435"/>
      <c r="I326" s="154">
        <f t="shared" si="312"/>
        <v>19</v>
      </c>
      <c r="J326" s="154">
        <f t="shared" si="313"/>
        <v>2300.18914954915</v>
      </c>
      <c r="K326" s="155">
        <f t="shared" si="314"/>
        <v>121.06258681837632</v>
      </c>
      <c r="L326" s="438"/>
      <c r="M326" s="154">
        <f t="shared" si="317"/>
        <v>13</v>
      </c>
      <c r="N326" s="463"/>
      <c r="O326" s="463"/>
      <c r="P326" s="95">
        <v>19</v>
      </c>
      <c r="Q326" s="152">
        <v>2287.4370761981372</v>
      </c>
      <c r="R326" s="178">
        <f t="shared" si="318"/>
        <v>120.39142506305986</v>
      </c>
      <c r="S326" s="95">
        <f t="shared" si="319"/>
        <v>14</v>
      </c>
      <c r="T326" s="461"/>
      <c r="U326" s="95">
        <v>19</v>
      </c>
      <c r="V326" s="152">
        <v>2291.8668929567202</v>
      </c>
      <c r="W326" s="178">
        <f t="shared" si="320"/>
        <v>120.62457331351159</v>
      </c>
      <c r="X326" s="95">
        <f t="shared" si="321"/>
        <v>14</v>
      </c>
      <c r="Y326" s="461"/>
      <c r="Z326" s="95">
        <v>19</v>
      </c>
      <c r="AA326" s="152">
        <v>2302.9411764705865</v>
      </c>
      <c r="AB326" s="178">
        <f t="shared" si="322"/>
        <v>121.20743034055718</v>
      </c>
      <c r="AC326" s="95">
        <f t="shared" si="323"/>
        <v>12</v>
      </c>
      <c r="AD326" s="461"/>
      <c r="AE326" s="95">
        <v>19</v>
      </c>
      <c r="AF326" s="152">
        <v>2304.6187363834433</v>
      </c>
      <c r="AG326" s="178">
        <f t="shared" si="324"/>
        <v>121.29572296754965</v>
      </c>
      <c r="AH326" s="95">
        <f t="shared" si="325"/>
        <v>13</v>
      </c>
      <c r="AI326" s="461"/>
      <c r="AJ326" s="95">
        <v>19</v>
      </c>
      <c r="AK326" s="152">
        <v>2315.9890109890102</v>
      </c>
      <c r="AL326" s="178">
        <f t="shared" si="326"/>
        <v>121.8941584731058</v>
      </c>
      <c r="AM326" s="95">
        <f t="shared" si="327"/>
        <v>13</v>
      </c>
      <c r="AN326" s="461"/>
      <c r="AO326" s="95">
        <v>19</v>
      </c>
      <c r="AP326" s="152">
        <v>2297.5961538461529</v>
      </c>
      <c r="AQ326" s="178">
        <f t="shared" si="328"/>
        <v>120.92611336032384</v>
      </c>
      <c r="AR326" s="95">
        <f t="shared" si="329"/>
        <v>13</v>
      </c>
      <c r="AS326" s="461"/>
      <c r="AT326" s="95">
        <v>19</v>
      </c>
      <c r="AU326" s="152">
        <v>2300.875</v>
      </c>
      <c r="AV326" s="178">
        <f t="shared" si="330"/>
        <v>121.09868421052632</v>
      </c>
      <c r="AW326" s="95">
        <f t="shared" si="331"/>
        <v>13</v>
      </c>
      <c r="AX326" s="461"/>
    </row>
    <row r="327" spans="2:50" hidden="1">
      <c r="B327" s="435"/>
      <c r="C327" s="95">
        <f t="shared" si="315"/>
        <v>8</v>
      </c>
      <c r="D327" s="95" t="s">
        <v>437</v>
      </c>
      <c r="E327" s="95">
        <v>18</v>
      </c>
      <c r="F327" s="95">
        <v>2400</v>
      </c>
      <c r="G327" s="178">
        <f t="shared" si="316"/>
        <v>133.33333333333334</v>
      </c>
      <c r="H327" s="435"/>
      <c r="I327" s="154">
        <f t="shared" si="312"/>
        <v>18</v>
      </c>
      <c r="J327" s="154">
        <f t="shared" si="313"/>
        <v>2296.9017744624175</v>
      </c>
      <c r="K327" s="155">
        <f t="shared" si="314"/>
        <v>127.60565413680095</v>
      </c>
      <c r="L327" s="438"/>
      <c r="M327" s="154">
        <f t="shared" si="317"/>
        <v>8</v>
      </c>
      <c r="N327" s="463"/>
      <c r="O327" s="463"/>
      <c r="P327" s="95">
        <v>18</v>
      </c>
      <c r="Q327" s="152">
        <v>2299.9999999999982</v>
      </c>
      <c r="R327" s="178">
        <f t="shared" si="318"/>
        <v>127.77777777777767</v>
      </c>
      <c r="S327" s="95">
        <f t="shared" si="319"/>
        <v>9</v>
      </c>
      <c r="T327" s="461"/>
      <c r="U327" s="95">
        <v>18</v>
      </c>
      <c r="V327" s="152">
        <v>2318.1249999999982</v>
      </c>
      <c r="W327" s="178">
        <f t="shared" si="320"/>
        <v>128.78472222222211</v>
      </c>
      <c r="X327" s="95">
        <f t="shared" si="321"/>
        <v>8</v>
      </c>
      <c r="Y327" s="461"/>
      <c r="Z327" s="95">
        <v>18</v>
      </c>
      <c r="AA327" s="152">
        <v>2298.888888888886</v>
      </c>
      <c r="AB327" s="178">
        <f t="shared" si="322"/>
        <v>127.71604938271588</v>
      </c>
      <c r="AC327" s="95">
        <f t="shared" si="323"/>
        <v>10</v>
      </c>
      <c r="AD327" s="461"/>
      <c r="AE327" s="95">
        <v>18</v>
      </c>
      <c r="AF327" s="152">
        <v>2284.0000000000009</v>
      </c>
      <c r="AG327" s="178">
        <f t="shared" si="324"/>
        <v>126.88888888888894</v>
      </c>
      <c r="AH327" s="95">
        <f t="shared" si="325"/>
        <v>11</v>
      </c>
      <c r="AI327" s="461"/>
      <c r="AJ327" s="95">
        <v>18</v>
      </c>
      <c r="AK327" s="152">
        <v>2284.0540540540546</v>
      </c>
      <c r="AL327" s="178">
        <f t="shared" si="326"/>
        <v>126.89189189189193</v>
      </c>
      <c r="AM327" s="95">
        <f t="shared" si="327"/>
        <v>10</v>
      </c>
      <c r="AN327" s="461"/>
      <c r="AO327" s="95">
        <v>18</v>
      </c>
      <c r="AP327" s="152">
        <v>2300.76923076923</v>
      </c>
      <c r="AQ327" s="178">
        <f t="shared" si="328"/>
        <v>127.82051282051277</v>
      </c>
      <c r="AR327" s="95">
        <f t="shared" si="329"/>
        <v>8</v>
      </c>
      <c r="AS327" s="461"/>
      <c r="AT327" s="95">
        <v>18</v>
      </c>
      <c r="AU327" s="152">
        <v>2292.4752475247533</v>
      </c>
      <c r="AV327" s="178">
        <f t="shared" si="330"/>
        <v>127.35973597359741</v>
      </c>
      <c r="AW327" s="95">
        <f t="shared" si="331"/>
        <v>10</v>
      </c>
      <c r="AX327" s="461"/>
    </row>
    <row r="328" spans="2:50" hidden="1">
      <c r="B328" s="435"/>
      <c r="C328" s="95">
        <f t="shared" si="315"/>
        <v>9</v>
      </c>
      <c r="D328" s="95" t="s">
        <v>438</v>
      </c>
      <c r="E328" s="95">
        <v>19</v>
      </c>
      <c r="F328" s="95">
        <v>2400</v>
      </c>
      <c r="G328" s="178">
        <f t="shared" si="316"/>
        <v>126.31578947368421</v>
      </c>
      <c r="H328" s="435"/>
      <c r="I328" s="154">
        <f t="shared" si="312"/>
        <v>19</v>
      </c>
      <c r="J328" s="154">
        <f t="shared" si="313"/>
        <v>2293.6008031914889</v>
      </c>
      <c r="K328" s="155">
        <f t="shared" si="314"/>
        <v>120.7158317469205</v>
      </c>
      <c r="L328" s="438"/>
      <c r="M328" s="154">
        <f t="shared" si="317"/>
        <v>15</v>
      </c>
      <c r="N328" s="463"/>
      <c r="O328" s="463"/>
      <c r="P328" s="95">
        <v>19</v>
      </c>
      <c r="Q328" s="152">
        <v>2285.7599999999993</v>
      </c>
      <c r="R328" s="178">
        <f t="shared" si="318"/>
        <v>120.3031578947368</v>
      </c>
      <c r="S328" s="95">
        <f t="shared" si="319"/>
        <v>15</v>
      </c>
      <c r="T328" s="461"/>
      <c r="U328" s="95">
        <v>19</v>
      </c>
      <c r="V328" s="152">
        <v>2287.0312499999995</v>
      </c>
      <c r="W328" s="178">
        <f t="shared" si="320"/>
        <v>120.37006578947366</v>
      </c>
      <c r="X328" s="95">
        <f t="shared" si="321"/>
        <v>15</v>
      </c>
      <c r="Y328" s="461"/>
      <c r="Z328" s="95">
        <v>19</v>
      </c>
      <c r="AA328" s="152">
        <v>2302.5000000000005</v>
      </c>
      <c r="AB328" s="178">
        <f t="shared" si="322"/>
        <v>121.18421052631581</v>
      </c>
      <c r="AC328" s="95">
        <f t="shared" si="323"/>
        <v>14</v>
      </c>
      <c r="AD328" s="461"/>
      <c r="AE328" s="95">
        <v>19</v>
      </c>
      <c r="AF328" s="152">
        <v>2302.5000000000009</v>
      </c>
      <c r="AG328" s="178">
        <f t="shared" si="324"/>
        <v>121.18421052631584</v>
      </c>
      <c r="AH328" s="95">
        <f t="shared" si="325"/>
        <v>15</v>
      </c>
      <c r="AI328" s="461"/>
      <c r="AJ328" s="95">
        <v>19</v>
      </c>
      <c r="AK328" s="152">
        <v>2290.2127659574471</v>
      </c>
      <c r="AL328" s="178">
        <f t="shared" si="326"/>
        <v>120.53751399776037</v>
      </c>
      <c r="AM328" s="95">
        <f t="shared" si="327"/>
        <v>15</v>
      </c>
      <c r="AN328" s="461"/>
      <c r="AO328" s="289"/>
      <c r="AP328" s="290"/>
      <c r="AQ328" s="291" t="str">
        <f t="shared" si="328"/>
        <v/>
      </c>
      <c r="AR328" s="289" t="str">
        <f t="shared" si="329"/>
        <v/>
      </c>
      <c r="AS328" s="461"/>
      <c r="AT328" s="283"/>
      <c r="AU328" s="284"/>
      <c r="AV328" s="285" t="str">
        <f t="shared" si="330"/>
        <v/>
      </c>
      <c r="AW328" s="283" t="str">
        <f t="shared" si="331"/>
        <v/>
      </c>
      <c r="AX328" s="461"/>
    </row>
    <row r="329" spans="2:50" hidden="1">
      <c r="B329" s="435"/>
      <c r="C329" s="95">
        <f t="shared" si="315"/>
        <v>10</v>
      </c>
      <c r="D329" s="95" t="s">
        <v>440</v>
      </c>
      <c r="E329" s="95">
        <v>19</v>
      </c>
      <c r="F329" s="95">
        <v>2400</v>
      </c>
      <c r="G329" s="178">
        <f t="shared" si="316"/>
        <v>126.31578947368421</v>
      </c>
      <c r="H329" s="435"/>
      <c r="I329" s="154">
        <f t="shared" si="312"/>
        <v>19</v>
      </c>
      <c r="J329" s="154">
        <f t="shared" si="313"/>
        <v>2306.9737273811138</v>
      </c>
      <c r="K329" s="155">
        <f t="shared" si="314"/>
        <v>121.41966986216391</v>
      </c>
      <c r="L329" s="438"/>
      <c r="M329" s="154">
        <f t="shared" si="317"/>
        <v>12</v>
      </c>
      <c r="N329" s="463"/>
      <c r="O329" s="463"/>
      <c r="P329" s="95">
        <v>19</v>
      </c>
      <c r="Q329" s="152">
        <v>2310.8823529411766</v>
      </c>
      <c r="R329" s="178">
        <f t="shared" si="318"/>
        <v>121.62538699690403</v>
      </c>
      <c r="S329" s="95">
        <f t="shared" si="319"/>
        <v>12</v>
      </c>
      <c r="T329" s="461"/>
      <c r="U329" s="95">
        <v>19</v>
      </c>
      <c r="V329" s="152">
        <v>2311.7647058823532</v>
      </c>
      <c r="W329" s="178">
        <f t="shared" si="320"/>
        <v>121.67182662538701</v>
      </c>
      <c r="X329" s="95">
        <f t="shared" si="321"/>
        <v>12</v>
      </c>
      <c r="Y329" s="461"/>
      <c r="Z329" s="95">
        <v>19</v>
      </c>
      <c r="AA329" s="152">
        <v>2297.0149253731342</v>
      </c>
      <c r="AB329" s="178">
        <f t="shared" si="322"/>
        <v>120.8955223880597</v>
      </c>
      <c r="AC329" s="95">
        <f t="shared" si="323"/>
        <v>15</v>
      </c>
      <c r="AD329" s="461"/>
      <c r="AE329" s="95">
        <v>19</v>
      </c>
      <c r="AF329" s="152">
        <v>2313.333333333333</v>
      </c>
      <c r="AG329" s="178">
        <f t="shared" si="324"/>
        <v>121.75438596491226</v>
      </c>
      <c r="AH329" s="95">
        <f t="shared" si="325"/>
        <v>12</v>
      </c>
      <c r="AI329" s="461"/>
      <c r="AJ329" s="95">
        <v>19</v>
      </c>
      <c r="AK329" s="152">
        <v>2317.9591836734703</v>
      </c>
      <c r="AL329" s="178">
        <f t="shared" si="326"/>
        <v>121.99785177228792</v>
      </c>
      <c r="AM329" s="95">
        <f t="shared" si="327"/>
        <v>12</v>
      </c>
      <c r="AN329" s="461"/>
      <c r="AO329" s="95">
        <v>19</v>
      </c>
      <c r="AP329" s="152">
        <v>2294.0259740259739</v>
      </c>
      <c r="AQ329" s="178">
        <f t="shared" si="328"/>
        <v>120.73820915926179</v>
      </c>
      <c r="AR329" s="95">
        <f t="shared" si="329"/>
        <v>14</v>
      </c>
      <c r="AS329" s="461"/>
      <c r="AT329" s="95">
        <v>19</v>
      </c>
      <c r="AU329" s="152">
        <v>2303.8356164383563</v>
      </c>
      <c r="AV329" s="178">
        <f t="shared" si="330"/>
        <v>121.25450612833454</v>
      </c>
      <c r="AW329" s="95">
        <f t="shared" si="331"/>
        <v>12</v>
      </c>
      <c r="AX329" s="461"/>
    </row>
    <row r="330" spans="2:50" hidden="1">
      <c r="B330" s="435"/>
      <c r="C330" s="95">
        <f t="shared" si="315"/>
        <v>11</v>
      </c>
      <c r="D330" s="95" t="s">
        <v>441</v>
      </c>
      <c r="E330" s="95">
        <v>15</v>
      </c>
      <c r="F330" s="95">
        <v>2400</v>
      </c>
      <c r="G330" s="178">
        <f t="shared" si="316"/>
        <v>160</v>
      </c>
      <c r="H330" s="435"/>
      <c r="I330" s="154">
        <f t="shared" si="312"/>
        <v>15</v>
      </c>
      <c r="J330" s="154">
        <f t="shared" si="313"/>
        <v>2292.0706179770868</v>
      </c>
      <c r="K330" s="155">
        <f t="shared" si="314"/>
        <v>152.80470786513914</v>
      </c>
      <c r="L330" s="438"/>
      <c r="M330" s="154">
        <f t="shared" si="317"/>
        <v>4</v>
      </c>
      <c r="N330" s="463"/>
      <c r="O330" s="463"/>
      <c r="P330" s="95">
        <v>15</v>
      </c>
      <c r="Q330" s="152">
        <v>2291.5254237288127</v>
      </c>
      <c r="R330" s="178">
        <f t="shared" si="318"/>
        <v>152.76836158192086</v>
      </c>
      <c r="S330" s="95">
        <f t="shared" si="319"/>
        <v>4</v>
      </c>
      <c r="T330" s="461"/>
      <c r="U330" s="95">
        <v>15</v>
      </c>
      <c r="V330" s="152">
        <v>2289.5535108958829</v>
      </c>
      <c r="W330" s="178">
        <f t="shared" si="320"/>
        <v>152.63690072639218</v>
      </c>
      <c r="X330" s="95">
        <f t="shared" si="321"/>
        <v>4</v>
      </c>
      <c r="Y330" s="461"/>
      <c r="Z330" s="95">
        <v>15</v>
      </c>
      <c r="AA330" s="152">
        <v>2290.1824462916993</v>
      </c>
      <c r="AB330" s="178">
        <f t="shared" si="322"/>
        <v>152.67882975277996</v>
      </c>
      <c r="AC330" s="95">
        <f t="shared" si="323"/>
        <v>4</v>
      </c>
      <c r="AD330" s="461"/>
      <c r="AE330" s="95">
        <v>15</v>
      </c>
      <c r="AF330" s="152">
        <v>2302.7034419876904</v>
      </c>
      <c r="AG330" s="178">
        <f t="shared" si="324"/>
        <v>153.51356279917937</v>
      </c>
      <c r="AH330" s="95">
        <f t="shared" si="325"/>
        <v>4</v>
      </c>
      <c r="AI330" s="461"/>
      <c r="AJ330" s="95">
        <v>15</v>
      </c>
      <c r="AK330" s="152">
        <v>2290.934065934066</v>
      </c>
      <c r="AL330" s="178">
        <f t="shared" si="326"/>
        <v>152.72893772893772</v>
      </c>
      <c r="AM330" s="95">
        <f t="shared" si="327"/>
        <v>4</v>
      </c>
      <c r="AN330" s="461"/>
      <c r="AO330" s="95">
        <v>15</v>
      </c>
      <c r="AP330" s="152">
        <v>2289.7572690625275</v>
      </c>
      <c r="AQ330" s="178">
        <f t="shared" si="328"/>
        <v>152.6504846041685</v>
      </c>
      <c r="AR330" s="95">
        <f t="shared" si="329"/>
        <v>4</v>
      </c>
      <c r="AS330" s="461"/>
      <c r="AT330" s="95">
        <v>15</v>
      </c>
      <c r="AU330" s="152">
        <v>2289.8381679389313</v>
      </c>
      <c r="AV330" s="178">
        <f t="shared" si="330"/>
        <v>152.65587786259542</v>
      </c>
      <c r="AW330" s="95">
        <f t="shared" si="331"/>
        <v>4</v>
      </c>
      <c r="AX330" s="461"/>
    </row>
    <row r="331" spans="2:50" hidden="1">
      <c r="B331" s="435"/>
      <c r="C331" s="95">
        <f t="shared" si="315"/>
        <v>12</v>
      </c>
      <c r="D331" s="95" t="s">
        <v>817</v>
      </c>
      <c r="E331" s="95">
        <v>14</v>
      </c>
      <c r="F331" s="95">
        <v>2400</v>
      </c>
      <c r="G331" s="178">
        <f t="shared" si="316"/>
        <v>171.42857142857142</v>
      </c>
      <c r="H331" s="435"/>
      <c r="I331" s="154">
        <f t="shared" si="312"/>
        <v>14</v>
      </c>
      <c r="J331" s="154">
        <f t="shared" si="313"/>
        <v>2301.3067154056675</v>
      </c>
      <c r="K331" s="155">
        <f t="shared" si="314"/>
        <v>164.37905110040484</v>
      </c>
      <c r="L331" s="438"/>
      <c r="M331" s="154">
        <f t="shared" si="317"/>
        <v>2</v>
      </c>
      <c r="N331" s="463"/>
      <c r="O331" s="463"/>
      <c r="P331" s="95">
        <v>14</v>
      </c>
      <c r="Q331" s="152">
        <v>2298.4918957011978</v>
      </c>
      <c r="R331" s="178">
        <f t="shared" si="318"/>
        <v>164.17799255008555</v>
      </c>
      <c r="S331" s="95">
        <f t="shared" si="319"/>
        <v>2</v>
      </c>
      <c r="T331" s="461"/>
      <c r="U331" s="95">
        <v>14</v>
      </c>
      <c r="V331" s="152">
        <v>2302.4675324675331</v>
      </c>
      <c r="W331" s="178">
        <f t="shared" si="320"/>
        <v>164.4619666048238</v>
      </c>
      <c r="X331" s="95">
        <f t="shared" si="321"/>
        <v>2</v>
      </c>
      <c r="Y331" s="461"/>
      <c r="Z331" s="95">
        <v>14</v>
      </c>
      <c r="AA331" s="152">
        <v>2306.7032967032987</v>
      </c>
      <c r="AB331" s="178">
        <f t="shared" si="322"/>
        <v>164.76452119309278</v>
      </c>
      <c r="AC331" s="95">
        <f t="shared" si="323"/>
        <v>2</v>
      </c>
      <c r="AD331" s="461"/>
      <c r="AE331" s="95">
        <v>14</v>
      </c>
      <c r="AF331" s="152">
        <v>2299.1812865497086</v>
      </c>
      <c r="AG331" s="178">
        <f t="shared" si="324"/>
        <v>164.22723475355062</v>
      </c>
      <c r="AH331" s="95">
        <f t="shared" si="325"/>
        <v>2</v>
      </c>
      <c r="AI331" s="461"/>
      <c r="AJ331" s="95">
        <v>14</v>
      </c>
      <c r="AK331" s="152">
        <v>2306.2271062271075</v>
      </c>
      <c r="AL331" s="178">
        <f t="shared" si="326"/>
        <v>164.73050758765052</v>
      </c>
      <c r="AM331" s="95">
        <f t="shared" si="327"/>
        <v>2</v>
      </c>
      <c r="AN331" s="461"/>
      <c r="AO331" s="95">
        <v>14</v>
      </c>
      <c r="AP331" s="152">
        <v>2300.9049773755651</v>
      </c>
      <c r="AQ331" s="178">
        <f t="shared" si="328"/>
        <v>164.35035552682606</v>
      </c>
      <c r="AR331" s="95">
        <f t="shared" si="329"/>
        <v>2</v>
      </c>
      <c r="AS331" s="461"/>
      <c r="AT331" s="95">
        <v>14</v>
      </c>
      <c r="AU331" s="152">
        <v>2295.1709128152615</v>
      </c>
      <c r="AV331" s="178">
        <f t="shared" si="330"/>
        <v>163.94077948680439</v>
      </c>
      <c r="AW331" s="95">
        <f t="shared" si="331"/>
        <v>2</v>
      </c>
      <c r="AX331" s="461"/>
    </row>
    <row r="332" spans="2:50" hidden="1">
      <c r="B332" s="435"/>
      <c r="C332" s="95">
        <f t="shared" si="315"/>
        <v>13</v>
      </c>
      <c r="D332" s="95" t="s">
        <v>632</v>
      </c>
      <c r="E332" s="95">
        <v>17</v>
      </c>
      <c r="F332" s="95">
        <v>2400</v>
      </c>
      <c r="G332" s="178">
        <f t="shared" si="316"/>
        <v>141.1764705882353</v>
      </c>
      <c r="H332" s="435"/>
      <c r="I332" s="154">
        <f t="shared" si="312"/>
        <v>17</v>
      </c>
      <c r="J332" s="154">
        <f t="shared" si="313"/>
        <v>2322.4117711862077</v>
      </c>
      <c r="K332" s="155">
        <f t="shared" si="314"/>
        <v>136.61245712860043</v>
      </c>
      <c r="L332" s="438"/>
      <c r="M332" s="154">
        <f t="shared" si="317"/>
        <v>6</v>
      </c>
      <c r="N332" s="463"/>
      <c r="O332" s="463"/>
      <c r="P332" s="95">
        <v>17</v>
      </c>
      <c r="Q332" s="152">
        <v>2343.428571428572</v>
      </c>
      <c r="R332" s="178">
        <f t="shared" si="318"/>
        <v>137.84873949579836</v>
      </c>
      <c r="S332" s="95">
        <f t="shared" si="319"/>
        <v>6</v>
      </c>
      <c r="T332" s="461"/>
      <c r="U332" s="95">
        <v>17</v>
      </c>
      <c r="V332" s="152">
        <v>2328.3333333333339</v>
      </c>
      <c r="W332" s="178">
        <f t="shared" si="320"/>
        <v>136.96078431372553</v>
      </c>
      <c r="X332" s="95">
        <f t="shared" si="321"/>
        <v>6</v>
      </c>
      <c r="Y332" s="461"/>
      <c r="Z332" s="95">
        <v>17</v>
      </c>
      <c r="AA332" s="152">
        <v>2305.7142857142862</v>
      </c>
      <c r="AB332" s="178">
        <f t="shared" si="322"/>
        <v>135.63025210084038</v>
      </c>
      <c r="AC332" s="95">
        <f t="shared" si="323"/>
        <v>6</v>
      </c>
      <c r="AD332" s="461"/>
      <c r="AE332" s="95">
        <v>17</v>
      </c>
      <c r="AF332" s="152">
        <v>2333.3333333333344</v>
      </c>
      <c r="AG332" s="178">
        <f t="shared" si="324"/>
        <v>137.25490196078437</v>
      </c>
      <c r="AH332" s="95">
        <f t="shared" si="325"/>
        <v>6</v>
      </c>
      <c r="AI332" s="461"/>
      <c r="AJ332" s="95">
        <v>17</v>
      </c>
      <c r="AK332" s="152">
        <v>2323.8461538461552</v>
      </c>
      <c r="AL332" s="178">
        <f t="shared" si="326"/>
        <v>136.69683257918561</v>
      </c>
      <c r="AM332" s="95">
        <f t="shared" si="327"/>
        <v>6</v>
      </c>
      <c r="AN332" s="461"/>
      <c r="AO332" s="95">
        <v>17</v>
      </c>
      <c r="AP332" s="152">
        <v>2315.3846153846143</v>
      </c>
      <c r="AQ332" s="178">
        <f t="shared" si="328"/>
        <v>136.19909502262436</v>
      </c>
      <c r="AR332" s="95">
        <f t="shared" si="329"/>
        <v>6</v>
      </c>
      <c r="AS332" s="461"/>
      <c r="AT332" s="95">
        <v>17</v>
      </c>
      <c r="AU332" s="152">
        <v>2306.8421052631561</v>
      </c>
      <c r="AV332" s="178">
        <f t="shared" si="330"/>
        <v>135.69659442724446</v>
      </c>
      <c r="AW332" s="95">
        <f t="shared" si="331"/>
        <v>7</v>
      </c>
      <c r="AX332" s="461"/>
    </row>
    <row r="333" spans="2:50" hidden="1">
      <c r="B333" s="435"/>
      <c r="C333" s="95">
        <f t="shared" si="315"/>
        <v>14</v>
      </c>
      <c r="D333" s="95" t="s">
        <v>672</v>
      </c>
      <c r="E333" s="95">
        <v>19</v>
      </c>
      <c r="F333" s="95">
        <v>2400</v>
      </c>
      <c r="G333" s="178">
        <f t="shared" si="316"/>
        <v>126.31578947368421</v>
      </c>
      <c r="H333" s="435"/>
      <c r="I333" s="154">
        <f t="shared" si="312"/>
        <v>19</v>
      </c>
      <c r="J333" s="154">
        <f t="shared" si="313"/>
        <v>2298.0609560333705</v>
      </c>
      <c r="K333" s="155">
        <f t="shared" si="314"/>
        <v>120.9505766333353</v>
      </c>
      <c r="L333" s="438"/>
      <c r="M333" s="154">
        <f t="shared" si="317"/>
        <v>14</v>
      </c>
      <c r="N333" s="463"/>
      <c r="O333" s="463"/>
      <c r="P333" s="95">
        <v>19</v>
      </c>
      <c r="Q333" s="152">
        <v>2295.1578947368416</v>
      </c>
      <c r="R333" s="178">
        <f t="shared" si="318"/>
        <v>120.79778393351798</v>
      </c>
      <c r="S333" s="95">
        <f t="shared" si="319"/>
        <v>13</v>
      </c>
      <c r="T333" s="461"/>
      <c r="U333" s="95">
        <v>19</v>
      </c>
      <c r="V333" s="152">
        <v>2292.4999999999995</v>
      </c>
      <c r="W333" s="178">
        <f t="shared" si="320"/>
        <v>120.65789473684208</v>
      </c>
      <c r="X333" s="95">
        <f t="shared" si="321"/>
        <v>13</v>
      </c>
      <c r="Y333" s="461"/>
      <c r="Z333" s="95">
        <v>19</v>
      </c>
      <c r="AA333" s="152">
        <v>2302.8260869565211</v>
      </c>
      <c r="AB333" s="178">
        <f t="shared" si="322"/>
        <v>121.20137299771163</v>
      </c>
      <c r="AC333" s="95">
        <f t="shared" si="323"/>
        <v>13</v>
      </c>
      <c r="AD333" s="461"/>
      <c r="AE333" s="95">
        <v>19</v>
      </c>
      <c r="AF333" s="152">
        <v>2303.3766233766232</v>
      </c>
      <c r="AG333" s="178">
        <f t="shared" si="324"/>
        <v>121.23034859876964</v>
      </c>
      <c r="AH333" s="95">
        <f t="shared" si="325"/>
        <v>14</v>
      </c>
      <c r="AI333" s="461"/>
      <c r="AJ333" s="95">
        <v>19</v>
      </c>
      <c r="AK333" s="152">
        <v>2291.8421052631575</v>
      </c>
      <c r="AL333" s="178">
        <f t="shared" si="326"/>
        <v>120.62326869806093</v>
      </c>
      <c r="AM333" s="95">
        <f t="shared" si="327"/>
        <v>14</v>
      </c>
      <c r="AN333" s="461"/>
      <c r="AO333" s="95">
        <v>19</v>
      </c>
      <c r="AP333" s="152">
        <v>2303.0769230769224</v>
      </c>
      <c r="AQ333" s="178">
        <f t="shared" si="328"/>
        <v>121.21457489878539</v>
      </c>
      <c r="AR333" s="95">
        <f t="shared" si="329"/>
        <v>12</v>
      </c>
      <c r="AS333" s="461"/>
      <c r="AT333" s="95">
        <v>19</v>
      </c>
      <c r="AU333" s="152">
        <v>2297.6470588235297</v>
      </c>
      <c r="AV333" s="178">
        <f t="shared" si="330"/>
        <v>120.92879256965946</v>
      </c>
      <c r="AW333" s="95">
        <f t="shared" si="331"/>
        <v>14</v>
      </c>
      <c r="AX333" s="461"/>
    </row>
    <row r="334" spans="2:50" hidden="1">
      <c r="B334" s="435"/>
      <c r="C334" s="95">
        <f t="shared" si="315"/>
        <v>15</v>
      </c>
      <c r="D334" s="95" t="s">
        <v>693</v>
      </c>
      <c r="E334" s="95">
        <v>17</v>
      </c>
      <c r="F334" s="95">
        <v>2400</v>
      </c>
      <c r="G334" s="178">
        <f t="shared" si="316"/>
        <v>141.1764705882353</v>
      </c>
      <c r="H334" s="435"/>
      <c r="I334" s="154">
        <f t="shared" si="312"/>
        <v>17</v>
      </c>
      <c r="J334" s="154">
        <f t="shared" si="313"/>
        <v>2302.3537365286834</v>
      </c>
      <c r="K334" s="155">
        <f t="shared" si="314"/>
        <v>135.43257273698137</v>
      </c>
      <c r="L334" s="438"/>
      <c r="M334" s="154">
        <f t="shared" si="317"/>
        <v>7</v>
      </c>
      <c r="N334" s="463"/>
      <c r="O334" s="463"/>
      <c r="P334" s="95">
        <v>17</v>
      </c>
      <c r="Q334" s="152">
        <v>2312.8767123287666</v>
      </c>
      <c r="R334" s="178">
        <f t="shared" si="318"/>
        <v>136.05157131345686</v>
      </c>
      <c r="S334" s="95">
        <f t="shared" si="319"/>
        <v>7</v>
      </c>
      <c r="T334" s="461"/>
      <c r="U334" s="95">
        <v>17</v>
      </c>
      <c r="V334" s="152">
        <v>2289.0410958904117</v>
      </c>
      <c r="W334" s="178">
        <f t="shared" si="320"/>
        <v>134.64947622884776</v>
      </c>
      <c r="X334" s="95">
        <f t="shared" si="321"/>
        <v>7</v>
      </c>
      <c r="Y334" s="461"/>
      <c r="Z334" s="95">
        <v>17</v>
      </c>
      <c r="AA334" s="152">
        <v>2296.6666666666661</v>
      </c>
      <c r="AB334" s="178">
        <f t="shared" si="322"/>
        <v>135.09803921568624</v>
      </c>
      <c r="AC334" s="95">
        <f t="shared" si="323"/>
        <v>7</v>
      </c>
      <c r="AD334" s="461"/>
      <c r="AE334" s="95">
        <v>17</v>
      </c>
      <c r="AF334" s="152">
        <v>2305.16129032258</v>
      </c>
      <c r="AG334" s="178">
        <f t="shared" si="324"/>
        <v>135.59772296015177</v>
      </c>
      <c r="AH334" s="95">
        <f t="shared" si="325"/>
        <v>7</v>
      </c>
      <c r="AI334" s="461"/>
      <c r="AJ334" s="95">
        <v>17</v>
      </c>
      <c r="AK334" s="152">
        <v>2304.1935483870961</v>
      </c>
      <c r="AL334" s="178">
        <f t="shared" si="326"/>
        <v>135.54079696394683</v>
      </c>
      <c r="AM334" s="95">
        <f t="shared" si="327"/>
        <v>7</v>
      </c>
      <c r="AN334" s="461"/>
      <c r="AO334" s="95">
        <v>17</v>
      </c>
      <c r="AP334" s="152">
        <v>2299.7368421052629</v>
      </c>
      <c r="AQ334" s="178">
        <f t="shared" si="328"/>
        <v>135.27863777089783</v>
      </c>
      <c r="AR334" s="95">
        <f t="shared" si="329"/>
        <v>7</v>
      </c>
      <c r="AS334" s="461"/>
      <c r="AT334" s="95">
        <v>17</v>
      </c>
      <c r="AU334" s="152">
        <v>2308.7999999999993</v>
      </c>
      <c r="AV334" s="178">
        <f t="shared" si="330"/>
        <v>135.8117647058823</v>
      </c>
      <c r="AW334" s="95">
        <f t="shared" si="331"/>
        <v>6</v>
      </c>
      <c r="AX334" s="461"/>
    </row>
    <row r="335" spans="2:50" hidden="1">
      <c r="B335" s="435"/>
      <c r="C335" s="95">
        <f t="shared" si="315"/>
        <v>16</v>
      </c>
      <c r="D335" s="95" t="s">
        <v>694</v>
      </c>
      <c r="E335" s="95">
        <v>14</v>
      </c>
      <c r="F335" s="95">
        <v>2400</v>
      </c>
      <c r="G335" s="178">
        <f t="shared" si="316"/>
        <v>171.42857142857142</v>
      </c>
      <c r="H335" s="435"/>
      <c r="I335" s="154">
        <f t="shared" si="312"/>
        <v>14</v>
      </c>
      <c r="J335" s="154">
        <f t="shared" si="313"/>
        <v>2290.8930236160531</v>
      </c>
      <c r="K335" s="155">
        <f t="shared" si="314"/>
        <v>163.63521597257525</v>
      </c>
      <c r="L335" s="438"/>
      <c r="M335" s="154">
        <f t="shared" si="317"/>
        <v>3</v>
      </c>
      <c r="N335" s="463"/>
      <c r="O335" s="463"/>
      <c r="P335" s="95">
        <v>14</v>
      </c>
      <c r="Q335" s="152">
        <v>2288.333333333333</v>
      </c>
      <c r="R335" s="178">
        <f t="shared" si="318"/>
        <v>163.45238095238093</v>
      </c>
      <c r="S335" s="95">
        <f t="shared" si="319"/>
        <v>3</v>
      </c>
      <c r="T335" s="461"/>
      <c r="U335" s="95">
        <v>14</v>
      </c>
      <c r="V335" s="152">
        <v>2297.9595959595963</v>
      </c>
      <c r="W335" s="178">
        <f t="shared" si="320"/>
        <v>164.13997113997115</v>
      </c>
      <c r="X335" s="95">
        <f t="shared" si="321"/>
        <v>3</v>
      </c>
      <c r="Y335" s="461"/>
      <c r="Z335" s="95">
        <v>14</v>
      </c>
      <c r="AA335" s="152">
        <v>2289.3812709030099</v>
      </c>
      <c r="AB335" s="178">
        <f t="shared" si="322"/>
        <v>163.52723363592926</v>
      </c>
      <c r="AC335" s="95">
        <f t="shared" si="323"/>
        <v>3</v>
      </c>
      <c r="AD335" s="461"/>
      <c r="AE335" s="95">
        <v>14</v>
      </c>
      <c r="AF335" s="152">
        <v>2291.990330378725</v>
      </c>
      <c r="AG335" s="178">
        <f t="shared" si="324"/>
        <v>163.71359502705178</v>
      </c>
      <c r="AH335" s="95">
        <f t="shared" si="325"/>
        <v>3</v>
      </c>
      <c r="AI335" s="461"/>
      <c r="AJ335" s="95">
        <v>14</v>
      </c>
      <c r="AK335" s="152">
        <v>2290.4347826086955</v>
      </c>
      <c r="AL335" s="178">
        <f t="shared" si="326"/>
        <v>163.60248447204967</v>
      </c>
      <c r="AM335" s="95">
        <f t="shared" si="327"/>
        <v>3</v>
      </c>
      <c r="AN335" s="461"/>
      <c r="AO335" s="95">
        <v>14</v>
      </c>
      <c r="AP335" s="152">
        <v>2288.8947092718699</v>
      </c>
      <c r="AQ335" s="178">
        <f t="shared" si="328"/>
        <v>163.49247923370498</v>
      </c>
      <c r="AR335" s="95">
        <f t="shared" si="329"/>
        <v>3</v>
      </c>
      <c r="AS335" s="461"/>
      <c r="AT335" s="95">
        <v>14</v>
      </c>
      <c r="AU335" s="152">
        <v>2289.2571428571437</v>
      </c>
      <c r="AV335" s="178">
        <f t="shared" si="330"/>
        <v>163.51836734693885</v>
      </c>
      <c r="AW335" s="95">
        <f t="shared" si="331"/>
        <v>3</v>
      </c>
      <c r="AX335" s="461"/>
    </row>
    <row r="336" spans="2:50" hidden="1">
      <c r="B336" s="435"/>
      <c r="C336" s="95">
        <f t="shared" si="315"/>
        <v>17</v>
      </c>
      <c r="D336" s="95" t="s">
        <v>703</v>
      </c>
      <c r="E336" s="95">
        <v>13</v>
      </c>
      <c r="F336" s="95">
        <v>2400</v>
      </c>
      <c r="G336" s="178">
        <f t="shared" si="316"/>
        <v>184.61538461538461</v>
      </c>
      <c r="H336" s="435"/>
      <c r="I336" s="154">
        <f t="shared" si="312"/>
        <v>13</v>
      </c>
      <c r="J336" s="154">
        <f t="shared" si="313"/>
        <v>2303.0154545857486</v>
      </c>
      <c r="K336" s="155">
        <f t="shared" si="314"/>
        <v>177.15503496813446</v>
      </c>
      <c r="L336" s="438"/>
      <c r="M336" s="154">
        <f t="shared" si="317"/>
        <v>1</v>
      </c>
      <c r="N336" s="463"/>
      <c r="O336" s="463"/>
      <c r="P336" s="95">
        <v>13</v>
      </c>
      <c r="Q336" s="152">
        <v>2298.1849315068489</v>
      </c>
      <c r="R336" s="178">
        <f t="shared" si="318"/>
        <v>176.78345626975761</v>
      </c>
      <c r="S336" s="95">
        <f t="shared" si="319"/>
        <v>1</v>
      </c>
      <c r="T336" s="461"/>
      <c r="U336" s="95">
        <v>13</v>
      </c>
      <c r="V336" s="152">
        <v>2302.5031133250295</v>
      </c>
      <c r="W336" s="178">
        <f t="shared" si="320"/>
        <v>177.11562410192533</v>
      </c>
      <c r="X336" s="95">
        <f t="shared" si="321"/>
        <v>1</v>
      </c>
      <c r="Y336" s="461"/>
      <c r="Z336" s="95">
        <v>13</v>
      </c>
      <c r="AA336" s="152">
        <v>2328.1849315068466</v>
      </c>
      <c r="AB336" s="178">
        <f t="shared" si="322"/>
        <v>179.09114857744973</v>
      </c>
      <c r="AC336" s="95">
        <f t="shared" si="323"/>
        <v>1</v>
      </c>
      <c r="AD336" s="461"/>
      <c r="AE336" s="95">
        <v>13</v>
      </c>
      <c r="AF336" s="152">
        <v>2297.5280898876404</v>
      </c>
      <c r="AG336" s="178">
        <f t="shared" si="324"/>
        <v>176.73292999135694</v>
      </c>
      <c r="AH336" s="95">
        <f t="shared" si="325"/>
        <v>1</v>
      </c>
      <c r="AI336" s="461"/>
      <c r="AJ336" s="95">
        <v>13</v>
      </c>
      <c r="AK336" s="152">
        <v>2296.2352941176468</v>
      </c>
      <c r="AL336" s="178">
        <f t="shared" si="326"/>
        <v>176.63348416289591</v>
      </c>
      <c r="AM336" s="95">
        <f t="shared" si="327"/>
        <v>1</v>
      </c>
      <c r="AN336" s="461"/>
      <c r="AO336" s="95">
        <v>13</v>
      </c>
      <c r="AP336" s="152">
        <v>2300.8571428571431</v>
      </c>
      <c r="AQ336" s="178">
        <f t="shared" si="328"/>
        <v>176.98901098901101</v>
      </c>
      <c r="AR336" s="95">
        <f t="shared" si="329"/>
        <v>1</v>
      </c>
      <c r="AS336" s="461"/>
      <c r="AT336" s="95">
        <v>13</v>
      </c>
      <c r="AU336" s="152">
        <v>2297.6146788990823</v>
      </c>
      <c r="AV336" s="178">
        <f t="shared" si="330"/>
        <v>176.73959068454479</v>
      </c>
      <c r="AW336" s="95">
        <f t="shared" si="331"/>
        <v>1</v>
      </c>
      <c r="AX336" s="461"/>
    </row>
    <row r="337" spans="2:50" hidden="1">
      <c r="B337" s="435"/>
      <c r="C337" s="95">
        <f t="shared" si="315"/>
        <v>18</v>
      </c>
      <c r="D337" s="95"/>
      <c r="E337" s="95"/>
      <c r="F337" s="95"/>
      <c r="G337" s="178"/>
      <c r="H337" s="435"/>
      <c r="I337" s="154" t="str">
        <f t="shared" si="312"/>
        <v/>
      </c>
      <c r="J337" s="154" t="str">
        <f t="shared" si="313"/>
        <v/>
      </c>
      <c r="K337" s="155" t="str">
        <f t="shared" si="314"/>
        <v/>
      </c>
      <c r="L337" s="439"/>
      <c r="M337" s="154" t="str">
        <f t="shared" si="317"/>
        <v/>
      </c>
      <c r="N337" s="447"/>
      <c r="O337" s="447"/>
      <c r="P337" s="95"/>
      <c r="Q337" s="152"/>
      <c r="R337" s="178" t="str">
        <f t="shared" si="318"/>
        <v/>
      </c>
      <c r="S337" s="95" t="str">
        <f t="shared" si="319"/>
        <v/>
      </c>
      <c r="T337" s="462"/>
      <c r="U337" s="95"/>
      <c r="V337" s="152"/>
      <c r="W337" s="178" t="str">
        <f t="shared" si="320"/>
        <v/>
      </c>
      <c r="X337" s="95" t="str">
        <f t="shared" si="321"/>
        <v/>
      </c>
      <c r="Y337" s="462"/>
      <c r="Z337" s="95"/>
      <c r="AA337" s="152"/>
      <c r="AB337" s="178" t="str">
        <f t="shared" si="322"/>
        <v/>
      </c>
      <c r="AC337" s="95" t="str">
        <f t="shared" si="323"/>
        <v/>
      </c>
      <c r="AD337" s="462"/>
      <c r="AE337" s="95"/>
      <c r="AF337" s="152"/>
      <c r="AG337" s="178" t="str">
        <f t="shared" si="324"/>
        <v/>
      </c>
      <c r="AH337" s="95" t="str">
        <f t="shared" si="325"/>
        <v/>
      </c>
      <c r="AI337" s="462"/>
      <c r="AJ337" s="95"/>
      <c r="AK337" s="152"/>
      <c r="AL337" s="178" t="str">
        <f t="shared" si="326"/>
        <v/>
      </c>
      <c r="AM337" s="95" t="str">
        <f t="shared" si="327"/>
        <v/>
      </c>
      <c r="AN337" s="462"/>
      <c r="AO337" s="95"/>
      <c r="AP337" s="152"/>
      <c r="AQ337" s="178" t="str">
        <f t="shared" si="328"/>
        <v/>
      </c>
      <c r="AR337" s="95" t="str">
        <f t="shared" si="329"/>
        <v/>
      </c>
      <c r="AS337" s="462"/>
      <c r="AT337" s="95"/>
      <c r="AU337" s="152"/>
      <c r="AV337" s="178" t="str">
        <f t="shared" si="330"/>
        <v/>
      </c>
      <c r="AW337" s="95" t="str">
        <f t="shared" si="331"/>
        <v/>
      </c>
      <c r="AX337" s="462"/>
    </row>
    <row r="338" spans="2:50" ht="15.75" hidden="1">
      <c r="B338" s="443" t="s">
        <v>167</v>
      </c>
      <c r="C338" s="444"/>
      <c r="D338" s="444"/>
      <c r="E338" s="444"/>
      <c r="F338" s="444"/>
      <c r="G338" s="444"/>
      <c r="H338" s="444"/>
      <c r="I338" s="151"/>
      <c r="J338" s="151"/>
      <c r="K338" s="151"/>
      <c r="L338" s="151"/>
      <c r="M338" s="151"/>
      <c r="N338" s="433" t="s">
        <v>159</v>
      </c>
      <c r="O338" s="446" t="s">
        <v>106</v>
      </c>
      <c r="P338" s="448">
        <f>AT315+1</f>
        <v>45972</v>
      </c>
      <c r="Q338" s="435"/>
      <c r="R338" s="435"/>
      <c r="S338" s="435"/>
      <c r="T338" s="435"/>
      <c r="U338" s="448">
        <f>P338+1</f>
        <v>45973</v>
      </c>
      <c r="V338" s="435"/>
      <c r="W338" s="435"/>
      <c r="X338" s="435"/>
      <c r="Y338" s="435"/>
      <c r="Z338" s="448">
        <f>U338+1</f>
        <v>45974</v>
      </c>
      <c r="AA338" s="435"/>
      <c r="AB338" s="435"/>
      <c r="AC338" s="435"/>
      <c r="AD338" s="435"/>
      <c r="AE338" s="448">
        <f>Z338+1</f>
        <v>45975</v>
      </c>
      <c r="AF338" s="435"/>
      <c r="AG338" s="435"/>
      <c r="AH338" s="435"/>
      <c r="AI338" s="435"/>
      <c r="AJ338" s="448">
        <f>AE338+1</f>
        <v>45976</v>
      </c>
      <c r="AK338" s="435"/>
      <c r="AL338" s="435"/>
      <c r="AM338" s="435"/>
      <c r="AN338" s="435"/>
      <c r="AO338" s="448">
        <f>AJ338+1</f>
        <v>45977</v>
      </c>
      <c r="AP338" s="435"/>
      <c r="AQ338" s="435"/>
      <c r="AR338" s="435"/>
      <c r="AS338" s="435"/>
      <c r="AT338" s="448">
        <f>AO338+1</f>
        <v>45978</v>
      </c>
      <c r="AU338" s="435"/>
      <c r="AV338" s="435"/>
      <c r="AW338" s="435"/>
      <c r="AX338" s="435"/>
    </row>
    <row r="339" spans="2:50" ht="15.75" hidden="1">
      <c r="B339" s="445"/>
      <c r="C339" s="445"/>
      <c r="D339" s="445"/>
      <c r="E339" s="445"/>
      <c r="F339" s="445"/>
      <c r="G339" s="445"/>
      <c r="H339" s="445"/>
      <c r="I339" s="151"/>
      <c r="J339" s="151"/>
      <c r="K339" s="151"/>
      <c r="L339" s="151"/>
      <c r="M339" s="151"/>
      <c r="N339" s="433"/>
      <c r="O339" s="447"/>
      <c r="P339" s="448" t="s">
        <v>120</v>
      </c>
      <c r="Q339" s="435"/>
      <c r="R339" s="435"/>
      <c r="S339" s="435"/>
      <c r="T339" s="435"/>
      <c r="U339" s="448" t="s">
        <v>114</v>
      </c>
      <c r="V339" s="435"/>
      <c r="W339" s="435"/>
      <c r="X339" s="435"/>
      <c r="Y339" s="435"/>
      <c r="Z339" s="448" t="s">
        <v>115</v>
      </c>
      <c r="AA339" s="435"/>
      <c r="AB339" s="435"/>
      <c r="AC339" s="435"/>
      <c r="AD339" s="435"/>
      <c r="AE339" s="448" t="s">
        <v>116</v>
      </c>
      <c r="AF339" s="435"/>
      <c r="AG339" s="435"/>
      <c r="AH339" s="435"/>
      <c r="AI339" s="435"/>
      <c r="AJ339" s="448" t="s">
        <v>117</v>
      </c>
      <c r="AK339" s="435"/>
      <c r="AL339" s="435"/>
      <c r="AM339" s="435"/>
      <c r="AN339" s="435"/>
      <c r="AO339" s="448" t="s">
        <v>118</v>
      </c>
      <c r="AP339" s="435"/>
      <c r="AQ339" s="435"/>
      <c r="AR339" s="435"/>
      <c r="AS339" s="435"/>
      <c r="AT339" s="448" t="s">
        <v>119</v>
      </c>
      <c r="AU339" s="435"/>
      <c r="AV339" s="435"/>
      <c r="AW339" s="435"/>
      <c r="AX339" s="435"/>
    </row>
    <row r="340" spans="2:50" hidden="1">
      <c r="B340" s="433" t="s">
        <v>155</v>
      </c>
      <c r="C340" s="433" t="s">
        <v>147</v>
      </c>
      <c r="D340" s="433"/>
      <c r="E340" s="433" t="s">
        <v>149</v>
      </c>
      <c r="F340" s="433"/>
      <c r="G340" s="433"/>
      <c r="H340" s="440" t="s">
        <v>156</v>
      </c>
      <c r="I340" s="434" t="s">
        <v>225</v>
      </c>
      <c r="J340" s="434"/>
      <c r="K340" s="434"/>
      <c r="L340" s="434" t="s">
        <v>156</v>
      </c>
      <c r="M340" s="434" t="s">
        <v>168</v>
      </c>
      <c r="N340" s="446"/>
      <c r="O340" s="446" t="s">
        <v>158</v>
      </c>
      <c r="P340" s="430" t="s">
        <v>152</v>
      </c>
      <c r="Q340" s="431"/>
      <c r="R340" s="431"/>
      <c r="S340" s="432"/>
      <c r="T340" s="433" t="s">
        <v>156</v>
      </c>
      <c r="U340" s="430" t="s">
        <v>152</v>
      </c>
      <c r="V340" s="431"/>
      <c r="W340" s="431"/>
      <c r="X340" s="432"/>
      <c r="Y340" s="433" t="s">
        <v>156</v>
      </c>
      <c r="Z340" s="430" t="s">
        <v>152</v>
      </c>
      <c r="AA340" s="431"/>
      <c r="AB340" s="431"/>
      <c r="AC340" s="432"/>
      <c r="AD340" s="433" t="s">
        <v>156</v>
      </c>
      <c r="AE340" s="430" t="s">
        <v>152</v>
      </c>
      <c r="AF340" s="431"/>
      <c r="AG340" s="431"/>
      <c r="AH340" s="432"/>
      <c r="AI340" s="433" t="s">
        <v>156</v>
      </c>
      <c r="AJ340" s="430" t="s">
        <v>152</v>
      </c>
      <c r="AK340" s="431"/>
      <c r="AL340" s="431"/>
      <c r="AM340" s="432"/>
      <c r="AN340" s="433" t="s">
        <v>156</v>
      </c>
      <c r="AO340" s="430" t="s">
        <v>152</v>
      </c>
      <c r="AP340" s="431"/>
      <c r="AQ340" s="431"/>
      <c r="AR340" s="432"/>
      <c r="AS340" s="433" t="s">
        <v>156</v>
      </c>
      <c r="AT340" s="430" t="s">
        <v>152</v>
      </c>
      <c r="AU340" s="431"/>
      <c r="AV340" s="431"/>
      <c r="AW340" s="432"/>
      <c r="AX340" s="433" t="s">
        <v>156</v>
      </c>
    </row>
    <row r="341" spans="2:50" hidden="1">
      <c r="B341" s="433"/>
      <c r="C341" s="433"/>
      <c r="D341" s="433"/>
      <c r="E341" s="433" t="s">
        <v>148</v>
      </c>
      <c r="F341" s="433"/>
      <c r="G341" s="433"/>
      <c r="H341" s="441"/>
      <c r="I341" s="434" t="s">
        <v>148</v>
      </c>
      <c r="J341" s="434"/>
      <c r="K341" s="434"/>
      <c r="L341" s="434"/>
      <c r="M341" s="434"/>
      <c r="N341" s="463"/>
      <c r="O341" s="463"/>
      <c r="P341" s="430" t="s">
        <v>153</v>
      </c>
      <c r="Q341" s="431"/>
      <c r="R341" s="431"/>
      <c r="S341" s="432"/>
      <c r="T341" s="433"/>
      <c r="U341" s="430" t="s">
        <v>153</v>
      </c>
      <c r="V341" s="431"/>
      <c r="W341" s="431"/>
      <c r="X341" s="432"/>
      <c r="Y341" s="433"/>
      <c r="Z341" s="430" t="s">
        <v>153</v>
      </c>
      <c r="AA341" s="431"/>
      <c r="AB341" s="431"/>
      <c r="AC341" s="432"/>
      <c r="AD341" s="433"/>
      <c r="AE341" s="430" t="s">
        <v>153</v>
      </c>
      <c r="AF341" s="431"/>
      <c r="AG341" s="431"/>
      <c r="AH341" s="432"/>
      <c r="AI341" s="433"/>
      <c r="AJ341" s="430" t="s">
        <v>153</v>
      </c>
      <c r="AK341" s="431"/>
      <c r="AL341" s="431"/>
      <c r="AM341" s="432"/>
      <c r="AN341" s="433"/>
      <c r="AO341" s="430" t="s">
        <v>153</v>
      </c>
      <c r="AP341" s="431"/>
      <c r="AQ341" s="431"/>
      <c r="AR341" s="432"/>
      <c r="AS341" s="433"/>
      <c r="AT341" s="430" t="s">
        <v>153</v>
      </c>
      <c r="AU341" s="431"/>
      <c r="AV341" s="431"/>
      <c r="AW341" s="432"/>
      <c r="AX341" s="433"/>
    </row>
    <row r="342" spans="2:50" hidden="1">
      <c r="B342" s="433"/>
      <c r="C342" s="433"/>
      <c r="D342" s="433"/>
      <c r="E342" s="94" t="s">
        <v>150</v>
      </c>
      <c r="F342" s="94" t="s">
        <v>151</v>
      </c>
      <c r="G342" s="94" t="s">
        <v>154</v>
      </c>
      <c r="H342" s="442"/>
      <c r="I342" s="153" t="s">
        <v>150</v>
      </c>
      <c r="J342" s="153" t="s">
        <v>151</v>
      </c>
      <c r="K342" s="153" t="s">
        <v>154</v>
      </c>
      <c r="L342" s="434"/>
      <c r="M342" s="434"/>
      <c r="N342" s="463"/>
      <c r="O342" s="463"/>
      <c r="P342" s="94" t="s">
        <v>150</v>
      </c>
      <c r="Q342" s="94" t="s">
        <v>151</v>
      </c>
      <c r="R342" s="94" t="s">
        <v>154</v>
      </c>
      <c r="S342" s="94" t="s">
        <v>168</v>
      </c>
      <c r="T342" s="433"/>
      <c r="U342" s="94" t="s">
        <v>150</v>
      </c>
      <c r="V342" s="94" t="s">
        <v>151</v>
      </c>
      <c r="W342" s="94" t="s">
        <v>154</v>
      </c>
      <c r="X342" s="94" t="s">
        <v>168</v>
      </c>
      <c r="Y342" s="433"/>
      <c r="Z342" s="94" t="s">
        <v>150</v>
      </c>
      <c r="AA342" s="94" t="s">
        <v>151</v>
      </c>
      <c r="AB342" s="94" t="s">
        <v>154</v>
      </c>
      <c r="AC342" s="94" t="s">
        <v>168</v>
      </c>
      <c r="AD342" s="433"/>
      <c r="AE342" s="94" t="s">
        <v>150</v>
      </c>
      <c r="AF342" s="94" t="s">
        <v>151</v>
      </c>
      <c r="AG342" s="94" t="s">
        <v>154</v>
      </c>
      <c r="AH342" s="94" t="s">
        <v>168</v>
      </c>
      <c r="AI342" s="433"/>
      <c r="AJ342" s="94" t="s">
        <v>150</v>
      </c>
      <c r="AK342" s="94" t="s">
        <v>151</v>
      </c>
      <c r="AL342" s="94" t="s">
        <v>154</v>
      </c>
      <c r="AM342" s="94" t="s">
        <v>168</v>
      </c>
      <c r="AN342" s="433"/>
      <c r="AO342" s="94" t="s">
        <v>150</v>
      </c>
      <c r="AP342" s="94" t="s">
        <v>151</v>
      </c>
      <c r="AQ342" s="94" t="s">
        <v>154</v>
      </c>
      <c r="AR342" s="94" t="s">
        <v>168</v>
      </c>
      <c r="AS342" s="433"/>
      <c r="AT342" s="94" t="s">
        <v>150</v>
      </c>
      <c r="AU342" s="94" t="s">
        <v>151</v>
      </c>
      <c r="AV342" s="94" t="s">
        <v>154</v>
      </c>
      <c r="AW342" s="94" t="s">
        <v>168</v>
      </c>
      <c r="AX342" s="433"/>
    </row>
    <row r="343" spans="2:50" hidden="1">
      <c r="B343" s="435" t="s">
        <v>234</v>
      </c>
      <c r="C343" s="95">
        <f>C320</f>
        <v>1</v>
      </c>
      <c r="D343" s="95" t="s">
        <v>428</v>
      </c>
      <c r="E343" s="95">
        <v>20</v>
      </c>
      <c r="F343" s="95">
        <v>2400</v>
      </c>
      <c r="G343" s="178">
        <f>F343/E343</f>
        <v>120</v>
      </c>
      <c r="H343" s="435">
        <f>AVERAGE(G343:G360)</f>
        <v>140.37599321700577</v>
      </c>
      <c r="I343" s="154">
        <f t="shared" ref="I343:I360" si="332">IFERROR(AVERAGE(P343,U343,Z343,AE343,AJ343,AO343,AT343),"")</f>
        <v>20</v>
      </c>
      <c r="J343" s="154">
        <f t="shared" ref="J343:J360" si="333">IFERROR(AVERAGE(Q343,V343,AA343,AF343,AK343,AP343,AU343),"")</f>
        <v>2295.7095952293976</v>
      </c>
      <c r="K343" s="155">
        <f t="shared" ref="K343:K360" si="334">IFERROR(AVERAGE(R343,W343,AB343,AG343,AL343,AQ343,AV343),"")</f>
        <v>114.78547976146987</v>
      </c>
      <c r="L343" s="437">
        <f>IFERROR(AVERAGE(K343:K360),"-")</f>
        <v>134.32038526903233</v>
      </c>
      <c r="M343" s="154">
        <f>IFERROR(RANK(K343, K$343:K$360),"")</f>
        <v>16</v>
      </c>
      <c r="N343" s="463"/>
      <c r="O343" s="463"/>
      <c r="P343" s="95">
        <v>20</v>
      </c>
      <c r="Q343" s="152">
        <v>2294.9127906976755</v>
      </c>
      <c r="R343" s="178">
        <f>IFERROR(Q343/P343,"")</f>
        <v>114.74563953488378</v>
      </c>
      <c r="S343" s="95">
        <f>IFERROR(RANK(R343, R$343:R$360),"")</f>
        <v>16</v>
      </c>
      <c r="T343" s="460">
        <f>AVERAGE(R343:R360)</f>
        <v>134.25194676240608</v>
      </c>
      <c r="U343" s="95">
        <v>20</v>
      </c>
      <c r="V343" s="152">
        <v>2293.2839962997214</v>
      </c>
      <c r="W343" s="178">
        <f>IFERROR(V343/U343,"")</f>
        <v>114.66419981498606</v>
      </c>
      <c r="X343" s="95">
        <f>IFERROR(RANK(W343, W$343:W$360),"")</f>
        <v>16</v>
      </c>
      <c r="Y343" s="460">
        <f>AVERAGE(W343:W360)</f>
        <v>134.22397609846632</v>
      </c>
      <c r="Z343" s="95">
        <v>20</v>
      </c>
      <c r="AA343" s="152">
        <v>2303.7434358589653</v>
      </c>
      <c r="AB343" s="178">
        <f>IFERROR(AA343/Z343,"")</f>
        <v>115.18717179294826</v>
      </c>
      <c r="AC343" s="95">
        <f>IFERROR(RANK(AB343, AB$343:AB$360),"")</f>
        <v>15</v>
      </c>
      <c r="AD343" s="460">
        <f>AVERAGE(AB343:AB360)</f>
        <v>134.4843000700306</v>
      </c>
      <c r="AE343" s="95">
        <v>20</v>
      </c>
      <c r="AF343" s="152">
        <v>2291.1111111111118</v>
      </c>
      <c r="AG343" s="178">
        <f>IFERROR(AF343/AE343,"")</f>
        <v>114.55555555555559</v>
      </c>
      <c r="AH343" s="95">
        <f>IFERROR(RANK(AG343, AG$343:AG$360),"")</f>
        <v>16</v>
      </c>
      <c r="AI343" s="460">
        <f>AVERAGE(AG343:AG360)</f>
        <v>134.44499471507308</v>
      </c>
      <c r="AJ343" s="95">
        <v>20</v>
      </c>
      <c r="AK343" s="152">
        <v>2289.9082568807348</v>
      </c>
      <c r="AL343" s="178">
        <f>IFERROR(AK343/AJ343,"")</f>
        <v>114.49541284403674</v>
      </c>
      <c r="AM343" s="95">
        <f>IFERROR(RANK(AL343, AL$343:AL$360),"")</f>
        <v>16</v>
      </c>
      <c r="AN343" s="460">
        <f>AVERAGE(AL343:AL360)</f>
        <v>134.42663784194534</v>
      </c>
      <c r="AO343" s="95">
        <v>20</v>
      </c>
      <c r="AP343" s="152">
        <v>2289.583333333333</v>
      </c>
      <c r="AQ343" s="178">
        <f>IFERROR(AP343/AO343,"")</f>
        <v>114.47916666666666</v>
      </c>
      <c r="AR343" s="95">
        <f>IFERROR(RANK(AQ343, AQ$343:AQ$360),"")</f>
        <v>15</v>
      </c>
      <c r="AS343" s="460">
        <f>AVERAGE(AQ343:AQ360)</f>
        <v>133.94211845407884</v>
      </c>
      <c r="AT343" s="95">
        <v>20</v>
      </c>
      <c r="AU343" s="152">
        <v>2307.4242424242411</v>
      </c>
      <c r="AV343" s="178">
        <f>IFERROR(AU343/AT343,"")</f>
        <v>115.37121212121205</v>
      </c>
      <c r="AW343" s="95">
        <f>IFERROR(RANK(AV343, AV$343:AV$360),"")</f>
        <v>15</v>
      </c>
      <c r="AX343" s="460">
        <f>AVERAGE(AV343:AV360)</f>
        <v>134.46872294122599</v>
      </c>
    </row>
    <row r="344" spans="2:50" hidden="1">
      <c r="B344" s="435"/>
      <c r="C344" s="95">
        <f t="shared" ref="C344:C360" si="335">C321</f>
        <v>2</v>
      </c>
      <c r="D344" s="95" t="s">
        <v>429</v>
      </c>
      <c r="E344" s="95">
        <v>18</v>
      </c>
      <c r="F344" s="95">
        <v>2400</v>
      </c>
      <c r="G344" s="178">
        <f t="shared" ref="G344:G359" si="336">F344/E344</f>
        <v>133.33333333333334</v>
      </c>
      <c r="H344" s="435"/>
      <c r="I344" s="154">
        <f t="shared" si="332"/>
        <v>18</v>
      </c>
      <c r="J344" s="154">
        <f t="shared" si="333"/>
        <v>2289.8367491474251</v>
      </c>
      <c r="K344" s="155">
        <f t="shared" si="334"/>
        <v>127.21315273041252</v>
      </c>
      <c r="L344" s="438"/>
      <c r="M344" s="154">
        <f t="shared" ref="M344:M360" si="337">IFERROR(RANK(K344, K$343:K$360),"")</f>
        <v>11</v>
      </c>
      <c r="N344" s="463"/>
      <c r="O344" s="463"/>
      <c r="P344" s="95">
        <v>18</v>
      </c>
      <c r="Q344" s="152">
        <v>2291.2363834422677</v>
      </c>
      <c r="R344" s="178">
        <f t="shared" ref="R344:R360" si="338">IFERROR(Q344/P344,"")</f>
        <v>127.29091019123709</v>
      </c>
      <c r="S344" s="95">
        <f t="shared" ref="S344:S360" si="339">IFERROR(RANK(R344, R$343:R$360),"")</f>
        <v>10</v>
      </c>
      <c r="T344" s="461"/>
      <c r="U344" s="95">
        <v>18</v>
      </c>
      <c r="V344" s="152">
        <v>2280.8510638297876</v>
      </c>
      <c r="W344" s="178">
        <f t="shared" ref="W344:W360" si="340">IFERROR(V344/U344,"")</f>
        <v>126.71394799054376</v>
      </c>
      <c r="X344" s="95">
        <f t="shared" ref="X344:X360" si="341">IFERROR(RANK(W344, W$343:W$360),"")</f>
        <v>11</v>
      </c>
      <c r="Y344" s="461"/>
      <c r="Z344" s="95">
        <v>18</v>
      </c>
      <c r="AA344" s="152">
        <v>2297.2093023255811</v>
      </c>
      <c r="AB344" s="178">
        <f t="shared" ref="AB344:AB360" si="342">IFERROR(AA344/Z344,"")</f>
        <v>127.62273901808784</v>
      </c>
      <c r="AC344" s="95">
        <f t="shared" ref="AC344:AC360" si="343">IFERROR(RANK(AB344, AB$343:AB$360),"")</f>
        <v>9</v>
      </c>
      <c r="AD344" s="461"/>
      <c r="AE344" s="95">
        <v>18</v>
      </c>
      <c r="AF344" s="152">
        <v>2297.608695652174</v>
      </c>
      <c r="AG344" s="178">
        <f t="shared" ref="AG344:AG360" si="344">IFERROR(AF344/AE344,"")</f>
        <v>127.64492753623189</v>
      </c>
      <c r="AH344" s="95">
        <f t="shared" ref="AH344:AH360" si="345">IFERROR(RANK(AG344, AG$343:AG$360),"")</f>
        <v>9</v>
      </c>
      <c r="AI344" s="461"/>
      <c r="AJ344" s="95">
        <v>18</v>
      </c>
      <c r="AK344" s="152">
        <v>2292.1276595744685</v>
      </c>
      <c r="AL344" s="178">
        <f t="shared" ref="AL344:AL360" si="346">IFERROR(AK344/AJ344,"")</f>
        <v>127.34042553191492</v>
      </c>
      <c r="AM344" s="95">
        <f t="shared" ref="AM344:AM360" si="347">IFERROR(RANK(AL344, AL$343:AL$360),"")</f>
        <v>10</v>
      </c>
      <c r="AN344" s="461"/>
      <c r="AO344" s="95">
        <v>18</v>
      </c>
      <c r="AP344" s="152">
        <v>2282.8378378378375</v>
      </c>
      <c r="AQ344" s="178">
        <f t="shared" ref="AQ344:AQ360" si="348">IFERROR(AP344/AO344,"")</f>
        <v>126.82432432432431</v>
      </c>
      <c r="AR344" s="95">
        <f t="shared" ref="AR344:AR360" si="349">IFERROR(RANK(AQ344, AQ$343:AQ$360),"")</f>
        <v>11</v>
      </c>
      <c r="AS344" s="461"/>
      <c r="AT344" s="95">
        <v>18</v>
      </c>
      <c r="AU344" s="152">
        <v>2286.9863013698637</v>
      </c>
      <c r="AV344" s="178">
        <f t="shared" ref="AV344:AV360" si="350">IFERROR(AU344/AT344,"")</f>
        <v>127.05479452054799</v>
      </c>
      <c r="AW344" s="95">
        <f t="shared" ref="AW344:AW360" si="351">IFERROR(RANK(AV344, AV$343:AV$360),"")</f>
        <v>11</v>
      </c>
      <c r="AX344" s="461"/>
    </row>
    <row r="345" spans="2:50" hidden="1">
      <c r="B345" s="435"/>
      <c r="C345" s="95">
        <f t="shared" si="335"/>
        <v>3</v>
      </c>
      <c r="D345" s="95" t="s">
        <v>430</v>
      </c>
      <c r="E345" s="95">
        <v>18</v>
      </c>
      <c r="F345" s="95">
        <v>2400</v>
      </c>
      <c r="G345" s="178">
        <f t="shared" si="336"/>
        <v>133.33333333333334</v>
      </c>
      <c r="H345" s="435"/>
      <c r="I345" s="154">
        <f t="shared" si="332"/>
        <v>18</v>
      </c>
      <c r="J345" s="154">
        <f t="shared" si="333"/>
        <v>2293.9087842776476</v>
      </c>
      <c r="K345" s="155">
        <f t="shared" si="334"/>
        <v>127.43937690431376</v>
      </c>
      <c r="L345" s="438"/>
      <c r="M345" s="154">
        <f t="shared" si="337"/>
        <v>8</v>
      </c>
      <c r="N345" s="463"/>
      <c r="O345" s="463"/>
      <c r="P345" s="95">
        <v>18</v>
      </c>
      <c r="Q345" s="152">
        <v>2296.563774024462</v>
      </c>
      <c r="R345" s="178">
        <f t="shared" si="338"/>
        <v>127.58687633469233</v>
      </c>
      <c r="S345" s="95">
        <f t="shared" si="339"/>
        <v>9</v>
      </c>
      <c r="T345" s="461"/>
      <c r="U345" s="95">
        <v>18</v>
      </c>
      <c r="V345" s="152">
        <v>2293.1339834282167</v>
      </c>
      <c r="W345" s="178">
        <f t="shared" si="340"/>
        <v>127.3963324126787</v>
      </c>
      <c r="X345" s="95">
        <f t="shared" si="341"/>
        <v>9</v>
      </c>
      <c r="Y345" s="461"/>
      <c r="Z345" s="95">
        <v>18</v>
      </c>
      <c r="AA345" s="152">
        <v>2297.775080906149</v>
      </c>
      <c r="AB345" s="178">
        <f t="shared" si="342"/>
        <v>127.65417116145272</v>
      </c>
      <c r="AC345" s="95">
        <f t="shared" si="343"/>
        <v>8</v>
      </c>
      <c r="AD345" s="461"/>
      <c r="AE345" s="95">
        <v>18</v>
      </c>
      <c r="AF345" s="152">
        <v>2292.259983007646</v>
      </c>
      <c r="AG345" s="178">
        <f t="shared" si="344"/>
        <v>127.34777683375812</v>
      </c>
      <c r="AH345" s="95">
        <f t="shared" si="345"/>
        <v>10</v>
      </c>
      <c r="AI345" s="461"/>
      <c r="AJ345" s="95">
        <v>18</v>
      </c>
      <c r="AK345" s="152">
        <v>2291.4033577270775</v>
      </c>
      <c r="AL345" s="178">
        <f t="shared" si="346"/>
        <v>127.3001865403932</v>
      </c>
      <c r="AM345" s="95">
        <f t="shared" si="347"/>
        <v>11</v>
      </c>
      <c r="AN345" s="461"/>
      <c r="AO345" s="95">
        <v>18</v>
      </c>
      <c r="AP345" s="152">
        <v>2289.4570181670551</v>
      </c>
      <c r="AQ345" s="178">
        <f t="shared" si="348"/>
        <v>127.19205656483639</v>
      </c>
      <c r="AR345" s="95">
        <f t="shared" si="349"/>
        <v>9</v>
      </c>
      <c r="AS345" s="461"/>
      <c r="AT345" s="95">
        <v>18</v>
      </c>
      <c r="AU345" s="152">
        <v>2296.7682926829266</v>
      </c>
      <c r="AV345" s="178">
        <f t="shared" si="350"/>
        <v>127.59823848238482</v>
      </c>
      <c r="AW345" s="95">
        <f t="shared" si="351"/>
        <v>10</v>
      </c>
      <c r="AX345" s="461"/>
    </row>
    <row r="346" spans="2:50" hidden="1">
      <c r="B346" s="435"/>
      <c r="C346" s="95">
        <f t="shared" si="335"/>
        <v>4</v>
      </c>
      <c r="D346" s="95" t="s">
        <v>432</v>
      </c>
      <c r="E346" s="95">
        <v>16</v>
      </c>
      <c r="F346" s="95">
        <v>2400</v>
      </c>
      <c r="G346" s="178">
        <f t="shared" si="336"/>
        <v>150</v>
      </c>
      <c r="H346" s="435"/>
      <c r="I346" s="154">
        <f t="shared" si="332"/>
        <v>16</v>
      </c>
      <c r="J346" s="154">
        <f t="shared" si="333"/>
        <v>2301.6973566284214</v>
      </c>
      <c r="K346" s="155">
        <f t="shared" si="334"/>
        <v>143.85608478927634</v>
      </c>
      <c r="L346" s="438"/>
      <c r="M346" s="154">
        <f t="shared" si="337"/>
        <v>5</v>
      </c>
      <c r="N346" s="463"/>
      <c r="O346" s="463"/>
      <c r="P346" s="95">
        <v>16</v>
      </c>
      <c r="Q346" s="152">
        <v>2296.5517241379298</v>
      </c>
      <c r="R346" s="178">
        <f t="shared" si="338"/>
        <v>143.53448275862061</v>
      </c>
      <c r="S346" s="95">
        <f t="shared" si="339"/>
        <v>5</v>
      </c>
      <c r="T346" s="461"/>
      <c r="U346" s="95">
        <v>16</v>
      </c>
      <c r="V346" s="152">
        <v>2314.7368421052652</v>
      </c>
      <c r="W346" s="178">
        <f t="shared" si="340"/>
        <v>144.67105263157907</v>
      </c>
      <c r="X346" s="95">
        <f t="shared" si="341"/>
        <v>5</v>
      </c>
      <c r="Y346" s="461"/>
      <c r="Z346" s="95">
        <v>16</v>
      </c>
      <c r="AA346" s="152">
        <v>2310.5454545454563</v>
      </c>
      <c r="AB346" s="178">
        <f t="shared" si="342"/>
        <v>144.40909090909102</v>
      </c>
      <c r="AC346" s="95">
        <f t="shared" si="343"/>
        <v>5</v>
      </c>
      <c r="AD346" s="461"/>
      <c r="AE346" s="95">
        <v>16</v>
      </c>
      <c r="AF346" s="152">
        <v>2291.9999999999991</v>
      </c>
      <c r="AG346" s="178">
        <f t="shared" si="344"/>
        <v>143.24999999999994</v>
      </c>
      <c r="AH346" s="95">
        <f t="shared" si="345"/>
        <v>5</v>
      </c>
      <c r="AI346" s="461"/>
      <c r="AJ346" s="95">
        <v>16</v>
      </c>
      <c r="AK346" s="152">
        <v>2306.1538461538448</v>
      </c>
      <c r="AL346" s="178">
        <f t="shared" si="346"/>
        <v>144.1346153846153</v>
      </c>
      <c r="AM346" s="95">
        <f t="shared" si="347"/>
        <v>5</v>
      </c>
      <c r="AN346" s="461"/>
      <c r="AO346" s="95">
        <v>16</v>
      </c>
      <c r="AP346" s="152">
        <v>2290.1694915254225</v>
      </c>
      <c r="AQ346" s="178">
        <f t="shared" si="348"/>
        <v>143.1355932203389</v>
      </c>
      <c r="AR346" s="95">
        <f t="shared" si="349"/>
        <v>5</v>
      </c>
      <c r="AS346" s="461"/>
      <c r="AT346" s="95">
        <v>16</v>
      </c>
      <c r="AU346" s="152">
        <v>2301.7241379310331</v>
      </c>
      <c r="AV346" s="178">
        <f t="shared" si="350"/>
        <v>143.85775862068957</v>
      </c>
      <c r="AW346" s="95">
        <f t="shared" si="351"/>
        <v>5</v>
      </c>
      <c r="AX346" s="461"/>
    </row>
    <row r="347" spans="2:50" hidden="1">
      <c r="B347" s="435"/>
      <c r="C347" s="95">
        <f t="shared" si="335"/>
        <v>5</v>
      </c>
      <c r="D347" s="95" t="s">
        <v>433</v>
      </c>
      <c r="E347" s="95">
        <v>18</v>
      </c>
      <c r="F347" s="95">
        <v>2400</v>
      </c>
      <c r="G347" s="178">
        <f t="shared" si="336"/>
        <v>133.33333333333334</v>
      </c>
      <c r="H347" s="435"/>
      <c r="I347" s="154">
        <f t="shared" si="332"/>
        <v>18</v>
      </c>
      <c r="J347" s="154">
        <f t="shared" si="333"/>
        <v>2292.3604732568269</v>
      </c>
      <c r="K347" s="155">
        <f t="shared" si="334"/>
        <v>127.35335962537928</v>
      </c>
      <c r="L347" s="438"/>
      <c r="M347" s="154">
        <f t="shared" si="337"/>
        <v>10</v>
      </c>
      <c r="N347" s="463"/>
      <c r="O347" s="463"/>
      <c r="P347" s="95">
        <v>18</v>
      </c>
      <c r="Q347" s="152">
        <v>2282.6394319818892</v>
      </c>
      <c r="R347" s="178">
        <f t="shared" si="338"/>
        <v>126.81330177677162</v>
      </c>
      <c r="S347" s="95">
        <f t="shared" si="339"/>
        <v>11</v>
      </c>
      <c r="T347" s="461"/>
      <c r="U347" s="95">
        <v>18</v>
      </c>
      <c r="V347" s="152">
        <v>2297.3149741824436</v>
      </c>
      <c r="W347" s="178">
        <f t="shared" si="340"/>
        <v>127.62860967680243</v>
      </c>
      <c r="X347" s="95">
        <f t="shared" si="341"/>
        <v>8</v>
      </c>
      <c r="Y347" s="461"/>
      <c r="Z347" s="95">
        <v>18</v>
      </c>
      <c r="AA347" s="152">
        <v>2292.825393207203</v>
      </c>
      <c r="AB347" s="178">
        <f t="shared" si="342"/>
        <v>127.37918851151127</v>
      </c>
      <c r="AC347" s="95">
        <f t="shared" si="343"/>
        <v>10</v>
      </c>
      <c r="AD347" s="461"/>
      <c r="AE347" s="95">
        <v>18</v>
      </c>
      <c r="AF347" s="152">
        <v>2290.434782608696</v>
      </c>
      <c r="AG347" s="178">
        <f t="shared" si="344"/>
        <v>127.24637681159422</v>
      </c>
      <c r="AH347" s="95">
        <f t="shared" si="345"/>
        <v>11</v>
      </c>
      <c r="AI347" s="461"/>
      <c r="AJ347" s="95">
        <v>18</v>
      </c>
      <c r="AK347" s="152">
        <v>2294.5714285714284</v>
      </c>
      <c r="AL347" s="178">
        <f t="shared" si="346"/>
        <v>127.47619047619047</v>
      </c>
      <c r="AM347" s="95">
        <f t="shared" si="347"/>
        <v>8</v>
      </c>
      <c r="AN347" s="461"/>
      <c r="AO347" s="95">
        <v>18</v>
      </c>
      <c r="AP347" s="152">
        <v>2289.597030752916</v>
      </c>
      <c r="AQ347" s="178">
        <f t="shared" si="348"/>
        <v>127.19983504182866</v>
      </c>
      <c r="AR347" s="95">
        <f t="shared" si="349"/>
        <v>8</v>
      </c>
      <c r="AS347" s="461"/>
      <c r="AT347" s="95">
        <v>18</v>
      </c>
      <c r="AU347" s="152">
        <v>2299.1402714932128</v>
      </c>
      <c r="AV347" s="178">
        <f t="shared" si="350"/>
        <v>127.73001508295627</v>
      </c>
      <c r="AW347" s="95">
        <f t="shared" si="351"/>
        <v>8</v>
      </c>
      <c r="AX347" s="461"/>
    </row>
    <row r="348" spans="2:50" hidden="1">
      <c r="B348" s="435"/>
      <c r="C348" s="95">
        <f t="shared" si="335"/>
        <v>6</v>
      </c>
      <c r="D348" s="95" t="s">
        <v>434</v>
      </c>
      <c r="E348" s="95">
        <v>20</v>
      </c>
      <c r="F348" s="95">
        <v>2400</v>
      </c>
      <c r="G348" s="178">
        <f t="shared" si="336"/>
        <v>120</v>
      </c>
      <c r="H348" s="435"/>
      <c r="I348" s="154">
        <f t="shared" si="332"/>
        <v>20</v>
      </c>
      <c r="J348" s="154">
        <f t="shared" si="333"/>
        <v>2304.9132378595941</v>
      </c>
      <c r="K348" s="155">
        <f t="shared" si="334"/>
        <v>115.2456618929797</v>
      </c>
      <c r="L348" s="438"/>
      <c r="M348" s="154">
        <f t="shared" si="337"/>
        <v>15</v>
      </c>
      <c r="N348" s="463"/>
      <c r="O348" s="463"/>
      <c r="P348" s="95">
        <v>20</v>
      </c>
      <c r="Q348" s="152">
        <v>2310.8823529411748</v>
      </c>
      <c r="R348" s="178">
        <f t="shared" si="338"/>
        <v>115.54411764705874</v>
      </c>
      <c r="S348" s="95">
        <f t="shared" si="339"/>
        <v>15</v>
      </c>
      <c r="T348" s="461"/>
      <c r="U348" s="95">
        <v>20</v>
      </c>
      <c r="V348" s="152">
        <v>2304.8571428571436</v>
      </c>
      <c r="W348" s="178">
        <f t="shared" si="340"/>
        <v>115.24285714285718</v>
      </c>
      <c r="X348" s="95">
        <f t="shared" si="341"/>
        <v>15</v>
      </c>
      <c r="Y348" s="461"/>
      <c r="Z348" s="95">
        <v>20</v>
      </c>
      <c r="AA348" s="152">
        <v>2296.1194029850744</v>
      </c>
      <c r="AB348" s="178">
        <f t="shared" si="342"/>
        <v>114.80597014925372</v>
      </c>
      <c r="AC348" s="95">
        <f t="shared" si="343"/>
        <v>16</v>
      </c>
      <c r="AD348" s="461"/>
      <c r="AE348" s="95">
        <v>20</v>
      </c>
      <c r="AF348" s="152">
        <v>2316.0000000000005</v>
      </c>
      <c r="AG348" s="178">
        <f t="shared" si="344"/>
        <v>115.80000000000003</v>
      </c>
      <c r="AH348" s="95">
        <f t="shared" si="345"/>
        <v>15</v>
      </c>
      <c r="AI348" s="461"/>
      <c r="AJ348" s="95">
        <v>20</v>
      </c>
      <c r="AK348" s="152">
        <v>2327.5000000000009</v>
      </c>
      <c r="AL348" s="178">
        <f t="shared" si="346"/>
        <v>116.37500000000004</v>
      </c>
      <c r="AM348" s="95">
        <f t="shared" si="347"/>
        <v>15</v>
      </c>
      <c r="AN348" s="461"/>
      <c r="AO348" s="95">
        <v>20</v>
      </c>
      <c r="AP348" s="152">
        <v>2286.2337662337663</v>
      </c>
      <c r="AQ348" s="178">
        <f t="shared" si="348"/>
        <v>114.31168831168831</v>
      </c>
      <c r="AR348" s="95">
        <f t="shared" si="349"/>
        <v>16</v>
      </c>
      <c r="AS348" s="461"/>
      <c r="AT348" s="95">
        <v>20</v>
      </c>
      <c r="AU348" s="152">
        <v>2292.7999999999993</v>
      </c>
      <c r="AV348" s="178">
        <f t="shared" si="350"/>
        <v>114.63999999999996</v>
      </c>
      <c r="AW348" s="95">
        <f t="shared" si="351"/>
        <v>16</v>
      </c>
      <c r="AX348" s="461"/>
    </row>
    <row r="349" spans="2:50" hidden="1">
      <c r="B349" s="435"/>
      <c r="C349" s="95">
        <f t="shared" si="335"/>
        <v>7</v>
      </c>
      <c r="D349" s="95" t="s">
        <v>436</v>
      </c>
      <c r="E349" s="95">
        <v>19</v>
      </c>
      <c r="F349" s="95">
        <v>2400</v>
      </c>
      <c r="G349" s="178">
        <f t="shared" si="336"/>
        <v>126.31578947368421</v>
      </c>
      <c r="H349" s="435"/>
      <c r="I349" s="154">
        <f t="shared" si="332"/>
        <v>19</v>
      </c>
      <c r="J349" s="154">
        <f t="shared" si="333"/>
        <v>2291.6473126890864</v>
      </c>
      <c r="K349" s="155">
        <f t="shared" si="334"/>
        <v>120.61301645732034</v>
      </c>
      <c r="L349" s="438"/>
      <c r="M349" s="154">
        <f t="shared" si="337"/>
        <v>14</v>
      </c>
      <c r="N349" s="463"/>
      <c r="O349" s="463"/>
      <c r="P349" s="95">
        <v>19</v>
      </c>
      <c r="Q349" s="152">
        <v>2287.7622377622374</v>
      </c>
      <c r="R349" s="178">
        <f t="shared" si="338"/>
        <v>120.40853882959145</v>
      </c>
      <c r="S349" s="95">
        <f t="shared" si="339"/>
        <v>14</v>
      </c>
      <c r="T349" s="461"/>
      <c r="U349" s="95">
        <v>19</v>
      </c>
      <c r="V349" s="152">
        <v>2304.0506329113919</v>
      </c>
      <c r="W349" s="178">
        <f t="shared" si="340"/>
        <v>121.2658227848101</v>
      </c>
      <c r="X349" s="95">
        <f t="shared" si="341"/>
        <v>12</v>
      </c>
      <c r="Y349" s="461"/>
      <c r="Z349" s="95">
        <v>19</v>
      </c>
      <c r="AA349" s="152">
        <v>2284.4571428571417</v>
      </c>
      <c r="AB349" s="178">
        <f t="shared" si="342"/>
        <v>120.23458646616535</v>
      </c>
      <c r="AC349" s="95">
        <f t="shared" si="343"/>
        <v>14</v>
      </c>
      <c r="AD349" s="461"/>
      <c r="AE349" s="95">
        <v>19</v>
      </c>
      <c r="AF349" s="152">
        <v>2285.820895522389</v>
      </c>
      <c r="AG349" s="178">
        <f t="shared" si="344"/>
        <v>120.306362922231</v>
      </c>
      <c r="AH349" s="95">
        <f t="shared" si="345"/>
        <v>14</v>
      </c>
      <c r="AI349" s="461"/>
      <c r="AJ349" s="95">
        <v>19</v>
      </c>
      <c r="AK349" s="152">
        <v>2283.9705882352951</v>
      </c>
      <c r="AL349" s="178">
        <f t="shared" si="346"/>
        <v>120.20897832817343</v>
      </c>
      <c r="AM349" s="95">
        <f t="shared" si="347"/>
        <v>14</v>
      </c>
      <c r="AN349" s="461"/>
      <c r="AO349" s="95">
        <v>19</v>
      </c>
      <c r="AP349" s="152">
        <v>2299.7532281205163</v>
      </c>
      <c r="AQ349" s="178">
        <f t="shared" si="348"/>
        <v>121.03964358529034</v>
      </c>
      <c r="AR349" s="95">
        <f t="shared" si="349"/>
        <v>12</v>
      </c>
      <c r="AS349" s="461"/>
      <c r="AT349" s="95">
        <v>19</v>
      </c>
      <c r="AU349" s="152">
        <v>2295.7164634146338</v>
      </c>
      <c r="AV349" s="178">
        <f t="shared" si="350"/>
        <v>120.82718228498072</v>
      </c>
      <c r="AW349" s="95">
        <f t="shared" si="351"/>
        <v>13</v>
      </c>
      <c r="AX349" s="461"/>
    </row>
    <row r="350" spans="2:50" hidden="1">
      <c r="B350" s="435"/>
      <c r="C350" s="95">
        <f t="shared" si="335"/>
        <v>8</v>
      </c>
      <c r="D350" s="95" t="s">
        <v>437</v>
      </c>
      <c r="E350" s="95">
        <v>18</v>
      </c>
      <c r="F350" s="95">
        <v>2400</v>
      </c>
      <c r="G350" s="178">
        <f t="shared" si="336"/>
        <v>133.33333333333334</v>
      </c>
      <c r="H350" s="435"/>
      <c r="I350" s="154">
        <f t="shared" si="332"/>
        <v>18</v>
      </c>
      <c r="J350" s="154">
        <f t="shared" si="333"/>
        <v>2292.4593931801396</v>
      </c>
      <c r="K350" s="155">
        <f t="shared" si="334"/>
        <v>127.35885517667442</v>
      </c>
      <c r="L350" s="438"/>
      <c r="M350" s="154">
        <f t="shared" si="337"/>
        <v>9</v>
      </c>
      <c r="N350" s="463"/>
      <c r="O350" s="463"/>
      <c r="P350" s="95">
        <v>18</v>
      </c>
      <c r="Q350" s="152">
        <v>2300.5882352941189</v>
      </c>
      <c r="R350" s="178">
        <f t="shared" si="338"/>
        <v>127.81045751633994</v>
      </c>
      <c r="S350" s="95">
        <f t="shared" si="339"/>
        <v>8</v>
      </c>
      <c r="T350" s="461"/>
      <c r="U350" s="95">
        <v>18</v>
      </c>
      <c r="V350" s="152">
        <v>2288.5714285714294</v>
      </c>
      <c r="W350" s="178">
        <f t="shared" si="340"/>
        <v>127.14285714285718</v>
      </c>
      <c r="X350" s="95">
        <f t="shared" si="341"/>
        <v>10</v>
      </c>
      <c r="Y350" s="461"/>
      <c r="Z350" s="95">
        <v>18</v>
      </c>
      <c r="AA350" s="152">
        <v>2281.304347826087</v>
      </c>
      <c r="AB350" s="178">
        <f t="shared" si="342"/>
        <v>126.73913043478261</v>
      </c>
      <c r="AC350" s="95">
        <f t="shared" si="343"/>
        <v>11</v>
      </c>
      <c r="AD350" s="461"/>
      <c r="AE350" s="95">
        <v>18</v>
      </c>
      <c r="AF350" s="152">
        <v>2298.8571428571436</v>
      </c>
      <c r="AG350" s="178">
        <f t="shared" si="344"/>
        <v>127.71428571428575</v>
      </c>
      <c r="AH350" s="95">
        <f t="shared" si="345"/>
        <v>8</v>
      </c>
      <c r="AI350" s="461"/>
      <c r="AJ350" s="95">
        <v>18</v>
      </c>
      <c r="AK350" s="152">
        <v>2292.5000000000005</v>
      </c>
      <c r="AL350" s="178">
        <f t="shared" si="346"/>
        <v>127.36111111111114</v>
      </c>
      <c r="AM350" s="95">
        <f t="shared" si="347"/>
        <v>9</v>
      </c>
      <c r="AN350" s="461"/>
      <c r="AO350" s="95">
        <v>18</v>
      </c>
      <c r="AP350" s="152">
        <v>2287.5728155339816</v>
      </c>
      <c r="AQ350" s="178">
        <f t="shared" si="348"/>
        <v>127.08737864077676</v>
      </c>
      <c r="AR350" s="95">
        <f t="shared" si="349"/>
        <v>10</v>
      </c>
      <c r="AS350" s="461"/>
      <c r="AT350" s="95">
        <v>18</v>
      </c>
      <c r="AU350" s="152">
        <v>2297.8217821782168</v>
      </c>
      <c r="AV350" s="178">
        <f t="shared" si="350"/>
        <v>127.6567656765676</v>
      </c>
      <c r="AW350" s="95">
        <f t="shared" si="351"/>
        <v>9</v>
      </c>
      <c r="AX350" s="461"/>
    </row>
    <row r="351" spans="2:50" hidden="1">
      <c r="B351" s="435"/>
      <c r="C351" s="95">
        <f t="shared" si="335"/>
        <v>9</v>
      </c>
      <c r="D351" s="95" t="s">
        <v>440</v>
      </c>
      <c r="E351" s="95">
        <v>19</v>
      </c>
      <c r="F351" s="95">
        <v>2400</v>
      </c>
      <c r="G351" s="178">
        <f t="shared" si="336"/>
        <v>126.31578947368421</v>
      </c>
      <c r="H351" s="435"/>
      <c r="I351" s="154">
        <f t="shared" si="332"/>
        <v>19</v>
      </c>
      <c r="J351" s="154">
        <f t="shared" si="333"/>
        <v>2297.525119404871</v>
      </c>
      <c r="K351" s="155">
        <f t="shared" si="334"/>
        <v>120.92237470551952</v>
      </c>
      <c r="L351" s="438"/>
      <c r="M351" s="154">
        <f t="shared" si="337"/>
        <v>12</v>
      </c>
      <c r="N351" s="463"/>
      <c r="O351" s="463"/>
      <c r="P351" s="95">
        <v>19</v>
      </c>
      <c r="Q351" s="152">
        <v>2293.972602739726</v>
      </c>
      <c r="R351" s="178">
        <f t="shared" si="338"/>
        <v>120.73540014419611</v>
      </c>
      <c r="S351" s="95">
        <f t="shared" si="339"/>
        <v>12</v>
      </c>
      <c r="T351" s="461"/>
      <c r="U351" s="95">
        <v>19</v>
      </c>
      <c r="V351" s="152">
        <v>2285.833333333333</v>
      </c>
      <c r="W351" s="178">
        <f t="shared" si="340"/>
        <v>120.30701754385963</v>
      </c>
      <c r="X351" s="95">
        <f t="shared" si="341"/>
        <v>14</v>
      </c>
      <c r="Y351" s="461"/>
      <c r="Z351" s="95">
        <v>19</v>
      </c>
      <c r="AA351" s="152">
        <v>2309.5522388059712</v>
      </c>
      <c r="AB351" s="178">
        <f t="shared" si="342"/>
        <v>121.55538098978796</v>
      </c>
      <c r="AC351" s="95">
        <f t="shared" si="343"/>
        <v>12</v>
      </c>
      <c r="AD351" s="461"/>
      <c r="AE351" s="95">
        <v>19</v>
      </c>
      <c r="AF351" s="152">
        <v>2299.9999999999995</v>
      </c>
      <c r="AG351" s="178">
        <f t="shared" si="344"/>
        <v>121.05263157894734</v>
      </c>
      <c r="AH351" s="95">
        <f t="shared" si="345"/>
        <v>13</v>
      </c>
      <c r="AI351" s="461"/>
      <c r="AJ351" s="95">
        <v>19</v>
      </c>
      <c r="AK351" s="152">
        <v>2313.1914893617013</v>
      </c>
      <c r="AL351" s="178">
        <f t="shared" si="346"/>
        <v>121.74692049272112</v>
      </c>
      <c r="AM351" s="95">
        <f t="shared" si="347"/>
        <v>12</v>
      </c>
      <c r="AN351" s="461"/>
      <c r="AO351" s="95">
        <v>19</v>
      </c>
      <c r="AP351" s="152">
        <v>2290.2631578947367</v>
      </c>
      <c r="AQ351" s="178">
        <f t="shared" si="348"/>
        <v>120.54016620498614</v>
      </c>
      <c r="AR351" s="95">
        <f t="shared" si="349"/>
        <v>13</v>
      </c>
      <c r="AS351" s="461"/>
      <c r="AT351" s="95">
        <v>19</v>
      </c>
      <c r="AU351" s="152">
        <v>2289.8630136986303</v>
      </c>
      <c r="AV351" s="178">
        <f t="shared" si="350"/>
        <v>120.51910598413843</v>
      </c>
      <c r="AW351" s="95">
        <f t="shared" si="351"/>
        <v>14</v>
      </c>
      <c r="AX351" s="461"/>
    </row>
    <row r="352" spans="2:50" hidden="1">
      <c r="B352" s="435"/>
      <c r="C352" s="95">
        <f t="shared" si="335"/>
        <v>10</v>
      </c>
      <c r="D352" s="95" t="s">
        <v>441</v>
      </c>
      <c r="E352" s="95">
        <v>15</v>
      </c>
      <c r="F352" s="95">
        <v>2400</v>
      </c>
      <c r="G352" s="178">
        <f t="shared" si="336"/>
        <v>160</v>
      </c>
      <c r="H352" s="435"/>
      <c r="I352" s="154">
        <f t="shared" si="332"/>
        <v>15</v>
      </c>
      <c r="J352" s="154">
        <f t="shared" si="333"/>
        <v>2289.5653321583313</v>
      </c>
      <c r="K352" s="155">
        <f t="shared" si="334"/>
        <v>152.63768881055537</v>
      </c>
      <c r="L352" s="438"/>
      <c r="M352" s="154">
        <f t="shared" si="337"/>
        <v>4</v>
      </c>
      <c r="N352" s="463"/>
      <c r="O352" s="463"/>
      <c r="P352" s="95">
        <v>15</v>
      </c>
      <c r="Q352" s="152">
        <v>2293.3975155279504</v>
      </c>
      <c r="R352" s="178">
        <f t="shared" si="338"/>
        <v>152.89316770186335</v>
      </c>
      <c r="S352" s="95">
        <f t="shared" si="339"/>
        <v>4</v>
      </c>
      <c r="T352" s="461"/>
      <c r="U352" s="95">
        <v>15</v>
      </c>
      <c r="V352" s="152">
        <v>2290.7436894113234</v>
      </c>
      <c r="W352" s="178">
        <f t="shared" si="340"/>
        <v>152.71624596075489</v>
      </c>
      <c r="X352" s="95">
        <f t="shared" si="341"/>
        <v>4</v>
      </c>
      <c r="Y352" s="461"/>
      <c r="Z352" s="95">
        <v>15</v>
      </c>
      <c r="AA352" s="152">
        <v>2291.6220880069018</v>
      </c>
      <c r="AB352" s="178">
        <f t="shared" si="342"/>
        <v>152.77480586712679</v>
      </c>
      <c r="AC352" s="95">
        <f t="shared" si="343"/>
        <v>4</v>
      </c>
      <c r="AD352" s="461"/>
      <c r="AE352" s="95">
        <v>15</v>
      </c>
      <c r="AF352" s="152">
        <v>2284.9514563106795</v>
      </c>
      <c r="AG352" s="178">
        <f t="shared" si="344"/>
        <v>152.33009708737865</v>
      </c>
      <c r="AH352" s="95">
        <f t="shared" si="345"/>
        <v>4</v>
      </c>
      <c r="AI352" s="461"/>
      <c r="AJ352" s="95">
        <v>15</v>
      </c>
      <c r="AK352" s="152">
        <v>2284.8113207547171</v>
      </c>
      <c r="AL352" s="178">
        <f t="shared" si="346"/>
        <v>152.32075471698116</v>
      </c>
      <c r="AM352" s="95">
        <f t="shared" si="347"/>
        <v>4</v>
      </c>
      <c r="AN352" s="461"/>
      <c r="AO352" s="95">
        <v>15</v>
      </c>
      <c r="AP352" s="152">
        <v>2288.5755059678258</v>
      </c>
      <c r="AQ352" s="178">
        <f t="shared" si="348"/>
        <v>152.57170039785507</v>
      </c>
      <c r="AR352" s="95">
        <f t="shared" si="349"/>
        <v>4</v>
      </c>
      <c r="AS352" s="461"/>
      <c r="AT352" s="95">
        <v>15</v>
      </c>
      <c r="AU352" s="152">
        <v>2292.8557491289203</v>
      </c>
      <c r="AV352" s="178">
        <f t="shared" si="350"/>
        <v>152.85704994192801</v>
      </c>
      <c r="AW352" s="95">
        <f t="shared" si="351"/>
        <v>4</v>
      </c>
      <c r="AX352" s="461"/>
    </row>
    <row r="353" spans="2:50" hidden="1">
      <c r="B353" s="435"/>
      <c r="C353" s="95">
        <f t="shared" si="335"/>
        <v>11</v>
      </c>
      <c r="D353" s="95" t="s">
        <v>817</v>
      </c>
      <c r="E353" s="95">
        <v>14</v>
      </c>
      <c r="F353" s="95">
        <v>2400</v>
      </c>
      <c r="G353" s="178">
        <f t="shared" si="336"/>
        <v>171.42857142857142</v>
      </c>
      <c r="H353" s="435"/>
      <c r="I353" s="154">
        <f t="shared" si="332"/>
        <v>14</v>
      </c>
      <c r="J353" s="154">
        <f t="shared" si="333"/>
        <v>2297.4882703606731</v>
      </c>
      <c r="K353" s="155">
        <f t="shared" si="334"/>
        <v>164.10630502576237</v>
      </c>
      <c r="L353" s="438"/>
      <c r="M353" s="154">
        <f t="shared" si="337"/>
        <v>2</v>
      </c>
      <c r="N353" s="463"/>
      <c r="O353" s="463"/>
      <c r="P353" s="95">
        <v>14</v>
      </c>
      <c r="Q353" s="152">
        <v>2301.538461538461</v>
      </c>
      <c r="R353" s="178">
        <f t="shared" si="338"/>
        <v>164.39560439560435</v>
      </c>
      <c r="S353" s="95">
        <f t="shared" si="339"/>
        <v>2</v>
      </c>
      <c r="T353" s="461"/>
      <c r="U353" s="95">
        <v>14</v>
      </c>
      <c r="V353" s="152">
        <v>2300.8869701726844</v>
      </c>
      <c r="W353" s="178">
        <f t="shared" si="340"/>
        <v>164.34906929804887</v>
      </c>
      <c r="X353" s="95">
        <f t="shared" si="341"/>
        <v>2</v>
      </c>
      <c r="Y353" s="461"/>
      <c r="Z353" s="95">
        <v>14</v>
      </c>
      <c r="AA353" s="152">
        <v>2303.2102728731952</v>
      </c>
      <c r="AB353" s="178">
        <f t="shared" si="342"/>
        <v>164.51501949094251</v>
      </c>
      <c r="AC353" s="95">
        <f t="shared" si="343"/>
        <v>2</v>
      </c>
      <c r="AD353" s="461"/>
      <c r="AE353" s="95">
        <v>14</v>
      </c>
      <c r="AF353" s="152">
        <v>2289.5000000000009</v>
      </c>
      <c r="AG353" s="178">
        <f t="shared" si="344"/>
        <v>163.53571428571436</v>
      </c>
      <c r="AH353" s="95">
        <f t="shared" si="345"/>
        <v>3</v>
      </c>
      <c r="AI353" s="461"/>
      <c r="AJ353" s="95">
        <v>14</v>
      </c>
      <c r="AK353" s="152">
        <v>2287.4380165289263</v>
      </c>
      <c r="AL353" s="178">
        <f t="shared" si="346"/>
        <v>163.38842975206617</v>
      </c>
      <c r="AM353" s="95">
        <f t="shared" si="347"/>
        <v>3</v>
      </c>
      <c r="AN353" s="461"/>
      <c r="AO353" s="95">
        <v>14</v>
      </c>
      <c r="AP353" s="152">
        <v>2295.2741983817787</v>
      </c>
      <c r="AQ353" s="178">
        <f t="shared" si="348"/>
        <v>163.9481570272699</v>
      </c>
      <c r="AR353" s="95">
        <f t="shared" si="349"/>
        <v>2</v>
      </c>
      <c r="AS353" s="461"/>
      <c r="AT353" s="95">
        <v>14</v>
      </c>
      <c r="AU353" s="152">
        <v>2304.5699730296665</v>
      </c>
      <c r="AV353" s="178">
        <f t="shared" si="350"/>
        <v>164.61214093069046</v>
      </c>
      <c r="AW353" s="95">
        <f t="shared" si="351"/>
        <v>2</v>
      </c>
      <c r="AX353" s="461"/>
    </row>
    <row r="354" spans="2:50" hidden="1">
      <c r="B354" s="435"/>
      <c r="C354" s="95">
        <f t="shared" si="335"/>
        <v>12</v>
      </c>
      <c r="D354" s="95" t="s">
        <v>632</v>
      </c>
      <c r="E354" s="95">
        <v>17</v>
      </c>
      <c r="F354" s="95">
        <v>2400</v>
      </c>
      <c r="G354" s="178">
        <f t="shared" si="336"/>
        <v>141.1764705882353</v>
      </c>
      <c r="H354" s="435"/>
      <c r="I354" s="154">
        <f t="shared" si="332"/>
        <v>17</v>
      </c>
      <c r="J354" s="154">
        <f t="shared" si="333"/>
        <v>2322.4922783609759</v>
      </c>
      <c r="K354" s="155">
        <f t="shared" si="334"/>
        <v>136.61719284476328</v>
      </c>
      <c r="L354" s="438"/>
      <c r="M354" s="154">
        <f t="shared" si="337"/>
        <v>6</v>
      </c>
      <c r="N354" s="463"/>
      <c r="O354" s="463"/>
      <c r="P354" s="95">
        <v>17</v>
      </c>
      <c r="Q354" s="152">
        <v>2322.352941176468</v>
      </c>
      <c r="R354" s="178">
        <f t="shared" si="338"/>
        <v>136.60899653979223</v>
      </c>
      <c r="S354" s="95">
        <f t="shared" si="339"/>
        <v>6</v>
      </c>
      <c r="T354" s="461"/>
      <c r="U354" s="95">
        <v>17</v>
      </c>
      <c r="V354" s="152">
        <v>2293.7142857142835</v>
      </c>
      <c r="W354" s="178">
        <f t="shared" si="340"/>
        <v>134.92436974789902</v>
      </c>
      <c r="X354" s="95">
        <f t="shared" si="341"/>
        <v>7</v>
      </c>
      <c r="Y354" s="461"/>
      <c r="Z354" s="95">
        <v>17</v>
      </c>
      <c r="AA354" s="152">
        <v>2330.6250000000027</v>
      </c>
      <c r="AB354" s="178">
        <f t="shared" si="342"/>
        <v>137.09558823529429</v>
      </c>
      <c r="AC354" s="95">
        <f t="shared" si="343"/>
        <v>6</v>
      </c>
      <c r="AD354" s="461"/>
      <c r="AE354" s="95">
        <v>17</v>
      </c>
      <c r="AF354" s="152">
        <v>2345.0000000000005</v>
      </c>
      <c r="AG354" s="178">
        <f t="shared" si="344"/>
        <v>137.94117647058826</v>
      </c>
      <c r="AH354" s="95">
        <f t="shared" si="345"/>
        <v>6</v>
      </c>
      <c r="AI354" s="461"/>
      <c r="AJ354" s="95">
        <v>17</v>
      </c>
      <c r="AK354" s="152">
        <v>2334.5454545454545</v>
      </c>
      <c r="AL354" s="178">
        <f t="shared" si="346"/>
        <v>137.32620320855614</v>
      </c>
      <c r="AM354" s="95">
        <f t="shared" si="347"/>
        <v>6</v>
      </c>
      <c r="AN354" s="461"/>
      <c r="AO354" s="95">
        <v>17</v>
      </c>
      <c r="AP354" s="152">
        <v>2292.9729729729715</v>
      </c>
      <c r="AQ354" s="178">
        <f t="shared" si="348"/>
        <v>134.88076311605715</v>
      </c>
      <c r="AR354" s="95">
        <f t="shared" si="349"/>
        <v>7</v>
      </c>
      <c r="AS354" s="461"/>
      <c r="AT354" s="95">
        <v>17</v>
      </c>
      <c r="AU354" s="152">
        <v>2338.23529411765</v>
      </c>
      <c r="AV354" s="178">
        <f t="shared" si="350"/>
        <v>137.54325259515588</v>
      </c>
      <c r="AW354" s="95">
        <f t="shared" si="351"/>
        <v>6</v>
      </c>
      <c r="AX354" s="461"/>
    </row>
    <row r="355" spans="2:50" hidden="1">
      <c r="B355" s="435"/>
      <c r="C355" s="95">
        <f t="shared" si="335"/>
        <v>13</v>
      </c>
      <c r="D355" s="95" t="s">
        <v>672</v>
      </c>
      <c r="E355" s="95">
        <v>19</v>
      </c>
      <c r="F355" s="95">
        <v>2400</v>
      </c>
      <c r="G355" s="178">
        <f t="shared" si="336"/>
        <v>126.31578947368421</v>
      </c>
      <c r="H355" s="435"/>
      <c r="I355" s="154">
        <f t="shared" si="332"/>
        <v>19</v>
      </c>
      <c r="J355" s="154">
        <f t="shared" si="333"/>
        <v>2296.2917332436296</v>
      </c>
      <c r="K355" s="155">
        <f t="shared" si="334"/>
        <v>120.85745964440154</v>
      </c>
      <c r="L355" s="438"/>
      <c r="M355" s="154">
        <f t="shared" si="337"/>
        <v>13</v>
      </c>
      <c r="N355" s="463"/>
      <c r="O355" s="463"/>
      <c r="P355" s="95">
        <v>19</v>
      </c>
      <c r="Q355" s="152">
        <v>2290.4347826086955</v>
      </c>
      <c r="R355" s="178">
        <f t="shared" si="338"/>
        <v>120.54919908466819</v>
      </c>
      <c r="S355" s="95">
        <f t="shared" si="339"/>
        <v>13</v>
      </c>
      <c r="T355" s="461"/>
      <c r="U355" s="95">
        <v>19</v>
      </c>
      <c r="V355" s="152">
        <v>2287.4999999999995</v>
      </c>
      <c r="W355" s="178">
        <f t="shared" si="340"/>
        <v>120.39473684210525</v>
      </c>
      <c r="X355" s="95">
        <f t="shared" si="341"/>
        <v>13</v>
      </c>
      <c r="Y355" s="461"/>
      <c r="Z355" s="95">
        <v>19</v>
      </c>
      <c r="AA355" s="152">
        <v>2303.8636363636365</v>
      </c>
      <c r="AB355" s="178">
        <f t="shared" si="342"/>
        <v>121.25598086124403</v>
      </c>
      <c r="AC355" s="95">
        <f t="shared" si="343"/>
        <v>13</v>
      </c>
      <c r="AD355" s="461"/>
      <c r="AE355" s="95">
        <v>19</v>
      </c>
      <c r="AF355" s="152">
        <v>2311.818181818182</v>
      </c>
      <c r="AG355" s="178">
        <f t="shared" si="344"/>
        <v>121.67464114832536</v>
      </c>
      <c r="AH355" s="95">
        <f t="shared" si="345"/>
        <v>12</v>
      </c>
      <c r="AI355" s="461"/>
      <c r="AJ355" s="95">
        <v>19</v>
      </c>
      <c r="AK355" s="152">
        <v>2294.5454545454545</v>
      </c>
      <c r="AL355" s="178">
        <f t="shared" si="346"/>
        <v>120.76555023923444</v>
      </c>
      <c r="AM355" s="95">
        <f t="shared" si="347"/>
        <v>13</v>
      </c>
      <c r="AN355" s="461"/>
      <c r="AO355" s="95">
        <v>19</v>
      </c>
      <c r="AP355" s="152">
        <v>2285.454545454546</v>
      </c>
      <c r="AQ355" s="178">
        <f t="shared" si="348"/>
        <v>120.28708133971294</v>
      </c>
      <c r="AR355" s="95">
        <f t="shared" si="349"/>
        <v>14</v>
      </c>
      <c r="AS355" s="461"/>
      <c r="AT355" s="95">
        <v>19</v>
      </c>
      <c r="AU355" s="152">
        <v>2300.4255319148929</v>
      </c>
      <c r="AV355" s="178">
        <f t="shared" si="350"/>
        <v>121.07502799552067</v>
      </c>
      <c r="AW355" s="95">
        <f t="shared" si="351"/>
        <v>12</v>
      </c>
      <c r="AX355" s="461"/>
    </row>
    <row r="356" spans="2:50" hidden="1">
      <c r="B356" s="435"/>
      <c r="C356" s="95">
        <f t="shared" si="335"/>
        <v>14</v>
      </c>
      <c r="D356" s="95" t="s">
        <v>693</v>
      </c>
      <c r="E356" s="95">
        <v>17</v>
      </c>
      <c r="F356" s="95">
        <v>2400</v>
      </c>
      <c r="G356" s="178">
        <f t="shared" si="336"/>
        <v>141.1764705882353</v>
      </c>
      <c r="H356" s="435"/>
      <c r="I356" s="154">
        <f t="shared" si="332"/>
        <v>17</v>
      </c>
      <c r="J356" s="154">
        <f t="shared" si="333"/>
        <v>2298.2555689008827</v>
      </c>
      <c r="K356" s="155">
        <f t="shared" si="334"/>
        <v>135.19150405299311</v>
      </c>
      <c r="L356" s="438"/>
      <c r="M356" s="154">
        <f t="shared" si="337"/>
        <v>7</v>
      </c>
      <c r="N356" s="463"/>
      <c r="O356" s="463"/>
      <c r="P356" s="95">
        <v>17</v>
      </c>
      <c r="Q356" s="152">
        <v>2290.4347826086955</v>
      </c>
      <c r="R356" s="178">
        <f t="shared" si="338"/>
        <v>134.73145780051149</v>
      </c>
      <c r="S356" s="95">
        <f t="shared" si="339"/>
        <v>7</v>
      </c>
      <c r="T356" s="461"/>
      <c r="U356" s="95">
        <v>17</v>
      </c>
      <c r="V356" s="152">
        <v>2300</v>
      </c>
      <c r="W356" s="178">
        <f t="shared" si="340"/>
        <v>135.29411764705881</v>
      </c>
      <c r="X356" s="95">
        <f t="shared" si="341"/>
        <v>6</v>
      </c>
      <c r="Y356" s="461"/>
      <c r="Z356" s="95">
        <v>17</v>
      </c>
      <c r="AA356" s="152">
        <v>2287.1641791044776</v>
      </c>
      <c r="AB356" s="178">
        <f t="shared" si="342"/>
        <v>134.53906935908691</v>
      </c>
      <c r="AC356" s="95">
        <f t="shared" si="343"/>
        <v>7</v>
      </c>
      <c r="AD356" s="461"/>
      <c r="AE356" s="95">
        <v>17</v>
      </c>
      <c r="AF356" s="152">
        <v>2318.8888888888887</v>
      </c>
      <c r="AG356" s="178">
        <f t="shared" si="344"/>
        <v>136.40522875816993</v>
      </c>
      <c r="AH356" s="95">
        <f t="shared" si="345"/>
        <v>7</v>
      </c>
      <c r="AI356" s="461"/>
      <c r="AJ356" s="95">
        <v>17</v>
      </c>
      <c r="AK356" s="152">
        <v>2304.2307692307686</v>
      </c>
      <c r="AL356" s="178">
        <f t="shared" si="346"/>
        <v>135.54298642533934</v>
      </c>
      <c r="AM356" s="95">
        <f t="shared" si="347"/>
        <v>7</v>
      </c>
      <c r="AN356" s="461"/>
      <c r="AO356" s="95">
        <v>17</v>
      </c>
      <c r="AP356" s="152">
        <v>2295.428571428572</v>
      </c>
      <c r="AQ356" s="178">
        <f t="shared" si="348"/>
        <v>135.02521008403366</v>
      </c>
      <c r="AR356" s="95">
        <f t="shared" si="349"/>
        <v>6</v>
      </c>
      <c r="AS356" s="461"/>
      <c r="AT356" s="95">
        <v>17</v>
      </c>
      <c r="AU356" s="152">
        <v>2291.6417910447763</v>
      </c>
      <c r="AV356" s="178">
        <f t="shared" si="350"/>
        <v>134.80245829675155</v>
      </c>
      <c r="AW356" s="95">
        <f t="shared" si="351"/>
        <v>7</v>
      </c>
      <c r="AX356" s="461"/>
    </row>
    <row r="357" spans="2:50" hidden="1">
      <c r="B357" s="435"/>
      <c r="C357" s="95">
        <f t="shared" si="335"/>
        <v>15</v>
      </c>
      <c r="D357" s="95" t="s">
        <v>694</v>
      </c>
      <c r="E357" s="95">
        <v>14</v>
      </c>
      <c r="F357" s="95">
        <v>2400</v>
      </c>
      <c r="G357" s="178">
        <f t="shared" si="336"/>
        <v>171.42857142857142</v>
      </c>
      <c r="H357" s="435"/>
      <c r="I357" s="154">
        <f t="shared" si="332"/>
        <v>14</v>
      </c>
      <c r="J357" s="154">
        <f t="shared" si="333"/>
        <v>2291.7782594659993</v>
      </c>
      <c r="K357" s="155">
        <f t="shared" si="334"/>
        <v>163.69844710471423</v>
      </c>
      <c r="L357" s="438"/>
      <c r="M357" s="154">
        <f t="shared" si="337"/>
        <v>3</v>
      </c>
      <c r="N357" s="463"/>
      <c r="O357" s="463"/>
      <c r="P357" s="95">
        <v>14</v>
      </c>
      <c r="Q357" s="152">
        <v>2288.1513754861016</v>
      </c>
      <c r="R357" s="178">
        <f t="shared" si="338"/>
        <v>163.43938396329298</v>
      </c>
      <c r="S357" s="95">
        <f t="shared" si="339"/>
        <v>3</v>
      </c>
      <c r="T357" s="461"/>
      <c r="U357" s="95">
        <v>14</v>
      </c>
      <c r="V357" s="152">
        <v>2286.0486322188458</v>
      </c>
      <c r="W357" s="178">
        <f t="shared" si="340"/>
        <v>163.28918801563185</v>
      </c>
      <c r="X357" s="95">
        <f t="shared" si="341"/>
        <v>3</v>
      </c>
      <c r="Y357" s="461"/>
      <c r="Z357" s="95">
        <v>14</v>
      </c>
      <c r="AA357" s="152">
        <v>2298.6436855670104</v>
      </c>
      <c r="AB357" s="178">
        <f t="shared" si="342"/>
        <v>164.1888346833579</v>
      </c>
      <c r="AC357" s="95">
        <f t="shared" si="343"/>
        <v>3</v>
      </c>
      <c r="AD357" s="461"/>
      <c r="AE357" s="95">
        <v>14</v>
      </c>
      <c r="AF357" s="152">
        <v>2299.6002906976737</v>
      </c>
      <c r="AG357" s="178">
        <f t="shared" si="344"/>
        <v>164.25716362126241</v>
      </c>
      <c r="AH357" s="95">
        <f t="shared" si="345"/>
        <v>2</v>
      </c>
      <c r="AI357" s="461"/>
      <c r="AJ357" s="95">
        <v>14</v>
      </c>
      <c r="AK357" s="152">
        <v>2293.1460674157306</v>
      </c>
      <c r="AL357" s="178">
        <f t="shared" si="346"/>
        <v>163.79614767255219</v>
      </c>
      <c r="AM357" s="95">
        <f t="shared" si="347"/>
        <v>2</v>
      </c>
      <c r="AN357" s="461"/>
      <c r="AO357" s="95">
        <v>14</v>
      </c>
      <c r="AP357" s="152">
        <v>2287.6282051282046</v>
      </c>
      <c r="AQ357" s="178">
        <f t="shared" si="348"/>
        <v>163.40201465201463</v>
      </c>
      <c r="AR357" s="95">
        <f t="shared" si="349"/>
        <v>3</v>
      </c>
      <c r="AS357" s="461"/>
      <c r="AT357" s="95">
        <v>14</v>
      </c>
      <c r="AU357" s="152">
        <v>2289.2295597484276</v>
      </c>
      <c r="AV357" s="178">
        <f t="shared" si="350"/>
        <v>163.51639712488767</v>
      </c>
      <c r="AW357" s="95">
        <f t="shared" si="351"/>
        <v>3</v>
      </c>
      <c r="AX357" s="461"/>
    </row>
    <row r="358" spans="2:50" hidden="1">
      <c r="B358" s="435"/>
      <c r="C358" s="95">
        <f t="shared" si="335"/>
        <v>16</v>
      </c>
      <c r="D358" s="95" t="s">
        <v>703</v>
      </c>
      <c r="E358" s="95">
        <v>13</v>
      </c>
      <c r="F358" s="95">
        <v>2400</v>
      </c>
      <c r="G358" s="178">
        <f t="shared" si="336"/>
        <v>184.61538461538461</v>
      </c>
      <c r="H358" s="435"/>
      <c r="I358" s="154">
        <f t="shared" si="332"/>
        <v>13</v>
      </c>
      <c r="J358" s="154">
        <f t="shared" si="333"/>
        <v>2293.177892074757</v>
      </c>
      <c r="K358" s="155">
        <f t="shared" si="334"/>
        <v>176.39829939036593</v>
      </c>
      <c r="L358" s="438"/>
      <c r="M358" s="154">
        <f t="shared" si="337"/>
        <v>1</v>
      </c>
      <c r="N358" s="463"/>
      <c r="O358" s="463"/>
      <c r="P358" s="95">
        <v>13</v>
      </c>
      <c r="Q358" s="152">
        <v>2289.0909090909099</v>
      </c>
      <c r="R358" s="178">
        <f t="shared" si="338"/>
        <v>176.08391608391614</v>
      </c>
      <c r="S358" s="95">
        <f t="shared" si="339"/>
        <v>1</v>
      </c>
      <c r="T358" s="461"/>
      <c r="U358" s="95">
        <v>13</v>
      </c>
      <c r="V358" s="152">
        <v>2291.020408163266</v>
      </c>
      <c r="W358" s="178">
        <f t="shared" si="340"/>
        <v>176.232339089482</v>
      </c>
      <c r="X358" s="95">
        <f t="shared" si="341"/>
        <v>1</v>
      </c>
      <c r="Y358" s="461"/>
      <c r="Z358" s="95">
        <v>13</v>
      </c>
      <c r="AA358" s="152">
        <v>2303.2258064516122</v>
      </c>
      <c r="AB358" s="178">
        <f t="shared" si="342"/>
        <v>177.17121588089324</v>
      </c>
      <c r="AC358" s="95">
        <f t="shared" si="343"/>
        <v>1</v>
      </c>
      <c r="AD358" s="461"/>
      <c r="AE358" s="95">
        <v>13</v>
      </c>
      <c r="AF358" s="152">
        <v>2282.3684210526326</v>
      </c>
      <c r="AG358" s="178">
        <f t="shared" si="344"/>
        <v>175.56680161943328</v>
      </c>
      <c r="AH358" s="95">
        <f t="shared" si="345"/>
        <v>1</v>
      </c>
      <c r="AI358" s="461"/>
      <c r="AJ358" s="95">
        <v>13</v>
      </c>
      <c r="AK358" s="152">
        <v>2296.6666666666661</v>
      </c>
      <c r="AL358" s="178">
        <f t="shared" si="346"/>
        <v>176.66666666666663</v>
      </c>
      <c r="AM358" s="95">
        <f t="shared" si="347"/>
        <v>1</v>
      </c>
      <c r="AN358" s="461"/>
      <c r="AO358" s="95">
        <v>13</v>
      </c>
      <c r="AP358" s="152">
        <v>2288.8421052631584</v>
      </c>
      <c r="AQ358" s="178">
        <f t="shared" si="348"/>
        <v>176.06477732793525</v>
      </c>
      <c r="AR358" s="95">
        <f t="shared" si="349"/>
        <v>1</v>
      </c>
      <c r="AS358" s="461"/>
      <c r="AT358" s="95">
        <v>13</v>
      </c>
      <c r="AU358" s="152">
        <v>2301.0309278350524</v>
      </c>
      <c r="AV358" s="178">
        <f t="shared" si="350"/>
        <v>177.00237906423479</v>
      </c>
      <c r="AW358" s="95">
        <f t="shared" si="351"/>
        <v>1</v>
      </c>
      <c r="AX358" s="461"/>
    </row>
    <row r="359" spans="2:50" hidden="1">
      <c r="B359" s="435"/>
      <c r="C359" s="95">
        <f t="shared" si="335"/>
        <v>17</v>
      </c>
      <c r="D359" s="95" t="s">
        <v>839</v>
      </c>
      <c r="E359" s="95">
        <v>21</v>
      </c>
      <c r="F359" s="95">
        <v>2400</v>
      </c>
      <c r="G359" s="178">
        <f t="shared" si="336"/>
        <v>114.28571428571429</v>
      </c>
      <c r="H359" s="435"/>
      <c r="I359" s="154">
        <f t="shared" si="332"/>
        <v>21</v>
      </c>
      <c r="J359" s="154">
        <f t="shared" si="333"/>
        <v>2292.1981037896012</v>
      </c>
      <c r="K359" s="155">
        <f t="shared" si="334"/>
        <v>109.15229065664768</v>
      </c>
      <c r="L359" s="438"/>
      <c r="M359" s="154">
        <f t="shared" si="337"/>
        <v>17</v>
      </c>
      <c r="N359" s="463"/>
      <c r="O359" s="463"/>
      <c r="P359" s="95">
        <v>21</v>
      </c>
      <c r="Q359" s="152">
        <v>2291.3445378151255</v>
      </c>
      <c r="R359" s="178">
        <f t="shared" si="338"/>
        <v>109.11164465786312</v>
      </c>
      <c r="S359" s="95">
        <f t="shared" si="339"/>
        <v>17</v>
      </c>
      <c r="T359" s="461"/>
      <c r="U359" s="95">
        <v>21</v>
      </c>
      <c r="V359" s="152">
        <v>2301.0714285714284</v>
      </c>
      <c r="W359" s="178">
        <f t="shared" si="340"/>
        <v>109.57482993197279</v>
      </c>
      <c r="X359" s="95">
        <f t="shared" si="341"/>
        <v>17</v>
      </c>
      <c r="Y359" s="461"/>
      <c r="Z359" s="95">
        <v>21</v>
      </c>
      <c r="AA359" s="152">
        <v>2291.2083049693651</v>
      </c>
      <c r="AB359" s="178">
        <f t="shared" si="342"/>
        <v>109.10515737949358</v>
      </c>
      <c r="AC359" s="95">
        <f t="shared" si="343"/>
        <v>17</v>
      </c>
      <c r="AD359" s="461"/>
      <c r="AE359" s="95">
        <v>21</v>
      </c>
      <c r="AF359" s="152">
        <v>2287.659574468084</v>
      </c>
      <c r="AG359" s="178">
        <f t="shared" si="344"/>
        <v>108.9361702127659</v>
      </c>
      <c r="AH359" s="95">
        <f t="shared" si="345"/>
        <v>17</v>
      </c>
      <c r="AI359" s="461"/>
      <c r="AJ359" s="95">
        <v>21</v>
      </c>
      <c r="AK359" s="152">
        <v>2289.1525423728813</v>
      </c>
      <c r="AL359" s="178">
        <f t="shared" si="346"/>
        <v>109.00726392251815</v>
      </c>
      <c r="AM359" s="95">
        <f t="shared" si="347"/>
        <v>17</v>
      </c>
      <c r="AN359" s="461"/>
      <c r="AO359" s="95">
        <v>21</v>
      </c>
      <c r="AP359" s="152">
        <v>2289.5556014882177</v>
      </c>
      <c r="AQ359" s="178">
        <f t="shared" si="348"/>
        <v>109.02645721372465</v>
      </c>
      <c r="AR359" s="95">
        <f t="shared" si="349"/>
        <v>17</v>
      </c>
      <c r="AS359" s="461"/>
      <c r="AT359" s="95">
        <v>21</v>
      </c>
      <c r="AU359" s="152">
        <v>2295.3947368421059</v>
      </c>
      <c r="AV359" s="178">
        <f t="shared" si="350"/>
        <v>109.30451127819552</v>
      </c>
      <c r="AW359" s="95">
        <f t="shared" si="351"/>
        <v>17</v>
      </c>
      <c r="AX359" s="461"/>
    </row>
    <row r="360" spans="2:50" hidden="1">
      <c r="B360" s="435"/>
      <c r="C360" s="95">
        <f t="shared" si="335"/>
        <v>18</v>
      </c>
      <c r="D360" s="95"/>
      <c r="E360" s="95"/>
      <c r="F360" s="95"/>
      <c r="G360" s="178"/>
      <c r="H360" s="435"/>
      <c r="I360" s="154" t="str">
        <f t="shared" si="332"/>
        <v/>
      </c>
      <c r="J360" s="154" t="str">
        <f t="shared" si="333"/>
        <v/>
      </c>
      <c r="K360" s="155" t="str">
        <f t="shared" si="334"/>
        <v/>
      </c>
      <c r="L360" s="439"/>
      <c r="M360" s="154" t="str">
        <f t="shared" si="337"/>
        <v/>
      </c>
      <c r="N360" s="447"/>
      <c r="O360" s="447"/>
      <c r="P360" s="95"/>
      <c r="Q360" s="152"/>
      <c r="R360" s="178" t="str">
        <f t="shared" si="338"/>
        <v/>
      </c>
      <c r="S360" s="95" t="str">
        <f t="shared" si="339"/>
        <v/>
      </c>
      <c r="T360" s="462"/>
      <c r="U360" s="95"/>
      <c r="V360" s="152"/>
      <c r="W360" s="178" t="str">
        <f t="shared" si="340"/>
        <v/>
      </c>
      <c r="X360" s="95" t="str">
        <f t="shared" si="341"/>
        <v/>
      </c>
      <c r="Y360" s="462"/>
      <c r="Z360" s="95"/>
      <c r="AA360" s="152"/>
      <c r="AB360" s="178" t="str">
        <f t="shared" si="342"/>
        <v/>
      </c>
      <c r="AC360" s="95" t="str">
        <f t="shared" si="343"/>
        <v/>
      </c>
      <c r="AD360" s="462"/>
      <c r="AE360" s="95"/>
      <c r="AF360" s="152"/>
      <c r="AG360" s="178" t="str">
        <f t="shared" si="344"/>
        <v/>
      </c>
      <c r="AH360" s="95" t="str">
        <f t="shared" si="345"/>
        <v/>
      </c>
      <c r="AI360" s="462"/>
      <c r="AJ360" s="95"/>
      <c r="AK360" s="152"/>
      <c r="AL360" s="178" t="str">
        <f t="shared" si="346"/>
        <v/>
      </c>
      <c r="AM360" s="95" t="str">
        <f t="shared" si="347"/>
        <v/>
      </c>
      <c r="AN360" s="462"/>
      <c r="AO360" s="95"/>
      <c r="AP360" s="152"/>
      <c r="AQ360" s="178" t="str">
        <f t="shared" si="348"/>
        <v/>
      </c>
      <c r="AR360" s="95" t="str">
        <f t="shared" si="349"/>
        <v/>
      </c>
      <c r="AS360" s="462"/>
      <c r="AT360" s="95"/>
      <c r="AU360" s="152"/>
      <c r="AV360" s="178" t="str">
        <f t="shared" si="350"/>
        <v/>
      </c>
      <c r="AW360" s="95" t="str">
        <f t="shared" si="351"/>
        <v/>
      </c>
      <c r="AX360" s="462"/>
    </row>
    <row r="361" spans="2:50" ht="15.75" hidden="1">
      <c r="B361" s="443" t="s">
        <v>167</v>
      </c>
      <c r="C361" s="444"/>
      <c r="D361" s="444"/>
      <c r="E361" s="444"/>
      <c r="F361" s="444"/>
      <c r="G361" s="444"/>
      <c r="H361" s="444"/>
      <c r="I361" s="151"/>
      <c r="J361" s="151"/>
      <c r="K361" s="151"/>
      <c r="L361" s="151"/>
      <c r="M361" s="151"/>
      <c r="N361" s="433" t="s">
        <v>159</v>
      </c>
      <c r="O361" s="446" t="s">
        <v>106</v>
      </c>
      <c r="P361" s="448">
        <f>AT338+1</f>
        <v>45979</v>
      </c>
      <c r="Q361" s="435"/>
      <c r="R361" s="435"/>
      <c r="S361" s="435"/>
      <c r="T361" s="435"/>
      <c r="U361" s="448">
        <f>P361+1</f>
        <v>45980</v>
      </c>
      <c r="V361" s="435"/>
      <c r="W361" s="435"/>
      <c r="X361" s="435"/>
      <c r="Y361" s="435"/>
      <c r="Z361" s="448">
        <f>U361+1</f>
        <v>45981</v>
      </c>
      <c r="AA361" s="435"/>
      <c r="AB361" s="435"/>
      <c r="AC361" s="435"/>
      <c r="AD361" s="435"/>
      <c r="AE361" s="448">
        <f>Z361+1</f>
        <v>45982</v>
      </c>
      <c r="AF361" s="435"/>
      <c r="AG361" s="435"/>
      <c r="AH361" s="435"/>
      <c r="AI361" s="435"/>
      <c r="AJ361" s="448">
        <f>AE361+1</f>
        <v>45983</v>
      </c>
      <c r="AK361" s="435"/>
      <c r="AL361" s="435"/>
      <c r="AM361" s="435"/>
      <c r="AN361" s="435"/>
      <c r="AO361" s="448">
        <f>AJ361+1</f>
        <v>45984</v>
      </c>
      <c r="AP361" s="435"/>
      <c r="AQ361" s="435"/>
      <c r="AR361" s="435"/>
      <c r="AS361" s="435"/>
      <c r="AT361" s="448">
        <f>AO361+1</f>
        <v>45985</v>
      </c>
      <c r="AU361" s="435"/>
      <c r="AV361" s="435"/>
      <c r="AW361" s="435"/>
      <c r="AX361" s="435"/>
    </row>
    <row r="362" spans="2:50" ht="15.75" hidden="1">
      <c r="B362" s="445"/>
      <c r="C362" s="445"/>
      <c r="D362" s="445"/>
      <c r="E362" s="445"/>
      <c r="F362" s="445"/>
      <c r="G362" s="445"/>
      <c r="H362" s="445"/>
      <c r="I362" s="151"/>
      <c r="J362" s="151"/>
      <c r="K362" s="151"/>
      <c r="L362" s="151"/>
      <c r="M362" s="151"/>
      <c r="N362" s="433"/>
      <c r="O362" s="447"/>
      <c r="P362" s="448" t="s">
        <v>120</v>
      </c>
      <c r="Q362" s="435"/>
      <c r="R362" s="435"/>
      <c r="S362" s="435"/>
      <c r="T362" s="435"/>
      <c r="U362" s="448" t="s">
        <v>114</v>
      </c>
      <c r="V362" s="435"/>
      <c r="W362" s="435"/>
      <c r="X362" s="435"/>
      <c r="Y362" s="435"/>
      <c r="Z362" s="448" t="s">
        <v>115</v>
      </c>
      <c r="AA362" s="435"/>
      <c r="AB362" s="435"/>
      <c r="AC362" s="435"/>
      <c r="AD362" s="435"/>
      <c r="AE362" s="448" t="s">
        <v>116</v>
      </c>
      <c r="AF362" s="435"/>
      <c r="AG362" s="435"/>
      <c r="AH362" s="435"/>
      <c r="AI362" s="435"/>
      <c r="AJ362" s="448" t="s">
        <v>117</v>
      </c>
      <c r="AK362" s="435"/>
      <c r="AL362" s="435"/>
      <c r="AM362" s="435"/>
      <c r="AN362" s="435"/>
      <c r="AO362" s="448" t="s">
        <v>118</v>
      </c>
      <c r="AP362" s="435"/>
      <c r="AQ362" s="435"/>
      <c r="AR362" s="435"/>
      <c r="AS362" s="435"/>
      <c r="AT362" s="448" t="s">
        <v>119</v>
      </c>
      <c r="AU362" s="435"/>
      <c r="AV362" s="435"/>
      <c r="AW362" s="435"/>
      <c r="AX362" s="435"/>
    </row>
    <row r="363" spans="2:50" hidden="1">
      <c r="B363" s="433" t="s">
        <v>155</v>
      </c>
      <c r="C363" s="433" t="s">
        <v>147</v>
      </c>
      <c r="D363" s="433"/>
      <c r="E363" s="433" t="s">
        <v>149</v>
      </c>
      <c r="F363" s="433"/>
      <c r="G363" s="433"/>
      <c r="H363" s="440" t="s">
        <v>156</v>
      </c>
      <c r="I363" s="434" t="s">
        <v>225</v>
      </c>
      <c r="J363" s="434"/>
      <c r="K363" s="434"/>
      <c r="L363" s="434" t="s">
        <v>156</v>
      </c>
      <c r="M363" s="434" t="s">
        <v>168</v>
      </c>
      <c r="N363" s="446"/>
      <c r="O363" s="446" t="s">
        <v>158</v>
      </c>
      <c r="P363" s="430" t="s">
        <v>152</v>
      </c>
      <c r="Q363" s="431"/>
      <c r="R363" s="431"/>
      <c r="S363" s="432"/>
      <c r="T363" s="433" t="s">
        <v>156</v>
      </c>
      <c r="U363" s="430" t="s">
        <v>152</v>
      </c>
      <c r="V363" s="431"/>
      <c r="W363" s="431"/>
      <c r="X363" s="432"/>
      <c r="Y363" s="433" t="s">
        <v>156</v>
      </c>
      <c r="Z363" s="430" t="s">
        <v>152</v>
      </c>
      <c r="AA363" s="431"/>
      <c r="AB363" s="431"/>
      <c r="AC363" s="432"/>
      <c r="AD363" s="433" t="s">
        <v>156</v>
      </c>
      <c r="AE363" s="430" t="s">
        <v>152</v>
      </c>
      <c r="AF363" s="431"/>
      <c r="AG363" s="431"/>
      <c r="AH363" s="432"/>
      <c r="AI363" s="433" t="s">
        <v>156</v>
      </c>
      <c r="AJ363" s="430" t="s">
        <v>152</v>
      </c>
      <c r="AK363" s="431"/>
      <c r="AL363" s="431"/>
      <c r="AM363" s="432"/>
      <c r="AN363" s="433" t="s">
        <v>156</v>
      </c>
      <c r="AO363" s="430" t="s">
        <v>152</v>
      </c>
      <c r="AP363" s="431"/>
      <c r="AQ363" s="431"/>
      <c r="AR363" s="432"/>
      <c r="AS363" s="433" t="s">
        <v>156</v>
      </c>
      <c r="AT363" s="430" t="s">
        <v>152</v>
      </c>
      <c r="AU363" s="431"/>
      <c r="AV363" s="431"/>
      <c r="AW363" s="432"/>
      <c r="AX363" s="433" t="s">
        <v>156</v>
      </c>
    </row>
    <row r="364" spans="2:50" hidden="1">
      <c r="B364" s="433"/>
      <c r="C364" s="433"/>
      <c r="D364" s="433"/>
      <c r="E364" s="433" t="s">
        <v>148</v>
      </c>
      <c r="F364" s="433"/>
      <c r="G364" s="433"/>
      <c r="H364" s="441"/>
      <c r="I364" s="434" t="s">
        <v>148</v>
      </c>
      <c r="J364" s="434"/>
      <c r="K364" s="434"/>
      <c r="L364" s="434"/>
      <c r="M364" s="434"/>
      <c r="N364" s="463"/>
      <c r="O364" s="463"/>
      <c r="P364" s="430" t="s">
        <v>153</v>
      </c>
      <c r="Q364" s="431"/>
      <c r="R364" s="431"/>
      <c r="S364" s="432"/>
      <c r="T364" s="433"/>
      <c r="U364" s="430" t="s">
        <v>153</v>
      </c>
      <c r="V364" s="431"/>
      <c r="W364" s="431"/>
      <c r="X364" s="432"/>
      <c r="Y364" s="433"/>
      <c r="Z364" s="430" t="s">
        <v>153</v>
      </c>
      <c r="AA364" s="431"/>
      <c r="AB364" s="431"/>
      <c r="AC364" s="432"/>
      <c r="AD364" s="433"/>
      <c r="AE364" s="430" t="s">
        <v>153</v>
      </c>
      <c r="AF364" s="431"/>
      <c r="AG364" s="431"/>
      <c r="AH364" s="432"/>
      <c r="AI364" s="433"/>
      <c r="AJ364" s="430" t="s">
        <v>153</v>
      </c>
      <c r="AK364" s="431"/>
      <c r="AL364" s="431"/>
      <c r="AM364" s="432"/>
      <c r="AN364" s="433"/>
      <c r="AO364" s="430" t="s">
        <v>153</v>
      </c>
      <c r="AP364" s="431"/>
      <c r="AQ364" s="431"/>
      <c r="AR364" s="432"/>
      <c r="AS364" s="433"/>
      <c r="AT364" s="430" t="s">
        <v>153</v>
      </c>
      <c r="AU364" s="431"/>
      <c r="AV364" s="431"/>
      <c r="AW364" s="432"/>
      <c r="AX364" s="433"/>
    </row>
    <row r="365" spans="2:50" hidden="1">
      <c r="B365" s="433"/>
      <c r="C365" s="433"/>
      <c r="D365" s="433"/>
      <c r="E365" s="94" t="s">
        <v>150</v>
      </c>
      <c r="F365" s="94" t="s">
        <v>151</v>
      </c>
      <c r="G365" s="94" t="s">
        <v>154</v>
      </c>
      <c r="H365" s="442"/>
      <c r="I365" s="153" t="s">
        <v>150</v>
      </c>
      <c r="J365" s="153" t="s">
        <v>151</v>
      </c>
      <c r="K365" s="153" t="s">
        <v>154</v>
      </c>
      <c r="L365" s="434"/>
      <c r="M365" s="434"/>
      <c r="N365" s="463"/>
      <c r="O365" s="463"/>
      <c r="P365" s="94" t="s">
        <v>150</v>
      </c>
      <c r="Q365" s="94" t="s">
        <v>151</v>
      </c>
      <c r="R365" s="94" t="s">
        <v>154</v>
      </c>
      <c r="S365" s="94" t="s">
        <v>168</v>
      </c>
      <c r="T365" s="433"/>
      <c r="U365" s="94" t="s">
        <v>150</v>
      </c>
      <c r="V365" s="94" t="s">
        <v>151</v>
      </c>
      <c r="W365" s="94" t="s">
        <v>154</v>
      </c>
      <c r="X365" s="94" t="s">
        <v>168</v>
      </c>
      <c r="Y365" s="433"/>
      <c r="Z365" s="94" t="s">
        <v>150</v>
      </c>
      <c r="AA365" s="94" t="s">
        <v>151</v>
      </c>
      <c r="AB365" s="94" t="s">
        <v>154</v>
      </c>
      <c r="AC365" s="94" t="s">
        <v>168</v>
      </c>
      <c r="AD365" s="433"/>
      <c r="AE365" s="94" t="s">
        <v>150</v>
      </c>
      <c r="AF365" s="94" t="s">
        <v>151</v>
      </c>
      <c r="AG365" s="94" t="s">
        <v>154</v>
      </c>
      <c r="AH365" s="94" t="s">
        <v>168</v>
      </c>
      <c r="AI365" s="433"/>
      <c r="AJ365" s="94" t="s">
        <v>150</v>
      </c>
      <c r="AK365" s="94" t="s">
        <v>151</v>
      </c>
      <c r="AL365" s="94" t="s">
        <v>154</v>
      </c>
      <c r="AM365" s="94" t="s">
        <v>168</v>
      </c>
      <c r="AN365" s="433"/>
      <c r="AO365" s="94" t="s">
        <v>150</v>
      </c>
      <c r="AP365" s="94" t="s">
        <v>151</v>
      </c>
      <c r="AQ365" s="94" t="s">
        <v>154</v>
      </c>
      <c r="AR365" s="94" t="s">
        <v>168</v>
      </c>
      <c r="AS365" s="433"/>
      <c r="AT365" s="94" t="s">
        <v>150</v>
      </c>
      <c r="AU365" s="94" t="s">
        <v>151</v>
      </c>
      <c r="AV365" s="94" t="s">
        <v>154</v>
      </c>
      <c r="AW365" s="94" t="s">
        <v>168</v>
      </c>
      <c r="AX365" s="433"/>
    </row>
    <row r="366" spans="2:50" hidden="1">
      <c r="B366" s="435" t="s">
        <v>234</v>
      </c>
      <c r="C366" s="95">
        <f>C343</f>
        <v>1</v>
      </c>
      <c r="D366" s="95" t="s">
        <v>428</v>
      </c>
      <c r="E366" s="95">
        <v>20</v>
      </c>
      <c r="F366" s="95">
        <v>2400</v>
      </c>
      <c r="G366" s="178">
        <f>F366/E366</f>
        <v>120</v>
      </c>
      <c r="H366" s="435">
        <f>AVERAGE(G366:G383)</f>
        <v>140.37599321700577</v>
      </c>
      <c r="I366" s="154">
        <f t="shared" ref="I366:I383" si="352">IFERROR(AVERAGE(P366,U366,Z366,AE366,AJ366,AO366,AT366),"")</f>
        <v>20</v>
      </c>
      <c r="J366" s="154">
        <f t="shared" ref="J366:J383" si="353">IFERROR(AVERAGE(Q366,V366,AA366,AF366,AK366,AP366,AU366),"")</f>
        <v>2299.1052038088674</v>
      </c>
      <c r="K366" s="155">
        <f t="shared" ref="K366:K383" si="354">IFERROR(AVERAGE(R366,W366,AB366,AG366,AL366,AQ366,AV366),"")</f>
        <v>114.95526019044335</v>
      </c>
      <c r="L366" s="437">
        <f>IFERROR(AVERAGE(K366:K383),"-")</f>
        <v>134.34252641192288</v>
      </c>
      <c r="M366" s="154">
        <f>IFERROR(RANK(K366, K$366:K$383),"")</f>
        <v>16</v>
      </c>
      <c r="N366" s="463"/>
      <c r="O366" s="463"/>
      <c r="P366" s="95">
        <v>20</v>
      </c>
      <c r="Q366" s="152">
        <v>2292.43822843823</v>
      </c>
      <c r="R366" s="178">
        <f>IFERROR(Q366/P366,"")</f>
        <v>114.62191142191151</v>
      </c>
      <c r="S366" s="95">
        <f>IFERROR(RANK(R366, R$366:R$383),"")</f>
        <v>16</v>
      </c>
      <c r="T366" s="460">
        <f>AVERAGE(R366:R383)</f>
        <v>134.38740263213651</v>
      </c>
      <c r="U366" s="95">
        <v>20</v>
      </c>
      <c r="V366" s="152">
        <v>2299.5000000000014</v>
      </c>
      <c r="W366" s="178">
        <f>IFERROR(V366/U366,"")</f>
        <v>114.97500000000007</v>
      </c>
      <c r="X366" s="95">
        <f>IFERROR(RANK(W366, W$366:W$383),"")</f>
        <v>15</v>
      </c>
      <c r="Y366" s="460">
        <f>AVERAGE(W366:W383)</f>
        <v>134.14454154921359</v>
      </c>
      <c r="Z366" s="95">
        <v>20</v>
      </c>
      <c r="AA366" s="152">
        <v>2285.038167938932</v>
      </c>
      <c r="AB366" s="178">
        <f>IFERROR(AA366/Z366,"")</f>
        <v>114.2519083969466</v>
      </c>
      <c r="AC366" s="95">
        <f>IFERROR(RANK(AB366, AB$366:AB$383),"")</f>
        <v>16</v>
      </c>
      <c r="AD366" s="460">
        <f>AVERAGE(AB366:AB383)</f>
        <v>134.27005588973626</v>
      </c>
      <c r="AE366" s="95">
        <v>20</v>
      </c>
      <c r="AF366" s="152">
        <v>2303.1192660550455</v>
      </c>
      <c r="AG366" s="178">
        <f>IFERROR(AF366/AE366,"")</f>
        <v>115.15596330275227</v>
      </c>
      <c r="AH366" s="95">
        <f>IFERROR(RANK(AG366, AG$366:AG$383),"")</f>
        <v>16</v>
      </c>
      <c r="AI366" s="460">
        <f>AVERAGE(AG366:AG383)</f>
        <v>134.41376975547075</v>
      </c>
      <c r="AJ366" s="95">
        <v>20</v>
      </c>
      <c r="AK366" s="152">
        <v>2300.5555555555552</v>
      </c>
      <c r="AL366" s="178">
        <f>IFERROR(AK366/AJ366,"")</f>
        <v>115.02777777777776</v>
      </c>
      <c r="AM366" s="95">
        <f>IFERROR(RANK(AL366, AL$366:AL$383),"")</f>
        <v>16</v>
      </c>
      <c r="AN366" s="460">
        <f>AVERAGE(AL366:AL383)</f>
        <v>134.47638959426726</v>
      </c>
      <c r="AO366" s="95">
        <v>20</v>
      </c>
      <c r="AP366" s="152">
        <v>2308.6236702127671</v>
      </c>
      <c r="AQ366" s="178">
        <f>IFERROR(AP366/AO366,"")</f>
        <v>115.43118351063836</v>
      </c>
      <c r="AR366" s="95">
        <f>IFERROR(RANK(AQ366, AQ$366:AQ$383),"")</f>
        <v>15</v>
      </c>
      <c r="AS366" s="460">
        <f>AVERAGE(AQ366:AQ383)</f>
        <v>134.30491320181886</v>
      </c>
      <c r="AT366" s="95">
        <v>20</v>
      </c>
      <c r="AU366" s="152">
        <v>2304.4615384615399</v>
      </c>
      <c r="AV366" s="178">
        <f>IFERROR(AU366/AT366,"")</f>
        <v>115.223076923077</v>
      </c>
      <c r="AW366" s="95">
        <f>IFERROR(RANK(AV366, AV$366:AV$383),"")</f>
        <v>15</v>
      </c>
      <c r="AX366" s="460">
        <f>AVERAGE(AV366:AV383)</f>
        <v>134.40061226081673</v>
      </c>
    </row>
    <row r="367" spans="2:50" hidden="1">
      <c r="B367" s="435"/>
      <c r="C367" s="95">
        <f t="shared" ref="C367:C383" si="355">C344</f>
        <v>2</v>
      </c>
      <c r="D367" s="95" t="s">
        <v>429</v>
      </c>
      <c r="E367" s="95">
        <v>18</v>
      </c>
      <c r="F367" s="95">
        <v>2400</v>
      </c>
      <c r="G367" s="178">
        <f t="shared" ref="G367:G382" si="356">F367/E367</f>
        <v>133.33333333333334</v>
      </c>
      <c r="H367" s="435"/>
      <c r="I367" s="154">
        <f t="shared" si="352"/>
        <v>18</v>
      </c>
      <c r="J367" s="154">
        <f t="shared" si="353"/>
        <v>2290.4306179106675</v>
      </c>
      <c r="K367" s="155">
        <f t="shared" si="354"/>
        <v>127.24614543948154</v>
      </c>
      <c r="L367" s="438"/>
      <c r="M367" s="154">
        <f t="shared" ref="M367:M383" si="357">IFERROR(RANK(K367, K$366:K$383),"")</f>
        <v>11</v>
      </c>
      <c r="N367" s="463"/>
      <c r="O367" s="463"/>
      <c r="P367" s="95">
        <v>18</v>
      </c>
      <c r="Q367" s="152">
        <v>2282.9787234042556</v>
      </c>
      <c r="R367" s="178">
        <f t="shared" ref="R367:R383" si="358">IFERROR(Q367/P367,"")</f>
        <v>126.83215130023642</v>
      </c>
      <c r="S367" s="95">
        <f t="shared" ref="S367:S383" si="359">IFERROR(RANK(R367, R$366:R$383),"")</f>
        <v>11</v>
      </c>
      <c r="T367" s="461"/>
      <c r="U367" s="95">
        <v>18</v>
      </c>
      <c r="V367" s="152">
        <v>2289.7777777777778</v>
      </c>
      <c r="W367" s="178">
        <f t="shared" ref="W367:W383" si="360">IFERROR(V367/U367,"")</f>
        <v>127.20987654320987</v>
      </c>
      <c r="X367" s="95">
        <f t="shared" ref="X367:X383" si="361">IFERROR(RANK(W367, W$366:W$383),"")</f>
        <v>10</v>
      </c>
      <c r="Y367" s="461"/>
      <c r="Z367" s="95">
        <v>18</v>
      </c>
      <c r="AA367" s="152">
        <v>2284.7999999999993</v>
      </c>
      <c r="AB367" s="178">
        <f t="shared" ref="AB367:AB383" si="362">IFERROR(AA367/Z367,"")</f>
        <v>126.93333333333329</v>
      </c>
      <c r="AC367" s="95">
        <f t="shared" ref="AC367:AC383" si="363">IFERROR(RANK(AB367, AB$366:AB$383),"")</f>
        <v>11</v>
      </c>
      <c r="AD367" s="461"/>
      <c r="AE367" s="95">
        <v>18</v>
      </c>
      <c r="AF367" s="152">
        <v>2296.7741935483878</v>
      </c>
      <c r="AG367" s="178">
        <f t="shared" ref="AG367:AG383" si="364">IFERROR(AF367/AE367,"")</f>
        <v>127.59856630824376</v>
      </c>
      <c r="AH367" s="95">
        <f t="shared" ref="AH367:AH383" si="365">IFERROR(RANK(AG367, AG$366:AG$383),"")</f>
        <v>10</v>
      </c>
      <c r="AI367" s="461"/>
      <c r="AJ367" s="95">
        <v>18</v>
      </c>
      <c r="AK367" s="152">
        <v>2288.8421052631584</v>
      </c>
      <c r="AL367" s="178">
        <f t="shared" ref="AL367:AL383" si="366">IFERROR(AK367/AJ367,"")</f>
        <v>127.15789473684214</v>
      </c>
      <c r="AM367" s="95">
        <f t="shared" ref="AM367:AM383" si="367">IFERROR(RANK(AL367, AL$366:AL$383),"")</f>
        <v>10</v>
      </c>
      <c r="AN367" s="461"/>
      <c r="AO367" s="95">
        <v>18</v>
      </c>
      <c r="AP367" s="152">
        <v>2293.0069930069935</v>
      </c>
      <c r="AQ367" s="178">
        <f t="shared" ref="AQ367:AQ383" si="368">IFERROR(AP367/AO367,"")</f>
        <v>127.38927738927742</v>
      </c>
      <c r="AR367" s="95">
        <f t="shared" ref="AR367:AR383" si="369">IFERROR(RANK(AQ367, AQ$366:AQ$383),"")</f>
        <v>9</v>
      </c>
      <c r="AS367" s="461"/>
      <c r="AT367" s="95">
        <v>18</v>
      </c>
      <c r="AU367" s="152">
        <v>2296.8345323741009</v>
      </c>
      <c r="AV367" s="178">
        <f t="shared" ref="AV367:AV383" si="370">IFERROR(AU367/AT367,"")</f>
        <v>127.60191846522783</v>
      </c>
      <c r="AW367" s="95">
        <f t="shared" ref="AW367:AW383" si="371">IFERROR(RANK(AV367, AV$366:AV$383),"")</f>
        <v>10</v>
      </c>
      <c r="AX367" s="461"/>
    </row>
    <row r="368" spans="2:50" hidden="1">
      <c r="B368" s="435"/>
      <c r="C368" s="95">
        <f t="shared" si="355"/>
        <v>3</v>
      </c>
      <c r="D368" s="95" t="s">
        <v>430</v>
      </c>
      <c r="E368" s="95">
        <v>18</v>
      </c>
      <c r="F368" s="95">
        <v>2400</v>
      </c>
      <c r="G368" s="178">
        <f t="shared" si="356"/>
        <v>133.33333333333334</v>
      </c>
      <c r="H368" s="435"/>
      <c r="I368" s="154">
        <f t="shared" si="352"/>
        <v>18</v>
      </c>
      <c r="J368" s="154">
        <f t="shared" si="353"/>
        <v>2290.6291755242628</v>
      </c>
      <c r="K368" s="155">
        <f t="shared" si="354"/>
        <v>127.25717641801461</v>
      </c>
      <c r="L368" s="438"/>
      <c r="M368" s="154">
        <f t="shared" si="357"/>
        <v>10</v>
      </c>
      <c r="N368" s="463"/>
      <c r="O368" s="463"/>
      <c r="P368" s="95">
        <v>18</v>
      </c>
      <c r="Q368" s="152">
        <v>2296.8789808917204</v>
      </c>
      <c r="R368" s="178">
        <f t="shared" si="358"/>
        <v>127.60438782731779</v>
      </c>
      <c r="S368" s="95">
        <f t="shared" si="359"/>
        <v>8</v>
      </c>
      <c r="T368" s="461"/>
      <c r="U368" s="95">
        <v>18</v>
      </c>
      <c r="V368" s="152">
        <v>2282.2736455463728</v>
      </c>
      <c r="W368" s="178">
        <f t="shared" si="360"/>
        <v>126.79298030813182</v>
      </c>
      <c r="X368" s="95">
        <f t="shared" si="361"/>
        <v>11</v>
      </c>
      <c r="Y368" s="461"/>
      <c r="Z368" s="95">
        <v>18</v>
      </c>
      <c r="AA368" s="152">
        <v>2295.3211216644049</v>
      </c>
      <c r="AB368" s="178">
        <f t="shared" si="362"/>
        <v>127.51784009246694</v>
      </c>
      <c r="AC368" s="95">
        <f t="shared" si="363"/>
        <v>9</v>
      </c>
      <c r="AD368" s="461"/>
      <c r="AE368" s="95">
        <v>18</v>
      </c>
      <c r="AF368" s="152">
        <v>2288.4269662921351</v>
      </c>
      <c r="AG368" s="178">
        <f t="shared" si="364"/>
        <v>127.13483146067418</v>
      </c>
      <c r="AH368" s="95">
        <f t="shared" si="365"/>
        <v>11</v>
      </c>
      <c r="AI368" s="461"/>
      <c r="AJ368" s="95">
        <v>18</v>
      </c>
      <c r="AK368" s="152">
        <v>2293.4759358288761</v>
      </c>
      <c r="AL368" s="178">
        <f t="shared" si="366"/>
        <v>127.41532976827089</v>
      </c>
      <c r="AM368" s="95">
        <f t="shared" si="367"/>
        <v>9</v>
      </c>
      <c r="AN368" s="461"/>
      <c r="AO368" s="95">
        <v>18</v>
      </c>
      <c r="AP368" s="152">
        <v>2290.4032003368775</v>
      </c>
      <c r="AQ368" s="178">
        <f t="shared" si="368"/>
        <v>127.24462224093764</v>
      </c>
      <c r="AR368" s="95">
        <f t="shared" si="369"/>
        <v>11</v>
      </c>
      <c r="AS368" s="461"/>
      <c r="AT368" s="95">
        <v>18</v>
      </c>
      <c r="AU368" s="152">
        <v>2287.6243781094527</v>
      </c>
      <c r="AV368" s="178">
        <f t="shared" si="370"/>
        <v>127.09024322830292</v>
      </c>
      <c r="AW368" s="95">
        <f t="shared" si="371"/>
        <v>11</v>
      </c>
      <c r="AX368" s="461"/>
    </row>
    <row r="369" spans="2:50" hidden="1">
      <c r="B369" s="435"/>
      <c r="C369" s="95">
        <f t="shared" si="355"/>
        <v>4</v>
      </c>
      <c r="D369" s="95" t="s">
        <v>432</v>
      </c>
      <c r="E369" s="95">
        <v>16</v>
      </c>
      <c r="F369" s="95">
        <v>2400</v>
      </c>
      <c r="G369" s="178">
        <f t="shared" si="356"/>
        <v>150</v>
      </c>
      <c r="H369" s="435"/>
      <c r="I369" s="154">
        <f t="shared" si="352"/>
        <v>16</v>
      </c>
      <c r="J369" s="154">
        <f t="shared" si="353"/>
        <v>2299.0794538938976</v>
      </c>
      <c r="K369" s="155">
        <f t="shared" si="354"/>
        <v>143.6924658683686</v>
      </c>
      <c r="L369" s="438"/>
      <c r="M369" s="154">
        <f t="shared" si="357"/>
        <v>5</v>
      </c>
      <c r="N369" s="463"/>
      <c r="O369" s="463"/>
      <c r="P369" s="95">
        <v>16</v>
      </c>
      <c r="Q369" s="152">
        <v>2305.5555555555566</v>
      </c>
      <c r="R369" s="178">
        <f t="shared" si="358"/>
        <v>144.09722222222229</v>
      </c>
      <c r="S369" s="95">
        <f t="shared" si="359"/>
        <v>5</v>
      </c>
      <c r="T369" s="461"/>
      <c r="U369" s="95">
        <v>16</v>
      </c>
      <c r="V369" s="152">
        <v>2301.5094339622656</v>
      </c>
      <c r="W369" s="178">
        <f t="shared" si="360"/>
        <v>143.8443396226416</v>
      </c>
      <c r="X369" s="95">
        <f t="shared" si="361"/>
        <v>5</v>
      </c>
      <c r="Y369" s="461"/>
      <c r="Z369" s="95">
        <v>16</v>
      </c>
      <c r="AA369" s="152">
        <v>2293.2000000000007</v>
      </c>
      <c r="AB369" s="178">
        <f t="shared" si="362"/>
        <v>143.32500000000005</v>
      </c>
      <c r="AC369" s="95">
        <f t="shared" si="363"/>
        <v>5</v>
      </c>
      <c r="AD369" s="461"/>
      <c r="AE369" s="95">
        <v>16</v>
      </c>
      <c r="AF369" s="152">
        <v>2279.9999999999991</v>
      </c>
      <c r="AG369" s="178">
        <f t="shared" si="364"/>
        <v>142.49999999999994</v>
      </c>
      <c r="AH369" s="95">
        <f t="shared" si="365"/>
        <v>5</v>
      </c>
      <c r="AI369" s="461"/>
      <c r="AJ369" s="95">
        <v>16</v>
      </c>
      <c r="AK369" s="152">
        <v>2288.9999999999991</v>
      </c>
      <c r="AL369" s="178">
        <f t="shared" si="366"/>
        <v>143.06249999999994</v>
      </c>
      <c r="AM369" s="95">
        <f t="shared" si="367"/>
        <v>5</v>
      </c>
      <c r="AN369" s="461"/>
      <c r="AO369" s="95">
        <v>16</v>
      </c>
      <c r="AP369" s="152">
        <v>2312.06896551724</v>
      </c>
      <c r="AQ369" s="178">
        <f t="shared" si="368"/>
        <v>144.5043103448275</v>
      </c>
      <c r="AR369" s="95">
        <f t="shared" si="369"/>
        <v>5</v>
      </c>
      <c r="AS369" s="461"/>
      <c r="AT369" s="95">
        <v>16</v>
      </c>
      <c r="AU369" s="152">
        <v>2312.2222222222235</v>
      </c>
      <c r="AV369" s="178">
        <f t="shared" si="370"/>
        <v>144.51388888888897</v>
      </c>
      <c r="AW369" s="95">
        <f t="shared" si="371"/>
        <v>5</v>
      </c>
      <c r="AX369" s="461"/>
    </row>
    <row r="370" spans="2:50" hidden="1">
      <c r="B370" s="435"/>
      <c r="C370" s="95">
        <f t="shared" si="355"/>
        <v>5</v>
      </c>
      <c r="D370" s="95" t="s">
        <v>433</v>
      </c>
      <c r="E370" s="95">
        <v>18</v>
      </c>
      <c r="F370" s="95">
        <v>2400</v>
      </c>
      <c r="G370" s="178">
        <f t="shared" si="356"/>
        <v>133.33333333333334</v>
      </c>
      <c r="H370" s="435"/>
      <c r="I370" s="154">
        <f t="shared" si="352"/>
        <v>18</v>
      </c>
      <c r="J370" s="154">
        <f t="shared" si="353"/>
        <v>2292.6640894607635</v>
      </c>
      <c r="K370" s="155">
        <f t="shared" si="354"/>
        <v>127.37022719226464</v>
      </c>
      <c r="L370" s="438"/>
      <c r="M370" s="154">
        <f t="shared" si="357"/>
        <v>9</v>
      </c>
      <c r="N370" s="463"/>
      <c r="O370" s="463"/>
      <c r="P370" s="95">
        <v>18</v>
      </c>
      <c r="Q370" s="152">
        <v>2284.1248606465992</v>
      </c>
      <c r="R370" s="178">
        <f t="shared" si="358"/>
        <v>126.89582559147773</v>
      </c>
      <c r="S370" s="95">
        <f t="shared" si="359"/>
        <v>10</v>
      </c>
      <c r="T370" s="461"/>
      <c r="U370" s="95">
        <v>18</v>
      </c>
      <c r="V370" s="152">
        <v>2298.359428182438</v>
      </c>
      <c r="W370" s="178">
        <f t="shared" si="360"/>
        <v>127.68663489902434</v>
      </c>
      <c r="X370" s="95">
        <f t="shared" si="361"/>
        <v>8</v>
      </c>
      <c r="Y370" s="461"/>
      <c r="Z370" s="95">
        <v>18</v>
      </c>
      <c r="AA370" s="152">
        <v>2286.6468135795108</v>
      </c>
      <c r="AB370" s="178">
        <f t="shared" si="362"/>
        <v>127.0359340877506</v>
      </c>
      <c r="AC370" s="95">
        <f t="shared" si="363"/>
        <v>10</v>
      </c>
      <c r="AD370" s="461"/>
      <c r="AE370" s="95">
        <v>18</v>
      </c>
      <c r="AF370" s="152">
        <v>2299.253731343284</v>
      </c>
      <c r="AG370" s="178">
        <f t="shared" si="364"/>
        <v>127.73631840796023</v>
      </c>
      <c r="AH370" s="95">
        <f t="shared" si="365"/>
        <v>9</v>
      </c>
      <c r="AI370" s="461"/>
      <c r="AJ370" s="95">
        <v>18</v>
      </c>
      <c r="AK370" s="152">
        <v>2286.5217391304354</v>
      </c>
      <c r="AL370" s="178">
        <f t="shared" si="366"/>
        <v>127.02898550724642</v>
      </c>
      <c r="AM370" s="95">
        <f t="shared" si="367"/>
        <v>11</v>
      </c>
      <c r="AN370" s="461"/>
      <c r="AO370" s="95">
        <v>18</v>
      </c>
      <c r="AP370" s="152">
        <v>2292.8571428571431</v>
      </c>
      <c r="AQ370" s="178">
        <f t="shared" si="368"/>
        <v>127.38095238095239</v>
      </c>
      <c r="AR370" s="95">
        <f t="shared" si="369"/>
        <v>10</v>
      </c>
      <c r="AS370" s="461"/>
      <c r="AT370" s="95">
        <v>18</v>
      </c>
      <c r="AU370" s="152">
        <v>2300.8849104859332</v>
      </c>
      <c r="AV370" s="178">
        <f t="shared" si="370"/>
        <v>127.82693947144074</v>
      </c>
      <c r="AW370" s="95">
        <f t="shared" si="371"/>
        <v>9</v>
      </c>
      <c r="AX370" s="461"/>
    </row>
    <row r="371" spans="2:50" hidden="1">
      <c r="B371" s="435"/>
      <c r="C371" s="95">
        <f t="shared" si="355"/>
        <v>6</v>
      </c>
      <c r="D371" s="95" t="s">
        <v>434</v>
      </c>
      <c r="E371" s="95">
        <v>20</v>
      </c>
      <c r="F371" s="95">
        <v>2400</v>
      </c>
      <c r="G371" s="178">
        <f t="shared" si="356"/>
        <v>120</v>
      </c>
      <c r="H371" s="435"/>
      <c r="I371" s="154">
        <f t="shared" si="352"/>
        <v>20</v>
      </c>
      <c r="J371" s="154">
        <f t="shared" si="353"/>
        <v>2303.5078544358621</v>
      </c>
      <c r="K371" s="155">
        <f t="shared" si="354"/>
        <v>115.1753927217931</v>
      </c>
      <c r="L371" s="438"/>
      <c r="M371" s="154">
        <f t="shared" si="357"/>
        <v>15</v>
      </c>
      <c r="N371" s="463"/>
      <c r="O371" s="463"/>
      <c r="P371" s="95">
        <v>20</v>
      </c>
      <c r="Q371" s="152">
        <v>2306.9565217391305</v>
      </c>
      <c r="R371" s="178">
        <f t="shared" si="358"/>
        <v>115.34782608695653</v>
      </c>
      <c r="S371" s="95">
        <f t="shared" si="359"/>
        <v>15</v>
      </c>
      <c r="T371" s="461"/>
      <c r="U371" s="95">
        <v>20</v>
      </c>
      <c r="V371" s="152">
        <v>2286.0000000000005</v>
      </c>
      <c r="W371" s="178">
        <f t="shared" si="360"/>
        <v>114.30000000000003</v>
      </c>
      <c r="X371" s="95">
        <f t="shared" si="361"/>
        <v>16</v>
      </c>
      <c r="Y371" s="461"/>
      <c r="Z371" s="95">
        <v>20</v>
      </c>
      <c r="AA371" s="152">
        <v>2309.0624999999995</v>
      </c>
      <c r="AB371" s="178">
        <f t="shared" si="362"/>
        <v>115.45312499999997</v>
      </c>
      <c r="AC371" s="95">
        <f t="shared" si="363"/>
        <v>15</v>
      </c>
      <c r="AD371" s="461"/>
      <c r="AE371" s="95">
        <v>20</v>
      </c>
      <c r="AF371" s="152">
        <v>2321.538461538461</v>
      </c>
      <c r="AG371" s="178">
        <f t="shared" si="364"/>
        <v>116.07692307692305</v>
      </c>
      <c r="AH371" s="95">
        <f t="shared" si="365"/>
        <v>15</v>
      </c>
      <c r="AI371" s="461"/>
      <c r="AJ371" s="95">
        <v>20</v>
      </c>
      <c r="AK371" s="152">
        <v>2322.3529411764694</v>
      </c>
      <c r="AL371" s="178">
        <f t="shared" si="366"/>
        <v>116.11764705882347</v>
      </c>
      <c r="AM371" s="95">
        <f t="shared" si="367"/>
        <v>15</v>
      </c>
      <c r="AN371" s="461"/>
      <c r="AO371" s="95">
        <v>20</v>
      </c>
      <c r="AP371" s="152">
        <v>2286.3157894736851</v>
      </c>
      <c r="AQ371" s="178">
        <f t="shared" si="368"/>
        <v>114.31578947368425</v>
      </c>
      <c r="AR371" s="95">
        <f t="shared" si="369"/>
        <v>16</v>
      </c>
      <c r="AS371" s="461"/>
      <c r="AT371" s="95">
        <v>20</v>
      </c>
      <c r="AU371" s="152">
        <v>2292.3287671232883</v>
      </c>
      <c r="AV371" s="178">
        <f t="shared" si="370"/>
        <v>114.61643835616442</v>
      </c>
      <c r="AW371" s="95">
        <f t="shared" si="371"/>
        <v>16</v>
      </c>
      <c r="AX371" s="461"/>
    </row>
    <row r="372" spans="2:50" hidden="1">
      <c r="B372" s="435"/>
      <c r="C372" s="95">
        <f t="shared" si="355"/>
        <v>7</v>
      </c>
      <c r="D372" s="95" t="s">
        <v>436</v>
      </c>
      <c r="E372" s="95">
        <v>19</v>
      </c>
      <c r="F372" s="95">
        <v>2400</v>
      </c>
      <c r="G372" s="178">
        <f t="shared" si="356"/>
        <v>126.31578947368421</v>
      </c>
      <c r="H372" s="435"/>
      <c r="I372" s="154">
        <f t="shared" si="352"/>
        <v>19</v>
      </c>
      <c r="J372" s="154">
        <f t="shared" si="353"/>
        <v>2297.1670009333047</v>
      </c>
      <c r="K372" s="155">
        <f t="shared" si="354"/>
        <v>120.90352636491079</v>
      </c>
      <c r="L372" s="438"/>
      <c r="M372" s="154">
        <f t="shared" si="357"/>
        <v>14</v>
      </c>
      <c r="N372" s="463"/>
      <c r="O372" s="463"/>
      <c r="P372" s="95">
        <v>19</v>
      </c>
      <c r="Q372" s="152">
        <v>2303.4247967479669</v>
      </c>
      <c r="R372" s="178">
        <f t="shared" si="358"/>
        <v>121.23288403936668</v>
      </c>
      <c r="S372" s="95">
        <f t="shared" si="359"/>
        <v>13</v>
      </c>
      <c r="T372" s="461"/>
      <c r="U372" s="95">
        <v>19</v>
      </c>
      <c r="V372" s="152">
        <v>2302.3688606749074</v>
      </c>
      <c r="W372" s="178">
        <f t="shared" si="360"/>
        <v>121.17730845657407</v>
      </c>
      <c r="X372" s="95">
        <f t="shared" si="361"/>
        <v>13</v>
      </c>
      <c r="Y372" s="461"/>
      <c r="Z372" s="95">
        <v>19</v>
      </c>
      <c r="AA372" s="152">
        <v>2293.2075471698108</v>
      </c>
      <c r="AB372" s="178">
        <f t="shared" si="362"/>
        <v>120.69513406156899</v>
      </c>
      <c r="AC372" s="95">
        <f t="shared" si="363"/>
        <v>14</v>
      </c>
      <c r="AD372" s="461"/>
      <c r="AE372" s="95">
        <v>19</v>
      </c>
      <c r="AF372" s="152">
        <v>2290.7812500000005</v>
      </c>
      <c r="AG372" s="178">
        <f t="shared" si="364"/>
        <v>120.56743421052634</v>
      </c>
      <c r="AH372" s="95">
        <f t="shared" si="365"/>
        <v>14</v>
      </c>
      <c r="AI372" s="461"/>
      <c r="AJ372" s="95">
        <v>19</v>
      </c>
      <c r="AK372" s="152">
        <v>2295.1145038167947</v>
      </c>
      <c r="AL372" s="178">
        <f t="shared" si="366"/>
        <v>120.79550020088394</v>
      </c>
      <c r="AM372" s="95">
        <f t="shared" si="367"/>
        <v>14</v>
      </c>
      <c r="AN372" s="461"/>
      <c r="AO372" s="95">
        <v>19</v>
      </c>
      <c r="AP372" s="152">
        <v>2294.3209611671314</v>
      </c>
      <c r="AQ372" s="178">
        <f t="shared" si="368"/>
        <v>120.75373479827007</v>
      </c>
      <c r="AR372" s="95">
        <f t="shared" si="369"/>
        <v>12</v>
      </c>
      <c r="AS372" s="461"/>
      <c r="AT372" s="95">
        <v>19</v>
      </c>
      <c r="AU372" s="152">
        <v>2300.9510869565215</v>
      </c>
      <c r="AV372" s="178">
        <f t="shared" si="370"/>
        <v>121.10268878718534</v>
      </c>
      <c r="AW372" s="95">
        <f t="shared" si="371"/>
        <v>13</v>
      </c>
      <c r="AX372" s="461"/>
    </row>
    <row r="373" spans="2:50" hidden="1">
      <c r="B373" s="435"/>
      <c r="C373" s="95">
        <f t="shared" si="355"/>
        <v>8</v>
      </c>
      <c r="D373" s="95" t="s">
        <v>437</v>
      </c>
      <c r="E373" s="95">
        <v>18</v>
      </c>
      <c r="F373" s="95">
        <v>2400</v>
      </c>
      <c r="G373" s="178">
        <f t="shared" si="356"/>
        <v>133.33333333333334</v>
      </c>
      <c r="H373" s="435"/>
      <c r="I373" s="154">
        <f t="shared" si="352"/>
        <v>18</v>
      </c>
      <c r="J373" s="154">
        <f t="shared" si="353"/>
        <v>2297.476747319351</v>
      </c>
      <c r="K373" s="155">
        <f t="shared" si="354"/>
        <v>127.6375970732973</v>
      </c>
      <c r="L373" s="438"/>
      <c r="M373" s="154">
        <f t="shared" si="357"/>
        <v>8</v>
      </c>
      <c r="N373" s="463"/>
      <c r="O373" s="463"/>
      <c r="P373" s="95">
        <v>18</v>
      </c>
      <c r="Q373" s="152">
        <v>2287.4226804123718</v>
      </c>
      <c r="R373" s="178">
        <f t="shared" si="358"/>
        <v>127.07903780068733</v>
      </c>
      <c r="S373" s="95">
        <f t="shared" si="359"/>
        <v>9</v>
      </c>
      <c r="T373" s="461"/>
      <c r="U373" s="95">
        <v>18</v>
      </c>
      <c r="V373" s="152">
        <v>2289.8969072164955</v>
      </c>
      <c r="W373" s="178">
        <f t="shared" si="360"/>
        <v>127.21649484536086</v>
      </c>
      <c r="X373" s="95">
        <f t="shared" si="361"/>
        <v>9</v>
      </c>
      <c r="Y373" s="461"/>
      <c r="Z373" s="95">
        <v>18</v>
      </c>
      <c r="AA373" s="152">
        <v>2296.5517241379307</v>
      </c>
      <c r="AB373" s="178">
        <f t="shared" si="362"/>
        <v>127.5862068965517</v>
      </c>
      <c r="AC373" s="95">
        <f t="shared" si="363"/>
        <v>8</v>
      </c>
      <c r="AD373" s="461"/>
      <c r="AE373" s="95">
        <v>18</v>
      </c>
      <c r="AF373" s="152">
        <v>2300.0000000000005</v>
      </c>
      <c r="AG373" s="178">
        <f t="shared" si="364"/>
        <v>127.7777777777778</v>
      </c>
      <c r="AH373" s="95">
        <f t="shared" si="365"/>
        <v>8</v>
      </c>
      <c r="AI373" s="461"/>
      <c r="AJ373" s="95">
        <v>18</v>
      </c>
      <c r="AK373" s="152">
        <v>2303.8356164383567</v>
      </c>
      <c r="AL373" s="178">
        <f t="shared" si="366"/>
        <v>127.99086757990871</v>
      </c>
      <c r="AM373" s="95">
        <f t="shared" si="367"/>
        <v>8</v>
      </c>
      <c r="AN373" s="461"/>
      <c r="AO373" s="95">
        <v>18</v>
      </c>
      <c r="AP373" s="152">
        <v>2301.6000000000008</v>
      </c>
      <c r="AQ373" s="178">
        <f t="shared" si="368"/>
        <v>127.86666666666672</v>
      </c>
      <c r="AR373" s="95">
        <f t="shared" si="369"/>
        <v>8</v>
      </c>
      <c r="AS373" s="461"/>
      <c r="AT373" s="95">
        <v>18</v>
      </c>
      <c r="AU373" s="152">
        <v>2303.0303030303039</v>
      </c>
      <c r="AV373" s="178">
        <f t="shared" si="370"/>
        <v>127.946127946128</v>
      </c>
      <c r="AW373" s="95">
        <f t="shared" si="371"/>
        <v>8</v>
      </c>
      <c r="AX373" s="461"/>
    </row>
    <row r="374" spans="2:50" hidden="1">
      <c r="B374" s="435"/>
      <c r="C374" s="95">
        <f t="shared" si="355"/>
        <v>9</v>
      </c>
      <c r="D374" s="95" t="s">
        <v>440</v>
      </c>
      <c r="E374" s="95">
        <v>19</v>
      </c>
      <c r="F374" s="95">
        <v>2400</v>
      </c>
      <c r="G374" s="178">
        <f t="shared" si="356"/>
        <v>126.31578947368421</v>
      </c>
      <c r="H374" s="435"/>
      <c r="I374" s="154">
        <f t="shared" si="352"/>
        <v>19</v>
      </c>
      <c r="J374" s="154">
        <f t="shared" si="353"/>
        <v>2299.0500817668371</v>
      </c>
      <c r="K374" s="155">
        <f t="shared" si="354"/>
        <v>121.00263588246511</v>
      </c>
      <c r="L374" s="438"/>
      <c r="M374" s="154">
        <f t="shared" si="357"/>
        <v>13</v>
      </c>
      <c r="N374" s="463"/>
      <c r="O374" s="463"/>
      <c r="P374" s="95">
        <v>19</v>
      </c>
      <c r="Q374" s="152">
        <v>2312.1739130434794</v>
      </c>
      <c r="R374" s="178">
        <f t="shared" si="358"/>
        <v>121.69336384439366</v>
      </c>
      <c r="S374" s="95">
        <f t="shared" si="359"/>
        <v>12</v>
      </c>
      <c r="T374" s="461"/>
      <c r="U374" s="95">
        <v>19</v>
      </c>
      <c r="V374" s="152">
        <v>2288.9552238805982</v>
      </c>
      <c r="W374" s="178">
        <f t="shared" si="360"/>
        <v>120.47132757266306</v>
      </c>
      <c r="X374" s="95">
        <f t="shared" si="361"/>
        <v>14</v>
      </c>
      <c r="Y374" s="461"/>
      <c r="Z374" s="95">
        <v>19</v>
      </c>
      <c r="AA374" s="152">
        <v>2314.8387096774195</v>
      </c>
      <c r="AB374" s="178">
        <f t="shared" si="362"/>
        <v>121.83361629881155</v>
      </c>
      <c r="AC374" s="95">
        <f t="shared" si="363"/>
        <v>12</v>
      </c>
      <c r="AD374" s="461"/>
      <c r="AE374" s="95">
        <v>19</v>
      </c>
      <c r="AF374" s="152">
        <v>2292.9411764705883</v>
      </c>
      <c r="AG374" s="178">
        <f t="shared" si="364"/>
        <v>120.6811145510836</v>
      </c>
      <c r="AH374" s="95">
        <f t="shared" si="365"/>
        <v>13</v>
      </c>
      <c r="AI374" s="461"/>
      <c r="AJ374" s="95">
        <v>19</v>
      </c>
      <c r="AK374" s="152">
        <v>2296.2499999999995</v>
      </c>
      <c r="AL374" s="178">
        <f t="shared" si="366"/>
        <v>120.85526315789471</v>
      </c>
      <c r="AM374" s="95">
        <f t="shared" si="367"/>
        <v>13</v>
      </c>
      <c r="AN374" s="461"/>
      <c r="AO374" s="95">
        <v>19</v>
      </c>
      <c r="AP374" s="152">
        <v>2289.6</v>
      </c>
      <c r="AQ374" s="178">
        <f t="shared" si="368"/>
        <v>120.50526315789473</v>
      </c>
      <c r="AR374" s="95">
        <f t="shared" si="369"/>
        <v>14</v>
      </c>
      <c r="AS374" s="461"/>
      <c r="AT374" s="95">
        <v>19</v>
      </c>
      <c r="AU374" s="152">
        <v>2298.5915492957743</v>
      </c>
      <c r="AV374" s="178">
        <f t="shared" si="370"/>
        <v>120.97850259451444</v>
      </c>
      <c r="AW374" s="95">
        <f t="shared" si="371"/>
        <v>14</v>
      </c>
      <c r="AX374" s="461"/>
    </row>
    <row r="375" spans="2:50" hidden="1">
      <c r="B375" s="435"/>
      <c r="C375" s="95">
        <f t="shared" si="355"/>
        <v>10</v>
      </c>
      <c r="D375" s="95" t="s">
        <v>441</v>
      </c>
      <c r="E375" s="95">
        <v>15</v>
      </c>
      <c r="F375" s="95">
        <v>2400</v>
      </c>
      <c r="G375" s="178">
        <f t="shared" si="356"/>
        <v>160</v>
      </c>
      <c r="H375" s="435"/>
      <c r="I375" s="154">
        <f t="shared" si="352"/>
        <v>15</v>
      </c>
      <c r="J375" s="154">
        <f t="shared" si="353"/>
        <v>2288.6319194587895</v>
      </c>
      <c r="K375" s="155">
        <f t="shared" si="354"/>
        <v>152.57546129725262</v>
      </c>
      <c r="L375" s="438"/>
      <c r="M375" s="154">
        <f t="shared" si="357"/>
        <v>4</v>
      </c>
      <c r="N375" s="463"/>
      <c r="O375" s="463"/>
      <c r="P375" s="95">
        <v>15</v>
      </c>
      <c r="Q375" s="152">
        <v>2287.8177966101698</v>
      </c>
      <c r="R375" s="178">
        <f t="shared" si="358"/>
        <v>152.52118644067798</v>
      </c>
      <c r="S375" s="95">
        <f t="shared" si="359"/>
        <v>4</v>
      </c>
      <c r="T375" s="461"/>
      <c r="U375" s="95">
        <v>15</v>
      </c>
      <c r="V375" s="152">
        <v>2287.9639005062741</v>
      </c>
      <c r="W375" s="178">
        <f t="shared" si="360"/>
        <v>152.53092670041826</v>
      </c>
      <c r="X375" s="95">
        <f t="shared" si="361"/>
        <v>4</v>
      </c>
      <c r="Y375" s="461"/>
      <c r="Z375" s="95">
        <v>15</v>
      </c>
      <c r="AA375" s="152">
        <v>2288.8046387154327</v>
      </c>
      <c r="AB375" s="178">
        <f t="shared" si="362"/>
        <v>152.58697591436217</v>
      </c>
      <c r="AC375" s="95">
        <f t="shared" si="363"/>
        <v>4</v>
      </c>
      <c r="AD375" s="461"/>
      <c r="AE375" s="95">
        <v>15</v>
      </c>
      <c r="AF375" s="152">
        <v>2285.8762886597947</v>
      </c>
      <c r="AG375" s="178">
        <f t="shared" si="364"/>
        <v>152.39175257731964</v>
      </c>
      <c r="AH375" s="95">
        <f t="shared" si="365"/>
        <v>4</v>
      </c>
      <c r="AI375" s="461"/>
      <c r="AJ375" s="95">
        <v>15</v>
      </c>
      <c r="AK375" s="152">
        <v>2286.3959390862951</v>
      </c>
      <c r="AL375" s="178">
        <f t="shared" si="366"/>
        <v>152.42639593908635</v>
      </c>
      <c r="AM375" s="95">
        <f t="shared" si="367"/>
        <v>4</v>
      </c>
      <c r="AN375" s="461"/>
      <c r="AO375" s="95">
        <v>15</v>
      </c>
      <c r="AP375" s="152">
        <v>2290.3835860838544</v>
      </c>
      <c r="AQ375" s="178">
        <f t="shared" si="368"/>
        <v>152.69223907225697</v>
      </c>
      <c r="AR375" s="95">
        <f t="shared" si="369"/>
        <v>4</v>
      </c>
      <c r="AS375" s="461"/>
      <c r="AT375" s="95">
        <v>15</v>
      </c>
      <c r="AU375" s="152">
        <v>2293.1812865497072</v>
      </c>
      <c r="AV375" s="178">
        <f t="shared" si="370"/>
        <v>152.87875243664715</v>
      </c>
      <c r="AW375" s="95">
        <f t="shared" si="371"/>
        <v>4</v>
      </c>
      <c r="AX375" s="461"/>
    </row>
    <row r="376" spans="2:50" hidden="1">
      <c r="B376" s="435"/>
      <c r="C376" s="95">
        <f t="shared" si="355"/>
        <v>11</v>
      </c>
      <c r="D376" s="95" t="s">
        <v>817</v>
      </c>
      <c r="E376" s="95">
        <v>14</v>
      </c>
      <c r="F376" s="95">
        <v>2400</v>
      </c>
      <c r="G376" s="178">
        <f t="shared" si="356"/>
        <v>171.42857142857142</v>
      </c>
      <c r="H376" s="435"/>
      <c r="I376" s="154">
        <f t="shared" si="352"/>
        <v>14</v>
      </c>
      <c r="J376" s="154">
        <f t="shared" si="353"/>
        <v>2294.7052318427773</v>
      </c>
      <c r="K376" s="155">
        <f t="shared" si="354"/>
        <v>163.90751656019839</v>
      </c>
      <c r="L376" s="438"/>
      <c r="M376" s="154">
        <f t="shared" si="357"/>
        <v>2</v>
      </c>
      <c r="N376" s="463"/>
      <c r="O376" s="463"/>
      <c r="P376" s="95">
        <v>14</v>
      </c>
      <c r="Q376" s="152">
        <v>2292.4361702127671</v>
      </c>
      <c r="R376" s="178">
        <f t="shared" si="358"/>
        <v>163.74544072948336</v>
      </c>
      <c r="S376" s="95">
        <f t="shared" si="359"/>
        <v>3</v>
      </c>
      <c r="T376" s="461"/>
      <c r="U376" s="95">
        <v>14</v>
      </c>
      <c r="V376" s="152">
        <v>2290.9361702127671</v>
      </c>
      <c r="W376" s="178">
        <f t="shared" si="360"/>
        <v>163.6382978723405</v>
      </c>
      <c r="X376" s="95">
        <f t="shared" si="361"/>
        <v>3</v>
      </c>
      <c r="Y376" s="461"/>
      <c r="Z376" s="95">
        <v>14</v>
      </c>
      <c r="AA376" s="152">
        <v>2301.3461538461543</v>
      </c>
      <c r="AB376" s="178">
        <f t="shared" si="362"/>
        <v>164.38186813186817</v>
      </c>
      <c r="AC376" s="95">
        <f t="shared" si="363"/>
        <v>2</v>
      </c>
      <c r="AD376" s="461"/>
      <c r="AE376" s="95">
        <v>14</v>
      </c>
      <c r="AF376" s="152">
        <v>2290.6194690265484</v>
      </c>
      <c r="AG376" s="178">
        <f t="shared" si="364"/>
        <v>163.61567635903916</v>
      </c>
      <c r="AH376" s="95">
        <f t="shared" si="365"/>
        <v>2</v>
      </c>
      <c r="AI376" s="461"/>
      <c r="AJ376" s="95">
        <v>14</v>
      </c>
      <c r="AK376" s="152">
        <v>2303.7837837837837</v>
      </c>
      <c r="AL376" s="178">
        <f t="shared" si="366"/>
        <v>164.55598455598457</v>
      </c>
      <c r="AM376" s="95">
        <f t="shared" si="367"/>
        <v>2</v>
      </c>
      <c r="AN376" s="461"/>
      <c r="AO376" s="95">
        <v>14</v>
      </c>
      <c r="AP376" s="152">
        <v>2281.132075471698</v>
      </c>
      <c r="AQ376" s="178">
        <f t="shared" si="368"/>
        <v>162.93800539083557</v>
      </c>
      <c r="AR376" s="95">
        <f t="shared" si="369"/>
        <v>3</v>
      </c>
      <c r="AS376" s="461"/>
      <c r="AT376" s="95">
        <v>14</v>
      </c>
      <c r="AU376" s="152">
        <v>2302.6828003457231</v>
      </c>
      <c r="AV376" s="178">
        <f t="shared" si="370"/>
        <v>164.47734288183736</v>
      </c>
      <c r="AW376" s="95">
        <f t="shared" si="371"/>
        <v>2</v>
      </c>
      <c r="AX376" s="461"/>
    </row>
    <row r="377" spans="2:50" hidden="1">
      <c r="B377" s="435"/>
      <c r="C377" s="95">
        <f t="shared" si="355"/>
        <v>12</v>
      </c>
      <c r="D377" s="95" t="s">
        <v>632</v>
      </c>
      <c r="E377" s="95">
        <v>17</v>
      </c>
      <c r="F377" s="95">
        <v>2400</v>
      </c>
      <c r="G377" s="178">
        <f t="shared" si="356"/>
        <v>141.1764705882353</v>
      </c>
      <c r="H377" s="435"/>
      <c r="I377" s="154">
        <f t="shared" si="352"/>
        <v>17</v>
      </c>
      <c r="J377" s="154">
        <f t="shared" si="353"/>
        <v>2309.6038710588159</v>
      </c>
      <c r="K377" s="155">
        <f t="shared" si="354"/>
        <v>135.85905123875389</v>
      </c>
      <c r="L377" s="438"/>
      <c r="M377" s="154">
        <f t="shared" si="357"/>
        <v>6</v>
      </c>
      <c r="N377" s="463"/>
      <c r="O377" s="463"/>
      <c r="P377" s="95">
        <v>17</v>
      </c>
      <c r="Q377" s="152">
        <v>2324.5161290322603</v>
      </c>
      <c r="R377" s="178">
        <f t="shared" si="358"/>
        <v>136.7362428842506</v>
      </c>
      <c r="S377" s="95">
        <f t="shared" si="359"/>
        <v>6</v>
      </c>
      <c r="T377" s="461"/>
      <c r="U377" s="95">
        <v>17</v>
      </c>
      <c r="V377" s="152">
        <v>2289.3750000000027</v>
      </c>
      <c r="W377" s="178">
        <f t="shared" si="360"/>
        <v>134.66911764705898</v>
      </c>
      <c r="X377" s="95">
        <f t="shared" si="361"/>
        <v>7</v>
      </c>
      <c r="Y377" s="461"/>
      <c r="Z377" s="95">
        <v>17</v>
      </c>
      <c r="AA377" s="152">
        <v>2286.0000000000023</v>
      </c>
      <c r="AB377" s="178">
        <f t="shared" si="362"/>
        <v>134.47058823529426</v>
      </c>
      <c r="AC377" s="95">
        <f t="shared" si="363"/>
        <v>7</v>
      </c>
      <c r="AD377" s="461"/>
      <c r="AE377" s="95">
        <v>17</v>
      </c>
      <c r="AF377" s="152">
        <v>2342.608695652174</v>
      </c>
      <c r="AG377" s="178">
        <f t="shared" si="364"/>
        <v>137.80051150895142</v>
      </c>
      <c r="AH377" s="95">
        <f t="shared" si="365"/>
        <v>6</v>
      </c>
      <c r="AI377" s="461"/>
      <c r="AJ377" s="95">
        <v>17</v>
      </c>
      <c r="AK377" s="152">
        <v>2331.818181818182</v>
      </c>
      <c r="AL377" s="178">
        <f t="shared" si="366"/>
        <v>137.16577540106954</v>
      </c>
      <c r="AM377" s="95">
        <f t="shared" si="367"/>
        <v>6</v>
      </c>
      <c r="AN377" s="461"/>
      <c r="AO377" s="95">
        <v>17</v>
      </c>
      <c r="AP377" s="152">
        <v>2310.9090909090937</v>
      </c>
      <c r="AQ377" s="178">
        <f t="shared" si="368"/>
        <v>135.93582887700552</v>
      </c>
      <c r="AR377" s="95">
        <f t="shared" si="369"/>
        <v>7</v>
      </c>
      <c r="AS377" s="461"/>
      <c r="AT377" s="95">
        <v>17</v>
      </c>
      <c r="AU377" s="152">
        <v>2281.9999999999959</v>
      </c>
      <c r="AV377" s="178">
        <f t="shared" si="370"/>
        <v>134.23529411764682</v>
      </c>
      <c r="AW377" s="95">
        <f t="shared" si="371"/>
        <v>7</v>
      </c>
      <c r="AX377" s="461"/>
    </row>
    <row r="378" spans="2:50" hidden="1">
      <c r="B378" s="435"/>
      <c r="C378" s="95">
        <f t="shared" si="355"/>
        <v>13</v>
      </c>
      <c r="D378" s="95" t="s">
        <v>672</v>
      </c>
      <c r="E378" s="95">
        <v>19</v>
      </c>
      <c r="F378" s="95">
        <v>2400</v>
      </c>
      <c r="G378" s="178">
        <f t="shared" si="356"/>
        <v>126.31578947368421</v>
      </c>
      <c r="H378" s="435"/>
      <c r="I378" s="154">
        <f t="shared" si="352"/>
        <v>19</v>
      </c>
      <c r="J378" s="154">
        <f t="shared" si="353"/>
        <v>2300.1114318281957</v>
      </c>
      <c r="K378" s="155">
        <f t="shared" si="354"/>
        <v>121.0584964120103</v>
      </c>
      <c r="L378" s="438"/>
      <c r="M378" s="154">
        <f t="shared" si="357"/>
        <v>12</v>
      </c>
      <c r="N378" s="463"/>
      <c r="O378" s="463"/>
      <c r="P378" s="95">
        <v>19</v>
      </c>
      <c r="Q378" s="152">
        <v>2299.090909090909</v>
      </c>
      <c r="R378" s="178">
        <f t="shared" si="358"/>
        <v>121.00478468899522</v>
      </c>
      <c r="S378" s="95">
        <f t="shared" si="359"/>
        <v>14</v>
      </c>
      <c r="T378" s="461"/>
      <c r="U378" s="95">
        <v>19</v>
      </c>
      <c r="V378" s="152">
        <v>2303.181818181818</v>
      </c>
      <c r="W378" s="178">
        <f t="shared" si="360"/>
        <v>121.2200956937799</v>
      </c>
      <c r="X378" s="95">
        <f t="shared" si="361"/>
        <v>12</v>
      </c>
      <c r="Y378" s="461"/>
      <c r="Z378" s="95">
        <v>19</v>
      </c>
      <c r="AA378" s="152">
        <v>2302.2222222222226</v>
      </c>
      <c r="AB378" s="178">
        <f t="shared" si="362"/>
        <v>121.16959064327487</v>
      </c>
      <c r="AC378" s="95">
        <f t="shared" si="363"/>
        <v>13</v>
      </c>
      <c r="AD378" s="461"/>
      <c r="AE378" s="95">
        <v>19</v>
      </c>
      <c r="AF378" s="152">
        <v>2294.9999999999986</v>
      </c>
      <c r="AG378" s="178">
        <f t="shared" si="364"/>
        <v>120.78947368421045</v>
      </c>
      <c r="AH378" s="95">
        <f t="shared" si="365"/>
        <v>12</v>
      </c>
      <c r="AI378" s="461"/>
      <c r="AJ378" s="95">
        <v>19</v>
      </c>
      <c r="AK378" s="152">
        <v>2307.0967741935492</v>
      </c>
      <c r="AL378" s="178">
        <f t="shared" si="366"/>
        <v>121.4261460101868</v>
      </c>
      <c r="AM378" s="95">
        <f t="shared" si="367"/>
        <v>12</v>
      </c>
      <c r="AN378" s="461"/>
      <c r="AO378" s="95">
        <v>19</v>
      </c>
      <c r="AP378" s="152">
        <v>2292.8089887640449</v>
      </c>
      <c r="AQ378" s="178">
        <f t="shared" si="368"/>
        <v>120.67415730337079</v>
      </c>
      <c r="AR378" s="95">
        <f t="shared" si="369"/>
        <v>13</v>
      </c>
      <c r="AS378" s="461"/>
      <c r="AT378" s="95">
        <v>19</v>
      </c>
      <c r="AU378" s="152">
        <v>2301.379310344827</v>
      </c>
      <c r="AV378" s="178">
        <f t="shared" si="370"/>
        <v>121.12522686025405</v>
      </c>
      <c r="AW378" s="95">
        <f t="shared" si="371"/>
        <v>12</v>
      </c>
      <c r="AX378" s="461"/>
    </row>
    <row r="379" spans="2:50" hidden="1">
      <c r="B379" s="435"/>
      <c r="C379" s="95">
        <f t="shared" si="355"/>
        <v>14</v>
      </c>
      <c r="D379" s="95" t="s">
        <v>693</v>
      </c>
      <c r="E379" s="95">
        <v>17</v>
      </c>
      <c r="F379" s="95">
        <v>2400</v>
      </c>
      <c r="G379" s="178">
        <f t="shared" si="356"/>
        <v>141.1764705882353</v>
      </c>
      <c r="H379" s="435"/>
      <c r="I379" s="154">
        <f t="shared" si="352"/>
        <v>17</v>
      </c>
      <c r="J379" s="154">
        <f t="shared" si="353"/>
        <v>2307.0576508518657</v>
      </c>
      <c r="K379" s="155">
        <f t="shared" si="354"/>
        <v>135.70927357952152</v>
      </c>
      <c r="L379" s="438"/>
      <c r="M379" s="154">
        <f t="shared" si="357"/>
        <v>7</v>
      </c>
      <c r="N379" s="463"/>
      <c r="O379" s="463"/>
      <c r="P379" s="95">
        <v>17</v>
      </c>
      <c r="Q379" s="152">
        <v>2293.1249999999995</v>
      </c>
      <c r="R379" s="178">
        <f t="shared" si="358"/>
        <v>134.88970588235293</v>
      </c>
      <c r="S379" s="95">
        <f t="shared" si="359"/>
        <v>7</v>
      </c>
      <c r="T379" s="461"/>
      <c r="U379" s="95">
        <v>17</v>
      </c>
      <c r="V379" s="152">
        <v>2304.7619047619041</v>
      </c>
      <c r="W379" s="178">
        <f t="shared" si="360"/>
        <v>135.57422969187672</v>
      </c>
      <c r="X379" s="95">
        <f t="shared" si="361"/>
        <v>6</v>
      </c>
      <c r="Y379" s="461"/>
      <c r="Z379" s="95">
        <v>17</v>
      </c>
      <c r="AA379" s="152">
        <v>2309.5081967213123</v>
      </c>
      <c r="AB379" s="178">
        <f t="shared" si="362"/>
        <v>135.85342333654779</v>
      </c>
      <c r="AC379" s="95">
        <f t="shared" si="363"/>
        <v>6</v>
      </c>
      <c r="AD379" s="461"/>
      <c r="AE379" s="95">
        <v>17</v>
      </c>
      <c r="AF379" s="152">
        <v>2296.9811320754711</v>
      </c>
      <c r="AG379" s="178">
        <f t="shared" si="364"/>
        <v>135.11653718091006</v>
      </c>
      <c r="AH379" s="95">
        <f t="shared" si="365"/>
        <v>7</v>
      </c>
      <c r="AI379" s="461"/>
      <c r="AJ379" s="95">
        <v>17</v>
      </c>
      <c r="AK379" s="152">
        <v>2314.2857142857151</v>
      </c>
      <c r="AL379" s="178">
        <f t="shared" si="366"/>
        <v>136.13445378151266</v>
      </c>
      <c r="AM379" s="95">
        <f t="shared" si="367"/>
        <v>7</v>
      </c>
      <c r="AN379" s="461"/>
      <c r="AO379" s="95">
        <v>17</v>
      </c>
      <c r="AP379" s="152">
        <v>2312.3809523809518</v>
      </c>
      <c r="AQ379" s="178">
        <f t="shared" si="368"/>
        <v>136.02240896358541</v>
      </c>
      <c r="AR379" s="95">
        <f t="shared" si="369"/>
        <v>6</v>
      </c>
      <c r="AS379" s="461"/>
      <c r="AT379" s="95">
        <v>17</v>
      </c>
      <c r="AU379" s="152">
        <v>2318.3606557377052</v>
      </c>
      <c r="AV379" s="178">
        <f t="shared" si="370"/>
        <v>136.374156219865</v>
      </c>
      <c r="AW379" s="95">
        <f t="shared" si="371"/>
        <v>6</v>
      </c>
      <c r="AX379" s="461"/>
    </row>
    <row r="380" spans="2:50" hidden="1">
      <c r="B380" s="435"/>
      <c r="C380" s="95">
        <f t="shared" si="355"/>
        <v>15</v>
      </c>
      <c r="D380" s="95" t="s">
        <v>694</v>
      </c>
      <c r="E380" s="95">
        <v>14</v>
      </c>
      <c r="F380" s="95">
        <v>2400</v>
      </c>
      <c r="G380" s="178">
        <f t="shared" si="356"/>
        <v>171.42857142857142</v>
      </c>
      <c r="H380" s="435"/>
      <c r="I380" s="154">
        <f t="shared" si="352"/>
        <v>14</v>
      </c>
      <c r="J380" s="154">
        <f t="shared" si="353"/>
        <v>2291.19223768641</v>
      </c>
      <c r="K380" s="155">
        <f t="shared" si="354"/>
        <v>163.65658840617215</v>
      </c>
      <c r="L380" s="438"/>
      <c r="M380" s="154">
        <f t="shared" si="357"/>
        <v>3</v>
      </c>
      <c r="N380" s="463"/>
      <c r="O380" s="463"/>
      <c r="P380" s="95">
        <v>14</v>
      </c>
      <c r="Q380" s="152">
        <v>2293.2590759075915</v>
      </c>
      <c r="R380" s="178">
        <f t="shared" si="358"/>
        <v>163.80421970768512</v>
      </c>
      <c r="S380" s="95">
        <f t="shared" si="359"/>
        <v>2</v>
      </c>
      <c r="T380" s="461"/>
      <c r="U380" s="95">
        <v>14</v>
      </c>
      <c r="V380" s="152">
        <v>2292.3958333333339</v>
      </c>
      <c r="W380" s="178">
        <f t="shared" si="360"/>
        <v>163.74255952380958</v>
      </c>
      <c r="X380" s="95">
        <f t="shared" si="361"/>
        <v>2</v>
      </c>
      <c r="Y380" s="461"/>
      <c r="Z380" s="95">
        <v>14</v>
      </c>
      <c r="AA380" s="152">
        <v>2290.2216427640151</v>
      </c>
      <c r="AB380" s="178">
        <f t="shared" si="362"/>
        <v>163.58726019742966</v>
      </c>
      <c r="AC380" s="95">
        <f t="shared" si="363"/>
        <v>3</v>
      </c>
      <c r="AD380" s="461"/>
      <c r="AE380" s="95">
        <v>14</v>
      </c>
      <c r="AF380" s="152">
        <v>2284.0490797546004</v>
      </c>
      <c r="AG380" s="178">
        <f t="shared" si="364"/>
        <v>163.14636283961431</v>
      </c>
      <c r="AH380" s="95">
        <f t="shared" si="365"/>
        <v>3</v>
      </c>
      <c r="AI380" s="461"/>
      <c r="AJ380" s="95">
        <v>14</v>
      </c>
      <c r="AK380" s="152">
        <v>2291.5116279069762</v>
      </c>
      <c r="AL380" s="178">
        <f t="shared" si="366"/>
        <v>163.67940199335544</v>
      </c>
      <c r="AM380" s="95">
        <f t="shared" si="367"/>
        <v>3</v>
      </c>
      <c r="AN380" s="461"/>
      <c r="AO380" s="95">
        <v>14</v>
      </c>
      <c r="AP380" s="152">
        <v>2292.5680272108839</v>
      </c>
      <c r="AQ380" s="178">
        <f t="shared" si="368"/>
        <v>163.75485908649171</v>
      </c>
      <c r="AR380" s="95">
        <f t="shared" si="369"/>
        <v>2</v>
      </c>
      <c r="AS380" s="461"/>
      <c r="AT380" s="95">
        <v>14</v>
      </c>
      <c r="AU380" s="152">
        <v>2294.3403769274701</v>
      </c>
      <c r="AV380" s="178">
        <f t="shared" si="370"/>
        <v>163.88145549481928</v>
      </c>
      <c r="AW380" s="95">
        <f t="shared" si="371"/>
        <v>3</v>
      </c>
      <c r="AX380" s="461"/>
    </row>
    <row r="381" spans="2:50" hidden="1">
      <c r="B381" s="435"/>
      <c r="C381" s="95">
        <f t="shared" si="355"/>
        <v>16</v>
      </c>
      <c r="D381" s="95" t="s">
        <v>703</v>
      </c>
      <c r="E381" s="95">
        <v>13</v>
      </c>
      <c r="F381" s="95">
        <v>2400</v>
      </c>
      <c r="G381" s="178">
        <f t="shared" si="356"/>
        <v>184.61538461538461</v>
      </c>
      <c r="H381" s="435"/>
      <c r="I381" s="154">
        <f t="shared" si="352"/>
        <v>13</v>
      </c>
      <c r="J381" s="154">
        <f t="shared" si="353"/>
        <v>2298.406325913204</v>
      </c>
      <c r="K381" s="155">
        <f t="shared" si="354"/>
        <v>176.80048660870798</v>
      </c>
      <c r="L381" s="438"/>
      <c r="M381" s="154">
        <f t="shared" si="357"/>
        <v>1</v>
      </c>
      <c r="N381" s="463"/>
      <c r="O381" s="463"/>
      <c r="P381" s="95">
        <v>13</v>
      </c>
      <c r="Q381" s="152">
        <v>2303.5955056179773</v>
      </c>
      <c r="R381" s="178">
        <f t="shared" si="358"/>
        <v>177.19965427830596</v>
      </c>
      <c r="S381" s="95">
        <f t="shared" si="359"/>
        <v>1</v>
      </c>
      <c r="T381" s="461"/>
      <c r="U381" s="95">
        <v>13</v>
      </c>
      <c r="V381" s="152">
        <v>2293.1034482758628</v>
      </c>
      <c r="W381" s="178">
        <f t="shared" si="360"/>
        <v>176.39257294429714</v>
      </c>
      <c r="X381" s="95">
        <f t="shared" si="361"/>
        <v>1</v>
      </c>
      <c r="Y381" s="461"/>
      <c r="Z381" s="95">
        <v>13</v>
      </c>
      <c r="AA381" s="152">
        <v>2302.1428571428564</v>
      </c>
      <c r="AB381" s="178">
        <f t="shared" si="362"/>
        <v>177.08791208791203</v>
      </c>
      <c r="AC381" s="95">
        <f t="shared" si="363"/>
        <v>1</v>
      </c>
      <c r="AD381" s="461"/>
      <c r="AE381" s="95">
        <v>13</v>
      </c>
      <c r="AF381" s="152">
        <v>2308.695652173913</v>
      </c>
      <c r="AG381" s="178">
        <f t="shared" si="364"/>
        <v>177.59197324414714</v>
      </c>
      <c r="AH381" s="95">
        <f t="shared" si="365"/>
        <v>1</v>
      </c>
      <c r="AI381" s="461"/>
      <c r="AJ381" s="95">
        <v>13</v>
      </c>
      <c r="AK381" s="152">
        <v>2293.1250000000009</v>
      </c>
      <c r="AL381" s="178">
        <f t="shared" si="366"/>
        <v>176.39423076923083</v>
      </c>
      <c r="AM381" s="95">
        <f t="shared" si="367"/>
        <v>1</v>
      </c>
      <c r="AN381" s="461"/>
      <c r="AO381" s="95">
        <v>13</v>
      </c>
      <c r="AP381" s="152">
        <v>2299.9999999999991</v>
      </c>
      <c r="AQ381" s="178">
        <f t="shared" si="368"/>
        <v>176.92307692307685</v>
      </c>
      <c r="AR381" s="95">
        <f t="shared" si="369"/>
        <v>1</v>
      </c>
      <c r="AS381" s="461"/>
      <c r="AT381" s="95">
        <v>13</v>
      </c>
      <c r="AU381" s="152">
        <v>2288.181818181818</v>
      </c>
      <c r="AV381" s="178">
        <f t="shared" si="370"/>
        <v>176.013986013986</v>
      </c>
      <c r="AW381" s="95">
        <f t="shared" si="371"/>
        <v>1</v>
      </c>
      <c r="AX381" s="461"/>
    </row>
    <row r="382" spans="2:50" hidden="1">
      <c r="B382" s="435"/>
      <c r="C382" s="95">
        <f t="shared" si="355"/>
        <v>17</v>
      </c>
      <c r="D382" s="95" t="s">
        <v>839</v>
      </c>
      <c r="E382" s="95">
        <v>21</v>
      </c>
      <c r="F382" s="95">
        <v>2400</v>
      </c>
      <c r="G382" s="178">
        <f t="shared" si="356"/>
        <v>114.28571428571429</v>
      </c>
      <c r="H382" s="435"/>
      <c r="I382" s="154">
        <f t="shared" si="352"/>
        <v>21</v>
      </c>
      <c r="J382" s="154">
        <f t="shared" si="353"/>
        <v>2289.3286027296822</v>
      </c>
      <c r="K382" s="155">
        <f t="shared" si="354"/>
        <v>109.0156477490325</v>
      </c>
      <c r="L382" s="438"/>
      <c r="M382" s="154">
        <f t="shared" si="357"/>
        <v>17</v>
      </c>
      <c r="N382" s="463"/>
      <c r="O382" s="463"/>
      <c r="P382" s="95">
        <v>21</v>
      </c>
      <c r="Q382" s="152">
        <v>2294.8799999999992</v>
      </c>
      <c r="R382" s="178">
        <f t="shared" si="358"/>
        <v>109.27999999999996</v>
      </c>
      <c r="S382" s="95">
        <f t="shared" si="359"/>
        <v>17</v>
      </c>
      <c r="T382" s="461"/>
      <c r="U382" s="95">
        <v>21</v>
      </c>
      <c r="V382" s="152">
        <v>2289.3243243243237</v>
      </c>
      <c r="W382" s="178">
        <f t="shared" si="360"/>
        <v>109.01544401544399</v>
      </c>
      <c r="X382" s="95">
        <f t="shared" si="361"/>
        <v>17</v>
      </c>
      <c r="Y382" s="461"/>
      <c r="Z382" s="95">
        <v>21</v>
      </c>
      <c r="AA382" s="152">
        <v>2285.2459016393441</v>
      </c>
      <c r="AB382" s="178">
        <f t="shared" si="362"/>
        <v>108.82123341139734</v>
      </c>
      <c r="AC382" s="95">
        <f t="shared" si="363"/>
        <v>17</v>
      </c>
      <c r="AD382" s="461"/>
      <c r="AE382" s="95">
        <v>21</v>
      </c>
      <c r="AF382" s="152">
        <v>2296.4102564102554</v>
      </c>
      <c r="AG382" s="178">
        <f t="shared" si="364"/>
        <v>109.35286935286931</v>
      </c>
      <c r="AH382" s="95">
        <f t="shared" si="365"/>
        <v>17</v>
      </c>
      <c r="AI382" s="461"/>
      <c r="AJ382" s="95">
        <v>21</v>
      </c>
      <c r="AK382" s="152">
        <v>2286.1538461538448</v>
      </c>
      <c r="AL382" s="178">
        <f t="shared" si="366"/>
        <v>108.8644688644688</v>
      </c>
      <c r="AM382" s="95">
        <f t="shared" si="367"/>
        <v>17</v>
      </c>
      <c r="AN382" s="461"/>
      <c r="AO382" s="95">
        <v>21</v>
      </c>
      <c r="AP382" s="152">
        <v>2285.8741258741252</v>
      </c>
      <c r="AQ382" s="178">
        <f t="shared" si="368"/>
        <v>108.85114885114882</v>
      </c>
      <c r="AR382" s="95">
        <f t="shared" si="369"/>
        <v>17</v>
      </c>
      <c r="AS382" s="461"/>
      <c r="AT382" s="95">
        <v>21</v>
      </c>
      <c r="AU382" s="152">
        <v>2287.4117647058833</v>
      </c>
      <c r="AV382" s="178">
        <f t="shared" si="370"/>
        <v>108.92436974789921</v>
      </c>
      <c r="AW382" s="95">
        <f t="shared" si="371"/>
        <v>17</v>
      </c>
      <c r="AX382" s="461"/>
    </row>
    <row r="383" spans="2:50" hidden="1">
      <c r="B383" s="435"/>
      <c r="C383" s="95">
        <f t="shared" si="355"/>
        <v>18</v>
      </c>
      <c r="D383" s="95"/>
      <c r="E383" s="95"/>
      <c r="F383" s="95"/>
      <c r="G383" s="178"/>
      <c r="H383" s="435"/>
      <c r="I383" s="154" t="str">
        <f t="shared" si="352"/>
        <v/>
      </c>
      <c r="J383" s="154" t="str">
        <f t="shared" si="353"/>
        <v/>
      </c>
      <c r="K383" s="155" t="str">
        <f t="shared" si="354"/>
        <v/>
      </c>
      <c r="L383" s="439"/>
      <c r="M383" s="154" t="str">
        <f t="shared" si="357"/>
        <v/>
      </c>
      <c r="N383" s="447"/>
      <c r="O383" s="447"/>
      <c r="P383" s="95"/>
      <c r="Q383" s="152"/>
      <c r="R383" s="178" t="str">
        <f t="shared" si="358"/>
        <v/>
      </c>
      <c r="S383" s="95" t="str">
        <f t="shared" si="359"/>
        <v/>
      </c>
      <c r="T383" s="462"/>
      <c r="U383" s="95"/>
      <c r="V383" s="152"/>
      <c r="W383" s="178" t="str">
        <f t="shared" si="360"/>
        <v/>
      </c>
      <c r="X383" s="95" t="str">
        <f t="shared" si="361"/>
        <v/>
      </c>
      <c r="Y383" s="462"/>
      <c r="Z383" s="95"/>
      <c r="AA383" s="152"/>
      <c r="AB383" s="178" t="str">
        <f t="shared" si="362"/>
        <v/>
      </c>
      <c r="AC383" s="95" t="str">
        <f t="shared" si="363"/>
        <v/>
      </c>
      <c r="AD383" s="462"/>
      <c r="AE383" s="95"/>
      <c r="AF383" s="152"/>
      <c r="AG383" s="178" t="str">
        <f t="shared" si="364"/>
        <v/>
      </c>
      <c r="AH383" s="95" t="str">
        <f t="shared" si="365"/>
        <v/>
      </c>
      <c r="AI383" s="462"/>
      <c r="AJ383" s="95"/>
      <c r="AK383" s="152"/>
      <c r="AL383" s="178" t="str">
        <f t="shared" si="366"/>
        <v/>
      </c>
      <c r="AM383" s="95" t="str">
        <f t="shared" si="367"/>
        <v/>
      </c>
      <c r="AN383" s="462"/>
      <c r="AO383" s="95"/>
      <c r="AP383" s="152"/>
      <c r="AQ383" s="178" t="str">
        <f t="shared" si="368"/>
        <v/>
      </c>
      <c r="AR383" s="95" t="str">
        <f t="shared" si="369"/>
        <v/>
      </c>
      <c r="AS383" s="462"/>
      <c r="AT383" s="95"/>
      <c r="AU383" s="152"/>
      <c r="AV383" s="178" t="str">
        <f t="shared" si="370"/>
        <v/>
      </c>
      <c r="AW383" s="95" t="str">
        <f t="shared" si="371"/>
        <v/>
      </c>
      <c r="AX383" s="462"/>
    </row>
    <row r="384" spans="2:50" ht="15.75" hidden="1">
      <c r="B384" s="443" t="s">
        <v>167</v>
      </c>
      <c r="C384" s="444"/>
      <c r="D384" s="444"/>
      <c r="E384" s="444"/>
      <c r="F384" s="444"/>
      <c r="G384" s="444"/>
      <c r="H384" s="444"/>
      <c r="I384" s="151"/>
      <c r="J384" s="151"/>
      <c r="K384" s="151"/>
      <c r="L384" s="151"/>
      <c r="M384" s="151"/>
      <c r="N384" s="433" t="s">
        <v>159</v>
      </c>
      <c r="O384" s="446" t="s">
        <v>106</v>
      </c>
      <c r="P384" s="448">
        <f>AT361+1</f>
        <v>45986</v>
      </c>
      <c r="Q384" s="435"/>
      <c r="R384" s="435"/>
      <c r="S384" s="435"/>
      <c r="T384" s="435"/>
      <c r="U384" s="448">
        <f>P384+1</f>
        <v>45987</v>
      </c>
      <c r="V384" s="435"/>
      <c r="W384" s="435"/>
      <c r="X384" s="435"/>
      <c r="Y384" s="435"/>
      <c r="Z384" s="448">
        <f>U384+1</f>
        <v>45988</v>
      </c>
      <c r="AA384" s="435"/>
      <c r="AB384" s="435"/>
      <c r="AC384" s="435"/>
      <c r="AD384" s="435"/>
      <c r="AE384" s="448">
        <f>Z384+1</f>
        <v>45989</v>
      </c>
      <c r="AF384" s="435"/>
      <c r="AG384" s="435"/>
      <c r="AH384" s="435"/>
      <c r="AI384" s="435"/>
      <c r="AJ384" s="448">
        <f>AE384+1</f>
        <v>45990</v>
      </c>
      <c r="AK384" s="435"/>
      <c r="AL384" s="435"/>
      <c r="AM384" s="435"/>
      <c r="AN384" s="435"/>
      <c r="AO384" s="448">
        <f>AJ384+1</f>
        <v>45991</v>
      </c>
      <c r="AP384" s="435"/>
      <c r="AQ384" s="435"/>
      <c r="AR384" s="435"/>
      <c r="AS384" s="435"/>
      <c r="AT384" s="448">
        <f>AO384+1</f>
        <v>45992</v>
      </c>
      <c r="AU384" s="435"/>
      <c r="AV384" s="435"/>
      <c r="AW384" s="435"/>
      <c r="AX384" s="435"/>
    </row>
    <row r="385" spans="2:50" ht="15.75" hidden="1">
      <c r="B385" s="445"/>
      <c r="C385" s="445"/>
      <c r="D385" s="445"/>
      <c r="E385" s="445"/>
      <c r="F385" s="445"/>
      <c r="G385" s="445"/>
      <c r="H385" s="445"/>
      <c r="I385" s="151"/>
      <c r="J385" s="151"/>
      <c r="K385" s="151"/>
      <c r="L385" s="151"/>
      <c r="M385" s="151"/>
      <c r="N385" s="433"/>
      <c r="O385" s="447"/>
      <c r="P385" s="448" t="s">
        <v>120</v>
      </c>
      <c r="Q385" s="435"/>
      <c r="R385" s="435"/>
      <c r="S385" s="435"/>
      <c r="T385" s="435"/>
      <c r="U385" s="448" t="s">
        <v>114</v>
      </c>
      <c r="V385" s="435"/>
      <c r="W385" s="435"/>
      <c r="X385" s="435"/>
      <c r="Y385" s="435"/>
      <c r="Z385" s="448" t="s">
        <v>115</v>
      </c>
      <c r="AA385" s="435"/>
      <c r="AB385" s="435"/>
      <c r="AC385" s="435"/>
      <c r="AD385" s="435"/>
      <c r="AE385" s="448" t="s">
        <v>116</v>
      </c>
      <c r="AF385" s="435"/>
      <c r="AG385" s="435"/>
      <c r="AH385" s="435"/>
      <c r="AI385" s="435"/>
      <c r="AJ385" s="448" t="s">
        <v>117</v>
      </c>
      <c r="AK385" s="435"/>
      <c r="AL385" s="435"/>
      <c r="AM385" s="435"/>
      <c r="AN385" s="435"/>
      <c r="AO385" s="448" t="s">
        <v>118</v>
      </c>
      <c r="AP385" s="435"/>
      <c r="AQ385" s="435"/>
      <c r="AR385" s="435"/>
      <c r="AS385" s="435"/>
      <c r="AT385" s="448" t="s">
        <v>119</v>
      </c>
      <c r="AU385" s="435"/>
      <c r="AV385" s="435"/>
      <c r="AW385" s="435"/>
      <c r="AX385" s="435"/>
    </row>
    <row r="386" spans="2:50" hidden="1">
      <c r="B386" s="433" t="s">
        <v>155</v>
      </c>
      <c r="C386" s="433" t="s">
        <v>147</v>
      </c>
      <c r="D386" s="433"/>
      <c r="E386" s="433" t="s">
        <v>149</v>
      </c>
      <c r="F386" s="433"/>
      <c r="G386" s="433"/>
      <c r="H386" s="440" t="s">
        <v>156</v>
      </c>
      <c r="I386" s="434" t="s">
        <v>225</v>
      </c>
      <c r="J386" s="434"/>
      <c r="K386" s="434"/>
      <c r="L386" s="434" t="s">
        <v>156</v>
      </c>
      <c r="M386" s="434" t="s">
        <v>168</v>
      </c>
      <c r="N386" s="446"/>
      <c r="O386" s="446" t="s">
        <v>158</v>
      </c>
      <c r="P386" s="430" t="s">
        <v>152</v>
      </c>
      <c r="Q386" s="431"/>
      <c r="R386" s="431"/>
      <c r="S386" s="432"/>
      <c r="T386" s="433" t="s">
        <v>156</v>
      </c>
      <c r="U386" s="430" t="s">
        <v>152</v>
      </c>
      <c r="V386" s="431"/>
      <c r="W386" s="431"/>
      <c r="X386" s="432"/>
      <c r="Y386" s="433" t="s">
        <v>156</v>
      </c>
      <c r="Z386" s="430" t="s">
        <v>152</v>
      </c>
      <c r="AA386" s="431"/>
      <c r="AB386" s="431"/>
      <c r="AC386" s="432"/>
      <c r="AD386" s="433" t="s">
        <v>156</v>
      </c>
      <c r="AE386" s="430" t="s">
        <v>152</v>
      </c>
      <c r="AF386" s="431"/>
      <c r="AG386" s="431"/>
      <c r="AH386" s="432"/>
      <c r="AI386" s="433" t="s">
        <v>156</v>
      </c>
      <c r="AJ386" s="430" t="s">
        <v>152</v>
      </c>
      <c r="AK386" s="431"/>
      <c r="AL386" s="431"/>
      <c r="AM386" s="432"/>
      <c r="AN386" s="433" t="s">
        <v>156</v>
      </c>
      <c r="AO386" s="430" t="s">
        <v>152</v>
      </c>
      <c r="AP386" s="431"/>
      <c r="AQ386" s="431"/>
      <c r="AR386" s="432"/>
      <c r="AS386" s="433" t="s">
        <v>156</v>
      </c>
      <c r="AT386" s="430" t="s">
        <v>152</v>
      </c>
      <c r="AU386" s="431"/>
      <c r="AV386" s="431"/>
      <c r="AW386" s="432"/>
      <c r="AX386" s="433" t="s">
        <v>156</v>
      </c>
    </row>
    <row r="387" spans="2:50" hidden="1">
      <c r="B387" s="433"/>
      <c r="C387" s="433"/>
      <c r="D387" s="433"/>
      <c r="E387" s="433" t="s">
        <v>148</v>
      </c>
      <c r="F387" s="433"/>
      <c r="G387" s="433"/>
      <c r="H387" s="441"/>
      <c r="I387" s="434" t="s">
        <v>148</v>
      </c>
      <c r="J387" s="434"/>
      <c r="K387" s="434"/>
      <c r="L387" s="434"/>
      <c r="M387" s="434"/>
      <c r="N387" s="463"/>
      <c r="O387" s="463"/>
      <c r="P387" s="430" t="s">
        <v>153</v>
      </c>
      <c r="Q387" s="431"/>
      <c r="R387" s="431"/>
      <c r="S387" s="432"/>
      <c r="T387" s="433"/>
      <c r="U387" s="430" t="s">
        <v>153</v>
      </c>
      <c r="V387" s="431"/>
      <c r="W387" s="431"/>
      <c r="X387" s="432"/>
      <c r="Y387" s="433"/>
      <c r="Z387" s="430" t="s">
        <v>153</v>
      </c>
      <c r="AA387" s="431"/>
      <c r="AB387" s="431"/>
      <c r="AC387" s="432"/>
      <c r="AD387" s="433"/>
      <c r="AE387" s="430" t="s">
        <v>153</v>
      </c>
      <c r="AF387" s="431"/>
      <c r="AG387" s="431"/>
      <c r="AH387" s="432"/>
      <c r="AI387" s="433"/>
      <c r="AJ387" s="430" t="s">
        <v>153</v>
      </c>
      <c r="AK387" s="431"/>
      <c r="AL387" s="431"/>
      <c r="AM387" s="432"/>
      <c r="AN387" s="433"/>
      <c r="AO387" s="430" t="s">
        <v>153</v>
      </c>
      <c r="AP387" s="431"/>
      <c r="AQ387" s="431"/>
      <c r="AR387" s="432"/>
      <c r="AS387" s="433"/>
      <c r="AT387" s="430" t="s">
        <v>153</v>
      </c>
      <c r="AU387" s="431"/>
      <c r="AV387" s="431"/>
      <c r="AW387" s="432"/>
      <c r="AX387" s="433"/>
    </row>
    <row r="388" spans="2:50" hidden="1">
      <c r="B388" s="433"/>
      <c r="C388" s="433"/>
      <c r="D388" s="433"/>
      <c r="E388" s="94" t="s">
        <v>150</v>
      </c>
      <c r="F388" s="94" t="s">
        <v>151</v>
      </c>
      <c r="G388" s="94" t="s">
        <v>154</v>
      </c>
      <c r="H388" s="442"/>
      <c r="I388" s="153" t="s">
        <v>150</v>
      </c>
      <c r="J388" s="153" t="s">
        <v>151</v>
      </c>
      <c r="K388" s="153" t="s">
        <v>154</v>
      </c>
      <c r="L388" s="434"/>
      <c r="M388" s="434"/>
      <c r="N388" s="463"/>
      <c r="O388" s="463"/>
      <c r="P388" s="94" t="s">
        <v>150</v>
      </c>
      <c r="Q388" s="94" t="s">
        <v>151</v>
      </c>
      <c r="R388" s="94" t="s">
        <v>154</v>
      </c>
      <c r="S388" s="94" t="s">
        <v>168</v>
      </c>
      <c r="T388" s="433"/>
      <c r="U388" s="94" t="s">
        <v>150</v>
      </c>
      <c r="V388" s="94" t="s">
        <v>151</v>
      </c>
      <c r="W388" s="94" t="s">
        <v>154</v>
      </c>
      <c r="X388" s="94" t="s">
        <v>168</v>
      </c>
      <c r="Y388" s="433"/>
      <c r="Z388" s="94" t="s">
        <v>150</v>
      </c>
      <c r="AA388" s="94" t="s">
        <v>151</v>
      </c>
      <c r="AB388" s="94" t="s">
        <v>154</v>
      </c>
      <c r="AC388" s="94" t="s">
        <v>168</v>
      </c>
      <c r="AD388" s="433"/>
      <c r="AE388" s="94" t="s">
        <v>150</v>
      </c>
      <c r="AF388" s="94" t="s">
        <v>151</v>
      </c>
      <c r="AG388" s="94" t="s">
        <v>154</v>
      </c>
      <c r="AH388" s="94" t="s">
        <v>168</v>
      </c>
      <c r="AI388" s="433"/>
      <c r="AJ388" s="94" t="s">
        <v>150</v>
      </c>
      <c r="AK388" s="94" t="s">
        <v>151</v>
      </c>
      <c r="AL388" s="94" t="s">
        <v>154</v>
      </c>
      <c r="AM388" s="94" t="s">
        <v>168</v>
      </c>
      <c r="AN388" s="433"/>
      <c r="AO388" s="94" t="s">
        <v>150</v>
      </c>
      <c r="AP388" s="94" t="s">
        <v>151</v>
      </c>
      <c r="AQ388" s="94" t="s">
        <v>154</v>
      </c>
      <c r="AR388" s="94" t="s">
        <v>168</v>
      </c>
      <c r="AS388" s="433"/>
      <c r="AT388" s="94" t="s">
        <v>150</v>
      </c>
      <c r="AU388" s="94" t="s">
        <v>151</v>
      </c>
      <c r="AV388" s="94" t="s">
        <v>154</v>
      </c>
      <c r="AW388" s="94" t="s">
        <v>168</v>
      </c>
      <c r="AX388" s="433"/>
    </row>
    <row r="389" spans="2:50" hidden="1">
      <c r="B389" s="435" t="s">
        <v>234</v>
      </c>
      <c r="C389" s="95">
        <f>C366</f>
        <v>1</v>
      </c>
      <c r="D389" s="95" t="s">
        <v>428</v>
      </c>
      <c r="E389" s="95">
        <v>20</v>
      </c>
      <c r="F389" s="95">
        <v>2400</v>
      </c>
      <c r="G389" s="178">
        <f>F389/E389</f>
        <v>120</v>
      </c>
      <c r="H389" s="435">
        <f>AVERAGE(G389:G406)</f>
        <v>142.00229079486044</v>
      </c>
      <c r="I389" s="154">
        <f t="shared" ref="I389:I406" si="372">IFERROR(AVERAGE(P389,U389,Z389,AE389,AJ389,AO389,AT389),"")</f>
        <v>20</v>
      </c>
      <c r="J389" s="154">
        <f t="shared" ref="J389:J406" si="373">IFERROR(AVERAGE(Q389,V389,AA389,AF389,AK389,AP389,AU389),"")</f>
        <v>2297.2518028855857</v>
      </c>
      <c r="K389" s="155">
        <f t="shared" ref="K389:K406" si="374">IFERROR(AVERAGE(R389,W389,AB389,AG389,AL389,AQ389,AV389),"")</f>
        <v>114.86259014427927</v>
      </c>
      <c r="L389" s="437">
        <f>IFERROR(AVERAGE(K389:K406),"-")</f>
        <v>135.87497102618241</v>
      </c>
      <c r="M389" s="154">
        <f>IFERROR(RANK(K389, K$389:K$406),"")</f>
        <v>16</v>
      </c>
      <c r="N389" s="463"/>
      <c r="O389" s="463"/>
      <c r="P389" s="95">
        <v>20</v>
      </c>
      <c r="Q389" s="152">
        <v>2295.2536997885818</v>
      </c>
      <c r="R389" s="178">
        <f>IFERROR(Q389/P389,"")</f>
        <v>114.76268498942909</v>
      </c>
      <c r="S389" s="95">
        <f>IFERROR(RANK(R389, R$389:R$406),"")</f>
        <v>16</v>
      </c>
      <c r="T389" s="460">
        <f>AVERAGE(R389:R406)</f>
        <v>135.84545756951044</v>
      </c>
      <c r="U389" s="95">
        <v>20</v>
      </c>
      <c r="V389" s="152">
        <v>2302.7756939234819</v>
      </c>
      <c r="W389" s="178">
        <f>IFERROR(V389/U389,"")</f>
        <v>115.1387846961741</v>
      </c>
      <c r="X389" s="95">
        <f>IFERROR(RANK(W389, W$389:W$406),"")</f>
        <v>16</v>
      </c>
      <c r="Y389" s="460">
        <f>AVERAGE(W389:W406)</f>
        <v>135.87010044287968</v>
      </c>
      <c r="Z389" s="95">
        <v>20</v>
      </c>
      <c r="AA389" s="152">
        <v>2296.4323607427064</v>
      </c>
      <c r="AB389" s="178">
        <f>IFERROR(AA389/Z389,"")</f>
        <v>114.82161803713532</v>
      </c>
      <c r="AC389" s="95">
        <f>IFERROR(RANK(AB389, AB$389:AB$406),"")</f>
        <v>16</v>
      </c>
      <c r="AD389" s="460">
        <f>AVERAGE(AB389:AB406)</f>
        <v>135.96949949059453</v>
      </c>
      <c r="AE389" s="95">
        <v>20</v>
      </c>
      <c r="AF389" s="152">
        <v>2296.3106796116508</v>
      </c>
      <c r="AG389" s="178">
        <f>IFERROR(AF389/AE389,"")</f>
        <v>114.81553398058254</v>
      </c>
      <c r="AH389" s="95">
        <f>IFERROR(RANK(AG389, AG$389:AG$406),"")</f>
        <v>16</v>
      </c>
      <c r="AI389" s="460">
        <f>AVERAGE(AG389:AG406)</f>
        <v>135.87258952603759</v>
      </c>
      <c r="AJ389" s="95">
        <v>20</v>
      </c>
      <c r="AK389" s="152">
        <v>2284.9541284403667</v>
      </c>
      <c r="AL389" s="178">
        <f>IFERROR(AK389/AJ389,"")</f>
        <v>114.24770642201834</v>
      </c>
      <c r="AM389" s="95">
        <f>IFERROR(RANK(AL389, AL$389:AL$406),"")</f>
        <v>16</v>
      </c>
      <c r="AN389" s="460">
        <f>AVERAGE(AL389:AL406)</f>
        <v>135.95840483497244</v>
      </c>
      <c r="AO389" s="95">
        <v>20</v>
      </c>
      <c r="AP389" s="152">
        <v>2299.9399038461552</v>
      </c>
      <c r="AQ389" s="178">
        <f>IFERROR(AP389/AO389,"")</f>
        <v>114.99699519230776</v>
      </c>
      <c r="AR389" s="95">
        <f>IFERROR(RANK(AQ389, AQ$389:AQ$406),"")</f>
        <v>15</v>
      </c>
      <c r="AS389" s="460">
        <f>AVERAGE(AQ389:AQ406)</f>
        <v>135.67469391804369</v>
      </c>
      <c r="AT389" s="95">
        <v>20</v>
      </c>
      <c r="AU389" s="152">
        <v>2305.0961538461552</v>
      </c>
      <c r="AV389" s="178">
        <f>IFERROR(AU389/AT389,"")</f>
        <v>115.25480769230776</v>
      </c>
      <c r="AW389" s="95">
        <f>IFERROR(RANK(AV389, AV$389:AV$406),"")</f>
        <v>16</v>
      </c>
      <c r="AX389" s="460">
        <f>AVERAGE(AV389:AV406)</f>
        <v>135.93405140123821</v>
      </c>
    </row>
    <row r="390" spans="2:50" hidden="1">
      <c r="B390" s="435"/>
      <c r="C390" s="95">
        <f t="shared" ref="C390:C406" si="375">C367</f>
        <v>2</v>
      </c>
      <c r="D390" s="95" t="s">
        <v>429</v>
      </c>
      <c r="E390" s="95">
        <v>18</v>
      </c>
      <c r="F390" s="95">
        <v>2400</v>
      </c>
      <c r="G390" s="178">
        <f t="shared" ref="G390:G405" si="376">F390/E390</f>
        <v>133.33333333333334</v>
      </c>
      <c r="H390" s="435"/>
      <c r="I390" s="154">
        <f t="shared" si="372"/>
        <v>18</v>
      </c>
      <c r="J390" s="154">
        <f t="shared" si="373"/>
        <v>2292.6901669701811</v>
      </c>
      <c r="K390" s="155">
        <f t="shared" si="374"/>
        <v>127.37167594278783</v>
      </c>
      <c r="L390" s="438"/>
      <c r="M390" s="154">
        <f t="shared" ref="M390:M406" si="377">IFERROR(RANK(K390, K$389:K$406),"")</f>
        <v>9</v>
      </c>
      <c r="N390" s="463"/>
      <c r="O390" s="463"/>
      <c r="P390" s="95">
        <v>18</v>
      </c>
      <c r="Q390" s="152">
        <v>2295.6521739130435</v>
      </c>
      <c r="R390" s="178">
        <f t="shared" ref="R390:R406" si="378">IFERROR(Q390/P390,"")</f>
        <v>127.53623188405797</v>
      </c>
      <c r="S390" s="95">
        <f t="shared" ref="S390:S406" si="379">IFERROR(RANK(R390, R$389:R$406),"")</f>
        <v>9</v>
      </c>
      <c r="T390" s="461"/>
      <c r="U390" s="95">
        <v>18</v>
      </c>
      <c r="V390" s="152">
        <v>2295.7664233576643</v>
      </c>
      <c r="W390" s="178">
        <f t="shared" ref="W390:W406" si="380">IFERROR(V390/U390,"")</f>
        <v>127.54257907542579</v>
      </c>
      <c r="X390" s="95">
        <f t="shared" ref="X390:X406" si="381">IFERROR(RANK(W390, W$389:W$406),"")</f>
        <v>9</v>
      </c>
      <c r="Y390" s="461"/>
      <c r="Z390" s="95">
        <v>18</v>
      </c>
      <c r="AA390" s="152">
        <v>2296.8749999999995</v>
      </c>
      <c r="AB390" s="178">
        <f t="shared" ref="AB390:AB406" si="382">IFERROR(AA390/Z390,"")</f>
        <v>127.60416666666664</v>
      </c>
      <c r="AC390" s="95">
        <f t="shared" ref="AC390:AC406" si="383">IFERROR(RANK(AB390, AB$389:AB$406),"")</f>
        <v>10</v>
      </c>
      <c r="AD390" s="461"/>
      <c r="AE390" s="95">
        <v>18</v>
      </c>
      <c r="AF390" s="152">
        <v>2299.3103448275856</v>
      </c>
      <c r="AG390" s="178">
        <f t="shared" ref="AG390:AG406" si="384">IFERROR(AF390/AE390,"")</f>
        <v>127.73946360153253</v>
      </c>
      <c r="AH390" s="95">
        <f t="shared" ref="AH390:AH406" si="385">IFERROR(RANK(AG390, AG$389:AG$406),"")</f>
        <v>8</v>
      </c>
      <c r="AI390" s="461"/>
      <c r="AJ390" s="95">
        <v>18</v>
      </c>
      <c r="AK390" s="152">
        <v>2286.3829787234044</v>
      </c>
      <c r="AL390" s="178">
        <f t="shared" ref="AL390:AL406" si="386">IFERROR(AK390/AJ390,"")</f>
        <v>127.02127659574469</v>
      </c>
      <c r="AM390" s="95">
        <f t="shared" ref="AM390:AM406" si="387">IFERROR(RANK(AL390, AL$389:AL$406),"")</f>
        <v>11</v>
      </c>
      <c r="AN390" s="461"/>
      <c r="AO390" s="95">
        <v>18</v>
      </c>
      <c r="AP390" s="152">
        <v>2281.2676056338032</v>
      </c>
      <c r="AQ390" s="178">
        <f t="shared" ref="AQ390:AQ406" si="388">IFERROR(AP390/AO390,"")</f>
        <v>126.73708920187795</v>
      </c>
      <c r="AR390" s="95">
        <f t="shared" ref="AR390:AR406" si="389">IFERROR(RANK(AQ390, AQ$389:AQ$406),"")</f>
        <v>11</v>
      </c>
      <c r="AS390" s="461"/>
      <c r="AT390" s="95">
        <v>18</v>
      </c>
      <c r="AU390" s="152">
        <v>2293.5766423357663</v>
      </c>
      <c r="AV390" s="178">
        <f t="shared" ref="AV390:AV406" si="390">IFERROR(AU390/AT390,"")</f>
        <v>127.42092457420924</v>
      </c>
      <c r="AW390" s="95">
        <f t="shared" ref="AW390:AW406" si="391">IFERROR(RANK(AV390, AV$389:AV$406),"")</f>
        <v>9</v>
      </c>
      <c r="AX390" s="461"/>
    </row>
    <row r="391" spans="2:50" hidden="1">
      <c r="B391" s="435"/>
      <c r="C391" s="95">
        <f t="shared" si="375"/>
        <v>3</v>
      </c>
      <c r="D391" s="95" t="s">
        <v>430</v>
      </c>
      <c r="E391" s="95">
        <v>18</v>
      </c>
      <c r="F391" s="95">
        <v>2400</v>
      </c>
      <c r="G391" s="178">
        <f t="shared" si="376"/>
        <v>133.33333333333334</v>
      </c>
      <c r="H391" s="435"/>
      <c r="I391" s="154">
        <f t="shared" si="372"/>
        <v>18</v>
      </c>
      <c r="J391" s="154">
        <f t="shared" si="373"/>
        <v>2292.6895039925039</v>
      </c>
      <c r="K391" s="155">
        <f t="shared" si="374"/>
        <v>127.37163911069466</v>
      </c>
      <c r="L391" s="438"/>
      <c r="M391" s="154">
        <f t="shared" si="377"/>
        <v>10</v>
      </c>
      <c r="N391" s="463"/>
      <c r="O391" s="463"/>
      <c r="P391" s="95">
        <v>18</v>
      </c>
      <c r="Q391" s="152">
        <v>2293.8439849624069</v>
      </c>
      <c r="R391" s="178">
        <f t="shared" si="378"/>
        <v>127.43577694235594</v>
      </c>
      <c r="S391" s="95">
        <f t="shared" si="379"/>
        <v>10</v>
      </c>
      <c r="T391" s="461"/>
      <c r="U391" s="95">
        <v>18</v>
      </c>
      <c r="V391" s="152">
        <v>2290.4025925464284</v>
      </c>
      <c r="W391" s="178">
        <f t="shared" si="380"/>
        <v>127.24458847480157</v>
      </c>
      <c r="X391" s="95">
        <f t="shared" si="381"/>
        <v>10</v>
      </c>
      <c r="Y391" s="461"/>
      <c r="Z391" s="95">
        <v>18</v>
      </c>
      <c r="AA391" s="152">
        <v>2299.1558149977545</v>
      </c>
      <c r="AB391" s="178">
        <f t="shared" si="382"/>
        <v>127.73087861098637</v>
      </c>
      <c r="AC391" s="95">
        <f t="shared" si="383"/>
        <v>9</v>
      </c>
      <c r="AD391" s="461"/>
      <c r="AE391" s="95">
        <v>18</v>
      </c>
      <c r="AF391" s="152">
        <v>2290.8433734939758</v>
      </c>
      <c r="AG391" s="178">
        <f t="shared" si="384"/>
        <v>127.26907630522088</v>
      </c>
      <c r="AH391" s="95">
        <f t="shared" si="385"/>
        <v>10</v>
      </c>
      <c r="AI391" s="461"/>
      <c r="AJ391" s="95">
        <v>18</v>
      </c>
      <c r="AK391" s="152">
        <v>2296.2162162162158</v>
      </c>
      <c r="AL391" s="178">
        <f t="shared" si="386"/>
        <v>127.56756756756755</v>
      </c>
      <c r="AM391" s="95">
        <f t="shared" si="387"/>
        <v>9</v>
      </c>
      <c r="AN391" s="461"/>
      <c r="AO391" s="95">
        <v>18</v>
      </c>
      <c r="AP391" s="152">
        <v>2288.0551383823208</v>
      </c>
      <c r="AQ391" s="178">
        <f t="shared" si="388"/>
        <v>127.11417435457338</v>
      </c>
      <c r="AR391" s="95">
        <f t="shared" si="389"/>
        <v>10</v>
      </c>
      <c r="AS391" s="461"/>
      <c r="AT391" s="95">
        <v>18</v>
      </c>
      <c r="AU391" s="152">
        <v>2290.3094073484253</v>
      </c>
      <c r="AV391" s="178">
        <f t="shared" si="390"/>
        <v>127.23941151935696</v>
      </c>
      <c r="AW391" s="95">
        <f t="shared" si="391"/>
        <v>10</v>
      </c>
      <c r="AX391" s="461"/>
    </row>
    <row r="392" spans="2:50" hidden="1">
      <c r="B392" s="435"/>
      <c r="C392" s="95">
        <f t="shared" si="375"/>
        <v>4</v>
      </c>
      <c r="D392" s="95" t="s">
        <v>432</v>
      </c>
      <c r="E392" s="95">
        <v>16</v>
      </c>
      <c r="F392" s="95">
        <v>2400</v>
      </c>
      <c r="G392" s="178">
        <f t="shared" si="376"/>
        <v>150</v>
      </c>
      <c r="H392" s="435"/>
      <c r="I392" s="154">
        <f t="shared" si="372"/>
        <v>16</v>
      </c>
      <c r="J392" s="154">
        <f t="shared" si="373"/>
        <v>2312.0350569585867</v>
      </c>
      <c r="K392" s="155">
        <f t="shared" si="374"/>
        <v>144.50219105991167</v>
      </c>
      <c r="L392" s="438"/>
      <c r="M392" s="154">
        <f t="shared" si="377"/>
        <v>6</v>
      </c>
      <c r="N392" s="463"/>
      <c r="O392" s="463"/>
      <c r="P392" s="95">
        <v>16</v>
      </c>
      <c r="Q392" s="152">
        <v>2318.6440677966102</v>
      </c>
      <c r="R392" s="178">
        <f t="shared" si="378"/>
        <v>144.91525423728814</v>
      </c>
      <c r="S392" s="95">
        <f t="shared" si="379"/>
        <v>6</v>
      </c>
      <c r="T392" s="461"/>
      <c r="U392" s="95">
        <v>16</v>
      </c>
      <c r="V392" s="152">
        <v>2292.6315789473683</v>
      </c>
      <c r="W392" s="178">
        <f t="shared" si="380"/>
        <v>143.28947368421052</v>
      </c>
      <c r="X392" s="95">
        <f t="shared" si="381"/>
        <v>7</v>
      </c>
      <c r="Y392" s="461"/>
      <c r="Z392" s="95">
        <v>16</v>
      </c>
      <c r="AA392" s="152">
        <v>2306.6666666666665</v>
      </c>
      <c r="AB392" s="178">
        <f t="shared" si="382"/>
        <v>144.16666666666666</v>
      </c>
      <c r="AC392" s="95">
        <f t="shared" si="383"/>
        <v>6</v>
      </c>
      <c r="AD392" s="461"/>
      <c r="AE392" s="95">
        <v>16</v>
      </c>
      <c r="AF392" s="152">
        <v>2313.0000000000009</v>
      </c>
      <c r="AG392" s="178">
        <f t="shared" si="384"/>
        <v>144.56250000000006</v>
      </c>
      <c r="AH392" s="95">
        <f t="shared" si="385"/>
        <v>6</v>
      </c>
      <c r="AI392" s="461"/>
      <c r="AJ392" s="95">
        <v>16</v>
      </c>
      <c r="AK392" s="152">
        <v>2340.0000000000014</v>
      </c>
      <c r="AL392" s="178">
        <f t="shared" si="386"/>
        <v>146.25000000000009</v>
      </c>
      <c r="AM392" s="95">
        <f t="shared" si="387"/>
        <v>6</v>
      </c>
      <c r="AN392" s="461"/>
      <c r="AO392" s="95">
        <v>16</v>
      </c>
      <c r="AP392" s="152">
        <v>2301.7241379310349</v>
      </c>
      <c r="AQ392" s="178">
        <f t="shared" si="388"/>
        <v>143.85775862068968</v>
      </c>
      <c r="AR392" s="95">
        <f t="shared" si="389"/>
        <v>6</v>
      </c>
      <c r="AS392" s="461"/>
      <c r="AT392" s="95">
        <v>16</v>
      </c>
      <c r="AU392" s="152">
        <v>2311.5789473684213</v>
      </c>
      <c r="AV392" s="178">
        <f t="shared" si="390"/>
        <v>144.47368421052633</v>
      </c>
      <c r="AW392" s="95">
        <f t="shared" si="391"/>
        <v>6</v>
      </c>
      <c r="AX392" s="461"/>
    </row>
    <row r="393" spans="2:50" hidden="1">
      <c r="B393" s="435"/>
      <c r="C393" s="95">
        <f t="shared" si="375"/>
        <v>5</v>
      </c>
      <c r="D393" s="95" t="s">
        <v>433</v>
      </c>
      <c r="E393" s="95">
        <v>18</v>
      </c>
      <c r="F393" s="95">
        <v>2400</v>
      </c>
      <c r="G393" s="178">
        <f t="shared" si="376"/>
        <v>133.33333333333334</v>
      </c>
      <c r="H393" s="435"/>
      <c r="I393" s="154">
        <f t="shared" si="372"/>
        <v>18</v>
      </c>
      <c r="J393" s="154">
        <f t="shared" si="373"/>
        <v>2289.4340622008199</v>
      </c>
      <c r="K393" s="155">
        <f t="shared" si="374"/>
        <v>127.19078123337889</v>
      </c>
      <c r="L393" s="438"/>
      <c r="M393" s="154">
        <f t="shared" si="377"/>
        <v>11</v>
      </c>
      <c r="N393" s="463"/>
      <c r="O393" s="463"/>
      <c r="P393" s="95">
        <v>18</v>
      </c>
      <c r="Q393" s="152">
        <v>2289.8969072164955</v>
      </c>
      <c r="R393" s="178">
        <f t="shared" si="378"/>
        <v>127.21649484536086</v>
      </c>
      <c r="S393" s="95">
        <f t="shared" si="379"/>
        <v>11</v>
      </c>
      <c r="T393" s="461"/>
      <c r="U393" s="95">
        <v>18</v>
      </c>
      <c r="V393" s="152">
        <v>2286.1290322580635</v>
      </c>
      <c r="W393" s="178">
        <f t="shared" si="380"/>
        <v>127.00716845878131</v>
      </c>
      <c r="X393" s="95">
        <f t="shared" si="381"/>
        <v>11</v>
      </c>
      <c r="Y393" s="461"/>
      <c r="Z393" s="95">
        <v>18</v>
      </c>
      <c r="AA393" s="152">
        <v>2290.1818181818189</v>
      </c>
      <c r="AB393" s="178">
        <f t="shared" si="382"/>
        <v>127.23232323232327</v>
      </c>
      <c r="AC393" s="95">
        <f t="shared" si="383"/>
        <v>11</v>
      </c>
      <c r="AD393" s="461"/>
      <c r="AE393" s="95">
        <v>18</v>
      </c>
      <c r="AF393" s="152">
        <v>2289.12</v>
      </c>
      <c r="AG393" s="178">
        <f t="shared" si="384"/>
        <v>127.17333333333333</v>
      </c>
      <c r="AH393" s="95">
        <f t="shared" si="385"/>
        <v>11</v>
      </c>
      <c r="AI393" s="461"/>
      <c r="AJ393" s="95">
        <v>18</v>
      </c>
      <c r="AK393" s="152">
        <v>2286.5217391304359</v>
      </c>
      <c r="AL393" s="178">
        <f t="shared" si="386"/>
        <v>127.02898550724643</v>
      </c>
      <c r="AM393" s="95">
        <f t="shared" si="387"/>
        <v>10</v>
      </c>
      <c r="AN393" s="461"/>
      <c r="AO393" s="95">
        <v>18</v>
      </c>
      <c r="AP393" s="152">
        <v>2295.237851662404</v>
      </c>
      <c r="AQ393" s="178">
        <f t="shared" si="388"/>
        <v>127.51321398124466</v>
      </c>
      <c r="AR393" s="95">
        <f t="shared" si="389"/>
        <v>8</v>
      </c>
      <c r="AS393" s="461"/>
      <c r="AT393" s="95">
        <v>18</v>
      </c>
      <c r="AU393" s="152">
        <v>2288.9510869565211</v>
      </c>
      <c r="AV393" s="178">
        <f t="shared" si="390"/>
        <v>127.16394927536228</v>
      </c>
      <c r="AW393" s="95">
        <f t="shared" si="391"/>
        <v>11</v>
      </c>
      <c r="AX393" s="461"/>
    </row>
    <row r="394" spans="2:50" hidden="1">
      <c r="B394" s="435"/>
      <c r="C394" s="95">
        <f t="shared" si="375"/>
        <v>6</v>
      </c>
      <c r="D394" s="95" t="s">
        <v>434</v>
      </c>
      <c r="E394" s="95">
        <v>20</v>
      </c>
      <c r="F394" s="95">
        <v>2400</v>
      </c>
      <c r="G394" s="178">
        <f t="shared" si="376"/>
        <v>120</v>
      </c>
      <c r="H394" s="435"/>
      <c r="I394" s="154">
        <f t="shared" si="372"/>
        <v>20</v>
      </c>
      <c r="J394" s="154">
        <f t="shared" si="373"/>
        <v>2311.1684402367659</v>
      </c>
      <c r="K394" s="155">
        <f t="shared" si="374"/>
        <v>115.5584220118383</v>
      </c>
      <c r="L394" s="438"/>
      <c r="M394" s="154">
        <f t="shared" si="377"/>
        <v>15</v>
      </c>
      <c r="N394" s="463"/>
      <c r="O394" s="463"/>
      <c r="P394" s="95">
        <v>20</v>
      </c>
      <c r="Q394" s="152">
        <v>2307.8873239436625</v>
      </c>
      <c r="R394" s="178">
        <f t="shared" si="378"/>
        <v>115.39436619718313</v>
      </c>
      <c r="S394" s="95">
        <f t="shared" si="379"/>
        <v>15</v>
      </c>
      <c r="T394" s="461"/>
      <c r="U394" s="95">
        <v>20</v>
      </c>
      <c r="V394" s="152">
        <v>2306.0869565217408</v>
      </c>
      <c r="W394" s="178">
        <f t="shared" si="380"/>
        <v>115.30434782608704</v>
      </c>
      <c r="X394" s="95">
        <f t="shared" si="381"/>
        <v>15</v>
      </c>
      <c r="Y394" s="461"/>
      <c r="Z394" s="95">
        <v>20</v>
      </c>
      <c r="AA394" s="152">
        <v>2318.4374999999995</v>
      </c>
      <c r="AB394" s="178">
        <f t="shared" si="382"/>
        <v>115.92187499999997</v>
      </c>
      <c r="AC394" s="95">
        <f t="shared" si="383"/>
        <v>15</v>
      </c>
      <c r="AD394" s="461"/>
      <c r="AE394" s="95">
        <v>20</v>
      </c>
      <c r="AF394" s="152">
        <v>2319.6000000000008</v>
      </c>
      <c r="AG394" s="178">
        <f t="shared" si="384"/>
        <v>115.98000000000005</v>
      </c>
      <c r="AH394" s="95">
        <f t="shared" si="385"/>
        <v>15</v>
      </c>
      <c r="AI394" s="461"/>
      <c r="AJ394" s="95">
        <v>20</v>
      </c>
      <c r="AK394" s="152">
        <v>2318.4000000000005</v>
      </c>
      <c r="AL394" s="178">
        <f t="shared" si="386"/>
        <v>115.92000000000003</v>
      </c>
      <c r="AM394" s="95">
        <f t="shared" si="387"/>
        <v>15</v>
      </c>
      <c r="AN394" s="461"/>
      <c r="AO394" s="95">
        <v>20</v>
      </c>
      <c r="AP394" s="152">
        <v>2293.2467532467531</v>
      </c>
      <c r="AQ394" s="178">
        <f t="shared" si="388"/>
        <v>114.66233766233765</v>
      </c>
      <c r="AR394" s="95">
        <f t="shared" si="389"/>
        <v>16</v>
      </c>
      <c r="AS394" s="461"/>
      <c r="AT394" s="95">
        <v>20</v>
      </c>
      <c r="AU394" s="152">
        <v>2314.5205479452056</v>
      </c>
      <c r="AV394" s="178">
        <f t="shared" si="390"/>
        <v>115.72602739726028</v>
      </c>
      <c r="AW394" s="95">
        <f t="shared" si="391"/>
        <v>15</v>
      </c>
      <c r="AX394" s="461"/>
    </row>
    <row r="395" spans="2:50" hidden="1">
      <c r="B395" s="435"/>
      <c r="C395" s="95">
        <f t="shared" si="375"/>
        <v>7</v>
      </c>
      <c r="D395" s="95" t="s">
        <v>436</v>
      </c>
      <c r="E395" s="95">
        <v>19</v>
      </c>
      <c r="F395" s="95">
        <v>2400</v>
      </c>
      <c r="G395" s="178">
        <f t="shared" si="376"/>
        <v>126.31578947368421</v>
      </c>
      <c r="H395" s="435"/>
      <c r="I395" s="154">
        <f t="shared" si="372"/>
        <v>19</v>
      </c>
      <c r="J395" s="154">
        <f t="shared" si="373"/>
        <v>2290.1011670838952</v>
      </c>
      <c r="K395" s="155">
        <f t="shared" si="374"/>
        <v>120.53164037283659</v>
      </c>
      <c r="L395" s="438"/>
      <c r="M395" s="154">
        <f t="shared" si="377"/>
        <v>14</v>
      </c>
      <c r="N395" s="463"/>
      <c r="O395" s="463"/>
      <c r="P395" s="95">
        <v>19</v>
      </c>
      <c r="Q395" s="152">
        <v>2301.2210219686849</v>
      </c>
      <c r="R395" s="178">
        <f t="shared" si="378"/>
        <v>121.11689589308868</v>
      </c>
      <c r="S395" s="95">
        <f t="shared" si="379"/>
        <v>13</v>
      </c>
      <c r="T395" s="461"/>
      <c r="U395" s="95">
        <v>19</v>
      </c>
      <c r="V395" s="152">
        <v>2296.1080527461263</v>
      </c>
      <c r="W395" s="178">
        <f t="shared" si="380"/>
        <v>120.84779224979611</v>
      </c>
      <c r="X395" s="95">
        <f t="shared" si="381"/>
        <v>13</v>
      </c>
      <c r="Y395" s="461"/>
      <c r="Z395" s="95">
        <v>19</v>
      </c>
      <c r="AA395" s="152">
        <v>2290.3519668737072</v>
      </c>
      <c r="AB395" s="178">
        <f t="shared" si="382"/>
        <v>120.54484036177406</v>
      </c>
      <c r="AC395" s="95">
        <f t="shared" si="383"/>
        <v>14</v>
      </c>
      <c r="AD395" s="461"/>
      <c r="AE395" s="95">
        <v>19</v>
      </c>
      <c r="AF395" s="152">
        <v>2283.4426229508204</v>
      </c>
      <c r="AG395" s="178">
        <f t="shared" si="384"/>
        <v>120.18119068162213</v>
      </c>
      <c r="AH395" s="95">
        <f t="shared" si="385"/>
        <v>14</v>
      </c>
      <c r="AI395" s="461"/>
      <c r="AJ395" s="95">
        <v>19</v>
      </c>
      <c r="AK395" s="152">
        <v>2288</v>
      </c>
      <c r="AL395" s="178">
        <f t="shared" si="386"/>
        <v>120.42105263157895</v>
      </c>
      <c r="AM395" s="95">
        <f t="shared" si="387"/>
        <v>14</v>
      </c>
      <c r="AN395" s="461"/>
      <c r="AO395" s="95">
        <v>19</v>
      </c>
      <c r="AP395" s="152">
        <v>2288.4099018733268</v>
      </c>
      <c r="AQ395" s="178">
        <f t="shared" si="388"/>
        <v>120.44262641438563</v>
      </c>
      <c r="AR395" s="95">
        <f t="shared" si="389"/>
        <v>14</v>
      </c>
      <c r="AS395" s="461"/>
      <c r="AT395" s="95">
        <v>19</v>
      </c>
      <c r="AU395" s="152">
        <v>2283.1746031746025</v>
      </c>
      <c r="AV395" s="178">
        <f t="shared" si="390"/>
        <v>120.16708437761065</v>
      </c>
      <c r="AW395" s="95">
        <f t="shared" si="391"/>
        <v>14</v>
      </c>
      <c r="AX395" s="461"/>
    </row>
    <row r="396" spans="2:50" hidden="1">
      <c r="B396" s="435"/>
      <c r="C396" s="95">
        <f t="shared" si="375"/>
        <v>8</v>
      </c>
      <c r="D396" s="95" t="s">
        <v>437</v>
      </c>
      <c r="E396" s="95">
        <v>18</v>
      </c>
      <c r="F396" s="95">
        <v>2400</v>
      </c>
      <c r="G396" s="178">
        <f t="shared" si="376"/>
        <v>133.33333333333334</v>
      </c>
      <c r="H396" s="435"/>
      <c r="I396" s="154">
        <f t="shared" si="372"/>
        <v>18</v>
      </c>
      <c r="J396" s="154">
        <f t="shared" si="373"/>
        <v>2301.0798587916688</v>
      </c>
      <c r="K396" s="155">
        <f t="shared" si="374"/>
        <v>127.83776993287049</v>
      </c>
      <c r="L396" s="438"/>
      <c r="M396" s="154">
        <f t="shared" si="377"/>
        <v>8</v>
      </c>
      <c r="N396" s="463"/>
      <c r="O396" s="463"/>
      <c r="P396" s="95">
        <v>18</v>
      </c>
      <c r="Q396" s="152">
        <v>2304.1237113402067</v>
      </c>
      <c r="R396" s="178">
        <f t="shared" si="378"/>
        <v>128.0068728522337</v>
      </c>
      <c r="S396" s="95">
        <f t="shared" si="379"/>
        <v>8</v>
      </c>
      <c r="T396" s="461"/>
      <c r="U396" s="95">
        <v>18</v>
      </c>
      <c r="V396" s="152">
        <v>2302.7368421052633</v>
      </c>
      <c r="W396" s="178">
        <f t="shared" si="380"/>
        <v>127.92982456140352</v>
      </c>
      <c r="X396" s="95">
        <f t="shared" si="381"/>
        <v>8</v>
      </c>
      <c r="Y396" s="461"/>
      <c r="Z396" s="95">
        <v>18</v>
      </c>
      <c r="AA396" s="152">
        <v>2307.6404494382023</v>
      </c>
      <c r="AB396" s="178">
        <f t="shared" si="382"/>
        <v>128.20224719101122</v>
      </c>
      <c r="AC396" s="95">
        <f t="shared" si="383"/>
        <v>8</v>
      </c>
      <c r="AD396" s="461"/>
      <c r="AE396" s="95">
        <v>18</v>
      </c>
      <c r="AF396" s="152">
        <v>2297.1428571428573</v>
      </c>
      <c r="AG396" s="178">
        <f t="shared" si="384"/>
        <v>127.61904761904763</v>
      </c>
      <c r="AH396" s="95">
        <f t="shared" si="385"/>
        <v>9</v>
      </c>
      <c r="AI396" s="461"/>
      <c r="AJ396" s="95">
        <v>18</v>
      </c>
      <c r="AK396" s="152">
        <v>2310.0000000000005</v>
      </c>
      <c r="AL396" s="178">
        <f t="shared" si="386"/>
        <v>128.33333333333337</v>
      </c>
      <c r="AM396" s="95">
        <f t="shared" si="387"/>
        <v>8</v>
      </c>
      <c r="AN396" s="461"/>
      <c r="AO396" s="95">
        <v>18</v>
      </c>
      <c r="AP396" s="152">
        <v>2291.5151515151524</v>
      </c>
      <c r="AQ396" s="178">
        <f t="shared" si="388"/>
        <v>127.30639730639736</v>
      </c>
      <c r="AR396" s="95">
        <f t="shared" si="389"/>
        <v>9</v>
      </c>
      <c r="AS396" s="461"/>
      <c r="AT396" s="95">
        <v>18</v>
      </c>
      <c r="AU396" s="152">
        <v>2294.3999999999987</v>
      </c>
      <c r="AV396" s="178">
        <f t="shared" si="390"/>
        <v>127.4666666666666</v>
      </c>
      <c r="AW396" s="95">
        <f t="shared" si="391"/>
        <v>8</v>
      </c>
      <c r="AX396" s="461"/>
    </row>
    <row r="397" spans="2:50" hidden="1">
      <c r="B397" s="435"/>
      <c r="C397" s="95">
        <f t="shared" si="375"/>
        <v>9</v>
      </c>
      <c r="D397" s="95" t="s">
        <v>440</v>
      </c>
      <c r="E397" s="95">
        <v>19</v>
      </c>
      <c r="F397" s="95">
        <v>2400</v>
      </c>
      <c r="G397" s="178">
        <f t="shared" si="376"/>
        <v>126.31578947368421</v>
      </c>
      <c r="H397" s="435"/>
      <c r="I397" s="154">
        <f t="shared" si="372"/>
        <v>19</v>
      </c>
      <c r="J397" s="154">
        <f t="shared" si="373"/>
        <v>2303.5740866972069</v>
      </c>
      <c r="K397" s="155">
        <f t="shared" si="374"/>
        <v>121.24074140511615</v>
      </c>
      <c r="L397" s="438"/>
      <c r="M397" s="154">
        <f t="shared" si="377"/>
        <v>12</v>
      </c>
      <c r="N397" s="463"/>
      <c r="O397" s="463"/>
      <c r="P397" s="95">
        <v>19</v>
      </c>
      <c r="Q397" s="152">
        <v>2288.9189189189187</v>
      </c>
      <c r="R397" s="178">
        <f t="shared" si="378"/>
        <v>120.46941678520625</v>
      </c>
      <c r="S397" s="95">
        <f t="shared" si="379"/>
        <v>14</v>
      </c>
      <c r="T397" s="461"/>
      <c r="U397" s="95">
        <v>19</v>
      </c>
      <c r="V397" s="152">
        <v>2312.4999999999995</v>
      </c>
      <c r="W397" s="178">
        <f t="shared" si="380"/>
        <v>121.71052631578945</v>
      </c>
      <c r="X397" s="95">
        <f t="shared" si="381"/>
        <v>12</v>
      </c>
      <c r="Y397" s="461"/>
      <c r="Z397" s="95">
        <v>19</v>
      </c>
      <c r="AA397" s="152">
        <v>2310.9375000000005</v>
      </c>
      <c r="AB397" s="178">
        <f t="shared" si="382"/>
        <v>121.62828947368423</v>
      </c>
      <c r="AC397" s="95">
        <f t="shared" si="383"/>
        <v>12</v>
      </c>
      <c r="AD397" s="461"/>
      <c r="AE397" s="95">
        <v>19</v>
      </c>
      <c r="AF397" s="152">
        <v>2307.3913043478256</v>
      </c>
      <c r="AG397" s="178">
        <f t="shared" si="384"/>
        <v>121.44164759725398</v>
      </c>
      <c r="AH397" s="95">
        <f t="shared" si="385"/>
        <v>13</v>
      </c>
      <c r="AI397" s="461"/>
      <c r="AJ397" s="95">
        <v>19</v>
      </c>
      <c r="AK397" s="152">
        <v>2306.0869565217386</v>
      </c>
      <c r="AL397" s="178">
        <f t="shared" si="386"/>
        <v>121.37299771167045</v>
      </c>
      <c r="AM397" s="95">
        <f t="shared" si="387"/>
        <v>12</v>
      </c>
      <c r="AN397" s="461"/>
      <c r="AO397" s="95">
        <v>19</v>
      </c>
      <c r="AP397" s="152">
        <v>2291.8309859154929</v>
      </c>
      <c r="AQ397" s="178">
        <f t="shared" si="388"/>
        <v>120.62268346923646</v>
      </c>
      <c r="AR397" s="95">
        <f t="shared" si="389"/>
        <v>13</v>
      </c>
      <c r="AS397" s="461"/>
      <c r="AT397" s="95">
        <v>19</v>
      </c>
      <c r="AU397" s="152">
        <v>2307.3529411764716</v>
      </c>
      <c r="AV397" s="178">
        <f t="shared" si="390"/>
        <v>121.4396284829722</v>
      </c>
      <c r="AW397" s="95">
        <f t="shared" si="391"/>
        <v>12</v>
      </c>
      <c r="AX397" s="461"/>
    </row>
    <row r="398" spans="2:50" hidden="1">
      <c r="B398" s="435"/>
      <c r="C398" s="95">
        <f t="shared" si="375"/>
        <v>10</v>
      </c>
      <c r="D398" s="95" t="s">
        <v>441</v>
      </c>
      <c r="E398" s="95">
        <v>15</v>
      </c>
      <c r="F398" s="95">
        <v>2400</v>
      </c>
      <c r="G398" s="178">
        <f t="shared" si="376"/>
        <v>160</v>
      </c>
      <c r="H398" s="435"/>
      <c r="I398" s="154">
        <f t="shared" si="372"/>
        <v>15</v>
      </c>
      <c r="J398" s="154">
        <f t="shared" si="373"/>
        <v>2293.5537627996441</v>
      </c>
      <c r="K398" s="155">
        <f t="shared" si="374"/>
        <v>152.90358418664295</v>
      </c>
      <c r="L398" s="438"/>
      <c r="M398" s="154">
        <f t="shared" si="377"/>
        <v>4</v>
      </c>
      <c r="N398" s="463"/>
      <c r="O398" s="463"/>
      <c r="P398" s="95">
        <v>15</v>
      </c>
      <c r="Q398" s="152">
        <v>2288.4015771913864</v>
      </c>
      <c r="R398" s="178">
        <f t="shared" si="378"/>
        <v>152.56010514609244</v>
      </c>
      <c r="S398" s="95">
        <f t="shared" si="379"/>
        <v>5</v>
      </c>
      <c r="T398" s="461"/>
      <c r="U398" s="95">
        <v>15</v>
      </c>
      <c r="V398" s="152">
        <v>2295.1810258129394</v>
      </c>
      <c r="W398" s="178">
        <f t="shared" si="380"/>
        <v>153.0120683875293</v>
      </c>
      <c r="X398" s="95">
        <f t="shared" si="381"/>
        <v>4</v>
      </c>
      <c r="Y398" s="461"/>
      <c r="Z398" s="95">
        <v>15</v>
      </c>
      <c r="AA398" s="152">
        <v>2292.9793444095203</v>
      </c>
      <c r="AB398" s="178">
        <f t="shared" si="382"/>
        <v>152.86528962730137</v>
      </c>
      <c r="AC398" s="95">
        <f t="shared" si="383"/>
        <v>4</v>
      </c>
      <c r="AD398" s="461"/>
      <c r="AE398" s="95">
        <v>15</v>
      </c>
      <c r="AF398" s="152">
        <v>2285.3333333333339</v>
      </c>
      <c r="AG398" s="178">
        <f t="shared" si="384"/>
        <v>152.35555555555558</v>
      </c>
      <c r="AH398" s="95">
        <f t="shared" si="385"/>
        <v>5</v>
      </c>
      <c r="AI398" s="461"/>
      <c r="AJ398" s="95">
        <v>15</v>
      </c>
      <c r="AK398" s="152">
        <v>2305.7329462989851</v>
      </c>
      <c r="AL398" s="178">
        <f t="shared" si="386"/>
        <v>153.71552975326568</v>
      </c>
      <c r="AM398" s="95">
        <f t="shared" si="387"/>
        <v>4</v>
      </c>
      <c r="AN398" s="461"/>
      <c r="AO398" s="95">
        <v>15</v>
      </c>
      <c r="AP398" s="152">
        <v>2286.4262536873157</v>
      </c>
      <c r="AQ398" s="178">
        <f t="shared" si="388"/>
        <v>152.42841691248771</v>
      </c>
      <c r="AR398" s="95">
        <f t="shared" si="389"/>
        <v>5</v>
      </c>
      <c r="AS398" s="461"/>
      <c r="AT398" s="95">
        <v>15</v>
      </c>
      <c r="AU398" s="152">
        <v>2300.8218588640275</v>
      </c>
      <c r="AV398" s="178">
        <f t="shared" si="390"/>
        <v>153.38812392426851</v>
      </c>
      <c r="AW398" s="95">
        <f t="shared" si="391"/>
        <v>4</v>
      </c>
      <c r="AX398" s="461"/>
    </row>
    <row r="399" spans="2:50" hidden="1">
      <c r="B399" s="435"/>
      <c r="C399" s="95">
        <f t="shared" si="375"/>
        <v>11</v>
      </c>
      <c r="D399" s="95" t="s">
        <v>817</v>
      </c>
      <c r="E399" s="95">
        <v>14</v>
      </c>
      <c r="F399" s="95">
        <v>2400</v>
      </c>
      <c r="G399" s="178">
        <f t="shared" si="376"/>
        <v>171.42857142857142</v>
      </c>
      <c r="H399" s="435"/>
      <c r="I399" s="154">
        <f t="shared" si="372"/>
        <v>14</v>
      </c>
      <c r="J399" s="154">
        <f t="shared" si="373"/>
        <v>2296.0745494633579</v>
      </c>
      <c r="K399" s="155">
        <f t="shared" si="374"/>
        <v>164.00532496166838</v>
      </c>
      <c r="L399" s="438"/>
      <c r="M399" s="154">
        <f t="shared" si="377"/>
        <v>2</v>
      </c>
      <c r="N399" s="463"/>
      <c r="O399" s="463"/>
      <c r="P399" s="95">
        <v>14</v>
      </c>
      <c r="Q399" s="152">
        <v>2295.406212664278</v>
      </c>
      <c r="R399" s="178">
        <f t="shared" si="378"/>
        <v>163.957586618877</v>
      </c>
      <c r="S399" s="95">
        <f t="shared" si="379"/>
        <v>2</v>
      </c>
      <c r="T399" s="461"/>
      <c r="U399" s="95">
        <v>14</v>
      </c>
      <c r="V399" s="152">
        <v>2301.6481481481487</v>
      </c>
      <c r="W399" s="178">
        <f t="shared" si="380"/>
        <v>164.40343915343919</v>
      </c>
      <c r="X399" s="95">
        <f t="shared" si="381"/>
        <v>2</v>
      </c>
      <c r="Y399" s="461"/>
      <c r="Z399" s="95">
        <v>14</v>
      </c>
      <c r="AA399" s="152">
        <v>2289.3023255813951</v>
      </c>
      <c r="AB399" s="178">
        <f t="shared" si="382"/>
        <v>163.52159468438535</v>
      </c>
      <c r="AC399" s="95">
        <f t="shared" si="383"/>
        <v>3</v>
      </c>
      <c r="AD399" s="461"/>
      <c r="AE399" s="95">
        <v>14</v>
      </c>
      <c r="AF399" s="152">
        <v>2287.4999999999995</v>
      </c>
      <c r="AG399" s="178">
        <f t="shared" si="384"/>
        <v>163.39285714285711</v>
      </c>
      <c r="AH399" s="95">
        <f t="shared" si="385"/>
        <v>2</v>
      </c>
      <c r="AI399" s="461"/>
      <c r="AJ399" s="95">
        <v>14</v>
      </c>
      <c r="AK399" s="152">
        <v>2297.1428571428569</v>
      </c>
      <c r="AL399" s="178">
        <f t="shared" si="386"/>
        <v>164.08163265306121</v>
      </c>
      <c r="AM399" s="95">
        <f t="shared" si="387"/>
        <v>2</v>
      </c>
      <c r="AN399" s="461"/>
      <c r="AO399" s="95">
        <v>14</v>
      </c>
      <c r="AP399" s="152">
        <v>2309.3595120091504</v>
      </c>
      <c r="AQ399" s="178">
        <f t="shared" si="388"/>
        <v>164.95425085779647</v>
      </c>
      <c r="AR399" s="95">
        <f t="shared" si="389"/>
        <v>2</v>
      </c>
      <c r="AS399" s="461"/>
      <c r="AT399" s="95">
        <v>14</v>
      </c>
      <c r="AU399" s="152">
        <v>2292.1627906976751</v>
      </c>
      <c r="AV399" s="178">
        <f t="shared" si="390"/>
        <v>163.72591362126249</v>
      </c>
      <c r="AW399" s="95">
        <f t="shared" si="391"/>
        <v>2</v>
      </c>
      <c r="AX399" s="461"/>
    </row>
    <row r="400" spans="2:50" hidden="1">
      <c r="B400" s="435"/>
      <c r="C400" s="95">
        <f t="shared" si="375"/>
        <v>12</v>
      </c>
      <c r="D400" s="95" t="s">
        <v>672</v>
      </c>
      <c r="E400" s="95">
        <v>19</v>
      </c>
      <c r="F400" s="95">
        <v>2400</v>
      </c>
      <c r="G400" s="178">
        <f t="shared" si="376"/>
        <v>126.31578947368421</v>
      </c>
      <c r="H400" s="435"/>
      <c r="I400" s="154">
        <f t="shared" si="372"/>
        <v>19</v>
      </c>
      <c r="J400" s="154">
        <f t="shared" si="373"/>
        <v>2301.7856381913566</v>
      </c>
      <c r="K400" s="155">
        <f t="shared" si="374"/>
        <v>121.1466125363872</v>
      </c>
      <c r="L400" s="438"/>
      <c r="M400" s="154">
        <f t="shared" si="377"/>
        <v>13</v>
      </c>
      <c r="N400" s="463"/>
      <c r="O400" s="463"/>
      <c r="P400" s="95">
        <v>19</v>
      </c>
      <c r="Q400" s="152">
        <v>2306.6666666666656</v>
      </c>
      <c r="R400" s="178">
        <f t="shared" si="378"/>
        <v>121.40350877192976</v>
      </c>
      <c r="S400" s="95">
        <f t="shared" si="379"/>
        <v>12</v>
      </c>
      <c r="T400" s="461"/>
      <c r="U400" s="95">
        <v>19</v>
      </c>
      <c r="V400" s="152">
        <v>2285.8536585365846</v>
      </c>
      <c r="W400" s="178">
        <f t="shared" si="380"/>
        <v>120.30808729139919</v>
      </c>
      <c r="X400" s="95">
        <f t="shared" si="381"/>
        <v>14</v>
      </c>
      <c r="Y400" s="461"/>
      <c r="Z400" s="95">
        <v>19</v>
      </c>
      <c r="AA400" s="152">
        <v>2300.8000000000006</v>
      </c>
      <c r="AB400" s="178">
        <f t="shared" si="382"/>
        <v>121.09473684210529</v>
      </c>
      <c r="AC400" s="95">
        <f t="shared" si="383"/>
        <v>13</v>
      </c>
      <c r="AD400" s="461"/>
      <c r="AE400" s="95">
        <v>19</v>
      </c>
      <c r="AF400" s="152">
        <v>2315.9999999999986</v>
      </c>
      <c r="AG400" s="178">
        <f t="shared" si="384"/>
        <v>121.89473684210519</v>
      </c>
      <c r="AH400" s="95">
        <f t="shared" si="385"/>
        <v>12</v>
      </c>
      <c r="AI400" s="461"/>
      <c r="AJ400" s="95">
        <v>19</v>
      </c>
      <c r="AK400" s="152">
        <v>2305.8620689655158</v>
      </c>
      <c r="AL400" s="178">
        <f t="shared" si="386"/>
        <v>121.36116152450083</v>
      </c>
      <c r="AM400" s="95">
        <f t="shared" si="387"/>
        <v>13</v>
      </c>
      <c r="AN400" s="461"/>
      <c r="AO400" s="95">
        <v>19</v>
      </c>
      <c r="AP400" s="152">
        <v>2298.2926829268285</v>
      </c>
      <c r="AQ400" s="178">
        <f t="shared" si="388"/>
        <v>120.96277278562256</v>
      </c>
      <c r="AR400" s="95">
        <f t="shared" si="389"/>
        <v>12</v>
      </c>
      <c r="AS400" s="461"/>
      <c r="AT400" s="95">
        <v>19</v>
      </c>
      <c r="AU400" s="152">
        <v>2299.024390243902</v>
      </c>
      <c r="AV400" s="178">
        <f t="shared" si="390"/>
        <v>121.00128369704747</v>
      </c>
      <c r="AW400" s="95">
        <f t="shared" si="391"/>
        <v>13</v>
      </c>
      <c r="AX400" s="461"/>
    </row>
    <row r="401" spans="2:50" hidden="1">
      <c r="B401" s="435"/>
      <c r="C401" s="95">
        <f t="shared" si="375"/>
        <v>13</v>
      </c>
      <c r="D401" s="95" t="s">
        <v>694</v>
      </c>
      <c r="E401" s="95">
        <v>14</v>
      </c>
      <c r="F401" s="95">
        <v>2400</v>
      </c>
      <c r="G401" s="178">
        <f t="shared" si="376"/>
        <v>171.42857142857142</v>
      </c>
      <c r="H401" s="435"/>
      <c r="I401" s="154">
        <f t="shared" si="372"/>
        <v>14</v>
      </c>
      <c r="J401" s="154">
        <f t="shared" si="373"/>
        <v>2291.2338168925767</v>
      </c>
      <c r="K401" s="155">
        <f t="shared" si="374"/>
        <v>163.65955834946976</v>
      </c>
      <c r="L401" s="438"/>
      <c r="M401" s="154">
        <f t="shared" si="377"/>
        <v>3</v>
      </c>
      <c r="N401" s="463"/>
      <c r="O401" s="463"/>
      <c r="P401" s="95">
        <v>14</v>
      </c>
      <c r="Q401" s="152">
        <v>2291.6083916083908</v>
      </c>
      <c r="R401" s="178">
        <f t="shared" si="378"/>
        <v>163.68631368631364</v>
      </c>
      <c r="S401" s="95">
        <f t="shared" si="379"/>
        <v>3</v>
      </c>
      <c r="T401" s="461"/>
      <c r="U401" s="95">
        <v>14</v>
      </c>
      <c r="V401" s="152">
        <v>2293.4191472244561</v>
      </c>
      <c r="W401" s="178">
        <f t="shared" si="380"/>
        <v>163.81565337317542</v>
      </c>
      <c r="X401" s="95">
        <f t="shared" si="381"/>
        <v>3</v>
      </c>
      <c r="Y401" s="461"/>
      <c r="Z401" s="95">
        <v>14</v>
      </c>
      <c r="AA401" s="152">
        <v>2293.329545454546</v>
      </c>
      <c r="AB401" s="178">
        <f t="shared" si="382"/>
        <v>163.80925324675329</v>
      </c>
      <c r="AC401" s="95">
        <f t="shared" si="383"/>
        <v>2</v>
      </c>
      <c r="AD401" s="461"/>
      <c r="AE401" s="95">
        <v>14</v>
      </c>
      <c r="AF401" s="152">
        <v>2284.0268456375834</v>
      </c>
      <c r="AG401" s="178">
        <f t="shared" si="384"/>
        <v>163.14477468839883</v>
      </c>
      <c r="AH401" s="95">
        <f t="shared" si="385"/>
        <v>3</v>
      </c>
      <c r="AI401" s="461"/>
      <c r="AJ401" s="95">
        <v>14</v>
      </c>
      <c r="AK401" s="152">
        <v>2289.8780487804884</v>
      </c>
      <c r="AL401" s="178">
        <f t="shared" si="386"/>
        <v>163.56271777003488</v>
      </c>
      <c r="AM401" s="95">
        <f t="shared" si="387"/>
        <v>3</v>
      </c>
      <c r="AN401" s="461"/>
      <c r="AO401" s="95">
        <v>14</v>
      </c>
      <c r="AP401" s="152">
        <v>2301.5667420814489</v>
      </c>
      <c r="AQ401" s="178">
        <f t="shared" si="388"/>
        <v>164.3976244343892</v>
      </c>
      <c r="AR401" s="95">
        <f t="shared" si="389"/>
        <v>3</v>
      </c>
      <c r="AS401" s="461"/>
      <c r="AT401" s="95">
        <v>14</v>
      </c>
      <c r="AU401" s="152">
        <v>2284.8079974611228</v>
      </c>
      <c r="AV401" s="178">
        <f t="shared" si="390"/>
        <v>163.20057124722305</v>
      </c>
      <c r="AW401" s="95">
        <f t="shared" si="391"/>
        <v>3</v>
      </c>
      <c r="AX401" s="461"/>
    </row>
    <row r="402" spans="2:50" hidden="1">
      <c r="B402" s="435"/>
      <c r="C402" s="95">
        <f t="shared" si="375"/>
        <v>14</v>
      </c>
      <c r="D402" s="95" t="s">
        <v>703</v>
      </c>
      <c r="E402" s="95">
        <v>13</v>
      </c>
      <c r="F402" s="95">
        <v>2400</v>
      </c>
      <c r="G402" s="178">
        <f t="shared" si="376"/>
        <v>184.61538461538461</v>
      </c>
      <c r="H402" s="435"/>
      <c r="I402" s="154">
        <f t="shared" si="372"/>
        <v>13</v>
      </c>
      <c r="J402" s="154">
        <f t="shared" si="373"/>
        <v>2293.7740186839633</v>
      </c>
      <c r="K402" s="155">
        <f t="shared" si="374"/>
        <v>176.4441552833818</v>
      </c>
      <c r="L402" s="438"/>
      <c r="M402" s="154">
        <f t="shared" si="377"/>
        <v>1</v>
      </c>
      <c r="N402" s="463"/>
      <c r="O402" s="463"/>
      <c r="P402" s="95">
        <v>13</v>
      </c>
      <c r="Q402" s="152">
        <v>2291.25</v>
      </c>
      <c r="R402" s="178">
        <f t="shared" si="378"/>
        <v>176.25</v>
      </c>
      <c r="S402" s="95">
        <f t="shared" si="379"/>
        <v>1</v>
      </c>
      <c r="T402" s="461"/>
      <c r="U402" s="95">
        <v>13</v>
      </c>
      <c r="V402" s="152">
        <v>2302.5974025974028</v>
      </c>
      <c r="W402" s="178">
        <f t="shared" si="380"/>
        <v>177.12287712287713</v>
      </c>
      <c r="X402" s="95">
        <f t="shared" si="381"/>
        <v>1</v>
      </c>
      <c r="Y402" s="461"/>
      <c r="Z402" s="95">
        <v>13</v>
      </c>
      <c r="AA402" s="152">
        <v>2290.0000000000005</v>
      </c>
      <c r="AB402" s="178">
        <f t="shared" si="382"/>
        <v>176.15384615384619</v>
      </c>
      <c r="AC402" s="95">
        <f t="shared" si="383"/>
        <v>1</v>
      </c>
      <c r="AD402" s="461"/>
      <c r="AE402" s="95">
        <v>13</v>
      </c>
      <c r="AF402" s="152">
        <v>2290.0000000000009</v>
      </c>
      <c r="AG402" s="178">
        <f t="shared" si="384"/>
        <v>176.15384615384622</v>
      </c>
      <c r="AH402" s="95">
        <f t="shared" si="385"/>
        <v>1</v>
      </c>
      <c r="AI402" s="461"/>
      <c r="AJ402" s="95">
        <v>13</v>
      </c>
      <c r="AK402" s="152">
        <v>2291.5789473684208</v>
      </c>
      <c r="AL402" s="178">
        <f t="shared" si="386"/>
        <v>176.27530364372467</v>
      </c>
      <c r="AM402" s="95">
        <f t="shared" si="387"/>
        <v>1</v>
      </c>
      <c r="AN402" s="461"/>
      <c r="AO402" s="95">
        <v>13</v>
      </c>
      <c r="AP402" s="152">
        <v>2288.8000000000011</v>
      </c>
      <c r="AQ402" s="178">
        <f t="shared" si="388"/>
        <v>176.06153846153853</v>
      </c>
      <c r="AR402" s="95">
        <f t="shared" si="389"/>
        <v>1</v>
      </c>
      <c r="AS402" s="461"/>
      <c r="AT402" s="95">
        <v>13</v>
      </c>
      <c r="AU402" s="152">
        <v>2302.1917808219187</v>
      </c>
      <c r="AV402" s="178">
        <f t="shared" si="390"/>
        <v>177.09167544783989</v>
      </c>
      <c r="AW402" s="95">
        <f t="shared" si="391"/>
        <v>1</v>
      </c>
      <c r="AX402" s="461"/>
    </row>
    <row r="403" spans="2:50" hidden="1">
      <c r="B403" s="435"/>
      <c r="C403" s="95">
        <f t="shared" si="375"/>
        <v>15</v>
      </c>
      <c r="D403" s="95" t="s">
        <v>839</v>
      </c>
      <c r="E403" s="95">
        <v>21</v>
      </c>
      <c r="F403" s="95">
        <v>2400</v>
      </c>
      <c r="G403" s="178">
        <f t="shared" si="376"/>
        <v>114.28571428571429</v>
      </c>
      <c r="H403" s="435"/>
      <c r="I403" s="154">
        <f t="shared" si="372"/>
        <v>21</v>
      </c>
      <c r="J403" s="154">
        <f t="shared" si="373"/>
        <v>2292.3643774878115</v>
      </c>
      <c r="K403" s="155">
        <f t="shared" si="374"/>
        <v>109.16020845180056</v>
      </c>
      <c r="L403" s="438"/>
      <c r="M403" s="154">
        <f t="shared" si="377"/>
        <v>17</v>
      </c>
      <c r="N403" s="463"/>
      <c r="O403" s="463"/>
      <c r="P403" s="95">
        <v>21</v>
      </c>
      <c r="Q403" s="152">
        <v>2289.7435897435898</v>
      </c>
      <c r="R403" s="178">
        <f t="shared" si="378"/>
        <v>109.03540903540905</v>
      </c>
      <c r="S403" s="95">
        <f t="shared" si="379"/>
        <v>17</v>
      </c>
      <c r="T403" s="461"/>
      <c r="U403" s="95">
        <v>21</v>
      </c>
      <c r="V403" s="152">
        <v>2284.7142857142849</v>
      </c>
      <c r="W403" s="178">
        <f t="shared" si="380"/>
        <v>108.7959183673469</v>
      </c>
      <c r="X403" s="95">
        <f t="shared" si="381"/>
        <v>17</v>
      </c>
      <c r="Y403" s="461"/>
      <c r="Z403" s="95">
        <v>21</v>
      </c>
      <c r="AA403" s="152">
        <v>2304.401709401709</v>
      </c>
      <c r="AB403" s="178">
        <f t="shared" si="382"/>
        <v>109.73341473341472</v>
      </c>
      <c r="AC403" s="95">
        <f t="shared" si="383"/>
        <v>17</v>
      </c>
      <c r="AD403" s="461"/>
      <c r="AE403" s="95">
        <v>21</v>
      </c>
      <c r="AF403" s="152">
        <v>2289.0566037735844</v>
      </c>
      <c r="AG403" s="178">
        <f t="shared" si="384"/>
        <v>109.00269541778974</v>
      </c>
      <c r="AH403" s="95">
        <f t="shared" si="385"/>
        <v>17</v>
      </c>
      <c r="AI403" s="461"/>
      <c r="AJ403" s="95">
        <v>21</v>
      </c>
      <c r="AK403" s="152">
        <v>2291.4285714285711</v>
      </c>
      <c r="AL403" s="178">
        <f t="shared" si="386"/>
        <v>109.11564625850339</v>
      </c>
      <c r="AM403" s="95">
        <f t="shared" si="387"/>
        <v>17</v>
      </c>
      <c r="AN403" s="461"/>
      <c r="AO403" s="95">
        <v>21</v>
      </c>
      <c r="AP403" s="152">
        <v>2290</v>
      </c>
      <c r="AQ403" s="178">
        <f t="shared" si="388"/>
        <v>109.04761904761905</v>
      </c>
      <c r="AR403" s="95">
        <f t="shared" si="389"/>
        <v>17</v>
      </c>
      <c r="AS403" s="461"/>
      <c r="AT403" s="95">
        <v>21</v>
      </c>
      <c r="AU403" s="152">
        <v>2297.2058823529414</v>
      </c>
      <c r="AV403" s="178">
        <f t="shared" si="390"/>
        <v>109.39075630252103</v>
      </c>
      <c r="AW403" s="95">
        <f t="shared" si="391"/>
        <v>17</v>
      </c>
      <c r="AX403" s="461"/>
    </row>
    <row r="404" spans="2:50" hidden="1">
      <c r="B404" s="435"/>
      <c r="C404" s="95">
        <f t="shared" si="375"/>
        <v>16</v>
      </c>
      <c r="D404" s="95" t="s">
        <v>853</v>
      </c>
      <c r="E404" s="95">
        <v>16</v>
      </c>
      <c r="F404" s="95">
        <v>2400</v>
      </c>
      <c r="G404" s="178">
        <f t="shared" si="376"/>
        <v>150</v>
      </c>
      <c r="H404" s="435"/>
      <c r="I404" s="154">
        <f t="shared" si="372"/>
        <v>16</v>
      </c>
      <c r="J404" s="154">
        <f t="shared" si="373"/>
        <v>2292.6864916769555</v>
      </c>
      <c r="K404" s="155">
        <f t="shared" si="374"/>
        <v>143.29290572980972</v>
      </c>
      <c r="L404" s="438"/>
      <c r="M404" s="154">
        <f t="shared" si="377"/>
        <v>7</v>
      </c>
      <c r="N404" s="463"/>
      <c r="O404" s="463"/>
      <c r="P404" s="95">
        <v>16</v>
      </c>
      <c r="Q404" s="152">
        <v>2286.979832759469</v>
      </c>
      <c r="R404" s="178">
        <f t="shared" si="378"/>
        <v>142.93623954746681</v>
      </c>
      <c r="S404" s="95">
        <f t="shared" si="379"/>
        <v>7</v>
      </c>
      <c r="T404" s="461"/>
      <c r="U404" s="95">
        <v>16</v>
      </c>
      <c r="V404" s="152">
        <v>2293.7106537530262</v>
      </c>
      <c r="W404" s="178">
        <f t="shared" si="380"/>
        <v>143.35691585956414</v>
      </c>
      <c r="X404" s="95">
        <f t="shared" si="381"/>
        <v>6</v>
      </c>
      <c r="Y404" s="461"/>
      <c r="Z404" s="95">
        <v>16</v>
      </c>
      <c r="AA404" s="152">
        <v>2302.0643558499942</v>
      </c>
      <c r="AB404" s="178">
        <f t="shared" si="382"/>
        <v>143.87902224062464</v>
      </c>
      <c r="AC404" s="95">
        <f t="shared" si="383"/>
        <v>7</v>
      </c>
      <c r="AD404" s="461"/>
      <c r="AE404" s="95">
        <v>16</v>
      </c>
      <c r="AF404" s="152">
        <v>2304.2696629213483</v>
      </c>
      <c r="AG404" s="178">
        <f t="shared" si="384"/>
        <v>144.01685393258427</v>
      </c>
      <c r="AH404" s="95">
        <f t="shared" si="385"/>
        <v>7</v>
      </c>
      <c r="AI404" s="461"/>
      <c r="AJ404" s="95">
        <v>16</v>
      </c>
      <c r="AK404" s="152">
        <v>2287.8461538461534</v>
      </c>
      <c r="AL404" s="178">
        <f t="shared" si="386"/>
        <v>142.99038461538458</v>
      </c>
      <c r="AM404" s="95">
        <f t="shared" si="387"/>
        <v>7</v>
      </c>
      <c r="AN404" s="461"/>
      <c r="AO404" s="95">
        <v>16</v>
      </c>
      <c r="AP404" s="152">
        <v>2280.4347826086955</v>
      </c>
      <c r="AQ404" s="178">
        <f t="shared" si="388"/>
        <v>142.52717391304347</v>
      </c>
      <c r="AR404" s="95">
        <f t="shared" si="389"/>
        <v>7</v>
      </c>
      <c r="AS404" s="461"/>
      <c r="AT404" s="95">
        <v>16</v>
      </c>
      <c r="AU404" s="152">
        <v>2293.4999999999991</v>
      </c>
      <c r="AV404" s="178">
        <f t="shared" si="390"/>
        <v>143.34374999999994</v>
      </c>
      <c r="AW404" s="95">
        <f t="shared" si="391"/>
        <v>7</v>
      </c>
      <c r="AX404" s="461"/>
    </row>
    <row r="405" spans="2:50" hidden="1">
      <c r="B405" s="435"/>
      <c r="C405" s="95">
        <f t="shared" si="375"/>
        <v>17</v>
      </c>
      <c r="D405" s="95" t="s">
        <v>854</v>
      </c>
      <c r="E405" s="95">
        <v>15</v>
      </c>
      <c r="F405" s="95">
        <v>2400</v>
      </c>
      <c r="G405" s="178">
        <f t="shared" si="376"/>
        <v>160</v>
      </c>
      <c r="H405" s="435"/>
      <c r="I405" s="154">
        <f t="shared" si="372"/>
        <v>15</v>
      </c>
      <c r="J405" s="154">
        <f t="shared" si="373"/>
        <v>2291.9206009833965</v>
      </c>
      <c r="K405" s="155">
        <f t="shared" si="374"/>
        <v>152.79470673222639</v>
      </c>
      <c r="L405" s="438"/>
      <c r="M405" s="154">
        <f t="shared" si="377"/>
        <v>5</v>
      </c>
      <c r="N405" s="463"/>
      <c r="O405" s="463"/>
      <c r="P405" s="95">
        <v>15</v>
      </c>
      <c r="Q405" s="152">
        <v>2290.3443187407775</v>
      </c>
      <c r="R405" s="178">
        <f t="shared" si="378"/>
        <v>152.68962124938517</v>
      </c>
      <c r="S405" s="95">
        <f t="shared" si="379"/>
        <v>4</v>
      </c>
      <c r="T405" s="461"/>
      <c r="U405" s="95">
        <v>15</v>
      </c>
      <c r="V405" s="152">
        <v>2294.4249394673125</v>
      </c>
      <c r="W405" s="178">
        <f t="shared" si="380"/>
        <v>152.96166263115416</v>
      </c>
      <c r="X405" s="95">
        <f t="shared" si="381"/>
        <v>5</v>
      </c>
      <c r="Y405" s="461"/>
      <c r="Z405" s="95">
        <v>15</v>
      </c>
      <c r="AA405" s="152">
        <v>2288.571428571428</v>
      </c>
      <c r="AB405" s="178">
        <f t="shared" si="382"/>
        <v>152.57142857142853</v>
      </c>
      <c r="AC405" s="95">
        <f t="shared" si="383"/>
        <v>5</v>
      </c>
      <c r="AD405" s="461"/>
      <c r="AE405" s="95">
        <v>15</v>
      </c>
      <c r="AF405" s="152">
        <v>2296.3636363636369</v>
      </c>
      <c r="AG405" s="178">
        <f t="shared" si="384"/>
        <v>153.09090909090912</v>
      </c>
      <c r="AH405" s="95">
        <f t="shared" si="385"/>
        <v>4</v>
      </c>
      <c r="AI405" s="461"/>
      <c r="AJ405" s="95">
        <v>15</v>
      </c>
      <c r="AK405" s="152">
        <v>2280.4137931034488</v>
      </c>
      <c r="AL405" s="178">
        <f t="shared" si="386"/>
        <v>152.02758620689659</v>
      </c>
      <c r="AM405" s="95">
        <f t="shared" si="387"/>
        <v>5</v>
      </c>
      <c r="AN405" s="461"/>
      <c r="AO405" s="95">
        <v>15</v>
      </c>
      <c r="AP405" s="152">
        <v>2292.5568598679392</v>
      </c>
      <c r="AQ405" s="178">
        <f t="shared" si="388"/>
        <v>152.83712399119594</v>
      </c>
      <c r="AR405" s="95">
        <f t="shared" si="389"/>
        <v>4</v>
      </c>
      <c r="AS405" s="461"/>
      <c r="AT405" s="95">
        <v>15</v>
      </c>
      <c r="AU405" s="152">
        <v>2300.76923076923</v>
      </c>
      <c r="AV405" s="178">
        <f t="shared" si="390"/>
        <v>153.38461538461533</v>
      </c>
      <c r="AW405" s="95">
        <f t="shared" si="391"/>
        <v>5</v>
      </c>
      <c r="AX405" s="461"/>
    </row>
    <row r="406" spans="2:50" hidden="1">
      <c r="B406" s="435"/>
      <c r="C406" s="95">
        <f t="shared" si="375"/>
        <v>18</v>
      </c>
      <c r="D406" s="95"/>
      <c r="E406" s="95"/>
      <c r="F406" s="95"/>
      <c r="G406" s="178"/>
      <c r="H406" s="435"/>
      <c r="I406" s="154" t="str">
        <f t="shared" si="372"/>
        <v/>
      </c>
      <c r="J406" s="154" t="str">
        <f t="shared" si="373"/>
        <v/>
      </c>
      <c r="K406" s="155" t="str">
        <f t="shared" si="374"/>
        <v/>
      </c>
      <c r="L406" s="439"/>
      <c r="M406" s="154" t="str">
        <f t="shared" si="377"/>
        <v/>
      </c>
      <c r="N406" s="447"/>
      <c r="O406" s="447"/>
      <c r="P406" s="95"/>
      <c r="Q406" s="152"/>
      <c r="R406" s="178" t="str">
        <f t="shared" si="378"/>
        <v/>
      </c>
      <c r="S406" s="95" t="str">
        <f t="shared" si="379"/>
        <v/>
      </c>
      <c r="T406" s="462"/>
      <c r="U406" s="95"/>
      <c r="V406" s="152"/>
      <c r="W406" s="178" t="str">
        <f t="shared" si="380"/>
        <v/>
      </c>
      <c r="X406" s="95" t="str">
        <f t="shared" si="381"/>
        <v/>
      </c>
      <c r="Y406" s="462"/>
      <c r="Z406" s="95"/>
      <c r="AA406" s="152"/>
      <c r="AB406" s="178" t="str">
        <f t="shared" si="382"/>
        <v/>
      </c>
      <c r="AC406" s="95" t="str">
        <f t="shared" si="383"/>
        <v/>
      </c>
      <c r="AD406" s="462"/>
      <c r="AE406" s="95"/>
      <c r="AF406" s="152"/>
      <c r="AG406" s="178" t="str">
        <f t="shared" si="384"/>
        <v/>
      </c>
      <c r="AH406" s="95" t="str">
        <f t="shared" si="385"/>
        <v/>
      </c>
      <c r="AI406" s="462"/>
      <c r="AJ406" s="95"/>
      <c r="AK406" s="152"/>
      <c r="AL406" s="178" t="str">
        <f t="shared" si="386"/>
        <v/>
      </c>
      <c r="AM406" s="95" t="str">
        <f t="shared" si="387"/>
        <v/>
      </c>
      <c r="AN406" s="462"/>
      <c r="AO406" s="95"/>
      <c r="AP406" s="152"/>
      <c r="AQ406" s="178" t="str">
        <f t="shared" si="388"/>
        <v/>
      </c>
      <c r="AR406" s="95" t="str">
        <f t="shared" si="389"/>
        <v/>
      </c>
      <c r="AS406" s="462"/>
      <c r="AT406" s="95"/>
      <c r="AU406" s="152"/>
      <c r="AV406" s="178" t="str">
        <f t="shared" si="390"/>
        <v/>
      </c>
      <c r="AW406" s="95" t="str">
        <f t="shared" si="391"/>
        <v/>
      </c>
      <c r="AX406" s="462"/>
    </row>
    <row r="407" spans="2:50" ht="15.75">
      <c r="B407" s="443" t="s">
        <v>167</v>
      </c>
      <c r="C407" s="444"/>
      <c r="D407" s="444"/>
      <c r="E407" s="444"/>
      <c r="F407" s="444"/>
      <c r="G407" s="444"/>
      <c r="H407" s="444"/>
      <c r="I407" s="151"/>
      <c r="J407" s="151"/>
      <c r="K407" s="151"/>
      <c r="L407" s="151"/>
      <c r="M407" s="151"/>
      <c r="N407" s="433" t="s">
        <v>159</v>
      </c>
      <c r="O407" s="446" t="s">
        <v>106</v>
      </c>
      <c r="P407" s="448">
        <f>AT384+1</f>
        <v>45993</v>
      </c>
      <c r="Q407" s="435"/>
      <c r="R407" s="435"/>
      <c r="S407" s="435"/>
      <c r="T407" s="435"/>
      <c r="U407" s="448">
        <f>P407+1</f>
        <v>45994</v>
      </c>
      <c r="V407" s="435"/>
      <c r="W407" s="435"/>
      <c r="X407" s="435"/>
      <c r="Y407" s="435"/>
      <c r="Z407" s="448">
        <f>U407+1</f>
        <v>45995</v>
      </c>
      <c r="AA407" s="435"/>
      <c r="AB407" s="435"/>
      <c r="AC407" s="435"/>
      <c r="AD407" s="435"/>
      <c r="AE407" s="448">
        <f>Z407+1</f>
        <v>45996</v>
      </c>
      <c r="AF407" s="435"/>
      <c r="AG407" s="435"/>
      <c r="AH407" s="435"/>
      <c r="AI407" s="435"/>
      <c r="AJ407" s="448">
        <f>AE407+1</f>
        <v>45997</v>
      </c>
      <c r="AK407" s="435"/>
      <c r="AL407" s="435"/>
      <c r="AM407" s="435"/>
      <c r="AN407" s="435"/>
      <c r="AO407" s="448">
        <f>AJ407+1</f>
        <v>45998</v>
      </c>
      <c r="AP407" s="435"/>
      <c r="AQ407" s="435"/>
      <c r="AR407" s="435"/>
      <c r="AS407" s="435"/>
      <c r="AT407" s="448">
        <f>AO407+1</f>
        <v>45999</v>
      </c>
      <c r="AU407" s="435"/>
      <c r="AV407" s="435"/>
      <c r="AW407" s="435"/>
      <c r="AX407" s="435"/>
    </row>
    <row r="408" spans="2:50" ht="15.75">
      <c r="B408" s="445"/>
      <c r="C408" s="445"/>
      <c r="D408" s="445"/>
      <c r="E408" s="445"/>
      <c r="F408" s="445"/>
      <c r="G408" s="445"/>
      <c r="H408" s="445"/>
      <c r="I408" s="151"/>
      <c r="J408" s="151"/>
      <c r="K408" s="151"/>
      <c r="L408" s="151"/>
      <c r="M408" s="151"/>
      <c r="N408" s="433"/>
      <c r="O408" s="447"/>
      <c r="P408" s="448" t="s">
        <v>120</v>
      </c>
      <c r="Q408" s="435"/>
      <c r="R408" s="435"/>
      <c r="S408" s="435"/>
      <c r="T408" s="435"/>
      <c r="U408" s="448" t="s">
        <v>114</v>
      </c>
      <c r="V408" s="435"/>
      <c r="W408" s="435"/>
      <c r="X408" s="435"/>
      <c r="Y408" s="435"/>
      <c r="Z408" s="448" t="s">
        <v>115</v>
      </c>
      <c r="AA408" s="435"/>
      <c r="AB408" s="435"/>
      <c r="AC408" s="435"/>
      <c r="AD408" s="435"/>
      <c r="AE408" s="448" t="s">
        <v>116</v>
      </c>
      <c r="AF408" s="435"/>
      <c r="AG408" s="435"/>
      <c r="AH408" s="435"/>
      <c r="AI408" s="435"/>
      <c r="AJ408" s="448" t="s">
        <v>117</v>
      </c>
      <c r="AK408" s="435"/>
      <c r="AL408" s="435"/>
      <c r="AM408" s="435"/>
      <c r="AN408" s="435"/>
      <c r="AO408" s="448" t="s">
        <v>118</v>
      </c>
      <c r="AP408" s="435"/>
      <c r="AQ408" s="435"/>
      <c r="AR408" s="435"/>
      <c r="AS408" s="435"/>
      <c r="AT408" s="448" t="s">
        <v>119</v>
      </c>
      <c r="AU408" s="435"/>
      <c r="AV408" s="435"/>
      <c r="AW408" s="435"/>
      <c r="AX408" s="435"/>
    </row>
    <row r="409" spans="2:50">
      <c r="B409" s="433" t="s">
        <v>155</v>
      </c>
      <c r="C409" s="433" t="s">
        <v>147</v>
      </c>
      <c r="D409" s="433"/>
      <c r="E409" s="433" t="s">
        <v>149</v>
      </c>
      <c r="F409" s="433"/>
      <c r="G409" s="433"/>
      <c r="H409" s="440" t="s">
        <v>156</v>
      </c>
      <c r="I409" s="434" t="s">
        <v>225</v>
      </c>
      <c r="J409" s="434"/>
      <c r="K409" s="434"/>
      <c r="L409" s="434" t="s">
        <v>156</v>
      </c>
      <c r="M409" s="434" t="s">
        <v>168</v>
      </c>
      <c r="N409" s="446"/>
      <c r="O409" s="446" t="s">
        <v>158</v>
      </c>
      <c r="P409" s="430" t="s">
        <v>152</v>
      </c>
      <c r="Q409" s="431"/>
      <c r="R409" s="431"/>
      <c r="S409" s="432"/>
      <c r="T409" s="433" t="s">
        <v>156</v>
      </c>
      <c r="U409" s="430" t="s">
        <v>152</v>
      </c>
      <c r="V409" s="431"/>
      <c r="W409" s="431"/>
      <c r="X409" s="432"/>
      <c r="Y409" s="433" t="s">
        <v>156</v>
      </c>
      <c r="Z409" s="430" t="s">
        <v>152</v>
      </c>
      <c r="AA409" s="431"/>
      <c r="AB409" s="431"/>
      <c r="AC409" s="432"/>
      <c r="AD409" s="433" t="s">
        <v>156</v>
      </c>
      <c r="AE409" s="430" t="s">
        <v>152</v>
      </c>
      <c r="AF409" s="431"/>
      <c r="AG409" s="431"/>
      <c r="AH409" s="432"/>
      <c r="AI409" s="433" t="s">
        <v>156</v>
      </c>
      <c r="AJ409" s="430" t="s">
        <v>152</v>
      </c>
      <c r="AK409" s="431"/>
      <c r="AL409" s="431"/>
      <c r="AM409" s="432"/>
      <c r="AN409" s="433" t="s">
        <v>156</v>
      </c>
      <c r="AO409" s="430" t="s">
        <v>152</v>
      </c>
      <c r="AP409" s="431"/>
      <c r="AQ409" s="431"/>
      <c r="AR409" s="432"/>
      <c r="AS409" s="433" t="s">
        <v>156</v>
      </c>
      <c r="AT409" s="430" t="s">
        <v>152</v>
      </c>
      <c r="AU409" s="431"/>
      <c r="AV409" s="431"/>
      <c r="AW409" s="432"/>
      <c r="AX409" s="433" t="s">
        <v>156</v>
      </c>
    </row>
    <row r="410" spans="2:50">
      <c r="B410" s="433"/>
      <c r="C410" s="433"/>
      <c r="D410" s="433"/>
      <c r="E410" s="433" t="s">
        <v>148</v>
      </c>
      <c r="F410" s="433"/>
      <c r="G410" s="433"/>
      <c r="H410" s="441"/>
      <c r="I410" s="434" t="s">
        <v>148</v>
      </c>
      <c r="J410" s="434"/>
      <c r="K410" s="434"/>
      <c r="L410" s="434"/>
      <c r="M410" s="434"/>
      <c r="N410" s="463"/>
      <c r="O410" s="463"/>
      <c r="P410" s="430" t="s">
        <v>153</v>
      </c>
      <c r="Q410" s="431"/>
      <c r="R410" s="431"/>
      <c r="S410" s="432"/>
      <c r="T410" s="433"/>
      <c r="U410" s="430" t="s">
        <v>153</v>
      </c>
      <c r="V410" s="431"/>
      <c r="W410" s="431"/>
      <c r="X410" s="432"/>
      <c r="Y410" s="433"/>
      <c r="Z410" s="430" t="s">
        <v>153</v>
      </c>
      <c r="AA410" s="431"/>
      <c r="AB410" s="431"/>
      <c r="AC410" s="432"/>
      <c r="AD410" s="433"/>
      <c r="AE410" s="430" t="s">
        <v>153</v>
      </c>
      <c r="AF410" s="431"/>
      <c r="AG410" s="431"/>
      <c r="AH410" s="432"/>
      <c r="AI410" s="433"/>
      <c r="AJ410" s="430" t="s">
        <v>153</v>
      </c>
      <c r="AK410" s="431"/>
      <c r="AL410" s="431"/>
      <c r="AM410" s="432"/>
      <c r="AN410" s="433"/>
      <c r="AO410" s="430" t="s">
        <v>153</v>
      </c>
      <c r="AP410" s="431"/>
      <c r="AQ410" s="431"/>
      <c r="AR410" s="432"/>
      <c r="AS410" s="433"/>
      <c r="AT410" s="430" t="s">
        <v>153</v>
      </c>
      <c r="AU410" s="431"/>
      <c r="AV410" s="431"/>
      <c r="AW410" s="432"/>
      <c r="AX410" s="433"/>
    </row>
    <row r="411" spans="2:50">
      <c r="B411" s="433"/>
      <c r="C411" s="433"/>
      <c r="D411" s="433"/>
      <c r="E411" s="94" t="s">
        <v>150</v>
      </c>
      <c r="F411" s="94" t="s">
        <v>151</v>
      </c>
      <c r="G411" s="94" t="s">
        <v>154</v>
      </c>
      <c r="H411" s="442"/>
      <c r="I411" s="153" t="s">
        <v>150</v>
      </c>
      <c r="J411" s="153" t="s">
        <v>151</v>
      </c>
      <c r="K411" s="153" t="s">
        <v>154</v>
      </c>
      <c r="L411" s="434"/>
      <c r="M411" s="434"/>
      <c r="N411" s="463"/>
      <c r="O411" s="463"/>
      <c r="P411" s="94" t="s">
        <v>150</v>
      </c>
      <c r="Q411" s="94" t="s">
        <v>151</v>
      </c>
      <c r="R411" s="94" t="s">
        <v>154</v>
      </c>
      <c r="S411" s="94" t="s">
        <v>168</v>
      </c>
      <c r="T411" s="433"/>
      <c r="U411" s="94" t="s">
        <v>150</v>
      </c>
      <c r="V411" s="94" t="s">
        <v>151</v>
      </c>
      <c r="W411" s="94" t="s">
        <v>154</v>
      </c>
      <c r="X411" s="94" t="s">
        <v>168</v>
      </c>
      <c r="Y411" s="433"/>
      <c r="Z411" s="94" t="s">
        <v>150</v>
      </c>
      <c r="AA411" s="94" t="s">
        <v>151</v>
      </c>
      <c r="AB411" s="94" t="s">
        <v>154</v>
      </c>
      <c r="AC411" s="94" t="s">
        <v>168</v>
      </c>
      <c r="AD411" s="433"/>
      <c r="AE411" s="94" t="s">
        <v>150</v>
      </c>
      <c r="AF411" s="94" t="s">
        <v>151</v>
      </c>
      <c r="AG411" s="94" t="s">
        <v>154</v>
      </c>
      <c r="AH411" s="94" t="s">
        <v>168</v>
      </c>
      <c r="AI411" s="433"/>
      <c r="AJ411" s="94" t="s">
        <v>150</v>
      </c>
      <c r="AK411" s="94" t="s">
        <v>151</v>
      </c>
      <c r="AL411" s="94" t="s">
        <v>154</v>
      </c>
      <c r="AM411" s="94" t="s">
        <v>168</v>
      </c>
      <c r="AN411" s="433"/>
      <c r="AO411" s="94" t="s">
        <v>150</v>
      </c>
      <c r="AP411" s="94" t="s">
        <v>151</v>
      </c>
      <c r="AQ411" s="94" t="s">
        <v>154</v>
      </c>
      <c r="AR411" s="94" t="s">
        <v>168</v>
      </c>
      <c r="AS411" s="433"/>
      <c r="AT411" s="94" t="s">
        <v>150</v>
      </c>
      <c r="AU411" s="94" t="s">
        <v>151</v>
      </c>
      <c r="AV411" s="94" t="s">
        <v>154</v>
      </c>
      <c r="AW411" s="94" t="s">
        <v>168</v>
      </c>
      <c r="AX411" s="433"/>
    </row>
    <row r="412" spans="2:50">
      <c r="B412" s="435" t="s">
        <v>234</v>
      </c>
      <c r="C412" s="95">
        <f>C389</f>
        <v>1</v>
      </c>
      <c r="D412" s="95" t="s">
        <v>428</v>
      </c>
      <c r="E412" s="95">
        <v>20</v>
      </c>
      <c r="F412" s="95">
        <v>2400</v>
      </c>
      <c r="G412" s="178">
        <f>F412/E412</f>
        <v>120</v>
      </c>
      <c r="H412" s="435">
        <f>AVERAGE(G412:G429)</f>
        <v>142.00229079486044</v>
      </c>
      <c r="I412" s="154">
        <f t="shared" ref="I412:I429" si="392">IFERROR(AVERAGE(P412,U412,Z412,AE412,AJ412,AO412,AT412),"")</f>
        <v>20</v>
      </c>
      <c r="J412" s="154">
        <f t="shared" ref="J412:J429" si="393">IFERROR(AVERAGE(Q412,V412,AA412,AF412,AK412,AP412,AU412),"")</f>
        <v>2299.3174266770393</v>
      </c>
      <c r="K412" s="155">
        <f t="shared" ref="K412:K429" si="394">IFERROR(AVERAGE(R412,W412,AB412,AG412,AL412,AQ412,AV412),"")</f>
        <v>114.96587133385198</v>
      </c>
      <c r="L412" s="437">
        <f>IFERROR(AVERAGE(K412:K429),"-")</f>
        <v>135.83551336732785</v>
      </c>
      <c r="M412" s="154">
        <f>IFERROR(RANK(K412, K$412:K$429),"")</f>
        <v>16</v>
      </c>
      <c r="N412" s="463"/>
      <c r="O412" s="463"/>
      <c r="P412" s="95">
        <v>20</v>
      </c>
      <c r="Q412" s="152">
        <v>2307.7350427350434</v>
      </c>
      <c r="R412" s="178">
        <f>IFERROR(Q412/P412,"")</f>
        <v>115.38675213675216</v>
      </c>
      <c r="S412" s="95">
        <f>IFERROR(RANK(R412, R$412:R$429),"")</f>
        <v>15</v>
      </c>
      <c r="T412" s="460">
        <f>AVERAGE(R412:R429)</f>
        <v>135.89987262353534</v>
      </c>
      <c r="U412" s="95">
        <v>20</v>
      </c>
      <c r="V412" s="152">
        <v>2303.8858530661823</v>
      </c>
      <c r="W412" s="178">
        <f>IFERROR(V412/U412,"")</f>
        <v>115.19429265330912</v>
      </c>
      <c r="X412" s="95">
        <f>IFERROR(RANK(W412, W$412:W$429),"")</f>
        <v>15</v>
      </c>
      <c r="Y412" s="460">
        <f>AVERAGE(W412:W429)</f>
        <v>135.83653633616876</v>
      </c>
      <c r="Z412" s="95">
        <v>20</v>
      </c>
      <c r="AA412" s="152">
        <v>2298.2905982905986</v>
      </c>
      <c r="AB412" s="178">
        <f>IFERROR(AA412/Z412,"")</f>
        <v>114.91452991452994</v>
      </c>
      <c r="AC412" s="95">
        <f>IFERROR(RANK(AB412, AB$412:AB$429),"")</f>
        <v>15</v>
      </c>
      <c r="AD412" s="460">
        <f>AVERAGE(AB412:AB429)</f>
        <v>135.81784832615767</v>
      </c>
      <c r="AE412" s="95">
        <v>20</v>
      </c>
      <c r="AF412" s="152">
        <v>2286.428571428572</v>
      </c>
      <c r="AG412" s="178">
        <f>IFERROR(AF412/AE412,"")</f>
        <v>114.3214285714286</v>
      </c>
      <c r="AH412" s="95">
        <f>IFERROR(RANK(AG412, AG$412:AG$429),"")</f>
        <v>16</v>
      </c>
      <c r="AI412" s="460">
        <f>AVERAGE(AG412:AG429)</f>
        <v>135.83600786242434</v>
      </c>
      <c r="AJ412" s="95">
        <v>20</v>
      </c>
      <c r="AK412" s="152">
        <v>2298.75</v>
      </c>
      <c r="AL412" s="178">
        <f>IFERROR(AK412/AJ412,"")</f>
        <v>114.9375</v>
      </c>
      <c r="AM412" s="95">
        <f>IFERROR(RANK(AL412, AL$412:AL$429),"")</f>
        <v>16</v>
      </c>
      <c r="AN412" s="460">
        <f>AVERAGE(AL412:AL429)</f>
        <v>136.05361325839328</v>
      </c>
      <c r="AO412" s="95">
        <v>20</v>
      </c>
      <c r="AP412" s="152">
        <v>2299.0635451505032</v>
      </c>
      <c r="AQ412" s="178">
        <f>IFERROR(AP412/AO412,"")</f>
        <v>114.95317725752516</v>
      </c>
      <c r="AR412" s="95">
        <f>IFERROR(RANK(AQ412, AQ$412:AQ$429),"")</f>
        <v>16</v>
      </c>
      <c r="AS412" s="460">
        <f>AVERAGE(AQ412:AQ429)</f>
        <v>135.70393662181394</v>
      </c>
      <c r="AT412" s="95">
        <v>20</v>
      </c>
      <c r="AU412" s="152">
        <v>2301.0683760683773</v>
      </c>
      <c r="AV412" s="178">
        <f>IFERROR(AU412/AT412,"")</f>
        <v>115.05341880341886</v>
      </c>
      <c r="AW412" s="95">
        <f>IFERROR(RANK(AV412, AV$412:AV$429),"")</f>
        <v>15</v>
      </c>
      <c r="AX412" s="460">
        <f>AVERAGE(AV412:AV429)</f>
        <v>135.70077854280174</v>
      </c>
    </row>
    <row r="413" spans="2:50">
      <c r="B413" s="435"/>
      <c r="C413" s="95">
        <f t="shared" ref="C413:C429" si="395">C390</f>
        <v>2</v>
      </c>
      <c r="D413" s="95" t="s">
        <v>429</v>
      </c>
      <c r="E413" s="95">
        <v>18</v>
      </c>
      <c r="F413" s="95">
        <v>2400</v>
      </c>
      <c r="G413" s="178">
        <f t="shared" ref="G413:G428" si="396">F413/E413</f>
        <v>133.33333333333334</v>
      </c>
      <c r="H413" s="435"/>
      <c r="I413" s="154">
        <f t="shared" si="392"/>
        <v>18</v>
      </c>
      <c r="J413" s="154">
        <f t="shared" si="393"/>
        <v>2296.8923305555281</v>
      </c>
      <c r="K413" s="155">
        <f t="shared" si="394"/>
        <v>127.60512947530712</v>
      </c>
      <c r="L413" s="438"/>
      <c r="M413" s="154">
        <f t="shared" ref="M413:M429" si="397">IFERROR(RANK(K413, K$412:K$429),"")</f>
        <v>8</v>
      </c>
      <c r="N413" s="463"/>
      <c r="O413" s="463"/>
      <c r="P413" s="95">
        <v>18</v>
      </c>
      <c r="Q413" s="152">
        <v>2297.0149253731342</v>
      </c>
      <c r="R413" s="178">
        <f t="shared" ref="R413:R429" si="398">IFERROR(Q413/P413,"")</f>
        <v>127.61194029850746</v>
      </c>
      <c r="S413" s="95">
        <f t="shared" ref="S413:S429" si="399">IFERROR(RANK(R413, R$412:R$429),"")</f>
        <v>9</v>
      </c>
      <c r="T413" s="461"/>
      <c r="U413" s="95">
        <v>18</v>
      </c>
      <c r="V413" s="152">
        <v>2297.2661870503598</v>
      </c>
      <c r="W413" s="178">
        <f t="shared" ref="W413:W429" si="400">IFERROR(V413/U413,"")</f>
        <v>127.62589928057554</v>
      </c>
      <c r="X413" s="95">
        <f t="shared" ref="X413:X429" si="401">IFERROR(RANK(W413, W$412:W$429),"")</f>
        <v>9</v>
      </c>
      <c r="Y413" s="461"/>
      <c r="Z413" s="95">
        <v>18</v>
      </c>
      <c r="AA413" s="152">
        <v>2297.9487179487182</v>
      </c>
      <c r="AB413" s="178">
        <f t="shared" ref="AB413:AB429" si="402">IFERROR(AA413/Z413,"")</f>
        <v>127.66381766381768</v>
      </c>
      <c r="AC413" s="95">
        <f t="shared" ref="AC413:AC429" si="403">IFERROR(RANK(AB413, AB$412:AB$429),"")</f>
        <v>9</v>
      </c>
      <c r="AD413" s="461"/>
      <c r="AE413" s="95">
        <v>18</v>
      </c>
      <c r="AF413" s="152">
        <v>2298.1250000000005</v>
      </c>
      <c r="AG413" s="178">
        <f t="shared" ref="AG413:AG429" si="404">IFERROR(AF413/AE413,"")</f>
        <v>127.67361111111114</v>
      </c>
      <c r="AH413" s="95">
        <f t="shared" ref="AH413:AH429" si="405">IFERROR(RANK(AG413, AG$412:AG$429),"")</f>
        <v>9</v>
      </c>
      <c r="AI413" s="461"/>
      <c r="AJ413" s="95">
        <v>18</v>
      </c>
      <c r="AK413" s="152">
        <v>2304.3750000000009</v>
      </c>
      <c r="AL413" s="178">
        <f t="shared" ref="AL413:AL429" si="406">IFERROR(AK413/AJ413,"")</f>
        <v>128.02083333333337</v>
      </c>
      <c r="AM413" s="95">
        <f t="shared" ref="AM413:AM429" si="407">IFERROR(RANK(AL413, AL$412:AL$429),"")</f>
        <v>9</v>
      </c>
      <c r="AN413" s="461"/>
      <c r="AO413" s="95">
        <v>18</v>
      </c>
      <c r="AP413" s="152">
        <v>2294.2857142857142</v>
      </c>
      <c r="AQ413" s="178">
        <f t="shared" ref="AQ413:AQ429" si="408">IFERROR(AP413/AO413,"")</f>
        <v>127.46031746031746</v>
      </c>
      <c r="AR413" s="95">
        <f t="shared" ref="AR413:AR429" si="409">IFERROR(RANK(AQ413, AQ$412:AQ$429),"")</f>
        <v>9</v>
      </c>
      <c r="AS413" s="461"/>
      <c r="AT413" s="95">
        <v>18</v>
      </c>
      <c r="AU413" s="152">
        <v>2289.2307692307686</v>
      </c>
      <c r="AV413" s="178">
        <f t="shared" ref="AV413:AV429" si="410">IFERROR(AU413/AT413,"")</f>
        <v>127.17948717948714</v>
      </c>
      <c r="AW413" s="95">
        <f t="shared" ref="AW413:AW429" si="411">IFERROR(RANK(AV413, AV$412:AV$429),"")</f>
        <v>10</v>
      </c>
      <c r="AX413" s="461"/>
    </row>
    <row r="414" spans="2:50">
      <c r="B414" s="435"/>
      <c r="C414" s="95">
        <f t="shared" si="395"/>
        <v>3</v>
      </c>
      <c r="D414" s="95" t="s">
        <v>430</v>
      </c>
      <c r="E414" s="95">
        <v>18</v>
      </c>
      <c r="F414" s="95">
        <v>2400</v>
      </c>
      <c r="G414" s="178">
        <f t="shared" si="396"/>
        <v>133.33333333333334</v>
      </c>
      <c r="H414" s="435"/>
      <c r="I414" s="154">
        <f t="shared" si="392"/>
        <v>18</v>
      </c>
      <c r="J414" s="154">
        <f t="shared" si="393"/>
        <v>2291.6255754669328</v>
      </c>
      <c r="K414" s="155">
        <f t="shared" si="394"/>
        <v>127.31253197038517</v>
      </c>
      <c r="L414" s="438"/>
      <c r="M414" s="154">
        <f t="shared" si="397"/>
        <v>11</v>
      </c>
      <c r="N414" s="463"/>
      <c r="O414" s="463"/>
      <c r="P414" s="95">
        <v>18</v>
      </c>
      <c r="Q414" s="152">
        <v>2290.804162724693</v>
      </c>
      <c r="R414" s="178">
        <f t="shared" si="398"/>
        <v>127.26689792914961</v>
      </c>
      <c r="S414" s="95">
        <f t="shared" si="399"/>
        <v>10</v>
      </c>
      <c r="T414" s="461"/>
      <c r="U414" s="95">
        <v>18</v>
      </c>
      <c r="V414" s="152">
        <v>2293.3746880046983</v>
      </c>
      <c r="W414" s="178">
        <f t="shared" si="400"/>
        <v>127.40970488914991</v>
      </c>
      <c r="X414" s="95">
        <f t="shared" si="401"/>
        <v>10</v>
      </c>
      <c r="Y414" s="461"/>
      <c r="Z414" s="95">
        <v>18</v>
      </c>
      <c r="AA414" s="152">
        <v>2295.0549450549452</v>
      </c>
      <c r="AB414" s="178">
        <f t="shared" si="402"/>
        <v>127.50305250305252</v>
      </c>
      <c r="AC414" s="95">
        <f t="shared" si="403"/>
        <v>10</v>
      </c>
      <c r="AD414" s="461"/>
      <c r="AE414" s="95">
        <v>18</v>
      </c>
      <c r="AF414" s="152">
        <v>2292.7078891257979</v>
      </c>
      <c r="AG414" s="178">
        <f t="shared" si="404"/>
        <v>127.37266050698878</v>
      </c>
      <c r="AH414" s="95">
        <f t="shared" si="405"/>
        <v>10</v>
      </c>
      <c r="AI414" s="461"/>
      <c r="AJ414" s="95">
        <v>18</v>
      </c>
      <c r="AK414" s="152">
        <v>2289.5238095238087</v>
      </c>
      <c r="AL414" s="178">
        <f t="shared" si="406"/>
        <v>127.19576719576715</v>
      </c>
      <c r="AM414" s="95">
        <f t="shared" si="407"/>
        <v>10</v>
      </c>
      <c r="AN414" s="461"/>
      <c r="AO414" s="95">
        <v>18</v>
      </c>
      <c r="AP414" s="152">
        <v>2287.3571428571436</v>
      </c>
      <c r="AQ414" s="178">
        <f t="shared" si="408"/>
        <v>127.07539682539687</v>
      </c>
      <c r="AR414" s="95">
        <f t="shared" si="409"/>
        <v>11</v>
      </c>
      <c r="AS414" s="461"/>
      <c r="AT414" s="95">
        <v>18</v>
      </c>
      <c r="AU414" s="152">
        <v>2292.5563909774437</v>
      </c>
      <c r="AV414" s="178">
        <f t="shared" si="410"/>
        <v>127.36424394319131</v>
      </c>
      <c r="AW414" s="95">
        <f t="shared" si="411"/>
        <v>9</v>
      </c>
      <c r="AX414" s="461"/>
    </row>
    <row r="415" spans="2:50">
      <c r="B415" s="435"/>
      <c r="C415" s="95">
        <f t="shared" si="395"/>
        <v>4</v>
      </c>
      <c r="D415" s="95" t="s">
        <v>432</v>
      </c>
      <c r="E415" s="95">
        <v>16</v>
      </c>
      <c r="F415" s="95">
        <v>2400</v>
      </c>
      <c r="G415" s="178">
        <f t="shared" si="396"/>
        <v>150</v>
      </c>
      <c r="H415" s="435"/>
      <c r="I415" s="154">
        <f t="shared" si="392"/>
        <v>16</v>
      </c>
      <c r="J415" s="154">
        <f t="shared" si="393"/>
        <v>2297.9055194243142</v>
      </c>
      <c r="K415" s="155">
        <f t="shared" si="394"/>
        <v>143.61909496401964</v>
      </c>
      <c r="L415" s="438"/>
      <c r="M415" s="154">
        <f t="shared" si="397"/>
        <v>6</v>
      </c>
      <c r="N415" s="463"/>
      <c r="O415" s="463"/>
      <c r="P415" s="95">
        <v>16</v>
      </c>
      <c r="Q415" s="152">
        <v>2307.6923076923072</v>
      </c>
      <c r="R415" s="178">
        <f t="shared" si="398"/>
        <v>144.2307692307692</v>
      </c>
      <c r="S415" s="95">
        <f t="shared" si="399"/>
        <v>7</v>
      </c>
      <c r="T415" s="461"/>
      <c r="U415" s="95">
        <v>16</v>
      </c>
      <c r="V415" s="152">
        <v>2298.1132075471692</v>
      </c>
      <c r="W415" s="178">
        <f t="shared" si="400"/>
        <v>143.63207547169807</v>
      </c>
      <c r="X415" s="95">
        <f t="shared" si="401"/>
        <v>7</v>
      </c>
      <c r="Y415" s="461"/>
      <c r="Z415" s="95">
        <v>16</v>
      </c>
      <c r="AA415" s="152">
        <v>2287.6190476190473</v>
      </c>
      <c r="AB415" s="178">
        <f t="shared" si="402"/>
        <v>142.97619047619045</v>
      </c>
      <c r="AC415" s="95">
        <f t="shared" si="403"/>
        <v>7</v>
      </c>
      <c r="AD415" s="461"/>
      <c r="AE415" s="95">
        <v>16</v>
      </c>
      <c r="AF415" s="152">
        <v>2304.2857142857133</v>
      </c>
      <c r="AG415" s="178">
        <f t="shared" si="404"/>
        <v>144.01785714285708</v>
      </c>
      <c r="AH415" s="95">
        <f t="shared" si="405"/>
        <v>6</v>
      </c>
      <c r="AI415" s="461"/>
      <c r="AJ415" s="95">
        <v>16</v>
      </c>
      <c r="AK415" s="152">
        <v>2293.170731707316</v>
      </c>
      <c r="AL415" s="178">
        <f t="shared" si="406"/>
        <v>143.32317073170725</v>
      </c>
      <c r="AM415" s="95">
        <f t="shared" si="407"/>
        <v>7</v>
      </c>
      <c r="AN415" s="461"/>
      <c r="AO415" s="95">
        <v>16</v>
      </c>
      <c r="AP415" s="152">
        <v>2307.4576271186443</v>
      </c>
      <c r="AQ415" s="178">
        <f t="shared" si="408"/>
        <v>144.21610169491527</v>
      </c>
      <c r="AR415" s="95">
        <f t="shared" si="409"/>
        <v>6</v>
      </c>
      <c r="AS415" s="461"/>
      <c r="AT415" s="95">
        <v>16</v>
      </c>
      <c r="AU415" s="152">
        <v>2287.0000000000005</v>
      </c>
      <c r="AV415" s="178">
        <f t="shared" si="410"/>
        <v>142.93750000000003</v>
      </c>
      <c r="AW415" s="95">
        <f t="shared" si="411"/>
        <v>6</v>
      </c>
      <c r="AX415" s="461"/>
    </row>
    <row r="416" spans="2:50">
      <c r="B416" s="435"/>
      <c r="C416" s="95">
        <f t="shared" si="395"/>
        <v>5</v>
      </c>
      <c r="D416" s="95" t="s">
        <v>433</v>
      </c>
      <c r="E416" s="95">
        <v>18</v>
      </c>
      <c r="F416" s="95">
        <v>2400</v>
      </c>
      <c r="G416" s="178">
        <f t="shared" si="396"/>
        <v>133.33333333333334</v>
      </c>
      <c r="H416" s="435"/>
      <c r="I416" s="154">
        <f t="shared" si="392"/>
        <v>18</v>
      </c>
      <c r="J416" s="154">
        <f t="shared" si="393"/>
        <v>2294.6989883132451</v>
      </c>
      <c r="K416" s="155">
        <f t="shared" si="394"/>
        <v>127.48327712851361</v>
      </c>
      <c r="L416" s="438"/>
      <c r="M416" s="154">
        <f t="shared" si="397"/>
        <v>9</v>
      </c>
      <c r="N416" s="463"/>
      <c r="O416" s="463"/>
      <c r="P416" s="95">
        <v>18</v>
      </c>
      <c r="Q416" s="152">
        <v>2300.5738822246467</v>
      </c>
      <c r="R416" s="178">
        <f t="shared" si="398"/>
        <v>127.80966012359148</v>
      </c>
      <c r="S416" s="95">
        <f t="shared" si="399"/>
        <v>8</v>
      </c>
      <c r="T416" s="461"/>
      <c r="U416" s="95">
        <v>18</v>
      </c>
      <c r="V416" s="152">
        <v>2301.9151515151507</v>
      </c>
      <c r="W416" s="178">
        <f t="shared" si="400"/>
        <v>127.88417508417504</v>
      </c>
      <c r="X416" s="95">
        <f t="shared" si="401"/>
        <v>8</v>
      </c>
      <c r="Y416" s="461"/>
      <c r="Z416" s="95">
        <v>18</v>
      </c>
      <c r="AA416" s="152">
        <v>2300.0865800865818</v>
      </c>
      <c r="AB416" s="178">
        <f t="shared" si="402"/>
        <v>127.78258778258788</v>
      </c>
      <c r="AC416" s="95">
        <f t="shared" si="403"/>
        <v>8</v>
      </c>
      <c r="AD416" s="461"/>
      <c r="AE416" s="95">
        <v>18</v>
      </c>
      <c r="AF416" s="152">
        <v>2298.7500000000005</v>
      </c>
      <c r="AG416" s="178">
        <f t="shared" si="404"/>
        <v>127.70833333333336</v>
      </c>
      <c r="AH416" s="95">
        <f t="shared" si="405"/>
        <v>8</v>
      </c>
      <c r="AI416" s="461"/>
      <c r="AJ416" s="95">
        <v>18</v>
      </c>
      <c r="AK416" s="152">
        <v>2283.6734693877552</v>
      </c>
      <c r="AL416" s="178">
        <f t="shared" si="406"/>
        <v>126.87074829931973</v>
      </c>
      <c r="AM416" s="95">
        <f t="shared" si="407"/>
        <v>11</v>
      </c>
      <c r="AN416" s="461"/>
      <c r="AO416" s="95">
        <v>18</v>
      </c>
      <c r="AP416" s="152">
        <v>2288.6831812255541</v>
      </c>
      <c r="AQ416" s="178">
        <f t="shared" si="408"/>
        <v>127.14906562364189</v>
      </c>
      <c r="AR416" s="95">
        <f t="shared" si="409"/>
        <v>10</v>
      </c>
      <c r="AS416" s="461"/>
      <c r="AT416" s="95">
        <v>18</v>
      </c>
      <c r="AU416" s="152">
        <v>2289.2106537530258</v>
      </c>
      <c r="AV416" s="178">
        <f t="shared" si="410"/>
        <v>127.17836965294588</v>
      </c>
      <c r="AW416" s="95">
        <f t="shared" si="411"/>
        <v>11</v>
      </c>
      <c r="AX416" s="461"/>
    </row>
    <row r="417" spans="2:50">
      <c r="B417" s="435"/>
      <c r="C417" s="95">
        <f t="shared" si="395"/>
        <v>6</v>
      </c>
      <c r="D417" s="95" t="s">
        <v>434</v>
      </c>
      <c r="E417" s="95">
        <v>20</v>
      </c>
      <c r="F417" s="95">
        <v>2400</v>
      </c>
      <c r="G417" s="178">
        <f t="shared" si="396"/>
        <v>120</v>
      </c>
      <c r="H417" s="435"/>
      <c r="I417" s="154">
        <f t="shared" si="392"/>
        <v>20</v>
      </c>
      <c r="J417" s="154">
        <f t="shared" si="393"/>
        <v>2303.5914007152101</v>
      </c>
      <c r="K417" s="155">
        <f t="shared" si="394"/>
        <v>115.17957003576051</v>
      </c>
      <c r="L417" s="438"/>
      <c r="M417" s="154">
        <f t="shared" si="397"/>
        <v>15</v>
      </c>
      <c r="N417" s="463"/>
      <c r="O417" s="463"/>
      <c r="P417" s="95">
        <v>20</v>
      </c>
      <c r="Q417" s="152">
        <v>2289.166666666667</v>
      </c>
      <c r="R417" s="178">
        <f t="shared" si="398"/>
        <v>114.45833333333334</v>
      </c>
      <c r="S417" s="95">
        <f t="shared" si="399"/>
        <v>16</v>
      </c>
      <c r="T417" s="461"/>
      <c r="U417" s="95">
        <v>20</v>
      </c>
      <c r="V417" s="152">
        <v>2302.0588235294117</v>
      </c>
      <c r="W417" s="178">
        <f t="shared" si="400"/>
        <v>115.10294117647058</v>
      </c>
      <c r="X417" s="95">
        <f t="shared" si="401"/>
        <v>16</v>
      </c>
      <c r="Y417" s="461"/>
      <c r="Z417" s="95">
        <v>20</v>
      </c>
      <c r="AA417" s="152">
        <v>2296.8749999999995</v>
      </c>
      <c r="AB417" s="178">
        <f t="shared" si="402"/>
        <v>114.84374999999997</v>
      </c>
      <c r="AC417" s="95">
        <f t="shared" si="403"/>
        <v>16</v>
      </c>
      <c r="AD417" s="461"/>
      <c r="AE417" s="95">
        <v>20</v>
      </c>
      <c r="AF417" s="152">
        <v>2325.5555555555552</v>
      </c>
      <c r="AG417" s="178">
        <f t="shared" si="404"/>
        <v>116.27777777777776</v>
      </c>
      <c r="AH417" s="95">
        <f t="shared" si="405"/>
        <v>15</v>
      </c>
      <c r="AI417" s="461"/>
      <c r="AJ417" s="95">
        <v>20</v>
      </c>
      <c r="AK417" s="152">
        <v>2310.5660377358486</v>
      </c>
      <c r="AL417" s="178">
        <f t="shared" si="406"/>
        <v>115.52830188679243</v>
      </c>
      <c r="AM417" s="95">
        <f t="shared" si="407"/>
        <v>15</v>
      </c>
      <c r="AN417" s="461"/>
      <c r="AO417" s="95">
        <v>20</v>
      </c>
      <c r="AP417" s="152">
        <v>2313.4177215189875</v>
      </c>
      <c r="AQ417" s="178">
        <f t="shared" si="408"/>
        <v>115.67088607594937</v>
      </c>
      <c r="AR417" s="95">
        <f t="shared" si="409"/>
        <v>15</v>
      </c>
      <c r="AS417" s="461"/>
      <c r="AT417" s="95">
        <v>20</v>
      </c>
      <c r="AU417" s="152">
        <v>2287.5000000000005</v>
      </c>
      <c r="AV417" s="178">
        <f t="shared" si="410"/>
        <v>114.37500000000003</v>
      </c>
      <c r="AW417" s="95">
        <f t="shared" si="411"/>
        <v>16</v>
      </c>
      <c r="AX417" s="461"/>
    </row>
    <row r="418" spans="2:50">
      <c r="B418" s="435"/>
      <c r="C418" s="95">
        <f t="shared" si="395"/>
        <v>7</v>
      </c>
      <c r="D418" s="95" t="s">
        <v>436</v>
      </c>
      <c r="E418" s="95">
        <v>19</v>
      </c>
      <c r="F418" s="95">
        <v>2400</v>
      </c>
      <c r="G418" s="178">
        <f t="shared" si="396"/>
        <v>126.31578947368421</v>
      </c>
      <c r="H418" s="435"/>
      <c r="I418" s="154">
        <f t="shared" si="392"/>
        <v>19</v>
      </c>
      <c r="J418" s="154">
        <f t="shared" si="393"/>
        <v>2288.9036919190189</v>
      </c>
      <c r="K418" s="155">
        <f t="shared" si="394"/>
        <v>120.46861536415891</v>
      </c>
      <c r="L418" s="438"/>
      <c r="M418" s="154">
        <f t="shared" si="397"/>
        <v>14</v>
      </c>
      <c r="N418" s="463"/>
      <c r="O418" s="463"/>
      <c r="P418" s="95">
        <v>19</v>
      </c>
      <c r="Q418" s="152">
        <v>2289.2817679558011</v>
      </c>
      <c r="R418" s="178">
        <f t="shared" si="398"/>
        <v>120.4885141029369</v>
      </c>
      <c r="S418" s="95">
        <f t="shared" si="399"/>
        <v>14</v>
      </c>
      <c r="T418" s="461"/>
      <c r="U418" s="95">
        <v>19</v>
      </c>
      <c r="V418" s="152">
        <v>2286.3157894736842</v>
      </c>
      <c r="W418" s="178">
        <f t="shared" si="400"/>
        <v>120.33240997229916</v>
      </c>
      <c r="X418" s="95">
        <f t="shared" si="401"/>
        <v>14</v>
      </c>
      <c r="Y418" s="461"/>
      <c r="Z418" s="95">
        <v>19</v>
      </c>
      <c r="AA418" s="152">
        <v>2287.1698113207549</v>
      </c>
      <c r="AB418" s="178">
        <f t="shared" si="402"/>
        <v>120.37735849056605</v>
      </c>
      <c r="AC418" s="95">
        <f t="shared" si="403"/>
        <v>13</v>
      </c>
      <c r="AD418" s="461"/>
      <c r="AE418" s="95">
        <v>19</v>
      </c>
      <c r="AF418" s="152">
        <v>2291.4705882352937</v>
      </c>
      <c r="AG418" s="178">
        <f t="shared" si="404"/>
        <v>120.60371517027862</v>
      </c>
      <c r="AH418" s="95">
        <f t="shared" si="405"/>
        <v>13</v>
      </c>
      <c r="AI418" s="461"/>
      <c r="AJ418" s="95">
        <v>19</v>
      </c>
      <c r="AK418" s="152">
        <v>2291.223021582734</v>
      </c>
      <c r="AL418" s="178">
        <f t="shared" si="406"/>
        <v>120.59068534645968</v>
      </c>
      <c r="AM418" s="95">
        <f t="shared" si="407"/>
        <v>14</v>
      </c>
      <c r="AN418" s="461"/>
      <c r="AO418" s="95">
        <v>19</v>
      </c>
      <c r="AP418" s="152">
        <v>2280</v>
      </c>
      <c r="AQ418" s="178">
        <f t="shared" si="408"/>
        <v>120</v>
      </c>
      <c r="AR418" s="95">
        <f t="shared" si="409"/>
        <v>14</v>
      </c>
      <c r="AS418" s="461"/>
      <c r="AT418" s="95">
        <v>19</v>
      </c>
      <c r="AU418" s="152">
        <v>2296.864864864865</v>
      </c>
      <c r="AV418" s="178">
        <f t="shared" si="410"/>
        <v>120.88762446657184</v>
      </c>
      <c r="AW418" s="95">
        <f t="shared" si="411"/>
        <v>13</v>
      </c>
      <c r="AX418" s="461"/>
    </row>
    <row r="419" spans="2:50">
      <c r="B419" s="435"/>
      <c r="C419" s="95">
        <f t="shared" si="395"/>
        <v>8</v>
      </c>
      <c r="D419" s="95" t="s">
        <v>437</v>
      </c>
      <c r="E419" s="95">
        <v>18</v>
      </c>
      <c r="F419" s="95">
        <v>2400</v>
      </c>
      <c r="G419" s="178">
        <f t="shared" si="396"/>
        <v>133.33333333333334</v>
      </c>
      <c r="H419" s="435"/>
      <c r="I419" s="154">
        <f t="shared" si="392"/>
        <v>18</v>
      </c>
      <c r="J419" s="154">
        <f t="shared" si="393"/>
        <v>2294.248358759934</v>
      </c>
      <c r="K419" s="155">
        <f t="shared" si="394"/>
        <v>127.45824215332966</v>
      </c>
      <c r="L419" s="438"/>
      <c r="M419" s="154">
        <f t="shared" si="397"/>
        <v>10</v>
      </c>
      <c r="N419" s="463"/>
      <c r="O419" s="463"/>
      <c r="P419" s="95">
        <v>18</v>
      </c>
      <c r="Q419" s="152">
        <v>2285.5670103092789</v>
      </c>
      <c r="R419" s="178">
        <f t="shared" si="398"/>
        <v>126.97594501718216</v>
      </c>
      <c r="S419" s="95">
        <f t="shared" si="399"/>
        <v>11</v>
      </c>
      <c r="T419" s="461"/>
      <c r="U419" s="95">
        <v>18</v>
      </c>
      <c r="V419" s="152">
        <v>2290.3225806451619</v>
      </c>
      <c r="W419" s="178">
        <f t="shared" si="400"/>
        <v>127.24014336917566</v>
      </c>
      <c r="X419" s="95">
        <f t="shared" si="401"/>
        <v>11</v>
      </c>
      <c r="Y419" s="461"/>
      <c r="Z419" s="95">
        <v>18</v>
      </c>
      <c r="AA419" s="152">
        <v>2291.724137931034</v>
      </c>
      <c r="AB419" s="178">
        <f t="shared" si="402"/>
        <v>127.31800766283521</v>
      </c>
      <c r="AC419" s="95">
        <f t="shared" si="403"/>
        <v>11</v>
      </c>
      <c r="AD419" s="461"/>
      <c r="AE419" s="95">
        <v>18</v>
      </c>
      <c r="AF419" s="152">
        <v>2288.0000000000009</v>
      </c>
      <c r="AG419" s="178">
        <f t="shared" si="404"/>
        <v>127.11111111111116</v>
      </c>
      <c r="AH419" s="95">
        <f t="shared" si="405"/>
        <v>11</v>
      </c>
      <c r="AI419" s="461"/>
      <c r="AJ419" s="95">
        <v>18</v>
      </c>
      <c r="AK419" s="152">
        <v>2311.948051948053</v>
      </c>
      <c r="AL419" s="178">
        <f t="shared" si="406"/>
        <v>128.4415584415585</v>
      </c>
      <c r="AM419" s="95">
        <f t="shared" si="407"/>
        <v>8</v>
      </c>
      <c r="AN419" s="461"/>
      <c r="AO419" s="95">
        <v>18</v>
      </c>
      <c r="AP419" s="152">
        <v>2294.8571428571422</v>
      </c>
      <c r="AQ419" s="178">
        <f t="shared" si="408"/>
        <v>127.49206349206345</v>
      </c>
      <c r="AR419" s="95">
        <f t="shared" si="409"/>
        <v>8</v>
      </c>
      <c r="AS419" s="461"/>
      <c r="AT419" s="95">
        <v>18</v>
      </c>
      <c r="AU419" s="152">
        <v>2297.3195876288669</v>
      </c>
      <c r="AV419" s="178">
        <f t="shared" si="410"/>
        <v>127.62886597938149</v>
      </c>
      <c r="AW419" s="95">
        <f t="shared" si="411"/>
        <v>8</v>
      </c>
      <c r="AX419" s="461"/>
    </row>
    <row r="420" spans="2:50">
      <c r="B420" s="435"/>
      <c r="C420" s="95">
        <f t="shared" si="395"/>
        <v>9</v>
      </c>
      <c r="D420" s="95" t="s">
        <v>440</v>
      </c>
      <c r="E420" s="95">
        <v>19</v>
      </c>
      <c r="F420" s="95">
        <v>2400</v>
      </c>
      <c r="G420" s="178">
        <f t="shared" si="396"/>
        <v>126.31578947368421</v>
      </c>
      <c r="H420" s="435"/>
      <c r="I420" s="154">
        <f t="shared" si="392"/>
        <v>19</v>
      </c>
      <c r="J420" s="154">
        <f t="shared" si="393"/>
        <v>2304.0733965142681</v>
      </c>
      <c r="K420" s="155">
        <f t="shared" si="394"/>
        <v>121.267020869172</v>
      </c>
      <c r="L420" s="438"/>
      <c r="M420" s="154">
        <f t="shared" si="397"/>
        <v>12</v>
      </c>
      <c r="N420" s="463"/>
      <c r="O420" s="463"/>
      <c r="P420" s="95">
        <v>19</v>
      </c>
      <c r="Q420" s="152">
        <v>2297.5384615384619</v>
      </c>
      <c r="R420" s="178">
        <f t="shared" si="398"/>
        <v>120.92307692307695</v>
      </c>
      <c r="S420" s="95">
        <f t="shared" si="399"/>
        <v>12</v>
      </c>
      <c r="T420" s="461"/>
      <c r="U420" s="95">
        <v>19</v>
      </c>
      <c r="V420" s="152">
        <v>2296.8750000000005</v>
      </c>
      <c r="W420" s="178">
        <f t="shared" si="400"/>
        <v>120.88815789473686</v>
      </c>
      <c r="X420" s="95">
        <f t="shared" si="401"/>
        <v>12</v>
      </c>
      <c r="Y420" s="461"/>
      <c r="Z420" s="95">
        <v>19</v>
      </c>
      <c r="AA420" s="152">
        <v>2291.8032786885246</v>
      </c>
      <c r="AB420" s="178">
        <f t="shared" si="402"/>
        <v>120.62122519413288</v>
      </c>
      <c r="AC420" s="95">
        <f t="shared" si="403"/>
        <v>12</v>
      </c>
      <c r="AD420" s="461"/>
      <c r="AE420" s="95">
        <v>19</v>
      </c>
      <c r="AF420" s="152">
        <v>2319.5744680851058</v>
      </c>
      <c r="AG420" s="178">
        <f t="shared" si="404"/>
        <v>122.08286674132135</v>
      </c>
      <c r="AH420" s="95">
        <f t="shared" si="405"/>
        <v>12</v>
      </c>
      <c r="AI420" s="461"/>
      <c r="AJ420" s="95">
        <v>19</v>
      </c>
      <c r="AK420" s="152">
        <v>2313.9130434782601</v>
      </c>
      <c r="AL420" s="178">
        <f t="shared" si="406"/>
        <v>121.78489702517159</v>
      </c>
      <c r="AM420" s="95">
        <f t="shared" si="407"/>
        <v>12</v>
      </c>
      <c r="AN420" s="461"/>
      <c r="AO420" s="95">
        <v>19</v>
      </c>
      <c r="AP420" s="152">
        <v>2291.6666666666661</v>
      </c>
      <c r="AQ420" s="178">
        <f t="shared" si="408"/>
        <v>120.61403508771927</v>
      </c>
      <c r="AR420" s="95">
        <f t="shared" si="409"/>
        <v>13</v>
      </c>
      <c r="AS420" s="461"/>
      <c r="AT420" s="95">
        <v>19</v>
      </c>
      <c r="AU420" s="152">
        <v>2317.1428571428578</v>
      </c>
      <c r="AV420" s="178">
        <f t="shared" si="410"/>
        <v>121.95488721804514</v>
      </c>
      <c r="AW420" s="95">
        <f t="shared" si="411"/>
        <v>12</v>
      </c>
      <c r="AX420" s="461"/>
    </row>
    <row r="421" spans="2:50">
      <c r="B421" s="435"/>
      <c r="C421" s="95">
        <f t="shared" si="395"/>
        <v>10</v>
      </c>
      <c r="D421" s="95" t="s">
        <v>441</v>
      </c>
      <c r="E421" s="95">
        <v>15</v>
      </c>
      <c r="F421" s="95">
        <v>2400</v>
      </c>
      <c r="G421" s="178">
        <f t="shared" si="396"/>
        <v>160</v>
      </c>
      <c r="H421" s="435"/>
      <c r="I421" s="154">
        <f t="shared" si="392"/>
        <v>15</v>
      </c>
      <c r="J421" s="154">
        <f t="shared" si="393"/>
        <v>2290.1469289381671</v>
      </c>
      <c r="K421" s="155">
        <f t="shared" si="394"/>
        <v>152.67646192921117</v>
      </c>
      <c r="L421" s="438"/>
      <c r="M421" s="154">
        <f t="shared" si="397"/>
        <v>5</v>
      </c>
      <c r="N421" s="463"/>
      <c r="O421" s="463"/>
      <c r="P421" s="95">
        <v>15</v>
      </c>
      <c r="Q421" s="152">
        <v>2285.2234936023906</v>
      </c>
      <c r="R421" s="178">
        <f t="shared" si="398"/>
        <v>152.34823290682604</v>
      </c>
      <c r="S421" s="95">
        <f t="shared" si="399"/>
        <v>5</v>
      </c>
      <c r="T421" s="461"/>
      <c r="U421" s="95">
        <v>15</v>
      </c>
      <c r="V421" s="152">
        <v>2294.1179883945852</v>
      </c>
      <c r="W421" s="178">
        <f t="shared" si="400"/>
        <v>152.94119922630568</v>
      </c>
      <c r="X421" s="95">
        <f t="shared" si="401"/>
        <v>5</v>
      </c>
      <c r="Y421" s="461"/>
      <c r="Z421" s="95">
        <v>15</v>
      </c>
      <c r="AA421" s="152">
        <v>2296.5</v>
      </c>
      <c r="AB421" s="178">
        <f t="shared" si="402"/>
        <v>153.1</v>
      </c>
      <c r="AC421" s="95">
        <f t="shared" si="403"/>
        <v>5</v>
      </c>
      <c r="AD421" s="461"/>
      <c r="AE421" s="95">
        <v>15</v>
      </c>
      <c r="AF421" s="152">
        <v>2288.5907995178777</v>
      </c>
      <c r="AG421" s="178">
        <f t="shared" si="404"/>
        <v>152.57271996785852</v>
      </c>
      <c r="AH421" s="95">
        <f t="shared" si="405"/>
        <v>4</v>
      </c>
      <c r="AI421" s="461"/>
      <c r="AJ421" s="95">
        <v>15</v>
      </c>
      <c r="AK421" s="152">
        <v>2290.0381679389311</v>
      </c>
      <c r="AL421" s="178">
        <f t="shared" si="406"/>
        <v>152.66921119592874</v>
      </c>
      <c r="AM421" s="95">
        <f t="shared" si="407"/>
        <v>5</v>
      </c>
      <c r="AN421" s="461"/>
      <c r="AO421" s="95">
        <v>15</v>
      </c>
      <c r="AP421" s="152">
        <v>2288.399347412309</v>
      </c>
      <c r="AQ421" s="178">
        <f t="shared" si="408"/>
        <v>152.55995649415394</v>
      </c>
      <c r="AR421" s="95">
        <f t="shared" si="409"/>
        <v>5</v>
      </c>
      <c r="AS421" s="461"/>
      <c r="AT421" s="95">
        <v>15</v>
      </c>
      <c r="AU421" s="152">
        <v>2288.1587057010779</v>
      </c>
      <c r="AV421" s="178">
        <f t="shared" si="410"/>
        <v>152.5439137134052</v>
      </c>
      <c r="AW421" s="95">
        <f t="shared" si="411"/>
        <v>5</v>
      </c>
      <c r="AX421" s="461"/>
    </row>
    <row r="422" spans="2:50">
      <c r="B422" s="435"/>
      <c r="C422" s="95">
        <f t="shared" si="395"/>
        <v>11</v>
      </c>
      <c r="D422" s="95" t="s">
        <v>817</v>
      </c>
      <c r="E422" s="95">
        <v>14</v>
      </c>
      <c r="F422" s="95">
        <v>2400</v>
      </c>
      <c r="G422" s="178">
        <f t="shared" si="396"/>
        <v>171.42857142857142</v>
      </c>
      <c r="H422" s="435"/>
      <c r="I422" s="154">
        <f t="shared" si="392"/>
        <v>14</v>
      </c>
      <c r="J422" s="154">
        <f t="shared" si="393"/>
        <v>2292.3661936099238</v>
      </c>
      <c r="K422" s="155">
        <f t="shared" si="394"/>
        <v>163.74044240070884</v>
      </c>
      <c r="L422" s="438"/>
      <c r="M422" s="154">
        <f t="shared" si="397"/>
        <v>2</v>
      </c>
      <c r="N422" s="463"/>
      <c r="O422" s="463"/>
      <c r="P422" s="95">
        <v>14</v>
      </c>
      <c r="Q422" s="152">
        <v>2299.4117647058815</v>
      </c>
      <c r="R422" s="178">
        <f t="shared" si="398"/>
        <v>164.24369747899155</v>
      </c>
      <c r="S422" s="95">
        <f t="shared" si="399"/>
        <v>2</v>
      </c>
      <c r="T422" s="461"/>
      <c r="U422" s="95">
        <v>14</v>
      </c>
      <c r="V422" s="152">
        <v>2307.4825174825173</v>
      </c>
      <c r="W422" s="178">
        <f t="shared" si="400"/>
        <v>164.82017982017982</v>
      </c>
      <c r="X422" s="95">
        <f t="shared" si="401"/>
        <v>2</v>
      </c>
      <c r="Y422" s="461"/>
      <c r="Z422" s="95">
        <v>14</v>
      </c>
      <c r="AA422" s="152">
        <v>2287.5590551181099</v>
      </c>
      <c r="AB422" s="178">
        <f t="shared" si="402"/>
        <v>163.39707536557927</v>
      </c>
      <c r="AC422" s="95">
        <f t="shared" si="403"/>
        <v>3</v>
      </c>
      <c r="AD422" s="461"/>
      <c r="AE422" s="95">
        <v>14</v>
      </c>
      <c r="AF422" s="152">
        <v>2288.1081081081084</v>
      </c>
      <c r="AG422" s="178">
        <f t="shared" si="404"/>
        <v>163.43629343629345</v>
      </c>
      <c r="AH422" s="95">
        <f t="shared" si="405"/>
        <v>3</v>
      </c>
      <c r="AI422" s="461"/>
      <c r="AJ422" s="95">
        <v>14</v>
      </c>
      <c r="AK422" s="152">
        <v>2287.6363636363635</v>
      </c>
      <c r="AL422" s="178">
        <f t="shared" si="406"/>
        <v>163.40259740259739</v>
      </c>
      <c r="AM422" s="95">
        <f t="shared" si="407"/>
        <v>3</v>
      </c>
      <c r="AN422" s="461"/>
      <c r="AO422" s="95">
        <v>14</v>
      </c>
      <c r="AP422" s="152">
        <v>2288.1512605041999</v>
      </c>
      <c r="AQ422" s="178">
        <f t="shared" si="408"/>
        <v>163.4393757503</v>
      </c>
      <c r="AR422" s="95">
        <f t="shared" si="409"/>
        <v>2</v>
      </c>
      <c r="AS422" s="461"/>
      <c r="AT422" s="95">
        <v>14</v>
      </c>
      <c r="AU422" s="152">
        <v>2288.2142857142862</v>
      </c>
      <c r="AV422" s="178">
        <f t="shared" si="410"/>
        <v>163.44387755102045</v>
      </c>
      <c r="AW422" s="95">
        <f t="shared" si="411"/>
        <v>3</v>
      </c>
      <c r="AX422" s="461"/>
    </row>
    <row r="423" spans="2:50">
      <c r="B423" s="435"/>
      <c r="C423" s="95">
        <f t="shared" si="395"/>
        <v>12</v>
      </c>
      <c r="D423" s="95" t="s">
        <v>672</v>
      </c>
      <c r="E423" s="95">
        <v>19</v>
      </c>
      <c r="F423" s="95">
        <v>2400</v>
      </c>
      <c r="G423" s="178">
        <f t="shared" si="396"/>
        <v>126.31578947368421</v>
      </c>
      <c r="H423" s="435"/>
      <c r="I423" s="154">
        <f t="shared" si="392"/>
        <v>19</v>
      </c>
      <c r="J423" s="154">
        <f t="shared" si="393"/>
        <v>2292.330437314431</v>
      </c>
      <c r="K423" s="155">
        <f t="shared" si="394"/>
        <v>120.64897038497006</v>
      </c>
      <c r="L423" s="438"/>
      <c r="M423" s="154">
        <f t="shared" si="397"/>
        <v>13</v>
      </c>
      <c r="N423" s="463"/>
      <c r="O423" s="463"/>
      <c r="P423" s="95">
        <v>19</v>
      </c>
      <c r="Q423" s="152">
        <v>2292.4675324675336</v>
      </c>
      <c r="R423" s="178">
        <f t="shared" si="398"/>
        <v>120.65618591934387</v>
      </c>
      <c r="S423" s="95">
        <f t="shared" si="399"/>
        <v>13</v>
      </c>
      <c r="T423" s="461"/>
      <c r="U423" s="95">
        <v>19</v>
      </c>
      <c r="V423" s="152">
        <v>2287.594936708862</v>
      </c>
      <c r="W423" s="178">
        <f t="shared" si="400"/>
        <v>120.39973351099273</v>
      </c>
      <c r="X423" s="95">
        <f t="shared" si="401"/>
        <v>13</v>
      </c>
      <c r="Y423" s="461"/>
      <c r="Z423" s="95">
        <v>19</v>
      </c>
      <c r="AA423" s="152">
        <v>2287.1052631578959</v>
      </c>
      <c r="AB423" s="178">
        <f t="shared" si="402"/>
        <v>120.37396121883663</v>
      </c>
      <c r="AC423" s="95">
        <f t="shared" si="403"/>
        <v>14</v>
      </c>
      <c r="AD423" s="461"/>
      <c r="AE423" s="95">
        <v>19</v>
      </c>
      <c r="AF423" s="152">
        <v>2284.8387096774186</v>
      </c>
      <c r="AG423" s="178">
        <f t="shared" si="404"/>
        <v>120.25466893039045</v>
      </c>
      <c r="AH423" s="95">
        <f t="shared" si="405"/>
        <v>14</v>
      </c>
      <c r="AI423" s="461"/>
      <c r="AJ423" s="95">
        <v>19</v>
      </c>
      <c r="AK423" s="152">
        <v>2295.789473684209</v>
      </c>
      <c r="AL423" s="178">
        <f t="shared" si="406"/>
        <v>120.83102493074784</v>
      </c>
      <c r="AM423" s="95">
        <f t="shared" si="407"/>
        <v>13</v>
      </c>
      <c r="AN423" s="461"/>
      <c r="AO423" s="95">
        <v>19</v>
      </c>
      <c r="AP423" s="152">
        <v>2303.1325301204811</v>
      </c>
      <c r="AQ423" s="178">
        <f t="shared" si="408"/>
        <v>121.21750158528847</v>
      </c>
      <c r="AR423" s="95">
        <f t="shared" si="409"/>
        <v>12</v>
      </c>
      <c r="AS423" s="461"/>
      <c r="AT423" s="95">
        <v>19</v>
      </c>
      <c r="AU423" s="152">
        <v>2295.3846153846166</v>
      </c>
      <c r="AV423" s="178">
        <f t="shared" si="410"/>
        <v>120.80971659919035</v>
      </c>
      <c r="AW423" s="95">
        <f t="shared" si="411"/>
        <v>14</v>
      </c>
      <c r="AX423" s="461"/>
    </row>
    <row r="424" spans="2:50">
      <c r="B424" s="435"/>
      <c r="C424" s="95">
        <f t="shared" si="395"/>
        <v>13</v>
      </c>
      <c r="D424" s="95" t="s">
        <v>694</v>
      </c>
      <c r="E424" s="95">
        <v>14</v>
      </c>
      <c r="F424" s="95">
        <v>2400</v>
      </c>
      <c r="G424" s="178">
        <f t="shared" si="396"/>
        <v>171.42857142857142</v>
      </c>
      <c r="H424" s="435"/>
      <c r="I424" s="154">
        <f t="shared" si="392"/>
        <v>14</v>
      </c>
      <c r="J424" s="154">
        <f t="shared" si="393"/>
        <v>2291.562444790025</v>
      </c>
      <c r="K424" s="155">
        <f t="shared" si="394"/>
        <v>163.68303177071607</v>
      </c>
      <c r="L424" s="438"/>
      <c r="M424" s="154">
        <f t="shared" si="397"/>
        <v>3</v>
      </c>
      <c r="N424" s="463"/>
      <c r="O424" s="463"/>
      <c r="P424" s="95">
        <v>14</v>
      </c>
      <c r="Q424" s="152">
        <v>2291.5844155844161</v>
      </c>
      <c r="R424" s="178">
        <f t="shared" si="398"/>
        <v>163.68460111317259</v>
      </c>
      <c r="S424" s="95">
        <f t="shared" si="399"/>
        <v>3</v>
      </c>
      <c r="T424" s="461"/>
      <c r="U424" s="95">
        <v>14</v>
      </c>
      <c r="V424" s="152">
        <v>2281.5929203539813</v>
      </c>
      <c r="W424" s="178">
        <f t="shared" si="400"/>
        <v>162.97092288242723</v>
      </c>
      <c r="X424" s="95">
        <f t="shared" si="401"/>
        <v>3</v>
      </c>
      <c r="Y424" s="461"/>
      <c r="Z424" s="95">
        <v>14</v>
      </c>
      <c r="AA424" s="152">
        <v>2297.0214917825533</v>
      </c>
      <c r="AB424" s="178">
        <f t="shared" si="402"/>
        <v>164.0729636987538</v>
      </c>
      <c r="AC424" s="95">
        <f t="shared" si="403"/>
        <v>2</v>
      </c>
      <c r="AD424" s="461"/>
      <c r="AE424" s="95">
        <v>14</v>
      </c>
      <c r="AF424" s="152">
        <v>2292.9341317365274</v>
      </c>
      <c r="AG424" s="178">
        <f t="shared" si="404"/>
        <v>163.78100940975196</v>
      </c>
      <c r="AH424" s="95">
        <f t="shared" si="405"/>
        <v>2</v>
      </c>
      <c r="AI424" s="461"/>
      <c r="AJ424" s="95">
        <v>14</v>
      </c>
      <c r="AK424" s="152">
        <v>2296.9411764705878</v>
      </c>
      <c r="AL424" s="178">
        <f t="shared" si="406"/>
        <v>164.06722689075627</v>
      </c>
      <c r="AM424" s="95">
        <f t="shared" si="407"/>
        <v>2</v>
      </c>
      <c r="AN424" s="461"/>
      <c r="AO424" s="95">
        <v>14</v>
      </c>
      <c r="AP424" s="152">
        <v>2286.739130434783</v>
      </c>
      <c r="AQ424" s="178">
        <f t="shared" si="408"/>
        <v>163.3385093167702</v>
      </c>
      <c r="AR424" s="95">
        <f t="shared" si="409"/>
        <v>3</v>
      </c>
      <c r="AS424" s="461"/>
      <c r="AT424" s="95">
        <v>14</v>
      </c>
      <c r="AU424" s="152">
        <v>2294.123847167325</v>
      </c>
      <c r="AV424" s="178">
        <f t="shared" si="410"/>
        <v>163.86598908338036</v>
      </c>
      <c r="AW424" s="95">
        <f t="shared" si="411"/>
        <v>2</v>
      </c>
      <c r="AX424" s="461"/>
    </row>
    <row r="425" spans="2:50">
      <c r="B425" s="435"/>
      <c r="C425" s="95">
        <f t="shared" si="395"/>
        <v>14</v>
      </c>
      <c r="D425" s="95" t="s">
        <v>703</v>
      </c>
      <c r="E425" s="95">
        <v>13</v>
      </c>
      <c r="F425" s="95">
        <v>2400</v>
      </c>
      <c r="G425" s="178">
        <f t="shared" si="396"/>
        <v>184.61538461538461</v>
      </c>
      <c r="H425" s="435"/>
      <c r="I425" s="154">
        <f t="shared" si="392"/>
        <v>13</v>
      </c>
      <c r="J425" s="154">
        <f t="shared" si="393"/>
        <v>2297.527080330336</v>
      </c>
      <c r="K425" s="155">
        <f t="shared" si="394"/>
        <v>176.73285233310276</v>
      </c>
      <c r="L425" s="438"/>
      <c r="M425" s="154">
        <f t="shared" si="397"/>
        <v>1</v>
      </c>
      <c r="N425" s="463"/>
      <c r="O425" s="463"/>
      <c r="P425" s="95">
        <v>13</v>
      </c>
      <c r="Q425" s="152">
        <v>2289.295774647886</v>
      </c>
      <c r="R425" s="178">
        <f t="shared" si="398"/>
        <v>176.0996749729143</v>
      </c>
      <c r="S425" s="95">
        <f t="shared" si="399"/>
        <v>1</v>
      </c>
      <c r="T425" s="461"/>
      <c r="U425" s="95">
        <v>13</v>
      </c>
      <c r="V425" s="152">
        <v>2298.5915492957752</v>
      </c>
      <c r="W425" s="178">
        <f t="shared" si="400"/>
        <v>176.81473456121347</v>
      </c>
      <c r="X425" s="95">
        <f t="shared" si="401"/>
        <v>1</v>
      </c>
      <c r="Y425" s="461"/>
      <c r="Z425" s="95">
        <v>13</v>
      </c>
      <c r="AA425" s="152">
        <v>2299.1304347826103</v>
      </c>
      <c r="AB425" s="178">
        <f t="shared" si="402"/>
        <v>176.85618729097001</v>
      </c>
      <c r="AC425" s="95">
        <f t="shared" si="403"/>
        <v>1</v>
      </c>
      <c r="AD425" s="461"/>
      <c r="AE425" s="95">
        <v>13</v>
      </c>
      <c r="AF425" s="152">
        <v>2301.4285714285734</v>
      </c>
      <c r="AG425" s="178">
        <f t="shared" si="404"/>
        <v>177.03296703296718</v>
      </c>
      <c r="AH425" s="95">
        <f t="shared" si="405"/>
        <v>1</v>
      </c>
      <c r="AI425" s="461"/>
      <c r="AJ425" s="95">
        <v>13</v>
      </c>
      <c r="AK425" s="152">
        <v>2312.8301886792447</v>
      </c>
      <c r="AL425" s="178">
        <f t="shared" si="406"/>
        <v>177.91001451378804</v>
      </c>
      <c r="AM425" s="95">
        <f t="shared" si="407"/>
        <v>1</v>
      </c>
      <c r="AN425" s="461"/>
      <c r="AO425" s="95">
        <v>13</v>
      </c>
      <c r="AP425" s="152">
        <v>2287.5000000000005</v>
      </c>
      <c r="AQ425" s="178">
        <f t="shared" si="408"/>
        <v>175.96153846153851</v>
      </c>
      <c r="AR425" s="95">
        <f t="shared" si="409"/>
        <v>1</v>
      </c>
      <c r="AS425" s="461"/>
      <c r="AT425" s="95">
        <v>13</v>
      </c>
      <c r="AU425" s="152">
        <v>2293.9130434782624</v>
      </c>
      <c r="AV425" s="178">
        <f t="shared" si="410"/>
        <v>176.45484949832786</v>
      </c>
      <c r="AW425" s="95">
        <f t="shared" si="411"/>
        <v>1</v>
      </c>
      <c r="AX425" s="461"/>
    </row>
    <row r="426" spans="2:50">
      <c r="B426" s="435"/>
      <c r="C426" s="95">
        <f t="shared" si="395"/>
        <v>15</v>
      </c>
      <c r="D426" s="95" t="s">
        <v>839</v>
      </c>
      <c r="E426" s="95">
        <v>21</v>
      </c>
      <c r="F426" s="95">
        <v>2400</v>
      </c>
      <c r="G426" s="178">
        <f t="shared" si="396"/>
        <v>114.28571428571429</v>
      </c>
      <c r="H426" s="435"/>
      <c r="I426" s="154">
        <f t="shared" si="392"/>
        <v>21</v>
      </c>
      <c r="J426" s="154">
        <f t="shared" si="393"/>
        <v>2295.2814604480504</v>
      </c>
      <c r="K426" s="155">
        <f t="shared" si="394"/>
        <v>109.29911716419285</v>
      </c>
      <c r="L426" s="438"/>
      <c r="M426" s="154">
        <f t="shared" si="397"/>
        <v>17</v>
      </c>
      <c r="N426" s="463"/>
      <c r="O426" s="463"/>
      <c r="P426" s="95">
        <v>21</v>
      </c>
      <c r="Q426" s="152">
        <v>2297.8124999999995</v>
      </c>
      <c r="R426" s="178">
        <f t="shared" si="398"/>
        <v>109.41964285714283</v>
      </c>
      <c r="S426" s="95">
        <f t="shared" si="399"/>
        <v>17</v>
      </c>
      <c r="T426" s="461"/>
      <c r="U426" s="95">
        <v>21</v>
      </c>
      <c r="V426" s="152">
        <v>2288.0952380952376</v>
      </c>
      <c r="W426" s="178">
        <f t="shared" si="400"/>
        <v>108.95691609977322</v>
      </c>
      <c r="X426" s="95">
        <f t="shared" si="401"/>
        <v>17</v>
      </c>
      <c r="Y426" s="461"/>
      <c r="Z426" s="95">
        <v>21</v>
      </c>
      <c r="AA426" s="152">
        <v>2295.1260504201682</v>
      </c>
      <c r="AB426" s="178">
        <f t="shared" si="402"/>
        <v>109.29171668667468</v>
      </c>
      <c r="AC426" s="95">
        <f t="shared" si="403"/>
        <v>17</v>
      </c>
      <c r="AD426" s="461"/>
      <c r="AE426" s="95">
        <v>21</v>
      </c>
      <c r="AF426" s="152">
        <v>2300.3883495145624</v>
      </c>
      <c r="AG426" s="178">
        <f t="shared" si="404"/>
        <v>109.54230235783631</v>
      </c>
      <c r="AH426" s="95">
        <f t="shared" si="405"/>
        <v>17</v>
      </c>
      <c r="AI426" s="461"/>
      <c r="AJ426" s="95">
        <v>21</v>
      </c>
      <c r="AK426" s="152">
        <v>2303.4000000000005</v>
      </c>
      <c r="AL426" s="178">
        <f t="shared" si="406"/>
        <v>109.68571428571431</v>
      </c>
      <c r="AM426" s="95">
        <f t="shared" si="407"/>
        <v>17</v>
      </c>
      <c r="AN426" s="461"/>
      <c r="AO426" s="95">
        <v>21</v>
      </c>
      <c r="AP426" s="152">
        <v>2294.4680851063817</v>
      </c>
      <c r="AQ426" s="178">
        <f t="shared" si="408"/>
        <v>109.2603850050658</v>
      </c>
      <c r="AR426" s="95">
        <f t="shared" si="409"/>
        <v>17</v>
      </c>
      <c r="AS426" s="461"/>
      <c r="AT426" s="95">
        <v>21</v>
      </c>
      <c r="AU426" s="152">
        <v>2287.6799999999994</v>
      </c>
      <c r="AV426" s="178">
        <f t="shared" si="410"/>
        <v>108.93714285714283</v>
      </c>
      <c r="AW426" s="95">
        <f t="shared" si="411"/>
        <v>17</v>
      </c>
      <c r="AX426" s="461"/>
    </row>
    <row r="427" spans="2:50">
      <c r="B427" s="435"/>
      <c r="C427" s="95">
        <f t="shared" si="395"/>
        <v>16</v>
      </c>
      <c r="D427" s="95" t="s">
        <v>853</v>
      </c>
      <c r="E427" s="95">
        <v>16</v>
      </c>
      <c r="F427" s="95">
        <v>2400</v>
      </c>
      <c r="G427" s="178">
        <f t="shared" si="396"/>
        <v>150</v>
      </c>
      <c r="H427" s="435"/>
      <c r="I427" s="154">
        <f t="shared" si="392"/>
        <v>16</v>
      </c>
      <c r="J427" s="154">
        <f t="shared" si="393"/>
        <v>2296.6931847257979</v>
      </c>
      <c r="K427" s="155">
        <f t="shared" si="394"/>
        <v>143.54332404536237</v>
      </c>
      <c r="L427" s="438"/>
      <c r="M427" s="154">
        <f t="shared" si="397"/>
        <v>7</v>
      </c>
      <c r="N427" s="463"/>
      <c r="O427" s="463"/>
      <c r="P427" s="95">
        <v>16</v>
      </c>
      <c r="Q427" s="152">
        <v>2313.4615384615395</v>
      </c>
      <c r="R427" s="178">
        <f t="shared" si="398"/>
        <v>144.59134615384622</v>
      </c>
      <c r="S427" s="95">
        <f t="shared" si="399"/>
        <v>6</v>
      </c>
      <c r="T427" s="461"/>
      <c r="U427" s="95">
        <v>16</v>
      </c>
      <c r="V427" s="152">
        <v>2301.7391304347802</v>
      </c>
      <c r="W427" s="178">
        <f t="shared" si="400"/>
        <v>143.85869565217376</v>
      </c>
      <c r="X427" s="95">
        <f t="shared" si="401"/>
        <v>6</v>
      </c>
      <c r="Y427" s="461"/>
      <c r="Z427" s="95">
        <v>16</v>
      </c>
      <c r="AA427" s="152">
        <v>2303.4374999999995</v>
      </c>
      <c r="AB427" s="178">
        <f t="shared" si="402"/>
        <v>143.96484374999997</v>
      </c>
      <c r="AC427" s="95">
        <f t="shared" si="403"/>
        <v>6</v>
      </c>
      <c r="AD427" s="461"/>
      <c r="AE427" s="95">
        <v>16</v>
      </c>
      <c r="AF427" s="152">
        <v>2288.571428571428</v>
      </c>
      <c r="AG427" s="178">
        <f t="shared" si="404"/>
        <v>143.03571428571425</v>
      </c>
      <c r="AH427" s="95">
        <f t="shared" si="405"/>
        <v>7</v>
      </c>
      <c r="AI427" s="461"/>
      <c r="AJ427" s="95">
        <v>16</v>
      </c>
      <c r="AK427" s="152">
        <v>2293.3333333333335</v>
      </c>
      <c r="AL427" s="178">
        <f t="shared" si="406"/>
        <v>143.33333333333334</v>
      </c>
      <c r="AM427" s="95">
        <f t="shared" si="407"/>
        <v>6</v>
      </c>
      <c r="AN427" s="461"/>
      <c r="AO427" s="95">
        <v>16</v>
      </c>
      <c r="AP427" s="152">
        <v>2292.7272727272698</v>
      </c>
      <c r="AQ427" s="178">
        <f t="shared" si="408"/>
        <v>143.29545454545436</v>
      </c>
      <c r="AR427" s="95">
        <f t="shared" si="409"/>
        <v>7</v>
      </c>
      <c r="AS427" s="461"/>
      <c r="AT427" s="95">
        <v>16</v>
      </c>
      <c r="AU427" s="152">
        <v>2283.5820895522361</v>
      </c>
      <c r="AV427" s="178">
        <f t="shared" si="410"/>
        <v>142.72388059701476</v>
      </c>
      <c r="AW427" s="95">
        <f t="shared" si="411"/>
        <v>7</v>
      </c>
      <c r="AX427" s="461"/>
    </row>
    <row r="428" spans="2:50">
      <c r="B428" s="435"/>
      <c r="C428" s="95">
        <f t="shared" si="395"/>
        <v>17</v>
      </c>
      <c r="D428" s="95" t="s">
        <v>854</v>
      </c>
      <c r="E428" s="95">
        <v>15</v>
      </c>
      <c r="F428" s="95">
        <v>2400</v>
      </c>
      <c r="G428" s="178">
        <f t="shared" si="396"/>
        <v>160</v>
      </c>
      <c r="H428" s="435"/>
      <c r="I428" s="154">
        <f t="shared" si="392"/>
        <v>15</v>
      </c>
      <c r="J428" s="154">
        <f t="shared" si="393"/>
        <v>2302.8026088271668</v>
      </c>
      <c r="K428" s="155">
        <f t="shared" si="394"/>
        <v>153.52017392181111</v>
      </c>
      <c r="L428" s="438"/>
      <c r="M428" s="154">
        <f t="shared" si="397"/>
        <v>4</v>
      </c>
      <c r="N428" s="463"/>
      <c r="O428" s="463"/>
      <c r="P428" s="95">
        <v>15</v>
      </c>
      <c r="Q428" s="152">
        <v>2311.5384615384628</v>
      </c>
      <c r="R428" s="178">
        <f t="shared" si="398"/>
        <v>154.10256410256417</v>
      </c>
      <c r="S428" s="95">
        <f t="shared" si="399"/>
        <v>4</v>
      </c>
      <c r="T428" s="461"/>
      <c r="U428" s="95">
        <v>15</v>
      </c>
      <c r="V428" s="152">
        <v>2297.2340425531916</v>
      </c>
      <c r="W428" s="178">
        <f t="shared" si="400"/>
        <v>153.14893617021278</v>
      </c>
      <c r="X428" s="95">
        <f t="shared" si="401"/>
        <v>4</v>
      </c>
      <c r="Y428" s="461"/>
      <c r="Z428" s="95">
        <v>15</v>
      </c>
      <c r="AA428" s="152">
        <v>2307.6923076923076</v>
      </c>
      <c r="AB428" s="178">
        <f t="shared" si="402"/>
        <v>153.84615384615384</v>
      </c>
      <c r="AC428" s="95">
        <f t="shared" si="403"/>
        <v>4</v>
      </c>
      <c r="AD428" s="461"/>
      <c r="AE428" s="95">
        <v>15</v>
      </c>
      <c r="AF428" s="152">
        <v>2285.8064516129034</v>
      </c>
      <c r="AG428" s="178">
        <f t="shared" si="404"/>
        <v>152.38709677419357</v>
      </c>
      <c r="AH428" s="95">
        <f t="shared" si="405"/>
        <v>5</v>
      </c>
      <c r="AI428" s="461"/>
      <c r="AJ428" s="95">
        <v>15</v>
      </c>
      <c r="AK428" s="152">
        <v>2314.7826086956525</v>
      </c>
      <c r="AL428" s="178">
        <f t="shared" si="406"/>
        <v>154.31884057971016</v>
      </c>
      <c r="AM428" s="95">
        <f t="shared" si="407"/>
        <v>4</v>
      </c>
      <c r="AN428" s="461"/>
      <c r="AO428" s="95">
        <v>15</v>
      </c>
      <c r="AP428" s="152">
        <v>2298.9473684210534</v>
      </c>
      <c r="AQ428" s="178">
        <f t="shared" si="408"/>
        <v>153.26315789473691</v>
      </c>
      <c r="AR428" s="95">
        <f t="shared" si="409"/>
        <v>4</v>
      </c>
      <c r="AS428" s="461"/>
      <c r="AT428" s="95">
        <v>15</v>
      </c>
      <c r="AU428" s="152">
        <v>2303.6170212765965</v>
      </c>
      <c r="AV428" s="178">
        <f t="shared" si="410"/>
        <v>153.57446808510642</v>
      </c>
      <c r="AW428" s="95">
        <f t="shared" si="411"/>
        <v>4</v>
      </c>
      <c r="AX428" s="461"/>
    </row>
    <row r="429" spans="2:50">
      <c r="B429" s="435"/>
      <c r="C429" s="95">
        <f t="shared" si="395"/>
        <v>18</v>
      </c>
      <c r="D429" s="95"/>
      <c r="E429" s="95"/>
      <c r="F429" s="95"/>
      <c r="G429" s="178"/>
      <c r="H429" s="435"/>
      <c r="I429" s="154" t="str">
        <f t="shared" si="392"/>
        <v/>
      </c>
      <c r="J429" s="154" t="str">
        <f t="shared" si="393"/>
        <v/>
      </c>
      <c r="K429" s="155" t="str">
        <f t="shared" si="394"/>
        <v/>
      </c>
      <c r="L429" s="439"/>
      <c r="M429" s="154" t="str">
        <f t="shared" si="397"/>
        <v/>
      </c>
      <c r="N429" s="447"/>
      <c r="O429" s="447"/>
      <c r="P429" s="95"/>
      <c r="Q429" s="152"/>
      <c r="R429" s="178" t="str">
        <f t="shared" si="398"/>
        <v/>
      </c>
      <c r="S429" s="95" t="str">
        <f t="shared" si="399"/>
        <v/>
      </c>
      <c r="T429" s="462"/>
      <c r="U429" s="95"/>
      <c r="V429" s="152"/>
      <c r="W429" s="178" t="str">
        <f t="shared" si="400"/>
        <v/>
      </c>
      <c r="X429" s="95" t="str">
        <f t="shared" si="401"/>
        <v/>
      </c>
      <c r="Y429" s="462"/>
      <c r="Z429" s="95"/>
      <c r="AA429" s="152"/>
      <c r="AB429" s="178" t="str">
        <f t="shared" si="402"/>
        <v/>
      </c>
      <c r="AC429" s="95" t="str">
        <f t="shared" si="403"/>
        <v/>
      </c>
      <c r="AD429" s="462"/>
      <c r="AE429" s="95"/>
      <c r="AF429" s="152"/>
      <c r="AG429" s="178" t="str">
        <f t="shared" si="404"/>
        <v/>
      </c>
      <c r="AH429" s="95" t="str">
        <f t="shared" si="405"/>
        <v/>
      </c>
      <c r="AI429" s="462"/>
      <c r="AJ429" s="95"/>
      <c r="AK429" s="152"/>
      <c r="AL429" s="178" t="str">
        <f t="shared" si="406"/>
        <v/>
      </c>
      <c r="AM429" s="95" t="str">
        <f t="shared" si="407"/>
        <v/>
      </c>
      <c r="AN429" s="462"/>
      <c r="AO429" s="95"/>
      <c r="AP429" s="152"/>
      <c r="AQ429" s="178" t="str">
        <f t="shared" si="408"/>
        <v/>
      </c>
      <c r="AR429" s="95" t="str">
        <f t="shared" si="409"/>
        <v/>
      </c>
      <c r="AS429" s="462"/>
      <c r="AT429" s="95"/>
      <c r="AU429" s="152"/>
      <c r="AV429" s="178" t="str">
        <f t="shared" si="410"/>
        <v/>
      </c>
      <c r="AW429" s="95" t="str">
        <f t="shared" si="411"/>
        <v/>
      </c>
      <c r="AX429" s="462"/>
    </row>
    <row r="430" spans="2:50" ht="15.75">
      <c r="B430" s="443" t="s">
        <v>167</v>
      </c>
      <c r="C430" s="444"/>
      <c r="D430" s="444"/>
      <c r="E430" s="444"/>
      <c r="F430" s="444"/>
      <c r="G430" s="444"/>
      <c r="H430" s="444"/>
      <c r="I430" s="151"/>
      <c r="J430" s="151"/>
      <c r="K430" s="151"/>
      <c r="L430" s="151"/>
      <c r="M430" s="151"/>
      <c r="N430" s="433" t="s">
        <v>159</v>
      </c>
      <c r="O430" s="446" t="s">
        <v>106</v>
      </c>
      <c r="P430" s="448">
        <f>AT407+1</f>
        <v>46000</v>
      </c>
      <c r="Q430" s="435"/>
      <c r="R430" s="435"/>
      <c r="S430" s="435"/>
      <c r="T430" s="435"/>
      <c r="U430" s="448">
        <f>P430+1</f>
        <v>46001</v>
      </c>
      <c r="V430" s="435"/>
      <c r="W430" s="435"/>
      <c r="X430" s="435"/>
      <c r="Y430" s="435"/>
      <c r="Z430" s="448">
        <f>U430+1</f>
        <v>46002</v>
      </c>
      <c r="AA430" s="435"/>
      <c r="AB430" s="435"/>
      <c r="AC430" s="435"/>
      <c r="AD430" s="435"/>
      <c r="AE430" s="448">
        <f>Z430+1</f>
        <v>46003</v>
      </c>
      <c r="AF430" s="435"/>
      <c r="AG430" s="435"/>
      <c r="AH430" s="435"/>
      <c r="AI430" s="435"/>
      <c r="AJ430" s="448">
        <f>AE430+1</f>
        <v>46004</v>
      </c>
      <c r="AK430" s="435"/>
      <c r="AL430" s="435"/>
      <c r="AM430" s="435"/>
      <c r="AN430" s="435"/>
      <c r="AO430" s="448">
        <f>AJ430+1</f>
        <v>46005</v>
      </c>
      <c r="AP430" s="435"/>
      <c r="AQ430" s="435"/>
      <c r="AR430" s="435"/>
      <c r="AS430" s="435"/>
      <c r="AT430" s="448">
        <f>AO430+1</f>
        <v>46006</v>
      </c>
      <c r="AU430" s="435"/>
      <c r="AV430" s="435"/>
      <c r="AW430" s="435"/>
      <c r="AX430" s="435"/>
    </row>
    <row r="431" spans="2:50" ht="15.75">
      <c r="B431" s="445"/>
      <c r="C431" s="445"/>
      <c r="D431" s="445"/>
      <c r="E431" s="445"/>
      <c r="F431" s="445"/>
      <c r="G431" s="445"/>
      <c r="H431" s="445"/>
      <c r="I431" s="151"/>
      <c r="J431" s="151"/>
      <c r="K431" s="151"/>
      <c r="L431" s="151"/>
      <c r="M431" s="151"/>
      <c r="N431" s="433"/>
      <c r="O431" s="447"/>
      <c r="P431" s="448" t="s">
        <v>120</v>
      </c>
      <c r="Q431" s="435"/>
      <c r="R431" s="435"/>
      <c r="S431" s="435"/>
      <c r="T431" s="435"/>
      <c r="U431" s="448" t="s">
        <v>114</v>
      </c>
      <c r="V431" s="435"/>
      <c r="W431" s="435"/>
      <c r="X431" s="435"/>
      <c r="Y431" s="435"/>
      <c r="Z431" s="448" t="s">
        <v>115</v>
      </c>
      <c r="AA431" s="435"/>
      <c r="AB431" s="435"/>
      <c r="AC431" s="435"/>
      <c r="AD431" s="435"/>
      <c r="AE431" s="448" t="s">
        <v>116</v>
      </c>
      <c r="AF431" s="435"/>
      <c r="AG431" s="435"/>
      <c r="AH431" s="435"/>
      <c r="AI431" s="435"/>
      <c r="AJ431" s="448" t="s">
        <v>117</v>
      </c>
      <c r="AK431" s="435"/>
      <c r="AL431" s="435"/>
      <c r="AM431" s="435"/>
      <c r="AN431" s="435"/>
      <c r="AO431" s="448" t="s">
        <v>118</v>
      </c>
      <c r="AP431" s="435"/>
      <c r="AQ431" s="435"/>
      <c r="AR431" s="435"/>
      <c r="AS431" s="435"/>
      <c r="AT431" s="448" t="s">
        <v>119</v>
      </c>
      <c r="AU431" s="435"/>
      <c r="AV431" s="435"/>
      <c r="AW431" s="435"/>
      <c r="AX431" s="435"/>
    </row>
    <row r="432" spans="2:50">
      <c r="B432" s="433" t="s">
        <v>155</v>
      </c>
      <c r="C432" s="433" t="s">
        <v>147</v>
      </c>
      <c r="D432" s="433"/>
      <c r="E432" s="433" t="s">
        <v>149</v>
      </c>
      <c r="F432" s="433"/>
      <c r="G432" s="433"/>
      <c r="H432" s="440" t="s">
        <v>156</v>
      </c>
      <c r="I432" s="434" t="s">
        <v>225</v>
      </c>
      <c r="J432" s="434"/>
      <c r="K432" s="434"/>
      <c r="L432" s="434" t="s">
        <v>156</v>
      </c>
      <c r="M432" s="434" t="s">
        <v>168</v>
      </c>
      <c r="N432" s="446"/>
      <c r="O432" s="446" t="s">
        <v>158</v>
      </c>
      <c r="P432" s="430" t="s">
        <v>152</v>
      </c>
      <c r="Q432" s="431"/>
      <c r="R432" s="431"/>
      <c r="S432" s="432"/>
      <c r="T432" s="433" t="s">
        <v>156</v>
      </c>
      <c r="U432" s="430" t="s">
        <v>152</v>
      </c>
      <c r="V432" s="431"/>
      <c r="W432" s="431"/>
      <c r="X432" s="432"/>
      <c r="Y432" s="433" t="s">
        <v>156</v>
      </c>
      <c r="Z432" s="430" t="s">
        <v>152</v>
      </c>
      <c r="AA432" s="431"/>
      <c r="AB432" s="431"/>
      <c r="AC432" s="432"/>
      <c r="AD432" s="433" t="s">
        <v>156</v>
      </c>
      <c r="AE432" s="430" t="s">
        <v>152</v>
      </c>
      <c r="AF432" s="431"/>
      <c r="AG432" s="431"/>
      <c r="AH432" s="432"/>
      <c r="AI432" s="433" t="s">
        <v>156</v>
      </c>
      <c r="AJ432" s="430" t="s">
        <v>152</v>
      </c>
      <c r="AK432" s="431"/>
      <c r="AL432" s="431"/>
      <c r="AM432" s="432"/>
      <c r="AN432" s="433" t="s">
        <v>156</v>
      </c>
      <c r="AO432" s="430" t="s">
        <v>152</v>
      </c>
      <c r="AP432" s="431"/>
      <c r="AQ432" s="431"/>
      <c r="AR432" s="432"/>
      <c r="AS432" s="433" t="s">
        <v>156</v>
      </c>
      <c r="AT432" s="430" t="s">
        <v>152</v>
      </c>
      <c r="AU432" s="431"/>
      <c r="AV432" s="431"/>
      <c r="AW432" s="432"/>
      <c r="AX432" s="433" t="s">
        <v>156</v>
      </c>
    </row>
    <row r="433" spans="2:50">
      <c r="B433" s="433"/>
      <c r="C433" s="433"/>
      <c r="D433" s="433"/>
      <c r="E433" s="433" t="s">
        <v>148</v>
      </c>
      <c r="F433" s="433"/>
      <c r="G433" s="433"/>
      <c r="H433" s="441"/>
      <c r="I433" s="434" t="s">
        <v>148</v>
      </c>
      <c r="J433" s="434"/>
      <c r="K433" s="434"/>
      <c r="L433" s="434"/>
      <c r="M433" s="434"/>
      <c r="N433" s="463"/>
      <c r="O433" s="463"/>
      <c r="P433" s="430" t="s">
        <v>153</v>
      </c>
      <c r="Q433" s="431"/>
      <c r="R433" s="431"/>
      <c r="S433" s="432"/>
      <c r="T433" s="433"/>
      <c r="U433" s="430" t="s">
        <v>153</v>
      </c>
      <c r="V433" s="431"/>
      <c r="W433" s="431"/>
      <c r="X433" s="432"/>
      <c r="Y433" s="433"/>
      <c r="Z433" s="430" t="s">
        <v>153</v>
      </c>
      <c r="AA433" s="431"/>
      <c r="AB433" s="431"/>
      <c r="AC433" s="432"/>
      <c r="AD433" s="433"/>
      <c r="AE433" s="430" t="s">
        <v>153</v>
      </c>
      <c r="AF433" s="431"/>
      <c r="AG433" s="431"/>
      <c r="AH433" s="432"/>
      <c r="AI433" s="433"/>
      <c r="AJ433" s="430" t="s">
        <v>153</v>
      </c>
      <c r="AK433" s="431"/>
      <c r="AL433" s="431"/>
      <c r="AM433" s="432"/>
      <c r="AN433" s="433"/>
      <c r="AO433" s="430" t="s">
        <v>153</v>
      </c>
      <c r="AP433" s="431"/>
      <c r="AQ433" s="431"/>
      <c r="AR433" s="432"/>
      <c r="AS433" s="433"/>
      <c r="AT433" s="430" t="s">
        <v>153</v>
      </c>
      <c r="AU433" s="431"/>
      <c r="AV433" s="431"/>
      <c r="AW433" s="432"/>
      <c r="AX433" s="433"/>
    </row>
    <row r="434" spans="2:50">
      <c r="B434" s="433"/>
      <c r="C434" s="433"/>
      <c r="D434" s="433"/>
      <c r="E434" s="94" t="s">
        <v>150</v>
      </c>
      <c r="F434" s="94" t="s">
        <v>151</v>
      </c>
      <c r="G434" s="94" t="s">
        <v>154</v>
      </c>
      <c r="H434" s="442"/>
      <c r="I434" s="153" t="s">
        <v>150</v>
      </c>
      <c r="J434" s="153" t="s">
        <v>151</v>
      </c>
      <c r="K434" s="153" t="s">
        <v>154</v>
      </c>
      <c r="L434" s="434"/>
      <c r="M434" s="434"/>
      <c r="N434" s="463"/>
      <c r="O434" s="463"/>
      <c r="P434" s="94" t="s">
        <v>150</v>
      </c>
      <c r="Q434" s="94" t="s">
        <v>151</v>
      </c>
      <c r="R434" s="94" t="s">
        <v>154</v>
      </c>
      <c r="S434" s="94" t="s">
        <v>168</v>
      </c>
      <c r="T434" s="433"/>
      <c r="U434" s="94" t="s">
        <v>150</v>
      </c>
      <c r="V434" s="94" t="s">
        <v>151</v>
      </c>
      <c r="W434" s="94" t="s">
        <v>154</v>
      </c>
      <c r="X434" s="94" t="s">
        <v>168</v>
      </c>
      <c r="Y434" s="433"/>
      <c r="Z434" s="94" t="s">
        <v>150</v>
      </c>
      <c r="AA434" s="94" t="s">
        <v>151</v>
      </c>
      <c r="AB434" s="94" t="s">
        <v>154</v>
      </c>
      <c r="AC434" s="94" t="s">
        <v>168</v>
      </c>
      <c r="AD434" s="433"/>
      <c r="AE434" s="94" t="s">
        <v>150</v>
      </c>
      <c r="AF434" s="94" t="s">
        <v>151</v>
      </c>
      <c r="AG434" s="94" t="s">
        <v>154</v>
      </c>
      <c r="AH434" s="94" t="s">
        <v>168</v>
      </c>
      <c r="AI434" s="433"/>
      <c r="AJ434" s="94" t="s">
        <v>150</v>
      </c>
      <c r="AK434" s="94" t="s">
        <v>151</v>
      </c>
      <c r="AL434" s="94" t="s">
        <v>154</v>
      </c>
      <c r="AM434" s="94" t="s">
        <v>168</v>
      </c>
      <c r="AN434" s="433"/>
      <c r="AO434" s="94" t="s">
        <v>150</v>
      </c>
      <c r="AP434" s="94" t="s">
        <v>151</v>
      </c>
      <c r="AQ434" s="94" t="s">
        <v>154</v>
      </c>
      <c r="AR434" s="94" t="s">
        <v>168</v>
      </c>
      <c r="AS434" s="433"/>
      <c r="AT434" s="94" t="s">
        <v>150</v>
      </c>
      <c r="AU434" s="94" t="s">
        <v>151</v>
      </c>
      <c r="AV434" s="94" t="s">
        <v>154</v>
      </c>
      <c r="AW434" s="94" t="s">
        <v>168</v>
      </c>
      <c r="AX434" s="433"/>
    </row>
    <row r="435" spans="2:50">
      <c r="B435" s="435" t="s">
        <v>234</v>
      </c>
      <c r="C435" s="95">
        <f>C412</f>
        <v>1</v>
      </c>
      <c r="D435" s="95" t="s">
        <v>428</v>
      </c>
      <c r="E435" s="95">
        <v>20</v>
      </c>
      <c r="F435" s="95">
        <v>2400</v>
      </c>
      <c r="G435" s="178">
        <f>F435/E435</f>
        <v>120</v>
      </c>
      <c r="H435" s="435">
        <f>AVERAGE(G435:G452)</f>
        <v>142.44660797292374</v>
      </c>
      <c r="I435" s="154">
        <f t="shared" ref="I435:I452" si="412">IFERROR(AVERAGE(P435,U435,Z435,AE435,AJ435,AO435,AT435),"")</f>
        <v>20</v>
      </c>
      <c r="J435" s="154">
        <f t="shared" ref="J435:J452" si="413">IFERROR(AVERAGE(Q435,V435,AA435,AF435,AK435,AP435,AU435),"")</f>
        <v>2297.706858217151</v>
      </c>
      <c r="K435" s="155">
        <f t="shared" ref="K435:K452" si="414">IFERROR(AVERAGE(R435,W435,AB435,AG435,AL435,AQ435,AV435),"")</f>
        <v>114.88534291085753</v>
      </c>
      <c r="L435" s="437">
        <f>IFERROR(AVERAGE(K435:K452),"-")</f>
        <v>136.30229074035455</v>
      </c>
      <c r="M435" s="154">
        <f>IFERROR(RANK(K435, K$435:K$452),"")</f>
        <v>17</v>
      </c>
      <c r="N435" s="463"/>
      <c r="O435" s="463"/>
      <c r="P435" s="95">
        <v>20</v>
      </c>
      <c r="Q435" s="152">
        <v>2282.8965517241386</v>
      </c>
      <c r="R435" s="178">
        <f>IFERROR(Q435/P435,"")</f>
        <v>114.14482758620693</v>
      </c>
      <c r="S435" s="95">
        <f>IFERROR(RANK(R435, R$435:R$452),"")</f>
        <v>17</v>
      </c>
      <c r="T435" s="460">
        <f>AVERAGE(R435:R452)</f>
        <v>136.24118218579781</v>
      </c>
      <c r="U435" s="95">
        <v>20</v>
      </c>
      <c r="V435" s="152">
        <v>2312.267206477733</v>
      </c>
      <c r="W435" s="178">
        <f>IFERROR(V435/U435,"")</f>
        <v>115.61336032388665</v>
      </c>
      <c r="X435" s="95">
        <f>IFERROR(RANK(W435, W$435:W$452),"")</f>
        <v>16</v>
      </c>
      <c r="Y435" s="460">
        <f>AVERAGE(W435:W452)</f>
        <v>136.31920300839121</v>
      </c>
      <c r="Z435" s="95">
        <v>20</v>
      </c>
      <c r="AA435" s="152">
        <v>2303.7758405977593</v>
      </c>
      <c r="AB435" s="178">
        <f>IFERROR(AA435/Z435,"")</f>
        <v>115.18879202988796</v>
      </c>
      <c r="AC435" s="95">
        <f>IFERROR(RANK(AB435, AB$435:AB$452),"")</f>
        <v>16</v>
      </c>
      <c r="AD435" s="460">
        <f>AVERAGE(AB435:AB452)</f>
        <v>135.79770734552827</v>
      </c>
      <c r="AE435" s="95">
        <v>20</v>
      </c>
      <c r="AF435" s="152">
        <v>2294.1818181818189</v>
      </c>
      <c r="AG435" s="178">
        <f>IFERROR(AF435/AE435,"")</f>
        <v>114.70909090909095</v>
      </c>
      <c r="AH435" s="95">
        <f>IFERROR(RANK(AG435, AG$435:AG$452),"")</f>
        <v>16</v>
      </c>
      <c r="AI435" s="460">
        <f>AVERAGE(AG435:AG452)</f>
        <v>136.13710392827346</v>
      </c>
      <c r="AJ435" s="95">
        <v>20</v>
      </c>
      <c r="AK435" s="152">
        <v>2285.3097345132742</v>
      </c>
      <c r="AL435" s="178">
        <f>IFERROR(AK435/AJ435,"")</f>
        <v>114.26548672566371</v>
      </c>
      <c r="AM435" s="95">
        <f>IFERROR(RANK(AL435, AL$435:AL$452),"")</f>
        <v>16</v>
      </c>
      <c r="AN435" s="460">
        <f>AVERAGE(AL435:AL452)</f>
        <v>135.96300717068087</v>
      </c>
      <c r="AO435" s="95">
        <v>20</v>
      </c>
      <c r="AP435" s="152">
        <v>2303.8461538461552</v>
      </c>
      <c r="AQ435" s="178">
        <f>IFERROR(AP435/AO435,"")</f>
        <v>115.19230769230776</v>
      </c>
      <c r="AR435" s="95">
        <f>IFERROR(RANK(AQ435, AQ$435:AQ$452),"")</f>
        <v>15</v>
      </c>
      <c r="AS435" s="460">
        <f>AVERAGE(AQ435:AQ452)</f>
        <v>136.07446609211493</v>
      </c>
      <c r="AT435" s="95">
        <v>20</v>
      </c>
      <c r="AU435" s="152">
        <v>2301.6707021791772</v>
      </c>
      <c r="AV435" s="178">
        <f>IFERROR(AU435/AT435,"")</f>
        <v>115.08353510895886</v>
      </c>
      <c r="AW435" s="95">
        <f>IFERROR(RANK(AV435, AV$435:AV$452),"")</f>
        <v>16</v>
      </c>
      <c r="AX435" s="460">
        <f>AVERAGE(AV435:AV452)</f>
        <v>135.66270942845875</v>
      </c>
    </row>
    <row r="436" spans="2:50">
      <c r="B436" s="435"/>
      <c r="C436" s="95">
        <f t="shared" ref="C436:C452" si="415">C413</f>
        <v>2</v>
      </c>
      <c r="D436" s="95" t="s">
        <v>429</v>
      </c>
      <c r="E436" s="95">
        <v>18</v>
      </c>
      <c r="F436" s="95">
        <v>2400</v>
      </c>
      <c r="G436" s="178">
        <f t="shared" ref="G436:G452" si="416">F436/E436</f>
        <v>133.33333333333334</v>
      </c>
      <c r="H436" s="435"/>
      <c r="I436" s="154">
        <f t="shared" si="412"/>
        <v>18</v>
      </c>
      <c r="J436" s="154">
        <f t="shared" si="413"/>
        <v>2292.0178392076227</v>
      </c>
      <c r="K436" s="155">
        <f t="shared" si="414"/>
        <v>127.3343244004235</v>
      </c>
      <c r="L436" s="438"/>
      <c r="M436" s="154">
        <f t="shared" ref="M436:M452" si="417">IFERROR(RANK(K436, K$435:K$452),"")</f>
        <v>11</v>
      </c>
      <c r="N436" s="463"/>
      <c r="O436" s="463"/>
      <c r="P436" s="95">
        <v>18</v>
      </c>
      <c r="Q436" s="152">
        <v>2293.2711384034019</v>
      </c>
      <c r="R436" s="178">
        <f t="shared" ref="R436:R452" si="418">IFERROR(Q436/P436,"")</f>
        <v>127.40395213352232</v>
      </c>
      <c r="S436" s="95">
        <f t="shared" ref="S436:S452" si="419">IFERROR(RANK(R436, R$435:R$452),"")</f>
        <v>10</v>
      </c>
      <c r="T436" s="461"/>
      <c r="U436" s="95">
        <v>18</v>
      </c>
      <c r="V436" s="152">
        <v>2295.1181102362202</v>
      </c>
      <c r="W436" s="178">
        <f t="shared" ref="W436:W452" si="420">IFERROR(V436/U436,"")</f>
        <v>127.50656167979001</v>
      </c>
      <c r="X436" s="95">
        <f t="shared" ref="X436:X452" si="421">IFERROR(RANK(W436, W$435:W$452),"")</f>
        <v>10</v>
      </c>
      <c r="Y436" s="461"/>
      <c r="Z436" s="95">
        <v>18</v>
      </c>
      <c r="AA436" s="152">
        <v>2288.2051282051284</v>
      </c>
      <c r="AB436" s="178">
        <f t="shared" ref="AB436:AB452" si="422">IFERROR(AA436/Z436,"")</f>
        <v>127.12250712250713</v>
      </c>
      <c r="AC436" s="95">
        <f t="shared" ref="AC436:AC452" si="423">IFERROR(RANK(AB436, AB$435:AB$452),"")</f>
        <v>10</v>
      </c>
      <c r="AD436" s="461"/>
      <c r="AE436" s="95">
        <v>18</v>
      </c>
      <c r="AF436" s="152">
        <v>2295.0000000000009</v>
      </c>
      <c r="AG436" s="178">
        <f t="shared" ref="AG436:AG452" si="424">IFERROR(AF436/AE436,"")</f>
        <v>127.50000000000006</v>
      </c>
      <c r="AH436" s="95">
        <f t="shared" ref="AH436:AH452" si="425">IFERROR(RANK(AG436, AG$435:AG$452),"")</f>
        <v>9</v>
      </c>
      <c r="AI436" s="461"/>
      <c r="AJ436" s="95">
        <v>18</v>
      </c>
      <c r="AK436" s="152">
        <v>2299.1752577319594</v>
      </c>
      <c r="AL436" s="178">
        <f t="shared" ref="AL436:AL452" si="426">IFERROR(AK436/AJ436,"")</f>
        <v>127.73195876288663</v>
      </c>
      <c r="AM436" s="95">
        <f t="shared" ref="AM436:AM452" si="427">IFERROR(RANK(AL436, AL$435:AL$452),"")</f>
        <v>8</v>
      </c>
      <c r="AN436" s="461"/>
      <c r="AO436" s="95">
        <v>18</v>
      </c>
      <c r="AP436" s="152">
        <v>2291.5231788079468</v>
      </c>
      <c r="AQ436" s="178">
        <f t="shared" ref="AQ436:AQ452" si="428">IFERROR(AP436/AO436,"")</f>
        <v>127.30684326710815</v>
      </c>
      <c r="AR436" s="95">
        <f t="shared" ref="AR436:AR452" si="429">IFERROR(RANK(AQ436, AQ$435:AQ$452),"")</f>
        <v>10</v>
      </c>
      <c r="AS436" s="461"/>
      <c r="AT436" s="95">
        <v>18</v>
      </c>
      <c r="AU436" s="152">
        <v>2281.8320610687024</v>
      </c>
      <c r="AV436" s="178">
        <f t="shared" ref="AV436:AV452" si="430">IFERROR(AU436/AT436,"")</f>
        <v>126.76844783715013</v>
      </c>
      <c r="AW436" s="95">
        <f t="shared" ref="AW436:AW452" si="431">IFERROR(RANK(AV436, AV$435:AV$452),"")</f>
        <v>11</v>
      </c>
      <c r="AX436" s="461"/>
    </row>
    <row r="437" spans="2:50">
      <c r="B437" s="435"/>
      <c r="C437" s="95">
        <f t="shared" si="415"/>
        <v>3</v>
      </c>
      <c r="D437" s="95" t="s">
        <v>430</v>
      </c>
      <c r="E437" s="95">
        <v>18</v>
      </c>
      <c r="F437" s="95">
        <v>2400</v>
      </c>
      <c r="G437" s="178">
        <f t="shared" si="416"/>
        <v>133.33333333333334</v>
      </c>
      <c r="H437" s="435"/>
      <c r="I437" s="154">
        <f t="shared" si="412"/>
        <v>18</v>
      </c>
      <c r="J437" s="154">
        <f t="shared" si="413"/>
        <v>2289.105545080944</v>
      </c>
      <c r="K437" s="155">
        <f t="shared" si="414"/>
        <v>127.17253028227462</v>
      </c>
      <c r="L437" s="438"/>
      <c r="M437" s="154">
        <f t="shared" si="417"/>
        <v>12</v>
      </c>
      <c r="N437" s="463"/>
      <c r="O437" s="463"/>
      <c r="P437" s="95">
        <v>18</v>
      </c>
      <c r="Q437" s="152">
        <v>2284.6938775510207</v>
      </c>
      <c r="R437" s="178">
        <f t="shared" si="418"/>
        <v>126.92743764172337</v>
      </c>
      <c r="S437" s="95">
        <f t="shared" si="419"/>
        <v>12</v>
      </c>
      <c r="T437" s="461"/>
      <c r="U437" s="95">
        <v>18</v>
      </c>
      <c r="V437" s="152">
        <v>2287.9901552442257</v>
      </c>
      <c r="W437" s="178">
        <f t="shared" si="420"/>
        <v>127.11056418023476</v>
      </c>
      <c r="X437" s="95">
        <f t="shared" si="421"/>
        <v>12</v>
      </c>
      <c r="Y437" s="461"/>
      <c r="Z437" s="95">
        <v>18</v>
      </c>
      <c r="AA437" s="152">
        <v>2291.1141906873618</v>
      </c>
      <c r="AB437" s="178">
        <f t="shared" si="422"/>
        <v>127.28412170485343</v>
      </c>
      <c r="AC437" s="95">
        <f t="shared" si="423"/>
        <v>9</v>
      </c>
      <c r="AD437" s="461"/>
      <c r="AE437" s="95">
        <v>18</v>
      </c>
      <c r="AF437" s="152">
        <v>2292.8342245989297</v>
      </c>
      <c r="AG437" s="178">
        <f t="shared" si="424"/>
        <v>127.37967914438498</v>
      </c>
      <c r="AH437" s="95">
        <f t="shared" si="425"/>
        <v>10</v>
      </c>
      <c r="AI437" s="461"/>
      <c r="AJ437" s="95">
        <v>18</v>
      </c>
      <c r="AK437" s="152">
        <v>2285.1256281407036</v>
      </c>
      <c r="AL437" s="178">
        <f t="shared" si="426"/>
        <v>126.95142378559464</v>
      </c>
      <c r="AM437" s="95">
        <f t="shared" si="427"/>
        <v>11</v>
      </c>
      <c r="AN437" s="461"/>
      <c r="AO437" s="95">
        <v>18</v>
      </c>
      <c r="AP437" s="152">
        <v>2290.7344632768359</v>
      </c>
      <c r="AQ437" s="178">
        <f t="shared" si="428"/>
        <v>127.26302573760199</v>
      </c>
      <c r="AR437" s="95">
        <f t="shared" si="429"/>
        <v>11</v>
      </c>
      <c r="AS437" s="461"/>
      <c r="AT437" s="95">
        <v>18</v>
      </c>
      <c r="AU437" s="152">
        <v>2291.246276067528</v>
      </c>
      <c r="AV437" s="178">
        <f t="shared" si="430"/>
        <v>127.29145978152934</v>
      </c>
      <c r="AW437" s="95">
        <f t="shared" si="431"/>
        <v>8</v>
      </c>
      <c r="AX437" s="461"/>
    </row>
    <row r="438" spans="2:50">
      <c r="B438" s="435"/>
      <c r="C438" s="95">
        <f t="shared" si="415"/>
        <v>4</v>
      </c>
      <c r="D438" s="95" t="s">
        <v>432</v>
      </c>
      <c r="E438" s="95">
        <v>16</v>
      </c>
      <c r="F438" s="95">
        <v>2400</v>
      </c>
      <c r="G438" s="178">
        <f t="shared" si="416"/>
        <v>150</v>
      </c>
      <c r="H438" s="435"/>
      <c r="I438" s="154">
        <f t="shared" si="412"/>
        <v>16</v>
      </c>
      <c r="J438" s="154">
        <f t="shared" si="413"/>
        <v>2285.4617676266143</v>
      </c>
      <c r="K438" s="155">
        <f t="shared" si="414"/>
        <v>142.8413604766634</v>
      </c>
      <c r="L438" s="438"/>
      <c r="M438" s="154">
        <f t="shared" si="417"/>
        <v>8</v>
      </c>
      <c r="N438" s="463"/>
      <c r="O438" s="463"/>
      <c r="P438" s="95">
        <v>16</v>
      </c>
      <c r="Q438" s="152">
        <v>2285.2631578947385</v>
      </c>
      <c r="R438" s="178">
        <f t="shared" si="418"/>
        <v>142.82894736842115</v>
      </c>
      <c r="S438" s="95">
        <f t="shared" si="419"/>
        <v>8</v>
      </c>
      <c r="T438" s="461"/>
      <c r="U438" s="95">
        <v>16</v>
      </c>
      <c r="V438" s="152">
        <v>2285.6603773584898</v>
      </c>
      <c r="W438" s="178">
        <f t="shared" si="420"/>
        <v>142.85377358490561</v>
      </c>
      <c r="X438" s="95">
        <f t="shared" si="421"/>
        <v>8</v>
      </c>
      <c r="Y438" s="461"/>
      <c r="Z438" s="289"/>
      <c r="AA438" s="290"/>
      <c r="AB438" s="291" t="str">
        <f t="shared" si="422"/>
        <v/>
      </c>
      <c r="AC438" s="289" t="str">
        <f t="shared" si="423"/>
        <v/>
      </c>
      <c r="AD438" s="461"/>
      <c r="AE438" s="289"/>
      <c r="AF438" s="290"/>
      <c r="AG438" s="291" t="str">
        <f t="shared" si="424"/>
        <v/>
      </c>
      <c r="AH438" s="289" t="str">
        <f t="shared" si="425"/>
        <v/>
      </c>
      <c r="AI438" s="461"/>
      <c r="AJ438" s="289"/>
      <c r="AK438" s="290"/>
      <c r="AL438" s="291" t="str">
        <f t="shared" si="426"/>
        <v/>
      </c>
      <c r="AM438" s="289" t="str">
        <f t="shared" si="427"/>
        <v/>
      </c>
      <c r="AN438" s="461"/>
      <c r="AO438" s="289"/>
      <c r="AP438" s="290"/>
      <c r="AQ438" s="291" t="str">
        <f t="shared" si="428"/>
        <v/>
      </c>
      <c r="AR438" s="289" t="str">
        <f t="shared" si="429"/>
        <v/>
      </c>
      <c r="AS438" s="461"/>
      <c r="AT438" s="289"/>
      <c r="AU438" s="290"/>
      <c r="AV438" s="291" t="str">
        <f t="shared" si="430"/>
        <v/>
      </c>
      <c r="AW438" s="289" t="str">
        <f t="shared" si="431"/>
        <v/>
      </c>
      <c r="AX438" s="461"/>
    </row>
    <row r="439" spans="2:50">
      <c r="B439" s="435"/>
      <c r="C439" s="95">
        <f t="shared" si="415"/>
        <v>5</v>
      </c>
      <c r="D439" s="95" t="s">
        <v>433</v>
      </c>
      <c r="E439" s="95">
        <v>18</v>
      </c>
      <c r="F439" s="95">
        <v>2400</v>
      </c>
      <c r="G439" s="178">
        <f t="shared" si="416"/>
        <v>133.33333333333334</v>
      </c>
      <c r="H439" s="435"/>
      <c r="I439" s="154">
        <f t="shared" si="412"/>
        <v>18</v>
      </c>
      <c r="J439" s="154">
        <f t="shared" si="413"/>
        <v>2292.0396759387154</v>
      </c>
      <c r="K439" s="155">
        <f t="shared" si="414"/>
        <v>127.33553755215084</v>
      </c>
      <c r="L439" s="438"/>
      <c r="M439" s="154">
        <f t="shared" si="417"/>
        <v>10</v>
      </c>
      <c r="N439" s="463"/>
      <c r="O439" s="463"/>
      <c r="P439" s="95">
        <v>18</v>
      </c>
      <c r="Q439" s="152">
        <v>2288.8571428571422</v>
      </c>
      <c r="R439" s="178">
        <f t="shared" si="418"/>
        <v>127.15873015873012</v>
      </c>
      <c r="S439" s="95">
        <f t="shared" si="419"/>
        <v>11</v>
      </c>
      <c r="T439" s="461"/>
      <c r="U439" s="95">
        <v>18</v>
      </c>
      <c r="V439" s="152">
        <v>2294.3298969072157</v>
      </c>
      <c r="W439" s="178">
        <f t="shared" si="420"/>
        <v>127.46277205040087</v>
      </c>
      <c r="X439" s="95">
        <f t="shared" si="421"/>
        <v>11</v>
      </c>
      <c r="Y439" s="461"/>
      <c r="Z439" s="95">
        <v>18</v>
      </c>
      <c r="AA439" s="152">
        <v>2291.1538461538462</v>
      </c>
      <c r="AB439" s="178">
        <f t="shared" si="422"/>
        <v>127.28632478632478</v>
      </c>
      <c r="AC439" s="95">
        <f t="shared" si="423"/>
        <v>8</v>
      </c>
      <c r="AD439" s="461"/>
      <c r="AE439" s="95">
        <v>18</v>
      </c>
      <c r="AF439" s="152">
        <v>2291.304347826087</v>
      </c>
      <c r="AG439" s="178">
        <f t="shared" si="424"/>
        <v>127.29468599033817</v>
      </c>
      <c r="AH439" s="95">
        <f t="shared" si="425"/>
        <v>11</v>
      </c>
      <c r="AI439" s="461"/>
      <c r="AJ439" s="95">
        <v>18</v>
      </c>
      <c r="AK439" s="152">
        <v>2291.1724137931028</v>
      </c>
      <c r="AL439" s="178">
        <f t="shared" si="426"/>
        <v>127.28735632183904</v>
      </c>
      <c r="AM439" s="95">
        <f t="shared" si="427"/>
        <v>9</v>
      </c>
      <c r="AN439" s="461"/>
      <c r="AO439" s="95">
        <v>18</v>
      </c>
      <c r="AP439" s="152">
        <v>2296.3529411764703</v>
      </c>
      <c r="AQ439" s="178">
        <f t="shared" si="428"/>
        <v>127.57516339869279</v>
      </c>
      <c r="AR439" s="95">
        <f t="shared" si="429"/>
        <v>8</v>
      </c>
      <c r="AS439" s="461"/>
      <c r="AT439" s="95">
        <v>18</v>
      </c>
      <c r="AU439" s="152">
        <v>2291.1071428571427</v>
      </c>
      <c r="AV439" s="178">
        <f t="shared" si="430"/>
        <v>127.28373015873015</v>
      </c>
      <c r="AW439" s="95">
        <f t="shared" si="431"/>
        <v>9</v>
      </c>
      <c r="AX439" s="461"/>
    </row>
    <row r="440" spans="2:50">
      <c r="B440" s="435"/>
      <c r="C440" s="95">
        <f t="shared" si="415"/>
        <v>6</v>
      </c>
      <c r="D440" s="95" t="s">
        <v>434</v>
      </c>
      <c r="E440" s="95">
        <v>20</v>
      </c>
      <c r="F440" s="95">
        <v>2400</v>
      </c>
      <c r="G440" s="178">
        <f t="shared" si="416"/>
        <v>120</v>
      </c>
      <c r="H440" s="435"/>
      <c r="I440" s="154">
        <f t="shared" si="412"/>
        <v>20</v>
      </c>
      <c r="J440" s="154">
        <f t="shared" si="413"/>
        <v>2305.5111533626655</v>
      </c>
      <c r="K440" s="155">
        <f t="shared" si="414"/>
        <v>115.27555766813327</v>
      </c>
      <c r="L440" s="438"/>
      <c r="M440" s="154">
        <f t="shared" si="417"/>
        <v>16</v>
      </c>
      <c r="N440" s="463"/>
      <c r="O440" s="463"/>
      <c r="P440" s="95">
        <v>20</v>
      </c>
      <c r="Q440" s="152">
        <v>2302.7027027027025</v>
      </c>
      <c r="R440" s="178">
        <f t="shared" si="418"/>
        <v>115.13513513513513</v>
      </c>
      <c r="S440" s="95">
        <f t="shared" si="419"/>
        <v>16</v>
      </c>
      <c r="T440" s="461"/>
      <c r="U440" s="95">
        <v>20</v>
      </c>
      <c r="V440" s="152">
        <v>2300.8333333333339</v>
      </c>
      <c r="W440" s="178">
        <f t="shared" si="420"/>
        <v>115.0416666666667</v>
      </c>
      <c r="X440" s="95">
        <f t="shared" si="421"/>
        <v>17</v>
      </c>
      <c r="Y440" s="461"/>
      <c r="Z440" s="95">
        <v>20</v>
      </c>
      <c r="AA440" s="152">
        <v>2310.909090909091</v>
      </c>
      <c r="AB440" s="178">
        <f t="shared" si="422"/>
        <v>115.54545454545455</v>
      </c>
      <c r="AC440" s="95">
        <f t="shared" si="423"/>
        <v>15</v>
      </c>
      <c r="AD440" s="461"/>
      <c r="AE440" s="95">
        <v>20</v>
      </c>
      <c r="AF440" s="152">
        <v>2318.4905660377353</v>
      </c>
      <c r="AG440" s="178">
        <f t="shared" si="424"/>
        <v>115.92452830188677</v>
      </c>
      <c r="AH440" s="95">
        <f t="shared" si="425"/>
        <v>15</v>
      </c>
      <c r="AI440" s="461"/>
      <c r="AJ440" s="95">
        <v>20</v>
      </c>
      <c r="AK440" s="152">
        <v>2298.1132075471692</v>
      </c>
      <c r="AL440" s="178">
        <f t="shared" si="426"/>
        <v>114.90566037735846</v>
      </c>
      <c r="AM440" s="95">
        <f t="shared" si="427"/>
        <v>15</v>
      </c>
      <c r="AN440" s="461"/>
      <c r="AO440" s="95">
        <v>20</v>
      </c>
      <c r="AP440" s="152">
        <v>2296.296296296297</v>
      </c>
      <c r="AQ440" s="178">
        <f t="shared" si="428"/>
        <v>114.81481481481485</v>
      </c>
      <c r="AR440" s="95">
        <f t="shared" si="429"/>
        <v>16</v>
      </c>
      <c r="AS440" s="461"/>
      <c r="AT440" s="95">
        <v>20</v>
      </c>
      <c r="AU440" s="152">
        <v>2311.232876712329</v>
      </c>
      <c r="AV440" s="178">
        <f t="shared" si="430"/>
        <v>115.56164383561645</v>
      </c>
      <c r="AW440" s="95">
        <f t="shared" si="431"/>
        <v>15</v>
      </c>
      <c r="AX440" s="461"/>
    </row>
    <row r="441" spans="2:50">
      <c r="B441" s="435"/>
      <c r="C441" s="95">
        <f t="shared" si="415"/>
        <v>7</v>
      </c>
      <c r="D441" s="95" t="s">
        <v>436</v>
      </c>
      <c r="E441" s="95">
        <v>19</v>
      </c>
      <c r="F441" s="95">
        <v>2400</v>
      </c>
      <c r="G441" s="178">
        <f t="shared" si="416"/>
        <v>126.31578947368421</v>
      </c>
      <c r="H441" s="435"/>
      <c r="I441" s="154">
        <f t="shared" si="412"/>
        <v>19</v>
      </c>
      <c r="J441" s="154">
        <f t="shared" si="413"/>
        <v>2294.0489144319063</v>
      </c>
      <c r="K441" s="155">
        <f t="shared" si="414"/>
        <v>120.73941654904768</v>
      </c>
      <c r="L441" s="438"/>
      <c r="M441" s="154">
        <f t="shared" si="417"/>
        <v>15</v>
      </c>
      <c r="N441" s="463"/>
      <c r="O441" s="463"/>
      <c r="P441" s="95">
        <v>19</v>
      </c>
      <c r="Q441" s="152">
        <v>2297.0327102803731</v>
      </c>
      <c r="R441" s="178">
        <f t="shared" si="418"/>
        <v>120.89645843580911</v>
      </c>
      <c r="S441" s="95">
        <f t="shared" si="419"/>
        <v>14</v>
      </c>
      <c r="T441" s="461"/>
      <c r="U441" s="95">
        <v>19</v>
      </c>
      <c r="V441" s="152">
        <v>2296.1194029850767</v>
      </c>
      <c r="W441" s="178">
        <f t="shared" si="420"/>
        <v>120.84838963079351</v>
      </c>
      <c r="X441" s="95">
        <f t="shared" si="421"/>
        <v>15</v>
      </c>
      <c r="Y441" s="461"/>
      <c r="Z441" s="95">
        <v>19</v>
      </c>
      <c r="AA441" s="152">
        <v>2290.6793478260884</v>
      </c>
      <c r="AB441" s="178">
        <f t="shared" si="422"/>
        <v>120.56207093821517</v>
      </c>
      <c r="AC441" s="95">
        <f t="shared" si="423"/>
        <v>13</v>
      </c>
      <c r="AD441" s="461"/>
      <c r="AE441" s="95">
        <v>19</v>
      </c>
      <c r="AF441" s="152">
        <v>2293.3333333333335</v>
      </c>
      <c r="AG441" s="178">
        <f t="shared" si="424"/>
        <v>120.70175438596492</v>
      </c>
      <c r="AH441" s="95">
        <f t="shared" si="425"/>
        <v>13</v>
      </c>
      <c r="AI441" s="461"/>
      <c r="AJ441" s="95">
        <v>19</v>
      </c>
      <c r="AK441" s="152">
        <v>2288.9361702127662</v>
      </c>
      <c r="AL441" s="178">
        <f t="shared" si="426"/>
        <v>120.47032474804033</v>
      </c>
      <c r="AM441" s="95">
        <f t="shared" si="427"/>
        <v>14</v>
      </c>
      <c r="AN441" s="461"/>
      <c r="AO441" s="95">
        <v>19</v>
      </c>
      <c r="AP441" s="152">
        <v>2290.7594936708856</v>
      </c>
      <c r="AQ441" s="178">
        <f t="shared" si="428"/>
        <v>120.56628914057292</v>
      </c>
      <c r="AR441" s="95">
        <f t="shared" si="429"/>
        <v>14</v>
      </c>
      <c r="AS441" s="461"/>
      <c r="AT441" s="95">
        <v>19</v>
      </c>
      <c r="AU441" s="152">
        <v>2301.4819427148186</v>
      </c>
      <c r="AV441" s="178">
        <f t="shared" si="430"/>
        <v>121.13062856393782</v>
      </c>
      <c r="AW441" s="95">
        <f t="shared" si="431"/>
        <v>12</v>
      </c>
      <c r="AX441" s="461"/>
    </row>
    <row r="442" spans="2:50">
      <c r="B442" s="435"/>
      <c r="C442" s="95">
        <f t="shared" si="415"/>
        <v>8</v>
      </c>
      <c r="D442" s="95" t="s">
        <v>437</v>
      </c>
      <c r="E442" s="95">
        <v>18</v>
      </c>
      <c r="F442" s="95">
        <v>2400</v>
      </c>
      <c r="G442" s="178">
        <f t="shared" si="416"/>
        <v>133.33333333333334</v>
      </c>
      <c r="H442" s="435"/>
      <c r="I442" s="154">
        <f t="shared" si="412"/>
        <v>18</v>
      </c>
      <c r="J442" s="154">
        <f t="shared" si="413"/>
        <v>2293.1986889821756</v>
      </c>
      <c r="K442" s="155">
        <f t="shared" si="414"/>
        <v>127.39992716567642</v>
      </c>
      <c r="L442" s="438"/>
      <c r="M442" s="154">
        <f t="shared" si="417"/>
        <v>9</v>
      </c>
      <c r="N442" s="463"/>
      <c r="O442" s="463"/>
      <c r="P442" s="95">
        <v>18</v>
      </c>
      <c r="Q442" s="152">
        <v>2300.0000000000005</v>
      </c>
      <c r="R442" s="178">
        <f t="shared" si="418"/>
        <v>127.7777777777778</v>
      </c>
      <c r="S442" s="95">
        <f t="shared" si="419"/>
        <v>9</v>
      </c>
      <c r="T442" s="461"/>
      <c r="U442" s="95">
        <v>18</v>
      </c>
      <c r="V442" s="152">
        <v>2305.8064516129034</v>
      </c>
      <c r="W442" s="178">
        <f t="shared" si="420"/>
        <v>128.10035842293908</v>
      </c>
      <c r="X442" s="95">
        <f t="shared" si="421"/>
        <v>9</v>
      </c>
      <c r="Y442" s="461"/>
      <c r="Z442" s="95">
        <v>18</v>
      </c>
      <c r="AA442" s="152">
        <v>2286.7415730337079</v>
      </c>
      <c r="AB442" s="178">
        <f t="shared" si="422"/>
        <v>127.04119850187266</v>
      </c>
      <c r="AC442" s="95">
        <f t="shared" si="423"/>
        <v>11</v>
      </c>
      <c r="AD442" s="461"/>
      <c r="AE442" s="95">
        <v>18</v>
      </c>
      <c r="AF442" s="152">
        <v>2296.438356164384</v>
      </c>
      <c r="AG442" s="178">
        <f t="shared" si="424"/>
        <v>127.57990867579912</v>
      </c>
      <c r="AH442" s="95">
        <f t="shared" si="425"/>
        <v>8</v>
      </c>
      <c r="AI442" s="461"/>
      <c r="AJ442" s="95">
        <v>18</v>
      </c>
      <c r="AK442" s="152">
        <v>2286.233766233765</v>
      </c>
      <c r="AL442" s="178">
        <f t="shared" si="426"/>
        <v>127.01298701298694</v>
      </c>
      <c r="AM442" s="95">
        <f t="shared" si="427"/>
        <v>10</v>
      </c>
      <c r="AN442" s="461"/>
      <c r="AO442" s="95">
        <v>18</v>
      </c>
      <c r="AP442" s="152">
        <v>2292.2222222222217</v>
      </c>
      <c r="AQ442" s="178">
        <f t="shared" si="428"/>
        <v>127.34567901234566</v>
      </c>
      <c r="AR442" s="95">
        <f t="shared" si="429"/>
        <v>9</v>
      </c>
      <c r="AS442" s="461"/>
      <c r="AT442" s="95">
        <v>18</v>
      </c>
      <c r="AU442" s="152">
        <v>2284.9484536082468</v>
      </c>
      <c r="AV442" s="178">
        <f t="shared" si="430"/>
        <v>126.94158075601371</v>
      </c>
      <c r="AW442" s="95">
        <f t="shared" si="431"/>
        <v>10</v>
      </c>
      <c r="AX442" s="461"/>
    </row>
    <row r="443" spans="2:50">
      <c r="B443" s="435"/>
      <c r="C443" s="95">
        <f t="shared" si="415"/>
        <v>9</v>
      </c>
      <c r="D443" s="95" t="s">
        <v>440</v>
      </c>
      <c r="E443" s="95">
        <v>19</v>
      </c>
      <c r="F443" s="95">
        <v>2400</v>
      </c>
      <c r="G443" s="178">
        <f t="shared" si="416"/>
        <v>126.31578947368421</v>
      </c>
      <c r="H443" s="435"/>
      <c r="I443" s="154">
        <f t="shared" si="412"/>
        <v>19</v>
      </c>
      <c r="J443" s="154">
        <f t="shared" si="413"/>
        <v>2298.6873891375385</v>
      </c>
      <c r="K443" s="155">
        <f t="shared" si="414"/>
        <v>120.98354679671259</v>
      </c>
      <c r="L443" s="438"/>
      <c r="M443" s="154">
        <f t="shared" si="417"/>
        <v>14</v>
      </c>
      <c r="N443" s="463"/>
      <c r="O443" s="463"/>
      <c r="P443" s="95">
        <v>19</v>
      </c>
      <c r="Q443" s="152">
        <v>2288.0597014925379</v>
      </c>
      <c r="R443" s="178">
        <f t="shared" si="418"/>
        <v>120.42419481539673</v>
      </c>
      <c r="S443" s="95">
        <f t="shared" si="419"/>
        <v>15</v>
      </c>
      <c r="T443" s="461"/>
      <c r="U443" s="95">
        <v>19</v>
      </c>
      <c r="V443" s="152">
        <v>2299.6875000000005</v>
      </c>
      <c r="W443" s="178">
        <f t="shared" si="420"/>
        <v>121.03618421052634</v>
      </c>
      <c r="X443" s="95">
        <f t="shared" si="421"/>
        <v>13</v>
      </c>
      <c r="Y443" s="461"/>
      <c r="Z443" s="95">
        <v>19</v>
      </c>
      <c r="AA443" s="152">
        <v>2288.7096774193551</v>
      </c>
      <c r="AB443" s="178">
        <f t="shared" si="422"/>
        <v>120.4584040747029</v>
      </c>
      <c r="AC443" s="95">
        <f t="shared" si="423"/>
        <v>14</v>
      </c>
      <c r="AD443" s="461"/>
      <c r="AE443" s="95">
        <v>19</v>
      </c>
      <c r="AF443" s="152">
        <v>2329.5652173913036</v>
      </c>
      <c r="AG443" s="178">
        <f t="shared" si="424"/>
        <v>122.60869565217388</v>
      </c>
      <c r="AH443" s="95">
        <f t="shared" si="425"/>
        <v>12</v>
      </c>
      <c r="AI443" s="461"/>
      <c r="AJ443" s="95">
        <v>19</v>
      </c>
      <c r="AK443" s="152">
        <v>2301.7021276595738</v>
      </c>
      <c r="AL443" s="178">
        <f t="shared" si="426"/>
        <v>121.14221724524073</v>
      </c>
      <c r="AM443" s="95">
        <f t="shared" si="427"/>
        <v>13</v>
      </c>
      <c r="AN443" s="461"/>
      <c r="AO443" s="95">
        <v>19</v>
      </c>
      <c r="AP443" s="152">
        <v>2298.4</v>
      </c>
      <c r="AQ443" s="178">
        <f t="shared" si="428"/>
        <v>120.96842105263158</v>
      </c>
      <c r="AR443" s="95">
        <f t="shared" si="429"/>
        <v>13</v>
      </c>
      <c r="AS443" s="461"/>
      <c r="AT443" s="95">
        <v>19</v>
      </c>
      <c r="AU443" s="152">
        <v>2284.6875000000005</v>
      </c>
      <c r="AV443" s="178">
        <f t="shared" si="430"/>
        <v>120.24671052631581</v>
      </c>
      <c r="AW443" s="95">
        <f t="shared" si="431"/>
        <v>14</v>
      </c>
      <c r="AX443" s="461"/>
    </row>
    <row r="444" spans="2:50">
      <c r="B444" s="435"/>
      <c r="C444" s="95">
        <f t="shared" si="415"/>
        <v>10</v>
      </c>
      <c r="D444" s="95" t="s">
        <v>441</v>
      </c>
      <c r="E444" s="95">
        <v>15</v>
      </c>
      <c r="F444" s="95">
        <v>2400</v>
      </c>
      <c r="G444" s="178">
        <f t="shared" si="416"/>
        <v>160</v>
      </c>
      <c r="H444" s="435"/>
      <c r="I444" s="154">
        <f t="shared" si="412"/>
        <v>15</v>
      </c>
      <c r="J444" s="154">
        <f t="shared" si="413"/>
        <v>2290.3154816306742</v>
      </c>
      <c r="K444" s="155">
        <f t="shared" si="414"/>
        <v>152.68769877537832</v>
      </c>
      <c r="L444" s="438"/>
      <c r="M444" s="154">
        <f t="shared" si="417"/>
        <v>5</v>
      </c>
      <c r="N444" s="463"/>
      <c r="O444" s="463"/>
      <c r="P444" s="95">
        <v>15</v>
      </c>
      <c r="Q444" s="152">
        <v>2287.1080139372821</v>
      </c>
      <c r="R444" s="178">
        <f t="shared" si="418"/>
        <v>152.4738675958188</v>
      </c>
      <c r="S444" s="95">
        <f t="shared" si="419"/>
        <v>5</v>
      </c>
      <c r="T444" s="461"/>
      <c r="U444" s="95">
        <v>15</v>
      </c>
      <c r="V444" s="152">
        <v>2294.4047619047624</v>
      </c>
      <c r="W444" s="178">
        <f t="shared" si="420"/>
        <v>152.9603174603175</v>
      </c>
      <c r="X444" s="95">
        <f t="shared" si="421"/>
        <v>5</v>
      </c>
      <c r="Y444" s="461"/>
      <c r="Z444" s="95">
        <v>15</v>
      </c>
      <c r="AA444" s="152">
        <v>2290.614574187885</v>
      </c>
      <c r="AB444" s="178">
        <f t="shared" si="422"/>
        <v>152.70763827919234</v>
      </c>
      <c r="AC444" s="95">
        <f t="shared" si="423"/>
        <v>4</v>
      </c>
      <c r="AD444" s="461"/>
      <c r="AE444" s="95">
        <v>15</v>
      </c>
      <c r="AF444" s="152">
        <v>2286.2559241706158</v>
      </c>
      <c r="AG444" s="178">
        <f t="shared" si="424"/>
        <v>152.41706161137438</v>
      </c>
      <c r="AH444" s="95">
        <f t="shared" si="425"/>
        <v>5</v>
      </c>
      <c r="AI444" s="461"/>
      <c r="AJ444" s="95">
        <v>15</v>
      </c>
      <c r="AK444" s="152">
        <v>2286.3013698630134</v>
      </c>
      <c r="AL444" s="178">
        <f t="shared" si="426"/>
        <v>152.42009132420088</v>
      </c>
      <c r="AM444" s="95">
        <f t="shared" si="427"/>
        <v>5</v>
      </c>
      <c r="AN444" s="461"/>
      <c r="AO444" s="95">
        <v>15</v>
      </c>
      <c r="AP444" s="152">
        <v>2295.4098360655739</v>
      </c>
      <c r="AQ444" s="178">
        <f t="shared" si="428"/>
        <v>153.0273224043716</v>
      </c>
      <c r="AR444" s="95">
        <f t="shared" si="429"/>
        <v>5</v>
      </c>
      <c r="AS444" s="461"/>
      <c r="AT444" s="95">
        <v>15</v>
      </c>
      <c r="AU444" s="152">
        <v>2292.1138912855904</v>
      </c>
      <c r="AV444" s="178">
        <f t="shared" si="430"/>
        <v>152.8075927523727</v>
      </c>
      <c r="AW444" s="95">
        <f t="shared" si="431"/>
        <v>4</v>
      </c>
      <c r="AX444" s="461"/>
    </row>
    <row r="445" spans="2:50">
      <c r="B445" s="435"/>
      <c r="C445" s="95">
        <f t="shared" si="415"/>
        <v>11</v>
      </c>
      <c r="D445" s="95" t="s">
        <v>817</v>
      </c>
      <c r="E445" s="95">
        <v>14</v>
      </c>
      <c r="F445" s="95">
        <v>2400</v>
      </c>
      <c r="G445" s="178">
        <f t="shared" si="416"/>
        <v>171.42857142857142</v>
      </c>
      <c r="H445" s="435"/>
      <c r="I445" s="154">
        <f t="shared" si="412"/>
        <v>14</v>
      </c>
      <c r="J445" s="154">
        <f t="shared" si="413"/>
        <v>2296.7754349141287</v>
      </c>
      <c r="K445" s="155">
        <f t="shared" si="414"/>
        <v>164.05538820815204</v>
      </c>
      <c r="L445" s="438"/>
      <c r="M445" s="154">
        <f t="shared" si="417"/>
        <v>2</v>
      </c>
      <c r="N445" s="463"/>
      <c r="O445" s="463"/>
      <c r="P445" s="95">
        <v>14</v>
      </c>
      <c r="Q445" s="152">
        <v>2286.2368421052643</v>
      </c>
      <c r="R445" s="178">
        <f t="shared" si="418"/>
        <v>163.30263157894746</v>
      </c>
      <c r="S445" s="95">
        <f t="shared" si="419"/>
        <v>3</v>
      </c>
      <c r="T445" s="461"/>
      <c r="U445" s="95">
        <v>14</v>
      </c>
      <c r="V445" s="152">
        <v>2310.5063600782787</v>
      </c>
      <c r="W445" s="178">
        <f t="shared" si="420"/>
        <v>165.03616857701991</v>
      </c>
      <c r="X445" s="95">
        <f t="shared" si="421"/>
        <v>2</v>
      </c>
      <c r="Y445" s="461"/>
      <c r="Z445" s="95">
        <v>14</v>
      </c>
      <c r="AA445" s="152">
        <v>2299.3548387096776</v>
      </c>
      <c r="AB445" s="178">
        <f t="shared" si="422"/>
        <v>164.23963133640555</v>
      </c>
      <c r="AC445" s="95">
        <f t="shared" si="423"/>
        <v>3</v>
      </c>
      <c r="AD445" s="461"/>
      <c r="AE445" s="95">
        <v>14</v>
      </c>
      <c r="AF445" s="152">
        <v>2302.6415094339613</v>
      </c>
      <c r="AG445" s="178">
        <f t="shared" si="424"/>
        <v>164.47439353099725</v>
      </c>
      <c r="AH445" s="95">
        <f t="shared" si="425"/>
        <v>2</v>
      </c>
      <c r="AI445" s="461"/>
      <c r="AJ445" s="95">
        <v>14</v>
      </c>
      <c r="AK445" s="152">
        <v>2283.9999999999995</v>
      </c>
      <c r="AL445" s="178">
        <f t="shared" si="426"/>
        <v>163.14285714285711</v>
      </c>
      <c r="AM445" s="95">
        <f t="shared" si="427"/>
        <v>3</v>
      </c>
      <c r="AN445" s="461"/>
      <c r="AO445" s="95">
        <v>14</v>
      </c>
      <c r="AP445" s="152">
        <v>2299.263392857144</v>
      </c>
      <c r="AQ445" s="178">
        <f t="shared" si="428"/>
        <v>164.23309948979599</v>
      </c>
      <c r="AR445" s="95">
        <f t="shared" si="429"/>
        <v>2</v>
      </c>
      <c r="AS445" s="461"/>
      <c r="AT445" s="95">
        <v>14</v>
      </c>
      <c r="AU445" s="152">
        <v>2295.4251012145764</v>
      </c>
      <c r="AV445" s="178">
        <f t="shared" si="430"/>
        <v>163.95893580104118</v>
      </c>
      <c r="AW445" s="95">
        <f t="shared" si="431"/>
        <v>2</v>
      </c>
      <c r="AX445" s="461"/>
    </row>
    <row r="446" spans="2:50">
      <c r="B446" s="435"/>
      <c r="C446" s="95">
        <f t="shared" si="415"/>
        <v>12</v>
      </c>
      <c r="D446" s="95" t="s">
        <v>672</v>
      </c>
      <c r="E446" s="95">
        <v>19</v>
      </c>
      <c r="F446" s="95">
        <v>2400</v>
      </c>
      <c r="G446" s="178">
        <f t="shared" si="416"/>
        <v>126.31578947368421</v>
      </c>
      <c r="H446" s="435"/>
      <c r="I446" s="154">
        <f t="shared" si="412"/>
        <v>19</v>
      </c>
      <c r="J446" s="154">
        <f t="shared" si="413"/>
        <v>2299.689165860892</v>
      </c>
      <c r="K446" s="155">
        <f t="shared" si="414"/>
        <v>121.03627188741537</v>
      </c>
      <c r="L446" s="438"/>
      <c r="M446" s="154">
        <f t="shared" si="417"/>
        <v>13</v>
      </c>
      <c r="N446" s="463"/>
      <c r="O446" s="463"/>
      <c r="P446" s="95">
        <v>19</v>
      </c>
      <c r="Q446" s="152">
        <v>2305.6</v>
      </c>
      <c r="R446" s="178">
        <f t="shared" si="418"/>
        <v>121.34736842105262</v>
      </c>
      <c r="S446" s="95">
        <f t="shared" si="419"/>
        <v>13</v>
      </c>
      <c r="T446" s="461"/>
      <c r="U446" s="95">
        <v>19</v>
      </c>
      <c r="V446" s="152">
        <v>2297.260273972603</v>
      </c>
      <c r="W446" s="178">
        <f t="shared" si="420"/>
        <v>120.90843547224226</v>
      </c>
      <c r="X446" s="95">
        <f t="shared" si="421"/>
        <v>14</v>
      </c>
      <c r="Y446" s="461"/>
      <c r="Z446" s="95">
        <v>19</v>
      </c>
      <c r="AA446" s="152">
        <v>2298.8571428571436</v>
      </c>
      <c r="AB446" s="178">
        <f t="shared" si="422"/>
        <v>120.99248120300756</v>
      </c>
      <c r="AC446" s="95">
        <f t="shared" si="423"/>
        <v>12</v>
      </c>
      <c r="AD446" s="461"/>
      <c r="AE446" s="95">
        <v>19</v>
      </c>
      <c r="AF446" s="152">
        <v>2290.5263157894738</v>
      </c>
      <c r="AG446" s="178">
        <f t="shared" si="424"/>
        <v>120.55401662049861</v>
      </c>
      <c r="AH446" s="95">
        <f t="shared" si="425"/>
        <v>14</v>
      </c>
      <c r="AI446" s="461"/>
      <c r="AJ446" s="95">
        <v>19</v>
      </c>
      <c r="AK446" s="152">
        <v>2304.4444444444443</v>
      </c>
      <c r="AL446" s="178">
        <f t="shared" si="426"/>
        <v>121.28654970760233</v>
      </c>
      <c r="AM446" s="95">
        <f t="shared" si="427"/>
        <v>12</v>
      </c>
      <c r="AN446" s="461"/>
      <c r="AO446" s="95">
        <v>19</v>
      </c>
      <c r="AP446" s="152">
        <v>2306.3414634146343</v>
      </c>
      <c r="AQ446" s="178">
        <f t="shared" si="428"/>
        <v>121.38639281129655</v>
      </c>
      <c r="AR446" s="95">
        <f t="shared" si="429"/>
        <v>12</v>
      </c>
      <c r="AS446" s="461"/>
      <c r="AT446" s="95">
        <v>19</v>
      </c>
      <c r="AU446" s="152">
        <v>2294.7945205479446</v>
      </c>
      <c r="AV446" s="178">
        <f t="shared" si="430"/>
        <v>120.77865897620761</v>
      </c>
      <c r="AW446" s="95">
        <f t="shared" si="431"/>
        <v>13</v>
      </c>
      <c r="AX446" s="461"/>
    </row>
    <row r="447" spans="2:50">
      <c r="B447" s="435"/>
      <c r="C447" s="95">
        <f t="shared" si="415"/>
        <v>13</v>
      </c>
      <c r="D447" s="95" t="s">
        <v>694</v>
      </c>
      <c r="E447" s="95">
        <v>14</v>
      </c>
      <c r="F447" s="95">
        <v>2400</v>
      </c>
      <c r="G447" s="178">
        <f t="shared" si="416"/>
        <v>171.42857142857142</v>
      </c>
      <c r="H447" s="435"/>
      <c r="I447" s="154">
        <f t="shared" si="412"/>
        <v>14</v>
      </c>
      <c r="J447" s="154">
        <f t="shared" si="413"/>
        <v>2293.7887142307513</v>
      </c>
      <c r="K447" s="155">
        <f t="shared" si="414"/>
        <v>163.84205101648226</v>
      </c>
      <c r="L447" s="438"/>
      <c r="M447" s="154">
        <f t="shared" si="417"/>
        <v>3</v>
      </c>
      <c r="N447" s="463"/>
      <c r="O447" s="463"/>
      <c r="P447" s="95">
        <v>14</v>
      </c>
      <c r="Q447" s="152">
        <v>2287.5700934579445</v>
      </c>
      <c r="R447" s="178">
        <f t="shared" si="418"/>
        <v>163.39786381842461</v>
      </c>
      <c r="S447" s="95">
        <f t="shared" si="419"/>
        <v>2</v>
      </c>
      <c r="T447" s="461"/>
      <c r="U447" s="95">
        <v>14</v>
      </c>
      <c r="V447" s="152">
        <v>2301.6414294367055</v>
      </c>
      <c r="W447" s="178">
        <f t="shared" si="420"/>
        <v>164.40295924547897</v>
      </c>
      <c r="X447" s="95">
        <f t="shared" si="421"/>
        <v>3</v>
      </c>
      <c r="Y447" s="461"/>
      <c r="Z447" s="95">
        <v>14</v>
      </c>
      <c r="AA447" s="152">
        <v>2305.1151515151514</v>
      </c>
      <c r="AB447" s="178">
        <f t="shared" si="422"/>
        <v>164.65108225108224</v>
      </c>
      <c r="AC447" s="95">
        <f t="shared" si="423"/>
        <v>2</v>
      </c>
      <c r="AD447" s="461"/>
      <c r="AE447" s="95">
        <v>14</v>
      </c>
      <c r="AF447" s="152">
        <v>2290.8387096774181</v>
      </c>
      <c r="AG447" s="178">
        <f t="shared" si="424"/>
        <v>163.63133640552988</v>
      </c>
      <c r="AH447" s="95">
        <f t="shared" si="425"/>
        <v>3</v>
      </c>
      <c r="AI447" s="461"/>
      <c r="AJ447" s="95">
        <v>14</v>
      </c>
      <c r="AK447" s="152">
        <v>2290.7784431137716</v>
      </c>
      <c r="AL447" s="178">
        <f t="shared" si="426"/>
        <v>163.6270316509837</v>
      </c>
      <c r="AM447" s="95">
        <f t="shared" si="427"/>
        <v>2</v>
      </c>
      <c r="AN447" s="461"/>
      <c r="AO447" s="95">
        <v>14</v>
      </c>
      <c r="AP447" s="152">
        <v>2293.475667938932</v>
      </c>
      <c r="AQ447" s="178">
        <f t="shared" si="428"/>
        <v>163.81969056706657</v>
      </c>
      <c r="AR447" s="95">
        <f t="shared" si="429"/>
        <v>3</v>
      </c>
      <c r="AS447" s="461"/>
      <c r="AT447" s="95">
        <v>14</v>
      </c>
      <c r="AU447" s="152">
        <v>2287.1015044753385</v>
      </c>
      <c r="AV447" s="178">
        <f t="shared" si="430"/>
        <v>163.3643931768099</v>
      </c>
      <c r="AW447" s="95">
        <f t="shared" si="431"/>
        <v>3</v>
      </c>
      <c r="AX447" s="461"/>
    </row>
    <row r="448" spans="2:50">
      <c r="B448" s="435"/>
      <c r="C448" s="95">
        <f t="shared" si="415"/>
        <v>14</v>
      </c>
      <c r="D448" s="95" t="s">
        <v>703</v>
      </c>
      <c r="E448" s="95">
        <v>13</v>
      </c>
      <c r="F448" s="95">
        <v>2400</v>
      </c>
      <c r="G448" s="178">
        <f t="shared" si="416"/>
        <v>184.61538461538461</v>
      </c>
      <c r="H448" s="435"/>
      <c r="I448" s="154">
        <f t="shared" si="412"/>
        <v>13</v>
      </c>
      <c r="J448" s="154">
        <f t="shared" si="413"/>
        <v>2309.639602271905</v>
      </c>
      <c r="K448" s="155">
        <f t="shared" si="414"/>
        <v>177.66458479014651</v>
      </c>
      <c r="L448" s="438"/>
      <c r="M448" s="154">
        <f t="shared" si="417"/>
        <v>1</v>
      </c>
      <c r="N448" s="463"/>
      <c r="O448" s="463"/>
      <c r="P448" s="95">
        <v>13</v>
      </c>
      <c r="Q448" s="152">
        <v>2312.8125000000009</v>
      </c>
      <c r="R448" s="178">
        <f t="shared" si="418"/>
        <v>177.90865384615392</v>
      </c>
      <c r="S448" s="95">
        <f t="shared" si="419"/>
        <v>1</v>
      </c>
      <c r="T448" s="461"/>
      <c r="U448" s="95">
        <v>13</v>
      </c>
      <c r="V448" s="152">
        <v>2283.7499999999995</v>
      </c>
      <c r="W448" s="178">
        <f t="shared" si="420"/>
        <v>175.67307692307688</v>
      </c>
      <c r="X448" s="95">
        <f t="shared" si="421"/>
        <v>1</v>
      </c>
      <c r="Y448" s="461"/>
      <c r="Z448" s="95">
        <v>13</v>
      </c>
      <c r="AA448" s="152">
        <v>2309.4915254237276</v>
      </c>
      <c r="AB448" s="178">
        <f t="shared" si="422"/>
        <v>177.65319426336367</v>
      </c>
      <c r="AC448" s="95">
        <f t="shared" si="423"/>
        <v>1</v>
      </c>
      <c r="AD448" s="461"/>
      <c r="AE448" s="95">
        <v>13</v>
      </c>
      <c r="AF448" s="152">
        <v>2314.1176470588243</v>
      </c>
      <c r="AG448" s="178">
        <f t="shared" si="424"/>
        <v>178.00904977375572</v>
      </c>
      <c r="AH448" s="95">
        <f t="shared" si="425"/>
        <v>1</v>
      </c>
      <c r="AI448" s="461"/>
      <c r="AJ448" s="95">
        <v>13</v>
      </c>
      <c r="AK448" s="152">
        <v>2326.9565217391305</v>
      </c>
      <c r="AL448" s="178">
        <f t="shared" si="426"/>
        <v>178.99665551839465</v>
      </c>
      <c r="AM448" s="95">
        <f t="shared" si="427"/>
        <v>1</v>
      </c>
      <c r="AN448" s="461"/>
      <c r="AO448" s="95">
        <v>13</v>
      </c>
      <c r="AP448" s="152">
        <v>2318.7096774193569</v>
      </c>
      <c r="AQ448" s="178">
        <f t="shared" si="428"/>
        <v>178.36228287841206</v>
      </c>
      <c r="AR448" s="95">
        <f t="shared" si="429"/>
        <v>1</v>
      </c>
      <c r="AS448" s="461"/>
      <c r="AT448" s="95">
        <v>13</v>
      </c>
      <c r="AU448" s="152">
        <v>2301.6393442622943</v>
      </c>
      <c r="AV448" s="178">
        <f t="shared" si="430"/>
        <v>177.04918032786878</v>
      </c>
      <c r="AW448" s="95">
        <f t="shared" si="431"/>
        <v>1</v>
      </c>
      <c r="AX448" s="461"/>
    </row>
    <row r="449" spans="2:50">
      <c r="B449" s="435"/>
      <c r="C449" s="95">
        <f t="shared" si="415"/>
        <v>15</v>
      </c>
      <c r="D449" s="95" t="s">
        <v>839</v>
      </c>
      <c r="E449" s="95">
        <v>21</v>
      </c>
      <c r="F449" s="95">
        <v>2400</v>
      </c>
      <c r="G449" s="178">
        <f t="shared" si="416"/>
        <v>114.28571428571429</v>
      </c>
      <c r="H449" s="435"/>
      <c r="I449" s="154">
        <f t="shared" si="412"/>
        <v>21</v>
      </c>
      <c r="J449" s="154">
        <f t="shared" si="413"/>
        <v>2292.0421022545092</v>
      </c>
      <c r="K449" s="155">
        <f t="shared" si="414"/>
        <v>109.14486201211948</v>
      </c>
      <c r="L449" s="438"/>
      <c r="M449" s="154">
        <f t="shared" si="417"/>
        <v>18</v>
      </c>
      <c r="N449" s="463"/>
      <c r="O449" s="463"/>
      <c r="P449" s="95">
        <v>21</v>
      </c>
      <c r="Q449" s="152">
        <v>2309.0635451505013</v>
      </c>
      <c r="R449" s="178">
        <f t="shared" si="418"/>
        <v>109.95540691192863</v>
      </c>
      <c r="S449" s="95">
        <f t="shared" si="419"/>
        <v>18</v>
      </c>
      <c r="T449" s="461"/>
      <c r="U449" s="95">
        <v>21</v>
      </c>
      <c r="V449" s="152">
        <v>2288.0672268907565</v>
      </c>
      <c r="W449" s="178">
        <f t="shared" si="420"/>
        <v>108.95558223289316</v>
      </c>
      <c r="X449" s="95">
        <f t="shared" si="421"/>
        <v>18</v>
      </c>
      <c r="Y449" s="461"/>
      <c r="Z449" s="95">
        <v>21</v>
      </c>
      <c r="AA449" s="152">
        <v>2296.7567567567567</v>
      </c>
      <c r="AB449" s="178">
        <f t="shared" si="422"/>
        <v>109.36936936936937</v>
      </c>
      <c r="AC449" s="95">
        <f t="shared" si="423"/>
        <v>17</v>
      </c>
      <c r="AD449" s="461"/>
      <c r="AE449" s="95">
        <v>21</v>
      </c>
      <c r="AF449" s="152">
        <v>2291.8749999999986</v>
      </c>
      <c r="AG449" s="178">
        <f t="shared" si="424"/>
        <v>109.1369047619047</v>
      </c>
      <c r="AH449" s="95">
        <f t="shared" si="425"/>
        <v>17</v>
      </c>
      <c r="AI449" s="461"/>
      <c r="AJ449" s="95">
        <v>21</v>
      </c>
      <c r="AK449" s="152">
        <v>2284.3298969072148</v>
      </c>
      <c r="AL449" s="178">
        <f t="shared" si="426"/>
        <v>108.77761413843879</v>
      </c>
      <c r="AM449" s="95">
        <f t="shared" si="427"/>
        <v>17</v>
      </c>
      <c r="AN449" s="461"/>
      <c r="AO449" s="95">
        <v>21</v>
      </c>
      <c r="AP449" s="152">
        <v>2288.7022900763368</v>
      </c>
      <c r="AQ449" s="178">
        <f t="shared" si="428"/>
        <v>108.98582333696842</v>
      </c>
      <c r="AR449" s="95">
        <f t="shared" si="429"/>
        <v>17</v>
      </c>
      <c r="AS449" s="461"/>
      <c r="AT449" s="95">
        <v>21</v>
      </c>
      <c r="AU449" s="152">
        <v>2285.4999999999986</v>
      </c>
      <c r="AV449" s="178">
        <f t="shared" si="430"/>
        <v>108.83333333333327</v>
      </c>
      <c r="AW449" s="95">
        <f t="shared" si="431"/>
        <v>17</v>
      </c>
      <c r="AX449" s="461"/>
    </row>
    <row r="450" spans="2:50">
      <c r="B450" s="435"/>
      <c r="C450" s="95">
        <f t="shared" si="415"/>
        <v>16</v>
      </c>
      <c r="D450" s="95" t="s">
        <v>853</v>
      </c>
      <c r="E450" s="95">
        <v>16</v>
      </c>
      <c r="F450" s="95">
        <v>2400</v>
      </c>
      <c r="G450" s="178">
        <f t="shared" si="416"/>
        <v>150</v>
      </c>
      <c r="H450" s="435"/>
      <c r="I450" s="154">
        <f t="shared" si="412"/>
        <v>16</v>
      </c>
      <c r="J450" s="154">
        <f t="shared" si="413"/>
        <v>2305.2657572361486</v>
      </c>
      <c r="K450" s="155">
        <f t="shared" si="414"/>
        <v>144.07910982725929</v>
      </c>
      <c r="L450" s="438"/>
      <c r="M450" s="154">
        <f t="shared" si="417"/>
        <v>6</v>
      </c>
      <c r="N450" s="463"/>
      <c r="O450" s="463"/>
      <c r="P450" s="95">
        <v>16</v>
      </c>
      <c r="Q450" s="152">
        <v>2300.0000000000005</v>
      </c>
      <c r="R450" s="178">
        <f t="shared" si="418"/>
        <v>143.75000000000003</v>
      </c>
      <c r="S450" s="95">
        <f t="shared" si="419"/>
        <v>6</v>
      </c>
      <c r="T450" s="461"/>
      <c r="U450" s="95">
        <v>16</v>
      </c>
      <c r="V450" s="152">
        <v>2289.4736842105262</v>
      </c>
      <c r="W450" s="178">
        <f t="shared" si="420"/>
        <v>143.09210526315789</v>
      </c>
      <c r="X450" s="95">
        <f t="shared" si="421"/>
        <v>7</v>
      </c>
      <c r="Y450" s="461"/>
      <c r="Z450" s="95">
        <v>16</v>
      </c>
      <c r="AA450" s="152">
        <v>2290.344827586207</v>
      </c>
      <c r="AB450" s="178">
        <f t="shared" si="422"/>
        <v>143.14655172413794</v>
      </c>
      <c r="AC450" s="95">
        <f t="shared" si="423"/>
        <v>6</v>
      </c>
      <c r="AD450" s="461"/>
      <c r="AE450" s="95">
        <v>16</v>
      </c>
      <c r="AF450" s="152">
        <v>2300.0000000000014</v>
      </c>
      <c r="AG450" s="178">
        <f t="shared" si="424"/>
        <v>143.75000000000009</v>
      </c>
      <c r="AH450" s="95">
        <f t="shared" si="425"/>
        <v>7</v>
      </c>
      <c r="AI450" s="461"/>
      <c r="AJ450" s="95">
        <v>16</v>
      </c>
      <c r="AK450" s="152">
        <v>2338.0645161290313</v>
      </c>
      <c r="AL450" s="178">
        <f t="shared" si="426"/>
        <v>146.12903225806446</v>
      </c>
      <c r="AM450" s="95">
        <f t="shared" si="427"/>
        <v>6</v>
      </c>
      <c r="AN450" s="461"/>
      <c r="AO450" s="95">
        <v>16</v>
      </c>
      <c r="AP450" s="152">
        <v>2321.2500000000009</v>
      </c>
      <c r="AQ450" s="178">
        <f t="shared" si="428"/>
        <v>145.07812500000006</v>
      </c>
      <c r="AR450" s="95">
        <f t="shared" si="429"/>
        <v>6</v>
      </c>
      <c r="AS450" s="461"/>
      <c r="AT450" s="95">
        <v>16</v>
      </c>
      <c r="AU450" s="152">
        <v>2297.727272727273</v>
      </c>
      <c r="AV450" s="178">
        <f t="shared" si="430"/>
        <v>143.60795454545456</v>
      </c>
      <c r="AW450" s="95">
        <f t="shared" si="431"/>
        <v>6</v>
      </c>
      <c r="AX450" s="461"/>
    </row>
    <row r="451" spans="2:50">
      <c r="B451" s="435"/>
      <c r="C451" s="95">
        <f t="shared" si="415"/>
        <v>17</v>
      </c>
      <c r="D451" s="95" t="s">
        <v>854</v>
      </c>
      <c r="E451" s="95">
        <v>15</v>
      </c>
      <c r="F451" s="95">
        <v>2400</v>
      </c>
      <c r="G451" s="178">
        <f t="shared" si="416"/>
        <v>160</v>
      </c>
      <c r="H451" s="435"/>
      <c r="I451" s="154">
        <f t="shared" si="412"/>
        <v>15</v>
      </c>
      <c r="J451" s="154">
        <f t="shared" si="413"/>
        <v>2301.4177037574768</v>
      </c>
      <c r="K451" s="155">
        <f t="shared" si="414"/>
        <v>153.42784691716514</v>
      </c>
      <c r="L451" s="438"/>
      <c r="M451" s="154">
        <f t="shared" si="417"/>
        <v>4</v>
      </c>
      <c r="N451" s="463"/>
      <c r="O451" s="463"/>
      <c r="P451" s="95">
        <v>15</v>
      </c>
      <c r="Q451" s="152">
        <v>2313.5294117647063</v>
      </c>
      <c r="R451" s="178">
        <f t="shared" si="418"/>
        <v>154.2352941176471</v>
      </c>
      <c r="S451" s="95">
        <f t="shared" si="419"/>
        <v>4</v>
      </c>
      <c r="T451" s="461"/>
      <c r="U451" s="95">
        <v>15</v>
      </c>
      <c r="V451" s="152">
        <v>2299.2592592592582</v>
      </c>
      <c r="W451" s="178">
        <f t="shared" si="420"/>
        <v>153.28395061728389</v>
      </c>
      <c r="X451" s="95">
        <f t="shared" si="421"/>
        <v>4</v>
      </c>
      <c r="Y451" s="461"/>
      <c r="Z451" s="95">
        <v>15</v>
      </c>
      <c r="AA451" s="152">
        <v>2286.9230769230753</v>
      </c>
      <c r="AB451" s="178">
        <f t="shared" si="422"/>
        <v>152.46153846153837</v>
      </c>
      <c r="AC451" s="95">
        <f t="shared" si="423"/>
        <v>5</v>
      </c>
      <c r="AD451" s="461"/>
      <c r="AE451" s="95">
        <v>15</v>
      </c>
      <c r="AF451" s="152">
        <v>2321.694915254237</v>
      </c>
      <c r="AG451" s="178">
        <f t="shared" si="424"/>
        <v>154.77966101694912</v>
      </c>
      <c r="AH451" s="95">
        <f t="shared" si="425"/>
        <v>4</v>
      </c>
      <c r="AI451" s="461"/>
      <c r="AJ451" s="95">
        <v>15</v>
      </c>
      <c r="AK451" s="152">
        <v>2300.3773584905662</v>
      </c>
      <c r="AL451" s="178">
        <f t="shared" si="426"/>
        <v>153.35849056603774</v>
      </c>
      <c r="AM451" s="95">
        <f t="shared" si="427"/>
        <v>4</v>
      </c>
      <c r="AN451" s="461"/>
      <c r="AO451" s="95">
        <v>15</v>
      </c>
      <c r="AP451" s="152">
        <v>2301.0810810810813</v>
      </c>
      <c r="AQ451" s="178">
        <f t="shared" si="428"/>
        <v>153.40540540540542</v>
      </c>
      <c r="AR451" s="95">
        <f t="shared" si="429"/>
        <v>4</v>
      </c>
      <c r="AS451" s="461"/>
      <c r="AT451" s="95">
        <v>15</v>
      </c>
      <c r="AU451" s="152">
        <v>2287.0588235294126</v>
      </c>
      <c r="AV451" s="178">
        <f t="shared" si="430"/>
        <v>152.47058823529417</v>
      </c>
      <c r="AW451" s="95">
        <f t="shared" si="431"/>
        <v>5</v>
      </c>
      <c r="AX451" s="461"/>
    </row>
    <row r="452" spans="2:50">
      <c r="B452" s="435"/>
      <c r="C452" s="95">
        <f t="shared" si="415"/>
        <v>18</v>
      </c>
      <c r="D452" s="95" t="s">
        <v>909</v>
      </c>
      <c r="E452" s="95">
        <v>16</v>
      </c>
      <c r="F452" s="95">
        <v>2400</v>
      </c>
      <c r="G452" s="178">
        <f t="shared" si="416"/>
        <v>150</v>
      </c>
      <c r="H452" s="435"/>
      <c r="I452" s="154">
        <f t="shared" si="412"/>
        <v>16</v>
      </c>
      <c r="J452" s="154">
        <f t="shared" si="413"/>
        <v>2296.5740174451807</v>
      </c>
      <c r="K452" s="155">
        <f t="shared" si="414"/>
        <v>143.5358760903238</v>
      </c>
      <c r="L452" s="439"/>
      <c r="M452" s="154">
        <f t="shared" si="417"/>
        <v>7</v>
      </c>
      <c r="N452" s="447"/>
      <c r="O452" s="447"/>
      <c r="P452" s="95">
        <v>16</v>
      </c>
      <c r="Q452" s="152">
        <v>2292.363712026633</v>
      </c>
      <c r="R452" s="178">
        <f t="shared" si="418"/>
        <v>143.27273200166456</v>
      </c>
      <c r="S452" s="95">
        <f t="shared" si="419"/>
        <v>7</v>
      </c>
      <c r="T452" s="462"/>
      <c r="U452" s="95">
        <v>16</v>
      </c>
      <c r="V452" s="152">
        <v>2301.7508417508416</v>
      </c>
      <c r="W452" s="178">
        <f t="shared" si="420"/>
        <v>143.8594276094276</v>
      </c>
      <c r="X452" s="95">
        <f t="shared" si="421"/>
        <v>6</v>
      </c>
      <c r="Y452" s="462"/>
      <c r="Z452" s="95">
        <v>16</v>
      </c>
      <c r="AA452" s="152">
        <v>2285.6106285130309</v>
      </c>
      <c r="AB452" s="178">
        <f t="shared" si="422"/>
        <v>142.85066428206443</v>
      </c>
      <c r="AC452" s="95">
        <f t="shared" si="423"/>
        <v>7</v>
      </c>
      <c r="AD452" s="462"/>
      <c r="AE452" s="95">
        <v>16</v>
      </c>
      <c r="AF452" s="152">
        <v>2302.0799999999995</v>
      </c>
      <c r="AG452" s="178">
        <f t="shared" si="424"/>
        <v>143.87999999999997</v>
      </c>
      <c r="AH452" s="95">
        <f t="shared" si="425"/>
        <v>6</v>
      </c>
      <c r="AI452" s="462"/>
      <c r="AJ452" s="95">
        <v>16</v>
      </c>
      <c r="AK452" s="152">
        <v>2301.8461538461534</v>
      </c>
      <c r="AL452" s="178">
        <f t="shared" si="426"/>
        <v>143.86538461538458</v>
      </c>
      <c r="AM452" s="95">
        <f t="shared" si="427"/>
        <v>7</v>
      </c>
      <c r="AN452" s="462"/>
      <c r="AO452" s="95">
        <v>16</v>
      </c>
      <c r="AP452" s="152">
        <v>2302.9638009049777</v>
      </c>
      <c r="AQ452" s="178">
        <f t="shared" si="428"/>
        <v>143.93523755656111</v>
      </c>
      <c r="AR452" s="95">
        <f t="shared" si="429"/>
        <v>7</v>
      </c>
      <c r="AS452" s="462"/>
      <c r="AT452" s="95">
        <v>16</v>
      </c>
      <c r="AU452" s="152">
        <v>2289.4029850746265</v>
      </c>
      <c r="AV452" s="178">
        <f t="shared" si="430"/>
        <v>143.08768656716416</v>
      </c>
      <c r="AW452" s="95">
        <f t="shared" si="431"/>
        <v>7</v>
      </c>
      <c r="AX452" s="462"/>
    </row>
    <row r="453" spans="2:50" ht="15.75">
      <c r="B453" s="443" t="s">
        <v>167</v>
      </c>
      <c r="C453" s="444"/>
      <c r="D453" s="444"/>
      <c r="E453" s="444"/>
      <c r="F453" s="444"/>
      <c r="G453" s="444"/>
      <c r="H453" s="444"/>
      <c r="I453" s="151"/>
      <c r="J453" s="151"/>
      <c r="K453" s="151"/>
      <c r="L453" s="151"/>
      <c r="M453" s="151"/>
      <c r="N453" s="433" t="s">
        <v>159</v>
      </c>
      <c r="O453" s="446" t="s">
        <v>106</v>
      </c>
      <c r="P453" s="448">
        <f>AT430+1</f>
        <v>46007</v>
      </c>
      <c r="Q453" s="435"/>
      <c r="R453" s="435"/>
      <c r="S453" s="435"/>
      <c r="T453" s="435"/>
      <c r="U453" s="448">
        <f>P453+1</f>
        <v>46008</v>
      </c>
      <c r="V453" s="435"/>
      <c r="W453" s="435"/>
      <c r="X453" s="435"/>
      <c r="Y453" s="435"/>
      <c r="Z453" s="448">
        <f>U453+1</f>
        <v>46009</v>
      </c>
      <c r="AA453" s="435"/>
      <c r="AB453" s="435"/>
      <c r="AC453" s="435"/>
      <c r="AD453" s="435"/>
      <c r="AE453" s="448">
        <f>Z453+1</f>
        <v>46010</v>
      </c>
      <c r="AF453" s="435"/>
      <c r="AG453" s="435"/>
      <c r="AH453" s="435"/>
      <c r="AI453" s="435"/>
      <c r="AJ453" s="448">
        <f>AE453+1</f>
        <v>46011</v>
      </c>
      <c r="AK453" s="435"/>
      <c r="AL453" s="435"/>
      <c r="AM453" s="435"/>
      <c r="AN453" s="435"/>
      <c r="AO453" s="448">
        <f>AJ453+1</f>
        <v>46012</v>
      </c>
      <c r="AP453" s="435"/>
      <c r="AQ453" s="435"/>
      <c r="AR453" s="435"/>
      <c r="AS453" s="435"/>
      <c r="AT453" s="448">
        <f>AO453+1</f>
        <v>46013</v>
      </c>
      <c r="AU453" s="435"/>
      <c r="AV453" s="435"/>
      <c r="AW453" s="435"/>
      <c r="AX453" s="435"/>
    </row>
    <row r="454" spans="2:50" ht="15.75">
      <c r="B454" s="445"/>
      <c r="C454" s="445"/>
      <c r="D454" s="445"/>
      <c r="E454" s="445"/>
      <c r="F454" s="445"/>
      <c r="G454" s="445"/>
      <c r="H454" s="445"/>
      <c r="I454" s="151"/>
      <c r="J454" s="151"/>
      <c r="K454" s="151"/>
      <c r="L454" s="151"/>
      <c r="M454" s="151"/>
      <c r="N454" s="433"/>
      <c r="O454" s="447"/>
      <c r="P454" s="448" t="s">
        <v>120</v>
      </c>
      <c r="Q454" s="435"/>
      <c r="R454" s="435"/>
      <c r="S454" s="435"/>
      <c r="T454" s="435"/>
      <c r="U454" s="448" t="s">
        <v>114</v>
      </c>
      <c r="V454" s="435"/>
      <c r="W454" s="435"/>
      <c r="X454" s="435"/>
      <c r="Y454" s="435"/>
      <c r="Z454" s="448" t="s">
        <v>115</v>
      </c>
      <c r="AA454" s="435"/>
      <c r="AB454" s="435"/>
      <c r="AC454" s="435"/>
      <c r="AD454" s="435"/>
      <c r="AE454" s="448" t="s">
        <v>116</v>
      </c>
      <c r="AF454" s="435"/>
      <c r="AG454" s="435"/>
      <c r="AH454" s="435"/>
      <c r="AI454" s="435"/>
      <c r="AJ454" s="448" t="s">
        <v>117</v>
      </c>
      <c r="AK454" s="435"/>
      <c r="AL454" s="435"/>
      <c r="AM454" s="435"/>
      <c r="AN454" s="435"/>
      <c r="AO454" s="448" t="s">
        <v>118</v>
      </c>
      <c r="AP454" s="435"/>
      <c r="AQ454" s="435"/>
      <c r="AR454" s="435"/>
      <c r="AS454" s="435"/>
      <c r="AT454" s="448" t="s">
        <v>119</v>
      </c>
      <c r="AU454" s="435"/>
      <c r="AV454" s="435"/>
      <c r="AW454" s="435"/>
      <c r="AX454" s="435"/>
    </row>
    <row r="455" spans="2:50">
      <c r="B455" s="433" t="s">
        <v>155</v>
      </c>
      <c r="C455" s="433" t="s">
        <v>147</v>
      </c>
      <c r="D455" s="433"/>
      <c r="E455" s="433" t="s">
        <v>149</v>
      </c>
      <c r="F455" s="433"/>
      <c r="G455" s="433"/>
      <c r="H455" s="440" t="s">
        <v>156</v>
      </c>
      <c r="I455" s="434" t="s">
        <v>225</v>
      </c>
      <c r="J455" s="434"/>
      <c r="K455" s="434"/>
      <c r="L455" s="434" t="s">
        <v>156</v>
      </c>
      <c r="M455" s="434" t="s">
        <v>168</v>
      </c>
      <c r="N455" s="446"/>
      <c r="O455" s="446" t="s">
        <v>158</v>
      </c>
      <c r="P455" s="430" t="s">
        <v>152</v>
      </c>
      <c r="Q455" s="431"/>
      <c r="R455" s="431"/>
      <c r="S455" s="432"/>
      <c r="T455" s="433" t="s">
        <v>156</v>
      </c>
      <c r="U455" s="430" t="s">
        <v>152</v>
      </c>
      <c r="V455" s="431"/>
      <c r="W455" s="431"/>
      <c r="X455" s="432"/>
      <c r="Y455" s="433" t="s">
        <v>156</v>
      </c>
      <c r="Z455" s="430" t="s">
        <v>152</v>
      </c>
      <c r="AA455" s="431"/>
      <c r="AB455" s="431"/>
      <c r="AC455" s="432"/>
      <c r="AD455" s="433" t="s">
        <v>156</v>
      </c>
      <c r="AE455" s="430" t="s">
        <v>152</v>
      </c>
      <c r="AF455" s="431"/>
      <c r="AG455" s="431"/>
      <c r="AH455" s="432"/>
      <c r="AI455" s="433" t="s">
        <v>156</v>
      </c>
      <c r="AJ455" s="430" t="s">
        <v>152</v>
      </c>
      <c r="AK455" s="431"/>
      <c r="AL455" s="431"/>
      <c r="AM455" s="432"/>
      <c r="AN455" s="433" t="s">
        <v>156</v>
      </c>
      <c r="AO455" s="430" t="s">
        <v>152</v>
      </c>
      <c r="AP455" s="431"/>
      <c r="AQ455" s="431"/>
      <c r="AR455" s="432"/>
      <c r="AS455" s="433" t="s">
        <v>156</v>
      </c>
      <c r="AT455" s="430" t="s">
        <v>152</v>
      </c>
      <c r="AU455" s="431"/>
      <c r="AV455" s="431"/>
      <c r="AW455" s="432"/>
      <c r="AX455" s="433" t="s">
        <v>156</v>
      </c>
    </row>
    <row r="456" spans="2:50">
      <c r="B456" s="433"/>
      <c r="C456" s="433"/>
      <c r="D456" s="433"/>
      <c r="E456" s="433" t="s">
        <v>148</v>
      </c>
      <c r="F456" s="433"/>
      <c r="G456" s="433"/>
      <c r="H456" s="441"/>
      <c r="I456" s="434" t="s">
        <v>148</v>
      </c>
      <c r="J456" s="434"/>
      <c r="K456" s="434"/>
      <c r="L456" s="434"/>
      <c r="M456" s="434"/>
      <c r="N456" s="463"/>
      <c r="O456" s="463"/>
      <c r="P456" s="430" t="s">
        <v>153</v>
      </c>
      <c r="Q456" s="431"/>
      <c r="R456" s="431"/>
      <c r="S456" s="432"/>
      <c r="T456" s="433"/>
      <c r="U456" s="430" t="s">
        <v>153</v>
      </c>
      <c r="V456" s="431"/>
      <c r="W456" s="431"/>
      <c r="X456" s="432"/>
      <c r="Y456" s="433"/>
      <c r="Z456" s="430" t="s">
        <v>153</v>
      </c>
      <c r="AA456" s="431"/>
      <c r="AB456" s="431"/>
      <c r="AC456" s="432"/>
      <c r="AD456" s="433"/>
      <c r="AE456" s="430" t="s">
        <v>153</v>
      </c>
      <c r="AF456" s="431"/>
      <c r="AG456" s="431"/>
      <c r="AH456" s="432"/>
      <c r="AI456" s="433"/>
      <c r="AJ456" s="430" t="s">
        <v>153</v>
      </c>
      <c r="AK456" s="431"/>
      <c r="AL456" s="431"/>
      <c r="AM456" s="432"/>
      <c r="AN456" s="433"/>
      <c r="AO456" s="430" t="s">
        <v>153</v>
      </c>
      <c r="AP456" s="431"/>
      <c r="AQ456" s="431"/>
      <c r="AR456" s="432"/>
      <c r="AS456" s="433"/>
      <c r="AT456" s="430" t="s">
        <v>153</v>
      </c>
      <c r="AU456" s="431"/>
      <c r="AV456" s="431"/>
      <c r="AW456" s="432"/>
      <c r="AX456" s="433"/>
    </row>
    <row r="457" spans="2:50">
      <c r="B457" s="433"/>
      <c r="C457" s="433"/>
      <c r="D457" s="433"/>
      <c r="E457" s="94" t="s">
        <v>150</v>
      </c>
      <c r="F457" s="94" t="s">
        <v>151</v>
      </c>
      <c r="G457" s="94" t="s">
        <v>154</v>
      </c>
      <c r="H457" s="442"/>
      <c r="I457" s="153" t="s">
        <v>150</v>
      </c>
      <c r="J457" s="153" t="s">
        <v>151</v>
      </c>
      <c r="K457" s="153" t="s">
        <v>154</v>
      </c>
      <c r="L457" s="434"/>
      <c r="M457" s="434"/>
      <c r="N457" s="463"/>
      <c r="O457" s="463"/>
      <c r="P457" s="94" t="s">
        <v>150</v>
      </c>
      <c r="Q457" s="94" t="s">
        <v>151</v>
      </c>
      <c r="R457" s="94" t="s">
        <v>154</v>
      </c>
      <c r="S457" s="94" t="s">
        <v>168</v>
      </c>
      <c r="T457" s="433"/>
      <c r="U457" s="94" t="s">
        <v>150</v>
      </c>
      <c r="V457" s="94" t="s">
        <v>151</v>
      </c>
      <c r="W457" s="94" t="s">
        <v>154</v>
      </c>
      <c r="X457" s="94" t="s">
        <v>168</v>
      </c>
      <c r="Y457" s="433"/>
      <c r="Z457" s="94" t="s">
        <v>150</v>
      </c>
      <c r="AA457" s="94" t="s">
        <v>151</v>
      </c>
      <c r="AB457" s="94" t="s">
        <v>154</v>
      </c>
      <c r="AC457" s="94" t="s">
        <v>168</v>
      </c>
      <c r="AD457" s="433"/>
      <c r="AE457" s="94" t="s">
        <v>150</v>
      </c>
      <c r="AF457" s="94" t="s">
        <v>151</v>
      </c>
      <c r="AG457" s="94" t="s">
        <v>154</v>
      </c>
      <c r="AH457" s="94" t="s">
        <v>168</v>
      </c>
      <c r="AI457" s="433"/>
      <c r="AJ457" s="94" t="s">
        <v>150</v>
      </c>
      <c r="AK457" s="94" t="s">
        <v>151</v>
      </c>
      <c r="AL457" s="94" t="s">
        <v>154</v>
      </c>
      <c r="AM457" s="94" t="s">
        <v>168</v>
      </c>
      <c r="AN457" s="433"/>
      <c r="AO457" s="94" t="s">
        <v>150</v>
      </c>
      <c r="AP457" s="94" t="s">
        <v>151</v>
      </c>
      <c r="AQ457" s="94" t="s">
        <v>154</v>
      </c>
      <c r="AR457" s="94" t="s">
        <v>168</v>
      </c>
      <c r="AS457" s="433"/>
      <c r="AT457" s="94" t="s">
        <v>150</v>
      </c>
      <c r="AU457" s="94" t="s">
        <v>151</v>
      </c>
      <c r="AV457" s="94" t="s">
        <v>154</v>
      </c>
      <c r="AW457" s="94" t="s">
        <v>168</v>
      </c>
      <c r="AX457" s="433"/>
    </row>
    <row r="458" spans="2:50">
      <c r="B458" s="435" t="s">
        <v>234</v>
      </c>
      <c r="C458" s="95">
        <f>C435</f>
        <v>1</v>
      </c>
      <c r="D458" s="95"/>
      <c r="E458" s="95"/>
      <c r="F458" s="95"/>
      <c r="G458" s="178" t="e">
        <f>F458/E458</f>
        <v>#DIV/0!</v>
      </c>
      <c r="H458" s="435" t="e">
        <f>AVERAGE(G458:G475)</f>
        <v>#DIV/0!</v>
      </c>
      <c r="I458" s="154" t="str">
        <f t="shared" ref="I458:I475" si="432">IFERROR(AVERAGE(P458,U458,Z458,AE458,AJ458,AO458,AT458),"")</f>
        <v/>
      </c>
      <c r="J458" s="154" t="str">
        <f t="shared" ref="J458:J475" si="433">IFERROR(AVERAGE(Q458,V458,AA458,AF458,AK458,AP458,AU458),"")</f>
        <v/>
      </c>
      <c r="K458" s="155" t="str">
        <f t="shared" ref="K458:K475" si="434">IFERROR(AVERAGE(R458,W458,AB458,AG458,AL458,AQ458,AV458),"")</f>
        <v/>
      </c>
      <c r="L458" s="437" t="str">
        <f>IFERROR(AVERAGE(K458:K475),"-")</f>
        <v>-</v>
      </c>
      <c r="M458" s="154" t="str">
        <f>IFERROR(RANK(K458, K$458:K$475),"")</f>
        <v/>
      </c>
      <c r="N458" s="463"/>
      <c r="O458" s="463"/>
      <c r="P458" s="95"/>
      <c r="Q458" s="152"/>
      <c r="R458" s="178" t="str">
        <f>IFERROR(Q458/P458,"")</f>
        <v/>
      </c>
      <c r="S458" s="95" t="str">
        <f>IFERROR(RANK(R458, R$458:R$475),"")</f>
        <v/>
      </c>
      <c r="T458" s="460" t="e">
        <f>AVERAGE(R458:R475)</f>
        <v>#DIV/0!</v>
      </c>
      <c r="U458" s="95"/>
      <c r="V458" s="152"/>
      <c r="W458" s="178" t="str">
        <f>IFERROR(V458/U458,"")</f>
        <v/>
      </c>
      <c r="X458" s="95" t="str">
        <f>IFERROR(RANK(W458, W$458:W$475),"")</f>
        <v/>
      </c>
      <c r="Y458" s="460" t="e">
        <f>AVERAGE(W458:W475)</f>
        <v>#DIV/0!</v>
      </c>
      <c r="Z458" s="95"/>
      <c r="AA458" s="152"/>
      <c r="AB458" s="178" t="str">
        <f>IFERROR(AA458/Z458,"")</f>
        <v/>
      </c>
      <c r="AC458" s="95" t="str">
        <f>IFERROR(RANK(AB458, AB$458:AB$475),"")</f>
        <v/>
      </c>
      <c r="AD458" s="460" t="e">
        <f>AVERAGE(AB458:AB475)</f>
        <v>#DIV/0!</v>
      </c>
      <c r="AE458" s="95"/>
      <c r="AF458" s="152"/>
      <c r="AG458" s="178" t="str">
        <f>IFERROR(AF458/AE458,"")</f>
        <v/>
      </c>
      <c r="AH458" s="95" t="str">
        <f>IFERROR(RANK(AG458, AG$458:AG$475),"")</f>
        <v/>
      </c>
      <c r="AI458" s="460" t="e">
        <f>AVERAGE(AG458:AG475)</f>
        <v>#DIV/0!</v>
      </c>
      <c r="AJ458" s="95"/>
      <c r="AK458" s="152"/>
      <c r="AL458" s="178" t="str">
        <f>IFERROR(AK458/AJ458,"")</f>
        <v/>
      </c>
      <c r="AM458" s="95" t="str">
        <f>IFERROR(RANK(AL458, AL$458:AL$475),"")</f>
        <v/>
      </c>
      <c r="AN458" s="460" t="e">
        <f>AVERAGE(AL458:AL475)</f>
        <v>#DIV/0!</v>
      </c>
      <c r="AO458" s="95"/>
      <c r="AP458" s="152"/>
      <c r="AQ458" s="178" t="str">
        <f>IFERROR(AP458/AO458,"")</f>
        <v/>
      </c>
      <c r="AR458" s="95" t="str">
        <f>IFERROR(RANK(AQ458, AQ$458:AQ$475),"")</f>
        <v/>
      </c>
      <c r="AS458" s="460" t="e">
        <f>AVERAGE(AQ458:AQ475)</f>
        <v>#DIV/0!</v>
      </c>
      <c r="AT458" s="95"/>
      <c r="AU458" s="152"/>
      <c r="AV458" s="178" t="str">
        <f>IFERROR(AU458/AT458,"")</f>
        <v/>
      </c>
      <c r="AW458" s="95" t="str">
        <f>IFERROR(RANK(AV458, AV$458:AV$475),"")</f>
        <v/>
      </c>
      <c r="AX458" s="460" t="e">
        <f>AVERAGE(AV458:AV475)</f>
        <v>#DIV/0!</v>
      </c>
    </row>
    <row r="459" spans="2:50">
      <c r="B459" s="435"/>
      <c r="C459" s="95">
        <f t="shared" ref="C459:C475" si="435">C436</f>
        <v>2</v>
      </c>
      <c r="D459" s="95"/>
      <c r="E459" s="95"/>
      <c r="F459" s="95"/>
      <c r="G459" s="178" t="e">
        <f t="shared" ref="G459:G474" si="436">F459/E459</f>
        <v>#DIV/0!</v>
      </c>
      <c r="H459" s="435"/>
      <c r="I459" s="154" t="str">
        <f t="shared" si="432"/>
        <v/>
      </c>
      <c r="J459" s="154" t="str">
        <f t="shared" si="433"/>
        <v/>
      </c>
      <c r="K459" s="155" t="str">
        <f t="shared" si="434"/>
        <v/>
      </c>
      <c r="L459" s="438"/>
      <c r="M459" s="154" t="str">
        <f t="shared" ref="M459:M475" si="437">IFERROR(RANK(K459, K$458:K$475),"")</f>
        <v/>
      </c>
      <c r="N459" s="463"/>
      <c r="O459" s="463"/>
      <c r="P459" s="95"/>
      <c r="Q459" s="152"/>
      <c r="R459" s="178" t="str">
        <f t="shared" ref="R459:R475" si="438">IFERROR(Q459/P459,"")</f>
        <v/>
      </c>
      <c r="S459" s="95" t="str">
        <f t="shared" ref="S459:S475" si="439">IFERROR(RANK(R459, R$458:R$475),"")</f>
        <v/>
      </c>
      <c r="T459" s="461"/>
      <c r="U459" s="95"/>
      <c r="V459" s="152"/>
      <c r="W459" s="178" t="str">
        <f t="shared" ref="W459:W475" si="440">IFERROR(V459/U459,"")</f>
        <v/>
      </c>
      <c r="X459" s="95" t="str">
        <f t="shared" ref="X459:X475" si="441">IFERROR(RANK(W459, W$458:W$475),"")</f>
        <v/>
      </c>
      <c r="Y459" s="461"/>
      <c r="Z459" s="95"/>
      <c r="AA459" s="152"/>
      <c r="AB459" s="178" t="str">
        <f t="shared" ref="AB459:AB475" si="442">IFERROR(AA459/Z459,"")</f>
        <v/>
      </c>
      <c r="AC459" s="95" t="str">
        <f t="shared" ref="AC459:AC475" si="443">IFERROR(RANK(AB459, AB$458:AB$475),"")</f>
        <v/>
      </c>
      <c r="AD459" s="461"/>
      <c r="AE459" s="95"/>
      <c r="AF459" s="152"/>
      <c r="AG459" s="178" t="str">
        <f t="shared" ref="AG459:AG475" si="444">IFERROR(AF459/AE459,"")</f>
        <v/>
      </c>
      <c r="AH459" s="95" t="str">
        <f t="shared" ref="AH459:AH475" si="445">IFERROR(RANK(AG459, AG$458:AG$475),"")</f>
        <v/>
      </c>
      <c r="AI459" s="461"/>
      <c r="AJ459" s="95"/>
      <c r="AK459" s="152"/>
      <c r="AL459" s="178" t="str">
        <f t="shared" ref="AL459:AL475" si="446">IFERROR(AK459/AJ459,"")</f>
        <v/>
      </c>
      <c r="AM459" s="95" t="str">
        <f t="shared" ref="AM459:AM475" si="447">IFERROR(RANK(AL459, AL$458:AL$475),"")</f>
        <v/>
      </c>
      <c r="AN459" s="461"/>
      <c r="AO459" s="95"/>
      <c r="AP459" s="152"/>
      <c r="AQ459" s="178" t="str">
        <f t="shared" ref="AQ459:AQ475" si="448">IFERROR(AP459/AO459,"")</f>
        <v/>
      </c>
      <c r="AR459" s="95" t="str">
        <f t="shared" ref="AR459:AR475" si="449">IFERROR(RANK(AQ459, AQ$458:AQ$475),"")</f>
        <v/>
      </c>
      <c r="AS459" s="461"/>
      <c r="AT459" s="95"/>
      <c r="AU459" s="152"/>
      <c r="AV459" s="178" t="str">
        <f t="shared" ref="AV459:AV475" si="450">IFERROR(AU459/AT459,"")</f>
        <v/>
      </c>
      <c r="AW459" s="95" t="str">
        <f t="shared" ref="AW459:AW475" si="451">IFERROR(RANK(AV459, AV$458:AV$475),"")</f>
        <v/>
      </c>
      <c r="AX459" s="461"/>
    </row>
    <row r="460" spans="2:50">
      <c r="B460" s="435"/>
      <c r="C460" s="95">
        <f t="shared" si="435"/>
        <v>3</v>
      </c>
      <c r="D460" s="95"/>
      <c r="E460" s="95"/>
      <c r="F460" s="95"/>
      <c r="G460" s="178" t="e">
        <f t="shared" si="436"/>
        <v>#DIV/0!</v>
      </c>
      <c r="H460" s="435"/>
      <c r="I460" s="154" t="str">
        <f t="shared" si="432"/>
        <v/>
      </c>
      <c r="J460" s="154" t="str">
        <f t="shared" si="433"/>
        <v/>
      </c>
      <c r="K460" s="155" t="str">
        <f t="shared" si="434"/>
        <v/>
      </c>
      <c r="L460" s="438"/>
      <c r="M460" s="154" t="str">
        <f t="shared" si="437"/>
        <v/>
      </c>
      <c r="N460" s="463"/>
      <c r="O460" s="463"/>
      <c r="P460" s="95"/>
      <c r="Q460" s="152"/>
      <c r="R460" s="178" t="str">
        <f t="shared" si="438"/>
        <v/>
      </c>
      <c r="S460" s="95" t="str">
        <f t="shared" si="439"/>
        <v/>
      </c>
      <c r="T460" s="461"/>
      <c r="U460" s="95"/>
      <c r="V460" s="152"/>
      <c r="W460" s="178" t="str">
        <f t="shared" si="440"/>
        <v/>
      </c>
      <c r="X460" s="95" t="str">
        <f t="shared" si="441"/>
        <v/>
      </c>
      <c r="Y460" s="461"/>
      <c r="Z460" s="95"/>
      <c r="AA460" s="152"/>
      <c r="AB460" s="178" t="str">
        <f t="shared" si="442"/>
        <v/>
      </c>
      <c r="AC460" s="95" t="str">
        <f t="shared" si="443"/>
        <v/>
      </c>
      <c r="AD460" s="461"/>
      <c r="AE460" s="95"/>
      <c r="AF460" s="152"/>
      <c r="AG460" s="178" t="str">
        <f t="shared" si="444"/>
        <v/>
      </c>
      <c r="AH460" s="95" t="str">
        <f t="shared" si="445"/>
        <v/>
      </c>
      <c r="AI460" s="461"/>
      <c r="AJ460" s="95"/>
      <c r="AK460" s="152"/>
      <c r="AL460" s="178" t="str">
        <f t="shared" si="446"/>
        <v/>
      </c>
      <c r="AM460" s="95" t="str">
        <f t="shared" si="447"/>
        <v/>
      </c>
      <c r="AN460" s="461"/>
      <c r="AO460" s="95"/>
      <c r="AP460" s="152"/>
      <c r="AQ460" s="178" t="str">
        <f t="shared" si="448"/>
        <v/>
      </c>
      <c r="AR460" s="95" t="str">
        <f t="shared" si="449"/>
        <v/>
      </c>
      <c r="AS460" s="461"/>
      <c r="AT460" s="95"/>
      <c r="AU460" s="152"/>
      <c r="AV460" s="178" t="str">
        <f t="shared" si="450"/>
        <v/>
      </c>
      <c r="AW460" s="95" t="str">
        <f t="shared" si="451"/>
        <v/>
      </c>
      <c r="AX460" s="461"/>
    </row>
    <row r="461" spans="2:50">
      <c r="B461" s="435"/>
      <c r="C461" s="95">
        <f t="shared" si="435"/>
        <v>4</v>
      </c>
      <c r="D461" s="95"/>
      <c r="E461" s="95"/>
      <c r="F461" s="95"/>
      <c r="G461" s="178" t="e">
        <f t="shared" si="436"/>
        <v>#DIV/0!</v>
      </c>
      <c r="H461" s="435"/>
      <c r="I461" s="154" t="str">
        <f t="shared" si="432"/>
        <v/>
      </c>
      <c r="J461" s="154" t="str">
        <f t="shared" si="433"/>
        <v/>
      </c>
      <c r="K461" s="155" t="str">
        <f t="shared" si="434"/>
        <v/>
      </c>
      <c r="L461" s="438"/>
      <c r="M461" s="154" t="str">
        <f t="shared" si="437"/>
        <v/>
      </c>
      <c r="N461" s="463"/>
      <c r="O461" s="463"/>
      <c r="P461" s="95"/>
      <c r="Q461" s="152"/>
      <c r="R461" s="178" t="str">
        <f t="shared" si="438"/>
        <v/>
      </c>
      <c r="S461" s="95" t="str">
        <f t="shared" si="439"/>
        <v/>
      </c>
      <c r="T461" s="461"/>
      <c r="U461" s="95"/>
      <c r="V461" s="152"/>
      <c r="W461" s="178" t="str">
        <f t="shared" si="440"/>
        <v/>
      </c>
      <c r="X461" s="95" t="str">
        <f t="shared" si="441"/>
        <v/>
      </c>
      <c r="Y461" s="461"/>
      <c r="Z461" s="95"/>
      <c r="AA461" s="152"/>
      <c r="AB461" s="178" t="str">
        <f t="shared" si="442"/>
        <v/>
      </c>
      <c r="AC461" s="95" t="str">
        <f t="shared" si="443"/>
        <v/>
      </c>
      <c r="AD461" s="461"/>
      <c r="AE461" s="95"/>
      <c r="AF461" s="152"/>
      <c r="AG461" s="178" t="str">
        <f t="shared" si="444"/>
        <v/>
      </c>
      <c r="AH461" s="95" t="str">
        <f t="shared" si="445"/>
        <v/>
      </c>
      <c r="AI461" s="461"/>
      <c r="AJ461" s="95"/>
      <c r="AK461" s="152"/>
      <c r="AL461" s="178" t="str">
        <f t="shared" si="446"/>
        <v/>
      </c>
      <c r="AM461" s="95" t="str">
        <f t="shared" si="447"/>
        <v/>
      </c>
      <c r="AN461" s="461"/>
      <c r="AO461" s="95"/>
      <c r="AP461" s="152"/>
      <c r="AQ461" s="178" t="str">
        <f t="shared" si="448"/>
        <v/>
      </c>
      <c r="AR461" s="95" t="str">
        <f t="shared" si="449"/>
        <v/>
      </c>
      <c r="AS461" s="461"/>
      <c r="AT461" s="95"/>
      <c r="AU461" s="152"/>
      <c r="AV461" s="178" t="str">
        <f t="shared" si="450"/>
        <v/>
      </c>
      <c r="AW461" s="95" t="str">
        <f t="shared" si="451"/>
        <v/>
      </c>
      <c r="AX461" s="461"/>
    </row>
    <row r="462" spans="2:50">
      <c r="B462" s="435"/>
      <c r="C462" s="95">
        <f t="shared" si="435"/>
        <v>5</v>
      </c>
      <c r="D462" s="95"/>
      <c r="E462" s="95"/>
      <c r="F462" s="95"/>
      <c r="G462" s="178" t="e">
        <f t="shared" si="436"/>
        <v>#DIV/0!</v>
      </c>
      <c r="H462" s="435"/>
      <c r="I462" s="154" t="str">
        <f t="shared" si="432"/>
        <v/>
      </c>
      <c r="J462" s="154" t="str">
        <f t="shared" si="433"/>
        <v/>
      </c>
      <c r="K462" s="155" t="str">
        <f t="shared" si="434"/>
        <v/>
      </c>
      <c r="L462" s="438"/>
      <c r="M462" s="154" t="str">
        <f t="shared" si="437"/>
        <v/>
      </c>
      <c r="N462" s="463"/>
      <c r="O462" s="463"/>
      <c r="P462" s="95"/>
      <c r="Q462" s="152"/>
      <c r="R462" s="178" t="str">
        <f t="shared" si="438"/>
        <v/>
      </c>
      <c r="S462" s="95" t="str">
        <f t="shared" si="439"/>
        <v/>
      </c>
      <c r="T462" s="461"/>
      <c r="U462" s="95"/>
      <c r="V462" s="152"/>
      <c r="W462" s="178" t="str">
        <f t="shared" si="440"/>
        <v/>
      </c>
      <c r="X462" s="95" t="str">
        <f t="shared" si="441"/>
        <v/>
      </c>
      <c r="Y462" s="461"/>
      <c r="Z462" s="95"/>
      <c r="AA462" s="152"/>
      <c r="AB462" s="178" t="str">
        <f t="shared" si="442"/>
        <v/>
      </c>
      <c r="AC462" s="95" t="str">
        <f t="shared" si="443"/>
        <v/>
      </c>
      <c r="AD462" s="461"/>
      <c r="AE462" s="95"/>
      <c r="AF462" s="152"/>
      <c r="AG462" s="178" t="str">
        <f t="shared" si="444"/>
        <v/>
      </c>
      <c r="AH462" s="95" t="str">
        <f t="shared" si="445"/>
        <v/>
      </c>
      <c r="AI462" s="461"/>
      <c r="AJ462" s="95"/>
      <c r="AK462" s="152"/>
      <c r="AL462" s="178" t="str">
        <f t="shared" si="446"/>
        <v/>
      </c>
      <c r="AM462" s="95" t="str">
        <f t="shared" si="447"/>
        <v/>
      </c>
      <c r="AN462" s="461"/>
      <c r="AO462" s="95"/>
      <c r="AP462" s="152"/>
      <c r="AQ462" s="178" t="str">
        <f t="shared" si="448"/>
        <v/>
      </c>
      <c r="AR462" s="95" t="str">
        <f t="shared" si="449"/>
        <v/>
      </c>
      <c r="AS462" s="461"/>
      <c r="AT462" s="95"/>
      <c r="AU462" s="152"/>
      <c r="AV462" s="178" t="str">
        <f t="shared" si="450"/>
        <v/>
      </c>
      <c r="AW462" s="95" t="str">
        <f t="shared" si="451"/>
        <v/>
      </c>
      <c r="AX462" s="461"/>
    </row>
    <row r="463" spans="2:50">
      <c r="B463" s="435"/>
      <c r="C463" s="95">
        <f t="shared" si="435"/>
        <v>6</v>
      </c>
      <c r="D463" s="95"/>
      <c r="E463" s="95"/>
      <c r="F463" s="95"/>
      <c r="G463" s="178" t="e">
        <f t="shared" si="436"/>
        <v>#DIV/0!</v>
      </c>
      <c r="H463" s="435"/>
      <c r="I463" s="154" t="str">
        <f t="shared" si="432"/>
        <v/>
      </c>
      <c r="J463" s="154" t="str">
        <f t="shared" si="433"/>
        <v/>
      </c>
      <c r="K463" s="155" t="str">
        <f t="shared" si="434"/>
        <v/>
      </c>
      <c r="L463" s="438"/>
      <c r="M463" s="154" t="str">
        <f t="shared" si="437"/>
        <v/>
      </c>
      <c r="N463" s="463"/>
      <c r="O463" s="463"/>
      <c r="P463" s="95"/>
      <c r="Q463" s="152"/>
      <c r="R463" s="178" t="str">
        <f t="shared" si="438"/>
        <v/>
      </c>
      <c r="S463" s="95" t="str">
        <f t="shared" si="439"/>
        <v/>
      </c>
      <c r="T463" s="461"/>
      <c r="U463" s="95"/>
      <c r="V463" s="152"/>
      <c r="W463" s="178" t="str">
        <f t="shared" si="440"/>
        <v/>
      </c>
      <c r="X463" s="95" t="str">
        <f t="shared" si="441"/>
        <v/>
      </c>
      <c r="Y463" s="461"/>
      <c r="Z463" s="95"/>
      <c r="AA463" s="152"/>
      <c r="AB463" s="178" t="str">
        <f t="shared" si="442"/>
        <v/>
      </c>
      <c r="AC463" s="95" t="str">
        <f t="shared" si="443"/>
        <v/>
      </c>
      <c r="AD463" s="461"/>
      <c r="AE463" s="95"/>
      <c r="AF463" s="152"/>
      <c r="AG463" s="178" t="str">
        <f t="shared" si="444"/>
        <v/>
      </c>
      <c r="AH463" s="95" t="str">
        <f t="shared" si="445"/>
        <v/>
      </c>
      <c r="AI463" s="461"/>
      <c r="AJ463" s="95"/>
      <c r="AK463" s="152"/>
      <c r="AL463" s="178" t="str">
        <f t="shared" si="446"/>
        <v/>
      </c>
      <c r="AM463" s="95" t="str">
        <f t="shared" si="447"/>
        <v/>
      </c>
      <c r="AN463" s="461"/>
      <c r="AO463" s="95"/>
      <c r="AP463" s="152"/>
      <c r="AQ463" s="178" t="str">
        <f t="shared" si="448"/>
        <v/>
      </c>
      <c r="AR463" s="95" t="str">
        <f t="shared" si="449"/>
        <v/>
      </c>
      <c r="AS463" s="461"/>
      <c r="AT463" s="95"/>
      <c r="AU463" s="152"/>
      <c r="AV463" s="178" t="str">
        <f t="shared" si="450"/>
        <v/>
      </c>
      <c r="AW463" s="95" t="str">
        <f t="shared" si="451"/>
        <v/>
      </c>
      <c r="AX463" s="461"/>
    </row>
    <row r="464" spans="2:50">
      <c r="B464" s="435"/>
      <c r="C464" s="95">
        <f t="shared" si="435"/>
        <v>7</v>
      </c>
      <c r="D464" s="95"/>
      <c r="E464" s="95"/>
      <c r="F464" s="95"/>
      <c r="G464" s="178" t="e">
        <f t="shared" si="436"/>
        <v>#DIV/0!</v>
      </c>
      <c r="H464" s="435"/>
      <c r="I464" s="154" t="str">
        <f t="shared" si="432"/>
        <v/>
      </c>
      <c r="J464" s="154" t="str">
        <f t="shared" si="433"/>
        <v/>
      </c>
      <c r="K464" s="155" t="str">
        <f t="shared" si="434"/>
        <v/>
      </c>
      <c r="L464" s="438"/>
      <c r="M464" s="154" t="str">
        <f t="shared" si="437"/>
        <v/>
      </c>
      <c r="N464" s="463"/>
      <c r="O464" s="463"/>
      <c r="P464" s="95"/>
      <c r="Q464" s="152"/>
      <c r="R464" s="178" t="str">
        <f t="shared" si="438"/>
        <v/>
      </c>
      <c r="S464" s="95" t="str">
        <f t="shared" si="439"/>
        <v/>
      </c>
      <c r="T464" s="461"/>
      <c r="U464" s="95"/>
      <c r="V464" s="152"/>
      <c r="W464" s="178" t="str">
        <f t="shared" si="440"/>
        <v/>
      </c>
      <c r="X464" s="95" t="str">
        <f t="shared" si="441"/>
        <v/>
      </c>
      <c r="Y464" s="461"/>
      <c r="Z464" s="95"/>
      <c r="AA464" s="152"/>
      <c r="AB464" s="178" t="str">
        <f t="shared" si="442"/>
        <v/>
      </c>
      <c r="AC464" s="95" t="str">
        <f t="shared" si="443"/>
        <v/>
      </c>
      <c r="AD464" s="461"/>
      <c r="AE464" s="95"/>
      <c r="AF464" s="152"/>
      <c r="AG464" s="178" t="str">
        <f t="shared" si="444"/>
        <v/>
      </c>
      <c r="AH464" s="95" t="str">
        <f t="shared" si="445"/>
        <v/>
      </c>
      <c r="AI464" s="461"/>
      <c r="AJ464" s="95"/>
      <c r="AK464" s="152"/>
      <c r="AL464" s="178" t="str">
        <f t="shared" si="446"/>
        <v/>
      </c>
      <c r="AM464" s="95" t="str">
        <f t="shared" si="447"/>
        <v/>
      </c>
      <c r="AN464" s="461"/>
      <c r="AO464" s="95"/>
      <c r="AP464" s="152"/>
      <c r="AQ464" s="178" t="str">
        <f t="shared" si="448"/>
        <v/>
      </c>
      <c r="AR464" s="95" t="str">
        <f t="shared" si="449"/>
        <v/>
      </c>
      <c r="AS464" s="461"/>
      <c r="AT464" s="95"/>
      <c r="AU464" s="152"/>
      <c r="AV464" s="178" t="str">
        <f t="shared" si="450"/>
        <v/>
      </c>
      <c r="AW464" s="95" t="str">
        <f t="shared" si="451"/>
        <v/>
      </c>
      <c r="AX464" s="461"/>
    </row>
    <row r="465" spans="2:50">
      <c r="B465" s="435"/>
      <c r="C465" s="95">
        <f t="shared" si="435"/>
        <v>8</v>
      </c>
      <c r="D465" s="95"/>
      <c r="E465" s="95"/>
      <c r="F465" s="95"/>
      <c r="G465" s="178" t="e">
        <f t="shared" si="436"/>
        <v>#DIV/0!</v>
      </c>
      <c r="H465" s="435"/>
      <c r="I465" s="154" t="str">
        <f t="shared" si="432"/>
        <v/>
      </c>
      <c r="J465" s="154" t="str">
        <f t="shared" si="433"/>
        <v/>
      </c>
      <c r="K465" s="155" t="str">
        <f t="shared" si="434"/>
        <v/>
      </c>
      <c r="L465" s="438"/>
      <c r="M465" s="154" t="str">
        <f t="shared" si="437"/>
        <v/>
      </c>
      <c r="N465" s="463"/>
      <c r="O465" s="463"/>
      <c r="P465" s="95"/>
      <c r="Q465" s="152"/>
      <c r="R465" s="178" t="str">
        <f t="shared" si="438"/>
        <v/>
      </c>
      <c r="S465" s="95" t="str">
        <f t="shared" si="439"/>
        <v/>
      </c>
      <c r="T465" s="461"/>
      <c r="U465" s="95"/>
      <c r="V465" s="152"/>
      <c r="W465" s="178" t="str">
        <f t="shared" si="440"/>
        <v/>
      </c>
      <c r="X465" s="95" t="str">
        <f t="shared" si="441"/>
        <v/>
      </c>
      <c r="Y465" s="461"/>
      <c r="Z465" s="95"/>
      <c r="AA465" s="152"/>
      <c r="AB465" s="178" t="str">
        <f t="shared" si="442"/>
        <v/>
      </c>
      <c r="AC465" s="95" t="str">
        <f t="shared" si="443"/>
        <v/>
      </c>
      <c r="AD465" s="461"/>
      <c r="AE465" s="95"/>
      <c r="AF465" s="152"/>
      <c r="AG465" s="178" t="str">
        <f t="shared" si="444"/>
        <v/>
      </c>
      <c r="AH465" s="95" t="str">
        <f t="shared" si="445"/>
        <v/>
      </c>
      <c r="AI465" s="461"/>
      <c r="AJ465" s="95"/>
      <c r="AK465" s="152"/>
      <c r="AL465" s="178" t="str">
        <f t="shared" si="446"/>
        <v/>
      </c>
      <c r="AM465" s="95" t="str">
        <f t="shared" si="447"/>
        <v/>
      </c>
      <c r="AN465" s="461"/>
      <c r="AO465" s="95"/>
      <c r="AP465" s="152"/>
      <c r="AQ465" s="178" t="str">
        <f t="shared" si="448"/>
        <v/>
      </c>
      <c r="AR465" s="95" t="str">
        <f t="shared" si="449"/>
        <v/>
      </c>
      <c r="AS465" s="461"/>
      <c r="AT465" s="95"/>
      <c r="AU465" s="152"/>
      <c r="AV465" s="178" t="str">
        <f t="shared" si="450"/>
        <v/>
      </c>
      <c r="AW465" s="95" t="str">
        <f t="shared" si="451"/>
        <v/>
      </c>
      <c r="AX465" s="461"/>
    </row>
    <row r="466" spans="2:50">
      <c r="B466" s="435"/>
      <c r="C466" s="95">
        <f t="shared" si="435"/>
        <v>9</v>
      </c>
      <c r="D466" s="95"/>
      <c r="E466" s="95"/>
      <c r="F466" s="95"/>
      <c r="G466" s="178" t="e">
        <f t="shared" si="436"/>
        <v>#DIV/0!</v>
      </c>
      <c r="H466" s="435"/>
      <c r="I466" s="154" t="str">
        <f t="shared" si="432"/>
        <v/>
      </c>
      <c r="J466" s="154" t="str">
        <f t="shared" si="433"/>
        <v/>
      </c>
      <c r="K466" s="155" t="str">
        <f t="shared" si="434"/>
        <v/>
      </c>
      <c r="L466" s="438"/>
      <c r="M466" s="154" t="str">
        <f t="shared" si="437"/>
        <v/>
      </c>
      <c r="N466" s="463"/>
      <c r="O466" s="463"/>
      <c r="P466" s="95"/>
      <c r="Q466" s="152"/>
      <c r="R466" s="178" t="str">
        <f t="shared" si="438"/>
        <v/>
      </c>
      <c r="S466" s="95" t="str">
        <f t="shared" si="439"/>
        <v/>
      </c>
      <c r="T466" s="461"/>
      <c r="U466" s="95"/>
      <c r="V466" s="152"/>
      <c r="W466" s="178" t="str">
        <f t="shared" si="440"/>
        <v/>
      </c>
      <c r="X466" s="95" t="str">
        <f t="shared" si="441"/>
        <v/>
      </c>
      <c r="Y466" s="461"/>
      <c r="Z466" s="95"/>
      <c r="AA466" s="152"/>
      <c r="AB466" s="178" t="str">
        <f t="shared" si="442"/>
        <v/>
      </c>
      <c r="AC466" s="95" t="str">
        <f t="shared" si="443"/>
        <v/>
      </c>
      <c r="AD466" s="461"/>
      <c r="AE466" s="95"/>
      <c r="AF466" s="152"/>
      <c r="AG466" s="178" t="str">
        <f t="shared" si="444"/>
        <v/>
      </c>
      <c r="AH466" s="95" t="str">
        <f t="shared" si="445"/>
        <v/>
      </c>
      <c r="AI466" s="461"/>
      <c r="AJ466" s="95"/>
      <c r="AK466" s="152"/>
      <c r="AL466" s="178" t="str">
        <f t="shared" si="446"/>
        <v/>
      </c>
      <c r="AM466" s="95" t="str">
        <f t="shared" si="447"/>
        <v/>
      </c>
      <c r="AN466" s="461"/>
      <c r="AO466" s="95"/>
      <c r="AP466" s="152"/>
      <c r="AQ466" s="178" t="str">
        <f t="shared" si="448"/>
        <v/>
      </c>
      <c r="AR466" s="95" t="str">
        <f t="shared" si="449"/>
        <v/>
      </c>
      <c r="AS466" s="461"/>
      <c r="AT466" s="95"/>
      <c r="AU466" s="152"/>
      <c r="AV466" s="178" t="str">
        <f t="shared" si="450"/>
        <v/>
      </c>
      <c r="AW466" s="95" t="str">
        <f t="shared" si="451"/>
        <v/>
      </c>
      <c r="AX466" s="461"/>
    </row>
    <row r="467" spans="2:50">
      <c r="B467" s="435"/>
      <c r="C467" s="95">
        <f t="shared" si="435"/>
        <v>10</v>
      </c>
      <c r="D467" s="95"/>
      <c r="E467" s="95"/>
      <c r="F467" s="95"/>
      <c r="G467" s="178" t="e">
        <f t="shared" si="436"/>
        <v>#DIV/0!</v>
      </c>
      <c r="H467" s="435"/>
      <c r="I467" s="154" t="str">
        <f t="shared" si="432"/>
        <v/>
      </c>
      <c r="J467" s="154" t="str">
        <f t="shared" si="433"/>
        <v/>
      </c>
      <c r="K467" s="155" t="str">
        <f t="shared" si="434"/>
        <v/>
      </c>
      <c r="L467" s="438"/>
      <c r="M467" s="154" t="str">
        <f t="shared" si="437"/>
        <v/>
      </c>
      <c r="N467" s="463"/>
      <c r="O467" s="463"/>
      <c r="P467" s="95"/>
      <c r="Q467" s="152"/>
      <c r="R467" s="178" t="str">
        <f t="shared" si="438"/>
        <v/>
      </c>
      <c r="S467" s="95" t="str">
        <f t="shared" si="439"/>
        <v/>
      </c>
      <c r="T467" s="461"/>
      <c r="U467" s="95"/>
      <c r="V467" s="152"/>
      <c r="W467" s="178" t="str">
        <f t="shared" si="440"/>
        <v/>
      </c>
      <c r="X467" s="95" t="str">
        <f t="shared" si="441"/>
        <v/>
      </c>
      <c r="Y467" s="461"/>
      <c r="Z467" s="95"/>
      <c r="AA467" s="152"/>
      <c r="AB467" s="178" t="str">
        <f t="shared" si="442"/>
        <v/>
      </c>
      <c r="AC467" s="95" t="str">
        <f t="shared" si="443"/>
        <v/>
      </c>
      <c r="AD467" s="461"/>
      <c r="AE467" s="95"/>
      <c r="AF467" s="152"/>
      <c r="AG467" s="178" t="str">
        <f t="shared" si="444"/>
        <v/>
      </c>
      <c r="AH467" s="95" t="str">
        <f t="shared" si="445"/>
        <v/>
      </c>
      <c r="AI467" s="461"/>
      <c r="AJ467" s="95"/>
      <c r="AK467" s="152"/>
      <c r="AL467" s="178" t="str">
        <f t="shared" si="446"/>
        <v/>
      </c>
      <c r="AM467" s="95" t="str">
        <f t="shared" si="447"/>
        <v/>
      </c>
      <c r="AN467" s="461"/>
      <c r="AO467" s="95"/>
      <c r="AP467" s="152"/>
      <c r="AQ467" s="178" t="str">
        <f t="shared" si="448"/>
        <v/>
      </c>
      <c r="AR467" s="95" t="str">
        <f t="shared" si="449"/>
        <v/>
      </c>
      <c r="AS467" s="461"/>
      <c r="AT467" s="95"/>
      <c r="AU467" s="152"/>
      <c r="AV467" s="178" t="str">
        <f t="shared" si="450"/>
        <v/>
      </c>
      <c r="AW467" s="95" t="str">
        <f t="shared" si="451"/>
        <v/>
      </c>
      <c r="AX467" s="461"/>
    </row>
    <row r="468" spans="2:50">
      <c r="B468" s="435"/>
      <c r="C468" s="95">
        <f t="shared" si="435"/>
        <v>11</v>
      </c>
      <c r="D468" s="95"/>
      <c r="E468" s="95"/>
      <c r="F468" s="95"/>
      <c r="G468" s="178" t="e">
        <f t="shared" si="436"/>
        <v>#DIV/0!</v>
      </c>
      <c r="H468" s="435"/>
      <c r="I468" s="154" t="str">
        <f t="shared" si="432"/>
        <v/>
      </c>
      <c r="J468" s="154" t="str">
        <f t="shared" si="433"/>
        <v/>
      </c>
      <c r="K468" s="155" t="str">
        <f t="shared" si="434"/>
        <v/>
      </c>
      <c r="L468" s="438"/>
      <c r="M468" s="154" t="str">
        <f t="shared" si="437"/>
        <v/>
      </c>
      <c r="N468" s="463"/>
      <c r="O468" s="463"/>
      <c r="P468" s="95"/>
      <c r="Q468" s="152"/>
      <c r="R468" s="178" t="str">
        <f t="shared" si="438"/>
        <v/>
      </c>
      <c r="S468" s="95" t="str">
        <f t="shared" si="439"/>
        <v/>
      </c>
      <c r="T468" s="461"/>
      <c r="U468" s="95"/>
      <c r="V468" s="152"/>
      <c r="W468" s="178" t="str">
        <f t="shared" si="440"/>
        <v/>
      </c>
      <c r="X468" s="95" t="str">
        <f t="shared" si="441"/>
        <v/>
      </c>
      <c r="Y468" s="461"/>
      <c r="Z468" s="95"/>
      <c r="AA468" s="152"/>
      <c r="AB468" s="178" t="str">
        <f t="shared" si="442"/>
        <v/>
      </c>
      <c r="AC468" s="95" t="str">
        <f t="shared" si="443"/>
        <v/>
      </c>
      <c r="AD468" s="461"/>
      <c r="AE468" s="95"/>
      <c r="AF468" s="152"/>
      <c r="AG468" s="178" t="str">
        <f t="shared" si="444"/>
        <v/>
      </c>
      <c r="AH468" s="95" t="str">
        <f t="shared" si="445"/>
        <v/>
      </c>
      <c r="AI468" s="461"/>
      <c r="AJ468" s="95"/>
      <c r="AK468" s="152"/>
      <c r="AL468" s="178" t="str">
        <f t="shared" si="446"/>
        <v/>
      </c>
      <c r="AM468" s="95" t="str">
        <f t="shared" si="447"/>
        <v/>
      </c>
      <c r="AN468" s="461"/>
      <c r="AO468" s="95"/>
      <c r="AP468" s="152"/>
      <c r="AQ468" s="178" t="str">
        <f t="shared" si="448"/>
        <v/>
      </c>
      <c r="AR468" s="95" t="str">
        <f t="shared" si="449"/>
        <v/>
      </c>
      <c r="AS468" s="461"/>
      <c r="AT468" s="95"/>
      <c r="AU468" s="152"/>
      <c r="AV468" s="178" t="str">
        <f t="shared" si="450"/>
        <v/>
      </c>
      <c r="AW468" s="95" t="str">
        <f t="shared" si="451"/>
        <v/>
      </c>
      <c r="AX468" s="461"/>
    </row>
    <row r="469" spans="2:50">
      <c r="B469" s="435"/>
      <c r="C469" s="95">
        <f t="shared" si="435"/>
        <v>12</v>
      </c>
      <c r="D469" s="95"/>
      <c r="E469" s="95"/>
      <c r="F469" s="95"/>
      <c r="G469" s="178" t="e">
        <f t="shared" si="436"/>
        <v>#DIV/0!</v>
      </c>
      <c r="H469" s="435"/>
      <c r="I469" s="154" t="str">
        <f t="shared" si="432"/>
        <v/>
      </c>
      <c r="J469" s="154" t="str">
        <f t="shared" si="433"/>
        <v/>
      </c>
      <c r="K469" s="155" t="str">
        <f t="shared" si="434"/>
        <v/>
      </c>
      <c r="L469" s="438"/>
      <c r="M469" s="154" t="str">
        <f t="shared" si="437"/>
        <v/>
      </c>
      <c r="N469" s="463"/>
      <c r="O469" s="463"/>
      <c r="P469" s="95"/>
      <c r="Q469" s="152"/>
      <c r="R469" s="178" t="str">
        <f t="shared" si="438"/>
        <v/>
      </c>
      <c r="S469" s="95" t="str">
        <f t="shared" si="439"/>
        <v/>
      </c>
      <c r="T469" s="461"/>
      <c r="U469" s="95"/>
      <c r="V469" s="152"/>
      <c r="W469" s="178" t="str">
        <f t="shared" si="440"/>
        <v/>
      </c>
      <c r="X469" s="95" t="str">
        <f t="shared" si="441"/>
        <v/>
      </c>
      <c r="Y469" s="461"/>
      <c r="Z469" s="95"/>
      <c r="AA469" s="152"/>
      <c r="AB469" s="178" t="str">
        <f t="shared" si="442"/>
        <v/>
      </c>
      <c r="AC469" s="95" t="str">
        <f t="shared" si="443"/>
        <v/>
      </c>
      <c r="AD469" s="461"/>
      <c r="AE469" s="95"/>
      <c r="AF469" s="152"/>
      <c r="AG469" s="178" t="str">
        <f t="shared" si="444"/>
        <v/>
      </c>
      <c r="AH469" s="95" t="str">
        <f t="shared" si="445"/>
        <v/>
      </c>
      <c r="AI469" s="461"/>
      <c r="AJ469" s="95"/>
      <c r="AK469" s="152"/>
      <c r="AL469" s="178" t="str">
        <f t="shared" si="446"/>
        <v/>
      </c>
      <c r="AM469" s="95" t="str">
        <f t="shared" si="447"/>
        <v/>
      </c>
      <c r="AN469" s="461"/>
      <c r="AO469" s="95"/>
      <c r="AP469" s="152"/>
      <c r="AQ469" s="178" t="str">
        <f t="shared" si="448"/>
        <v/>
      </c>
      <c r="AR469" s="95" t="str">
        <f t="shared" si="449"/>
        <v/>
      </c>
      <c r="AS469" s="461"/>
      <c r="AT469" s="95"/>
      <c r="AU469" s="152"/>
      <c r="AV469" s="178" t="str">
        <f t="shared" si="450"/>
        <v/>
      </c>
      <c r="AW469" s="95" t="str">
        <f t="shared" si="451"/>
        <v/>
      </c>
      <c r="AX469" s="461"/>
    </row>
    <row r="470" spans="2:50">
      <c r="B470" s="435"/>
      <c r="C470" s="95">
        <f t="shared" si="435"/>
        <v>13</v>
      </c>
      <c r="D470" s="95"/>
      <c r="E470" s="95"/>
      <c r="F470" s="95"/>
      <c r="G470" s="178" t="e">
        <f t="shared" si="436"/>
        <v>#DIV/0!</v>
      </c>
      <c r="H470" s="435"/>
      <c r="I470" s="154" t="str">
        <f t="shared" si="432"/>
        <v/>
      </c>
      <c r="J470" s="154" t="str">
        <f t="shared" si="433"/>
        <v/>
      </c>
      <c r="K470" s="155" t="str">
        <f t="shared" si="434"/>
        <v/>
      </c>
      <c r="L470" s="438"/>
      <c r="M470" s="154" t="str">
        <f t="shared" si="437"/>
        <v/>
      </c>
      <c r="N470" s="463"/>
      <c r="O470" s="463"/>
      <c r="P470" s="95"/>
      <c r="Q470" s="152"/>
      <c r="R470" s="178" t="str">
        <f t="shared" si="438"/>
        <v/>
      </c>
      <c r="S470" s="95" t="str">
        <f t="shared" si="439"/>
        <v/>
      </c>
      <c r="T470" s="461"/>
      <c r="U470" s="95"/>
      <c r="V470" s="152"/>
      <c r="W470" s="178" t="str">
        <f t="shared" si="440"/>
        <v/>
      </c>
      <c r="X470" s="95" t="str">
        <f t="shared" si="441"/>
        <v/>
      </c>
      <c r="Y470" s="461"/>
      <c r="Z470" s="95"/>
      <c r="AA470" s="152"/>
      <c r="AB470" s="178" t="str">
        <f t="shared" si="442"/>
        <v/>
      </c>
      <c r="AC470" s="95" t="str">
        <f t="shared" si="443"/>
        <v/>
      </c>
      <c r="AD470" s="461"/>
      <c r="AE470" s="95"/>
      <c r="AF470" s="152"/>
      <c r="AG470" s="178" t="str">
        <f t="shared" si="444"/>
        <v/>
      </c>
      <c r="AH470" s="95" t="str">
        <f t="shared" si="445"/>
        <v/>
      </c>
      <c r="AI470" s="461"/>
      <c r="AJ470" s="95"/>
      <c r="AK470" s="152"/>
      <c r="AL470" s="178" t="str">
        <f t="shared" si="446"/>
        <v/>
      </c>
      <c r="AM470" s="95" t="str">
        <f t="shared" si="447"/>
        <v/>
      </c>
      <c r="AN470" s="461"/>
      <c r="AO470" s="95"/>
      <c r="AP470" s="152"/>
      <c r="AQ470" s="178" t="str">
        <f t="shared" si="448"/>
        <v/>
      </c>
      <c r="AR470" s="95" t="str">
        <f t="shared" si="449"/>
        <v/>
      </c>
      <c r="AS470" s="461"/>
      <c r="AT470" s="95"/>
      <c r="AU470" s="152"/>
      <c r="AV470" s="178" t="str">
        <f t="shared" si="450"/>
        <v/>
      </c>
      <c r="AW470" s="95" t="str">
        <f t="shared" si="451"/>
        <v/>
      </c>
      <c r="AX470" s="461"/>
    </row>
    <row r="471" spans="2:50">
      <c r="B471" s="435"/>
      <c r="C471" s="95">
        <f t="shared" si="435"/>
        <v>14</v>
      </c>
      <c r="D471" s="95"/>
      <c r="E471" s="95"/>
      <c r="F471" s="95"/>
      <c r="G471" s="178" t="e">
        <f t="shared" si="436"/>
        <v>#DIV/0!</v>
      </c>
      <c r="H471" s="435"/>
      <c r="I471" s="154" t="str">
        <f t="shared" si="432"/>
        <v/>
      </c>
      <c r="J471" s="154" t="str">
        <f t="shared" si="433"/>
        <v/>
      </c>
      <c r="K471" s="155" t="str">
        <f t="shared" si="434"/>
        <v/>
      </c>
      <c r="L471" s="438"/>
      <c r="M471" s="154" t="str">
        <f t="shared" si="437"/>
        <v/>
      </c>
      <c r="N471" s="463"/>
      <c r="O471" s="463"/>
      <c r="P471" s="95"/>
      <c r="Q471" s="152"/>
      <c r="R471" s="178" t="str">
        <f t="shared" si="438"/>
        <v/>
      </c>
      <c r="S471" s="95" t="str">
        <f t="shared" si="439"/>
        <v/>
      </c>
      <c r="T471" s="461"/>
      <c r="U471" s="95"/>
      <c r="V471" s="152"/>
      <c r="W471" s="178" t="str">
        <f t="shared" si="440"/>
        <v/>
      </c>
      <c r="X471" s="95" t="str">
        <f t="shared" si="441"/>
        <v/>
      </c>
      <c r="Y471" s="461"/>
      <c r="Z471" s="95"/>
      <c r="AA471" s="152"/>
      <c r="AB471" s="178" t="str">
        <f t="shared" si="442"/>
        <v/>
      </c>
      <c r="AC471" s="95" t="str">
        <f t="shared" si="443"/>
        <v/>
      </c>
      <c r="AD471" s="461"/>
      <c r="AE471" s="95"/>
      <c r="AF471" s="152"/>
      <c r="AG471" s="178" t="str">
        <f t="shared" si="444"/>
        <v/>
      </c>
      <c r="AH471" s="95" t="str">
        <f t="shared" si="445"/>
        <v/>
      </c>
      <c r="AI471" s="461"/>
      <c r="AJ471" s="95"/>
      <c r="AK471" s="152"/>
      <c r="AL471" s="178" t="str">
        <f t="shared" si="446"/>
        <v/>
      </c>
      <c r="AM471" s="95" t="str">
        <f t="shared" si="447"/>
        <v/>
      </c>
      <c r="AN471" s="461"/>
      <c r="AO471" s="95"/>
      <c r="AP471" s="152"/>
      <c r="AQ471" s="178" t="str">
        <f t="shared" si="448"/>
        <v/>
      </c>
      <c r="AR471" s="95" t="str">
        <f t="shared" si="449"/>
        <v/>
      </c>
      <c r="AS471" s="461"/>
      <c r="AT471" s="95"/>
      <c r="AU471" s="152"/>
      <c r="AV471" s="178" t="str">
        <f t="shared" si="450"/>
        <v/>
      </c>
      <c r="AW471" s="95" t="str">
        <f t="shared" si="451"/>
        <v/>
      </c>
      <c r="AX471" s="461"/>
    </row>
    <row r="472" spans="2:50">
      <c r="B472" s="435"/>
      <c r="C472" s="95">
        <f t="shared" si="435"/>
        <v>15</v>
      </c>
      <c r="D472" s="95"/>
      <c r="E472" s="95"/>
      <c r="F472" s="95"/>
      <c r="G472" s="178" t="e">
        <f t="shared" si="436"/>
        <v>#DIV/0!</v>
      </c>
      <c r="H472" s="435"/>
      <c r="I472" s="154" t="str">
        <f t="shared" si="432"/>
        <v/>
      </c>
      <c r="J472" s="154" t="str">
        <f t="shared" si="433"/>
        <v/>
      </c>
      <c r="K472" s="155" t="str">
        <f t="shared" si="434"/>
        <v/>
      </c>
      <c r="L472" s="438"/>
      <c r="M472" s="154" t="str">
        <f t="shared" si="437"/>
        <v/>
      </c>
      <c r="N472" s="463"/>
      <c r="O472" s="463"/>
      <c r="P472" s="95"/>
      <c r="Q472" s="152"/>
      <c r="R472" s="178" t="str">
        <f t="shared" si="438"/>
        <v/>
      </c>
      <c r="S472" s="95" t="str">
        <f t="shared" si="439"/>
        <v/>
      </c>
      <c r="T472" s="461"/>
      <c r="U472" s="95"/>
      <c r="V472" s="152"/>
      <c r="W472" s="178" t="str">
        <f t="shared" si="440"/>
        <v/>
      </c>
      <c r="X472" s="95" t="str">
        <f t="shared" si="441"/>
        <v/>
      </c>
      <c r="Y472" s="461"/>
      <c r="Z472" s="95"/>
      <c r="AA472" s="152"/>
      <c r="AB472" s="178" t="str">
        <f t="shared" si="442"/>
        <v/>
      </c>
      <c r="AC472" s="95" t="str">
        <f t="shared" si="443"/>
        <v/>
      </c>
      <c r="AD472" s="461"/>
      <c r="AE472" s="95"/>
      <c r="AF472" s="152"/>
      <c r="AG472" s="178" t="str">
        <f t="shared" si="444"/>
        <v/>
      </c>
      <c r="AH472" s="95" t="str">
        <f t="shared" si="445"/>
        <v/>
      </c>
      <c r="AI472" s="461"/>
      <c r="AJ472" s="95"/>
      <c r="AK472" s="152"/>
      <c r="AL472" s="178" t="str">
        <f t="shared" si="446"/>
        <v/>
      </c>
      <c r="AM472" s="95" t="str">
        <f t="shared" si="447"/>
        <v/>
      </c>
      <c r="AN472" s="461"/>
      <c r="AO472" s="95"/>
      <c r="AP472" s="152"/>
      <c r="AQ472" s="178" t="str">
        <f t="shared" si="448"/>
        <v/>
      </c>
      <c r="AR472" s="95" t="str">
        <f t="shared" si="449"/>
        <v/>
      </c>
      <c r="AS472" s="461"/>
      <c r="AT472" s="95"/>
      <c r="AU472" s="152"/>
      <c r="AV472" s="178" t="str">
        <f t="shared" si="450"/>
        <v/>
      </c>
      <c r="AW472" s="95" t="str">
        <f t="shared" si="451"/>
        <v/>
      </c>
      <c r="AX472" s="461"/>
    </row>
    <row r="473" spans="2:50">
      <c r="B473" s="435"/>
      <c r="C473" s="95">
        <f t="shared" si="435"/>
        <v>16</v>
      </c>
      <c r="D473" s="95"/>
      <c r="E473" s="95"/>
      <c r="F473" s="95"/>
      <c r="G473" s="178" t="e">
        <f t="shared" si="436"/>
        <v>#DIV/0!</v>
      </c>
      <c r="H473" s="435"/>
      <c r="I473" s="154" t="str">
        <f t="shared" si="432"/>
        <v/>
      </c>
      <c r="J473" s="154" t="str">
        <f t="shared" si="433"/>
        <v/>
      </c>
      <c r="K473" s="155" t="str">
        <f t="shared" si="434"/>
        <v/>
      </c>
      <c r="L473" s="438"/>
      <c r="M473" s="154" t="str">
        <f t="shared" si="437"/>
        <v/>
      </c>
      <c r="N473" s="463"/>
      <c r="O473" s="463"/>
      <c r="P473" s="95"/>
      <c r="Q473" s="152"/>
      <c r="R473" s="178" t="str">
        <f t="shared" si="438"/>
        <v/>
      </c>
      <c r="S473" s="95" t="str">
        <f t="shared" si="439"/>
        <v/>
      </c>
      <c r="T473" s="461"/>
      <c r="U473" s="95"/>
      <c r="V473" s="152"/>
      <c r="W473" s="178" t="str">
        <f t="shared" si="440"/>
        <v/>
      </c>
      <c r="X473" s="95" t="str">
        <f t="shared" si="441"/>
        <v/>
      </c>
      <c r="Y473" s="461"/>
      <c r="Z473" s="95"/>
      <c r="AA473" s="152"/>
      <c r="AB473" s="178" t="str">
        <f t="shared" si="442"/>
        <v/>
      </c>
      <c r="AC473" s="95" t="str">
        <f t="shared" si="443"/>
        <v/>
      </c>
      <c r="AD473" s="461"/>
      <c r="AE473" s="95"/>
      <c r="AF473" s="152"/>
      <c r="AG473" s="178" t="str">
        <f t="shared" si="444"/>
        <v/>
      </c>
      <c r="AH473" s="95" t="str">
        <f t="shared" si="445"/>
        <v/>
      </c>
      <c r="AI473" s="461"/>
      <c r="AJ473" s="95"/>
      <c r="AK473" s="152"/>
      <c r="AL473" s="178" t="str">
        <f t="shared" si="446"/>
        <v/>
      </c>
      <c r="AM473" s="95" t="str">
        <f t="shared" si="447"/>
        <v/>
      </c>
      <c r="AN473" s="461"/>
      <c r="AO473" s="95"/>
      <c r="AP473" s="152"/>
      <c r="AQ473" s="178" t="str">
        <f t="shared" si="448"/>
        <v/>
      </c>
      <c r="AR473" s="95" t="str">
        <f t="shared" si="449"/>
        <v/>
      </c>
      <c r="AS473" s="461"/>
      <c r="AT473" s="95"/>
      <c r="AU473" s="152"/>
      <c r="AV473" s="178" t="str">
        <f t="shared" si="450"/>
        <v/>
      </c>
      <c r="AW473" s="95" t="str">
        <f t="shared" si="451"/>
        <v/>
      </c>
      <c r="AX473" s="461"/>
    </row>
    <row r="474" spans="2:50">
      <c r="B474" s="435"/>
      <c r="C474" s="95">
        <f t="shared" si="435"/>
        <v>17</v>
      </c>
      <c r="D474" s="95"/>
      <c r="E474" s="95"/>
      <c r="F474" s="95"/>
      <c r="G474" s="178" t="e">
        <f t="shared" si="436"/>
        <v>#DIV/0!</v>
      </c>
      <c r="H474" s="435"/>
      <c r="I474" s="154" t="str">
        <f t="shared" si="432"/>
        <v/>
      </c>
      <c r="J474" s="154" t="str">
        <f t="shared" si="433"/>
        <v/>
      </c>
      <c r="K474" s="155" t="str">
        <f t="shared" si="434"/>
        <v/>
      </c>
      <c r="L474" s="438"/>
      <c r="M474" s="154" t="str">
        <f t="shared" si="437"/>
        <v/>
      </c>
      <c r="N474" s="463"/>
      <c r="O474" s="463"/>
      <c r="P474" s="95"/>
      <c r="Q474" s="152"/>
      <c r="R474" s="178" t="str">
        <f t="shared" si="438"/>
        <v/>
      </c>
      <c r="S474" s="95" t="str">
        <f t="shared" si="439"/>
        <v/>
      </c>
      <c r="T474" s="461"/>
      <c r="U474" s="95"/>
      <c r="V474" s="152"/>
      <c r="W474" s="178" t="str">
        <f t="shared" si="440"/>
        <v/>
      </c>
      <c r="X474" s="95" t="str">
        <f t="shared" si="441"/>
        <v/>
      </c>
      <c r="Y474" s="461"/>
      <c r="Z474" s="95"/>
      <c r="AA474" s="152"/>
      <c r="AB474" s="178" t="str">
        <f t="shared" si="442"/>
        <v/>
      </c>
      <c r="AC474" s="95" t="str">
        <f t="shared" si="443"/>
        <v/>
      </c>
      <c r="AD474" s="461"/>
      <c r="AE474" s="95"/>
      <c r="AF474" s="152"/>
      <c r="AG474" s="178" t="str">
        <f t="shared" si="444"/>
        <v/>
      </c>
      <c r="AH474" s="95" t="str">
        <f t="shared" si="445"/>
        <v/>
      </c>
      <c r="AI474" s="461"/>
      <c r="AJ474" s="95"/>
      <c r="AK474" s="152"/>
      <c r="AL474" s="178" t="str">
        <f t="shared" si="446"/>
        <v/>
      </c>
      <c r="AM474" s="95" t="str">
        <f t="shared" si="447"/>
        <v/>
      </c>
      <c r="AN474" s="461"/>
      <c r="AO474" s="95"/>
      <c r="AP474" s="152"/>
      <c r="AQ474" s="178" t="str">
        <f t="shared" si="448"/>
        <v/>
      </c>
      <c r="AR474" s="95" t="str">
        <f t="shared" si="449"/>
        <v/>
      </c>
      <c r="AS474" s="461"/>
      <c r="AT474" s="95"/>
      <c r="AU474" s="152"/>
      <c r="AV474" s="178" t="str">
        <f t="shared" si="450"/>
        <v/>
      </c>
      <c r="AW474" s="95" t="str">
        <f t="shared" si="451"/>
        <v/>
      </c>
      <c r="AX474" s="461"/>
    </row>
    <row r="475" spans="2:50">
      <c r="B475" s="435"/>
      <c r="C475" s="95">
        <f t="shared" si="435"/>
        <v>18</v>
      </c>
      <c r="D475" s="95"/>
      <c r="E475" s="95"/>
      <c r="F475" s="95"/>
      <c r="G475" s="178"/>
      <c r="H475" s="435"/>
      <c r="I475" s="154" t="str">
        <f t="shared" si="432"/>
        <v/>
      </c>
      <c r="J475" s="154" t="str">
        <f t="shared" si="433"/>
        <v/>
      </c>
      <c r="K475" s="155" t="str">
        <f t="shared" si="434"/>
        <v/>
      </c>
      <c r="L475" s="439"/>
      <c r="M475" s="154" t="str">
        <f t="shared" si="437"/>
        <v/>
      </c>
      <c r="N475" s="447"/>
      <c r="O475" s="447"/>
      <c r="P475" s="95"/>
      <c r="Q475" s="152"/>
      <c r="R475" s="178" t="str">
        <f t="shared" si="438"/>
        <v/>
      </c>
      <c r="S475" s="95" t="str">
        <f t="shared" si="439"/>
        <v/>
      </c>
      <c r="T475" s="462"/>
      <c r="U475" s="95"/>
      <c r="V475" s="152"/>
      <c r="W475" s="178" t="str">
        <f t="shared" si="440"/>
        <v/>
      </c>
      <c r="X475" s="95" t="str">
        <f t="shared" si="441"/>
        <v/>
      </c>
      <c r="Y475" s="462"/>
      <c r="Z475" s="95"/>
      <c r="AA475" s="152"/>
      <c r="AB475" s="178" t="str">
        <f t="shared" si="442"/>
        <v/>
      </c>
      <c r="AC475" s="95" t="str">
        <f t="shared" si="443"/>
        <v/>
      </c>
      <c r="AD475" s="462"/>
      <c r="AE475" s="95"/>
      <c r="AF475" s="152"/>
      <c r="AG475" s="178" t="str">
        <f t="shared" si="444"/>
        <v/>
      </c>
      <c r="AH475" s="95" t="str">
        <f t="shared" si="445"/>
        <v/>
      </c>
      <c r="AI475" s="462"/>
      <c r="AJ475" s="95"/>
      <c r="AK475" s="152"/>
      <c r="AL475" s="178" t="str">
        <f t="shared" si="446"/>
        <v/>
      </c>
      <c r="AM475" s="95" t="str">
        <f t="shared" si="447"/>
        <v/>
      </c>
      <c r="AN475" s="462"/>
      <c r="AO475" s="95"/>
      <c r="AP475" s="152"/>
      <c r="AQ475" s="178" t="str">
        <f t="shared" si="448"/>
        <v/>
      </c>
      <c r="AR475" s="95" t="str">
        <f t="shared" si="449"/>
        <v/>
      </c>
      <c r="AS475" s="462"/>
      <c r="AT475" s="95"/>
      <c r="AU475" s="152"/>
      <c r="AV475" s="178" t="str">
        <f t="shared" si="450"/>
        <v/>
      </c>
      <c r="AW475" s="95" t="str">
        <f t="shared" si="451"/>
        <v/>
      </c>
      <c r="AX475" s="462"/>
    </row>
    <row r="476" spans="2:50" ht="15.75">
      <c r="B476" s="443" t="s">
        <v>167</v>
      </c>
      <c r="C476" s="444"/>
      <c r="D476" s="444"/>
      <c r="E476" s="444"/>
      <c r="F476" s="444"/>
      <c r="G476" s="444"/>
      <c r="H476" s="444"/>
      <c r="I476" s="151"/>
      <c r="J476" s="151"/>
      <c r="K476" s="151"/>
      <c r="L476" s="151"/>
      <c r="M476" s="151"/>
      <c r="N476" s="433" t="s">
        <v>159</v>
      </c>
      <c r="O476" s="446" t="s">
        <v>106</v>
      </c>
      <c r="P476" s="448">
        <f>AT453+1</f>
        <v>46014</v>
      </c>
      <c r="Q476" s="435"/>
      <c r="R476" s="435"/>
      <c r="S476" s="435"/>
      <c r="T476" s="435"/>
      <c r="U476" s="448">
        <f>P476+1</f>
        <v>46015</v>
      </c>
      <c r="V476" s="435"/>
      <c r="W476" s="435"/>
      <c r="X476" s="435"/>
      <c r="Y476" s="435"/>
      <c r="Z476" s="448">
        <f>U476+1</f>
        <v>46016</v>
      </c>
      <c r="AA476" s="435"/>
      <c r="AB476" s="435"/>
      <c r="AC476" s="435"/>
      <c r="AD476" s="435"/>
      <c r="AE476" s="448">
        <f>Z476+1</f>
        <v>46017</v>
      </c>
      <c r="AF476" s="435"/>
      <c r="AG476" s="435"/>
      <c r="AH476" s="435"/>
      <c r="AI476" s="435"/>
      <c r="AJ476" s="448">
        <f>AE476+1</f>
        <v>46018</v>
      </c>
      <c r="AK476" s="435"/>
      <c r="AL476" s="435"/>
      <c r="AM476" s="435"/>
      <c r="AN476" s="435"/>
      <c r="AO476" s="448">
        <f>AJ476+1</f>
        <v>46019</v>
      </c>
      <c r="AP476" s="435"/>
      <c r="AQ476" s="435"/>
      <c r="AR476" s="435"/>
      <c r="AS476" s="435"/>
      <c r="AT476" s="448">
        <f>AO476+1</f>
        <v>46020</v>
      </c>
      <c r="AU476" s="435"/>
      <c r="AV476" s="435"/>
      <c r="AW476" s="435"/>
      <c r="AX476" s="435"/>
    </row>
    <row r="477" spans="2:50" ht="15.75">
      <c r="B477" s="445"/>
      <c r="C477" s="445"/>
      <c r="D477" s="445"/>
      <c r="E477" s="445"/>
      <c r="F477" s="445"/>
      <c r="G477" s="445"/>
      <c r="H477" s="445"/>
      <c r="I477" s="151"/>
      <c r="J477" s="151"/>
      <c r="K477" s="151"/>
      <c r="L477" s="151"/>
      <c r="M477" s="151"/>
      <c r="N477" s="433"/>
      <c r="O477" s="447"/>
      <c r="P477" s="448" t="s">
        <v>120</v>
      </c>
      <c r="Q477" s="435"/>
      <c r="R477" s="435"/>
      <c r="S477" s="435"/>
      <c r="T477" s="435"/>
      <c r="U477" s="448" t="s">
        <v>114</v>
      </c>
      <c r="V477" s="435"/>
      <c r="W477" s="435"/>
      <c r="X477" s="435"/>
      <c r="Y477" s="435"/>
      <c r="Z477" s="448" t="s">
        <v>115</v>
      </c>
      <c r="AA477" s="435"/>
      <c r="AB477" s="435"/>
      <c r="AC477" s="435"/>
      <c r="AD477" s="435"/>
      <c r="AE477" s="448" t="s">
        <v>116</v>
      </c>
      <c r="AF477" s="435"/>
      <c r="AG477" s="435"/>
      <c r="AH477" s="435"/>
      <c r="AI477" s="435"/>
      <c r="AJ477" s="448" t="s">
        <v>117</v>
      </c>
      <c r="AK477" s="435"/>
      <c r="AL477" s="435"/>
      <c r="AM477" s="435"/>
      <c r="AN477" s="435"/>
      <c r="AO477" s="448" t="s">
        <v>118</v>
      </c>
      <c r="AP477" s="435"/>
      <c r="AQ477" s="435"/>
      <c r="AR477" s="435"/>
      <c r="AS477" s="435"/>
      <c r="AT477" s="448" t="s">
        <v>119</v>
      </c>
      <c r="AU477" s="435"/>
      <c r="AV477" s="435"/>
      <c r="AW477" s="435"/>
      <c r="AX477" s="435"/>
    </row>
    <row r="478" spans="2:50">
      <c r="B478" s="433" t="s">
        <v>155</v>
      </c>
      <c r="C478" s="433" t="s">
        <v>147</v>
      </c>
      <c r="D478" s="433"/>
      <c r="E478" s="433" t="s">
        <v>149</v>
      </c>
      <c r="F478" s="433"/>
      <c r="G478" s="433"/>
      <c r="H478" s="440" t="s">
        <v>156</v>
      </c>
      <c r="I478" s="434" t="s">
        <v>225</v>
      </c>
      <c r="J478" s="434"/>
      <c r="K478" s="434"/>
      <c r="L478" s="434" t="s">
        <v>156</v>
      </c>
      <c r="M478" s="434" t="s">
        <v>168</v>
      </c>
      <c r="N478" s="446"/>
      <c r="O478" s="446" t="s">
        <v>158</v>
      </c>
      <c r="P478" s="430" t="s">
        <v>152</v>
      </c>
      <c r="Q478" s="431"/>
      <c r="R478" s="431"/>
      <c r="S478" s="432"/>
      <c r="T478" s="433" t="s">
        <v>156</v>
      </c>
      <c r="U478" s="430" t="s">
        <v>152</v>
      </c>
      <c r="V478" s="431"/>
      <c r="W478" s="431"/>
      <c r="X478" s="432"/>
      <c r="Y478" s="433" t="s">
        <v>156</v>
      </c>
      <c r="Z478" s="430" t="s">
        <v>152</v>
      </c>
      <c r="AA478" s="431"/>
      <c r="AB478" s="431"/>
      <c r="AC478" s="432"/>
      <c r="AD478" s="433" t="s">
        <v>156</v>
      </c>
      <c r="AE478" s="430" t="s">
        <v>152</v>
      </c>
      <c r="AF478" s="431"/>
      <c r="AG478" s="431"/>
      <c r="AH478" s="432"/>
      <c r="AI478" s="433" t="s">
        <v>156</v>
      </c>
      <c r="AJ478" s="430" t="s">
        <v>152</v>
      </c>
      <c r="AK478" s="431"/>
      <c r="AL478" s="431"/>
      <c r="AM478" s="432"/>
      <c r="AN478" s="433" t="s">
        <v>156</v>
      </c>
      <c r="AO478" s="430" t="s">
        <v>152</v>
      </c>
      <c r="AP478" s="431"/>
      <c r="AQ478" s="431"/>
      <c r="AR478" s="432"/>
      <c r="AS478" s="433" t="s">
        <v>156</v>
      </c>
      <c r="AT478" s="430" t="s">
        <v>152</v>
      </c>
      <c r="AU478" s="431"/>
      <c r="AV478" s="431"/>
      <c r="AW478" s="432"/>
      <c r="AX478" s="433" t="s">
        <v>156</v>
      </c>
    </row>
    <row r="479" spans="2:50">
      <c r="B479" s="433"/>
      <c r="C479" s="433"/>
      <c r="D479" s="433"/>
      <c r="E479" s="433" t="s">
        <v>148</v>
      </c>
      <c r="F479" s="433"/>
      <c r="G479" s="433"/>
      <c r="H479" s="441"/>
      <c r="I479" s="434" t="s">
        <v>148</v>
      </c>
      <c r="J479" s="434"/>
      <c r="K479" s="434"/>
      <c r="L479" s="434"/>
      <c r="M479" s="434"/>
      <c r="N479" s="463"/>
      <c r="O479" s="463"/>
      <c r="P479" s="430" t="s">
        <v>153</v>
      </c>
      <c r="Q479" s="431"/>
      <c r="R479" s="431"/>
      <c r="S479" s="432"/>
      <c r="T479" s="433"/>
      <c r="U479" s="430" t="s">
        <v>153</v>
      </c>
      <c r="V479" s="431"/>
      <c r="W479" s="431"/>
      <c r="X479" s="432"/>
      <c r="Y479" s="433"/>
      <c r="Z479" s="430" t="s">
        <v>153</v>
      </c>
      <c r="AA479" s="431"/>
      <c r="AB479" s="431"/>
      <c r="AC479" s="432"/>
      <c r="AD479" s="433"/>
      <c r="AE479" s="430" t="s">
        <v>153</v>
      </c>
      <c r="AF479" s="431"/>
      <c r="AG479" s="431"/>
      <c r="AH479" s="432"/>
      <c r="AI479" s="433"/>
      <c r="AJ479" s="430" t="s">
        <v>153</v>
      </c>
      <c r="AK479" s="431"/>
      <c r="AL479" s="431"/>
      <c r="AM479" s="432"/>
      <c r="AN479" s="433"/>
      <c r="AO479" s="430" t="s">
        <v>153</v>
      </c>
      <c r="AP479" s="431"/>
      <c r="AQ479" s="431"/>
      <c r="AR479" s="432"/>
      <c r="AS479" s="433"/>
      <c r="AT479" s="430" t="s">
        <v>153</v>
      </c>
      <c r="AU479" s="431"/>
      <c r="AV479" s="431"/>
      <c r="AW479" s="432"/>
      <c r="AX479" s="433"/>
    </row>
    <row r="480" spans="2:50">
      <c r="B480" s="433"/>
      <c r="C480" s="433"/>
      <c r="D480" s="433"/>
      <c r="E480" s="94" t="s">
        <v>150</v>
      </c>
      <c r="F480" s="94" t="s">
        <v>151</v>
      </c>
      <c r="G480" s="94" t="s">
        <v>154</v>
      </c>
      <c r="H480" s="442"/>
      <c r="I480" s="153" t="s">
        <v>150</v>
      </c>
      <c r="J480" s="153" t="s">
        <v>151</v>
      </c>
      <c r="K480" s="153" t="s">
        <v>154</v>
      </c>
      <c r="L480" s="434"/>
      <c r="M480" s="434"/>
      <c r="N480" s="463"/>
      <c r="O480" s="463"/>
      <c r="P480" s="94" t="s">
        <v>150</v>
      </c>
      <c r="Q480" s="94" t="s">
        <v>151</v>
      </c>
      <c r="R480" s="94" t="s">
        <v>154</v>
      </c>
      <c r="S480" s="94" t="s">
        <v>168</v>
      </c>
      <c r="T480" s="433"/>
      <c r="U480" s="94" t="s">
        <v>150</v>
      </c>
      <c r="V480" s="94" t="s">
        <v>151</v>
      </c>
      <c r="W480" s="94" t="s">
        <v>154</v>
      </c>
      <c r="X480" s="94" t="s">
        <v>168</v>
      </c>
      <c r="Y480" s="433"/>
      <c r="Z480" s="94" t="s">
        <v>150</v>
      </c>
      <c r="AA480" s="94" t="s">
        <v>151</v>
      </c>
      <c r="AB480" s="94" t="s">
        <v>154</v>
      </c>
      <c r="AC480" s="94" t="s">
        <v>168</v>
      </c>
      <c r="AD480" s="433"/>
      <c r="AE480" s="94" t="s">
        <v>150</v>
      </c>
      <c r="AF480" s="94" t="s">
        <v>151</v>
      </c>
      <c r="AG480" s="94" t="s">
        <v>154</v>
      </c>
      <c r="AH480" s="94" t="s">
        <v>168</v>
      </c>
      <c r="AI480" s="433"/>
      <c r="AJ480" s="94" t="s">
        <v>150</v>
      </c>
      <c r="AK480" s="94" t="s">
        <v>151</v>
      </c>
      <c r="AL480" s="94" t="s">
        <v>154</v>
      </c>
      <c r="AM480" s="94" t="s">
        <v>168</v>
      </c>
      <c r="AN480" s="433"/>
      <c r="AO480" s="94" t="s">
        <v>150</v>
      </c>
      <c r="AP480" s="94" t="s">
        <v>151</v>
      </c>
      <c r="AQ480" s="94" t="s">
        <v>154</v>
      </c>
      <c r="AR480" s="94" t="s">
        <v>168</v>
      </c>
      <c r="AS480" s="433"/>
      <c r="AT480" s="94" t="s">
        <v>150</v>
      </c>
      <c r="AU480" s="94" t="s">
        <v>151</v>
      </c>
      <c r="AV480" s="94" t="s">
        <v>154</v>
      </c>
      <c r="AW480" s="94" t="s">
        <v>168</v>
      </c>
      <c r="AX480" s="433"/>
    </row>
    <row r="481" spans="2:50">
      <c r="B481" s="435" t="s">
        <v>234</v>
      </c>
      <c r="C481" s="95">
        <f>C458</f>
        <v>1</v>
      </c>
      <c r="D481" s="95"/>
      <c r="E481" s="95"/>
      <c r="F481" s="95"/>
      <c r="G481" s="178" t="e">
        <f>F481/E481</f>
        <v>#DIV/0!</v>
      </c>
      <c r="H481" s="435" t="e">
        <f>AVERAGE(G481:G498)</f>
        <v>#DIV/0!</v>
      </c>
      <c r="I481" s="154" t="str">
        <f t="shared" ref="I481:I498" si="452">IFERROR(AVERAGE(P481,U481,Z481,AE481,AJ481,AO481,AT481),"")</f>
        <v/>
      </c>
      <c r="J481" s="154" t="str">
        <f t="shared" ref="J481:J498" si="453">IFERROR(AVERAGE(Q481,V481,AA481,AF481,AK481,AP481,AU481),"")</f>
        <v/>
      </c>
      <c r="K481" s="155" t="str">
        <f t="shared" ref="K481:K498" si="454">IFERROR(AVERAGE(R481,W481,AB481,AG481,AL481,AQ481,AV481),"")</f>
        <v/>
      </c>
      <c r="L481" s="437" t="str">
        <f>IFERROR(AVERAGE(K481:K498),"-")</f>
        <v>-</v>
      </c>
      <c r="M481" s="154" t="str">
        <f>IFERROR(RANK(K481, K$481:K$498),"")</f>
        <v/>
      </c>
      <c r="N481" s="463"/>
      <c r="O481" s="463"/>
      <c r="P481" s="95"/>
      <c r="Q481" s="152"/>
      <c r="R481" s="178" t="str">
        <f>IFERROR(Q481/P481,"")</f>
        <v/>
      </c>
      <c r="S481" s="95" t="str">
        <f>IFERROR(RANK(R481, R$481:R$498),"")</f>
        <v/>
      </c>
      <c r="T481" s="460" t="e">
        <f>AVERAGE(R481:R498)</f>
        <v>#DIV/0!</v>
      </c>
      <c r="U481" s="95"/>
      <c r="V481" s="152"/>
      <c r="W481" s="178" t="str">
        <f>IFERROR(V481/U481,"")</f>
        <v/>
      </c>
      <c r="X481" s="95" t="str">
        <f>IFERROR(RANK(W481, W$481:W$498),"")</f>
        <v/>
      </c>
      <c r="Y481" s="460" t="e">
        <f>AVERAGE(W481:W498)</f>
        <v>#DIV/0!</v>
      </c>
      <c r="Z481" s="95"/>
      <c r="AA481" s="152"/>
      <c r="AB481" s="178" t="str">
        <f>IFERROR(AA481/Z481,"")</f>
        <v/>
      </c>
      <c r="AC481" s="95" t="str">
        <f>IFERROR(RANK(AB481, AB$481:AB$498),"")</f>
        <v/>
      </c>
      <c r="AD481" s="460" t="e">
        <f>AVERAGE(AB481:AB498)</f>
        <v>#DIV/0!</v>
      </c>
      <c r="AE481" s="95"/>
      <c r="AF481" s="152"/>
      <c r="AG481" s="178" t="str">
        <f>IFERROR(AF481/AE481,"")</f>
        <v/>
      </c>
      <c r="AH481" s="95" t="str">
        <f>IFERROR(RANK(AG481, AG$481:AG$498),"")</f>
        <v/>
      </c>
      <c r="AI481" s="460" t="e">
        <f>AVERAGE(AG481:AG498)</f>
        <v>#DIV/0!</v>
      </c>
      <c r="AJ481" s="95"/>
      <c r="AK481" s="152"/>
      <c r="AL481" s="178" t="str">
        <f>IFERROR(AK481/AJ481,"")</f>
        <v/>
      </c>
      <c r="AM481" s="95" t="str">
        <f>IFERROR(RANK(AL481, AL$481:AL$498),"")</f>
        <v/>
      </c>
      <c r="AN481" s="460" t="e">
        <f>AVERAGE(AL481:AL498)</f>
        <v>#DIV/0!</v>
      </c>
      <c r="AO481" s="95"/>
      <c r="AP481" s="152"/>
      <c r="AQ481" s="178" t="str">
        <f>IFERROR(AP481/AO481,"")</f>
        <v/>
      </c>
      <c r="AR481" s="95" t="str">
        <f>IFERROR(RANK(AQ481, AQ$481:AQ$498),"")</f>
        <v/>
      </c>
      <c r="AS481" s="460" t="e">
        <f>AVERAGE(AQ481:AQ498)</f>
        <v>#DIV/0!</v>
      </c>
      <c r="AT481" s="95"/>
      <c r="AU481" s="152"/>
      <c r="AV481" s="178" t="str">
        <f>IFERROR(AU481/AT481,"")</f>
        <v/>
      </c>
      <c r="AW481" s="95" t="str">
        <f>IFERROR(RANK(AV481, AV$481:AV$498),"")</f>
        <v/>
      </c>
      <c r="AX481" s="460" t="e">
        <f>AVERAGE(AV481:AV498)</f>
        <v>#DIV/0!</v>
      </c>
    </row>
    <row r="482" spans="2:50">
      <c r="B482" s="435"/>
      <c r="C482" s="95">
        <f t="shared" ref="C482:C498" si="455">C459</f>
        <v>2</v>
      </c>
      <c r="D482" s="95"/>
      <c r="E482" s="95"/>
      <c r="F482" s="95"/>
      <c r="G482" s="178" t="e">
        <f t="shared" ref="G482:G497" si="456">F482/E482</f>
        <v>#DIV/0!</v>
      </c>
      <c r="H482" s="435"/>
      <c r="I482" s="154" t="str">
        <f t="shared" si="452"/>
        <v/>
      </c>
      <c r="J482" s="154" t="str">
        <f t="shared" si="453"/>
        <v/>
      </c>
      <c r="K482" s="155" t="str">
        <f t="shared" si="454"/>
        <v/>
      </c>
      <c r="L482" s="438"/>
      <c r="M482" s="154" t="str">
        <f t="shared" ref="M482:M498" si="457">IFERROR(RANK(K482, K$481:K$498),"")</f>
        <v/>
      </c>
      <c r="N482" s="463"/>
      <c r="O482" s="463"/>
      <c r="P482" s="95"/>
      <c r="Q482" s="152"/>
      <c r="R482" s="178" t="str">
        <f t="shared" ref="R482:R498" si="458">IFERROR(Q482/P482,"")</f>
        <v/>
      </c>
      <c r="S482" s="95" t="str">
        <f t="shared" ref="S482:S498" si="459">IFERROR(RANK(R482, R$481:R$498),"")</f>
        <v/>
      </c>
      <c r="T482" s="461"/>
      <c r="U482" s="95"/>
      <c r="V482" s="152"/>
      <c r="W482" s="178" t="str">
        <f t="shared" ref="W482:W498" si="460">IFERROR(V482/U482,"")</f>
        <v/>
      </c>
      <c r="X482" s="95" t="str">
        <f t="shared" ref="X482:X498" si="461">IFERROR(RANK(W482, W$481:W$498),"")</f>
        <v/>
      </c>
      <c r="Y482" s="461"/>
      <c r="Z482" s="95"/>
      <c r="AA482" s="152"/>
      <c r="AB482" s="178" t="str">
        <f t="shared" ref="AB482:AB498" si="462">IFERROR(AA482/Z482,"")</f>
        <v/>
      </c>
      <c r="AC482" s="95" t="str">
        <f t="shared" ref="AC482:AC498" si="463">IFERROR(RANK(AB482, AB$481:AB$498),"")</f>
        <v/>
      </c>
      <c r="AD482" s="461"/>
      <c r="AE482" s="95"/>
      <c r="AF482" s="152"/>
      <c r="AG482" s="178" t="str">
        <f t="shared" ref="AG482:AG498" si="464">IFERROR(AF482/AE482,"")</f>
        <v/>
      </c>
      <c r="AH482" s="95" t="str">
        <f t="shared" ref="AH482:AH498" si="465">IFERROR(RANK(AG482, AG$481:AG$498),"")</f>
        <v/>
      </c>
      <c r="AI482" s="461"/>
      <c r="AJ482" s="95"/>
      <c r="AK482" s="152"/>
      <c r="AL482" s="178" t="str">
        <f t="shared" ref="AL482:AL498" si="466">IFERROR(AK482/AJ482,"")</f>
        <v/>
      </c>
      <c r="AM482" s="95" t="str">
        <f t="shared" ref="AM482:AM498" si="467">IFERROR(RANK(AL482, AL$481:AL$498),"")</f>
        <v/>
      </c>
      <c r="AN482" s="461"/>
      <c r="AO482" s="95"/>
      <c r="AP482" s="152"/>
      <c r="AQ482" s="178" t="str">
        <f t="shared" ref="AQ482:AQ498" si="468">IFERROR(AP482/AO482,"")</f>
        <v/>
      </c>
      <c r="AR482" s="95" t="str">
        <f t="shared" ref="AR482:AR498" si="469">IFERROR(RANK(AQ482, AQ$481:AQ$498),"")</f>
        <v/>
      </c>
      <c r="AS482" s="461"/>
      <c r="AT482" s="95"/>
      <c r="AU482" s="152"/>
      <c r="AV482" s="178" t="str">
        <f t="shared" ref="AV482:AV498" si="470">IFERROR(AU482/AT482,"")</f>
        <v/>
      </c>
      <c r="AW482" s="95" t="str">
        <f t="shared" ref="AW482:AW498" si="471">IFERROR(RANK(AV482, AV$481:AV$498),"")</f>
        <v/>
      </c>
      <c r="AX482" s="461"/>
    </row>
    <row r="483" spans="2:50">
      <c r="B483" s="435"/>
      <c r="C483" s="95">
        <f t="shared" si="455"/>
        <v>3</v>
      </c>
      <c r="D483" s="95"/>
      <c r="E483" s="95"/>
      <c r="F483" s="95"/>
      <c r="G483" s="178" t="e">
        <f t="shared" si="456"/>
        <v>#DIV/0!</v>
      </c>
      <c r="H483" s="435"/>
      <c r="I483" s="154" t="str">
        <f t="shared" si="452"/>
        <v/>
      </c>
      <c r="J483" s="154" t="str">
        <f t="shared" si="453"/>
        <v/>
      </c>
      <c r="K483" s="155" t="str">
        <f t="shared" si="454"/>
        <v/>
      </c>
      <c r="L483" s="438"/>
      <c r="M483" s="154" t="str">
        <f t="shared" si="457"/>
        <v/>
      </c>
      <c r="N483" s="463"/>
      <c r="O483" s="463"/>
      <c r="P483" s="95"/>
      <c r="Q483" s="152"/>
      <c r="R483" s="178" t="str">
        <f t="shared" si="458"/>
        <v/>
      </c>
      <c r="S483" s="95" t="str">
        <f t="shared" si="459"/>
        <v/>
      </c>
      <c r="T483" s="461"/>
      <c r="U483" s="95"/>
      <c r="V483" s="152"/>
      <c r="W483" s="178" t="str">
        <f t="shared" si="460"/>
        <v/>
      </c>
      <c r="X483" s="95" t="str">
        <f t="shared" si="461"/>
        <v/>
      </c>
      <c r="Y483" s="461"/>
      <c r="Z483" s="95"/>
      <c r="AA483" s="152"/>
      <c r="AB483" s="178" t="str">
        <f t="shared" si="462"/>
        <v/>
      </c>
      <c r="AC483" s="95" t="str">
        <f t="shared" si="463"/>
        <v/>
      </c>
      <c r="AD483" s="461"/>
      <c r="AE483" s="95"/>
      <c r="AF483" s="152"/>
      <c r="AG483" s="178" t="str">
        <f t="shared" si="464"/>
        <v/>
      </c>
      <c r="AH483" s="95" t="str">
        <f t="shared" si="465"/>
        <v/>
      </c>
      <c r="AI483" s="461"/>
      <c r="AJ483" s="95"/>
      <c r="AK483" s="152"/>
      <c r="AL483" s="178" t="str">
        <f t="shared" si="466"/>
        <v/>
      </c>
      <c r="AM483" s="95" t="str">
        <f t="shared" si="467"/>
        <v/>
      </c>
      <c r="AN483" s="461"/>
      <c r="AO483" s="95"/>
      <c r="AP483" s="152"/>
      <c r="AQ483" s="178" t="str">
        <f t="shared" si="468"/>
        <v/>
      </c>
      <c r="AR483" s="95" t="str">
        <f t="shared" si="469"/>
        <v/>
      </c>
      <c r="AS483" s="461"/>
      <c r="AT483" s="95"/>
      <c r="AU483" s="152"/>
      <c r="AV483" s="178" t="str">
        <f t="shared" si="470"/>
        <v/>
      </c>
      <c r="AW483" s="95" t="str">
        <f t="shared" si="471"/>
        <v/>
      </c>
      <c r="AX483" s="461"/>
    </row>
    <row r="484" spans="2:50">
      <c r="B484" s="435"/>
      <c r="C484" s="95">
        <f t="shared" si="455"/>
        <v>4</v>
      </c>
      <c r="D484" s="95"/>
      <c r="E484" s="95"/>
      <c r="F484" s="95"/>
      <c r="G484" s="178" t="e">
        <f t="shared" si="456"/>
        <v>#DIV/0!</v>
      </c>
      <c r="H484" s="435"/>
      <c r="I484" s="154" t="str">
        <f t="shared" si="452"/>
        <v/>
      </c>
      <c r="J484" s="154" t="str">
        <f t="shared" si="453"/>
        <v/>
      </c>
      <c r="K484" s="155" t="str">
        <f t="shared" si="454"/>
        <v/>
      </c>
      <c r="L484" s="438"/>
      <c r="M484" s="154" t="str">
        <f t="shared" si="457"/>
        <v/>
      </c>
      <c r="N484" s="463"/>
      <c r="O484" s="463"/>
      <c r="P484" s="95"/>
      <c r="Q484" s="152"/>
      <c r="R484" s="178" t="str">
        <f t="shared" si="458"/>
        <v/>
      </c>
      <c r="S484" s="95" t="str">
        <f t="shared" si="459"/>
        <v/>
      </c>
      <c r="T484" s="461"/>
      <c r="U484" s="95"/>
      <c r="V484" s="152"/>
      <c r="W484" s="178" t="str">
        <f t="shared" si="460"/>
        <v/>
      </c>
      <c r="X484" s="95" t="str">
        <f t="shared" si="461"/>
        <v/>
      </c>
      <c r="Y484" s="461"/>
      <c r="Z484" s="95"/>
      <c r="AA484" s="152"/>
      <c r="AB484" s="178" t="str">
        <f t="shared" si="462"/>
        <v/>
      </c>
      <c r="AC484" s="95" t="str">
        <f t="shared" si="463"/>
        <v/>
      </c>
      <c r="AD484" s="461"/>
      <c r="AE484" s="95"/>
      <c r="AF484" s="152"/>
      <c r="AG484" s="178" t="str">
        <f t="shared" si="464"/>
        <v/>
      </c>
      <c r="AH484" s="95" t="str">
        <f t="shared" si="465"/>
        <v/>
      </c>
      <c r="AI484" s="461"/>
      <c r="AJ484" s="95"/>
      <c r="AK484" s="152"/>
      <c r="AL484" s="178" t="str">
        <f t="shared" si="466"/>
        <v/>
      </c>
      <c r="AM484" s="95" t="str">
        <f t="shared" si="467"/>
        <v/>
      </c>
      <c r="AN484" s="461"/>
      <c r="AO484" s="95"/>
      <c r="AP484" s="152"/>
      <c r="AQ484" s="178" t="str">
        <f t="shared" si="468"/>
        <v/>
      </c>
      <c r="AR484" s="95" t="str">
        <f t="shared" si="469"/>
        <v/>
      </c>
      <c r="AS484" s="461"/>
      <c r="AT484" s="95"/>
      <c r="AU484" s="152"/>
      <c r="AV484" s="178" t="str">
        <f t="shared" si="470"/>
        <v/>
      </c>
      <c r="AW484" s="95" t="str">
        <f t="shared" si="471"/>
        <v/>
      </c>
      <c r="AX484" s="461"/>
    </row>
    <row r="485" spans="2:50">
      <c r="B485" s="435"/>
      <c r="C485" s="95">
        <f t="shared" si="455"/>
        <v>5</v>
      </c>
      <c r="D485" s="95"/>
      <c r="E485" s="95"/>
      <c r="F485" s="95"/>
      <c r="G485" s="178" t="e">
        <f t="shared" si="456"/>
        <v>#DIV/0!</v>
      </c>
      <c r="H485" s="435"/>
      <c r="I485" s="154" t="str">
        <f t="shared" si="452"/>
        <v/>
      </c>
      <c r="J485" s="154" t="str">
        <f t="shared" si="453"/>
        <v/>
      </c>
      <c r="K485" s="155" t="str">
        <f t="shared" si="454"/>
        <v/>
      </c>
      <c r="L485" s="438"/>
      <c r="M485" s="154" t="str">
        <f t="shared" si="457"/>
        <v/>
      </c>
      <c r="N485" s="463"/>
      <c r="O485" s="463"/>
      <c r="P485" s="95"/>
      <c r="Q485" s="152"/>
      <c r="R485" s="178" t="str">
        <f t="shared" si="458"/>
        <v/>
      </c>
      <c r="S485" s="95" t="str">
        <f t="shared" si="459"/>
        <v/>
      </c>
      <c r="T485" s="461"/>
      <c r="U485" s="95"/>
      <c r="V485" s="152"/>
      <c r="W485" s="178" t="str">
        <f t="shared" si="460"/>
        <v/>
      </c>
      <c r="X485" s="95" t="str">
        <f t="shared" si="461"/>
        <v/>
      </c>
      <c r="Y485" s="461"/>
      <c r="Z485" s="95"/>
      <c r="AA485" s="152"/>
      <c r="AB485" s="178" t="str">
        <f t="shared" si="462"/>
        <v/>
      </c>
      <c r="AC485" s="95" t="str">
        <f t="shared" si="463"/>
        <v/>
      </c>
      <c r="AD485" s="461"/>
      <c r="AE485" s="95"/>
      <c r="AF485" s="152"/>
      <c r="AG485" s="178" t="str">
        <f t="shared" si="464"/>
        <v/>
      </c>
      <c r="AH485" s="95" t="str">
        <f t="shared" si="465"/>
        <v/>
      </c>
      <c r="AI485" s="461"/>
      <c r="AJ485" s="95"/>
      <c r="AK485" s="152"/>
      <c r="AL485" s="178" t="str">
        <f t="shared" si="466"/>
        <v/>
      </c>
      <c r="AM485" s="95" t="str">
        <f t="shared" si="467"/>
        <v/>
      </c>
      <c r="AN485" s="461"/>
      <c r="AO485" s="95"/>
      <c r="AP485" s="152"/>
      <c r="AQ485" s="178" t="str">
        <f t="shared" si="468"/>
        <v/>
      </c>
      <c r="AR485" s="95" t="str">
        <f t="shared" si="469"/>
        <v/>
      </c>
      <c r="AS485" s="461"/>
      <c r="AT485" s="95"/>
      <c r="AU485" s="152"/>
      <c r="AV485" s="178" t="str">
        <f t="shared" si="470"/>
        <v/>
      </c>
      <c r="AW485" s="95" t="str">
        <f t="shared" si="471"/>
        <v/>
      </c>
      <c r="AX485" s="461"/>
    </row>
    <row r="486" spans="2:50">
      <c r="B486" s="435"/>
      <c r="C486" s="95">
        <f t="shared" si="455"/>
        <v>6</v>
      </c>
      <c r="D486" s="95"/>
      <c r="E486" s="95"/>
      <c r="F486" s="95"/>
      <c r="G486" s="178" t="e">
        <f t="shared" si="456"/>
        <v>#DIV/0!</v>
      </c>
      <c r="H486" s="435"/>
      <c r="I486" s="154" t="str">
        <f t="shared" si="452"/>
        <v/>
      </c>
      <c r="J486" s="154" t="str">
        <f t="shared" si="453"/>
        <v/>
      </c>
      <c r="K486" s="155" t="str">
        <f t="shared" si="454"/>
        <v/>
      </c>
      <c r="L486" s="438"/>
      <c r="M486" s="154" t="str">
        <f t="shared" si="457"/>
        <v/>
      </c>
      <c r="N486" s="463"/>
      <c r="O486" s="463"/>
      <c r="P486" s="95"/>
      <c r="Q486" s="152"/>
      <c r="R486" s="178" t="str">
        <f t="shared" si="458"/>
        <v/>
      </c>
      <c r="S486" s="95" t="str">
        <f t="shared" si="459"/>
        <v/>
      </c>
      <c r="T486" s="461"/>
      <c r="U486" s="95"/>
      <c r="V486" s="152"/>
      <c r="W486" s="178" t="str">
        <f t="shared" si="460"/>
        <v/>
      </c>
      <c r="X486" s="95" t="str">
        <f t="shared" si="461"/>
        <v/>
      </c>
      <c r="Y486" s="461"/>
      <c r="Z486" s="95"/>
      <c r="AA486" s="152"/>
      <c r="AB486" s="178" t="str">
        <f t="shared" si="462"/>
        <v/>
      </c>
      <c r="AC486" s="95" t="str">
        <f t="shared" si="463"/>
        <v/>
      </c>
      <c r="AD486" s="461"/>
      <c r="AE486" s="95"/>
      <c r="AF486" s="152"/>
      <c r="AG486" s="178" t="str">
        <f t="shared" si="464"/>
        <v/>
      </c>
      <c r="AH486" s="95" t="str">
        <f t="shared" si="465"/>
        <v/>
      </c>
      <c r="AI486" s="461"/>
      <c r="AJ486" s="95"/>
      <c r="AK486" s="152"/>
      <c r="AL486" s="178" t="str">
        <f t="shared" si="466"/>
        <v/>
      </c>
      <c r="AM486" s="95" t="str">
        <f t="shared" si="467"/>
        <v/>
      </c>
      <c r="AN486" s="461"/>
      <c r="AO486" s="95"/>
      <c r="AP486" s="152"/>
      <c r="AQ486" s="178" t="str">
        <f t="shared" si="468"/>
        <v/>
      </c>
      <c r="AR486" s="95" t="str">
        <f t="shared" si="469"/>
        <v/>
      </c>
      <c r="AS486" s="461"/>
      <c r="AT486" s="95"/>
      <c r="AU486" s="152"/>
      <c r="AV486" s="178" t="str">
        <f t="shared" si="470"/>
        <v/>
      </c>
      <c r="AW486" s="95" t="str">
        <f t="shared" si="471"/>
        <v/>
      </c>
      <c r="AX486" s="461"/>
    </row>
    <row r="487" spans="2:50">
      <c r="B487" s="435"/>
      <c r="C487" s="95">
        <f t="shared" si="455"/>
        <v>7</v>
      </c>
      <c r="D487" s="95"/>
      <c r="E487" s="95"/>
      <c r="F487" s="95"/>
      <c r="G487" s="178" t="e">
        <f t="shared" si="456"/>
        <v>#DIV/0!</v>
      </c>
      <c r="H487" s="435"/>
      <c r="I487" s="154" t="str">
        <f t="shared" si="452"/>
        <v/>
      </c>
      <c r="J487" s="154" t="str">
        <f t="shared" si="453"/>
        <v/>
      </c>
      <c r="K487" s="155" t="str">
        <f t="shared" si="454"/>
        <v/>
      </c>
      <c r="L487" s="438"/>
      <c r="M487" s="154" t="str">
        <f t="shared" si="457"/>
        <v/>
      </c>
      <c r="N487" s="463"/>
      <c r="O487" s="463"/>
      <c r="P487" s="95"/>
      <c r="Q487" s="152"/>
      <c r="R487" s="178" t="str">
        <f t="shared" si="458"/>
        <v/>
      </c>
      <c r="S487" s="95" t="str">
        <f t="shared" si="459"/>
        <v/>
      </c>
      <c r="T487" s="461"/>
      <c r="U487" s="95"/>
      <c r="V487" s="152"/>
      <c r="W487" s="178" t="str">
        <f t="shared" si="460"/>
        <v/>
      </c>
      <c r="X487" s="95" t="str">
        <f t="shared" si="461"/>
        <v/>
      </c>
      <c r="Y487" s="461"/>
      <c r="Z487" s="95"/>
      <c r="AA487" s="152"/>
      <c r="AB487" s="178" t="str">
        <f t="shared" si="462"/>
        <v/>
      </c>
      <c r="AC487" s="95" t="str">
        <f t="shared" si="463"/>
        <v/>
      </c>
      <c r="AD487" s="461"/>
      <c r="AE487" s="95"/>
      <c r="AF487" s="152"/>
      <c r="AG487" s="178" t="str">
        <f t="shared" si="464"/>
        <v/>
      </c>
      <c r="AH487" s="95" t="str">
        <f t="shared" si="465"/>
        <v/>
      </c>
      <c r="AI487" s="461"/>
      <c r="AJ487" s="95"/>
      <c r="AK487" s="152"/>
      <c r="AL487" s="178" t="str">
        <f t="shared" si="466"/>
        <v/>
      </c>
      <c r="AM487" s="95" t="str">
        <f t="shared" si="467"/>
        <v/>
      </c>
      <c r="AN487" s="461"/>
      <c r="AO487" s="95"/>
      <c r="AP487" s="152"/>
      <c r="AQ487" s="178" t="str">
        <f t="shared" si="468"/>
        <v/>
      </c>
      <c r="AR487" s="95" t="str">
        <f t="shared" si="469"/>
        <v/>
      </c>
      <c r="AS487" s="461"/>
      <c r="AT487" s="95"/>
      <c r="AU487" s="152"/>
      <c r="AV487" s="178" t="str">
        <f t="shared" si="470"/>
        <v/>
      </c>
      <c r="AW487" s="95" t="str">
        <f t="shared" si="471"/>
        <v/>
      </c>
      <c r="AX487" s="461"/>
    </row>
    <row r="488" spans="2:50">
      <c r="B488" s="435"/>
      <c r="C488" s="95">
        <f t="shared" si="455"/>
        <v>8</v>
      </c>
      <c r="D488" s="95"/>
      <c r="E488" s="95"/>
      <c r="F488" s="95"/>
      <c r="G488" s="178" t="e">
        <f t="shared" si="456"/>
        <v>#DIV/0!</v>
      </c>
      <c r="H488" s="435"/>
      <c r="I488" s="154" t="str">
        <f t="shared" si="452"/>
        <v/>
      </c>
      <c r="J488" s="154" t="str">
        <f t="shared" si="453"/>
        <v/>
      </c>
      <c r="K488" s="155" t="str">
        <f t="shared" si="454"/>
        <v/>
      </c>
      <c r="L488" s="438"/>
      <c r="M488" s="154" t="str">
        <f t="shared" si="457"/>
        <v/>
      </c>
      <c r="N488" s="463"/>
      <c r="O488" s="463"/>
      <c r="P488" s="95"/>
      <c r="Q488" s="152"/>
      <c r="R488" s="178" t="str">
        <f t="shared" si="458"/>
        <v/>
      </c>
      <c r="S488" s="95" t="str">
        <f t="shared" si="459"/>
        <v/>
      </c>
      <c r="T488" s="461"/>
      <c r="U488" s="95"/>
      <c r="V488" s="152"/>
      <c r="W488" s="178" t="str">
        <f t="shared" si="460"/>
        <v/>
      </c>
      <c r="X488" s="95" t="str">
        <f t="shared" si="461"/>
        <v/>
      </c>
      <c r="Y488" s="461"/>
      <c r="Z488" s="95"/>
      <c r="AA488" s="152"/>
      <c r="AB488" s="178" t="str">
        <f t="shared" si="462"/>
        <v/>
      </c>
      <c r="AC488" s="95" t="str">
        <f t="shared" si="463"/>
        <v/>
      </c>
      <c r="AD488" s="461"/>
      <c r="AE488" s="95"/>
      <c r="AF488" s="152"/>
      <c r="AG488" s="178" t="str">
        <f t="shared" si="464"/>
        <v/>
      </c>
      <c r="AH488" s="95" t="str">
        <f t="shared" si="465"/>
        <v/>
      </c>
      <c r="AI488" s="461"/>
      <c r="AJ488" s="95"/>
      <c r="AK488" s="152"/>
      <c r="AL488" s="178" t="str">
        <f t="shared" si="466"/>
        <v/>
      </c>
      <c r="AM488" s="95" t="str">
        <f t="shared" si="467"/>
        <v/>
      </c>
      <c r="AN488" s="461"/>
      <c r="AO488" s="95"/>
      <c r="AP488" s="152"/>
      <c r="AQ488" s="178" t="str">
        <f t="shared" si="468"/>
        <v/>
      </c>
      <c r="AR488" s="95" t="str">
        <f t="shared" si="469"/>
        <v/>
      </c>
      <c r="AS488" s="461"/>
      <c r="AT488" s="95"/>
      <c r="AU488" s="152"/>
      <c r="AV488" s="178" t="str">
        <f t="shared" si="470"/>
        <v/>
      </c>
      <c r="AW488" s="95" t="str">
        <f t="shared" si="471"/>
        <v/>
      </c>
      <c r="AX488" s="461"/>
    </row>
    <row r="489" spans="2:50">
      <c r="B489" s="435"/>
      <c r="C489" s="95">
        <f t="shared" si="455"/>
        <v>9</v>
      </c>
      <c r="D489" s="95"/>
      <c r="E489" s="95"/>
      <c r="F489" s="95"/>
      <c r="G489" s="178" t="e">
        <f t="shared" si="456"/>
        <v>#DIV/0!</v>
      </c>
      <c r="H489" s="435"/>
      <c r="I489" s="154" t="str">
        <f t="shared" si="452"/>
        <v/>
      </c>
      <c r="J489" s="154" t="str">
        <f t="shared" si="453"/>
        <v/>
      </c>
      <c r="K489" s="155" t="str">
        <f t="shared" si="454"/>
        <v/>
      </c>
      <c r="L489" s="438"/>
      <c r="M489" s="154" t="str">
        <f t="shared" si="457"/>
        <v/>
      </c>
      <c r="N489" s="463"/>
      <c r="O489" s="463"/>
      <c r="P489" s="95"/>
      <c r="Q489" s="152"/>
      <c r="R489" s="178" t="str">
        <f t="shared" si="458"/>
        <v/>
      </c>
      <c r="S489" s="95" t="str">
        <f t="shared" si="459"/>
        <v/>
      </c>
      <c r="T489" s="461"/>
      <c r="U489" s="95"/>
      <c r="V489" s="152"/>
      <c r="W489" s="178" t="str">
        <f t="shared" si="460"/>
        <v/>
      </c>
      <c r="X489" s="95" t="str">
        <f t="shared" si="461"/>
        <v/>
      </c>
      <c r="Y489" s="461"/>
      <c r="Z489" s="95"/>
      <c r="AA489" s="152"/>
      <c r="AB489" s="178" t="str">
        <f t="shared" si="462"/>
        <v/>
      </c>
      <c r="AC489" s="95" t="str">
        <f t="shared" si="463"/>
        <v/>
      </c>
      <c r="AD489" s="461"/>
      <c r="AE489" s="95"/>
      <c r="AF489" s="152"/>
      <c r="AG489" s="178" t="str">
        <f t="shared" si="464"/>
        <v/>
      </c>
      <c r="AH489" s="95" t="str">
        <f t="shared" si="465"/>
        <v/>
      </c>
      <c r="AI489" s="461"/>
      <c r="AJ489" s="95"/>
      <c r="AK489" s="152"/>
      <c r="AL489" s="178" t="str">
        <f t="shared" si="466"/>
        <v/>
      </c>
      <c r="AM489" s="95" t="str">
        <f t="shared" si="467"/>
        <v/>
      </c>
      <c r="AN489" s="461"/>
      <c r="AO489" s="95"/>
      <c r="AP489" s="152"/>
      <c r="AQ489" s="178" t="str">
        <f t="shared" si="468"/>
        <v/>
      </c>
      <c r="AR489" s="95" t="str">
        <f t="shared" si="469"/>
        <v/>
      </c>
      <c r="AS489" s="461"/>
      <c r="AT489" s="95"/>
      <c r="AU489" s="152"/>
      <c r="AV489" s="178" t="str">
        <f t="shared" si="470"/>
        <v/>
      </c>
      <c r="AW489" s="95" t="str">
        <f t="shared" si="471"/>
        <v/>
      </c>
      <c r="AX489" s="461"/>
    </row>
    <row r="490" spans="2:50">
      <c r="B490" s="435"/>
      <c r="C490" s="95">
        <f t="shared" si="455"/>
        <v>10</v>
      </c>
      <c r="D490" s="95"/>
      <c r="E490" s="95"/>
      <c r="F490" s="95"/>
      <c r="G490" s="178" t="e">
        <f t="shared" si="456"/>
        <v>#DIV/0!</v>
      </c>
      <c r="H490" s="435"/>
      <c r="I490" s="154" t="str">
        <f t="shared" si="452"/>
        <v/>
      </c>
      <c r="J490" s="154" t="str">
        <f t="shared" si="453"/>
        <v/>
      </c>
      <c r="K490" s="155" t="str">
        <f t="shared" si="454"/>
        <v/>
      </c>
      <c r="L490" s="438"/>
      <c r="M490" s="154" t="str">
        <f t="shared" si="457"/>
        <v/>
      </c>
      <c r="N490" s="463"/>
      <c r="O490" s="463"/>
      <c r="P490" s="95"/>
      <c r="Q490" s="152"/>
      <c r="R490" s="178" t="str">
        <f t="shared" si="458"/>
        <v/>
      </c>
      <c r="S490" s="95" t="str">
        <f t="shared" si="459"/>
        <v/>
      </c>
      <c r="T490" s="461"/>
      <c r="U490" s="95"/>
      <c r="V490" s="152"/>
      <c r="W490" s="178" t="str">
        <f t="shared" si="460"/>
        <v/>
      </c>
      <c r="X490" s="95" t="str">
        <f t="shared" si="461"/>
        <v/>
      </c>
      <c r="Y490" s="461"/>
      <c r="Z490" s="95"/>
      <c r="AA490" s="152"/>
      <c r="AB490" s="178" t="str">
        <f t="shared" si="462"/>
        <v/>
      </c>
      <c r="AC490" s="95" t="str">
        <f t="shared" si="463"/>
        <v/>
      </c>
      <c r="AD490" s="461"/>
      <c r="AE490" s="95"/>
      <c r="AF490" s="152"/>
      <c r="AG490" s="178" t="str">
        <f t="shared" si="464"/>
        <v/>
      </c>
      <c r="AH490" s="95" t="str">
        <f t="shared" si="465"/>
        <v/>
      </c>
      <c r="AI490" s="461"/>
      <c r="AJ490" s="95"/>
      <c r="AK490" s="152"/>
      <c r="AL490" s="178" t="str">
        <f t="shared" si="466"/>
        <v/>
      </c>
      <c r="AM490" s="95" t="str">
        <f t="shared" si="467"/>
        <v/>
      </c>
      <c r="AN490" s="461"/>
      <c r="AO490" s="95"/>
      <c r="AP490" s="152"/>
      <c r="AQ490" s="178" t="str">
        <f t="shared" si="468"/>
        <v/>
      </c>
      <c r="AR490" s="95" t="str">
        <f t="shared" si="469"/>
        <v/>
      </c>
      <c r="AS490" s="461"/>
      <c r="AT490" s="95"/>
      <c r="AU490" s="152"/>
      <c r="AV490" s="178" t="str">
        <f t="shared" si="470"/>
        <v/>
      </c>
      <c r="AW490" s="95" t="str">
        <f t="shared" si="471"/>
        <v/>
      </c>
      <c r="AX490" s="461"/>
    </row>
    <row r="491" spans="2:50">
      <c r="B491" s="435"/>
      <c r="C491" s="95">
        <f t="shared" si="455"/>
        <v>11</v>
      </c>
      <c r="D491" s="95"/>
      <c r="E491" s="95"/>
      <c r="F491" s="95"/>
      <c r="G491" s="178" t="e">
        <f t="shared" si="456"/>
        <v>#DIV/0!</v>
      </c>
      <c r="H491" s="435"/>
      <c r="I491" s="154" t="str">
        <f t="shared" si="452"/>
        <v/>
      </c>
      <c r="J491" s="154" t="str">
        <f t="shared" si="453"/>
        <v/>
      </c>
      <c r="K491" s="155" t="str">
        <f t="shared" si="454"/>
        <v/>
      </c>
      <c r="L491" s="438"/>
      <c r="M491" s="154" t="str">
        <f t="shared" si="457"/>
        <v/>
      </c>
      <c r="N491" s="463"/>
      <c r="O491" s="463"/>
      <c r="P491" s="95"/>
      <c r="Q491" s="152"/>
      <c r="R491" s="178" t="str">
        <f t="shared" si="458"/>
        <v/>
      </c>
      <c r="S491" s="95" t="str">
        <f t="shared" si="459"/>
        <v/>
      </c>
      <c r="T491" s="461"/>
      <c r="U491" s="95"/>
      <c r="V491" s="152"/>
      <c r="W491" s="178" t="str">
        <f t="shared" si="460"/>
        <v/>
      </c>
      <c r="X491" s="95" t="str">
        <f t="shared" si="461"/>
        <v/>
      </c>
      <c r="Y491" s="461"/>
      <c r="Z491" s="95"/>
      <c r="AA491" s="152"/>
      <c r="AB491" s="178" t="str">
        <f t="shared" si="462"/>
        <v/>
      </c>
      <c r="AC491" s="95" t="str">
        <f t="shared" si="463"/>
        <v/>
      </c>
      <c r="AD491" s="461"/>
      <c r="AE491" s="95"/>
      <c r="AF491" s="152"/>
      <c r="AG491" s="178" t="str">
        <f t="shared" si="464"/>
        <v/>
      </c>
      <c r="AH491" s="95" t="str">
        <f t="shared" si="465"/>
        <v/>
      </c>
      <c r="AI491" s="461"/>
      <c r="AJ491" s="95"/>
      <c r="AK491" s="152"/>
      <c r="AL491" s="178" t="str">
        <f t="shared" si="466"/>
        <v/>
      </c>
      <c r="AM491" s="95" t="str">
        <f t="shared" si="467"/>
        <v/>
      </c>
      <c r="AN491" s="461"/>
      <c r="AO491" s="95"/>
      <c r="AP491" s="152"/>
      <c r="AQ491" s="178" t="str">
        <f t="shared" si="468"/>
        <v/>
      </c>
      <c r="AR491" s="95" t="str">
        <f t="shared" si="469"/>
        <v/>
      </c>
      <c r="AS491" s="461"/>
      <c r="AT491" s="95"/>
      <c r="AU491" s="152"/>
      <c r="AV491" s="178" t="str">
        <f t="shared" si="470"/>
        <v/>
      </c>
      <c r="AW491" s="95" t="str">
        <f t="shared" si="471"/>
        <v/>
      </c>
      <c r="AX491" s="461"/>
    </row>
    <row r="492" spans="2:50">
      <c r="B492" s="435"/>
      <c r="C492" s="95">
        <f t="shared" si="455"/>
        <v>12</v>
      </c>
      <c r="D492" s="95"/>
      <c r="E492" s="95"/>
      <c r="F492" s="95"/>
      <c r="G492" s="178" t="e">
        <f t="shared" si="456"/>
        <v>#DIV/0!</v>
      </c>
      <c r="H492" s="435"/>
      <c r="I492" s="154" t="str">
        <f t="shared" si="452"/>
        <v/>
      </c>
      <c r="J492" s="154" t="str">
        <f t="shared" si="453"/>
        <v/>
      </c>
      <c r="K492" s="155" t="str">
        <f t="shared" si="454"/>
        <v/>
      </c>
      <c r="L492" s="438"/>
      <c r="M492" s="154" t="str">
        <f t="shared" si="457"/>
        <v/>
      </c>
      <c r="N492" s="463"/>
      <c r="O492" s="463"/>
      <c r="P492" s="95"/>
      <c r="Q492" s="152"/>
      <c r="R492" s="178" t="str">
        <f t="shared" si="458"/>
        <v/>
      </c>
      <c r="S492" s="95" t="str">
        <f t="shared" si="459"/>
        <v/>
      </c>
      <c r="T492" s="461"/>
      <c r="U492" s="95"/>
      <c r="V492" s="152"/>
      <c r="W492" s="178" t="str">
        <f t="shared" si="460"/>
        <v/>
      </c>
      <c r="X492" s="95" t="str">
        <f t="shared" si="461"/>
        <v/>
      </c>
      <c r="Y492" s="461"/>
      <c r="Z492" s="95"/>
      <c r="AA492" s="152"/>
      <c r="AB492" s="178" t="str">
        <f t="shared" si="462"/>
        <v/>
      </c>
      <c r="AC492" s="95" t="str">
        <f t="shared" si="463"/>
        <v/>
      </c>
      <c r="AD492" s="461"/>
      <c r="AE492" s="95"/>
      <c r="AF492" s="152"/>
      <c r="AG492" s="178" t="str">
        <f t="shared" si="464"/>
        <v/>
      </c>
      <c r="AH492" s="95" t="str">
        <f t="shared" si="465"/>
        <v/>
      </c>
      <c r="AI492" s="461"/>
      <c r="AJ492" s="95"/>
      <c r="AK492" s="152"/>
      <c r="AL492" s="178" t="str">
        <f t="shared" si="466"/>
        <v/>
      </c>
      <c r="AM492" s="95" t="str">
        <f t="shared" si="467"/>
        <v/>
      </c>
      <c r="AN492" s="461"/>
      <c r="AO492" s="95"/>
      <c r="AP492" s="152"/>
      <c r="AQ492" s="178" t="str">
        <f t="shared" si="468"/>
        <v/>
      </c>
      <c r="AR492" s="95" t="str">
        <f t="shared" si="469"/>
        <v/>
      </c>
      <c r="AS492" s="461"/>
      <c r="AT492" s="95"/>
      <c r="AU492" s="152"/>
      <c r="AV492" s="178" t="str">
        <f t="shared" si="470"/>
        <v/>
      </c>
      <c r="AW492" s="95" t="str">
        <f t="shared" si="471"/>
        <v/>
      </c>
      <c r="AX492" s="461"/>
    </row>
    <row r="493" spans="2:50">
      <c r="B493" s="435"/>
      <c r="C493" s="95">
        <f t="shared" si="455"/>
        <v>13</v>
      </c>
      <c r="D493" s="95"/>
      <c r="E493" s="95"/>
      <c r="F493" s="95"/>
      <c r="G493" s="178" t="e">
        <f t="shared" si="456"/>
        <v>#DIV/0!</v>
      </c>
      <c r="H493" s="435"/>
      <c r="I493" s="154" t="str">
        <f t="shared" si="452"/>
        <v/>
      </c>
      <c r="J493" s="154" t="str">
        <f t="shared" si="453"/>
        <v/>
      </c>
      <c r="K493" s="155" t="str">
        <f t="shared" si="454"/>
        <v/>
      </c>
      <c r="L493" s="438"/>
      <c r="M493" s="154" t="str">
        <f t="shared" si="457"/>
        <v/>
      </c>
      <c r="N493" s="463"/>
      <c r="O493" s="463"/>
      <c r="P493" s="95"/>
      <c r="Q493" s="152"/>
      <c r="R493" s="178" t="str">
        <f t="shared" si="458"/>
        <v/>
      </c>
      <c r="S493" s="95" t="str">
        <f t="shared" si="459"/>
        <v/>
      </c>
      <c r="T493" s="461"/>
      <c r="U493" s="95"/>
      <c r="V493" s="152"/>
      <c r="W493" s="178" t="str">
        <f t="shared" si="460"/>
        <v/>
      </c>
      <c r="X493" s="95" t="str">
        <f t="shared" si="461"/>
        <v/>
      </c>
      <c r="Y493" s="461"/>
      <c r="Z493" s="95"/>
      <c r="AA493" s="152"/>
      <c r="AB493" s="178" t="str">
        <f t="shared" si="462"/>
        <v/>
      </c>
      <c r="AC493" s="95" t="str">
        <f t="shared" si="463"/>
        <v/>
      </c>
      <c r="AD493" s="461"/>
      <c r="AE493" s="95"/>
      <c r="AF493" s="152"/>
      <c r="AG493" s="178" t="str">
        <f t="shared" si="464"/>
        <v/>
      </c>
      <c r="AH493" s="95" t="str">
        <f t="shared" si="465"/>
        <v/>
      </c>
      <c r="AI493" s="461"/>
      <c r="AJ493" s="95"/>
      <c r="AK493" s="152"/>
      <c r="AL493" s="178" t="str">
        <f t="shared" si="466"/>
        <v/>
      </c>
      <c r="AM493" s="95" t="str">
        <f t="shared" si="467"/>
        <v/>
      </c>
      <c r="AN493" s="461"/>
      <c r="AO493" s="95"/>
      <c r="AP493" s="152"/>
      <c r="AQ493" s="178" t="str">
        <f t="shared" si="468"/>
        <v/>
      </c>
      <c r="AR493" s="95" t="str">
        <f t="shared" si="469"/>
        <v/>
      </c>
      <c r="AS493" s="461"/>
      <c r="AT493" s="95"/>
      <c r="AU493" s="152"/>
      <c r="AV493" s="178" t="str">
        <f t="shared" si="470"/>
        <v/>
      </c>
      <c r="AW493" s="95" t="str">
        <f t="shared" si="471"/>
        <v/>
      </c>
      <c r="AX493" s="461"/>
    </row>
    <row r="494" spans="2:50">
      <c r="B494" s="435"/>
      <c r="C494" s="95">
        <f t="shared" si="455"/>
        <v>14</v>
      </c>
      <c r="D494" s="95"/>
      <c r="E494" s="95"/>
      <c r="F494" s="95"/>
      <c r="G494" s="178" t="e">
        <f t="shared" si="456"/>
        <v>#DIV/0!</v>
      </c>
      <c r="H494" s="435"/>
      <c r="I494" s="154" t="str">
        <f t="shared" si="452"/>
        <v/>
      </c>
      <c r="J494" s="154" t="str">
        <f t="shared" si="453"/>
        <v/>
      </c>
      <c r="K494" s="155" t="str">
        <f t="shared" si="454"/>
        <v/>
      </c>
      <c r="L494" s="438"/>
      <c r="M494" s="154" t="str">
        <f t="shared" si="457"/>
        <v/>
      </c>
      <c r="N494" s="463"/>
      <c r="O494" s="463"/>
      <c r="P494" s="95"/>
      <c r="Q494" s="152"/>
      <c r="R494" s="178" t="str">
        <f t="shared" si="458"/>
        <v/>
      </c>
      <c r="S494" s="95" t="str">
        <f t="shared" si="459"/>
        <v/>
      </c>
      <c r="T494" s="461"/>
      <c r="U494" s="95"/>
      <c r="V494" s="152"/>
      <c r="W494" s="178" t="str">
        <f t="shared" si="460"/>
        <v/>
      </c>
      <c r="X494" s="95" t="str">
        <f t="shared" si="461"/>
        <v/>
      </c>
      <c r="Y494" s="461"/>
      <c r="Z494" s="95"/>
      <c r="AA494" s="152"/>
      <c r="AB494" s="178" t="str">
        <f t="shared" si="462"/>
        <v/>
      </c>
      <c r="AC494" s="95" t="str">
        <f t="shared" si="463"/>
        <v/>
      </c>
      <c r="AD494" s="461"/>
      <c r="AE494" s="95"/>
      <c r="AF494" s="152"/>
      <c r="AG494" s="178" t="str">
        <f t="shared" si="464"/>
        <v/>
      </c>
      <c r="AH494" s="95" t="str">
        <f t="shared" si="465"/>
        <v/>
      </c>
      <c r="AI494" s="461"/>
      <c r="AJ494" s="95"/>
      <c r="AK494" s="152"/>
      <c r="AL494" s="178" t="str">
        <f t="shared" si="466"/>
        <v/>
      </c>
      <c r="AM494" s="95" t="str">
        <f t="shared" si="467"/>
        <v/>
      </c>
      <c r="AN494" s="461"/>
      <c r="AO494" s="95"/>
      <c r="AP494" s="152"/>
      <c r="AQ494" s="178" t="str">
        <f t="shared" si="468"/>
        <v/>
      </c>
      <c r="AR494" s="95" t="str">
        <f t="shared" si="469"/>
        <v/>
      </c>
      <c r="AS494" s="461"/>
      <c r="AT494" s="95"/>
      <c r="AU494" s="152"/>
      <c r="AV494" s="178" t="str">
        <f t="shared" si="470"/>
        <v/>
      </c>
      <c r="AW494" s="95" t="str">
        <f t="shared" si="471"/>
        <v/>
      </c>
      <c r="AX494" s="461"/>
    </row>
    <row r="495" spans="2:50">
      <c r="B495" s="435"/>
      <c r="C495" s="95">
        <f t="shared" si="455"/>
        <v>15</v>
      </c>
      <c r="D495" s="95"/>
      <c r="E495" s="95"/>
      <c r="F495" s="95"/>
      <c r="G495" s="178" t="e">
        <f t="shared" si="456"/>
        <v>#DIV/0!</v>
      </c>
      <c r="H495" s="435"/>
      <c r="I495" s="154" t="str">
        <f t="shared" si="452"/>
        <v/>
      </c>
      <c r="J495" s="154" t="str">
        <f t="shared" si="453"/>
        <v/>
      </c>
      <c r="K495" s="155" t="str">
        <f t="shared" si="454"/>
        <v/>
      </c>
      <c r="L495" s="438"/>
      <c r="M495" s="154" t="str">
        <f t="shared" si="457"/>
        <v/>
      </c>
      <c r="N495" s="463"/>
      <c r="O495" s="463"/>
      <c r="P495" s="95"/>
      <c r="Q495" s="152"/>
      <c r="R495" s="178" t="str">
        <f t="shared" si="458"/>
        <v/>
      </c>
      <c r="S495" s="95" t="str">
        <f t="shared" si="459"/>
        <v/>
      </c>
      <c r="T495" s="461"/>
      <c r="U495" s="95"/>
      <c r="V495" s="152"/>
      <c r="W495" s="178" t="str">
        <f t="shared" si="460"/>
        <v/>
      </c>
      <c r="X495" s="95" t="str">
        <f t="shared" si="461"/>
        <v/>
      </c>
      <c r="Y495" s="461"/>
      <c r="Z495" s="95"/>
      <c r="AA495" s="152"/>
      <c r="AB495" s="178" t="str">
        <f t="shared" si="462"/>
        <v/>
      </c>
      <c r="AC495" s="95" t="str">
        <f t="shared" si="463"/>
        <v/>
      </c>
      <c r="AD495" s="461"/>
      <c r="AE495" s="95"/>
      <c r="AF495" s="152"/>
      <c r="AG495" s="178" t="str">
        <f t="shared" si="464"/>
        <v/>
      </c>
      <c r="AH495" s="95" t="str">
        <f t="shared" si="465"/>
        <v/>
      </c>
      <c r="AI495" s="461"/>
      <c r="AJ495" s="95"/>
      <c r="AK495" s="152"/>
      <c r="AL495" s="178" t="str">
        <f t="shared" si="466"/>
        <v/>
      </c>
      <c r="AM495" s="95" t="str">
        <f t="shared" si="467"/>
        <v/>
      </c>
      <c r="AN495" s="461"/>
      <c r="AO495" s="95"/>
      <c r="AP495" s="152"/>
      <c r="AQ495" s="178" t="str">
        <f t="shared" si="468"/>
        <v/>
      </c>
      <c r="AR495" s="95" t="str">
        <f t="shared" si="469"/>
        <v/>
      </c>
      <c r="AS495" s="461"/>
      <c r="AT495" s="95"/>
      <c r="AU495" s="152"/>
      <c r="AV495" s="178" t="str">
        <f t="shared" si="470"/>
        <v/>
      </c>
      <c r="AW495" s="95" t="str">
        <f t="shared" si="471"/>
        <v/>
      </c>
      <c r="AX495" s="461"/>
    </row>
    <row r="496" spans="2:50">
      <c r="B496" s="435"/>
      <c r="C496" s="95">
        <f t="shared" si="455"/>
        <v>16</v>
      </c>
      <c r="D496" s="95"/>
      <c r="E496" s="95"/>
      <c r="F496" s="95"/>
      <c r="G496" s="178" t="e">
        <f t="shared" si="456"/>
        <v>#DIV/0!</v>
      </c>
      <c r="H496" s="435"/>
      <c r="I496" s="154" t="str">
        <f t="shared" si="452"/>
        <v/>
      </c>
      <c r="J496" s="154" t="str">
        <f t="shared" si="453"/>
        <v/>
      </c>
      <c r="K496" s="155" t="str">
        <f t="shared" si="454"/>
        <v/>
      </c>
      <c r="L496" s="438"/>
      <c r="M496" s="154" t="str">
        <f t="shared" si="457"/>
        <v/>
      </c>
      <c r="N496" s="463"/>
      <c r="O496" s="463"/>
      <c r="P496" s="95"/>
      <c r="Q496" s="152"/>
      <c r="R496" s="178" t="str">
        <f t="shared" si="458"/>
        <v/>
      </c>
      <c r="S496" s="95" t="str">
        <f t="shared" si="459"/>
        <v/>
      </c>
      <c r="T496" s="461"/>
      <c r="U496" s="95"/>
      <c r="V496" s="152"/>
      <c r="W496" s="178" t="str">
        <f t="shared" si="460"/>
        <v/>
      </c>
      <c r="X496" s="95" t="str">
        <f t="shared" si="461"/>
        <v/>
      </c>
      <c r="Y496" s="461"/>
      <c r="Z496" s="95"/>
      <c r="AA496" s="152"/>
      <c r="AB496" s="178" t="str">
        <f t="shared" si="462"/>
        <v/>
      </c>
      <c r="AC496" s="95" t="str">
        <f t="shared" si="463"/>
        <v/>
      </c>
      <c r="AD496" s="461"/>
      <c r="AE496" s="95"/>
      <c r="AF496" s="152"/>
      <c r="AG496" s="178" t="str">
        <f t="shared" si="464"/>
        <v/>
      </c>
      <c r="AH496" s="95" t="str">
        <f t="shared" si="465"/>
        <v/>
      </c>
      <c r="AI496" s="461"/>
      <c r="AJ496" s="95"/>
      <c r="AK496" s="152"/>
      <c r="AL496" s="178" t="str">
        <f t="shared" si="466"/>
        <v/>
      </c>
      <c r="AM496" s="95" t="str">
        <f t="shared" si="467"/>
        <v/>
      </c>
      <c r="AN496" s="461"/>
      <c r="AO496" s="95"/>
      <c r="AP496" s="152"/>
      <c r="AQ496" s="178" t="str">
        <f t="shared" si="468"/>
        <v/>
      </c>
      <c r="AR496" s="95" t="str">
        <f t="shared" si="469"/>
        <v/>
      </c>
      <c r="AS496" s="461"/>
      <c r="AT496" s="95"/>
      <c r="AU496" s="152"/>
      <c r="AV496" s="178" t="str">
        <f t="shared" si="470"/>
        <v/>
      </c>
      <c r="AW496" s="95" t="str">
        <f t="shared" si="471"/>
        <v/>
      </c>
      <c r="AX496" s="461"/>
    </row>
    <row r="497" spans="2:50">
      <c r="B497" s="435"/>
      <c r="C497" s="95">
        <f t="shared" si="455"/>
        <v>17</v>
      </c>
      <c r="D497" s="95"/>
      <c r="E497" s="95"/>
      <c r="F497" s="95"/>
      <c r="G497" s="178" t="e">
        <f t="shared" si="456"/>
        <v>#DIV/0!</v>
      </c>
      <c r="H497" s="435"/>
      <c r="I497" s="154" t="str">
        <f t="shared" si="452"/>
        <v/>
      </c>
      <c r="J497" s="154" t="str">
        <f t="shared" si="453"/>
        <v/>
      </c>
      <c r="K497" s="155" t="str">
        <f t="shared" si="454"/>
        <v/>
      </c>
      <c r="L497" s="438"/>
      <c r="M497" s="154" t="str">
        <f t="shared" si="457"/>
        <v/>
      </c>
      <c r="N497" s="463"/>
      <c r="O497" s="463"/>
      <c r="P497" s="95"/>
      <c r="Q497" s="152"/>
      <c r="R497" s="178" t="str">
        <f t="shared" si="458"/>
        <v/>
      </c>
      <c r="S497" s="95" t="str">
        <f t="shared" si="459"/>
        <v/>
      </c>
      <c r="T497" s="461"/>
      <c r="U497" s="95"/>
      <c r="V497" s="152"/>
      <c r="W497" s="178" t="str">
        <f t="shared" si="460"/>
        <v/>
      </c>
      <c r="X497" s="95" t="str">
        <f t="shared" si="461"/>
        <v/>
      </c>
      <c r="Y497" s="461"/>
      <c r="Z497" s="95"/>
      <c r="AA497" s="152"/>
      <c r="AB497" s="178" t="str">
        <f t="shared" si="462"/>
        <v/>
      </c>
      <c r="AC497" s="95" t="str">
        <f t="shared" si="463"/>
        <v/>
      </c>
      <c r="AD497" s="461"/>
      <c r="AE497" s="95"/>
      <c r="AF497" s="152"/>
      <c r="AG497" s="178" t="str">
        <f t="shared" si="464"/>
        <v/>
      </c>
      <c r="AH497" s="95" t="str">
        <f t="shared" si="465"/>
        <v/>
      </c>
      <c r="AI497" s="461"/>
      <c r="AJ497" s="95"/>
      <c r="AK497" s="152"/>
      <c r="AL497" s="178" t="str">
        <f t="shared" si="466"/>
        <v/>
      </c>
      <c r="AM497" s="95" t="str">
        <f t="shared" si="467"/>
        <v/>
      </c>
      <c r="AN497" s="461"/>
      <c r="AO497" s="95"/>
      <c r="AP497" s="152"/>
      <c r="AQ497" s="178" t="str">
        <f t="shared" si="468"/>
        <v/>
      </c>
      <c r="AR497" s="95" t="str">
        <f t="shared" si="469"/>
        <v/>
      </c>
      <c r="AS497" s="461"/>
      <c r="AT497" s="95"/>
      <c r="AU497" s="152"/>
      <c r="AV497" s="178" t="str">
        <f t="shared" si="470"/>
        <v/>
      </c>
      <c r="AW497" s="95" t="str">
        <f t="shared" si="471"/>
        <v/>
      </c>
      <c r="AX497" s="461"/>
    </row>
    <row r="498" spans="2:50">
      <c r="B498" s="435"/>
      <c r="C498" s="95">
        <f t="shared" si="455"/>
        <v>18</v>
      </c>
      <c r="D498" s="95"/>
      <c r="E498" s="95"/>
      <c r="F498" s="95"/>
      <c r="G498" s="178"/>
      <c r="H498" s="435"/>
      <c r="I498" s="154" t="str">
        <f t="shared" si="452"/>
        <v/>
      </c>
      <c r="J498" s="154" t="str">
        <f t="shared" si="453"/>
        <v/>
      </c>
      <c r="K498" s="155" t="str">
        <f t="shared" si="454"/>
        <v/>
      </c>
      <c r="L498" s="439"/>
      <c r="M498" s="154" t="str">
        <f t="shared" si="457"/>
        <v/>
      </c>
      <c r="N498" s="447"/>
      <c r="O498" s="447"/>
      <c r="P498" s="95"/>
      <c r="Q498" s="152"/>
      <c r="R498" s="178" t="str">
        <f t="shared" si="458"/>
        <v/>
      </c>
      <c r="S498" s="95" t="str">
        <f t="shared" si="459"/>
        <v/>
      </c>
      <c r="T498" s="462"/>
      <c r="U498" s="95"/>
      <c r="V498" s="152"/>
      <c r="W498" s="178" t="str">
        <f t="shared" si="460"/>
        <v/>
      </c>
      <c r="X498" s="95" t="str">
        <f t="shared" si="461"/>
        <v/>
      </c>
      <c r="Y498" s="462"/>
      <c r="Z498" s="95"/>
      <c r="AA498" s="152"/>
      <c r="AB498" s="178" t="str">
        <f t="shared" si="462"/>
        <v/>
      </c>
      <c r="AC498" s="95" t="str">
        <f t="shared" si="463"/>
        <v/>
      </c>
      <c r="AD498" s="462"/>
      <c r="AE498" s="95"/>
      <c r="AF498" s="152"/>
      <c r="AG498" s="178" t="str">
        <f t="shared" si="464"/>
        <v/>
      </c>
      <c r="AH498" s="95" t="str">
        <f t="shared" si="465"/>
        <v/>
      </c>
      <c r="AI498" s="462"/>
      <c r="AJ498" s="95"/>
      <c r="AK498" s="152"/>
      <c r="AL498" s="178" t="str">
        <f t="shared" si="466"/>
        <v/>
      </c>
      <c r="AM498" s="95" t="str">
        <f t="shared" si="467"/>
        <v/>
      </c>
      <c r="AN498" s="462"/>
      <c r="AO498" s="95"/>
      <c r="AP498" s="152"/>
      <c r="AQ498" s="178" t="str">
        <f t="shared" si="468"/>
        <v/>
      </c>
      <c r="AR498" s="95" t="str">
        <f t="shared" si="469"/>
        <v/>
      </c>
      <c r="AS498" s="462"/>
      <c r="AT498" s="95"/>
      <c r="AU498" s="152"/>
      <c r="AV498" s="178" t="str">
        <f t="shared" si="470"/>
        <v/>
      </c>
      <c r="AW498" s="95" t="str">
        <f t="shared" si="471"/>
        <v/>
      </c>
      <c r="AX498" s="462"/>
    </row>
    <row r="499" spans="2:50" ht="15.75">
      <c r="B499" s="443" t="s">
        <v>167</v>
      </c>
      <c r="C499" s="444"/>
      <c r="D499" s="444"/>
      <c r="E499" s="444"/>
      <c r="F499" s="444"/>
      <c r="G499" s="444"/>
      <c r="H499" s="444"/>
      <c r="I499" s="151"/>
      <c r="J499" s="151"/>
      <c r="K499" s="151"/>
      <c r="L499" s="151"/>
      <c r="M499" s="151"/>
      <c r="N499" s="433" t="s">
        <v>159</v>
      </c>
      <c r="O499" s="446" t="s">
        <v>106</v>
      </c>
      <c r="P499" s="448">
        <f>AT476+1</f>
        <v>46021</v>
      </c>
      <c r="Q499" s="435"/>
      <c r="R499" s="435"/>
      <c r="S499" s="435"/>
      <c r="T499" s="435"/>
      <c r="U499" s="448">
        <f>P499+1</f>
        <v>46022</v>
      </c>
      <c r="V499" s="435"/>
      <c r="W499" s="435"/>
      <c r="X499" s="435"/>
      <c r="Y499" s="435"/>
      <c r="Z499" s="448">
        <f>U499+1</f>
        <v>46023</v>
      </c>
      <c r="AA499" s="435"/>
      <c r="AB499" s="435"/>
      <c r="AC499" s="435"/>
      <c r="AD499" s="435"/>
      <c r="AE499" s="448">
        <f>Z499+1</f>
        <v>46024</v>
      </c>
      <c r="AF499" s="435"/>
      <c r="AG499" s="435"/>
      <c r="AH499" s="435"/>
      <c r="AI499" s="435"/>
      <c r="AJ499" s="448">
        <f>AE499+1</f>
        <v>46025</v>
      </c>
      <c r="AK499" s="435"/>
      <c r="AL499" s="435"/>
      <c r="AM499" s="435"/>
      <c r="AN499" s="435"/>
      <c r="AO499" s="448">
        <f>AJ499+1</f>
        <v>46026</v>
      </c>
      <c r="AP499" s="435"/>
      <c r="AQ499" s="435"/>
      <c r="AR499" s="435"/>
      <c r="AS499" s="435"/>
      <c r="AT499" s="448">
        <f>AO499+1</f>
        <v>46027</v>
      </c>
      <c r="AU499" s="435"/>
      <c r="AV499" s="435"/>
      <c r="AW499" s="435"/>
      <c r="AX499" s="435"/>
    </row>
    <row r="500" spans="2:50" ht="15.75">
      <c r="B500" s="445"/>
      <c r="C500" s="445"/>
      <c r="D500" s="445"/>
      <c r="E500" s="445"/>
      <c r="F500" s="445"/>
      <c r="G500" s="445"/>
      <c r="H500" s="445"/>
      <c r="I500" s="151"/>
      <c r="J500" s="151"/>
      <c r="K500" s="151"/>
      <c r="L500" s="151"/>
      <c r="M500" s="151"/>
      <c r="N500" s="433"/>
      <c r="O500" s="447"/>
      <c r="P500" s="448" t="s">
        <v>120</v>
      </c>
      <c r="Q500" s="435"/>
      <c r="R500" s="435"/>
      <c r="S500" s="435"/>
      <c r="T500" s="435"/>
      <c r="U500" s="448" t="s">
        <v>114</v>
      </c>
      <c r="V500" s="435"/>
      <c r="W500" s="435"/>
      <c r="X500" s="435"/>
      <c r="Y500" s="435"/>
      <c r="Z500" s="448" t="s">
        <v>115</v>
      </c>
      <c r="AA500" s="435"/>
      <c r="AB500" s="435"/>
      <c r="AC500" s="435"/>
      <c r="AD500" s="435"/>
      <c r="AE500" s="448" t="s">
        <v>116</v>
      </c>
      <c r="AF500" s="435"/>
      <c r="AG500" s="435"/>
      <c r="AH500" s="435"/>
      <c r="AI500" s="435"/>
      <c r="AJ500" s="448" t="s">
        <v>117</v>
      </c>
      <c r="AK500" s="435"/>
      <c r="AL500" s="435"/>
      <c r="AM500" s="435"/>
      <c r="AN500" s="435"/>
      <c r="AO500" s="448" t="s">
        <v>118</v>
      </c>
      <c r="AP500" s="435"/>
      <c r="AQ500" s="435"/>
      <c r="AR500" s="435"/>
      <c r="AS500" s="435"/>
      <c r="AT500" s="448" t="s">
        <v>119</v>
      </c>
      <c r="AU500" s="435"/>
      <c r="AV500" s="435"/>
      <c r="AW500" s="435"/>
      <c r="AX500" s="435"/>
    </row>
    <row r="501" spans="2:50">
      <c r="B501" s="433" t="s">
        <v>155</v>
      </c>
      <c r="C501" s="433" t="s">
        <v>147</v>
      </c>
      <c r="D501" s="433"/>
      <c r="E501" s="433" t="s">
        <v>149</v>
      </c>
      <c r="F501" s="433"/>
      <c r="G501" s="433"/>
      <c r="H501" s="440" t="s">
        <v>156</v>
      </c>
      <c r="I501" s="434" t="s">
        <v>225</v>
      </c>
      <c r="J501" s="434"/>
      <c r="K501" s="434"/>
      <c r="L501" s="434" t="s">
        <v>156</v>
      </c>
      <c r="M501" s="434" t="s">
        <v>168</v>
      </c>
      <c r="N501" s="446"/>
      <c r="O501" s="446" t="s">
        <v>158</v>
      </c>
      <c r="P501" s="430" t="s">
        <v>152</v>
      </c>
      <c r="Q501" s="431"/>
      <c r="R501" s="431"/>
      <c r="S501" s="432"/>
      <c r="T501" s="433" t="s">
        <v>156</v>
      </c>
      <c r="U501" s="430" t="s">
        <v>152</v>
      </c>
      <c r="V501" s="431"/>
      <c r="W501" s="431"/>
      <c r="X501" s="432"/>
      <c r="Y501" s="433" t="s">
        <v>156</v>
      </c>
      <c r="Z501" s="430" t="s">
        <v>152</v>
      </c>
      <c r="AA501" s="431"/>
      <c r="AB501" s="431"/>
      <c r="AC501" s="432"/>
      <c r="AD501" s="433" t="s">
        <v>156</v>
      </c>
      <c r="AE501" s="430" t="s">
        <v>152</v>
      </c>
      <c r="AF501" s="431"/>
      <c r="AG501" s="431"/>
      <c r="AH501" s="432"/>
      <c r="AI501" s="433" t="s">
        <v>156</v>
      </c>
      <c r="AJ501" s="430" t="s">
        <v>152</v>
      </c>
      <c r="AK501" s="431"/>
      <c r="AL501" s="431"/>
      <c r="AM501" s="432"/>
      <c r="AN501" s="433" t="s">
        <v>156</v>
      </c>
      <c r="AO501" s="430" t="s">
        <v>152</v>
      </c>
      <c r="AP501" s="431"/>
      <c r="AQ501" s="431"/>
      <c r="AR501" s="432"/>
      <c r="AS501" s="433" t="s">
        <v>156</v>
      </c>
      <c r="AT501" s="430" t="s">
        <v>152</v>
      </c>
      <c r="AU501" s="431"/>
      <c r="AV501" s="431"/>
      <c r="AW501" s="432"/>
      <c r="AX501" s="433" t="s">
        <v>156</v>
      </c>
    </row>
    <row r="502" spans="2:50">
      <c r="B502" s="433"/>
      <c r="C502" s="433"/>
      <c r="D502" s="433"/>
      <c r="E502" s="433" t="s">
        <v>148</v>
      </c>
      <c r="F502" s="433"/>
      <c r="G502" s="433"/>
      <c r="H502" s="441"/>
      <c r="I502" s="434" t="s">
        <v>148</v>
      </c>
      <c r="J502" s="434"/>
      <c r="K502" s="434"/>
      <c r="L502" s="434"/>
      <c r="M502" s="434"/>
      <c r="N502" s="463"/>
      <c r="O502" s="463"/>
      <c r="P502" s="430" t="s">
        <v>153</v>
      </c>
      <c r="Q502" s="431"/>
      <c r="R502" s="431"/>
      <c r="S502" s="432"/>
      <c r="T502" s="433"/>
      <c r="U502" s="430" t="s">
        <v>153</v>
      </c>
      <c r="V502" s="431"/>
      <c r="W502" s="431"/>
      <c r="X502" s="432"/>
      <c r="Y502" s="433"/>
      <c r="Z502" s="430" t="s">
        <v>153</v>
      </c>
      <c r="AA502" s="431"/>
      <c r="AB502" s="431"/>
      <c r="AC502" s="432"/>
      <c r="AD502" s="433"/>
      <c r="AE502" s="430" t="s">
        <v>153</v>
      </c>
      <c r="AF502" s="431"/>
      <c r="AG502" s="431"/>
      <c r="AH502" s="432"/>
      <c r="AI502" s="433"/>
      <c r="AJ502" s="430" t="s">
        <v>153</v>
      </c>
      <c r="AK502" s="431"/>
      <c r="AL502" s="431"/>
      <c r="AM502" s="432"/>
      <c r="AN502" s="433"/>
      <c r="AO502" s="430" t="s">
        <v>153</v>
      </c>
      <c r="AP502" s="431"/>
      <c r="AQ502" s="431"/>
      <c r="AR502" s="432"/>
      <c r="AS502" s="433"/>
      <c r="AT502" s="430" t="s">
        <v>153</v>
      </c>
      <c r="AU502" s="431"/>
      <c r="AV502" s="431"/>
      <c r="AW502" s="432"/>
      <c r="AX502" s="433"/>
    </row>
    <row r="503" spans="2:50">
      <c r="B503" s="433"/>
      <c r="C503" s="433"/>
      <c r="D503" s="433"/>
      <c r="E503" s="94" t="s">
        <v>150</v>
      </c>
      <c r="F503" s="94" t="s">
        <v>151</v>
      </c>
      <c r="G503" s="94" t="s">
        <v>154</v>
      </c>
      <c r="H503" s="442"/>
      <c r="I503" s="153" t="s">
        <v>150</v>
      </c>
      <c r="J503" s="153" t="s">
        <v>151</v>
      </c>
      <c r="K503" s="153" t="s">
        <v>154</v>
      </c>
      <c r="L503" s="434"/>
      <c r="M503" s="434"/>
      <c r="N503" s="463"/>
      <c r="O503" s="463"/>
      <c r="P503" s="94" t="s">
        <v>150</v>
      </c>
      <c r="Q503" s="94" t="s">
        <v>151</v>
      </c>
      <c r="R503" s="94" t="s">
        <v>154</v>
      </c>
      <c r="S503" s="94" t="s">
        <v>168</v>
      </c>
      <c r="T503" s="433"/>
      <c r="U503" s="94" t="s">
        <v>150</v>
      </c>
      <c r="V503" s="94" t="s">
        <v>151</v>
      </c>
      <c r="W503" s="94" t="s">
        <v>154</v>
      </c>
      <c r="X503" s="94" t="s">
        <v>168</v>
      </c>
      <c r="Y503" s="433"/>
      <c r="Z503" s="94" t="s">
        <v>150</v>
      </c>
      <c r="AA503" s="94" t="s">
        <v>151</v>
      </c>
      <c r="AB503" s="94" t="s">
        <v>154</v>
      </c>
      <c r="AC503" s="94" t="s">
        <v>168</v>
      </c>
      <c r="AD503" s="433"/>
      <c r="AE503" s="94" t="s">
        <v>150</v>
      </c>
      <c r="AF503" s="94" t="s">
        <v>151</v>
      </c>
      <c r="AG503" s="94" t="s">
        <v>154</v>
      </c>
      <c r="AH503" s="94" t="s">
        <v>168</v>
      </c>
      <c r="AI503" s="433"/>
      <c r="AJ503" s="94" t="s">
        <v>150</v>
      </c>
      <c r="AK503" s="94" t="s">
        <v>151</v>
      </c>
      <c r="AL503" s="94" t="s">
        <v>154</v>
      </c>
      <c r="AM503" s="94" t="s">
        <v>168</v>
      </c>
      <c r="AN503" s="433"/>
      <c r="AO503" s="94" t="s">
        <v>150</v>
      </c>
      <c r="AP503" s="94" t="s">
        <v>151</v>
      </c>
      <c r="AQ503" s="94" t="s">
        <v>154</v>
      </c>
      <c r="AR503" s="94" t="s">
        <v>168</v>
      </c>
      <c r="AS503" s="433"/>
      <c r="AT503" s="94" t="s">
        <v>150</v>
      </c>
      <c r="AU503" s="94" t="s">
        <v>151</v>
      </c>
      <c r="AV503" s="94" t="s">
        <v>154</v>
      </c>
      <c r="AW503" s="94" t="s">
        <v>168</v>
      </c>
      <c r="AX503" s="433"/>
    </row>
    <row r="504" spans="2:50">
      <c r="B504" s="435" t="s">
        <v>234</v>
      </c>
      <c r="C504" s="95">
        <f>C481</f>
        <v>1</v>
      </c>
      <c r="D504" s="95"/>
      <c r="E504" s="95"/>
      <c r="F504" s="95"/>
      <c r="G504" s="178" t="e">
        <f>F504/E504</f>
        <v>#DIV/0!</v>
      </c>
      <c r="H504" s="435" t="e">
        <f>AVERAGE(G504:G521)</f>
        <v>#DIV/0!</v>
      </c>
      <c r="I504" s="154" t="str">
        <f t="shared" ref="I504:I521" si="472">IFERROR(AVERAGE(P504,U504,Z504,AE504,AJ504,AO504,AT504),"")</f>
        <v/>
      </c>
      <c r="J504" s="154" t="str">
        <f t="shared" ref="J504:J521" si="473">IFERROR(AVERAGE(Q504,V504,AA504,AF504,AK504,AP504,AU504),"")</f>
        <v/>
      </c>
      <c r="K504" s="155" t="str">
        <f t="shared" ref="K504:K521" si="474">IFERROR(AVERAGE(R504,W504,AB504,AG504,AL504,AQ504,AV504),"")</f>
        <v/>
      </c>
      <c r="L504" s="437" t="str">
        <f>IFERROR(AVERAGE(K504:K521),"-")</f>
        <v>-</v>
      </c>
      <c r="M504" s="154" t="str">
        <f>IFERROR(RANK(K504, K$504:K$521),"")</f>
        <v/>
      </c>
      <c r="N504" s="463"/>
      <c r="O504" s="463"/>
      <c r="P504" s="95"/>
      <c r="Q504" s="152"/>
      <c r="R504" s="178" t="str">
        <f>IFERROR(Q504/P504,"")</f>
        <v/>
      </c>
      <c r="S504" s="95" t="str">
        <f>IFERROR(RANK(R504, R$504:R$521),"")</f>
        <v/>
      </c>
      <c r="T504" s="460" t="e">
        <f>AVERAGE(R504:R521)</f>
        <v>#DIV/0!</v>
      </c>
      <c r="U504" s="95"/>
      <c r="V504" s="152"/>
      <c r="W504" s="178" t="str">
        <f>IFERROR(V504/U504,"")</f>
        <v/>
      </c>
      <c r="X504" s="95" t="str">
        <f>IFERROR(RANK(W504, W$504:W$521),"")</f>
        <v/>
      </c>
      <c r="Y504" s="460" t="e">
        <f>AVERAGE(W504:W521)</f>
        <v>#DIV/0!</v>
      </c>
      <c r="Z504" s="95"/>
      <c r="AA504" s="152"/>
      <c r="AB504" s="178" t="str">
        <f>IFERROR(AA504/Z504,"")</f>
        <v/>
      </c>
      <c r="AC504" s="95" t="str">
        <f>IFERROR(RANK(AB504, AB$504:AB$521),"")</f>
        <v/>
      </c>
      <c r="AD504" s="460" t="e">
        <f>AVERAGE(AB504:AB521)</f>
        <v>#DIV/0!</v>
      </c>
      <c r="AE504" s="95"/>
      <c r="AF504" s="152"/>
      <c r="AG504" s="178" t="str">
        <f>IFERROR(AF504/AE504,"")</f>
        <v/>
      </c>
      <c r="AH504" s="95" t="str">
        <f>IFERROR(RANK(AG504, AG$504:AG$521),"")</f>
        <v/>
      </c>
      <c r="AI504" s="460" t="e">
        <f>AVERAGE(AG504:AG521)</f>
        <v>#DIV/0!</v>
      </c>
      <c r="AJ504" s="95"/>
      <c r="AK504" s="152"/>
      <c r="AL504" s="178" t="str">
        <f>IFERROR(AK504/AJ504,"")</f>
        <v/>
      </c>
      <c r="AM504" s="95" t="str">
        <f>IFERROR(RANK(AL504, AL$504:AL$521),"")</f>
        <v/>
      </c>
      <c r="AN504" s="460" t="e">
        <f>AVERAGE(AL504:AL521)</f>
        <v>#DIV/0!</v>
      </c>
      <c r="AO504" s="95"/>
      <c r="AP504" s="152"/>
      <c r="AQ504" s="178" t="str">
        <f>IFERROR(AP504/AO504,"")</f>
        <v/>
      </c>
      <c r="AR504" s="95" t="str">
        <f>IFERROR(RANK(AQ504, AQ$504:AQ$521),"")</f>
        <v/>
      </c>
      <c r="AS504" s="460" t="e">
        <f>AVERAGE(AQ504:AQ521)</f>
        <v>#DIV/0!</v>
      </c>
      <c r="AT504" s="95"/>
      <c r="AU504" s="152"/>
      <c r="AV504" s="178" t="str">
        <f>IFERROR(AU504/AT504,"")</f>
        <v/>
      </c>
      <c r="AW504" s="95" t="str">
        <f>IFERROR(RANK(AV504, AV$504:AV$521),"")</f>
        <v/>
      </c>
      <c r="AX504" s="460" t="e">
        <f>AVERAGE(AV504:AV521)</f>
        <v>#DIV/0!</v>
      </c>
    </row>
    <row r="505" spans="2:50">
      <c r="B505" s="435"/>
      <c r="C505" s="95">
        <f t="shared" ref="C505:C521" si="475">C482</f>
        <v>2</v>
      </c>
      <c r="D505" s="95"/>
      <c r="E505" s="95"/>
      <c r="F505" s="95"/>
      <c r="G505" s="178" t="e">
        <f t="shared" ref="G505:G520" si="476">F505/E505</f>
        <v>#DIV/0!</v>
      </c>
      <c r="H505" s="435"/>
      <c r="I505" s="154" t="str">
        <f t="shared" si="472"/>
        <v/>
      </c>
      <c r="J505" s="154" t="str">
        <f t="shared" si="473"/>
        <v/>
      </c>
      <c r="K505" s="155" t="str">
        <f t="shared" si="474"/>
        <v/>
      </c>
      <c r="L505" s="438"/>
      <c r="M505" s="154" t="str">
        <f t="shared" ref="M505:M521" si="477">IFERROR(RANK(K505, K$504:K$521),"")</f>
        <v/>
      </c>
      <c r="N505" s="463"/>
      <c r="O505" s="463"/>
      <c r="P505" s="95"/>
      <c r="Q505" s="152"/>
      <c r="R505" s="178" t="str">
        <f t="shared" ref="R505:R521" si="478">IFERROR(Q505/P505,"")</f>
        <v/>
      </c>
      <c r="S505" s="95" t="str">
        <f t="shared" ref="S505:S521" si="479">IFERROR(RANK(R505, R$504:R$521),"")</f>
        <v/>
      </c>
      <c r="T505" s="461"/>
      <c r="U505" s="95"/>
      <c r="V505" s="152"/>
      <c r="W505" s="178" t="str">
        <f t="shared" ref="W505:W521" si="480">IFERROR(V505/U505,"")</f>
        <v/>
      </c>
      <c r="X505" s="95" t="str">
        <f t="shared" ref="X505:X521" si="481">IFERROR(RANK(W505, W$504:W$521),"")</f>
        <v/>
      </c>
      <c r="Y505" s="461"/>
      <c r="Z505" s="95"/>
      <c r="AA505" s="152"/>
      <c r="AB505" s="178" t="str">
        <f t="shared" ref="AB505:AB521" si="482">IFERROR(AA505/Z505,"")</f>
        <v/>
      </c>
      <c r="AC505" s="95" t="str">
        <f t="shared" ref="AC505:AC521" si="483">IFERROR(RANK(AB505, AB$504:AB$521),"")</f>
        <v/>
      </c>
      <c r="AD505" s="461"/>
      <c r="AE505" s="95"/>
      <c r="AF505" s="152"/>
      <c r="AG505" s="178" t="str">
        <f t="shared" ref="AG505:AG521" si="484">IFERROR(AF505/AE505,"")</f>
        <v/>
      </c>
      <c r="AH505" s="95" t="str">
        <f t="shared" ref="AH505:AH521" si="485">IFERROR(RANK(AG505, AG$504:AG$521),"")</f>
        <v/>
      </c>
      <c r="AI505" s="461"/>
      <c r="AJ505" s="95"/>
      <c r="AK505" s="152"/>
      <c r="AL505" s="178" t="str">
        <f t="shared" ref="AL505:AL521" si="486">IFERROR(AK505/AJ505,"")</f>
        <v/>
      </c>
      <c r="AM505" s="95" t="str">
        <f t="shared" ref="AM505:AM521" si="487">IFERROR(RANK(AL505, AL$504:AL$521),"")</f>
        <v/>
      </c>
      <c r="AN505" s="461"/>
      <c r="AO505" s="95"/>
      <c r="AP505" s="152"/>
      <c r="AQ505" s="178" t="str">
        <f t="shared" ref="AQ505:AQ521" si="488">IFERROR(AP505/AO505,"")</f>
        <v/>
      </c>
      <c r="AR505" s="95" t="str">
        <f t="shared" ref="AR505:AR521" si="489">IFERROR(RANK(AQ505, AQ$504:AQ$521),"")</f>
        <v/>
      </c>
      <c r="AS505" s="461"/>
      <c r="AT505" s="95"/>
      <c r="AU505" s="152"/>
      <c r="AV505" s="178" t="str">
        <f t="shared" ref="AV505:AV521" si="490">IFERROR(AU505/AT505,"")</f>
        <v/>
      </c>
      <c r="AW505" s="95" t="str">
        <f t="shared" ref="AW505:AW521" si="491">IFERROR(RANK(AV505, AV$504:AV$521),"")</f>
        <v/>
      </c>
      <c r="AX505" s="461"/>
    </row>
    <row r="506" spans="2:50">
      <c r="B506" s="435"/>
      <c r="C506" s="95">
        <f t="shared" si="475"/>
        <v>3</v>
      </c>
      <c r="D506" s="95"/>
      <c r="E506" s="95"/>
      <c r="F506" s="95"/>
      <c r="G506" s="178" t="e">
        <f t="shared" si="476"/>
        <v>#DIV/0!</v>
      </c>
      <c r="H506" s="435"/>
      <c r="I506" s="154" t="str">
        <f t="shared" si="472"/>
        <v/>
      </c>
      <c r="J506" s="154" t="str">
        <f t="shared" si="473"/>
        <v/>
      </c>
      <c r="K506" s="155" t="str">
        <f t="shared" si="474"/>
        <v/>
      </c>
      <c r="L506" s="438"/>
      <c r="M506" s="154" t="str">
        <f t="shared" si="477"/>
        <v/>
      </c>
      <c r="N506" s="463"/>
      <c r="O506" s="463"/>
      <c r="P506" s="95"/>
      <c r="Q506" s="152"/>
      <c r="R506" s="178" t="str">
        <f t="shared" si="478"/>
        <v/>
      </c>
      <c r="S506" s="95" t="str">
        <f t="shared" si="479"/>
        <v/>
      </c>
      <c r="T506" s="461"/>
      <c r="U506" s="95"/>
      <c r="V506" s="152"/>
      <c r="W506" s="178" t="str">
        <f t="shared" si="480"/>
        <v/>
      </c>
      <c r="X506" s="95" t="str">
        <f t="shared" si="481"/>
        <v/>
      </c>
      <c r="Y506" s="461"/>
      <c r="Z506" s="95"/>
      <c r="AA506" s="152"/>
      <c r="AB506" s="178" t="str">
        <f t="shared" si="482"/>
        <v/>
      </c>
      <c r="AC506" s="95" t="str">
        <f t="shared" si="483"/>
        <v/>
      </c>
      <c r="AD506" s="461"/>
      <c r="AE506" s="95"/>
      <c r="AF506" s="152"/>
      <c r="AG506" s="178" t="str">
        <f t="shared" si="484"/>
        <v/>
      </c>
      <c r="AH506" s="95" t="str">
        <f t="shared" si="485"/>
        <v/>
      </c>
      <c r="AI506" s="461"/>
      <c r="AJ506" s="95"/>
      <c r="AK506" s="152"/>
      <c r="AL506" s="178" t="str">
        <f t="shared" si="486"/>
        <v/>
      </c>
      <c r="AM506" s="95" t="str">
        <f t="shared" si="487"/>
        <v/>
      </c>
      <c r="AN506" s="461"/>
      <c r="AO506" s="95"/>
      <c r="AP506" s="152"/>
      <c r="AQ506" s="178" t="str">
        <f t="shared" si="488"/>
        <v/>
      </c>
      <c r="AR506" s="95" t="str">
        <f t="shared" si="489"/>
        <v/>
      </c>
      <c r="AS506" s="461"/>
      <c r="AT506" s="95"/>
      <c r="AU506" s="152"/>
      <c r="AV506" s="178" t="str">
        <f t="shared" si="490"/>
        <v/>
      </c>
      <c r="AW506" s="95" t="str">
        <f t="shared" si="491"/>
        <v/>
      </c>
      <c r="AX506" s="461"/>
    </row>
    <row r="507" spans="2:50">
      <c r="B507" s="435"/>
      <c r="C507" s="95">
        <f t="shared" si="475"/>
        <v>4</v>
      </c>
      <c r="D507" s="95"/>
      <c r="E507" s="95"/>
      <c r="F507" s="95"/>
      <c r="G507" s="178" t="e">
        <f t="shared" si="476"/>
        <v>#DIV/0!</v>
      </c>
      <c r="H507" s="435"/>
      <c r="I507" s="154" t="str">
        <f t="shared" si="472"/>
        <v/>
      </c>
      <c r="J507" s="154" t="str">
        <f t="shared" si="473"/>
        <v/>
      </c>
      <c r="K507" s="155" t="str">
        <f t="shared" si="474"/>
        <v/>
      </c>
      <c r="L507" s="438"/>
      <c r="M507" s="154" t="str">
        <f t="shared" si="477"/>
        <v/>
      </c>
      <c r="N507" s="463"/>
      <c r="O507" s="463"/>
      <c r="P507" s="95"/>
      <c r="Q507" s="152"/>
      <c r="R507" s="178" t="str">
        <f t="shared" si="478"/>
        <v/>
      </c>
      <c r="S507" s="95" t="str">
        <f t="shared" si="479"/>
        <v/>
      </c>
      <c r="T507" s="461"/>
      <c r="U507" s="95"/>
      <c r="V507" s="152"/>
      <c r="W507" s="178" t="str">
        <f t="shared" si="480"/>
        <v/>
      </c>
      <c r="X507" s="95" t="str">
        <f t="shared" si="481"/>
        <v/>
      </c>
      <c r="Y507" s="461"/>
      <c r="Z507" s="95"/>
      <c r="AA507" s="152"/>
      <c r="AB507" s="178" t="str">
        <f t="shared" si="482"/>
        <v/>
      </c>
      <c r="AC507" s="95" t="str">
        <f t="shared" si="483"/>
        <v/>
      </c>
      <c r="AD507" s="461"/>
      <c r="AE507" s="95"/>
      <c r="AF507" s="152"/>
      <c r="AG507" s="178" t="str">
        <f t="shared" si="484"/>
        <v/>
      </c>
      <c r="AH507" s="95" t="str">
        <f t="shared" si="485"/>
        <v/>
      </c>
      <c r="AI507" s="461"/>
      <c r="AJ507" s="95"/>
      <c r="AK507" s="152"/>
      <c r="AL507" s="178" t="str">
        <f t="shared" si="486"/>
        <v/>
      </c>
      <c r="AM507" s="95" t="str">
        <f t="shared" si="487"/>
        <v/>
      </c>
      <c r="AN507" s="461"/>
      <c r="AO507" s="95"/>
      <c r="AP507" s="152"/>
      <c r="AQ507" s="178" t="str">
        <f t="shared" si="488"/>
        <v/>
      </c>
      <c r="AR507" s="95" t="str">
        <f t="shared" si="489"/>
        <v/>
      </c>
      <c r="AS507" s="461"/>
      <c r="AT507" s="95"/>
      <c r="AU507" s="152"/>
      <c r="AV507" s="178" t="str">
        <f t="shared" si="490"/>
        <v/>
      </c>
      <c r="AW507" s="95" t="str">
        <f t="shared" si="491"/>
        <v/>
      </c>
      <c r="AX507" s="461"/>
    </row>
    <row r="508" spans="2:50">
      <c r="B508" s="435"/>
      <c r="C508" s="95">
        <f t="shared" si="475"/>
        <v>5</v>
      </c>
      <c r="D508" s="95"/>
      <c r="E508" s="95"/>
      <c r="F508" s="95"/>
      <c r="G508" s="178" t="e">
        <f t="shared" si="476"/>
        <v>#DIV/0!</v>
      </c>
      <c r="H508" s="435"/>
      <c r="I508" s="154" t="str">
        <f t="shared" si="472"/>
        <v/>
      </c>
      <c r="J508" s="154" t="str">
        <f t="shared" si="473"/>
        <v/>
      </c>
      <c r="K508" s="155" t="str">
        <f t="shared" si="474"/>
        <v/>
      </c>
      <c r="L508" s="438"/>
      <c r="M508" s="154" t="str">
        <f t="shared" si="477"/>
        <v/>
      </c>
      <c r="N508" s="463"/>
      <c r="O508" s="463"/>
      <c r="P508" s="95"/>
      <c r="Q508" s="152"/>
      <c r="R508" s="178" t="str">
        <f t="shared" si="478"/>
        <v/>
      </c>
      <c r="S508" s="95" t="str">
        <f t="shared" si="479"/>
        <v/>
      </c>
      <c r="T508" s="461"/>
      <c r="U508" s="95"/>
      <c r="V508" s="152"/>
      <c r="W508" s="178" t="str">
        <f t="shared" si="480"/>
        <v/>
      </c>
      <c r="X508" s="95" t="str">
        <f t="shared" si="481"/>
        <v/>
      </c>
      <c r="Y508" s="461"/>
      <c r="Z508" s="95"/>
      <c r="AA508" s="152"/>
      <c r="AB508" s="178" t="str">
        <f t="shared" si="482"/>
        <v/>
      </c>
      <c r="AC508" s="95" t="str">
        <f t="shared" si="483"/>
        <v/>
      </c>
      <c r="AD508" s="461"/>
      <c r="AE508" s="95"/>
      <c r="AF508" s="152"/>
      <c r="AG508" s="178" t="str">
        <f t="shared" si="484"/>
        <v/>
      </c>
      <c r="AH508" s="95" t="str">
        <f t="shared" si="485"/>
        <v/>
      </c>
      <c r="AI508" s="461"/>
      <c r="AJ508" s="95"/>
      <c r="AK508" s="152"/>
      <c r="AL508" s="178" t="str">
        <f t="shared" si="486"/>
        <v/>
      </c>
      <c r="AM508" s="95" t="str">
        <f t="shared" si="487"/>
        <v/>
      </c>
      <c r="AN508" s="461"/>
      <c r="AO508" s="95"/>
      <c r="AP508" s="152"/>
      <c r="AQ508" s="178" t="str">
        <f t="shared" si="488"/>
        <v/>
      </c>
      <c r="AR508" s="95" t="str">
        <f t="shared" si="489"/>
        <v/>
      </c>
      <c r="AS508" s="461"/>
      <c r="AT508" s="95"/>
      <c r="AU508" s="152"/>
      <c r="AV508" s="178" t="str">
        <f t="shared" si="490"/>
        <v/>
      </c>
      <c r="AW508" s="95" t="str">
        <f t="shared" si="491"/>
        <v/>
      </c>
      <c r="AX508" s="461"/>
    </row>
    <row r="509" spans="2:50">
      <c r="B509" s="435"/>
      <c r="C509" s="95">
        <f t="shared" si="475"/>
        <v>6</v>
      </c>
      <c r="D509" s="95"/>
      <c r="E509" s="95"/>
      <c r="F509" s="95"/>
      <c r="G509" s="178" t="e">
        <f t="shared" si="476"/>
        <v>#DIV/0!</v>
      </c>
      <c r="H509" s="435"/>
      <c r="I509" s="154" t="str">
        <f t="shared" si="472"/>
        <v/>
      </c>
      <c r="J509" s="154" t="str">
        <f t="shared" si="473"/>
        <v/>
      </c>
      <c r="K509" s="155" t="str">
        <f t="shared" si="474"/>
        <v/>
      </c>
      <c r="L509" s="438"/>
      <c r="M509" s="154" t="str">
        <f t="shared" si="477"/>
        <v/>
      </c>
      <c r="N509" s="463"/>
      <c r="O509" s="463"/>
      <c r="P509" s="95"/>
      <c r="Q509" s="152"/>
      <c r="R509" s="178" t="str">
        <f t="shared" si="478"/>
        <v/>
      </c>
      <c r="S509" s="95" t="str">
        <f t="shared" si="479"/>
        <v/>
      </c>
      <c r="T509" s="461"/>
      <c r="U509" s="95"/>
      <c r="V509" s="152"/>
      <c r="W509" s="178" t="str">
        <f t="shared" si="480"/>
        <v/>
      </c>
      <c r="X509" s="95" t="str">
        <f t="shared" si="481"/>
        <v/>
      </c>
      <c r="Y509" s="461"/>
      <c r="Z509" s="95"/>
      <c r="AA509" s="152"/>
      <c r="AB509" s="178" t="str">
        <f t="shared" si="482"/>
        <v/>
      </c>
      <c r="AC509" s="95" t="str">
        <f t="shared" si="483"/>
        <v/>
      </c>
      <c r="AD509" s="461"/>
      <c r="AE509" s="95"/>
      <c r="AF509" s="152"/>
      <c r="AG509" s="178" t="str">
        <f t="shared" si="484"/>
        <v/>
      </c>
      <c r="AH509" s="95" t="str">
        <f t="shared" si="485"/>
        <v/>
      </c>
      <c r="AI509" s="461"/>
      <c r="AJ509" s="95"/>
      <c r="AK509" s="152"/>
      <c r="AL509" s="178" t="str">
        <f t="shared" si="486"/>
        <v/>
      </c>
      <c r="AM509" s="95" t="str">
        <f t="shared" si="487"/>
        <v/>
      </c>
      <c r="AN509" s="461"/>
      <c r="AO509" s="95"/>
      <c r="AP509" s="152"/>
      <c r="AQ509" s="178" t="str">
        <f t="shared" si="488"/>
        <v/>
      </c>
      <c r="AR509" s="95" t="str">
        <f t="shared" si="489"/>
        <v/>
      </c>
      <c r="AS509" s="461"/>
      <c r="AT509" s="95"/>
      <c r="AU509" s="152"/>
      <c r="AV509" s="178" t="str">
        <f t="shared" si="490"/>
        <v/>
      </c>
      <c r="AW509" s="95" t="str">
        <f t="shared" si="491"/>
        <v/>
      </c>
      <c r="AX509" s="461"/>
    </row>
    <row r="510" spans="2:50">
      <c r="B510" s="435"/>
      <c r="C510" s="95">
        <f t="shared" si="475"/>
        <v>7</v>
      </c>
      <c r="D510" s="95"/>
      <c r="E510" s="95"/>
      <c r="F510" s="95"/>
      <c r="G510" s="178" t="e">
        <f t="shared" si="476"/>
        <v>#DIV/0!</v>
      </c>
      <c r="H510" s="435"/>
      <c r="I510" s="154" t="str">
        <f t="shared" si="472"/>
        <v/>
      </c>
      <c r="J510" s="154" t="str">
        <f t="shared" si="473"/>
        <v/>
      </c>
      <c r="K510" s="155" t="str">
        <f t="shared" si="474"/>
        <v/>
      </c>
      <c r="L510" s="438"/>
      <c r="M510" s="154" t="str">
        <f t="shared" si="477"/>
        <v/>
      </c>
      <c r="N510" s="463"/>
      <c r="O510" s="463"/>
      <c r="P510" s="95"/>
      <c r="Q510" s="152"/>
      <c r="R510" s="178" t="str">
        <f t="shared" si="478"/>
        <v/>
      </c>
      <c r="S510" s="95" t="str">
        <f t="shared" si="479"/>
        <v/>
      </c>
      <c r="T510" s="461"/>
      <c r="U510" s="95"/>
      <c r="V510" s="152"/>
      <c r="W510" s="178" t="str">
        <f t="shared" si="480"/>
        <v/>
      </c>
      <c r="X510" s="95" t="str">
        <f t="shared" si="481"/>
        <v/>
      </c>
      <c r="Y510" s="461"/>
      <c r="Z510" s="95"/>
      <c r="AA510" s="152"/>
      <c r="AB510" s="178" t="str">
        <f t="shared" si="482"/>
        <v/>
      </c>
      <c r="AC510" s="95" t="str">
        <f t="shared" si="483"/>
        <v/>
      </c>
      <c r="AD510" s="461"/>
      <c r="AE510" s="95"/>
      <c r="AF510" s="152"/>
      <c r="AG510" s="178" t="str">
        <f t="shared" si="484"/>
        <v/>
      </c>
      <c r="AH510" s="95" t="str">
        <f t="shared" si="485"/>
        <v/>
      </c>
      <c r="AI510" s="461"/>
      <c r="AJ510" s="95"/>
      <c r="AK510" s="152"/>
      <c r="AL510" s="178" t="str">
        <f t="shared" si="486"/>
        <v/>
      </c>
      <c r="AM510" s="95" t="str">
        <f t="shared" si="487"/>
        <v/>
      </c>
      <c r="AN510" s="461"/>
      <c r="AO510" s="95"/>
      <c r="AP510" s="152"/>
      <c r="AQ510" s="178" t="str">
        <f t="shared" si="488"/>
        <v/>
      </c>
      <c r="AR510" s="95" t="str">
        <f t="shared" si="489"/>
        <v/>
      </c>
      <c r="AS510" s="461"/>
      <c r="AT510" s="95"/>
      <c r="AU510" s="152"/>
      <c r="AV510" s="178" t="str">
        <f t="shared" si="490"/>
        <v/>
      </c>
      <c r="AW510" s="95" t="str">
        <f t="shared" si="491"/>
        <v/>
      </c>
      <c r="AX510" s="461"/>
    </row>
    <row r="511" spans="2:50">
      <c r="B511" s="435"/>
      <c r="C511" s="95">
        <f t="shared" si="475"/>
        <v>8</v>
      </c>
      <c r="D511" s="95"/>
      <c r="E511" s="95"/>
      <c r="F511" s="95"/>
      <c r="G511" s="178" t="e">
        <f t="shared" si="476"/>
        <v>#DIV/0!</v>
      </c>
      <c r="H511" s="435"/>
      <c r="I511" s="154" t="str">
        <f t="shared" si="472"/>
        <v/>
      </c>
      <c r="J511" s="154" t="str">
        <f t="shared" si="473"/>
        <v/>
      </c>
      <c r="K511" s="155" t="str">
        <f t="shared" si="474"/>
        <v/>
      </c>
      <c r="L511" s="438"/>
      <c r="M511" s="154" t="str">
        <f t="shared" si="477"/>
        <v/>
      </c>
      <c r="N511" s="463"/>
      <c r="O511" s="463"/>
      <c r="P511" s="95"/>
      <c r="Q511" s="152"/>
      <c r="R511" s="178" t="str">
        <f t="shared" si="478"/>
        <v/>
      </c>
      <c r="S511" s="95" t="str">
        <f t="shared" si="479"/>
        <v/>
      </c>
      <c r="T511" s="461"/>
      <c r="U511" s="95"/>
      <c r="V511" s="152"/>
      <c r="W511" s="178" t="str">
        <f t="shared" si="480"/>
        <v/>
      </c>
      <c r="X511" s="95" t="str">
        <f t="shared" si="481"/>
        <v/>
      </c>
      <c r="Y511" s="461"/>
      <c r="Z511" s="95"/>
      <c r="AA511" s="152"/>
      <c r="AB511" s="178" t="str">
        <f t="shared" si="482"/>
        <v/>
      </c>
      <c r="AC511" s="95" t="str">
        <f t="shared" si="483"/>
        <v/>
      </c>
      <c r="AD511" s="461"/>
      <c r="AE511" s="95"/>
      <c r="AF511" s="152"/>
      <c r="AG511" s="178" t="str">
        <f t="shared" si="484"/>
        <v/>
      </c>
      <c r="AH511" s="95" t="str">
        <f t="shared" si="485"/>
        <v/>
      </c>
      <c r="AI511" s="461"/>
      <c r="AJ511" s="95"/>
      <c r="AK511" s="152"/>
      <c r="AL511" s="178" t="str">
        <f t="shared" si="486"/>
        <v/>
      </c>
      <c r="AM511" s="95" t="str">
        <f t="shared" si="487"/>
        <v/>
      </c>
      <c r="AN511" s="461"/>
      <c r="AO511" s="95"/>
      <c r="AP511" s="152"/>
      <c r="AQ511" s="178" t="str">
        <f t="shared" si="488"/>
        <v/>
      </c>
      <c r="AR511" s="95" t="str">
        <f t="shared" si="489"/>
        <v/>
      </c>
      <c r="AS511" s="461"/>
      <c r="AT511" s="95"/>
      <c r="AU511" s="152"/>
      <c r="AV511" s="178" t="str">
        <f t="shared" si="490"/>
        <v/>
      </c>
      <c r="AW511" s="95" t="str">
        <f t="shared" si="491"/>
        <v/>
      </c>
      <c r="AX511" s="461"/>
    </row>
    <row r="512" spans="2:50">
      <c r="B512" s="435"/>
      <c r="C512" s="95">
        <f t="shared" si="475"/>
        <v>9</v>
      </c>
      <c r="D512" s="95"/>
      <c r="E512" s="95"/>
      <c r="F512" s="95"/>
      <c r="G512" s="178" t="e">
        <f t="shared" si="476"/>
        <v>#DIV/0!</v>
      </c>
      <c r="H512" s="435"/>
      <c r="I512" s="154" t="str">
        <f t="shared" si="472"/>
        <v/>
      </c>
      <c r="J512" s="154" t="str">
        <f t="shared" si="473"/>
        <v/>
      </c>
      <c r="K512" s="155" t="str">
        <f t="shared" si="474"/>
        <v/>
      </c>
      <c r="L512" s="438"/>
      <c r="M512" s="154" t="str">
        <f t="shared" si="477"/>
        <v/>
      </c>
      <c r="N512" s="463"/>
      <c r="O512" s="463"/>
      <c r="P512" s="95"/>
      <c r="Q512" s="152"/>
      <c r="R512" s="178" t="str">
        <f t="shared" si="478"/>
        <v/>
      </c>
      <c r="S512" s="95" t="str">
        <f t="shared" si="479"/>
        <v/>
      </c>
      <c r="T512" s="461"/>
      <c r="U512" s="95"/>
      <c r="V512" s="152"/>
      <c r="W512" s="178" t="str">
        <f t="shared" si="480"/>
        <v/>
      </c>
      <c r="X512" s="95" t="str">
        <f t="shared" si="481"/>
        <v/>
      </c>
      <c r="Y512" s="461"/>
      <c r="Z512" s="95"/>
      <c r="AA512" s="152"/>
      <c r="AB512" s="178" t="str">
        <f t="shared" si="482"/>
        <v/>
      </c>
      <c r="AC512" s="95" t="str">
        <f t="shared" si="483"/>
        <v/>
      </c>
      <c r="AD512" s="461"/>
      <c r="AE512" s="95"/>
      <c r="AF512" s="152"/>
      <c r="AG512" s="178" t="str">
        <f t="shared" si="484"/>
        <v/>
      </c>
      <c r="AH512" s="95" t="str">
        <f t="shared" si="485"/>
        <v/>
      </c>
      <c r="AI512" s="461"/>
      <c r="AJ512" s="95"/>
      <c r="AK512" s="152"/>
      <c r="AL512" s="178" t="str">
        <f t="shared" si="486"/>
        <v/>
      </c>
      <c r="AM512" s="95" t="str">
        <f t="shared" si="487"/>
        <v/>
      </c>
      <c r="AN512" s="461"/>
      <c r="AO512" s="95"/>
      <c r="AP512" s="152"/>
      <c r="AQ512" s="178" t="str">
        <f t="shared" si="488"/>
        <v/>
      </c>
      <c r="AR512" s="95" t="str">
        <f t="shared" si="489"/>
        <v/>
      </c>
      <c r="AS512" s="461"/>
      <c r="AT512" s="95"/>
      <c r="AU512" s="152"/>
      <c r="AV512" s="178" t="str">
        <f t="shared" si="490"/>
        <v/>
      </c>
      <c r="AW512" s="95" t="str">
        <f t="shared" si="491"/>
        <v/>
      </c>
      <c r="AX512" s="461"/>
    </row>
    <row r="513" spans="2:50">
      <c r="B513" s="435"/>
      <c r="C513" s="95">
        <f t="shared" si="475"/>
        <v>10</v>
      </c>
      <c r="D513" s="95"/>
      <c r="E513" s="95"/>
      <c r="F513" s="95"/>
      <c r="G513" s="178" t="e">
        <f t="shared" si="476"/>
        <v>#DIV/0!</v>
      </c>
      <c r="H513" s="435"/>
      <c r="I513" s="154" t="str">
        <f t="shared" si="472"/>
        <v/>
      </c>
      <c r="J513" s="154" t="str">
        <f t="shared" si="473"/>
        <v/>
      </c>
      <c r="K513" s="155" t="str">
        <f t="shared" si="474"/>
        <v/>
      </c>
      <c r="L513" s="438"/>
      <c r="M513" s="154" t="str">
        <f t="shared" si="477"/>
        <v/>
      </c>
      <c r="N513" s="463"/>
      <c r="O513" s="463"/>
      <c r="P513" s="95"/>
      <c r="Q513" s="152"/>
      <c r="R513" s="178" t="str">
        <f t="shared" si="478"/>
        <v/>
      </c>
      <c r="S513" s="95" t="str">
        <f t="shared" si="479"/>
        <v/>
      </c>
      <c r="T513" s="461"/>
      <c r="U513" s="95"/>
      <c r="V513" s="152"/>
      <c r="W513" s="178" t="str">
        <f t="shared" si="480"/>
        <v/>
      </c>
      <c r="X513" s="95" t="str">
        <f t="shared" si="481"/>
        <v/>
      </c>
      <c r="Y513" s="461"/>
      <c r="Z513" s="95"/>
      <c r="AA513" s="152"/>
      <c r="AB513" s="178" t="str">
        <f t="shared" si="482"/>
        <v/>
      </c>
      <c r="AC513" s="95" t="str">
        <f t="shared" si="483"/>
        <v/>
      </c>
      <c r="AD513" s="461"/>
      <c r="AE513" s="95"/>
      <c r="AF513" s="152"/>
      <c r="AG513" s="178" t="str">
        <f t="shared" si="484"/>
        <v/>
      </c>
      <c r="AH513" s="95" t="str">
        <f t="shared" si="485"/>
        <v/>
      </c>
      <c r="AI513" s="461"/>
      <c r="AJ513" s="95"/>
      <c r="AK513" s="152"/>
      <c r="AL513" s="178" t="str">
        <f t="shared" si="486"/>
        <v/>
      </c>
      <c r="AM513" s="95" t="str">
        <f t="shared" si="487"/>
        <v/>
      </c>
      <c r="AN513" s="461"/>
      <c r="AO513" s="95"/>
      <c r="AP513" s="152"/>
      <c r="AQ513" s="178" t="str">
        <f t="shared" si="488"/>
        <v/>
      </c>
      <c r="AR513" s="95" t="str">
        <f t="shared" si="489"/>
        <v/>
      </c>
      <c r="AS513" s="461"/>
      <c r="AT513" s="95"/>
      <c r="AU513" s="152"/>
      <c r="AV513" s="178" t="str">
        <f t="shared" si="490"/>
        <v/>
      </c>
      <c r="AW513" s="95" t="str">
        <f t="shared" si="491"/>
        <v/>
      </c>
      <c r="AX513" s="461"/>
    </row>
    <row r="514" spans="2:50">
      <c r="B514" s="435"/>
      <c r="C514" s="95">
        <f t="shared" si="475"/>
        <v>11</v>
      </c>
      <c r="D514" s="95"/>
      <c r="E514" s="95"/>
      <c r="F514" s="95"/>
      <c r="G514" s="178" t="e">
        <f t="shared" si="476"/>
        <v>#DIV/0!</v>
      </c>
      <c r="H514" s="435"/>
      <c r="I514" s="154" t="str">
        <f t="shared" si="472"/>
        <v/>
      </c>
      <c r="J514" s="154" t="str">
        <f t="shared" si="473"/>
        <v/>
      </c>
      <c r="K514" s="155" t="str">
        <f t="shared" si="474"/>
        <v/>
      </c>
      <c r="L514" s="438"/>
      <c r="M514" s="154" t="str">
        <f t="shared" si="477"/>
        <v/>
      </c>
      <c r="N514" s="463"/>
      <c r="O514" s="463"/>
      <c r="P514" s="95"/>
      <c r="Q514" s="152"/>
      <c r="R514" s="178" t="str">
        <f t="shared" si="478"/>
        <v/>
      </c>
      <c r="S514" s="95" t="str">
        <f t="shared" si="479"/>
        <v/>
      </c>
      <c r="T514" s="461"/>
      <c r="U514" s="95"/>
      <c r="V514" s="152"/>
      <c r="W514" s="178" t="str">
        <f t="shared" si="480"/>
        <v/>
      </c>
      <c r="X514" s="95" t="str">
        <f t="shared" si="481"/>
        <v/>
      </c>
      <c r="Y514" s="461"/>
      <c r="Z514" s="95"/>
      <c r="AA514" s="152"/>
      <c r="AB514" s="178" t="str">
        <f t="shared" si="482"/>
        <v/>
      </c>
      <c r="AC514" s="95" t="str">
        <f t="shared" si="483"/>
        <v/>
      </c>
      <c r="AD514" s="461"/>
      <c r="AE514" s="95"/>
      <c r="AF514" s="152"/>
      <c r="AG514" s="178" t="str">
        <f t="shared" si="484"/>
        <v/>
      </c>
      <c r="AH514" s="95" t="str">
        <f t="shared" si="485"/>
        <v/>
      </c>
      <c r="AI514" s="461"/>
      <c r="AJ514" s="95"/>
      <c r="AK514" s="152"/>
      <c r="AL514" s="178" t="str">
        <f t="shared" si="486"/>
        <v/>
      </c>
      <c r="AM514" s="95" t="str">
        <f t="shared" si="487"/>
        <v/>
      </c>
      <c r="AN514" s="461"/>
      <c r="AO514" s="95"/>
      <c r="AP514" s="152"/>
      <c r="AQ514" s="178" t="str">
        <f t="shared" si="488"/>
        <v/>
      </c>
      <c r="AR514" s="95" t="str">
        <f t="shared" si="489"/>
        <v/>
      </c>
      <c r="AS514" s="461"/>
      <c r="AT514" s="95"/>
      <c r="AU514" s="152"/>
      <c r="AV514" s="178" t="str">
        <f t="shared" si="490"/>
        <v/>
      </c>
      <c r="AW514" s="95" t="str">
        <f t="shared" si="491"/>
        <v/>
      </c>
      <c r="AX514" s="461"/>
    </row>
    <row r="515" spans="2:50">
      <c r="B515" s="435"/>
      <c r="C515" s="95">
        <f t="shared" si="475"/>
        <v>12</v>
      </c>
      <c r="D515" s="95"/>
      <c r="E515" s="95"/>
      <c r="F515" s="95"/>
      <c r="G515" s="178" t="e">
        <f t="shared" si="476"/>
        <v>#DIV/0!</v>
      </c>
      <c r="H515" s="435"/>
      <c r="I515" s="154" t="str">
        <f t="shared" si="472"/>
        <v/>
      </c>
      <c r="J515" s="154" t="str">
        <f t="shared" si="473"/>
        <v/>
      </c>
      <c r="K515" s="155" t="str">
        <f t="shared" si="474"/>
        <v/>
      </c>
      <c r="L515" s="438"/>
      <c r="M515" s="154" t="str">
        <f t="shared" si="477"/>
        <v/>
      </c>
      <c r="N515" s="463"/>
      <c r="O515" s="463"/>
      <c r="P515" s="95"/>
      <c r="Q515" s="152"/>
      <c r="R515" s="178" t="str">
        <f t="shared" si="478"/>
        <v/>
      </c>
      <c r="S515" s="95" t="str">
        <f t="shared" si="479"/>
        <v/>
      </c>
      <c r="T515" s="461"/>
      <c r="U515" s="95"/>
      <c r="V515" s="152"/>
      <c r="W515" s="178" t="str">
        <f t="shared" si="480"/>
        <v/>
      </c>
      <c r="X515" s="95" t="str">
        <f t="shared" si="481"/>
        <v/>
      </c>
      <c r="Y515" s="461"/>
      <c r="Z515" s="95"/>
      <c r="AA515" s="152"/>
      <c r="AB515" s="178" t="str">
        <f t="shared" si="482"/>
        <v/>
      </c>
      <c r="AC515" s="95" t="str">
        <f t="shared" si="483"/>
        <v/>
      </c>
      <c r="AD515" s="461"/>
      <c r="AE515" s="95"/>
      <c r="AF515" s="152"/>
      <c r="AG515" s="178" t="str">
        <f t="shared" si="484"/>
        <v/>
      </c>
      <c r="AH515" s="95" t="str">
        <f t="shared" si="485"/>
        <v/>
      </c>
      <c r="AI515" s="461"/>
      <c r="AJ515" s="95"/>
      <c r="AK515" s="152"/>
      <c r="AL515" s="178" t="str">
        <f t="shared" si="486"/>
        <v/>
      </c>
      <c r="AM515" s="95" t="str">
        <f t="shared" si="487"/>
        <v/>
      </c>
      <c r="AN515" s="461"/>
      <c r="AO515" s="95"/>
      <c r="AP515" s="152"/>
      <c r="AQ515" s="178" t="str">
        <f t="shared" si="488"/>
        <v/>
      </c>
      <c r="AR515" s="95" t="str">
        <f t="shared" si="489"/>
        <v/>
      </c>
      <c r="AS515" s="461"/>
      <c r="AT515" s="95"/>
      <c r="AU515" s="152"/>
      <c r="AV515" s="178" t="str">
        <f t="shared" si="490"/>
        <v/>
      </c>
      <c r="AW515" s="95" t="str">
        <f t="shared" si="491"/>
        <v/>
      </c>
      <c r="AX515" s="461"/>
    </row>
    <row r="516" spans="2:50">
      <c r="B516" s="435"/>
      <c r="C516" s="95">
        <f t="shared" si="475"/>
        <v>13</v>
      </c>
      <c r="D516" s="95"/>
      <c r="E516" s="95"/>
      <c r="F516" s="95"/>
      <c r="G516" s="178" t="e">
        <f t="shared" si="476"/>
        <v>#DIV/0!</v>
      </c>
      <c r="H516" s="435"/>
      <c r="I516" s="154" t="str">
        <f t="shared" si="472"/>
        <v/>
      </c>
      <c r="J516" s="154" t="str">
        <f t="shared" si="473"/>
        <v/>
      </c>
      <c r="K516" s="155" t="str">
        <f t="shared" si="474"/>
        <v/>
      </c>
      <c r="L516" s="438"/>
      <c r="M516" s="154" t="str">
        <f t="shared" si="477"/>
        <v/>
      </c>
      <c r="N516" s="463"/>
      <c r="O516" s="463"/>
      <c r="P516" s="95"/>
      <c r="Q516" s="152"/>
      <c r="R516" s="178" t="str">
        <f t="shared" si="478"/>
        <v/>
      </c>
      <c r="S516" s="95" t="str">
        <f t="shared" si="479"/>
        <v/>
      </c>
      <c r="T516" s="461"/>
      <c r="U516" s="95"/>
      <c r="V516" s="152"/>
      <c r="W516" s="178" t="str">
        <f t="shared" si="480"/>
        <v/>
      </c>
      <c r="X516" s="95" t="str">
        <f t="shared" si="481"/>
        <v/>
      </c>
      <c r="Y516" s="461"/>
      <c r="Z516" s="95"/>
      <c r="AA516" s="152"/>
      <c r="AB516" s="178" t="str">
        <f t="shared" si="482"/>
        <v/>
      </c>
      <c r="AC516" s="95" t="str">
        <f t="shared" si="483"/>
        <v/>
      </c>
      <c r="AD516" s="461"/>
      <c r="AE516" s="95"/>
      <c r="AF516" s="152"/>
      <c r="AG516" s="178" t="str">
        <f t="shared" si="484"/>
        <v/>
      </c>
      <c r="AH516" s="95" t="str">
        <f t="shared" si="485"/>
        <v/>
      </c>
      <c r="AI516" s="461"/>
      <c r="AJ516" s="95"/>
      <c r="AK516" s="152"/>
      <c r="AL516" s="178" t="str">
        <f t="shared" si="486"/>
        <v/>
      </c>
      <c r="AM516" s="95" t="str">
        <f t="shared" si="487"/>
        <v/>
      </c>
      <c r="AN516" s="461"/>
      <c r="AO516" s="95"/>
      <c r="AP516" s="152"/>
      <c r="AQ516" s="178" t="str">
        <f t="shared" si="488"/>
        <v/>
      </c>
      <c r="AR516" s="95" t="str">
        <f t="shared" si="489"/>
        <v/>
      </c>
      <c r="AS516" s="461"/>
      <c r="AT516" s="95"/>
      <c r="AU516" s="152"/>
      <c r="AV516" s="178" t="str">
        <f t="shared" si="490"/>
        <v/>
      </c>
      <c r="AW516" s="95" t="str">
        <f t="shared" si="491"/>
        <v/>
      </c>
      <c r="AX516" s="461"/>
    </row>
    <row r="517" spans="2:50">
      <c r="B517" s="435"/>
      <c r="C517" s="95">
        <f t="shared" si="475"/>
        <v>14</v>
      </c>
      <c r="D517" s="95"/>
      <c r="E517" s="95"/>
      <c r="F517" s="95"/>
      <c r="G517" s="178" t="e">
        <f t="shared" si="476"/>
        <v>#DIV/0!</v>
      </c>
      <c r="H517" s="435"/>
      <c r="I517" s="154" t="str">
        <f t="shared" si="472"/>
        <v/>
      </c>
      <c r="J517" s="154" t="str">
        <f t="shared" si="473"/>
        <v/>
      </c>
      <c r="K517" s="155" t="str">
        <f t="shared" si="474"/>
        <v/>
      </c>
      <c r="L517" s="438"/>
      <c r="M517" s="154" t="str">
        <f t="shared" si="477"/>
        <v/>
      </c>
      <c r="N517" s="463"/>
      <c r="O517" s="463"/>
      <c r="P517" s="95"/>
      <c r="Q517" s="152"/>
      <c r="R517" s="178" t="str">
        <f t="shared" si="478"/>
        <v/>
      </c>
      <c r="S517" s="95" t="str">
        <f t="shared" si="479"/>
        <v/>
      </c>
      <c r="T517" s="461"/>
      <c r="U517" s="95"/>
      <c r="V517" s="152"/>
      <c r="W517" s="178" t="str">
        <f t="shared" si="480"/>
        <v/>
      </c>
      <c r="X517" s="95" t="str">
        <f t="shared" si="481"/>
        <v/>
      </c>
      <c r="Y517" s="461"/>
      <c r="Z517" s="95"/>
      <c r="AA517" s="152"/>
      <c r="AB517" s="178" t="str">
        <f t="shared" si="482"/>
        <v/>
      </c>
      <c r="AC517" s="95" t="str">
        <f t="shared" si="483"/>
        <v/>
      </c>
      <c r="AD517" s="461"/>
      <c r="AE517" s="95"/>
      <c r="AF517" s="152"/>
      <c r="AG517" s="178" t="str">
        <f t="shared" si="484"/>
        <v/>
      </c>
      <c r="AH517" s="95" t="str">
        <f t="shared" si="485"/>
        <v/>
      </c>
      <c r="AI517" s="461"/>
      <c r="AJ517" s="95"/>
      <c r="AK517" s="152"/>
      <c r="AL517" s="178" t="str">
        <f t="shared" si="486"/>
        <v/>
      </c>
      <c r="AM517" s="95" t="str">
        <f t="shared" si="487"/>
        <v/>
      </c>
      <c r="AN517" s="461"/>
      <c r="AO517" s="95"/>
      <c r="AP517" s="152"/>
      <c r="AQ517" s="178" t="str">
        <f t="shared" si="488"/>
        <v/>
      </c>
      <c r="AR517" s="95" t="str">
        <f t="shared" si="489"/>
        <v/>
      </c>
      <c r="AS517" s="461"/>
      <c r="AT517" s="95"/>
      <c r="AU517" s="152"/>
      <c r="AV517" s="178" t="str">
        <f t="shared" si="490"/>
        <v/>
      </c>
      <c r="AW517" s="95" t="str">
        <f t="shared" si="491"/>
        <v/>
      </c>
      <c r="AX517" s="461"/>
    </row>
    <row r="518" spans="2:50">
      <c r="B518" s="435"/>
      <c r="C518" s="95">
        <f t="shared" si="475"/>
        <v>15</v>
      </c>
      <c r="D518" s="95"/>
      <c r="E518" s="95"/>
      <c r="F518" s="95"/>
      <c r="G518" s="178" t="e">
        <f t="shared" si="476"/>
        <v>#DIV/0!</v>
      </c>
      <c r="H518" s="435"/>
      <c r="I518" s="154" t="str">
        <f t="shared" si="472"/>
        <v/>
      </c>
      <c r="J518" s="154" t="str">
        <f t="shared" si="473"/>
        <v/>
      </c>
      <c r="K518" s="155" t="str">
        <f t="shared" si="474"/>
        <v/>
      </c>
      <c r="L518" s="438"/>
      <c r="M518" s="154" t="str">
        <f t="shared" si="477"/>
        <v/>
      </c>
      <c r="N518" s="463"/>
      <c r="O518" s="463"/>
      <c r="P518" s="95"/>
      <c r="Q518" s="152"/>
      <c r="R518" s="178" t="str">
        <f t="shared" si="478"/>
        <v/>
      </c>
      <c r="S518" s="95" t="str">
        <f t="shared" si="479"/>
        <v/>
      </c>
      <c r="T518" s="461"/>
      <c r="U518" s="95"/>
      <c r="V518" s="152"/>
      <c r="W518" s="178" t="str">
        <f t="shared" si="480"/>
        <v/>
      </c>
      <c r="X518" s="95" t="str">
        <f t="shared" si="481"/>
        <v/>
      </c>
      <c r="Y518" s="461"/>
      <c r="Z518" s="95"/>
      <c r="AA518" s="152"/>
      <c r="AB518" s="178" t="str">
        <f t="shared" si="482"/>
        <v/>
      </c>
      <c r="AC518" s="95" t="str">
        <f t="shared" si="483"/>
        <v/>
      </c>
      <c r="AD518" s="461"/>
      <c r="AE518" s="95"/>
      <c r="AF518" s="152"/>
      <c r="AG518" s="178" t="str">
        <f t="shared" si="484"/>
        <v/>
      </c>
      <c r="AH518" s="95" t="str">
        <f t="shared" si="485"/>
        <v/>
      </c>
      <c r="AI518" s="461"/>
      <c r="AJ518" s="95"/>
      <c r="AK518" s="152"/>
      <c r="AL518" s="178" t="str">
        <f t="shared" si="486"/>
        <v/>
      </c>
      <c r="AM518" s="95" t="str">
        <f t="shared" si="487"/>
        <v/>
      </c>
      <c r="AN518" s="461"/>
      <c r="AO518" s="95"/>
      <c r="AP518" s="152"/>
      <c r="AQ518" s="178" t="str">
        <f t="shared" si="488"/>
        <v/>
      </c>
      <c r="AR518" s="95" t="str">
        <f t="shared" si="489"/>
        <v/>
      </c>
      <c r="AS518" s="461"/>
      <c r="AT518" s="95"/>
      <c r="AU518" s="152"/>
      <c r="AV518" s="178" t="str">
        <f t="shared" si="490"/>
        <v/>
      </c>
      <c r="AW518" s="95" t="str">
        <f t="shared" si="491"/>
        <v/>
      </c>
      <c r="AX518" s="461"/>
    </row>
    <row r="519" spans="2:50">
      <c r="B519" s="435"/>
      <c r="C519" s="95">
        <f t="shared" si="475"/>
        <v>16</v>
      </c>
      <c r="D519" s="95"/>
      <c r="E519" s="95"/>
      <c r="F519" s="95"/>
      <c r="G519" s="178" t="e">
        <f t="shared" si="476"/>
        <v>#DIV/0!</v>
      </c>
      <c r="H519" s="435"/>
      <c r="I519" s="154" t="str">
        <f t="shared" si="472"/>
        <v/>
      </c>
      <c r="J519" s="154" t="str">
        <f t="shared" si="473"/>
        <v/>
      </c>
      <c r="K519" s="155" t="str">
        <f t="shared" si="474"/>
        <v/>
      </c>
      <c r="L519" s="438"/>
      <c r="M519" s="154" t="str">
        <f t="shared" si="477"/>
        <v/>
      </c>
      <c r="N519" s="463"/>
      <c r="O519" s="463"/>
      <c r="P519" s="95"/>
      <c r="Q519" s="152"/>
      <c r="R519" s="178" t="str">
        <f t="shared" si="478"/>
        <v/>
      </c>
      <c r="S519" s="95" t="str">
        <f t="shared" si="479"/>
        <v/>
      </c>
      <c r="T519" s="461"/>
      <c r="U519" s="95"/>
      <c r="V519" s="152"/>
      <c r="W519" s="178" t="str">
        <f t="shared" si="480"/>
        <v/>
      </c>
      <c r="X519" s="95" t="str">
        <f t="shared" si="481"/>
        <v/>
      </c>
      <c r="Y519" s="461"/>
      <c r="Z519" s="95"/>
      <c r="AA519" s="152"/>
      <c r="AB519" s="178" t="str">
        <f t="shared" si="482"/>
        <v/>
      </c>
      <c r="AC519" s="95" t="str">
        <f t="shared" si="483"/>
        <v/>
      </c>
      <c r="AD519" s="461"/>
      <c r="AE519" s="95"/>
      <c r="AF519" s="152"/>
      <c r="AG519" s="178" t="str">
        <f t="shared" si="484"/>
        <v/>
      </c>
      <c r="AH519" s="95" t="str">
        <f t="shared" si="485"/>
        <v/>
      </c>
      <c r="AI519" s="461"/>
      <c r="AJ519" s="95"/>
      <c r="AK519" s="152"/>
      <c r="AL519" s="178" t="str">
        <f t="shared" si="486"/>
        <v/>
      </c>
      <c r="AM519" s="95" t="str">
        <f t="shared" si="487"/>
        <v/>
      </c>
      <c r="AN519" s="461"/>
      <c r="AO519" s="95"/>
      <c r="AP519" s="152"/>
      <c r="AQ519" s="178" t="str">
        <f t="shared" si="488"/>
        <v/>
      </c>
      <c r="AR519" s="95" t="str">
        <f t="shared" si="489"/>
        <v/>
      </c>
      <c r="AS519" s="461"/>
      <c r="AT519" s="95"/>
      <c r="AU519" s="152"/>
      <c r="AV519" s="178" t="str">
        <f t="shared" si="490"/>
        <v/>
      </c>
      <c r="AW519" s="95" t="str">
        <f t="shared" si="491"/>
        <v/>
      </c>
      <c r="AX519" s="461"/>
    </row>
    <row r="520" spans="2:50">
      <c r="B520" s="435"/>
      <c r="C520" s="95">
        <f t="shared" si="475"/>
        <v>17</v>
      </c>
      <c r="D520" s="95"/>
      <c r="E520" s="95"/>
      <c r="F520" s="95"/>
      <c r="G520" s="178" t="e">
        <f t="shared" si="476"/>
        <v>#DIV/0!</v>
      </c>
      <c r="H520" s="435"/>
      <c r="I520" s="154" t="str">
        <f t="shared" si="472"/>
        <v/>
      </c>
      <c r="J520" s="154" t="str">
        <f t="shared" si="473"/>
        <v/>
      </c>
      <c r="K520" s="155" t="str">
        <f t="shared" si="474"/>
        <v/>
      </c>
      <c r="L520" s="438"/>
      <c r="M520" s="154" t="str">
        <f t="shared" si="477"/>
        <v/>
      </c>
      <c r="N520" s="463"/>
      <c r="O520" s="463"/>
      <c r="P520" s="95"/>
      <c r="Q520" s="152"/>
      <c r="R520" s="178" t="str">
        <f t="shared" si="478"/>
        <v/>
      </c>
      <c r="S520" s="95" t="str">
        <f t="shared" si="479"/>
        <v/>
      </c>
      <c r="T520" s="461"/>
      <c r="U520" s="95"/>
      <c r="V520" s="152"/>
      <c r="W520" s="178" t="str">
        <f t="shared" si="480"/>
        <v/>
      </c>
      <c r="X520" s="95" t="str">
        <f t="shared" si="481"/>
        <v/>
      </c>
      <c r="Y520" s="461"/>
      <c r="Z520" s="95"/>
      <c r="AA520" s="152"/>
      <c r="AB520" s="178" t="str">
        <f t="shared" si="482"/>
        <v/>
      </c>
      <c r="AC520" s="95" t="str">
        <f t="shared" si="483"/>
        <v/>
      </c>
      <c r="AD520" s="461"/>
      <c r="AE520" s="95"/>
      <c r="AF520" s="152"/>
      <c r="AG520" s="178" t="str">
        <f t="shared" si="484"/>
        <v/>
      </c>
      <c r="AH520" s="95" t="str">
        <f t="shared" si="485"/>
        <v/>
      </c>
      <c r="AI520" s="461"/>
      <c r="AJ520" s="95"/>
      <c r="AK520" s="152"/>
      <c r="AL520" s="178" t="str">
        <f t="shared" si="486"/>
        <v/>
      </c>
      <c r="AM520" s="95" t="str">
        <f t="shared" si="487"/>
        <v/>
      </c>
      <c r="AN520" s="461"/>
      <c r="AO520" s="95"/>
      <c r="AP520" s="152"/>
      <c r="AQ520" s="178" t="str">
        <f t="shared" si="488"/>
        <v/>
      </c>
      <c r="AR520" s="95" t="str">
        <f t="shared" si="489"/>
        <v/>
      </c>
      <c r="AS520" s="461"/>
      <c r="AT520" s="95"/>
      <c r="AU520" s="152"/>
      <c r="AV520" s="178" t="str">
        <f t="shared" si="490"/>
        <v/>
      </c>
      <c r="AW520" s="95" t="str">
        <f t="shared" si="491"/>
        <v/>
      </c>
      <c r="AX520" s="461"/>
    </row>
    <row r="521" spans="2:50">
      <c r="B521" s="435"/>
      <c r="C521" s="95">
        <f t="shared" si="475"/>
        <v>18</v>
      </c>
      <c r="D521" s="95"/>
      <c r="E521" s="95"/>
      <c r="F521" s="95"/>
      <c r="G521" s="178"/>
      <c r="H521" s="435"/>
      <c r="I521" s="154" t="str">
        <f t="shared" si="472"/>
        <v/>
      </c>
      <c r="J521" s="154" t="str">
        <f t="shared" si="473"/>
        <v/>
      </c>
      <c r="K521" s="155" t="str">
        <f t="shared" si="474"/>
        <v/>
      </c>
      <c r="L521" s="439"/>
      <c r="M521" s="154" t="str">
        <f t="shared" si="477"/>
        <v/>
      </c>
      <c r="N521" s="447"/>
      <c r="O521" s="447"/>
      <c r="P521" s="95"/>
      <c r="Q521" s="152"/>
      <c r="R521" s="178" t="str">
        <f t="shared" si="478"/>
        <v/>
      </c>
      <c r="S521" s="95" t="str">
        <f t="shared" si="479"/>
        <v/>
      </c>
      <c r="T521" s="462"/>
      <c r="U521" s="95"/>
      <c r="V521" s="152"/>
      <c r="W521" s="178" t="str">
        <f t="shared" si="480"/>
        <v/>
      </c>
      <c r="X521" s="95" t="str">
        <f t="shared" si="481"/>
        <v/>
      </c>
      <c r="Y521" s="462"/>
      <c r="Z521" s="95"/>
      <c r="AA521" s="152"/>
      <c r="AB521" s="178" t="str">
        <f t="shared" si="482"/>
        <v/>
      </c>
      <c r="AC521" s="95" t="str">
        <f t="shared" si="483"/>
        <v/>
      </c>
      <c r="AD521" s="462"/>
      <c r="AE521" s="95"/>
      <c r="AF521" s="152"/>
      <c r="AG521" s="178" t="str">
        <f t="shared" si="484"/>
        <v/>
      </c>
      <c r="AH521" s="95" t="str">
        <f t="shared" si="485"/>
        <v/>
      </c>
      <c r="AI521" s="462"/>
      <c r="AJ521" s="95"/>
      <c r="AK521" s="152"/>
      <c r="AL521" s="178" t="str">
        <f t="shared" si="486"/>
        <v/>
      </c>
      <c r="AM521" s="95" t="str">
        <f t="shared" si="487"/>
        <v/>
      </c>
      <c r="AN521" s="462"/>
      <c r="AO521" s="95"/>
      <c r="AP521" s="152"/>
      <c r="AQ521" s="178" t="str">
        <f t="shared" si="488"/>
        <v/>
      </c>
      <c r="AR521" s="95" t="str">
        <f t="shared" si="489"/>
        <v/>
      </c>
      <c r="AS521" s="462"/>
      <c r="AT521" s="95"/>
      <c r="AU521" s="152"/>
      <c r="AV521" s="178" t="str">
        <f t="shared" si="490"/>
        <v/>
      </c>
      <c r="AW521" s="95" t="str">
        <f t="shared" si="491"/>
        <v/>
      </c>
      <c r="AX521" s="462"/>
    </row>
  </sheetData>
  <mergeCells count="1357"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2">
    <tabColor rgb="FFFFFFCC"/>
  </sheetPr>
  <dimension ref="A1:AX461"/>
  <sheetViews>
    <sheetView topLeftCell="A365" zoomScaleNormal="100" workbookViewId="0">
      <selection activeCell="A387" sqref="A387:XFD387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325</v>
      </c>
      <c r="C1" s="218">
        <f>AVERAGE(L367,L387,L407,L427,L447)</f>
        <v>279.93393429775688</v>
      </c>
    </row>
    <row r="2" spans="1:50" ht="15.75" hidden="1">
      <c r="A2" s="76"/>
      <c r="B2" s="443" t="s">
        <v>167</v>
      </c>
      <c r="C2" s="444"/>
      <c r="D2" s="444"/>
      <c r="E2" s="444"/>
      <c r="F2" s="444"/>
      <c r="G2" s="444"/>
      <c r="H2" s="444"/>
      <c r="I2" s="151"/>
      <c r="J2" s="151"/>
      <c r="K2" s="151"/>
      <c r="L2" s="151"/>
      <c r="M2" s="148"/>
      <c r="N2" s="446" t="s">
        <v>159</v>
      </c>
      <c r="O2" s="446" t="s">
        <v>106</v>
      </c>
      <c r="P2" s="448"/>
      <c r="Q2" s="435"/>
      <c r="R2" s="435"/>
      <c r="S2" s="435"/>
      <c r="T2" s="435"/>
      <c r="U2" s="448"/>
      <c r="V2" s="435"/>
      <c r="W2" s="435"/>
      <c r="X2" s="435"/>
      <c r="Y2" s="435"/>
      <c r="Z2" s="448"/>
      <c r="AA2" s="435"/>
      <c r="AB2" s="435"/>
      <c r="AC2" s="435"/>
      <c r="AD2" s="435"/>
      <c r="AE2" s="448">
        <v>45870</v>
      </c>
      <c r="AF2" s="435"/>
      <c r="AG2" s="435"/>
      <c r="AH2" s="435"/>
      <c r="AI2" s="435"/>
      <c r="AJ2" s="448">
        <v>45871</v>
      </c>
      <c r="AK2" s="435"/>
      <c r="AL2" s="435"/>
      <c r="AM2" s="435"/>
      <c r="AN2" s="435"/>
      <c r="AO2" s="448">
        <v>45872</v>
      </c>
      <c r="AP2" s="435"/>
      <c r="AQ2" s="435"/>
      <c r="AR2" s="435"/>
      <c r="AS2" s="435"/>
      <c r="AT2" s="448">
        <v>45873</v>
      </c>
      <c r="AU2" s="435"/>
      <c r="AV2" s="435"/>
      <c r="AW2" s="435"/>
      <c r="AX2" s="435"/>
    </row>
    <row r="3" spans="1:50" ht="15.75" hidden="1">
      <c r="A3" s="76"/>
      <c r="B3" s="445"/>
      <c r="C3" s="445"/>
      <c r="D3" s="445"/>
      <c r="E3" s="445"/>
      <c r="F3" s="445"/>
      <c r="G3" s="445"/>
      <c r="H3" s="445"/>
      <c r="I3" s="149"/>
      <c r="J3" s="149"/>
      <c r="K3" s="149"/>
      <c r="L3" s="149"/>
      <c r="M3" s="150"/>
      <c r="N3" s="447"/>
      <c r="O3" s="447"/>
      <c r="P3" s="448" t="s">
        <v>120</v>
      </c>
      <c r="Q3" s="435"/>
      <c r="R3" s="435"/>
      <c r="S3" s="435"/>
      <c r="T3" s="435"/>
      <c r="U3" s="448" t="s">
        <v>114</v>
      </c>
      <c r="V3" s="435"/>
      <c r="W3" s="435"/>
      <c r="X3" s="435"/>
      <c r="Y3" s="435"/>
      <c r="Z3" s="448" t="s">
        <v>115</v>
      </c>
      <c r="AA3" s="435"/>
      <c r="AB3" s="435"/>
      <c r="AC3" s="435"/>
      <c r="AD3" s="435"/>
      <c r="AE3" s="448" t="s">
        <v>116</v>
      </c>
      <c r="AF3" s="435"/>
      <c r="AG3" s="435"/>
      <c r="AH3" s="435"/>
      <c r="AI3" s="435"/>
      <c r="AJ3" s="448" t="s">
        <v>117</v>
      </c>
      <c r="AK3" s="435"/>
      <c r="AL3" s="435"/>
      <c r="AM3" s="435"/>
      <c r="AN3" s="435"/>
      <c r="AO3" s="448" t="s">
        <v>118</v>
      </c>
      <c r="AP3" s="435"/>
      <c r="AQ3" s="435"/>
      <c r="AR3" s="435"/>
      <c r="AS3" s="435"/>
      <c r="AT3" s="448" t="s">
        <v>119</v>
      </c>
      <c r="AU3" s="435"/>
      <c r="AV3" s="435"/>
      <c r="AW3" s="435"/>
      <c r="AX3" s="435"/>
    </row>
    <row r="4" spans="1:50" ht="14.25" hidden="1">
      <c r="A4" s="76"/>
      <c r="B4" s="433" t="s">
        <v>155</v>
      </c>
      <c r="C4" s="433" t="s">
        <v>147</v>
      </c>
      <c r="D4" s="433"/>
      <c r="E4" s="433" t="s">
        <v>149</v>
      </c>
      <c r="F4" s="433"/>
      <c r="G4" s="433"/>
      <c r="H4" s="440" t="s">
        <v>156</v>
      </c>
      <c r="I4" s="434" t="s">
        <v>225</v>
      </c>
      <c r="J4" s="434"/>
      <c r="K4" s="434"/>
      <c r="L4" s="454" t="s">
        <v>156</v>
      </c>
      <c r="M4" s="451" t="s">
        <v>168</v>
      </c>
      <c r="N4" s="433"/>
      <c r="O4" s="433" t="s">
        <v>158</v>
      </c>
      <c r="P4" s="430" t="s">
        <v>152</v>
      </c>
      <c r="Q4" s="431"/>
      <c r="R4" s="431"/>
      <c r="S4" s="432"/>
      <c r="T4" s="433" t="s">
        <v>156</v>
      </c>
      <c r="U4" s="430" t="s">
        <v>152</v>
      </c>
      <c r="V4" s="431"/>
      <c r="W4" s="431"/>
      <c r="X4" s="432"/>
      <c r="Y4" s="433" t="s">
        <v>156</v>
      </c>
      <c r="Z4" s="430" t="s">
        <v>152</v>
      </c>
      <c r="AA4" s="431"/>
      <c r="AB4" s="431"/>
      <c r="AC4" s="432"/>
      <c r="AD4" s="433" t="s">
        <v>156</v>
      </c>
      <c r="AE4" s="430" t="s">
        <v>152</v>
      </c>
      <c r="AF4" s="431"/>
      <c r="AG4" s="431"/>
      <c r="AH4" s="432"/>
      <c r="AI4" s="433" t="s">
        <v>156</v>
      </c>
      <c r="AJ4" s="430" t="s">
        <v>152</v>
      </c>
      <c r="AK4" s="431"/>
      <c r="AL4" s="431"/>
      <c r="AM4" s="432"/>
      <c r="AN4" s="433" t="s">
        <v>156</v>
      </c>
      <c r="AO4" s="430" t="s">
        <v>152</v>
      </c>
      <c r="AP4" s="431"/>
      <c r="AQ4" s="431"/>
      <c r="AR4" s="432"/>
      <c r="AS4" s="433" t="s">
        <v>156</v>
      </c>
      <c r="AT4" s="430" t="s">
        <v>152</v>
      </c>
      <c r="AU4" s="431"/>
      <c r="AV4" s="431"/>
      <c r="AW4" s="432"/>
      <c r="AX4" s="433" t="s">
        <v>156</v>
      </c>
    </row>
    <row r="5" spans="1:50" ht="14.25" hidden="1">
      <c r="A5" s="76"/>
      <c r="B5" s="433"/>
      <c r="C5" s="433"/>
      <c r="D5" s="433"/>
      <c r="E5" s="433" t="s">
        <v>148</v>
      </c>
      <c r="F5" s="433"/>
      <c r="G5" s="433"/>
      <c r="H5" s="441"/>
      <c r="I5" s="434" t="s">
        <v>148</v>
      </c>
      <c r="J5" s="434"/>
      <c r="K5" s="434"/>
      <c r="L5" s="455"/>
      <c r="M5" s="452"/>
      <c r="N5" s="433"/>
      <c r="O5" s="433"/>
      <c r="P5" s="430" t="s">
        <v>153</v>
      </c>
      <c r="Q5" s="431"/>
      <c r="R5" s="431"/>
      <c r="S5" s="432"/>
      <c r="T5" s="433"/>
      <c r="U5" s="430" t="s">
        <v>153</v>
      </c>
      <c r="V5" s="431"/>
      <c r="W5" s="431"/>
      <c r="X5" s="432"/>
      <c r="Y5" s="433"/>
      <c r="Z5" s="430" t="s">
        <v>153</v>
      </c>
      <c r="AA5" s="431"/>
      <c r="AB5" s="431"/>
      <c r="AC5" s="432"/>
      <c r="AD5" s="433"/>
      <c r="AE5" s="430" t="s">
        <v>153</v>
      </c>
      <c r="AF5" s="431"/>
      <c r="AG5" s="431"/>
      <c r="AH5" s="432"/>
      <c r="AI5" s="433"/>
      <c r="AJ5" s="430" t="s">
        <v>153</v>
      </c>
      <c r="AK5" s="431"/>
      <c r="AL5" s="431"/>
      <c r="AM5" s="432"/>
      <c r="AN5" s="433"/>
      <c r="AO5" s="430" t="s">
        <v>153</v>
      </c>
      <c r="AP5" s="431"/>
      <c r="AQ5" s="431"/>
      <c r="AR5" s="432"/>
      <c r="AS5" s="433"/>
      <c r="AT5" s="430" t="s">
        <v>153</v>
      </c>
      <c r="AU5" s="431"/>
      <c r="AV5" s="431"/>
      <c r="AW5" s="432"/>
      <c r="AX5" s="433"/>
    </row>
    <row r="6" spans="1:50" ht="14.25" hidden="1">
      <c r="A6" s="74"/>
      <c r="B6" s="433"/>
      <c r="C6" s="433"/>
      <c r="D6" s="433"/>
      <c r="E6" s="94" t="s">
        <v>150</v>
      </c>
      <c r="F6" s="94" t="s">
        <v>151</v>
      </c>
      <c r="G6" s="94" t="s">
        <v>154</v>
      </c>
      <c r="H6" s="442"/>
      <c r="I6" s="153" t="s">
        <v>150</v>
      </c>
      <c r="J6" s="153" t="s">
        <v>151</v>
      </c>
      <c r="K6" s="153" t="s">
        <v>154</v>
      </c>
      <c r="L6" s="456"/>
      <c r="M6" s="453"/>
      <c r="N6" s="433"/>
      <c r="O6" s="433"/>
      <c r="P6" s="94" t="s">
        <v>150</v>
      </c>
      <c r="Q6" s="94" t="s">
        <v>151</v>
      </c>
      <c r="R6" s="94" t="s">
        <v>154</v>
      </c>
      <c r="S6" s="94" t="s">
        <v>168</v>
      </c>
      <c r="T6" s="433"/>
      <c r="U6" s="94" t="s">
        <v>150</v>
      </c>
      <c r="V6" s="94" t="s">
        <v>151</v>
      </c>
      <c r="W6" s="94" t="s">
        <v>154</v>
      </c>
      <c r="X6" s="94" t="s">
        <v>168</v>
      </c>
      <c r="Y6" s="433"/>
      <c r="Z6" s="94" t="s">
        <v>150</v>
      </c>
      <c r="AA6" s="94" t="s">
        <v>151</v>
      </c>
      <c r="AB6" s="94" t="s">
        <v>154</v>
      </c>
      <c r="AC6" s="94" t="s">
        <v>168</v>
      </c>
      <c r="AD6" s="433"/>
      <c r="AE6" s="94" t="s">
        <v>150</v>
      </c>
      <c r="AF6" s="94" t="s">
        <v>151</v>
      </c>
      <c r="AG6" s="94" t="s">
        <v>154</v>
      </c>
      <c r="AH6" s="94" t="s">
        <v>168</v>
      </c>
      <c r="AI6" s="433"/>
      <c r="AJ6" s="94" t="s">
        <v>150</v>
      </c>
      <c r="AK6" s="94" t="s">
        <v>151</v>
      </c>
      <c r="AL6" s="94" t="s">
        <v>154</v>
      </c>
      <c r="AM6" s="94" t="s">
        <v>168</v>
      </c>
      <c r="AN6" s="433"/>
      <c r="AO6" s="94" t="s">
        <v>150</v>
      </c>
      <c r="AP6" s="94" t="s">
        <v>151</v>
      </c>
      <c r="AQ6" s="94" t="s">
        <v>154</v>
      </c>
      <c r="AR6" s="94" t="s">
        <v>168</v>
      </c>
      <c r="AS6" s="433"/>
      <c r="AT6" s="94" t="s">
        <v>150</v>
      </c>
      <c r="AU6" s="94" t="s">
        <v>151</v>
      </c>
      <c r="AV6" s="94" t="s">
        <v>154</v>
      </c>
      <c r="AW6" s="94" t="s">
        <v>168</v>
      </c>
      <c r="AX6" s="433"/>
    </row>
    <row r="7" spans="1:50" ht="14.25" hidden="1">
      <c r="A7" s="76"/>
      <c r="B7" s="450" t="s">
        <v>235</v>
      </c>
      <c r="C7" s="95">
        <v>1</v>
      </c>
      <c r="D7" s="95" t="s">
        <v>443</v>
      </c>
      <c r="E7" s="152">
        <v>10</v>
      </c>
      <c r="F7" s="95">
        <v>3000</v>
      </c>
      <c r="G7" s="178">
        <f>F7/E7</f>
        <v>300</v>
      </c>
      <c r="H7" s="436">
        <f>AVERAGE(G7:G21)</f>
        <v>286.71328671328672</v>
      </c>
      <c r="I7" s="154">
        <f t="shared" ref="I7:K9" si="0">IFERROR(AVERAGE(P7,U7,Z7,AE7,AJ7,AO7,AT7),"")</f>
        <v>10</v>
      </c>
      <c r="J7" s="154">
        <f t="shared" si="0"/>
        <v>2745.1483075139899</v>
      </c>
      <c r="K7" s="155">
        <f t="shared" si="0"/>
        <v>274.51483075139896</v>
      </c>
      <c r="L7" s="449">
        <f>IFERROR(AVERAGE(K7:K21),"-")</f>
        <v>263.61665831780039</v>
      </c>
      <c r="M7" s="154">
        <f>IFERROR(RANK(K7, K$7:K$21),"")</f>
        <v>9</v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6" t="e">
        <f>AVERAGE(AB7:AB21)</f>
        <v>#DIV/0!</v>
      </c>
      <c r="AE7" s="152">
        <v>10</v>
      </c>
      <c r="AF7" s="152">
        <v>2746.019417475728</v>
      </c>
      <c r="AG7" s="178">
        <f>IFERROR(AF7/AE7,"")</f>
        <v>274.60194174757282</v>
      </c>
      <c r="AH7" s="95">
        <f>IFERROR(RANK(AG7, AG$7:AG$21),"")</f>
        <v>6</v>
      </c>
      <c r="AI7" s="436">
        <f>AVERAGE(AG7:AG21)</f>
        <v>263.4224253752148</v>
      </c>
      <c r="AJ7" s="152">
        <v>10</v>
      </c>
      <c r="AK7" s="152">
        <v>2752.0000000000005</v>
      </c>
      <c r="AL7" s="178">
        <f>IFERROR(AK7/AJ7,"")</f>
        <v>275.20000000000005</v>
      </c>
      <c r="AM7" s="95">
        <f>IFERROR(RANK(AL7, AL$7:AL$21),"")</f>
        <v>7</v>
      </c>
      <c r="AN7" s="436">
        <f>AVERAGE(AL7:AL21)</f>
        <v>264.0917706900384</v>
      </c>
      <c r="AO7" s="152">
        <v>10</v>
      </c>
      <c r="AP7" s="152">
        <v>2740.7381258023102</v>
      </c>
      <c r="AQ7" s="178">
        <f>IFERROR(AP7/AO7,"")</f>
        <v>274.07381258023099</v>
      </c>
      <c r="AR7" s="95">
        <f>IFERROR(RANK(AQ7, AQ$7:AQ$21),"")</f>
        <v>8</v>
      </c>
      <c r="AS7" s="436">
        <f>AVERAGE(AQ7:AQ21)</f>
        <v>263.2157100482965</v>
      </c>
      <c r="AT7" s="152">
        <v>10</v>
      </c>
      <c r="AU7" s="152">
        <v>2741.8356867779203</v>
      </c>
      <c r="AV7" s="178">
        <f>IFERROR(AU7/AT7,"")</f>
        <v>274.18356867779204</v>
      </c>
      <c r="AW7" s="95">
        <f>IFERROR(RANK(AV7, AV$7:AV$21),"")</f>
        <v>7</v>
      </c>
      <c r="AX7" s="436">
        <f>AVERAGE(AV7:AV21)</f>
        <v>263.73672715765173</v>
      </c>
    </row>
    <row r="8" spans="1:50" ht="15" hidden="1" customHeight="1">
      <c r="A8" s="76"/>
      <c r="B8" s="435"/>
      <c r="C8" s="95">
        <v>2</v>
      </c>
      <c r="D8" s="95" t="s">
        <v>444</v>
      </c>
      <c r="E8" s="152">
        <v>10</v>
      </c>
      <c r="F8" s="95">
        <v>3000</v>
      </c>
      <c r="G8" s="178">
        <f t="shared" ref="G8:G17" si="1">F8/E8</f>
        <v>300</v>
      </c>
      <c r="H8" s="436"/>
      <c r="I8" s="154">
        <f t="shared" si="0"/>
        <v>10</v>
      </c>
      <c r="J8" s="154">
        <f t="shared" si="0"/>
        <v>2756.044792046152</v>
      </c>
      <c r="K8" s="155">
        <f t="shared" si="0"/>
        <v>275.60447920461519</v>
      </c>
      <c r="L8" s="449"/>
      <c r="M8" s="154">
        <f t="shared" ref="M8:M21" si="2">IFERROR(RANK(K8, K$7:K$21),"")</f>
        <v>4</v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6"/>
      <c r="AE8" s="152">
        <v>10</v>
      </c>
      <c r="AF8" s="152">
        <v>2750.9302325581389</v>
      </c>
      <c r="AG8" s="178">
        <f t="shared" ref="AG8:AG21" si="9">IFERROR(AF8/AE8,"")</f>
        <v>275.09302325581388</v>
      </c>
      <c r="AH8" s="95">
        <f t="shared" ref="AH8:AH21" si="10">IFERROR(RANK(AG8, AG$7:AG$21),"")</f>
        <v>4</v>
      </c>
      <c r="AI8" s="436"/>
      <c r="AJ8" s="152">
        <v>10</v>
      </c>
      <c r="AK8" s="152">
        <v>2749.5348837209294</v>
      </c>
      <c r="AL8" s="178">
        <f t="shared" ref="AL8:AL21" si="11">IFERROR(AK8/AJ8,"")</f>
        <v>274.95348837209292</v>
      </c>
      <c r="AM8" s="95">
        <f t="shared" ref="AM8:AM21" si="12">IFERROR(RANK(AL8, AL$7:AL$21),"")</f>
        <v>9</v>
      </c>
      <c r="AN8" s="436"/>
      <c r="AO8" s="152">
        <v>10</v>
      </c>
      <c r="AP8" s="152">
        <v>2756.9558101472994</v>
      </c>
      <c r="AQ8" s="178">
        <f t="shared" ref="AQ8:AQ21" si="13">IFERROR(AP8/AO8,"")</f>
        <v>275.69558101472995</v>
      </c>
      <c r="AR8" s="95">
        <f t="shared" ref="AR8:AR21" si="14">IFERROR(RANK(AQ8, AQ$7:AQ$21),"")</f>
        <v>4</v>
      </c>
      <c r="AS8" s="436"/>
      <c r="AT8" s="152">
        <v>10</v>
      </c>
      <c r="AU8" s="152">
        <v>2766.7582417582407</v>
      </c>
      <c r="AV8" s="178">
        <f t="shared" ref="AV8:AV21" si="15">IFERROR(AU8/AT8,"")</f>
        <v>276.67582417582406</v>
      </c>
      <c r="AW8" s="95">
        <f t="shared" ref="AW8:AW21" si="16">IFERROR(RANK(AV8, AV$7:AV$21),"")</f>
        <v>3</v>
      </c>
      <c r="AX8" s="436"/>
    </row>
    <row r="9" spans="1:50" ht="14.25" hidden="1">
      <c r="A9" s="76"/>
      <c r="B9" s="435"/>
      <c r="C9" s="95">
        <v>3</v>
      </c>
      <c r="D9" s="95" t="s">
        <v>445</v>
      </c>
      <c r="E9" s="152">
        <v>10</v>
      </c>
      <c r="F9" s="95">
        <v>3000</v>
      </c>
      <c r="G9" s="178">
        <f t="shared" si="1"/>
        <v>300</v>
      </c>
      <c r="H9" s="436"/>
      <c r="I9" s="154">
        <f t="shared" si="0"/>
        <v>10</v>
      </c>
      <c r="J9" s="154">
        <f t="shared" si="0"/>
        <v>2747.4053724053715</v>
      </c>
      <c r="K9" s="155">
        <f t="shared" si="0"/>
        <v>274.74053724053715</v>
      </c>
      <c r="L9" s="449"/>
      <c r="M9" s="154">
        <f t="shared" si="2"/>
        <v>5</v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6"/>
      <c r="U9" s="152"/>
      <c r="V9" s="152"/>
      <c r="W9" s="178" t="str">
        <f t="shared" si="5"/>
        <v/>
      </c>
      <c r="X9" s="95" t="str">
        <f t="shared" si="6"/>
        <v/>
      </c>
      <c r="Y9" s="436"/>
      <c r="Z9" s="152"/>
      <c r="AA9" s="152"/>
      <c r="AB9" s="178" t="str">
        <f t="shared" si="7"/>
        <v/>
      </c>
      <c r="AC9" s="95" t="str">
        <f t="shared" si="8"/>
        <v/>
      </c>
      <c r="AD9" s="436"/>
      <c r="AE9" s="152">
        <v>10</v>
      </c>
      <c r="AF9" s="152">
        <v>2754.074074074073</v>
      </c>
      <c r="AG9" s="178">
        <f t="shared" si="9"/>
        <v>275.40740740740728</v>
      </c>
      <c r="AH9" s="95">
        <f t="shared" si="10"/>
        <v>3</v>
      </c>
      <c r="AI9" s="436"/>
      <c r="AJ9" s="152">
        <v>10</v>
      </c>
      <c r="AK9" s="152">
        <v>2741.4814814814804</v>
      </c>
      <c r="AL9" s="178">
        <f t="shared" si="11"/>
        <v>274.14814814814804</v>
      </c>
      <c r="AM9" s="95">
        <f t="shared" si="12"/>
        <v>10</v>
      </c>
      <c r="AN9" s="436"/>
      <c r="AO9" s="152">
        <v>10</v>
      </c>
      <c r="AP9" s="152">
        <v>2736.9230769230762</v>
      </c>
      <c r="AQ9" s="178">
        <f t="shared" si="13"/>
        <v>273.69230769230762</v>
      </c>
      <c r="AR9" s="95">
        <f t="shared" si="14"/>
        <v>10</v>
      </c>
      <c r="AS9" s="436"/>
      <c r="AT9" s="152">
        <v>10</v>
      </c>
      <c r="AU9" s="152">
        <v>2757.1428571428564</v>
      </c>
      <c r="AV9" s="178">
        <f t="shared" si="15"/>
        <v>275.71428571428567</v>
      </c>
      <c r="AW9" s="95">
        <f t="shared" si="16"/>
        <v>5</v>
      </c>
      <c r="AX9" s="436"/>
    </row>
    <row r="10" spans="1:50" ht="14.25" hidden="1">
      <c r="A10" s="76"/>
      <c r="B10" s="435"/>
      <c r="C10" s="95">
        <v>4</v>
      </c>
      <c r="D10" s="95" t="s">
        <v>446</v>
      </c>
      <c r="E10" s="152">
        <v>10</v>
      </c>
      <c r="F10" s="95">
        <v>3000</v>
      </c>
      <c r="G10" s="178">
        <f t="shared" si="1"/>
        <v>300</v>
      </c>
      <c r="H10" s="436"/>
      <c r="I10" s="154">
        <f>IFERROR(AVERAGE(P10,U10,Z10,AE10,AJ10,AO10,AT10),"")</f>
        <v>10</v>
      </c>
      <c r="J10" s="154">
        <f>IFERROR(AVERAGE(Q10,V10,AA10,AF10,AK10,AP10,AU10),"")</f>
        <v>2746.860202041461</v>
      </c>
      <c r="K10" s="155">
        <f>IFERROR(AVERAGE(R10,W10,AB10,AG10,AL10,AQ10,AV10),"")</f>
        <v>274.68602020414613</v>
      </c>
      <c r="L10" s="449"/>
      <c r="M10" s="154">
        <f t="shared" si="2"/>
        <v>8</v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6"/>
      <c r="U10" s="152"/>
      <c r="V10" s="152"/>
      <c r="W10" s="178" t="str">
        <f t="shared" si="5"/>
        <v/>
      </c>
      <c r="X10" s="95" t="str">
        <f t="shared" si="6"/>
        <v/>
      </c>
      <c r="Y10" s="436"/>
      <c r="Z10" s="152"/>
      <c r="AA10" s="152"/>
      <c r="AB10" s="178" t="str">
        <f t="shared" si="7"/>
        <v/>
      </c>
      <c r="AC10" s="95" t="str">
        <f t="shared" si="8"/>
        <v/>
      </c>
      <c r="AD10" s="436"/>
      <c r="AE10" s="152">
        <v>10</v>
      </c>
      <c r="AF10" s="152">
        <v>2739.0697674418602</v>
      </c>
      <c r="AG10" s="178">
        <f t="shared" si="9"/>
        <v>273.90697674418601</v>
      </c>
      <c r="AH10" s="95">
        <f t="shared" si="10"/>
        <v>8</v>
      </c>
      <c r="AI10" s="436"/>
      <c r="AJ10" s="152">
        <v>10</v>
      </c>
      <c r="AK10" s="152">
        <v>2760</v>
      </c>
      <c r="AL10" s="178">
        <f t="shared" si="11"/>
        <v>276</v>
      </c>
      <c r="AM10" s="95">
        <f t="shared" si="12"/>
        <v>4</v>
      </c>
      <c r="AN10" s="436"/>
      <c r="AO10" s="152">
        <v>10</v>
      </c>
      <c r="AP10" s="152">
        <v>2753.0769230769247</v>
      </c>
      <c r="AQ10" s="178">
        <f t="shared" si="13"/>
        <v>275.30769230769249</v>
      </c>
      <c r="AR10" s="95">
        <f t="shared" si="14"/>
        <v>5</v>
      </c>
      <c r="AS10" s="436"/>
      <c r="AT10" s="152">
        <v>10</v>
      </c>
      <c r="AU10" s="152">
        <v>2735.2941176470599</v>
      </c>
      <c r="AV10" s="178">
        <f t="shared" si="15"/>
        <v>273.52941176470597</v>
      </c>
      <c r="AW10" s="95">
        <f t="shared" si="16"/>
        <v>10</v>
      </c>
      <c r="AX10" s="436"/>
    </row>
    <row r="11" spans="1:50" ht="14.25" hidden="1">
      <c r="A11" s="76"/>
      <c r="B11" s="435"/>
      <c r="C11" s="95">
        <v>5</v>
      </c>
      <c r="D11" s="95" t="s">
        <v>447</v>
      </c>
      <c r="E11" s="152">
        <v>10</v>
      </c>
      <c r="F11" s="95">
        <v>3000</v>
      </c>
      <c r="G11" s="178">
        <f t="shared" si="1"/>
        <v>300</v>
      </c>
      <c r="H11" s="436"/>
      <c r="I11" s="154">
        <f t="shared" ref="I11:K21" si="17">IFERROR(AVERAGE(P11,U11,Z11,AE11,AJ11,AO11,AT11),"")</f>
        <v>10</v>
      </c>
      <c r="J11" s="154">
        <f t="shared" si="17"/>
        <v>2786.5325670498096</v>
      </c>
      <c r="K11" s="155">
        <f t="shared" si="17"/>
        <v>278.65325670498095</v>
      </c>
      <c r="L11" s="449"/>
      <c r="M11" s="154">
        <f t="shared" si="2"/>
        <v>1</v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6"/>
      <c r="U11" s="152"/>
      <c r="V11" s="152"/>
      <c r="W11" s="178" t="str">
        <f t="shared" si="5"/>
        <v/>
      </c>
      <c r="X11" s="95" t="str">
        <f t="shared" si="6"/>
        <v/>
      </c>
      <c r="Y11" s="436"/>
      <c r="Z11" s="152"/>
      <c r="AA11" s="152"/>
      <c r="AB11" s="178" t="str">
        <f t="shared" si="7"/>
        <v/>
      </c>
      <c r="AC11" s="95" t="str">
        <f t="shared" si="8"/>
        <v/>
      </c>
      <c r="AD11" s="436"/>
      <c r="AE11" s="152">
        <v>10</v>
      </c>
      <c r="AF11" s="152">
        <v>2768.8888888888905</v>
      </c>
      <c r="AG11" s="178">
        <f t="shared" si="9"/>
        <v>276.88888888888903</v>
      </c>
      <c r="AH11" s="95">
        <f t="shared" si="10"/>
        <v>2</v>
      </c>
      <c r="AI11" s="436"/>
      <c r="AJ11" s="152">
        <v>10</v>
      </c>
      <c r="AK11" s="152">
        <v>2797.2413793103469</v>
      </c>
      <c r="AL11" s="178">
        <f t="shared" si="11"/>
        <v>279.7241379310347</v>
      </c>
      <c r="AM11" s="95">
        <f t="shared" si="12"/>
        <v>2</v>
      </c>
      <c r="AN11" s="436"/>
      <c r="AO11" s="152">
        <v>10</v>
      </c>
      <c r="AP11" s="152">
        <v>2759.9999999999964</v>
      </c>
      <c r="AQ11" s="178">
        <f t="shared" si="13"/>
        <v>275.99999999999966</v>
      </c>
      <c r="AR11" s="95">
        <f t="shared" si="14"/>
        <v>3</v>
      </c>
      <c r="AS11" s="436"/>
      <c r="AT11" s="152">
        <v>10</v>
      </c>
      <c r="AU11" s="152">
        <v>2820.0000000000027</v>
      </c>
      <c r="AV11" s="178">
        <f t="shared" si="15"/>
        <v>282.00000000000028</v>
      </c>
      <c r="AW11" s="95">
        <f t="shared" si="16"/>
        <v>1</v>
      </c>
      <c r="AX11" s="436"/>
    </row>
    <row r="12" spans="1:50" ht="14.25" hidden="1">
      <c r="A12" s="76"/>
      <c r="B12" s="435"/>
      <c r="C12" s="95">
        <v>6</v>
      </c>
      <c r="D12" s="95" t="s">
        <v>448</v>
      </c>
      <c r="E12" s="152">
        <v>10</v>
      </c>
      <c r="F12" s="95">
        <v>3000</v>
      </c>
      <c r="G12" s="178">
        <f t="shared" si="1"/>
        <v>300</v>
      </c>
      <c r="H12" s="436"/>
      <c r="I12" s="154">
        <f t="shared" si="17"/>
        <v>10</v>
      </c>
      <c r="J12" s="154">
        <f t="shared" si="17"/>
        <v>2741.3546211251437</v>
      </c>
      <c r="K12" s="155">
        <f t="shared" si="17"/>
        <v>274.13546211251435</v>
      </c>
      <c r="L12" s="449"/>
      <c r="M12" s="154">
        <f t="shared" si="2"/>
        <v>10</v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6"/>
      <c r="U12" s="152"/>
      <c r="V12" s="152"/>
      <c r="W12" s="178" t="str">
        <f t="shared" si="5"/>
        <v/>
      </c>
      <c r="X12" s="95" t="str">
        <f t="shared" si="6"/>
        <v/>
      </c>
      <c r="Y12" s="436"/>
      <c r="Z12" s="152"/>
      <c r="AA12" s="152"/>
      <c r="AB12" s="178" t="str">
        <f t="shared" si="7"/>
        <v/>
      </c>
      <c r="AC12" s="95" t="str">
        <f t="shared" si="8"/>
        <v/>
      </c>
      <c r="AD12" s="436"/>
      <c r="AE12" s="152">
        <v>10</v>
      </c>
      <c r="AF12" s="152">
        <v>2738.76923076923</v>
      </c>
      <c r="AG12" s="178">
        <f t="shared" si="9"/>
        <v>273.87692307692299</v>
      </c>
      <c r="AH12" s="95">
        <f t="shared" si="10"/>
        <v>9</v>
      </c>
      <c r="AI12" s="436"/>
      <c r="AJ12" s="152">
        <v>10</v>
      </c>
      <c r="AK12" s="152">
        <v>2750.1492537313434</v>
      </c>
      <c r="AL12" s="178">
        <f t="shared" si="11"/>
        <v>275.01492537313436</v>
      </c>
      <c r="AM12" s="95">
        <f t="shared" si="12"/>
        <v>8</v>
      </c>
      <c r="AN12" s="436"/>
      <c r="AO12" s="152">
        <v>10</v>
      </c>
      <c r="AP12" s="152">
        <v>2737.4999999999991</v>
      </c>
      <c r="AQ12" s="178">
        <f t="shared" si="13"/>
        <v>273.74999999999989</v>
      </c>
      <c r="AR12" s="95">
        <f t="shared" si="14"/>
        <v>9</v>
      </c>
      <c r="AS12" s="436"/>
      <c r="AT12" s="152">
        <v>10</v>
      </c>
      <c r="AU12" s="152">
        <v>2739.0000000000018</v>
      </c>
      <c r="AV12" s="178">
        <f t="shared" si="15"/>
        <v>273.9000000000002</v>
      </c>
      <c r="AW12" s="95">
        <f t="shared" si="16"/>
        <v>8</v>
      </c>
      <c r="AX12" s="436"/>
    </row>
    <row r="13" spans="1:50" ht="14.25" hidden="1">
      <c r="A13" s="76"/>
      <c r="B13" s="435"/>
      <c r="C13" s="95">
        <v>7</v>
      </c>
      <c r="D13" s="95" t="s">
        <v>449</v>
      </c>
      <c r="E13" s="152">
        <v>10</v>
      </c>
      <c r="F13" s="95">
        <v>3000</v>
      </c>
      <c r="G13" s="178">
        <f t="shared" si="1"/>
        <v>300</v>
      </c>
      <c r="H13" s="436"/>
      <c r="I13" s="154">
        <f t="shared" si="17"/>
        <v>10</v>
      </c>
      <c r="J13" s="154">
        <f t="shared" si="17"/>
        <v>2747.401459941078</v>
      </c>
      <c r="K13" s="155">
        <f t="shared" si="17"/>
        <v>274.74014599410776</v>
      </c>
      <c r="L13" s="449"/>
      <c r="M13" s="154">
        <f t="shared" si="2"/>
        <v>6</v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6"/>
      <c r="U13" s="152"/>
      <c r="V13" s="152"/>
      <c r="W13" s="178" t="str">
        <f t="shared" si="5"/>
        <v/>
      </c>
      <c r="X13" s="95" t="str">
        <f t="shared" si="6"/>
        <v/>
      </c>
      <c r="Y13" s="436"/>
      <c r="Z13" s="152"/>
      <c r="AA13" s="152"/>
      <c r="AB13" s="178" t="str">
        <f t="shared" si="7"/>
        <v/>
      </c>
      <c r="AC13" s="95" t="str">
        <f t="shared" si="8"/>
        <v/>
      </c>
      <c r="AD13" s="436"/>
      <c r="AE13" s="152">
        <v>10</v>
      </c>
      <c r="AF13" s="152">
        <v>2736</v>
      </c>
      <c r="AG13" s="178">
        <f t="shared" si="9"/>
        <v>273.60000000000002</v>
      </c>
      <c r="AH13" s="95">
        <f t="shared" si="10"/>
        <v>10</v>
      </c>
      <c r="AI13" s="436"/>
      <c r="AJ13" s="152">
        <v>10</v>
      </c>
      <c r="AK13" s="152">
        <v>2755.1020408163272</v>
      </c>
      <c r="AL13" s="178">
        <f t="shared" si="11"/>
        <v>275.51020408163271</v>
      </c>
      <c r="AM13" s="95">
        <f t="shared" si="12"/>
        <v>5</v>
      </c>
      <c r="AN13" s="436"/>
      <c r="AO13" s="152">
        <v>10</v>
      </c>
      <c r="AP13" s="152">
        <v>2751.7241379310349</v>
      </c>
      <c r="AQ13" s="178">
        <f t="shared" si="13"/>
        <v>275.17241379310349</v>
      </c>
      <c r="AR13" s="95">
        <f t="shared" si="14"/>
        <v>6</v>
      </c>
      <c r="AS13" s="436"/>
      <c r="AT13" s="152">
        <v>10</v>
      </c>
      <c r="AU13" s="152">
        <v>2746.7796610169494</v>
      </c>
      <c r="AV13" s="178">
        <f t="shared" si="15"/>
        <v>274.67796610169495</v>
      </c>
      <c r="AW13" s="95">
        <f t="shared" si="16"/>
        <v>6</v>
      </c>
      <c r="AX13" s="436"/>
    </row>
    <row r="14" spans="1:50" ht="14.25" hidden="1">
      <c r="A14" s="76"/>
      <c r="B14" s="435"/>
      <c r="C14" s="95">
        <v>8</v>
      </c>
      <c r="D14" s="95" t="s">
        <v>450</v>
      </c>
      <c r="E14" s="152">
        <v>10</v>
      </c>
      <c r="F14" s="95">
        <v>3000</v>
      </c>
      <c r="G14" s="178">
        <f t="shared" si="1"/>
        <v>300</v>
      </c>
      <c r="H14" s="436"/>
      <c r="I14" s="154">
        <f t="shared" si="17"/>
        <v>10</v>
      </c>
      <c r="J14" s="154">
        <f t="shared" si="17"/>
        <v>2782.475230414746</v>
      </c>
      <c r="K14" s="155">
        <f t="shared" si="17"/>
        <v>278.24752304147461</v>
      </c>
      <c r="L14" s="449"/>
      <c r="M14" s="154">
        <f t="shared" si="2"/>
        <v>2</v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6"/>
      <c r="U14" s="152"/>
      <c r="V14" s="152"/>
      <c r="W14" s="178" t="str">
        <f t="shared" si="5"/>
        <v/>
      </c>
      <c r="X14" s="95" t="str">
        <f t="shared" si="6"/>
        <v/>
      </c>
      <c r="Y14" s="436"/>
      <c r="Z14" s="152"/>
      <c r="AA14" s="152"/>
      <c r="AB14" s="178" t="str">
        <f t="shared" si="7"/>
        <v/>
      </c>
      <c r="AC14" s="95" t="str">
        <f t="shared" si="8"/>
        <v/>
      </c>
      <c r="AD14" s="436"/>
      <c r="AE14" s="152">
        <v>10</v>
      </c>
      <c r="AF14" s="152">
        <v>2818.0000000000027</v>
      </c>
      <c r="AG14" s="178">
        <f t="shared" si="9"/>
        <v>281.8000000000003</v>
      </c>
      <c r="AH14" s="95">
        <f t="shared" si="10"/>
        <v>1</v>
      </c>
      <c r="AI14" s="436"/>
      <c r="AJ14" s="152">
        <v>10</v>
      </c>
      <c r="AK14" s="152">
        <v>2752.2580645161279</v>
      </c>
      <c r="AL14" s="178">
        <f t="shared" si="11"/>
        <v>275.22580645161281</v>
      </c>
      <c r="AM14" s="95">
        <f t="shared" si="12"/>
        <v>6</v>
      </c>
      <c r="AN14" s="436"/>
      <c r="AO14" s="152">
        <v>10</v>
      </c>
      <c r="AP14" s="152">
        <v>2770.4999999999991</v>
      </c>
      <c r="AQ14" s="178">
        <f t="shared" si="13"/>
        <v>277.0499999999999</v>
      </c>
      <c r="AR14" s="95">
        <f t="shared" si="14"/>
        <v>2</v>
      </c>
      <c r="AS14" s="436"/>
      <c r="AT14" s="152">
        <v>10</v>
      </c>
      <c r="AU14" s="152">
        <v>2789.1428571428542</v>
      </c>
      <c r="AV14" s="178">
        <f t="shared" si="15"/>
        <v>278.91428571428543</v>
      </c>
      <c r="AW14" s="95">
        <f t="shared" si="16"/>
        <v>2</v>
      </c>
      <c r="AX14" s="436"/>
    </row>
    <row r="15" spans="1:50" ht="14.25" hidden="1">
      <c r="A15" s="76"/>
      <c r="B15" s="435"/>
      <c r="C15" s="95">
        <v>9</v>
      </c>
      <c r="D15" s="95" t="s">
        <v>451</v>
      </c>
      <c r="E15" s="152">
        <v>10</v>
      </c>
      <c r="F15" s="95">
        <v>3000</v>
      </c>
      <c r="G15" s="178">
        <f t="shared" si="1"/>
        <v>300</v>
      </c>
      <c r="H15" s="436"/>
      <c r="I15" s="154">
        <f t="shared" si="17"/>
        <v>10</v>
      </c>
      <c r="J15" s="154">
        <f t="shared" si="17"/>
        <v>2770.052447552448</v>
      </c>
      <c r="K15" s="155">
        <f t="shared" si="17"/>
        <v>277.0052447552448</v>
      </c>
      <c r="L15" s="449"/>
      <c r="M15" s="154">
        <f t="shared" si="2"/>
        <v>3</v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6"/>
      <c r="U15" s="152"/>
      <c r="V15" s="152"/>
      <c r="W15" s="178" t="str">
        <f t="shared" si="5"/>
        <v/>
      </c>
      <c r="X15" s="95" t="str">
        <f t="shared" si="6"/>
        <v/>
      </c>
      <c r="Y15" s="436"/>
      <c r="Z15" s="152"/>
      <c r="AA15" s="152"/>
      <c r="AB15" s="178" t="str">
        <f t="shared" si="7"/>
        <v/>
      </c>
      <c r="AC15" s="95" t="str">
        <f t="shared" si="8"/>
        <v/>
      </c>
      <c r="AD15" s="436"/>
      <c r="AE15" s="152">
        <v>10</v>
      </c>
      <c r="AF15" s="152">
        <v>2743.8461538461552</v>
      </c>
      <c r="AG15" s="178">
        <f t="shared" si="9"/>
        <v>274.38461538461553</v>
      </c>
      <c r="AH15" s="95">
        <f t="shared" si="10"/>
        <v>7</v>
      </c>
      <c r="AI15" s="436"/>
      <c r="AJ15" s="152">
        <v>10</v>
      </c>
      <c r="AK15" s="152">
        <v>2800.0000000000014</v>
      </c>
      <c r="AL15" s="178">
        <f t="shared" si="11"/>
        <v>280.00000000000011</v>
      </c>
      <c r="AM15" s="95">
        <f t="shared" si="12"/>
        <v>1</v>
      </c>
      <c r="AN15" s="436"/>
      <c r="AO15" s="152">
        <v>10</v>
      </c>
      <c r="AP15" s="152">
        <v>2776.3636363636324</v>
      </c>
      <c r="AQ15" s="178">
        <f t="shared" si="13"/>
        <v>277.63636363636323</v>
      </c>
      <c r="AR15" s="95">
        <f t="shared" si="14"/>
        <v>1</v>
      </c>
      <c r="AS15" s="436"/>
      <c r="AT15" s="152">
        <v>10</v>
      </c>
      <c r="AU15" s="152">
        <v>2760.0000000000032</v>
      </c>
      <c r="AV15" s="178">
        <f t="shared" si="15"/>
        <v>276.00000000000034</v>
      </c>
      <c r="AW15" s="95">
        <f t="shared" si="16"/>
        <v>4</v>
      </c>
      <c r="AX15" s="436"/>
    </row>
    <row r="16" spans="1:50" ht="14.25" hidden="1">
      <c r="A16" s="76"/>
      <c r="B16" s="435"/>
      <c r="C16" s="95">
        <v>10</v>
      </c>
      <c r="D16" s="95" t="s">
        <v>452</v>
      </c>
      <c r="E16" s="152">
        <v>13</v>
      </c>
      <c r="F16" s="95">
        <v>2000</v>
      </c>
      <c r="G16" s="178">
        <f t="shared" si="1"/>
        <v>153.84615384615384</v>
      </c>
      <c r="H16" s="436"/>
      <c r="I16" s="154">
        <f t="shared" si="17"/>
        <v>13</v>
      </c>
      <c r="J16" s="154">
        <f t="shared" si="17"/>
        <v>1855.9764374793067</v>
      </c>
      <c r="K16" s="155">
        <f t="shared" si="17"/>
        <v>142.76741826763899</v>
      </c>
      <c r="L16" s="449"/>
      <c r="M16" s="154">
        <f t="shared" si="2"/>
        <v>11</v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6"/>
      <c r="U16" s="152"/>
      <c r="V16" s="152"/>
      <c r="W16" s="178" t="str">
        <f t="shared" si="5"/>
        <v/>
      </c>
      <c r="X16" s="95" t="str">
        <f t="shared" si="6"/>
        <v/>
      </c>
      <c r="Y16" s="436"/>
      <c r="Z16" s="152"/>
      <c r="AA16" s="152"/>
      <c r="AB16" s="178" t="str">
        <f t="shared" si="7"/>
        <v/>
      </c>
      <c r="AC16" s="95" t="str">
        <f t="shared" si="8"/>
        <v/>
      </c>
      <c r="AD16" s="436"/>
      <c r="AE16" s="152">
        <v>13</v>
      </c>
      <c r="AF16" s="223">
        <v>1865.2941176470613</v>
      </c>
      <c r="AG16" s="178">
        <f t="shared" si="9"/>
        <v>143.4841628959278</v>
      </c>
      <c r="AH16" s="95">
        <f t="shared" si="10"/>
        <v>11</v>
      </c>
      <c r="AI16" s="436"/>
      <c r="AJ16" s="152">
        <v>13</v>
      </c>
      <c r="AK16" s="152">
        <v>1859.9999999999984</v>
      </c>
      <c r="AL16" s="178">
        <f t="shared" si="11"/>
        <v>143.07692307692295</v>
      </c>
      <c r="AM16" s="95">
        <f t="shared" si="12"/>
        <v>11</v>
      </c>
      <c r="AN16" s="436"/>
      <c r="AO16" s="152">
        <v>13</v>
      </c>
      <c r="AP16" s="152">
        <v>1857.0731707317066</v>
      </c>
      <c r="AQ16" s="178">
        <f t="shared" si="13"/>
        <v>142.85178236397743</v>
      </c>
      <c r="AR16" s="95">
        <f t="shared" si="14"/>
        <v>11</v>
      </c>
      <c r="AS16" s="436"/>
      <c r="AT16" s="152">
        <v>13</v>
      </c>
      <c r="AU16" s="152">
        <v>1841.5384615384605</v>
      </c>
      <c r="AV16" s="178">
        <f t="shared" si="15"/>
        <v>141.65680473372774</v>
      </c>
      <c r="AW16" s="95">
        <f t="shared" si="16"/>
        <v>11</v>
      </c>
      <c r="AX16" s="436"/>
    </row>
    <row r="17" spans="2:50" hidden="1">
      <c r="B17" s="435"/>
      <c r="C17" s="95">
        <v>11</v>
      </c>
      <c r="D17" s="95" t="s">
        <v>453</v>
      </c>
      <c r="E17" s="95">
        <v>10</v>
      </c>
      <c r="F17" s="95">
        <v>3000</v>
      </c>
      <c r="G17" s="178">
        <f t="shared" si="1"/>
        <v>300</v>
      </c>
      <c r="H17" s="436"/>
      <c r="I17" s="154">
        <f t="shared" si="17"/>
        <v>10</v>
      </c>
      <c r="J17" s="154">
        <f t="shared" si="17"/>
        <v>2746.883232191452</v>
      </c>
      <c r="K17" s="155">
        <f t="shared" si="17"/>
        <v>274.68832321914516</v>
      </c>
      <c r="L17" s="449"/>
      <c r="M17" s="154">
        <f t="shared" si="2"/>
        <v>7</v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6"/>
      <c r="U17" s="95"/>
      <c r="V17" s="95"/>
      <c r="W17" s="178" t="str">
        <f t="shared" si="5"/>
        <v/>
      </c>
      <c r="X17" s="95" t="str">
        <f t="shared" si="6"/>
        <v/>
      </c>
      <c r="Y17" s="436"/>
      <c r="Z17" s="95"/>
      <c r="AA17" s="95"/>
      <c r="AB17" s="178" t="str">
        <f t="shared" si="7"/>
        <v/>
      </c>
      <c r="AC17" s="95" t="str">
        <f t="shared" si="8"/>
        <v/>
      </c>
      <c r="AD17" s="436"/>
      <c r="AE17" s="95">
        <v>10</v>
      </c>
      <c r="AF17" s="223">
        <v>2746.0273972602745</v>
      </c>
      <c r="AG17" s="178">
        <f t="shared" si="9"/>
        <v>274.60273972602744</v>
      </c>
      <c r="AH17" s="95">
        <f t="shared" si="10"/>
        <v>5</v>
      </c>
      <c r="AI17" s="436"/>
      <c r="AJ17" s="95">
        <v>10</v>
      </c>
      <c r="AK17" s="152">
        <v>2761.5584415584426</v>
      </c>
      <c r="AL17" s="178">
        <f t="shared" si="11"/>
        <v>276.15584415584425</v>
      </c>
      <c r="AM17" s="95">
        <f t="shared" si="12"/>
        <v>3</v>
      </c>
      <c r="AN17" s="436"/>
      <c r="AO17" s="95">
        <v>10</v>
      </c>
      <c r="AP17" s="152">
        <v>2741.4285714285729</v>
      </c>
      <c r="AQ17" s="178">
        <f t="shared" si="13"/>
        <v>274.14285714285728</v>
      </c>
      <c r="AR17" s="95">
        <f t="shared" si="14"/>
        <v>7</v>
      </c>
      <c r="AS17" s="436"/>
      <c r="AT17" s="95">
        <v>10</v>
      </c>
      <c r="AU17" s="152">
        <v>2738.5185185185178</v>
      </c>
      <c r="AV17" s="178">
        <f t="shared" si="15"/>
        <v>273.85185185185179</v>
      </c>
      <c r="AW17" s="95">
        <f t="shared" si="16"/>
        <v>9</v>
      </c>
      <c r="AX17" s="436"/>
    </row>
    <row r="18" spans="2:50" hidden="1">
      <c r="B18" s="435"/>
      <c r="C18" s="95">
        <v>12</v>
      </c>
      <c r="D18" s="95"/>
      <c r="E18" s="95"/>
      <c r="F18" s="95"/>
      <c r="G18" s="95"/>
      <c r="H18" s="43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9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6"/>
      <c r="U18" s="95"/>
      <c r="V18" s="95"/>
      <c r="W18" s="178" t="str">
        <f t="shared" si="5"/>
        <v/>
      </c>
      <c r="X18" s="95" t="str">
        <f t="shared" si="6"/>
        <v/>
      </c>
      <c r="Y18" s="436"/>
      <c r="Z18" s="95"/>
      <c r="AA18" s="95"/>
      <c r="AB18" s="178" t="str">
        <f t="shared" si="7"/>
        <v/>
      </c>
      <c r="AC18" s="95" t="str">
        <f t="shared" si="8"/>
        <v/>
      </c>
      <c r="AD18" s="436"/>
      <c r="AE18" s="95"/>
      <c r="AF18" s="95"/>
      <c r="AG18" s="178" t="str">
        <f t="shared" si="9"/>
        <v/>
      </c>
      <c r="AH18" s="95" t="str">
        <f t="shared" si="10"/>
        <v/>
      </c>
      <c r="AI18" s="436"/>
      <c r="AJ18" s="95"/>
      <c r="AK18" s="152"/>
      <c r="AL18" s="178" t="str">
        <f t="shared" si="11"/>
        <v/>
      </c>
      <c r="AM18" s="95" t="str">
        <f t="shared" si="12"/>
        <v/>
      </c>
      <c r="AN18" s="436"/>
      <c r="AO18" s="95"/>
      <c r="AP18" s="152"/>
      <c r="AQ18" s="178" t="str">
        <f t="shared" si="13"/>
        <v/>
      </c>
      <c r="AR18" s="95" t="str">
        <f t="shared" si="14"/>
        <v/>
      </c>
      <c r="AS18" s="436"/>
      <c r="AT18" s="95"/>
      <c r="AU18" s="152"/>
      <c r="AV18" s="178" t="str">
        <f t="shared" si="15"/>
        <v/>
      </c>
      <c r="AW18" s="95" t="str">
        <f t="shared" si="16"/>
        <v/>
      </c>
      <c r="AX18" s="436"/>
    </row>
    <row r="19" spans="2:50" hidden="1">
      <c r="B19" s="435"/>
      <c r="C19" s="95">
        <v>13</v>
      </c>
      <c r="D19" s="95"/>
      <c r="E19" s="95"/>
      <c r="F19" s="95"/>
      <c r="G19" s="95"/>
      <c r="H19" s="43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9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6"/>
      <c r="U19" s="95"/>
      <c r="V19" s="95"/>
      <c r="W19" s="178" t="str">
        <f t="shared" si="5"/>
        <v/>
      </c>
      <c r="X19" s="95" t="str">
        <f t="shared" si="6"/>
        <v/>
      </c>
      <c r="Y19" s="436"/>
      <c r="Z19" s="95"/>
      <c r="AA19" s="95"/>
      <c r="AB19" s="178" t="str">
        <f t="shared" si="7"/>
        <v/>
      </c>
      <c r="AC19" s="95" t="str">
        <f t="shared" si="8"/>
        <v/>
      </c>
      <c r="AD19" s="436"/>
      <c r="AE19" s="95"/>
      <c r="AF19" s="95"/>
      <c r="AG19" s="178" t="str">
        <f t="shared" si="9"/>
        <v/>
      </c>
      <c r="AH19" s="95" t="str">
        <f t="shared" si="10"/>
        <v/>
      </c>
      <c r="AI19" s="436"/>
      <c r="AJ19" s="95"/>
      <c r="AK19" s="152"/>
      <c r="AL19" s="178" t="str">
        <f t="shared" si="11"/>
        <v/>
      </c>
      <c r="AM19" s="95" t="str">
        <f t="shared" si="12"/>
        <v/>
      </c>
      <c r="AN19" s="436"/>
      <c r="AO19" s="95"/>
      <c r="AP19" s="152"/>
      <c r="AQ19" s="178" t="str">
        <f t="shared" si="13"/>
        <v/>
      </c>
      <c r="AR19" s="95" t="str">
        <f t="shared" si="14"/>
        <v/>
      </c>
      <c r="AS19" s="436"/>
      <c r="AT19" s="95"/>
      <c r="AU19" s="152"/>
      <c r="AV19" s="178" t="str">
        <f t="shared" si="15"/>
        <v/>
      </c>
      <c r="AW19" s="95" t="str">
        <f t="shared" si="16"/>
        <v/>
      </c>
      <c r="AX19" s="436"/>
    </row>
    <row r="20" spans="2:50" hidden="1">
      <c r="B20" s="435"/>
      <c r="C20" s="95">
        <v>14</v>
      </c>
      <c r="D20" s="95"/>
      <c r="E20" s="95"/>
      <c r="F20" s="95"/>
      <c r="G20" s="95"/>
      <c r="H20" s="43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9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6"/>
      <c r="U20" s="95"/>
      <c r="V20" s="95"/>
      <c r="W20" s="178" t="str">
        <f t="shared" si="5"/>
        <v/>
      </c>
      <c r="X20" s="95" t="str">
        <f t="shared" si="6"/>
        <v/>
      </c>
      <c r="Y20" s="436"/>
      <c r="Z20" s="95"/>
      <c r="AA20" s="95"/>
      <c r="AB20" s="178" t="str">
        <f t="shared" si="7"/>
        <v/>
      </c>
      <c r="AC20" s="95" t="str">
        <f t="shared" si="8"/>
        <v/>
      </c>
      <c r="AD20" s="436"/>
      <c r="AE20" s="95"/>
      <c r="AF20" s="95"/>
      <c r="AG20" s="178" t="str">
        <f t="shared" si="9"/>
        <v/>
      </c>
      <c r="AH20" s="95" t="str">
        <f t="shared" si="10"/>
        <v/>
      </c>
      <c r="AI20" s="436"/>
      <c r="AJ20" s="95"/>
      <c r="AK20" s="152"/>
      <c r="AL20" s="178" t="str">
        <f t="shared" si="11"/>
        <v/>
      </c>
      <c r="AM20" s="95" t="str">
        <f t="shared" si="12"/>
        <v/>
      </c>
      <c r="AN20" s="436"/>
      <c r="AO20" s="95"/>
      <c r="AP20" s="152"/>
      <c r="AQ20" s="178" t="str">
        <f t="shared" si="13"/>
        <v/>
      </c>
      <c r="AR20" s="95" t="str">
        <f t="shared" si="14"/>
        <v/>
      </c>
      <c r="AS20" s="436"/>
      <c r="AT20" s="95"/>
      <c r="AU20" s="152"/>
      <c r="AV20" s="178" t="str">
        <f t="shared" si="15"/>
        <v/>
      </c>
      <c r="AW20" s="95" t="str">
        <f t="shared" si="16"/>
        <v/>
      </c>
      <c r="AX20" s="436"/>
    </row>
    <row r="21" spans="2:50" hidden="1">
      <c r="B21" s="435"/>
      <c r="C21" s="95">
        <v>15</v>
      </c>
      <c r="D21" s="95"/>
      <c r="E21" s="95"/>
      <c r="F21" s="95"/>
      <c r="G21" s="95"/>
      <c r="H21" s="43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9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6"/>
      <c r="U21" s="95"/>
      <c r="V21" s="95"/>
      <c r="W21" s="178" t="str">
        <f t="shared" si="5"/>
        <v/>
      </c>
      <c r="X21" s="95" t="str">
        <f t="shared" si="6"/>
        <v/>
      </c>
      <c r="Y21" s="436"/>
      <c r="Z21" s="95"/>
      <c r="AA21" s="95"/>
      <c r="AB21" s="178" t="str">
        <f t="shared" si="7"/>
        <v/>
      </c>
      <c r="AC21" s="95" t="str">
        <f t="shared" si="8"/>
        <v/>
      </c>
      <c r="AD21" s="436"/>
      <c r="AE21" s="95"/>
      <c r="AF21" s="95"/>
      <c r="AG21" s="178" t="str">
        <f t="shared" si="9"/>
        <v/>
      </c>
      <c r="AH21" s="95" t="str">
        <f t="shared" si="10"/>
        <v/>
      </c>
      <c r="AI21" s="436"/>
      <c r="AJ21" s="95"/>
      <c r="AK21" s="152"/>
      <c r="AL21" s="178" t="str">
        <f t="shared" si="11"/>
        <v/>
      </c>
      <c r="AM21" s="95" t="str">
        <f t="shared" si="12"/>
        <v/>
      </c>
      <c r="AN21" s="436"/>
      <c r="AO21" s="95"/>
      <c r="AP21" s="152"/>
      <c r="AQ21" s="178" t="str">
        <f t="shared" si="13"/>
        <v/>
      </c>
      <c r="AR21" s="95" t="str">
        <f t="shared" si="14"/>
        <v/>
      </c>
      <c r="AS21" s="436"/>
      <c r="AT21" s="95"/>
      <c r="AU21" s="152"/>
      <c r="AV21" s="178" t="str">
        <f t="shared" si="15"/>
        <v/>
      </c>
      <c r="AW21" s="95" t="str">
        <f t="shared" si="16"/>
        <v/>
      </c>
      <c r="AX21" s="436"/>
    </row>
    <row r="22" spans="2:50" ht="15.75" hidden="1">
      <c r="B22" s="443" t="s">
        <v>167</v>
      </c>
      <c r="C22" s="444"/>
      <c r="D22" s="444"/>
      <c r="E22" s="444"/>
      <c r="F22" s="444"/>
      <c r="G22" s="444"/>
      <c r="H22" s="444"/>
      <c r="I22" s="151"/>
      <c r="J22" s="151"/>
      <c r="K22" s="151"/>
      <c r="L22" s="151"/>
      <c r="M22" s="151"/>
      <c r="N22" s="433" t="s">
        <v>159</v>
      </c>
      <c r="O22" s="446" t="s">
        <v>106</v>
      </c>
      <c r="P22" s="448">
        <v>45874</v>
      </c>
      <c r="Q22" s="435"/>
      <c r="R22" s="435"/>
      <c r="S22" s="435"/>
      <c r="T22" s="435"/>
      <c r="U22" s="448">
        <v>45875</v>
      </c>
      <c r="V22" s="435"/>
      <c r="W22" s="435"/>
      <c r="X22" s="435"/>
      <c r="Y22" s="435"/>
      <c r="Z22" s="448">
        <v>45876</v>
      </c>
      <c r="AA22" s="435"/>
      <c r="AB22" s="435"/>
      <c r="AC22" s="435"/>
      <c r="AD22" s="435"/>
      <c r="AE22" s="448">
        <v>45877</v>
      </c>
      <c r="AF22" s="435"/>
      <c r="AG22" s="435"/>
      <c r="AH22" s="435"/>
      <c r="AI22" s="435"/>
      <c r="AJ22" s="448">
        <v>45878</v>
      </c>
      <c r="AK22" s="435"/>
      <c r="AL22" s="435"/>
      <c r="AM22" s="435"/>
      <c r="AN22" s="435"/>
      <c r="AO22" s="448">
        <v>45879</v>
      </c>
      <c r="AP22" s="435"/>
      <c r="AQ22" s="435"/>
      <c r="AR22" s="435"/>
      <c r="AS22" s="435"/>
      <c r="AT22" s="448">
        <v>45880</v>
      </c>
      <c r="AU22" s="435"/>
      <c r="AV22" s="435"/>
      <c r="AW22" s="435"/>
      <c r="AX22" s="435"/>
    </row>
    <row r="23" spans="2:50" ht="15.75" hidden="1">
      <c r="B23" s="445"/>
      <c r="C23" s="445"/>
      <c r="D23" s="445"/>
      <c r="E23" s="445"/>
      <c r="F23" s="445"/>
      <c r="G23" s="445"/>
      <c r="H23" s="445"/>
      <c r="I23" s="151"/>
      <c r="J23" s="151"/>
      <c r="K23" s="151"/>
      <c r="L23" s="151"/>
      <c r="M23" s="151"/>
      <c r="N23" s="433"/>
      <c r="O23" s="447"/>
      <c r="P23" s="448" t="s">
        <v>120</v>
      </c>
      <c r="Q23" s="435"/>
      <c r="R23" s="435"/>
      <c r="S23" s="435"/>
      <c r="T23" s="435"/>
      <c r="U23" s="448" t="s">
        <v>114</v>
      </c>
      <c r="V23" s="435"/>
      <c r="W23" s="435"/>
      <c r="X23" s="435"/>
      <c r="Y23" s="435"/>
      <c r="Z23" s="448" t="s">
        <v>115</v>
      </c>
      <c r="AA23" s="435"/>
      <c r="AB23" s="435"/>
      <c r="AC23" s="435"/>
      <c r="AD23" s="435"/>
      <c r="AE23" s="448" t="s">
        <v>116</v>
      </c>
      <c r="AF23" s="435"/>
      <c r="AG23" s="435"/>
      <c r="AH23" s="435"/>
      <c r="AI23" s="435"/>
      <c r="AJ23" s="448" t="s">
        <v>117</v>
      </c>
      <c r="AK23" s="435"/>
      <c r="AL23" s="435"/>
      <c r="AM23" s="435"/>
      <c r="AN23" s="435"/>
      <c r="AO23" s="448" t="s">
        <v>118</v>
      </c>
      <c r="AP23" s="435"/>
      <c r="AQ23" s="435"/>
      <c r="AR23" s="435"/>
      <c r="AS23" s="435"/>
      <c r="AT23" s="448" t="s">
        <v>119</v>
      </c>
      <c r="AU23" s="435"/>
      <c r="AV23" s="435"/>
      <c r="AW23" s="435"/>
      <c r="AX23" s="435"/>
    </row>
    <row r="24" spans="2:50" hidden="1">
      <c r="B24" s="433" t="s">
        <v>155</v>
      </c>
      <c r="C24" s="433" t="s">
        <v>147</v>
      </c>
      <c r="D24" s="433"/>
      <c r="E24" s="433" t="s">
        <v>149</v>
      </c>
      <c r="F24" s="433"/>
      <c r="G24" s="433"/>
      <c r="H24" s="440" t="s">
        <v>156</v>
      </c>
      <c r="I24" s="434" t="s">
        <v>225</v>
      </c>
      <c r="J24" s="434"/>
      <c r="K24" s="434"/>
      <c r="L24" s="434" t="s">
        <v>156</v>
      </c>
      <c r="M24" s="434" t="s">
        <v>168</v>
      </c>
      <c r="N24" s="433"/>
      <c r="O24" s="433" t="s">
        <v>158</v>
      </c>
      <c r="P24" s="430" t="s">
        <v>152</v>
      </c>
      <c r="Q24" s="431"/>
      <c r="R24" s="431"/>
      <c r="S24" s="432"/>
      <c r="T24" s="433" t="s">
        <v>156</v>
      </c>
      <c r="U24" s="430" t="s">
        <v>152</v>
      </c>
      <c r="V24" s="431"/>
      <c r="W24" s="431"/>
      <c r="X24" s="432"/>
      <c r="Y24" s="433" t="s">
        <v>156</v>
      </c>
      <c r="Z24" s="430" t="s">
        <v>152</v>
      </c>
      <c r="AA24" s="431"/>
      <c r="AB24" s="431"/>
      <c r="AC24" s="432"/>
      <c r="AD24" s="433" t="s">
        <v>156</v>
      </c>
      <c r="AE24" s="430" t="s">
        <v>152</v>
      </c>
      <c r="AF24" s="431"/>
      <c r="AG24" s="431"/>
      <c r="AH24" s="432"/>
      <c r="AI24" s="433" t="s">
        <v>156</v>
      </c>
      <c r="AJ24" s="430" t="s">
        <v>152</v>
      </c>
      <c r="AK24" s="431"/>
      <c r="AL24" s="431"/>
      <c r="AM24" s="432"/>
      <c r="AN24" s="433" t="s">
        <v>156</v>
      </c>
      <c r="AO24" s="430" t="s">
        <v>152</v>
      </c>
      <c r="AP24" s="431"/>
      <c r="AQ24" s="431"/>
      <c r="AR24" s="432"/>
      <c r="AS24" s="433" t="s">
        <v>156</v>
      </c>
      <c r="AT24" s="430" t="s">
        <v>152</v>
      </c>
      <c r="AU24" s="431"/>
      <c r="AV24" s="431"/>
      <c r="AW24" s="432"/>
      <c r="AX24" s="433" t="s">
        <v>156</v>
      </c>
    </row>
    <row r="25" spans="2:50" hidden="1">
      <c r="B25" s="433"/>
      <c r="C25" s="433"/>
      <c r="D25" s="433"/>
      <c r="E25" s="433" t="s">
        <v>148</v>
      </c>
      <c r="F25" s="433"/>
      <c r="G25" s="433"/>
      <c r="H25" s="441"/>
      <c r="I25" s="434" t="s">
        <v>148</v>
      </c>
      <c r="J25" s="434"/>
      <c r="K25" s="434"/>
      <c r="L25" s="434"/>
      <c r="M25" s="434"/>
      <c r="N25" s="433"/>
      <c r="O25" s="433"/>
      <c r="P25" s="430" t="s">
        <v>153</v>
      </c>
      <c r="Q25" s="431"/>
      <c r="R25" s="431"/>
      <c r="S25" s="432"/>
      <c r="T25" s="433"/>
      <c r="U25" s="430" t="s">
        <v>153</v>
      </c>
      <c r="V25" s="431"/>
      <c r="W25" s="431"/>
      <c r="X25" s="432"/>
      <c r="Y25" s="433"/>
      <c r="Z25" s="430" t="s">
        <v>153</v>
      </c>
      <c r="AA25" s="431"/>
      <c r="AB25" s="431"/>
      <c r="AC25" s="432"/>
      <c r="AD25" s="433"/>
      <c r="AE25" s="430" t="s">
        <v>153</v>
      </c>
      <c r="AF25" s="431"/>
      <c r="AG25" s="431"/>
      <c r="AH25" s="432"/>
      <c r="AI25" s="433"/>
      <c r="AJ25" s="430" t="s">
        <v>153</v>
      </c>
      <c r="AK25" s="431"/>
      <c r="AL25" s="431"/>
      <c r="AM25" s="432"/>
      <c r="AN25" s="433"/>
      <c r="AO25" s="430" t="s">
        <v>153</v>
      </c>
      <c r="AP25" s="431"/>
      <c r="AQ25" s="431"/>
      <c r="AR25" s="432"/>
      <c r="AS25" s="433"/>
      <c r="AT25" s="430" t="s">
        <v>153</v>
      </c>
      <c r="AU25" s="431"/>
      <c r="AV25" s="431"/>
      <c r="AW25" s="432"/>
      <c r="AX25" s="433"/>
    </row>
    <row r="26" spans="2:50" hidden="1">
      <c r="B26" s="433"/>
      <c r="C26" s="433"/>
      <c r="D26" s="433"/>
      <c r="E26" s="94" t="s">
        <v>150</v>
      </c>
      <c r="F26" s="94" t="s">
        <v>151</v>
      </c>
      <c r="G26" s="94" t="s">
        <v>154</v>
      </c>
      <c r="H26" s="442"/>
      <c r="I26" s="153" t="s">
        <v>150</v>
      </c>
      <c r="J26" s="153" t="s">
        <v>151</v>
      </c>
      <c r="K26" s="153" t="s">
        <v>154</v>
      </c>
      <c r="L26" s="434"/>
      <c r="M26" s="434"/>
      <c r="N26" s="433"/>
      <c r="O26" s="433"/>
      <c r="P26" s="94" t="s">
        <v>150</v>
      </c>
      <c r="Q26" s="94" t="s">
        <v>151</v>
      </c>
      <c r="R26" s="94" t="s">
        <v>154</v>
      </c>
      <c r="S26" s="94" t="s">
        <v>168</v>
      </c>
      <c r="T26" s="433"/>
      <c r="U26" s="94" t="s">
        <v>150</v>
      </c>
      <c r="V26" s="94" t="s">
        <v>151</v>
      </c>
      <c r="W26" s="94" t="s">
        <v>154</v>
      </c>
      <c r="X26" s="94" t="s">
        <v>168</v>
      </c>
      <c r="Y26" s="433"/>
      <c r="Z26" s="94" t="s">
        <v>150</v>
      </c>
      <c r="AA26" s="94" t="s">
        <v>151</v>
      </c>
      <c r="AB26" s="94" t="s">
        <v>154</v>
      </c>
      <c r="AC26" s="94" t="s">
        <v>168</v>
      </c>
      <c r="AD26" s="433"/>
      <c r="AE26" s="94" t="s">
        <v>150</v>
      </c>
      <c r="AF26" s="94" t="s">
        <v>151</v>
      </c>
      <c r="AG26" s="94" t="s">
        <v>154</v>
      </c>
      <c r="AH26" s="94" t="s">
        <v>168</v>
      </c>
      <c r="AI26" s="433"/>
      <c r="AJ26" s="94" t="s">
        <v>150</v>
      </c>
      <c r="AK26" s="94" t="s">
        <v>151</v>
      </c>
      <c r="AL26" s="94" t="s">
        <v>154</v>
      </c>
      <c r="AM26" s="94" t="s">
        <v>168</v>
      </c>
      <c r="AN26" s="433"/>
      <c r="AO26" s="94" t="s">
        <v>150</v>
      </c>
      <c r="AP26" s="94" t="s">
        <v>151</v>
      </c>
      <c r="AQ26" s="94" t="s">
        <v>154</v>
      </c>
      <c r="AR26" s="94" t="s">
        <v>168</v>
      </c>
      <c r="AS26" s="433"/>
      <c r="AT26" s="94" t="s">
        <v>150</v>
      </c>
      <c r="AU26" s="94" t="s">
        <v>151</v>
      </c>
      <c r="AV26" s="94" t="s">
        <v>154</v>
      </c>
      <c r="AW26" s="94" t="s">
        <v>168</v>
      </c>
      <c r="AX26" s="433"/>
    </row>
    <row r="27" spans="2:50" hidden="1">
      <c r="B27" s="435" t="s">
        <v>235</v>
      </c>
      <c r="C27" s="95">
        <v>1</v>
      </c>
      <c r="D27" s="95" t="s">
        <v>443</v>
      </c>
      <c r="E27" s="95">
        <v>10</v>
      </c>
      <c r="F27" s="95">
        <v>3000</v>
      </c>
      <c r="G27" s="178">
        <f>F27/E27</f>
        <v>300</v>
      </c>
      <c r="H27" s="436">
        <f>AVERAGE(G27:G41)</f>
        <v>286.71328671328672</v>
      </c>
      <c r="I27" s="154">
        <f t="shared" ref="I27:I29" si="18">IFERROR(AVERAGE(P27,U27,Z27,AE27,AJ27,AO27,AT27),"")</f>
        <v>10</v>
      </c>
      <c r="J27" s="154">
        <f t="shared" ref="J27:J29" si="19">IFERROR(AVERAGE(Q27,V27,AA27,AF27,AK27,AP27,AU27),"")</f>
        <v>2762.6659199121341</v>
      </c>
      <c r="K27" s="155">
        <f t="shared" ref="K27:K29" si="20">IFERROR(AVERAGE(R27,W27,AB27,AG27,AL27,AQ27,AV27),"")</f>
        <v>276.26659199121337</v>
      </c>
      <c r="L27" s="449">
        <f>IFERROR(AVERAGE(K27:K41),"-")</f>
        <v>265.27105970676536</v>
      </c>
      <c r="M27" s="154">
        <f>IFERROR(RANK(K27, K$27:K$41),"")</f>
        <v>8</v>
      </c>
      <c r="N27" s="433"/>
      <c r="O27" s="433"/>
      <c r="P27" s="95">
        <v>10</v>
      </c>
      <c r="Q27" s="152">
        <v>2778.4453781512611</v>
      </c>
      <c r="R27" s="178">
        <f>IFERROR(Q27/P27,"")</f>
        <v>277.8445378151261</v>
      </c>
      <c r="S27" s="95">
        <f>IFERROR(RANK(R27, R$27:R$41),"")</f>
        <v>4</v>
      </c>
      <c r="T27" s="436">
        <f>AVERAGE(R27:R41)</f>
        <v>265.03855604528292</v>
      </c>
      <c r="U27" s="95">
        <v>10</v>
      </c>
      <c r="V27" s="152">
        <v>2763.9702233250628</v>
      </c>
      <c r="W27" s="178">
        <f>IFERROR(V27/U27,"")</f>
        <v>276.39702233250625</v>
      </c>
      <c r="X27" s="95">
        <f>IFERROR(RANK(W27, W$27:W$41),"")</f>
        <v>8</v>
      </c>
      <c r="Y27" s="436">
        <f>AVERAGE(W27:W41)</f>
        <v>264.97782959687078</v>
      </c>
      <c r="Z27" s="95">
        <v>10</v>
      </c>
      <c r="AA27" s="152">
        <v>2766.7330316742086</v>
      </c>
      <c r="AB27" s="178">
        <f>IFERROR(AA27/Z27,"")</f>
        <v>276.67330316742084</v>
      </c>
      <c r="AC27" s="95">
        <f>IFERROR(RANK(AB27, AB$27:AB$41),"")</f>
        <v>6</v>
      </c>
      <c r="AD27" s="436">
        <f>AVERAGE(AB27:AB41)</f>
        <v>265.48314095365481</v>
      </c>
      <c r="AE27" s="95">
        <v>10</v>
      </c>
      <c r="AF27" s="152">
        <v>2756.6972477064228</v>
      </c>
      <c r="AG27" s="178">
        <f>IFERROR(AF27/AE27,"")</f>
        <v>275.66972477064229</v>
      </c>
      <c r="AH27" s="95">
        <f>IFERROR(RANK(AG27, AG$27:AG$41),"")</f>
        <v>9</v>
      </c>
      <c r="AI27" s="436">
        <f>AVERAGE(AG27:AG41)</f>
        <v>264.92175255874878</v>
      </c>
      <c r="AJ27" s="95">
        <v>10</v>
      </c>
      <c r="AK27" s="152">
        <v>2747.428571428572</v>
      </c>
      <c r="AL27" s="178">
        <f>IFERROR(AK27/AJ27,"")</f>
        <v>274.74285714285719</v>
      </c>
      <c r="AM27" s="95">
        <f>IFERROR(RANK(AL27, AL$27:AL$41),"")</f>
        <v>10</v>
      </c>
      <c r="AN27" s="436">
        <f>AVERAGE(AL27:AL41)</f>
        <v>265.72904753446204</v>
      </c>
      <c r="AO27" s="95">
        <v>10</v>
      </c>
      <c r="AP27" s="152">
        <v>2761.1088911088909</v>
      </c>
      <c r="AQ27" s="178">
        <f>IFERROR(AP27/AO27,"")</f>
        <v>276.1108891108891</v>
      </c>
      <c r="AR27" s="95">
        <f>IFERROR(RANK(AQ27, AQ$27:AQ$41),"")</f>
        <v>6</v>
      </c>
      <c r="AS27" s="436">
        <f>AVERAGE(AQ27:AQ41)</f>
        <v>264.97080058103239</v>
      </c>
      <c r="AT27" s="95">
        <v>10</v>
      </c>
      <c r="AU27" s="152">
        <v>2764.2780959905194</v>
      </c>
      <c r="AV27" s="178">
        <f>IFERROR(AU27/AT27,"")</f>
        <v>276.42780959905195</v>
      </c>
      <c r="AW27" s="95">
        <f>IFERROR(RANK(AV27, AV$27:AV$41),"")</f>
        <v>7</v>
      </c>
      <c r="AX27" s="436">
        <f>AVERAGE(AV27:AV41)</f>
        <v>265.77629067730601</v>
      </c>
    </row>
    <row r="28" spans="2:50" hidden="1">
      <c r="B28" s="435"/>
      <c r="C28" s="95">
        <v>2</v>
      </c>
      <c r="D28" s="95" t="s">
        <v>444</v>
      </c>
      <c r="E28" s="95">
        <v>10</v>
      </c>
      <c r="F28" s="95">
        <v>3000</v>
      </c>
      <c r="G28" s="178">
        <f t="shared" ref="G28:G37" si="21">F28/E28</f>
        <v>300</v>
      </c>
      <c r="H28" s="436"/>
      <c r="I28" s="154">
        <f t="shared" si="18"/>
        <v>10</v>
      </c>
      <c r="J28" s="154">
        <f t="shared" si="19"/>
        <v>2773.0411727956139</v>
      </c>
      <c r="K28" s="155">
        <f t="shared" si="20"/>
        <v>277.30411727956141</v>
      </c>
      <c r="L28" s="449"/>
      <c r="M28" s="154">
        <f t="shared" ref="M28:M41" si="22">IFERROR(RANK(K28, K$27:K$41),"")</f>
        <v>6</v>
      </c>
      <c r="N28" s="433"/>
      <c r="O28" s="433"/>
      <c r="P28" s="95">
        <v>10</v>
      </c>
      <c r="Q28" s="152">
        <v>2766.6843501326266</v>
      </c>
      <c r="R28" s="178">
        <f t="shared" ref="R28:R41" si="23">IFERROR(Q28/P28,"")</f>
        <v>276.66843501326264</v>
      </c>
      <c r="S28" s="95">
        <f t="shared" ref="S28:S41" si="24">IFERROR(RANK(R28, R$27:R$41),"")</f>
        <v>5</v>
      </c>
      <c r="T28" s="436"/>
      <c r="U28" s="95">
        <v>10</v>
      </c>
      <c r="V28" s="152">
        <v>2767.0938215102988</v>
      </c>
      <c r="W28" s="178">
        <f t="shared" ref="W28:W41" si="25">IFERROR(V28/U28,"")</f>
        <v>276.7093821510299</v>
      </c>
      <c r="X28" s="95">
        <f t="shared" ref="X28:X41" si="26">IFERROR(RANK(W28, W$27:W$41),"")</f>
        <v>6</v>
      </c>
      <c r="Y28" s="436"/>
      <c r="Z28" s="95">
        <v>10</v>
      </c>
      <c r="AA28" s="152">
        <v>2765.6793478260875</v>
      </c>
      <c r="AB28" s="178">
        <f t="shared" ref="AB28:AB41" si="27">IFERROR(AA28/Z28,"")</f>
        <v>276.56793478260875</v>
      </c>
      <c r="AC28" s="95">
        <f t="shared" ref="AC28:AC41" si="28">IFERROR(RANK(AB28, AB$27:AB$41),"")</f>
        <v>7</v>
      </c>
      <c r="AD28" s="436"/>
      <c r="AE28" s="95">
        <v>10</v>
      </c>
      <c r="AF28" s="152">
        <v>2762.6373626373625</v>
      </c>
      <c r="AG28" s="178">
        <f t="shared" ref="AG28:AG41" si="29">IFERROR(AF28/AE28,"")</f>
        <v>276.26373626373623</v>
      </c>
      <c r="AH28" s="95">
        <f t="shared" ref="AH28:AH41" si="30">IFERROR(RANK(AG28, AG$27:AG$41),"")</f>
        <v>7</v>
      </c>
      <c r="AI28" s="436"/>
      <c r="AJ28" s="95">
        <v>10</v>
      </c>
      <c r="AK28" s="152">
        <v>2755.0588235294113</v>
      </c>
      <c r="AL28" s="178">
        <f t="shared" ref="AL28:AL41" si="31">IFERROR(AK28/AJ28,"")</f>
        <v>275.50588235294111</v>
      </c>
      <c r="AM28" s="95">
        <f t="shared" ref="AM28:AM41" si="32">IFERROR(RANK(AL28, AL$27:AL$41),"")</f>
        <v>9</v>
      </c>
      <c r="AN28" s="436"/>
      <c r="AO28" s="95">
        <v>10</v>
      </c>
      <c r="AP28" s="152">
        <v>2795.0252780586447</v>
      </c>
      <c r="AQ28" s="178">
        <f t="shared" ref="AQ28:AQ41" si="33">IFERROR(AP28/AO28,"")</f>
        <v>279.50252780586447</v>
      </c>
      <c r="AR28" s="95">
        <f t="shared" ref="AR28:AR41" si="34">IFERROR(RANK(AQ28, AQ$27:AQ$41),"")</f>
        <v>3</v>
      </c>
      <c r="AS28" s="436"/>
      <c r="AT28" s="95">
        <v>10</v>
      </c>
      <c r="AU28" s="152">
        <v>2799.1092258748668</v>
      </c>
      <c r="AV28" s="178">
        <f t="shared" ref="AV28:AV41" si="35">IFERROR(AU28/AT28,"")</f>
        <v>279.91092258748665</v>
      </c>
      <c r="AW28" s="95">
        <f t="shared" ref="AW28:AW41" si="36">IFERROR(RANK(AV28, AV$27:AV$41),"")</f>
        <v>3</v>
      </c>
      <c r="AX28" s="436"/>
    </row>
    <row r="29" spans="2:50" hidden="1">
      <c r="B29" s="435"/>
      <c r="C29" s="95">
        <v>3</v>
      </c>
      <c r="D29" s="95" t="s">
        <v>445</v>
      </c>
      <c r="E29" s="95">
        <v>10</v>
      </c>
      <c r="F29" s="95">
        <v>3000</v>
      </c>
      <c r="G29" s="178">
        <f t="shared" si="21"/>
        <v>300</v>
      </c>
      <c r="H29" s="436"/>
      <c r="I29" s="154">
        <f t="shared" si="18"/>
        <v>10</v>
      </c>
      <c r="J29" s="154">
        <f t="shared" si="19"/>
        <v>2758.6601437116851</v>
      </c>
      <c r="K29" s="155">
        <f t="shared" si="20"/>
        <v>275.86601437116855</v>
      </c>
      <c r="L29" s="449"/>
      <c r="M29" s="154">
        <f t="shared" si="22"/>
        <v>10</v>
      </c>
      <c r="N29" s="433"/>
      <c r="O29" s="433"/>
      <c r="P29" s="95">
        <v>10</v>
      </c>
      <c r="Q29" s="152">
        <v>2754.0000000000009</v>
      </c>
      <c r="R29" s="178">
        <f t="shared" si="23"/>
        <v>275.40000000000009</v>
      </c>
      <c r="S29" s="95">
        <f t="shared" si="24"/>
        <v>8</v>
      </c>
      <c r="T29" s="436"/>
      <c r="U29" s="95">
        <v>10</v>
      </c>
      <c r="V29" s="152">
        <v>2755.3846153846157</v>
      </c>
      <c r="W29" s="178">
        <f t="shared" si="25"/>
        <v>275.53846153846155</v>
      </c>
      <c r="X29" s="95">
        <f t="shared" si="26"/>
        <v>10</v>
      </c>
      <c r="Y29" s="436"/>
      <c r="Z29" s="95">
        <v>10</v>
      </c>
      <c r="AA29" s="152">
        <v>2768.333333333333</v>
      </c>
      <c r="AB29" s="178">
        <f t="shared" si="27"/>
        <v>276.83333333333331</v>
      </c>
      <c r="AC29" s="95">
        <f t="shared" si="28"/>
        <v>5</v>
      </c>
      <c r="AD29" s="436"/>
      <c r="AE29" s="95">
        <v>10</v>
      </c>
      <c r="AF29" s="152">
        <v>2763.6585365853653</v>
      </c>
      <c r="AG29" s="178">
        <f t="shared" si="29"/>
        <v>276.36585365853654</v>
      </c>
      <c r="AH29" s="95">
        <f t="shared" si="30"/>
        <v>6</v>
      </c>
      <c r="AI29" s="436"/>
      <c r="AJ29" s="95">
        <v>10</v>
      </c>
      <c r="AK29" s="152">
        <v>2762.2222222222213</v>
      </c>
      <c r="AL29" s="178">
        <f t="shared" si="31"/>
        <v>276.22222222222211</v>
      </c>
      <c r="AM29" s="95">
        <f t="shared" si="32"/>
        <v>8</v>
      </c>
      <c r="AN29" s="436"/>
      <c r="AO29" s="95">
        <v>10</v>
      </c>
      <c r="AP29" s="152">
        <v>2748.1132075471692</v>
      </c>
      <c r="AQ29" s="178">
        <f t="shared" si="33"/>
        <v>274.81132075471692</v>
      </c>
      <c r="AR29" s="95">
        <f t="shared" si="34"/>
        <v>9</v>
      </c>
      <c r="AS29" s="436"/>
      <c r="AT29" s="95">
        <v>10</v>
      </c>
      <c r="AU29" s="152">
        <v>2758.9090909090905</v>
      </c>
      <c r="AV29" s="178">
        <f t="shared" si="35"/>
        <v>275.89090909090908</v>
      </c>
      <c r="AW29" s="95">
        <f t="shared" si="36"/>
        <v>8</v>
      </c>
      <c r="AX29" s="436"/>
    </row>
    <row r="30" spans="2:50" hidden="1">
      <c r="B30" s="435"/>
      <c r="C30" s="95">
        <v>4</v>
      </c>
      <c r="D30" s="95" t="s">
        <v>446</v>
      </c>
      <c r="E30" s="95">
        <v>10</v>
      </c>
      <c r="F30" s="95">
        <v>3000</v>
      </c>
      <c r="G30" s="178">
        <f t="shared" si="21"/>
        <v>300</v>
      </c>
      <c r="H30" s="436"/>
      <c r="I30" s="154">
        <f>IFERROR(AVERAGE(P30,U30,Z30,AE30,AJ30,AO30,AT30),"")</f>
        <v>10</v>
      </c>
      <c r="J30" s="154">
        <f>IFERROR(AVERAGE(Q30,V30,AA30,AF30,AK30,AP30,AU30),"")</f>
        <v>2779.5864240690148</v>
      </c>
      <c r="K30" s="155">
        <f>IFERROR(AVERAGE(R30,W30,AB30,AG30,AL30,AQ30,AV30),"")</f>
        <v>277.95864240690145</v>
      </c>
      <c r="L30" s="449"/>
      <c r="M30" s="154">
        <f t="shared" si="22"/>
        <v>4</v>
      </c>
      <c r="N30" s="433"/>
      <c r="O30" s="433"/>
      <c r="P30" s="95">
        <v>10</v>
      </c>
      <c r="Q30" s="152">
        <v>2794.4680851063831</v>
      </c>
      <c r="R30" s="178">
        <f t="shared" si="23"/>
        <v>279.44680851063833</v>
      </c>
      <c r="S30" s="95">
        <f t="shared" si="24"/>
        <v>2</v>
      </c>
      <c r="T30" s="436"/>
      <c r="U30" s="95">
        <v>10</v>
      </c>
      <c r="V30" s="152">
        <v>2766.2500000000009</v>
      </c>
      <c r="W30" s="178">
        <f t="shared" si="25"/>
        <v>276.62500000000011</v>
      </c>
      <c r="X30" s="95">
        <f t="shared" si="26"/>
        <v>7</v>
      </c>
      <c r="Y30" s="436"/>
      <c r="Z30" s="95">
        <v>10</v>
      </c>
      <c r="AA30" s="152">
        <v>2773.9534883720926</v>
      </c>
      <c r="AB30" s="178">
        <f t="shared" si="27"/>
        <v>277.39534883720927</v>
      </c>
      <c r="AC30" s="95">
        <f t="shared" si="28"/>
        <v>4</v>
      </c>
      <c r="AD30" s="436"/>
      <c r="AE30" s="95">
        <v>10</v>
      </c>
      <c r="AF30" s="152">
        <v>2783.9999999999991</v>
      </c>
      <c r="AG30" s="178">
        <f t="shared" si="29"/>
        <v>278.39999999999992</v>
      </c>
      <c r="AH30" s="95">
        <f t="shared" si="30"/>
        <v>4</v>
      </c>
      <c r="AI30" s="436"/>
      <c r="AJ30" s="95">
        <v>10</v>
      </c>
      <c r="AK30" s="152">
        <v>2806.4999999999991</v>
      </c>
      <c r="AL30" s="178">
        <f t="shared" si="31"/>
        <v>280.64999999999992</v>
      </c>
      <c r="AM30" s="95">
        <f t="shared" si="32"/>
        <v>2</v>
      </c>
      <c r="AN30" s="436"/>
      <c r="AO30" s="95">
        <v>10</v>
      </c>
      <c r="AP30" s="152">
        <v>2780.8695652173915</v>
      </c>
      <c r="AQ30" s="178">
        <f t="shared" si="33"/>
        <v>278.08695652173913</v>
      </c>
      <c r="AR30" s="95">
        <f t="shared" si="34"/>
        <v>4</v>
      </c>
      <c r="AS30" s="436"/>
      <c r="AT30" s="95">
        <v>10</v>
      </c>
      <c r="AU30" s="152">
        <v>2751.0638297872347</v>
      </c>
      <c r="AV30" s="178">
        <f t="shared" si="35"/>
        <v>275.10638297872345</v>
      </c>
      <c r="AW30" s="95">
        <f t="shared" si="36"/>
        <v>9</v>
      </c>
      <c r="AX30" s="436"/>
    </row>
    <row r="31" spans="2:50" hidden="1">
      <c r="B31" s="435"/>
      <c r="C31" s="95">
        <v>5</v>
      </c>
      <c r="D31" s="95" t="s">
        <v>447</v>
      </c>
      <c r="E31" s="95">
        <v>10</v>
      </c>
      <c r="F31" s="95">
        <v>3000</v>
      </c>
      <c r="G31" s="178">
        <f t="shared" si="21"/>
        <v>300</v>
      </c>
      <c r="H31" s="436"/>
      <c r="I31" s="154">
        <f t="shared" ref="I31:I41" si="37">IFERROR(AVERAGE(P31,U31,Z31,AE31,AJ31,AO31,AT31),"")</f>
        <v>10</v>
      </c>
      <c r="J31" s="154">
        <f t="shared" ref="J31:J41" si="38">IFERROR(AVERAGE(Q31,V31,AA31,AF31,AK31,AP31,AU31),"")</f>
        <v>2793.6398873915969</v>
      </c>
      <c r="K31" s="155">
        <f t="shared" ref="K31:K41" si="39">IFERROR(AVERAGE(R31,W31,AB31,AG31,AL31,AQ31,AV31),"")</f>
        <v>279.36398873915971</v>
      </c>
      <c r="L31" s="449"/>
      <c r="M31" s="154">
        <f t="shared" si="22"/>
        <v>2</v>
      </c>
      <c r="N31" s="433"/>
      <c r="O31" s="433"/>
      <c r="P31" s="95">
        <v>10</v>
      </c>
      <c r="Q31" s="152">
        <v>2789.1428571428542</v>
      </c>
      <c r="R31" s="178">
        <f t="shared" si="23"/>
        <v>278.91428571428543</v>
      </c>
      <c r="S31" s="95">
        <f t="shared" si="24"/>
        <v>3</v>
      </c>
      <c r="T31" s="436"/>
      <c r="U31" s="95">
        <v>10</v>
      </c>
      <c r="V31" s="152">
        <v>2806.4516129032281</v>
      </c>
      <c r="W31" s="178">
        <f t="shared" si="25"/>
        <v>280.64516129032279</v>
      </c>
      <c r="X31" s="95">
        <f t="shared" si="26"/>
        <v>1</v>
      </c>
      <c r="Y31" s="436"/>
      <c r="Z31" s="95">
        <v>10</v>
      </c>
      <c r="AA31" s="152">
        <v>2809.2857142857165</v>
      </c>
      <c r="AB31" s="178">
        <f t="shared" si="27"/>
        <v>280.92857142857167</v>
      </c>
      <c r="AC31" s="95">
        <f t="shared" si="28"/>
        <v>3</v>
      </c>
      <c r="AD31" s="436"/>
      <c r="AE31" s="95">
        <v>10</v>
      </c>
      <c r="AF31" s="152">
        <v>2803.8461538461552</v>
      </c>
      <c r="AG31" s="178">
        <f t="shared" si="29"/>
        <v>280.38461538461553</v>
      </c>
      <c r="AH31" s="95">
        <f t="shared" si="30"/>
        <v>1</v>
      </c>
      <c r="AI31" s="436"/>
      <c r="AJ31" s="95">
        <v>10</v>
      </c>
      <c r="AK31" s="152">
        <v>2772.5000000000009</v>
      </c>
      <c r="AL31" s="178">
        <f t="shared" si="31"/>
        <v>277.25000000000011</v>
      </c>
      <c r="AM31" s="95">
        <f t="shared" si="32"/>
        <v>6</v>
      </c>
      <c r="AN31" s="436"/>
      <c r="AO31" s="95">
        <v>10</v>
      </c>
      <c r="AP31" s="152">
        <v>2747.5862068965534</v>
      </c>
      <c r="AQ31" s="178">
        <f t="shared" si="33"/>
        <v>274.75862068965534</v>
      </c>
      <c r="AR31" s="95">
        <f t="shared" si="34"/>
        <v>10</v>
      </c>
      <c r="AS31" s="436"/>
      <c r="AT31" s="95">
        <v>10</v>
      </c>
      <c r="AU31" s="152">
        <v>2826.6666666666683</v>
      </c>
      <c r="AV31" s="178">
        <f t="shared" si="35"/>
        <v>282.66666666666686</v>
      </c>
      <c r="AW31" s="95">
        <f t="shared" si="36"/>
        <v>1</v>
      </c>
      <c r="AX31" s="436"/>
    </row>
    <row r="32" spans="2:50" hidden="1">
      <c r="B32" s="435"/>
      <c r="C32" s="95">
        <v>6</v>
      </c>
      <c r="D32" s="95" t="s">
        <v>448</v>
      </c>
      <c r="E32" s="95">
        <v>10</v>
      </c>
      <c r="F32" s="95">
        <v>3000</v>
      </c>
      <c r="G32" s="178">
        <f t="shared" si="21"/>
        <v>300</v>
      </c>
      <c r="H32" s="436"/>
      <c r="I32" s="154">
        <f t="shared" si="37"/>
        <v>10</v>
      </c>
      <c r="J32" s="154">
        <f t="shared" si="38"/>
        <v>2762.2132034632041</v>
      </c>
      <c r="K32" s="155">
        <f t="shared" si="39"/>
        <v>276.22132034632034</v>
      </c>
      <c r="L32" s="449"/>
      <c r="M32" s="154">
        <f t="shared" si="22"/>
        <v>9</v>
      </c>
      <c r="N32" s="433"/>
      <c r="O32" s="433"/>
      <c r="P32" s="95">
        <v>10</v>
      </c>
      <c r="Q32" s="152">
        <v>2751.4285714285702</v>
      </c>
      <c r="R32" s="178">
        <f t="shared" si="23"/>
        <v>275.142857142857</v>
      </c>
      <c r="S32" s="95">
        <f t="shared" si="24"/>
        <v>10</v>
      </c>
      <c r="T32" s="436"/>
      <c r="U32" s="95">
        <v>10</v>
      </c>
      <c r="V32" s="152">
        <v>2768.5714285714303</v>
      </c>
      <c r="W32" s="178">
        <f t="shared" si="25"/>
        <v>276.857142857143</v>
      </c>
      <c r="X32" s="95">
        <f t="shared" si="26"/>
        <v>5</v>
      </c>
      <c r="Y32" s="436"/>
      <c r="Z32" s="95">
        <v>10</v>
      </c>
      <c r="AA32" s="152">
        <v>2747.2500000000014</v>
      </c>
      <c r="AB32" s="178">
        <f t="shared" si="27"/>
        <v>274.72500000000014</v>
      </c>
      <c r="AC32" s="95">
        <f t="shared" si="28"/>
        <v>10</v>
      </c>
      <c r="AD32" s="436"/>
      <c r="AE32" s="95">
        <v>10</v>
      </c>
      <c r="AF32" s="152">
        <v>2760.9230769230762</v>
      </c>
      <c r="AG32" s="178">
        <f t="shared" si="29"/>
        <v>276.0923076923076</v>
      </c>
      <c r="AH32" s="95">
        <f t="shared" si="30"/>
        <v>8</v>
      </c>
      <c r="AI32" s="436"/>
      <c r="AJ32" s="95">
        <v>10</v>
      </c>
      <c r="AK32" s="152">
        <v>2770.4761904761899</v>
      </c>
      <c r="AL32" s="178">
        <f t="shared" si="31"/>
        <v>277.04761904761898</v>
      </c>
      <c r="AM32" s="95">
        <f t="shared" si="32"/>
        <v>7</v>
      </c>
      <c r="AN32" s="436"/>
      <c r="AO32" s="95">
        <v>10</v>
      </c>
      <c r="AP32" s="152">
        <v>2753.766233766235</v>
      </c>
      <c r="AQ32" s="178">
        <f t="shared" si="33"/>
        <v>275.37662337662351</v>
      </c>
      <c r="AR32" s="95">
        <f t="shared" si="34"/>
        <v>7</v>
      </c>
      <c r="AS32" s="436"/>
      <c r="AT32" s="95">
        <v>10</v>
      </c>
      <c r="AU32" s="152">
        <v>2783.0769230769247</v>
      </c>
      <c r="AV32" s="178">
        <f t="shared" si="35"/>
        <v>278.30769230769249</v>
      </c>
      <c r="AW32" s="95">
        <f t="shared" si="36"/>
        <v>6</v>
      </c>
      <c r="AX32" s="436"/>
    </row>
    <row r="33" spans="2:50" hidden="1">
      <c r="B33" s="435"/>
      <c r="C33" s="95">
        <v>7</v>
      </c>
      <c r="D33" s="95" t="s">
        <v>449</v>
      </c>
      <c r="E33" s="95">
        <v>10</v>
      </c>
      <c r="F33" s="95">
        <v>3000</v>
      </c>
      <c r="G33" s="178">
        <f t="shared" si="21"/>
        <v>300</v>
      </c>
      <c r="H33" s="436"/>
      <c r="I33" s="154">
        <f t="shared" si="37"/>
        <v>10</v>
      </c>
      <c r="J33" s="154">
        <f t="shared" si="38"/>
        <v>2774.4670276539837</v>
      </c>
      <c r="K33" s="155">
        <f t="shared" si="39"/>
        <v>277.44670276539841</v>
      </c>
      <c r="L33" s="449"/>
      <c r="M33" s="154">
        <f t="shared" si="22"/>
        <v>5</v>
      </c>
      <c r="N33" s="433"/>
      <c r="O33" s="433"/>
      <c r="P33" s="95">
        <v>10</v>
      </c>
      <c r="Q33" s="152">
        <v>2759.0163934426237</v>
      </c>
      <c r="R33" s="178">
        <f t="shared" si="23"/>
        <v>275.90163934426238</v>
      </c>
      <c r="S33" s="95">
        <f t="shared" si="24"/>
        <v>7</v>
      </c>
      <c r="T33" s="436"/>
      <c r="U33" s="95">
        <v>10</v>
      </c>
      <c r="V33" s="152">
        <v>2792.5423728813562</v>
      </c>
      <c r="W33" s="178">
        <f t="shared" si="25"/>
        <v>279.25423728813564</v>
      </c>
      <c r="X33" s="95">
        <f t="shared" si="26"/>
        <v>2</v>
      </c>
      <c r="Y33" s="436"/>
      <c r="Z33" s="95">
        <v>10</v>
      </c>
      <c r="AA33" s="152">
        <v>2761.0714285714289</v>
      </c>
      <c r="AB33" s="178">
        <f t="shared" si="27"/>
        <v>276.10714285714289</v>
      </c>
      <c r="AC33" s="95">
        <f t="shared" si="28"/>
        <v>8</v>
      </c>
      <c r="AD33" s="436"/>
      <c r="AE33" s="95">
        <v>10</v>
      </c>
      <c r="AF33" s="152">
        <v>2792.608695652174</v>
      </c>
      <c r="AG33" s="178">
        <f t="shared" si="29"/>
        <v>279.26086956521738</v>
      </c>
      <c r="AH33" s="95">
        <f t="shared" si="30"/>
        <v>2</v>
      </c>
      <c r="AI33" s="436"/>
      <c r="AJ33" s="95">
        <v>10</v>
      </c>
      <c r="AK33" s="152">
        <v>2774.666666666667</v>
      </c>
      <c r="AL33" s="178">
        <f t="shared" si="31"/>
        <v>277.4666666666667</v>
      </c>
      <c r="AM33" s="95">
        <f t="shared" si="32"/>
        <v>5</v>
      </c>
      <c r="AN33" s="436"/>
      <c r="AO33" s="95">
        <v>10</v>
      </c>
      <c r="AP33" s="152">
        <v>2753.0000000000009</v>
      </c>
      <c r="AQ33" s="178">
        <f t="shared" si="33"/>
        <v>275.30000000000007</v>
      </c>
      <c r="AR33" s="95">
        <f t="shared" si="34"/>
        <v>8</v>
      </c>
      <c r="AS33" s="436"/>
      <c r="AT33" s="95">
        <v>10</v>
      </c>
      <c r="AU33" s="152">
        <v>2788.363636363636</v>
      </c>
      <c r="AV33" s="178">
        <f t="shared" si="35"/>
        <v>278.83636363636361</v>
      </c>
      <c r="AW33" s="95">
        <f t="shared" si="36"/>
        <v>4</v>
      </c>
      <c r="AX33" s="436"/>
    </row>
    <row r="34" spans="2:50" hidden="1">
      <c r="B34" s="435"/>
      <c r="C34" s="95">
        <v>8</v>
      </c>
      <c r="D34" s="95" t="s">
        <v>450</v>
      </c>
      <c r="E34" s="95">
        <v>10</v>
      </c>
      <c r="F34" s="95">
        <v>3000</v>
      </c>
      <c r="G34" s="178">
        <f t="shared" si="21"/>
        <v>300</v>
      </c>
      <c r="H34" s="436"/>
      <c r="I34" s="154">
        <f t="shared" si="37"/>
        <v>10</v>
      </c>
      <c r="J34" s="154">
        <f t="shared" si="38"/>
        <v>2782.06697334106</v>
      </c>
      <c r="K34" s="155">
        <f t="shared" si="39"/>
        <v>278.20669733410602</v>
      </c>
      <c r="L34" s="449"/>
      <c r="M34" s="154">
        <f t="shared" si="22"/>
        <v>3</v>
      </c>
      <c r="N34" s="433"/>
      <c r="O34" s="433"/>
      <c r="P34" s="95">
        <v>10</v>
      </c>
      <c r="Q34" s="152">
        <v>2752.4999999999991</v>
      </c>
      <c r="R34" s="178">
        <f t="shared" si="23"/>
        <v>275.24999999999989</v>
      </c>
      <c r="S34" s="95">
        <f t="shared" si="24"/>
        <v>9</v>
      </c>
      <c r="T34" s="436"/>
      <c r="U34" s="95">
        <v>10</v>
      </c>
      <c r="V34" s="152">
        <v>2776.4999999999991</v>
      </c>
      <c r="W34" s="178">
        <f t="shared" si="25"/>
        <v>277.64999999999992</v>
      </c>
      <c r="X34" s="95">
        <f t="shared" si="26"/>
        <v>3</v>
      </c>
      <c r="Y34" s="436"/>
      <c r="Z34" s="95">
        <v>10</v>
      </c>
      <c r="AA34" s="152">
        <v>2819.9999999999964</v>
      </c>
      <c r="AB34" s="178">
        <f t="shared" si="27"/>
        <v>281.99999999999966</v>
      </c>
      <c r="AC34" s="95">
        <f t="shared" si="28"/>
        <v>2</v>
      </c>
      <c r="AD34" s="436"/>
      <c r="AE34" s="95">
        <v>10</v>
      </c>
      <c r="AF34" s="152">
        <v>2764.1379310344851</v>
      </c>
      <c r="AG34" s="178">
        <f t="shared" si="29"/>
        <v>276.41379310344848</v>
      </c>
      <c r="AH34" s="95">
        <f t="shared" si="30"/>
        <v>5</v>
      </c>
      <c r="AI34" s="436"/>
      <c r="AJ34" s="95">
        <v>10</v>
      </c>
      <c r="AK34" s="152">
        <v>2780.6250000000032</v>
      </c>
      <c r="AL34" s="178">
        <f t="shared" si="31"/>
        <v>278.06250000000034</v>
      </c>
      <c r="AM34" s="95">
        <f t="shared" si="32"/>
        <v>4</v>
      </c>
      <c r="AN34" s="436"/>
      <c r="AO34" s="95">
        <v>10</v>
      </c>
      <c r="AP34" s="152">
        <v>2795.9999999999973</v>
      </c>
      <c r="AQ34" s="178">
        <f t="shared" si="33"/>
        <v>279.59999999999974</v>
      </c>
      <c r="AR34" s="95">
        <f t="shared" si="34"/>
        <v>2</v>
      </c>
      <c r="AS34" s="436"/>
      <c r="AT34" s="95">
        <v>10</v>
      </c>
      <c r="AU34" s="152">
        <v>2784.7058823529378</v>
      </c>
      <c r="AV34" s="178">
        <f t="shared" si="35"/>
        <v>278.4705882352938</v>
      </c>
      <c r="AW34" s="95">
        <f t="shared" si="36"/>
        <v>5</v>
      </c>
      <c r="AX34" s="436"/>
    </row>
    <row r="35" spans="2:50" hidden="1">
      <c r="B35" s="435"/>
      <c r="C35" s="95">
        <v>9</v>
      </c>
      <c r="D35" s="95" t="s">
        <v>451</v>
      </c>
      <c r="E35" s="95">
        <v>10</v>
      </c>
      <c r="F35" s="95">
        <v>3000</v>
      </c>
      <c r="G35" s="178">
        <f t="shared" si="21"/>
        <v>300</v>
      </c>
      <c r="H35" s="436"/>
      <c r="I35" s="154">
        <f t="shared" si="37"/>
        <v>10</v>
      </c>
      <c r="J35" s="154">
        <f t="shared" si="38"/>
        <v>2800.5012447869594</v>
      </c>
      <c r="K35" s="155">
        <f t="shared" si="39"/>
        <v>280.05012447869592</v>
      </c>
      <c r="L35" s="449"/>
      <c r="M35" s="154">
        <f t="shared" si="22"/>
        <v>1</v>
      </c>
      <c r="N35" s="433"/>
      <c r="O35" s="433"/>
      <c r="P35" s="95">
        <v>10</v>
      </c>
      <c r="Q35" s="152">
        <v>2821.7142857142831</v>
      </c>
      <c r="R35" s="178">
        <f t="shared" si="23"/>
        <v>282.17142857142829</v>
      </c>
      <c r="S35" s="95">
        <f t="shared" si="24"/>
        <v>1</v>
      </c>
      <c r="T35" s="436"/>
      <c r="U35" s="95">
        <v>10</v>
      </c>
      <c r="V35" s="152">
        <v>2756.5714285714257</v>
      </c>
      <c r="W35" s="178">
        <f t="shared" si="25"/>
        <v>275.65714285714256</v>
      </c>
      <c r="X35" s="95">
        <f t="shared" si="26"/>
        <v>9</v>
      </c>
      <c r="Y35" s="436"/>
      <c r="Z35" s="95">
        <v>10</v>
      </c>
      <c r="AA35" s="152">
        <v>2820.0000000000032</v>
      </c>
      <c r="AB35" s="178">
        <f t="shared" si="27"/>
        <v>282.00000000000034</v>
      </c>
      <c r="AC35" s="95">
        <f t="shared" si="28"/>
        <v>1</v>
      </c>
      <c r="AD35" s="436"/>
      <c r="AE35" s="95">
        <v>10</v>
      </c>
      <c r="AF35" s="152">
        <v>2755.3846153846171</v>
      </c>
      <c r="AG35" s="178">
        <f t="shared" si="29"/>
        <v>275.53846153846172</v>
      </c>
      <c r="AH35" s="95">
        <f t="shared" si="30"/>
        <v>10</v>
      </c>
      <c r="AI35" s="436"/>
      <c r="AJ35" s="95">
        <v>10</v>
      </c>
      <c r="AK35" s="152">
        <v>2831.1111111111127</v>
      </c>
      <c r="AL35" s="178">
        <f t="shared" si="31"/>
        <v>283.11111111111126</v>
      </c>
      <c r="AM35" s="95">
        <f t="shared" si="32"/>
        <v>1</v>
      </c>
      <c r="AN35" s="436"/>
      <c r="AO35" s="95">
        <v>10</v>
      </c>
      <c r="AP35" s="152">
        <v>2812.7272727272693</v>
      </c>
      <c r="AQ35" s="178">
        <f t="shared" si="33"/>
        <v>281.27272727272691</v>
      </c>
      <c r="AR35" s="95">
        <f t="shared" si="34"/>
        <v>1</v>
      </c>
      <c r="AS35" s="436"/>
      <c r="AT35" s="95">
        <v>10</v>
      </c>
      <c r="AU35" s="152">
        <v>2806.0000000000027</v>
      </c>
      <c r="AV35" s="178">
        <f t="shared" si="35"/>
        <v>280.60000000000025</v>
      </c>
      <c r="AW35" s="95">
        <f t="shared" si="36"/>
        <v>2</v>
      </c>
      <c r="AX35" s="436"/>
    </row>
    <row r="36" spans="2:50" hidden="1">
      <c r="B36" s="435"/>
      <c r="C36" s="95">
        <v>10</v>
      </c>
      <c r="D36" s="95" t="s">
        <v>452</v>
      </c>
      <c r="E36" s="95">
        <v>13</v>
      </c>
      <c r="F36" s="95">
        <v>2000</v>
      </c>
      <c r="G36" s="178">
        <f t="shared" si="21"/>
        <v>153.84615384615384</v>
      </c>
      <c r="H36" s="436"/>
      <c r="I36" s="154">
        <f t="shared" si="37"/>
        <v>13</v>
      </c>
      <c r="J36" s="154">
        <f t="shared" si="38"/>
        <v>1850.312705433427</v>
      </c>
      <c r="K36" s="155">
        <f t="shared" si="39"/>
        <v>142.33174657180209</v>
      </c>
      <c r="L36" s="449"/>
      <c r="M36" s="154">
        <f t="shared" si="22"/>
        <v>11</v>
      </c>
      <c r="N36" s="433"/>
      <c r="O36" s="433"/>
      <c r="P36" s="95">
        <v>13</v>
      </c>
      <c r="Q36" s="152">
        <v>1854.8936170212769</v>
      </c>
      <c r="R36" s="178">
        <f t="shared" si="23"/>
        <v>142.68412438625208</v>
      </c>
      <c r="S36" s="95">
        <f t="shared" si="24"/>
        <v>11</v>
      </c>
      <c r="T36" s="436"/>
      <c r="U36" s="95">
        <v>13</v>
      </c>
      <c r="V36" s="152">
        <v>1843.0434782608695</v>
      </c>
      <c r="W36" s="178">
        <f t="shared" si="25"/>
        <v>141.77257525083613</v>
      </c>
      <c r="X36" s="95">
        <f t="shared" si="26"/>
        <v>11</v>
      </c>
      <c r="Y36" s="436"/>
      <c r="Z36" s="95">
        <v>13</v>
      </c>
      <c r="AA36" s="152">
        <v>1834.090909090909</v>
      </c>
      <c r="AB36" s="178">
        <f t="shared" si="27"/>
        <v>141.08391608391608</v>
      </c>
      <c r="AC36" s="95">
        <f t="shared" si="28"/>
        <v>11</v>
      </c>
      <c r="AD36" s="436"/>
      <c r="AE36" s="95">
        <v>13</v>
      </c>
      <c r="AF36" s="152">
        <v>1837.2972972972959</v>
      </c>
      <c r="AG36" s="178">
        <f t="shared" si="29"/>
        <v>141.33056133056124</v>
      </c>
      <c r="AH36" s="95">
        <f t="shared" si="30"/>
        <v>11</v>
      </c>
      <c r="AI36" s="436"/>
      <c r="AJ36" s="95">
        <v>13</v>
      </c>
      <c r="AK36" s="152">
        <v>1876.3636363636383</v>
      </c>
      <c r="AL36" s="178">
        <f t="shared" si="31"/>
        <v>144.33566433566449</v>
      </c>
      <c r="AM36" s="95">
        <f t="shared" si="32"/>
        <v>11</v>
      </c>
      <c r="AN36" s="436"/>
      <c r="AO36" s="95">
        <v>13</v>
      </c>
      <c r="AP36" s="152">
        <v>1856.9999999999993</v>
      </c>
      <c r="AQ36" s="178">
        <f t="shared" si="33"/>
        <v>142.84615384615378</v>
      </c>
      <c r="AR36" s="95">
        <f t="shared" si="34"/>
        <v>11</v>
      </c>
      <c r="AS36" s="436"/>
      <c r="AT36" s="95">
        <v>13</v>
      </c>
      <c r="AU36" s="152">
        <v>1849.4999999999993</v>
      </c>
      <c r="AV36" s="178">
        <f t="shared" si="35"/>
        <v>142.26923076923072</v>
      </c>
      <c r="AW36" s="95">
        <f t="shared" si="36"/>
        <v>11</v>
      </c>
      <c r="AX36" s="436"/>
    </row>
    <row r="37" spans="2:50" hidden="1">
      <c r="B37" s="435"/>
      <c r="C37" s="95">
        <v>11</v>
      </c>
      <c r="D37" s="95" t="s">
        <v>453</v>
      </c>
      <c r="E37" s="95">
        <v>10</v>
      </c>
      <c r="F37" s="95">
        <v>3000</v>
      </c>
      <c r="G37" s="178">
        <f t="shared" si="21"/>
        <v>300</v>
      </c>
      <c r="H37" s="436"/>
      <c r="I37" s="154">
        <f t="shared" si="37"/>
        <v>10</v>
      </c>
      <c r="J37" s="154">
        <f t="shared" si="38"/>
        <v>2769.6571049009194</v>
      </c>
      <c r="K37" s="155">
        <f t="shared" si="39"/>
        <v>276.96571049009202</v>
      </c>
      <c r="L37" s="449"/>
      <c r="M37" s="154">
        <f t="shared" si="22"/>
        <v>7</v>
      </c>
      <c r="N37" s="433"/>
      <c r="O37" s="433"/>
      <c r="P37" s="95">
        <v>10</v>
      </c>
      <c r="Q37" s="152">
        <v>2759.9999999999986</v>
      </c>
      <c r="R37" s="178">
        <f t="shared" si="23"/>
        <v>275.99999999999989</v>
      </c>
      <c r="S37" s="95">
        <f t="shared" si="24"/>
        <v>6</v>
      </c>
      <c r="T37" s="436"/>
      <c r="U37" s="95">
        <v>10</v>
      </c>
      <c r="V37" s="152">
        <v>2776.4999999999991</v>
      </c>
      <c r="W37" s="178">
        <f t="shared" si="25"/>
        <v>277.64999999999992</v>
      </c>
      <c r="X37" s="95">
        <f t="shared" si="26"/>
        <v>3</v>
      </c>
      <c r="Y37" s="436"/>
      <c r="Z37" s="95">
        <v>10</v>
      </c>
      <c r="AA37" s="152">
        <v>2760.0000000000005</v>
      </c>
      <c r="AB37" s="178">
        <f t="shared" si="27"/>
        <v>276.00000000000006</v>
      </c>
      <c r="AC37" s="95">
        <f t="shared" si="28"/>
        <v>9</v>
      </c>
      <c r="AD37" s="436"/>
      <c r="AE37" s="95">
        <v>10</v>
      </c>
      <c r="AF37" s="152">
        <v>2784.1935483870957</v>
      </c>
      <c r="AG37" s="178">
        <f t="shared" si="29"/>
        <v>278.41935483870958</v>
      </c>
      <c r="AH37" s="95">
        <f t="shared" si="30"/>
        <v>3</v>
      </c>
      <c r="AI37" s="436"/>
      <c r="AJ37" s="95">
        <v>10</v>
      </c>
      <c r="AK37" s="152">
        <v>2786.2499999999995</v>
      </c>
      <c r="AL37" s="178">
        <f t="shared" si="31"/>
        <v>278.62499999999994</v>
      </c>
      <c r="AM37" s="95">
        <f t="shared" si="32"/>
        <v>3</v>
      </c>
      <c r="AN37" s="436"/>
      <c r="AO37" s="95">
        <v>10</v>
      </c>
      <c r="AP37" s="152">
        <v>2770.1298701298711</v>
      </c>
      <c r="AQ37" s="178">
        <f t="shared" si="33"/>
        <v>277.01298701298708</v>
      </c>
      <c r="AR37" s="95">
        <f t="shared" si="34"/>
        <v>5</v>
      </c>
      <c r="AS37" s="436"/>
      <c r="AT37" s="95">
        <v>10</v>
      </c>
      <c r="AU37" s="152">
        <v>2750.5263157894747</v>
      </c>
      <c r="AV37" s="178">
        <f t="shared" si="35"/>
        <v>275.05263157894746</v>
      </c>
      <c r="AW37" s="95">
        <f t="shared" si="36"/>
        <v>10</v>
      </c>
      <c r="AX37" s="436"/>
    </row>
    <row r="38" spans="2:50" hidden="1">
      <c r="B38" s="435"/>
      <c r="C38" s="95">
        <v>12</v>
      </c>
      <c r="D38" s="95"/>
      <c r="E38" s="95"/>
      <c r="F38" s="95"/>
      <c r="G38" s="95"/>
      <c r="H38" s="436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49"/>
      <c r="M38" s="154" t="str">
        <f t="shared" si="22"/>
        <v/>
      </c>
      <c r="N38" s="433"/>
      <c r="O38" s="433"/>
      <c r="P38" s="95"/>
      <c r="Q38" s="152"/>
      <c r="R38" s="178" t="str">
        <f t="shared" si="23"/>
        <v/>
      </c>
      <c r="S38" s="95" t="str">
        <f t="shared" si="24"/>
        <v/>
      </c>
      <c r="T38" s="436"/>
      <c r="U38" s="95"/>
      <c r="V38" s="152"/>
      <c r="W38" s="178" t="str">
        <f t="shared" si="25"/>
        <v/>
      </c>
      <c r="X38" s="95" t="str">
        <f t="shared" si="26"/>
        <v/>
      </c>
      <c r="Y38" s="436"/>
      <c r="Z38" s="95"/>
      <c r="AA38" s="152"/>
      <c r="AB38" s="178" t="str">
        <f t="shared" si="27"/>
        <v/>
      </c>
      <c r="AC38" s="95" t="str">
        <f t="shared" si="28"/>
        <v/>
      </c>
      <c r="AD38" s="436"/>
      <c r="AE38" s="95"/>
      <c r="AF38" s="152"/>
      <c r="AG38" s="178" t="str">
        <f t="shared" si="29"/>
        <v/>
      </c>
      <c r="AH38" s="95" t="str">
        <f t="shared" si="30"/>
        <v/>
      </c>
      <c r="AI38" s="436"/>
      <c r="AJ38" s="95"/>
      <c r="AK38" s="152"/>
      <c r="AL38" s="178" t="str">
        <f t="shared" si="31"/>
        <v/>
      </c>
      <c r="AM38" s="95" t="str">
        <f t="shared" si="32"/>
        <v/>
      </c>
      <c r="AN38" s="436"/>
      <c r="AO38" s="95"/>
      <c r="AP38" s="152"/>
      <c r="AQ38" s="178" t="str">
        <f t="shared" si="33"/>
        <v/>
      </c>
      <c r="AR38" s="95" t="str">
        <f t="shared" si="34"/>
        <v/>
      </c>
      <c r="AS38" s="436"/>
      <c r="AT38" s="95"/>
      <c r="AU38" s="152"/>
      <c r="AV38" s="178" t="str">
        <f t="shared" si="35"/>
        <v/>
      </c>
      <c r="AW38" s="95" t="str">
        <f t="shared" si="36"/>
        <v/>
      </c>
      <c r="AX38" s="436"/>
    </row>
    <row r="39" spans="2:50" hidden="1">
      <c r="B39" s="435"/>
      <c r="C39" s="95">
        <v>13</v>
      </c>
      <c r="D39" s="95"/>
      <c r="E39" s="95"/>
      <c r="F39" s="95"/>
      <c r="G39" s="95"/>
      <c r="H39" s="436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49"/>
      <c r="M39" s="154" t="str">
        <f t="shared" si="22"/>
        <v/>
      </c>
      <c r="N39" s="433"/>
      <c r="O39" s="433"/>
      <c r="P39" s="95"/>
      <c r="Q39" s="152"/>
      <c r="R39" s="178" t="str">
        <f t="shared" si="23"/>
        <v/>
      </c>
      <c r="S39" s="95" t="str">
        <f t="shared" si="24"/>
        <v/>
      </c>
      <c r="T39" s="436"/>
      <c r="U39" s="95"/>
      <c r="V39" s="152"/>
      <c r="W39" s="178" t="str">
        <f t="shared" si="25"/>
        <v/>
      </c>
      <c r="X39" s="95" t="str">
        <f t="shared" si="26"/>
        <v/>
      </c>
      <c r="Y39" s="436"/>
      <c r="Z39" s="95"/>
      <c r="AA39" s="152"/>
      <c r="AB39" s="178" t="str">
        <f t="shared" si="27"/>
        <v/>
      </c>
      <c r="AC39" s="95" t="str">
        <f t="shared" si="28"/>
        <v/>
      </c>
      <c r="AD39" s="436"/>
      <c r="AE39" s="95"/>
      <c r="AF39" s="152"/>
      <c r="AG39" s="178" t="str">
        <f t="shared" si="29"/>
        <v/>
      </c>
      <c r="AH39" s="95" t="str">
        <f t="shared" si="30"/>
        <v/>
      </c>
      <c r="AI39" s="436"/>
      <c r="AJ39" s="95"/>
      <c r="AK39" s="152"/>
      <c r="AL39" s="178" t="str">
        <f t="shared" si="31"/>
        <v/>
      </c>
      <c r="AM39" s="95" t="str">
        <f t="shared" si="32"/>
        <v/>
      </c>
      <c r="AN39" s="436"/>
      <c r="AO39" s="95"/>
      <c r="AP39" s="152"/>
      <c r="AQ39" s="178" t="str">
        <f t="shared" si="33"/>
        <v/>
      </c>
      <c r="AR39" s="95" t="str">
        <f t="shared" si="34"/>
        <v/>
      </c>
      <c r="AS39" s="436"/>
      <c r="AT39" s="95"/>
      <c r="AU39" s="152"/>
      <c r="AV39" s="178" t="str">
        <f t="shared" si="35"/>
        <v/>
      </c>
      <c r="AW39" s="95" t="str">
        <f t="shared" si="36"/>
        <v/>
      </c>
      <c r="AX39" s="436"/>
    </row>
    <row r="40" spans="2:50" hidden="1">
      <c r="B40" s="435"/>
      <c r="C40" s="95">
        <v>14</v>
      </c>
      <c r="D40" s="95"/>
      <c r="E40" s="95"/>
      <c r="F40" s="95"/>
      <c r="G40" s="95"/>
      <c r="H40" s="436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49"/>
      <c r="M40" s="154" t="str">
        <f t="shared" si="22"/>
        <v/>
      </c>
      <c r="N40" s="433"/>
      <c r="O40" s="433"/>
      <c r="P40" s="95"/>
      <c r="Q40" s="152"/>
      <c r="R40" s="178" t="str">
        <f t="shared" si="23"/>
        <v/>
      </c>
      <c r="S40" s="95" t="str">
        <f t="shared" si="24"/>
        <v/>
      </c>
      <c r="T40" s="436"/>
      <c r="U40" s="95"/>
      <c r="V40" s="152"/>
      <c r="W40" s="178" t="str">
        <f t="shared" si="25"/>
        <v/>
      </c>
      <c r="X40" s="95" t="str">
        <f t="shared" si="26"/>
        <v/>
      </c>
      <c r="Y40" s="436"/>
      <c r="Z40" s="95"/>
      <c r="AA40" s="152"/>
      <c r="AB40" s="178" t="str">
        <f t="shared" si="27"/>
        <v/>
      </c>
      <c r="AC40" s="95" t="str">
        <f t="shared" si="28"/>
        <v/>
      </c>
      <c r="AD40" s="436"/>
      <c r="AE40" s="95"/>
      <c r="AF40" s="152"/>
      <c r="AG40" s="178" t="str">
        <f t="shared" si="29"/>
        <v/>
      </c>
      <c r="AH40" s="95" t="str">
        <f t="shared" si="30"/>
        <v/>
      </c>
      <c r="AI40" s="436"/>
      <c r="AJ40" s="95"/>
      <c r="AK40" s="152"/>
      <c r="AL40" s="178" t="str">
        <f t="shared" si="31"/>
        <v/>
      </c>
      <c r="AM40" s="95" t="str">
        <f t="shared" si="32"/>
        <v/>
      </c>
      <c r="AN40" s="436"/>
      <c r="AO40" s="95"/>
      <c r="AP40" s="152"/>
      <c r="AQ40" s="178" t="str">
        <f t="shared" si="33"/>
        <v/>
      </c>
      <c r="AR40" s="95" t="str">
        <f t="shared" si="34"/>
        <v/>
      </c>
      <c r="AS40" s="436"/>
      <c r="AT40" s="95"/>
      <c r="AU40" s="152"/>
      <c r="AV40" s="178" t="str">
        <f t="shared" si="35"/>
        <v/>
      </c>
      <c r="AW40" s="95" t="str">
        <f t="shared" si="36"/>
        <v/>
      </c>
      <c r="AX40" s="436"/>
    </row>
    <row r="41" spans="2:50" hidden="1">
      <c r="B41" s="435"/>
      <c r="C41" s="95">
        <v>15</v>
      </c>
      <c r="D41" s="95"/>
      <c r="E41" s="95"/>
      <c r="F41" s="95"/>
      <c r="G41" s="95"/>
      <c r="H41" s="436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49"/>
      <c r="M41" s="154" t="str">
        <f t="shared" si="22"/>
        <v/>
      </c>
      <c r="N41" s="433"/>
      <c r="O41" s="433"/>
      <c r="P41" s="95"/>
      <c r="Q41" s="152"/>
      <c r="R41" s="178" t="str">
        <f t="shared" si="23"/>
        <v/>
      </c>
      <c r="S41" s="95" t="str">
        <f t="shared" si="24"/>
        <v/>
      </c>
      <c r="T41" s="436"/>
      <c r="U41" s="95"/>
      <c r="V41" s="152"/>
      <c r="W41" s="178" t="str">
        <f t="shared" si="25"/>
        <v/>
      </c>
      <c r="X41" s="95" t="str">
        <f t="shared" si="26"/>
        <v/>
      </c>
      <c r="Y41" s="436"/>
      <c r="Z41" s="95"/>
      <c r="AA41" s="152"/>
      <c r="AB41" s="178" t="str">
        <f t="shared" si="27"/>
        <v/>
      </c>
      <c r="AC41" s="95" t="str">
        <f t="shared" si="28"/>
        <v/>
      </c>
      <c r="AD41" s="436"/>
      <c r="AE41" s="95"/>
      <c r="AF41" s="152"/>
      <c r="AG41" s="178" t="str">
        <f t="shared" si="29"/>
        <v/>
      </c>
      <c r="AH41" s="95" t="str">
        <f t="shared" si="30"/>
        <v/>
      </c>
      <c r="AI41" s="436"/>
      <c r="AJ41" s="95"/>
      <c r="AK41" s="152"/>
      <c r="AL41" s="178" t="str">
        <f t="shared" si="31"/>
        <v/>
      </c>
      <c r="AM41" s="95" t="str">
        <f t="shared" si="32"/>
        <v/>
      </c>
      <c r="AN41" s="436"/>
      <c r="AO41" s="95"/>
      <c r="AP41" s="152"/>
      <c r="AQ41" s="178" t="str">
        <f t="shared" si="33"/>
        <v/>
      </c>
      <c r="AR41" s="95" t="str">
        <f t="shared" si="34"/>
        <v/>
      </c>
      <c r="AS41" s="436"/>
      <c r="AT41" s="95"/>
      <c r="AU41" s="152"/>
      <c r="AV41" s="178" t="str">
        <f t="shared" si="35"/>
        <v/>
      </c>
      <c r="AW41" s="95" t="str">
        <f t="shared" si="36"/>
        <v/>
      </c>
      <c r="AX41" s="436"/>
    </row>
    <row r="42" spans="2:50" ht="15.75" hidden="1">
      <c r="B42" s="443" t="s">
        <v>167</v>
      </c>
      <c r="C42" s="444"/>
      <c r="D42" s="444"/>
      <c r="E42" s="444"/>
      <c r="F42" s="444"/>
      <c r="G42" s="444"/>
      <c r="H42" s="444"/>
      <c r="I42" s="151"/>
      <c r="J42" s="151"/>
      <c r="K42" s="151"/>
      <c r="L42" s="151"/>
      <c r="M42" s="151"/>
      <c r="N42" s="433" t="s">
        <v>159</v>
      </c>
      <c r="O42" s="446" t="s">
        <v>106</v>
      </c>
      <c r="P42" s="448">
        <v>45881</v>
      </c>
      <c r="Q42" s="435"/>
      <c r="R42" s="435"/>
      <c r="S42" s="435"/>
      <c r="T42" s="435"/>
      <c r="U42" s="448">
        <v>45882</v>
      </c>
      <c r="V42" s="435"/>
      <c r="W42" s="435"/>
      <c r="X42" s="435"/>
      <c r="Y42" s="435"/>
      <c r="Z42" s="448">
        <v>45883</v>
      </c>
      <c r="AA42" s="435"/>
      <c r="AB42" s="435"/>
      <c r="AC42" s="435"/>
      <c r="AD42" s="435"/>
      <c r="AE42" s="448">
        <v>45884</v>
      </c>
      <c r="AF42" s="435"/>
      <c r="AG42" s="435"/>
      <c r="AH42" s="435"/>
      <c r="AI42" s="435"/>
      <c r="AJ42" s="448">
        <v>45885</v>
      </c>
      <c r="AK42" s="435"/>
      <c r="AL42" s="435"/>
      <c r="AM42" s="435"/>
      <c r="AN42" s="435"/>
      <c r="AO42" s="448">
        <v>45886</v>
      </c>
      <c r="AP42" s="435"/>
      <c r="AQ42" s="435"/>
      <c r="AR42" s="435"/>
      <c r="AS42" s="435"/>
      <c r="AT42" s="448">
        <v>45887</v>
      </c>
      <c r="AU42" s="435"/>
      <c r="AV42" s="435"/>
      <c r="AW42" s="435"/>
      <c r="AX42" s="435"/>
    </row>
    <row r="43" spans="2:50" ht="15.75" hidden="1">
      <c r="B43" s="445"/>
      <c r="C43" s="445"/>
      <c r="D43" s="445"/>
      <c r="E43" s="445"/>
      <c r="F43" s="445"/>
      <c r="G43" s="445"/>
      <c r="H43" s="445"/>
      <c r="I43" s="151"/>
      <c r="J43" s="151"/>
      <c r="K43" s="151"/>
      <c r="L43" s="151"/>
      <c r="M43" s="151"/>
      <c r="N43" s="433"/>
      <c r="O43" s="447"/>
      <c r="P43" s="448" t="s">
        <v>120</v>
      </c>
      <c r="Q43" s="435"/>
      <c r="R43" s="435"/>
      <c r="S43" s="435"/>
      <c r="T43" s="435"/>
      <c r="U43" s="448" t="s">
        <v>114</v>
      </c>
      <c r="V43" s="435"/>
      <c r="W43" s="435"/>
      <c r="X43" s="435"/>
      <c r="Y43" s="435"/>
      <c r="Z43" s="448" t="s">
        <v>115</v>
      </c>
      <c r="AA43" s="435"/>
      <c r="AB43" s="435"/>
      <c r="AC43" s="435"/>
      <c r="AD43" s="435"/>
      <c r="AE43" s="448" t="s">
        <v>116</v>
      </c>
      <c r="AF43" s="435"/>
      <c r="AG43" s="435"/>
      <c r="AH43" s="435"/>
      <c r="AI43" s="435"/>
      <c r="AJ43" s="448" t="s">
        <v>117</v>
      </c>
      <c r="AK43" s="435"/>
      <c r="AL43" s="435"/>
      <c r="AM43" s="435"/>
      <c r="AN43" s="435"/>
      <c r="AO43" s="448" t="s">
        <v>118</v>
      </c>
      <c r="AP43" s="435"/>
      <c r="AQ43" s="435"/>
      <c r="AR43" s="435"/>
      <c r="AS43" s="435"/>
      <c r="AT43" s="448" t="s">
        <v>119</v>
      </c>
      <c r="AU43" s="435"/>
      <c r="AV43" s="435"/>
      <c r="AW43" s="435"/>
      <c r="AX43" s="435"/>
    </row>
    <row r="44" spans="2:50" hidden="1">
      <c r="B44" s="433" t="s">
        <v>155</v>
      </c>
      <c r="C44" s="433" t="s">
        <v>147</v>
      </c>
      <c r="D44" s="433"/>
      <c r="E44" s="433" t="s">
        <v>149</v>
      </c>
      <c r="F44" s="433"/>
      <c r="G44" s="433"/>
      <c r="H44" s="440" t="s">
        <v>156</v>
      </c>
      <c r="I44" s="434" t="s">
        <v>225</v>
      </c>
      <c r="J44" s="434"/>
      <c r="K44" s="434"/>
      <c r="L44" s="434" t="s">
        <v>156</v>
      </c>
      <c r="M44" s="434" t="s">
        <v>168</v>
      </c>
      <c r="N44" s="433"/>
      <c r="O44" s="433" t="s">
        <v>158</v>
      </c>
      <c r="P44" s="430" t="s">
        <v>152</v>
      </c>
      <c r="Q44" s="431"/>
      <c r="R44" s="431"/>
      <c r="S44" s="432"/>
      <c r="T44" s="433" t="s">
        <v>156</v>
      </c>
      <c r="U44" s="430" t="s">
        <v>152</v>
      </c>
      <c r="V44" s="431"/>
      <c r="W44" s="431"/>
      <c r="X44" s="432"/>
      <c r="Y44" s="433" t="s">
        <v>156</v>
      </c>
      <c r="Z44" s="430" t="s">
        <v>152</v>
      </c>
      <c r="AA44" s="431"/>
      <c r="AB44" s="431"/>
      <c r="AC44" s="432"/>
      <c r="AD44" s="433" t="s">
        <v>156</v>
      </c>
      <c r="AE44" s="430" t="s">
        <v>152</v>
      </c>
      <c r="AF44" s="431"/>
      <c r="AG44" s="431"/>
      <c r="AH44" s="432"/>
      <c r="AI44" s="433" t="s">
        <v>156</v>
      </c>
      <c r="AJ44" s="430" t="s">
        <v>152</v>
      </c>
      <c r="AK44" s="431"/>
      <c r="AL44" s="431"/>
      <c r="AM44" s="432"/>
      <c r="AN44" s="433" t="s">
        <v>156</v>
      </c>
      <c r="AO44" s="430" t="s">
        <v>152</v>
      </c>
      <c r="AP44" s="431"/>
      <c r="AQ44" s="431"/>
      <c r="AR44" s="432"/>
      <c r="AS44" s="433" t="s">
        <v>156</v>
      </c>
      <c r="AT44" s="430" t="s">
        <v>152</v>
      </c>
      <c r="AU44" s="431"/>
      <c r="AV44" s="431"/>
      <c r="AW44" s="432"/>
      <c r="AX44" s="433" t="s">
        <v>156</v>
      </c>
    </row>
    <row r="45" spans="2:50" hidden="1">
      <c r="B45" s="433"/>
      <c r="C45" s="433"/>
      <c r="D45" s="433"/>
      <c r="E45" s="433" t="s">
        <v>148</v>
      </c>
      <c r="F45" s="433"/>
      <c r="G45" s="433"/>
      <c r="H45" s="441"/>
      <c r="I45" s="434" t="s">
        <v>148</v>
      </c>
      <c r="J45" s="434"/>
      <c r="K45" s="434"/>
      <c r="L45" s="434"/>
      <c r="M45" s="434"/>
      <c r="N45" s="433"/>
      <c r="O45" s="433"/>
      <c r="P45" s="430" t="s">
        <v>153</v>
      </c>
      <c r="Q45" s="431"/>
      <c r="R45" s="431"/>
      <c r="S45" s="432"/>
      <c r="T45" s="433"/>
      <c r="U45" s="430" t="s">
        <v>153</v>
      </c>
      <c r="V45" s="431"/>
      <c r="W45" s="431"/>
      <c r="X45" s="432"/>
      <c r="Y45" s="433"/>
      <c r="Z45" s="430" t="s">
        <v>153</v>
      </c>
      <c r="AA45" s="431"/>
      <c r="AB45" s="431"/>
      <c r="AC45" s="432"/>
      <c r="AD45" s="433"/>
      <c r="AE45" s="430" t="s">
        <v>153</v>
      </c>
      <c r="AF45" s="431"/>
      <c r="AG45" s="431"/>
      <c r="AH45" s="432"/>
      <c r="AI45" s="433"/>
      <c r="AJ45" s="430" t="s">
        <v>153</v>
      </c>
      <c r="AK45" s="431"/>
      <c r="AL45" s="431"/>
      <c r="AM45" s="432"/>
      <c r="AN45" s="433"/>
      <c r="AO45" s="430" t="s">
        <v>153</v>
      </c>
      <c r="AP45" s="431"/>
      <c r="AQ45" s="431"/>
      <c r="AR45" s="432"/>
      <c r="AS45" s="433"/>
      <c r="AT45" s="430" t="s">
        <v>153</v>
      </c>
      <c r="AU45" s="431"/>
      <c r="AV45" s="431"/>
      <c r="AW45" s="432"/>
      <c r="AX45" s="433"/>
    </row>
    <row r="46" spans="2:50" hidden="1">
      <c r="B46" s="433"/>
      <c r="C46" s="433"/>
      <c r="D46" s="433"/>
      <c r="E46" s="94" t="s">
        <v>150</v>
      </c>
      <c r="F46" s="94" t="s">
        <v>151</v>
      </c>
      <c r="G46" s="94" t="s">
        <v>154</v>
      </c>
      <c r="H46" s="442"/>
      <c r="I46" s="153" t="s">
        <v>150</v>
      </c>
      <c r="J46" s="153" t="s">
        <v>151</v>
      </c>
      <c r="K46" s="153" t="s">
        <v>154</v>
      </c>
      <c r="L46" s="434"/>
      <c r="M46" s="434"/>
      <c r="N46" s="433"/>
      <c r="O46" s="433"/>
      <c r="P46" s="94" t="s">
        <v>150</v>
      </c>
      <c r="Q46" s="94" t="s">
        <v>151</v>
      </c>
      <c r="R46" s="94" t="s">
        <v>154</v>
      </c>
      <c r="S46" s="94" t="s">
        <v>168</v>
      </c>
      <c r="T46" s="433"/>
      <c r="U46" s="94" t="s">
        <v>150</v>
      </c>
      <c r="V46" s="94" t="s">
        <v>151</v>
      </c>
      <c r="W46" s="94" t="s">
        <v>154</v>
      </c>
      <c r="X46" s="94" t="s">
        <v>168</v>
      </c>
      <c r="Y46" s="433"/>
      <c r="Z46" s="94" t="s">
        <v>150</v>
      </c>
      <c r="AA46" s="94" t="s">
        <v>151</v>
      </c>
      <c r="AB46" s="94" t="s">
        <v>154</v>
      </c>
      <c r="AC46" s="94" t="s">
        <v>168</v>
      </c>
      <c r="AD46" s="433"/>
      <c r="AE46" s="94" t="s">
        <v>150</v>
      </c>
      <c r="AF46" s="94" t="s">
        <v>151</v>
      </c>
      <c r="AG46" s="94" t="s">
        <v>154</v>
      </c>
      <c r="AH46" s="94" t="s">
        <v>168</v>
      </c>
      <c r="AI46" s="433"/>
      <c r="AJ46" s="94" t="s">
        <v>150</v>
      </c>
      <c r="AK46" s="94" t="s">
        <v>151</v>
      </c>
      <c r="AL46" s="94" t="s">
        <v>154</v>
      </c>
      <c r="AM46" s="94" t="s">
        <v>168</v>
      </c>
      <c r="AN46" s="433"/>
      <c r="AO46" s="94" t="s">
        <v>150</v>
      </c>
      <c r="AP46" s="94" t="s">
        <v>151</v>
      </c>
      <c r="AQ46" s="94" t="s">
        <v>154</v>
      </c>
      <c r="AR46" s="94" t="s">
        <v>168</v>
      </c>
      <c r="AS46" s="433"/>
      <c r="AT46" s="94" t="s">
        <v>150</v>
      </c>
      <c r="AU46" s="94" t="s">
        <v>151</v>
      </c>
      <c r="AV46" s="94" t="s">
        <v>154</v>
      </c>
      <c r="AW46" s="94" t="s">
        <v>168</v>
      </c>
      <c r="AX46" s="433"/>
    </row>
    <row r="47" spans="2:50" hidden="1">
      <c r="B47" s="435" t="s">
        <v>235</v>
      </c>
      <c r="C47" s="95">
        <v>1</v>
      </c>
      <c r="D47" s="95" t="s">
        <v>443</v>
      </c>
      <c r="E47" s="95">
        <v>10</v>
      </c>
      <c r="F47" s="95">
        <v>3000</v>
      </c>
      <c r="G47" s="178">
        <f>F47/E47</f>
        <v>300</v>
      </c>
      <c r="H47" s="436">
        <f>AVERAGE(G47:G61)</f>
        <v>286.71328671328672</v>
      </c>
      <c r="I47" s="154">
        <f t="shared" ref="I47:I49" si="40">IFERROR(AVERAGE(P47,U47,Z47,AE47,AJ47,AO47,AT47),"")</f>
        <v>10</v>
      </c>
      <c r="J47" s="154">
        <f t="shared" ref="J47:J49" si="41">IFERROR(AVERAGE(Q47,V47,AA47,AF47,AK47,AP47,AU47),"")</f>
        <v>2784.3721150423994</v>
      </c>
      <c r="K47" s="155">
        <f t="shared" ref="K47:K49" si="42">IFERROR(AVERAGE(R47,W47,AB47,AG47,AL47,AQ47,AV47),"")</f>
        <v>278.43721150423988</v>
      </c>
      <c r="L47" s="449">
        <f>IFERROR(AVERAGE(K47:K61),"-")</f>
        <v>267.24892200779442</v>
      </c>
      <c r="M47" s="154">
        <f>IFERROR(RANK(K47, K$47:K$61),"")</f>
        <v>6</v>
      </c>
      <c r="N47" s="433"/>
      <c r="O47" s="433"/>
      <c r="P47" s="95">
        <v>10</v>
      </c>
      <c r="Q47" s="152">
        <v>2794.0909090909081</v>
      </c>
      <c r="R47" s="178">
        <f>IFERROR(Q47/P47,"")</f>
        <v>279.40909090909082</v>
      </c>
      <c r="S47" s="95">
        <f>IFERROR(RANK(R47, R$47:R$61),"")</f>
        <v>3</v>
      </c>
      <c r="T47" s="436">
        <f>AVERAGE(R47:R61)</f>
        <v>266.76572298630111</v>
      </c>
      <c r="U47" s="95">
        <v>10</v>
      </c>
      <c r="V47" s="152">
        <v>2784.225352112675</v>
      </c>
      <c r="W47" s="178">
        <f>IFERROR(V47/U47,"")</f>
        <v>278.42253521126747</v>
      </c>
      <c r="X47" s="95">
        <f>IFERROR(RANK(W47, W$47:W$61),"")</f>
        <v>6</v>
      </c>
      <c r="Y47" s="436">
        <f>AVERAGE(W47:W61)</f>
        <v>267.34604218252503</v>
      </c>
      <c r="Z47" s="95">
        <v>10</v>
      </c>
      <c r="AA47" s="152">
        <v>2790.9523809523826</v>
      </c>
      <c r="AB47" s="178">
        <f>IFERROR(AA47/Z47,"")</f>
        <v>279.09523809523824</v>
      </c>
      <c r="AC47" s="95">
        <f>IFERROR(RANK(AB47, AB$47:AB$61),"")</f>
        <v>7</v>
      </c>
      <c r="AD47" s="436">
        <f>AVERAGE(AB47:AB61)</f>
        <v>267.46472737560765</v>
      </c>
      <c r="AE47" s="95">
        <v>10</v>
      </c>
      <c r="AF47" s="152">
        <v>2774.8571428571431</v>
      </c>
      <c r="AG47" s="178">
        <f>IFERROR(AF47/AE47,"")</f>
        <v>277.48571428571432</v>
      </c>
      <c r="AH47" s="95">
        <f>IFERROR(RANK(AG47, AG$47:AG$61),"")</f>
        <v>10</v>
      </c>
      <c r="AI47" s="436">
        <f>AVERAGE(AG47:AG61)</f>
        <v>268.04284163623402</v>
      </c>
      <c r="AJ47" s="95">
        <v>10</v>
      </c>
      <c r="AK47" s="152">
        <v>2775.7009345794395</v>
      </c>
      <c r="AL47" s="178">
        <f>IFERROR(AK47/AJ47,"")</f>
        <v>277.57009345794393</v>
      </c>
      <c r="AM47" s="95">
        <f>IFERROR(RANK(AL47, AL$47:AL$61),"")</f>
        <v>8</v>
      </c>
      <c r="AN47" s="436">
        <f>AVERAGE(AL47:AL61)</f>
        <v>267.39237104762572</v>
      </c>
      <c r="AO47" s="95">
        <v>10</v>
      </c>
      <c r="AP47" s="152">
        <v>2790.5052125100237</v>
      </c>
      <c r="AQ47" s="178">
        <f>IFERROR(AP47/AO47,"")</f>
        <v>279.05052125100235</v>
      </c>
      <c r="AR47" s="95">
        <f>IFERROR(RANK(AQ47, AQ$47:AQ$61),"")</f>
        <v>5</v>
      </c>
      <c r="AS47" s="436">
        <f>AVERAGE(AQ47:AQ61)</f>
        <v>266.77677546942851</v>
      </c>
      <c r="AT47" s="95">
        <v>10</v>
      </c>
      <c r="AU47" s="152">
        <v>2780.2728731942216</v>
      </c>
      <c r="AV47" s="178">
        <f>IFERROR(AU47/AT47,"")</f>
        <v>278.02728731942216</v>
      </c>
      <c r="AW47" s="95">
        <f>IFERROR(RANK(AV47, AV$47:AV$61),"")</f>
        <v>6</v>
      </c>
      <c r="AX47" s="436">
        <f>AVERAGE(AV47:AV61)</f>
        <v>266.9539733568389</v>
      </c>
    </row>
    <row r="48" spans="2:50" hidden="1">
      <c r="B48" s="435"/>
      <c r="C48" s="95">
        <v>2</v>
      </c>
      <c r="D48" s="95" t="s">
        <v>444</v>
      </c>
      <c r="E48" s="95">
        <v>10</v>
      </c>
      <c r="F48" s="95">
        <v>3000</v>
      </c>
      <c r="G48" s="178">
        <f t="shared" ref="G48:G57" si="43">F48/E48</f>
        <v>300</v>
      </c>
      <c r="H48" s="436"/>
      <c r="I48" s="154">
        <f t="shared" si="40"/>
        <v>10</v>
      </c>
      <c r="J48" s="154">
        <f t="shared" si="41"/>
        <v>2776.314309173848</v>
      </c>
      <c r="K48" s="155">
        <f t="shared" si="42"/>
        <v>277.63143091738482</v>
      </c>
      <c r="L48" s="449"/>
      <c r="M48" s="154">
        <f t="shared" ref="M48:M61" si="44">IFERROR(RANK(K48, K$47:K$61),"")</f>
        <v>10</v>
      </c>
      <c r="N48" s="433"/>
      <c r="O48" s="433"/>
      <c r="P48" s="95">
        <v>10</v>
      </c>
      <c r="Q48" s="152">
        <v>2782.6530612244906</v>
      </c>
      <c r="R48" s="178">
        <f t="shared" ref="R48:R61" si="45">IFERROR(Q48/P48,"")</f>
        <v>278.26530612244903</v>
      </c>
      <c r="S48" s="95">
        <f t="shared" ref="S48:S61" si="46">IFERROR(RANK(R48, R$47:R$61),"")</f>
        <v>7</v>
      </c>
      <c r="T48" s="436"/>
      <c r="U48" s="95">
        <v>10</v>
      </c>
      <c r="V48" s="152">
        <v>2774.9999999999991</v>
      </c>
      <c r="W48" s="178">
        <f t="shared" ref="W48:W61" si="47">IFERROR(V48/U48,"")</f>
        <v>277.49999999999989</v>
      </c>
      <c r="X48" s="95">
        <f t="shared" ref="X48:X61" si="48">IFERROR(RANK(W48, W$47:W$61),"")</f>
        <v>9</v>
      </c>
      <c r="Y48" s="436"/>
      <c r="Z48" s="95">
        <v>10</v>
      </c>
      <c r="AA48" s="152">
        <v>2777.5757575757584</v>
      </c>
      <c r="AB48" s="178">
        <f t="shared" ref="AB48:AB61" si="49">IFERROR(AA48/Z48,"")</f>
        <v>277.75757575757586</v>
      </c>
      <c r="AC48" s="95">
        <f t="shared" ref="AC48:AC61" si="50">IFERROR(RANK(AB48, AB$47:AB$61),"")</f>
        <v>9</v>
      </c>
      <c r="AD48" s="436"/>
      <c r="AE48" s="95">
        <v>10</v>
      </c>
      <c r="AF48" s="152">
        <v>2788.9411764705878</v>
      </c>
      <c r="AG48" s="178">
        <f t="shared" ref="AG48:AG61" si="51">IFERROR(AF48/AE48,"")</f>
        <v>278.89411764705881</v>
      </c>
      <c r="AH48" s="95">
        <f t="shared" ref="AH48:AH61" si="52">IFERROR(RANK(AG48, AG$47:AG$61),"")</f>
        <v>7</v>
      </c>
      <c r="AI48" s="436"/>
      <c r="AJ48" s="95">
        <v>10</v>
      </c>
      <c r="AK48" s="152">
        <v>2766.1363636363635</v>
      </c>
      <c r="AL48" s="178">
        <f t="shared" ref="AL48:AL61" si="53">IFERROR(AK48/AJ48,"")</f>
        <v>276.61363636363637</v>
      </c>
      <c r="AM48" s="95">
        <f t="shared" ref="AM48:AM61" si="54">IFERROR(RANK(AL48, AL$47:AL$61),"")</f>
        <v>9</v>
      </c>
      <c r="AN48" s="436"/>
      <c r="AO48" s="95">
        <v>10</v>
      </c>
      <c r="AP48" s="152">
        <v>2765.3097345132742</v>
      </c>
      <c r="AQ48" s="178">
        <f t="shared" ref="AQ48:AQ61" si="55">IFERROR(AP48/AO48,"")</f>
        <v>276.53097345132744</v>
      </c>
      <c r="AR48" s="95">
        <f t="shared" ref="AR48:AR61" si="56">IFERROR(RANK(AQ48, AQ$47:AQ$61),"")</f>
        <v>10</v>
      </c>
      <c r="AS48" s="436"/>
      <c r="AT48" s="95">
        <v>10</v>
      </c>
      <c r="AU48" s="152">
        <v>2778.5840707964603</v>
      </c>
      <c r="AV48" s="178">
        <f t="shared" ref="AV48:AV61" si="57">IFERROR(AU48/AT48,"")</f>
        <v>277.85840707964604</v>
      </c>
      <c r="AW48" s="95">
        <f t="shared" ref="AW48:AW61" si="58">IFERROR(RANK(AV48, AV$47:AV$61),"")</f>
        <v>7</v>
      </c>
      <c r="AX48" s="436"/>
    </row>
    <row r="49" spans="2:50" hidden="1">
      <c r="B49" s="435"/>
      <c r="C49" s="95">
        <v>3</v>
      </c>
      <c r="D49" s="95" t="s">
        <v>445</v>
      </c>
      <c r="E49" s="95">
        <v>10</v>
      </c>
      <c r="F49" s="95">
        <v>3000</v>
      </c>
      <c r="G49" s="178">
        <f t="shared" si="43"/>
        <v>300</v>
      </c>
      <c r="H49" s="436"/>
      <c r="I49" s="154">
        <f t="shared" si="40"/>
        <v>10</v>
      </c>
      <c r="J49" s="154">
        <f t="shared" si="41"/>
        <v>2782.4444773931946</v>
      </c>
      <c r="K49" s="155">
        <f t="shared" si="42"/>
        <v>278.24444773931947</v>
      </c>
      <c r="L49" s="449"/>
      <c r="M49" s="154">
        <f t="shared" si="44"/>
        <v>8</v>
      </c>
      <c r="N49" s="433"/>
      <c r="O49" s="433"/>
      <c r="P49" s="95">
        <v>10</v>
      </c>
      <c r="Q49" s="152">
        <v>2788.2352941176482</v>
      </c>
      <c r="R49" s="178">
        <f t="shared" si="45"/>
        <v>278.82352941176481</v>
      </c>
      <c r="S49" s="95">
        <f t="shared" si="46"/>
        <v>5</v>
      </c>
      <c r="T49" s="436"/>
      <c r="U49" s="95">
        <v>10</v>
      </c>
      <c r="V49" s="152">
        <v>2785.6310679611643</v>
      </c>
      <c r="W49" s="178">
        <f t="shared" si="47"/>
        <v>278.56310679611641</v>
      </c>
      <c r="X49" s="95">
        <f t="shared" si="48"/>
        <v>5</v>
      </c>
      <c r="Y49" s="436"/>
      <c r="Z49" s="95">
        <v>10</v>
      </c>
      <c r="AA49" s="152">
        <v>2788.7755102040824</v>
      </c>
      <c r="AB49" s="178">
        <f t="shared" si="49"/>
        <v>278.87755102040825</v>
      </c>
      <c r="AC49" s="95">
        <f t="shared" si="50"/>
        <v>8</v>
      </c>
      <c r="AD49" s="436"/>
      <c r="AE49" s="95">
        <v>10</v>
      </c>
      <c r="AF49" s="152">
        <v>2776.2962962962952</v>
      </c>
      <c r="AG49" s="178">
        <f t="shared" si="51"/>
        <v>277.62962962962951</v>
      </c>
      <c r="AH49" s="95">
        <f t="shared" si="52"/>
        <v>9</v>
      </c>
      <c r="AI49" s="436"/>
      <c r="AJ49" s="95">
        <v>10</v>
      </c>
      <c r="AK49" s="152">
        <v>2789.6296296296287</v>
      </c>
      <c r="AL49" s="178">
        <f t="shared" si="53"/>
        <v>278.96296296296288</v>
      </c>
      <c r="AM49" s="95">
        <f t="shared" si="54"/>
        <v>7</v>
      </c>
      <c r="AN49" s="436"/>
      <c r="AO49" s="95">
        <v>10</v>
      </c>
      <c r="AP49" s="152">
        <v>2776.1111111111109</v>
      </c>
      <c r="AQ49" s="178">
        <f t="shared" si="55"/>
        <v>277.61111111111109</v>
      </c>
      <c r="AR49" s="95">
        <f t="shared" si="56"/>
        <v>8</v>
      </c>
      <c r="AS49" s="436"/>
      <c r="AT49" s="95">
        <v>10</v>
      </c>
      <c r="AU49" s="152">
        <v>2772.4324324324325</v>
      </c>
      <c r="AV49" s="178">
        <f t="shared" si="57"/>
        <v>277.24324324324323</v>
      </c>
      <c r="AW49" s="95">
        <f t="shared" si="58"/>
        <v>9</v>
      </c>
      <c r="AX49" s="436"/>
    </row>
    <row r="50" spans="2:50" hidden="1">
      <c r="B50" s="435"/>
      <c r="C50" s="95">
        <v>4</v>
      </c>
      <c r="D50" s="95" t="s">
        <v>446</v>
      </c>
      <c r="E50" s="95">
        <v>10</v>
      </c>
      <c r="F50" s="95">
        <v>3000</v>
      </c>
      <c r="G50" s="178">
        <f t="shared" si="43"/>
        <v>300</v>
      </c>
      <c r="H50" s="436"/>
      <c r="I50" s="154">
        <f>IFERROR(AVERAGE(P50,U50,Z50,AE50,AJ50,AO50,AT50),"")</f>
        <v>10</v>
      </c>
      <c r="J50" s="154">
        <f>IFERROR(AVERAGE(Q50,V50,AA50,AF50,AK50,AP50,AU50),"")</f>
        <v>2803.3515573201225</v>
      </c>
      <c r="K50" s="155">
        <f>IFERROR(AVERAGE(R50,W50,AB50,AG50,AL50,AQ50,AV50),"")</f>
        <v>280.3351557320122</v>
      </c>
      <c r="L50" s="449"/>
      <c r="M50" s="154">
        <f t="shared" si="44"/>
        <v>4</v>
      </c>
      <c r="N50" s="433"/>
      <c r="O50" s="433"/>
      <c r="P50" s="95">
        <v>10</v>
      </c>
      <c r="Q50" s="152">
        <v>2791.304347826087</v>
      </c>
      <c r="R50" s="178">
        <f t="shared" si="45"/>
        <v>279.13043478260869</v>
      </c>
      <c r="S50" s="95">
        <f t="shared" si="46"/>
        <v>4</v>
      </c>
      <c r="T50" s="436"/>
      <c r="U50" s="95">
        <v>10</v>
      </c>
      <c r="V50" s="152">
        <v>2811.818181818182</v>
      </c>
      <c r="W50" s="178">
        <f t="shared" si="47"/>
        <v>281.18181818181819</v>
      </c>
      <c r="X50" s="95">
        <f t="shared" si="48"/>
        <v>4</v>
      </c>
      <c r="Y50" s="436"/>
      <c r="Z50" s="95">
        <v>10</v>
      </c>
      <c r="AA50" s="152">
        <v>2811.2195121951208</v>
      </c>
      <c r="AB50" s="178">
        <f t="shared" si="49"/>
        <v>281.12195121951208</v>
      </c>
      <c r="AC50" s="95">
        <f t="shared" si="50"/>
        <v>4</v>
      </c>
      <c r="AD50" s="436"/>
      <c r="AE50" s="95">
        <v>10</v>
      </c>
      <c r="AF50" s="152">
        <v>2824.4999999999991</v>
      </c>
      <c r="AG50" s="178">
        <f t="shared" si="51"/>
        <v>282.44999999999993</v>
      </c>
      <c r="AH50" s="95">
        <f t="shared" si="52"/>
        <v>2</v>
      </c>
      <c r="AI50" s="436"/>
      <c r="AJ50" s="95">
        <v>10</v>
      </c>
      <c r="AK50" s="152">
        <v>2798.5714285714275</v>
      </c>
      <c r="AL50" s="178">
        <f t="shared" si="53"/>
        <v>279.85714285714278</v>
      </c>
      <c r="AM50" s="95">
        <f t="shared" si="54"/>
        <v>4</v>
      </c>
      <c r="AN50" s="436"/>
      <c r="AO50" s="95">
        <v>10</v>
      </c>
      <c r="AP50" s="152">
        <v>2776.9565217391305</v>
      </c>
      <c r="AQ50" s="178">
        <f t="shared" si="55"/>
        <v>277.69565217391306</v>
      </c>
      <c r="AR50" s="95">
        <f t="shared" si="56"/>
        <v>7</v>
      </c>
      <c r="AS50" s="436"/>
      <c r="AT50" s="95">
        <v>10</v>
      </c>
      <c r="AU50" s="152">
        <v>2809.090909090909</v>
      </c>
      <c r="AV50" s="178">
        <f t="shared" si="57"/>
        <v>280.90909090909088</v>
      </c>
      <c r="AW50" s="95">
        <f t="shared" si="58"/>
        <v>2</v>
      </c>
      <c r="AX50" s="436"/>
    </row>
    <row r="51" spans="2:50" hidden="1">
      <c r="B51" s="435"/>
      <c r="C51" s="95">
        <v>5</v>
      </c>
      <c r="D51" s="95" t="s">
        <v>447</v>
      </c>
      <c r="E51" s="95">
        <v>10</v>
      </c>
      <c r="F51" s="95">
        <v>3000</v>
      </c>
      <c r="G51" s="178">
        <f t="shared" si="43"/>
        <v>300</v>
      </c>
      <c r="H51" s="436"/>
      <c r="I51" s="154">
        <f t="shared" ref="I51:I61" si="59">IFERROR(AVERAGE(P51,U51,Z51,AE51,AJ51,AO51,AT51),"")</f>
        <v>10</v>
      </c>
      <c r="J51" s="154">
        <f t="shared" ref="J51:J61" si="60">IFERROR(AVERAGE(Q51,V51,AA51,AF51,AK51,AP51,AU51),"")</f>
        <v>2823.4520897821408</v>
      </c>
      <c r="K51" s="155">
        <f t="shared" ref="K51:K61" si="61">IFERROR(AVERAGE(R51,W51,AB51,AG51,AL51,AQ51,AV51),"")</f>
        <v>282.34520897821409</v>
      </c>
      <c r="L51" s="449"/>
      <c r="M51" s="154">
        <f t="shared" si="44"/>
        <v>1</v>
      </c>
      <c r="N51" s="433"/>
      <c r="O51" s="433"/>
      <c r="P51" s="95">
        <v>10</v>
      </c>
      <c r="Q51" s="152">
        <v>2822.1428571428592</v>
      </c>
      <c r="R51" s="178">
        <f t="shared" si="45"/>
        <v>282.21428571428589</v>
      </c>
      <c r="S51" s="95">
        <f t="shared" si="46"/>
        <v>1</v>
      </c>
      <c r="T51" s="436"/>
      <c r="U51" s="95">
        <v>10</v>
      </c>
      <c r="V51" s="152">
        <v>2815.8620689655195</v>
      </c>
      <c r="W51" s="178">
        <f t="shared" si="47"/>
        <v>281.58620689655197</v>
      </c>
      <c r="X51" s="95">
        <f t="shared" si="48"/>
        <v>3</v>
      </c>
      <c r="Y51" s="436"/>
      <c r="Z51" s="95">
        <v>10</v>
      </c>
      <c r="AA51" s="152">
        <v>2811.7241379310362</v>
      </c>
      <c r="AB51" s="178">
        <f t="shared" si="49"/>
        <v>281.1724137931036</v>
      </c>
      <c r="AC51" s="95">
        <f t="shared" si="50"/>
        <v>3</v>
      </c>
      <c r="AD51" s="436"/>
      <c r="AE51" s="95">
        <v>10</v>
      </c>
      <c r="AF51" s="152">
        <v>2852.3076923076937</v>
      </c>
      <c r="AG51" s="178">
        <f t="shared" si="51"/>
        <v>285.2307692307694</v>
      </c>
      <c r="AH51" s="95">
        <f t="shared" si="52"/>
        <v>1</v>
      </c>
      <c r="AI51" s="436"/>
      <c r="AJ51" s="95">
        <v>10</v>
      </c>
      <c r="AK51" s="152">
        <v>2844.5454545454545</v>
      </c>
      <c r="AL51" s="178">
        <f t="shared" si="53"/>
        <v>284.45454545454544</v>
      </c>
      <c r="AM51" s="95">
        <f t="shared" si="54"/>
        <v>2</v>
      </c>
      <c r="AN51" s="436"/>
      <c r="AO51" s="95">
        <v>10</v>
      </c>
      <c r="AP51" s="152">
        <v>2811.4285714285734</v>
      </c>
      <c r="AQ51" s="178">
        <f t="shared" si="55"/>
        <v>281.14285714285734</v>
      </c>
      <c r="AR51" s="95">
        <f t="shared" si="56"/>
        <v>2</v>
      </c>
      <c r="AS51" s="436"/>
      <c r="AT51" s="95">
        <v>10</v>
      </c>
      <c r="AU51" s="152">
        <v>2806.1538461538476</v>
      </c>
      <c r="AV51" s="178">
        <f t="shared" si="57"/>
        <v>280.61538461538476</v>
      </c>
      <c r="AW51" s="95">
        <f t="shared" si="58"/>
        <v>3</v>
      </c>
      <c r="AX51" s="436"/>
    </row>
    <row r="52" spans="2:50" hidden="1">
      <c r="B52" s="435"/>
      <c r="C52" s="95">
        <v>6</v>
      </c>
      <c r="D52" s="95" t="s">
        <v>448</v>
      </c>
      <c r="E52" s="95">
        <v>10</v>
      </c>
      <c r="F52" s="95">
        <v>3000</v>
      </c>
      <c r="G52" s="178">
        <f t="shared" si="43"/>
        <v>300</v>
      </c>
      <c r="H52" s="436"/>
      <c r="I52" s="154">
        <f t="shared" si="59"/>
        <v>10</v>
      </c>
      <c r="J52" s="154">
        <f t="shared" si="60"/>
        <v>2788.7652311015022</v>
      </c>
      <c r="K52" s="155">
        <f t="shared" si="61"/>
        <v>278.87652311015029</v>
      </c>
      <c r="L52" s="449"/>
      <c r="M52" s="154">
        <f t="shared" si="44"/>
        <v>5</v>
      </c>
      <c r="N52" s="433"/>
      <c r="O52" s="433"/>
      <c r="P52" s="95">
        <v>10</v>
      </c>
      <c r="Q52" s="152">
        <v>2769.6000000000013</v>
      </c>
      <c r="R52" s="178">
        <f t="shared" si="45"/>
        <v>276.96000000000015</v>
      </c>
      <c r="S52" s="95">
        <f t="shared" si="46"/>
        <v>10</v>
      </c>
      <c r="T52" s="436"/>
      <c r="U52" s="95">
        <v>10</v>
      </c>
      <c r="V52" s="152">
        <v>2782.1052631578959</v>
      </c>
      <c r="W52" s="178">
        <f t="shared" si="47"/>
        <v>278.21052631578959</v>
      </c>
      <c r="X52" s="95">
        <f t="shared" si="48"/>
        <v>7</v>
      </c>
      <c r="Y52" s="436"/>
      <c r="Z52" s="95">
        <v>10</v>
      </c>
      <c r="AA52" s="152">
        <v>2791.2000000000012</v>
      </c>
      <c r="AB52" s="178">
        <f t="shared" si="49"/>
        <v>279.12000000000012</v>
      </c>
      <c r="AC52" s="95">
        <f t="shared" si="50"/>
        <v>6</v>
      </c>
      <c r="AD52" s="436"/>
      <c r="AE52" s="95">
        <v>10</v>
      </c>
      <c r="AF52" s="152">
        <v>2795.0769230769224</v>
      </c>
      <c r="AG52" s="178">
        <f t="shared" si="51"/>
        <v>279.50769230769225</v>
      </c>
      <c r="AH52" s="95">
        <f t="shared" si="52"/>
        <v>6</v>
      </c>
      <c r="AI52" s="436"/>
      <c r="AJ52" s="95">
        <v>10</v>
      </c>
      <c r="AK52" s="152">
        <v>2793.3333333333326</v>
      </c>
      <c r="AL52" s="178">
        <f t="shared" si="53"/>
        <v>279.33333333333326</v>
      </c>
      <c r="AM52" s="95">
        <f t="shared" si="54"/>
        <v>6</v>
      </c>
      <c r="AN52" s="436"/>
      <c r="AO52" s="95">
        <v>10</v>
      </c>
      <c r="AP52" s="152">
        <v>2796.6233766233777</v>
      </c>
      <c r="AQ52" s="178">
        <f t="shared" si="55"/>
        <v>279.66233766233779</v>
      </c>
      <c r="AR52" s="95">
        <f t="shared" si="56"/>
        <v>4</v>
      </c>
      <c r="AS52" s="436"/>
      <c r="AT52" s="95">
        <v>10</v>
      </c>
      <c r="AU52" s="152">
        <v>2793.4177215189889</v>
      </c>
      <c r="AV52" s="178">
        <f t="shared" si="57"/>
        <v>279.34177215189891</v>
      </c>
      <c r="AW52" s="95">
        <f t="shared" si="58"/>
        <v>4</v>
      </c>
      <c r="AX52" s="436"/>
    </row>
    <row r="53" spans="2:50" hidden="1">
      <c r="B53" s="435"/>
      <c r="C53" s="95">
        <v>7</v>
      </c>
      <c r="D53" s="95" t="s">
        <v>449</v>
      </c>
      <c r="E53" s="95">
        <v>10</v>
      </c>
      <c r="F53" s="95">
        <v>3000</v>
      </c>
      <c r="G53" s="178">
        <f t="shared" si="43"/>
        <v>300</v>
      </c>
      <c r="H53" s="436"/>
      <c r="I53" s="154">
        <f t="shared" si="59"/>
        <v>10</v>
      </c>
      <c r="J53" s="154">
        <f t="shared" si="60"/>
        <v>2777.8095131019677</v>
      </c>
      <c r="K53" s="155">
        <f t="shared" si="61"/>
        <v>277.78095131019671</v>
      </c>
      <c r="L53" s="449"/>
      <c r="M53" s="154">
        <f t="shared" si="44"/>
        <v>9</v>
      </c>
      <c r="N53" s="433"/>
      <c r="O53" s="433"/>
      <c r="P53" s="95">
        <v>10</v>
      </c>
      <c r="Q53" s="152">
        <v>2775.8490566037731</v>
      </c>
      <c r="R53" s="178">
        <f t="shared" si="45"/>
        <v>277.58490566037733</v>
      </c>
      <c r="S53" s="95">
        <f t="shared" si="46"/>
        <v>8</v>
      </c>
      <c r="T53" s="436"/>
      <c r="U53" s="95">
        <v>10</v>
      </c>
      <c r="V53" s="152">
        <v>2767.2413793103451</v>
      </c>
      <c r="W53" s="178">
        <f t="shared" si="47"/>
        <v>276.72413793103453</v>
      </c>
      <c r="X53" s="95">
        <f t="shared" si="48"/>
        <v>10</v>
      </c>
      <c r="Y53" s="436"/>
      <c r="Z53" s="95">
        <v>10</v>
      </c>
      <c r="AA53" s="152">
        <v>2771.9999999999995</v>
      </c>
      <c r="AB53" s="178">
        <f t="shared" si="49"/>
        <v>277.19999999999993</v>
      </c>
      <c r="AC53" s="95">
        <f t="shared" si="50"/>
        <v>10</v>
      </c>
      <c r="AD53" s="436"/>
      <c r="AE53" s="95">
        <v>10</v>
      </c>
      <c r="AF53" s="152">
        <v>2806.9565217391305</v>
      </c>
      <c r="AG53" s="178">
        <f t="shared" si="51"/>
        <v>280.69565217391306</v>
      </c>
      <c r="AH53" s="95">
        <f t="shared" si="52"/>
        <v>5</v>
      </c>
      <c r="AI53" s="436"/>
      <c r="AJ53" s="95">
        <v>10</v>
      </c>
      <c r="AK53" s="152">
        <v>2764.8979591836742</v>
      </c>
      <c r="AL53" s="178">
        <f t="shared" si="53"/>
        <v>276.48979591836741</v>
      </c>
      <c r="AM53" s="95">
        <f t="shared" si="54"/>
        <v>10</v>
      </c>
      <c r="AN53" s="436"/>
      <c r="AO53" s="95">
        <v>10</v>
      </c>
      <c r="AP53" s="152">
        <v>2783.7931034482763</v>
      </c>
      <c r="AQ53" s="178">
        <f t="shared" si="55"/>
        <v>278.37931034482762</v>
      </c>
      <c r="AR53" s="95">
        <f t="shared" si="56"/>
        <v>6</v>
      </c>
      <c r="AS53" s="436"/>
      <c r="AT53" s="95">
        <v>10</v>
      </c>
      <c r="AU53" s="152">
        <v>2773.9285714285711</v>
      </c>
      <c r="AV53" s="178">
        <f t="shared" si="57"/>
        <v>277.39285714285711</v>
      </c>
      <c r="AW53" s="95">
        <f t="shared" si="58"/>
        <v>8</v>
      </c>
      <c r="AX53" s="436"/>
    </row>
    <row r="54" spans="2:50" hidden="1">
      <c r="B54" s="435"/>
      <c r="C54" s="95">
        <v>8</v>
      </c>
      <c r="D54" s="95" t="s">
        <v>450</v>
      </c>
      <c r="E54" s="95">
        <v>10</v>
      </c>
      <c r="F54" s="95">
        <v>3000</v>
      </c>
      <c r="G54" s="178">
        <f t="shared" si="43"/>
        <v>300</v>
      </c>
      <c r="H54" s="436"/>
      <c r="I54" s="154">
        <f t="shared" si="59"/>
        <v>10</v>
      </c>
      <c r="J54" s="154">
        <f t="shared" si="60"/>
        <v>2811.3389527970794</v>
      </c>
      <c r="K54" s="155">
        <f t="shared" si="61"/>
        <v>281.13389527970793</v>
      </c>
      <c r="L54" s="449"/>
      <c r="M54" s="154">
        <f t="shared" si="44"/>
        <v>3</v>
      </c>
      <c r="N54" s="433"/>
      <c r="O54" s="433"/>
      <c r="P54" s="95">
        <v>10</v>
      </c>
      <c r="Q54" s="152">
        <v>2783.9999999999973</v>
      </c>
      <c r="R54" s="178">
        <f t="shared" si="45"/>
        <v>278.39999999999975</v>
      </c>
      <c r="S54" s="95">
        <f t="shared" si="46"/>
        <v>6</v>
      </c>
      <c r="T54" s="436"/>
      <c r="U54" s="95">
        <v>10</v>
      </c>
      <c r="V54" s="152">
        <v>2816.7567567567544</v>
      </c>
      <c r="W54" s="178">
        <f t="shared" si="47"/>
        <v>281.67567567567545</v>
      </c>
      <c r="X54" s="95">
        <f t="shared" si="48"/>
        <v>2</v>
      </c>
      <c r="Y54" s="436"/>
      <c r="Z54" s="95">
        <v>10</v>
      </c>
      <c r="AA54" s="152">
        <v>2827.2727272727238</v>
      </c>
      <c r="AB54" s="178">
        <f t="shared" si="49"/>
        <v>282.72727272727241</v>
      </c>
      <c r="AC54" s="95">
        <f t="shared" si="50"/>
        <v>1</v>
      </c>
      <c r="AD54" s="436"/>
      <c r="AE54" s="95">
        <v>10</v>
      </c>
      <c r="AF54" s="152">
        <v>2811.7241379310362</v>
      </c>
      <c r="AG54" s="178">
        <f t="shared" si="51"/>
        <v>281.1724137931036</v>
      </c>
      <c r="AH54" s="95">
        <f t="shared" si="52"/>
        <v>4</v>
      </c>
      <c r="AI54" s="436"/>
      <c r="AJ54" s="95">
        <v>10</v>
      </c>
      <c r="AK54" s="152">
        <v>2846.0000000000027</v>
      </c>
      <c r="AL54" s="178">
        <f t="shared" si="53"/>
        <v>284.60000000000025</v>
      </c>
      <c r="AM54" s="95">
        <f t="shared" si="54"/>
        <v>1</v>
      </c>
      <c r="AN54" s="436"/>
      <c r="AO54" s="95">
        <v>10</v>
      </c>
      <c r="AP54" s="152">
        <v>2823.3333333333312</v>
      </c>
      <c r="AQ54" s="178">
        <f t="shared" si="55"/>
        <v>282.33333333333314</v>
      </c>
      <c r="AR54" s="95">
        <f t="shared" si="56"/>
        <v>1</v>
      </c>
      <c r="AS54" s="436"/>
      <c r="AT54" s="95">
        <v>10</v>
      </c>
      <c r="AU54" s="152">
        <v>2770.285714285711</v>
      </c>
      <c r="AV54" s="178">
        <f t="shared" si="57"/>
        <v>277.02857142857113</v>
      </c>
      <c r="AW54" s="95">
        <f t="shared" si="58"/>
        <v>10</v>
      </c>
      <c r="AX54" s="436"/>
    </row>
    <row r="55" spans="2:50" hidden="1">
      <c r="B55" s="435"/>
      <c r="C55" s="95">
        <v>9</v>
      </c>
      <c r="D55" s="95" t="s">
        <v>451</v>
      </c>
      <c r="E55" s="95">
        <v>10</v>
      </c>
      <c r="F55" s="95">
        <v>3000</v>
      </c>
      <c r="G55" s="178">
        <f t="shared" si="43"/>
        <v>300</v>
      </c>
      <c r="H55" s="436"/>
      <c r="I55" s="154">
        <f t="shared" si="59"/>
        <v>10</v>
      </c>
      <c r="J55" s="154">
        <f t="shared" si="60"/>
        <v>2823.4421266652762</v>
      </c>
      <c r="K55" s="155">
        <f t="shared" si="61"/>
        <v>282.34421266652765</v>
      </c>
      <c r="L55" s="449"/>
      <c r="M55" s="154">
        <f t="shared" si="44"/>
        <v>2</v>
      </c>
      <c r="N55" s="433"/>
      <c r="O55" s="433"/>
      <c r="P55" s="95">
        <v>10</v>
      </c>
      <c r="Q55" s="152">
        <v>2821.9354838709701</v>
      </c>
      <c r="R55" s="178">
        <f t="shared" si="45"/>
        <v>282.193548387097</v>
      </c>
      <c r="S55" s="95">
        <f t="shared" si="46"/>
        <v>2</v>
      </c>
      <c r="T55" s="436"/>
      <c r="U55" s="95">
        <v>10</v>
      </c>
      <c r="V55" s="152">
        <v>2848.1250000000032</v>
      </c>
      <c r="W55" s="178">
        <f t="shared" si="47"/>
        <v>284.81250000000034</v>
      </c>
      <c r="X55" s="95">
        <f t="shared" si="48"/>
        <v>1</v>
      </c>
      <c r="Y55" s="436"/>
      <c r="Z55" s="95">
        <v>10</v>
      </c>
      <c r="AA55" s="152">
        <v>2816.1290322580671</v>
      </c>
      <c r="AB55" s="178">
        <f t="shared" si="49"/>
        <v>281.61290322580669</v>
      </c>
      <c r="AC55" s="95">
        <f t="shared" si="50"/>
        <v>2</v>
      </c>
      <c r="AD55" s="436"/>
      <c r="AE55" s="95">
        <v>10</v>
      </c>
      <c r="AF55" s="152">
        <v>2817.7777777777792</v>
      </c>
      <c r="AG55" s="178">
        <f t="shared" si="51"/>
        <v>281.77777777777794</v>
      </c>
      <c r="AH55" s="95">
        <f t="shared" si="52"/>
        <v>3</v>
      </c>
      <c r="AI55" s="436"/>
      <c r="AJ55" s="95">
        <v>10</v>
      </c>
      <c r="AK55" s="152">
        <v>2803.4482758620711</v>
      </c>
      <c r="AL55" s="178">
        <f t="shared" si="53"/>
        <v>280.34482758620709</v>
      </c>
      <c r="AM55" s="95">
        <f t="shared" si="54"/>
        <v>3</v>
      </c>
      <c r="AN55" s="436"/>
      <c r="AO55" s="95">
        <v>10</v>
      </c>
      <c r="AP55" s="152">
        <v>2807.6470588235256</v>
      </c>
      <c r="AQ55" s="178">
        <f t="shared" si="55"/>
        <v>280.76470588235259</v>
      </c>
      <c r="AR55" s="95">
        <f t="shared" si="56"/>
        <v>3</v>
      </c>
      <c r="AS55" s="436"/>
      <c r="AT55" s="95">
        <v>10</v>
      </c>
      <c r="AU55" s="152">
        <v>2849.0322580645188</v>
      </c>
      <c r="AV55" s="178">
        <f t="shared" si="57"/>
        <v>284.90322580645187</v>
      </c>
      <c r="AW55" s="95">
        <f t="shared" si="58"/>
        <v>1</v>
      </c>
      <c r="AX55" s="436"/>
    </row>
    <row r="56" spans="2:50" hidden="1">
      <c r="B56" s="435"/>
      <c r="C56" s="95">
        <v>10</v>
      </c>
      <c r="D56" s="95" t="s">
        <v>452</v>
      </c>
      <c r="E56" s="95">
        <v>13</v>
      </c>
      <c r="F56" s="95">
        <v>2000</v>
      </c>
      <c r="G56" s="178">
        <f t="shared" si="43"/>
        <v>153.84615384615384</v>
      </c>
      <c r="H56" s="436"/>
      <c r="I56" s="154">
        <f t="shared" si="59"/>
        <v>13</v>
      </c>
      <c r="J56" s="154">
        <f t="shared" si="60"/>
        <v>1875.0890352388601</v>
      </c>
      <c r="K56" s="155">
        <f t="shared" si="61"/>
        <v>144.23761809529691</v>
      </c>
      <c r="L56" s="449"/>
      <c r="M56" s="154">
        <f t="shared" si="44"/>
        <v>11</v>
      </c>
      <c r="N56" s="433"/>
      <c r="O56" s="433"/>
      <c r="P56" s="95">
        <v>13</v>
      </c>
      <c r="Q56" s="152">
        <v>1877.5609756097556</v>
      </c>
      <c r="R56" s="178">
        <f t="shared" si="45"/>
        <v>144.4277673545966</v>
      </c>
      <c r="S56" s="95">
        <f t="shared" si="46"/>
        <v>11</v>
      </c>
      <c r="T56" s="436"/>
      <c r="U56" s="95">
        <v>13</v>
      </c>
      <c r="V56" s="152">
        <v>1871.4285714285706</v>
      </c>
      <c r="W56" s="178">
        <f t="shared" si="47"/>
        <v>143.95604395604389</v>
      </c>
      <c r="X56" s="95">
        <f t="shared" si="48"/>
        <v>11</v>
      </c>
      <c r="Y56" s="436"/>
      <c r="Z56" s="95">
        <v>13</v>
      </c>
      <c r="AA56" s="152">
        <v>1862.9999999999993</v>
      </c>
      <c r="AB56" s="178">
        <f t="shared" si="49"/>
        <v>143.30769230769226</v>
      </c>
      <c r="AC56" s="95">
        <f t="shared" si="50"/>
        <v>11</v>
      </c>
      <c r="AD56" s="436"/>
      <c r="AE56" s="95">
        <v>13</v>
      </c>
      <c r="AF56" s="152">
        <v>1887.4285714285695</v>
      </c>
      <c r="AG56" s="178">
        <f t="shared" si="51"/>
        <v>145.18681318681303</v>
      </c>
      <c r="AH56" s="95">
        <f t="shared" si="52"/>
        <v>11</v>
      </c>
      <c r="AI56" s="436"/>
      <c r="AJ56" s="95">
        <v>13</v>
      </c>
      <c r="AK56" s="152">
        <v>1866.6666666666652</v>
      </c>
      <c r="AL56" s="178">
        <f t="shared" si="53"/>
        <v>143.58974358974348</v>
      </c>
      <c r="AM56" s="95">
        <f t="shared" si="54"/>
        <v>11</v>
      </c>
      <c r="AN56" s="436"/>
      <c r="AO56" s="95">
        <v>13</v>
      </c>
      <c r="AP56" s="152">
        <v>1881.5384615384605</v>
      </c>
      <c r="AQ56" s="178">
        <f t="shared" si="55"/>
        <v>144.73372781065081</v>
      </c>
      <c r="AR56" s="95">
        <f t="shared" si="56"/>
        <v>11</v>
      </c>
      <c r="AS56" s="436"/>
      <c r="AT56" s="95">
        <v>13</v>
      </c>
      <c r="AU56" s="152">
        <v>1877.9999999999993</v>
      </c>
      <c r="AV56" s="178">
        <f t="shared" si="57"/>
        <v>144.4615384615384</v>
      </c>
      <c r="AW56" s="95">
        <f t="shared" si="58"/>
        <v>11</v>
      </c>
      <c r="AX56" s="436"/>
    </row>
    <row r="57" spans="2:50" hidden="1">
      <c r="B57" s="435"/>
      <c r="C57" s="95">
        <v>11</v>
      </c>
      <c r="D57" s="95" t="s">
        <v>453</v>
      </c>
      <c r="E57" s="95">
        <v>10</v>
      </c>
      <c r="F57" s="95">
        <v>3000</v>
      </c>
      <c r="G57" s="178">
        <f t="shared" si="43"/>
        <v>300</v>
      </c>
      <c r="H57" s="436"/>
      <c r="I57" s="154">
        <f t="shared" si="59"/>
        <v>10</v>
      </c>
      <c r="J57" s="154">
        <f t="shared" si="60"/>
        <v>2783.7148675268863</v>
      </c>
      <c r="K57" s="155">
        <f t="shared" si="61"/>
        <v>278.37148675268861</v>
      </c>
      <c r="L57" s="449"/>
      <c r="M57" s="154">
        <f t="shared" si="44"/>
        <v>7</v>
      </c>
      <c r="N57" s="433"/>
      <c r="O57" s="433"/>
      <c r="P57" s="95">
        <v>10</v>
      </c>
      <c r="Q57" s="152">
        <v>2770.1408450704234</v>
      </c>
      <c r="R57" s="178">
        <f t="shared" si="45"/>
        <v>277.01408450704236</v>
      </c>
      <c r="S57" s="95">
        <f t="shared" si="46"/>
        <v>9</v>
      </c>
      <c r="T57" s="436"/>
      <c r="U57" s="95">
        <v>10</v>
      </c>
      <c r="V57" s="152">
        <v>2781.7391304347825</v>
      </c>
      <c r="W57" s="178">
        <f t="shared" si="47"/>
        <v>278.17391304347825</v>
      </c>
      <c r="X57" s="95">
        <f t="shared" si="48"/>
        <v>8</v>
      </c>
      <c r="Y57" s="436"/>
      <c r="Z57" s="95">
        <v>10</v>
      </c>
      <c r="AA57" s="152">
        <v>2801.1940298507461</v>
      </c>
      <c r="AB57" s="178">
        <f t="shared" si="49"/>
        <v>280.1194029850746</v>
      </c>
      <c r="AC57" s="95">
        <f t="shared" si="50"/>
        <v>5</v>
      </c>
      <c r="AD57" s="436"/>
      <c r="AE57" s="95">
        <v>10</v>
      </c>
      <c r="AF57" s="152">
        <v>2784.4067796610157</v>
      </c>
      <c r="AG57" s="178">
        <f t="shared" si="51"/>
        <v>278.44067796610159</v>
      </c>
      <c r="AH57" s="95">
        <f t="shared" si="52"/>
        <v>8</v>
      </c>
      <c r="AI57" s="436"/>
      <c r="AJ57" s="95">
        <v>10</v>
      </c>
      <c r="AK57" s="152">
        <v>2794.9999999999991</v>
      </c>
      <c r="AL57" s="178">
        <f t="shared" si="53"/>
        <v>279.49999999999989</v>
      </c>
      <c r="AM57" s="95">
        <f t="shared" si="54"/>
        <v>5</v>
      </c>
      <c r="AN57" s="436"/>
      <c r="AO57" s="95">
        <v>10</v>
      </c>
      <c r="AP57" s="152">
        <v>2766.400000000001</v>
      </c>
      <c r="AQ57" s="178">
        <f t="shared" si="55"/>
        <v>276.6400000000001</v>
      </c>
      <c r="AR57" s="95">
        <f t="shared" si="56"/>
        <v>9</v>
      </c>
      <c r="AS57" s="436"/>
      <c r="AT57" s="95">
        <v>10</v>
      </c>
      <c r="AU57" s="152">
        <v>2787.1232876712334</v>
      </c>
      <c r="AV57" s="178">
        <f t="shared" si="57"/>
        <v>278.71232876712332</v>
      </c>
      <c r="AW57" s="95">
        <f t="shared" si="58"/>
        <v>5</v>
      </c>
      <c r="AX57" s="436"/>
    </row>
    <row r="58" spans="2:50" hidden="1">
      <c r="B58" s="435"/>
      <c r="C58" s="95">
        <v>12</v>
      </c>
      <c r="D58" s="95"/>
      <c r="E58" s="95"/>
      <c r="F58" s="95"/>
      <c r="G58" s="178"/>
      <c r="H58" s="436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49"/>
      <c r="M58" s="154" t="str">
        <f t="shared" si="44"/>
        <v/>
      </c>
      <c r="N58" s="433"/>
      <c r="O58" s="433"/>
      <c r="P58" s="95"/>
      <c r="Q58" s="152"/>
      <c r="R58" s="178" t="str">
        <f t="shared" si="45"/>
        <v/>
      </c>
      <c r="S58" s="95" t="str">
        <f t="shared" si="46"/>
        <v/>
      </c>
      <c r="T58" s="436"/>
      <c r="U58" s="95"/>
      <c r="V58" s="152"/>
      <c r="W58" s="178" t="str">
        <f t="shared" si="47"/>
        <v/>
      </c>
      <c r="X58" s="95" t="str">
        <f t="shared" si="48"/>
        <v/>
      </c>
      <c r="Y58" s="436"/>
      <c r="Z58" s="95"/>
      <c r="AA58" s="152"/>
      <c r="AB58" s="178" t="str">
        <f t="shared" si="49"/>
        <v/>
      </c>
      <c r="AC58" s="95" t="str">
        <f t="shared" si="50"/>
        <v/>
      </c>
      <c r="AD58" s="436"/>
      <c r="AE58" s="95"/>
      <c r="AF58" s="152"/>
      <c r="AG58" s="178" t="str">
        <f t="shared" si="51"/>
        <v/>
      </c>
      <c r="AH58" s="95" t="str">
        <f t="shared" si="52"/>
        <v/>
      </c>
      <c r="AI58" s="436"/>
      <c r="AJ58" s="95"/>
      <c r="AK58" s="152"/>
      <c r="AL58" s="178" t="str">
        <f t="shared" si="53"/>
        <v/>
      </c>
      <c r="AM58" s="95" t="str">
        <f t="shared" si="54"/>
        <v/>
      </c>
      <c r="AN58" s="436"/>
      <c r="AO58" s="95"/>
      <c r="AP58" s="152"/>
      <c r="AQ58" s="178" t="str">
        <f t="shared" si="55"/>
        <v/>
      </c>
      <c r="AR58" s="95" t="str">
        <f t="shared" si="56"/>
        <v/>
      </c>
      <c r="AS58" s="436"/>
      <c r="AT58" s="95"/>
      <c r="AU58" s="152"/>
      <c r="AV58" s="178" t="str">
        <f t="shared" si="57"/>
        <v/>
      </c>
      <c r="AW58" s="95" t="str">
        <f t="shared" si="58"/>
        <v/>
      </c>
      <c r="AX58" s="436"/>
    </row>
    <row r="59" spans="2:50" hidden="1">
      <c r="B59" s="435"/>
      <c r="C59" s="95">
        <v>13</v>
      </c>
      <c r="D59" s="95"/>
      <c r="E59" s="95"/>
      <c r="F59" s="95"/>
      <c r="G59" s="178"/>
      <c r="H59" s="436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49"/>
      <c r="M59" s="154" t="str">
        <f t="shared" si="44"/>
        <v/>
      </c>
      <c r="N59" s="433"/>
      <c r="O59" s="433"/>
      <c r="P59" s="95"/>
      <c r="Q59" s="152"/>
      <c r="R59" s="178" t="str">
        <f t="shared" si="45"/>
        <v/>
      </c>
      <c r="S59" s="95" t="str">
        <f t="shared" si="46"/>
        <v/>
      </c>
      <c r="T59" s="436"/>
      <c r="U59" s="95"/>
      <c r="V59" s="152"/>
      <c r="W59" s="178" t="str">
        <f t="shared" si="47"/>
        <v/>
      </c>
      <c r="X59" s="95" t="str">
        <f t="shared" si="48"/>
        <v/>
      </c>
      <c r="Y59" s="436"/>
      <c r="Z59" s="95"/>
      <c r="AA59" s="152"/>
      <c r="AB59" s="178" t="str">
        <f t="shared" si="49"/>
        <v/>
      </c>
      <c r="AC59" s="95" t="str">
        <f t="shared" si="50"/>
        <v/>
      </c>
      <c r="AD59" s="436"/>
      <c r="AE59" s="95"/>
      <c r="AF59" s="152"/>
      <c r="AG59" s="178" t="str">
        <f t="shared" si="51"/>
        <v/>
      </c>
      <c r="AH59" s="95" t="str">
        <f t="shared" si="52"/>
        <v/>
      </c>
      <c r="AI59" s="436"/>
      <c r="AJ59" s="95"/>
      <c r="AK59" s="152"/>
      <c r="AL59" s="178" t="str">
        <f t="shared" si="53"/>
        <v/>
      </c>
      <c r="AM59" s="95" t="str">
        <f t="shared" si="54"/>
        <v/>
      </c>
      <c r="AN59" s="436"/>
      <c r="AO59" s="95"/>
      <c r="AP59" s="152"/>
      <c r="AQ59" s="178" t="str">
        <f t="shared" si="55"/>
        <v/>
      </c>
      <c r="AR59" s="95" t="str">
        <f t="shared" si="56"/>
        <v/>
      </c>
      <c r="AS59" s="436"/>
      <c r="AT59" s="95"/>
      <c r="AU59" s="152"/>
      <c r="AV59" s="178" t="str">
        <f t="shared" si="57"/>
        <v/>
      </c>
      <c r="AW59" s="95" t="str">
        <f t="shared" si="58"/>
        <v/>
      </c>
      <c r="AX59" s="436"/>
    </row>
    <row r="60" spans="2:50" hidden="1">
      <c r="B60" s="435"/>
      <c r="C60" s="95">
        <v>14</v>
      </c>
      <c r="D60" s="95"/>
      <c r="E60" s="95"/>
      <c r="F60" s="95"/>
      <c r="G60" s="178"/>
      <c r="H60" s="436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49"/>
      <c r="M60" s="154" t="str">
        <f t="shared" si="44"/>
        <v/>
      </c>
      <c r="N60" s="433"/>
      <c r="O60" s="433"/>
      <c r="P60" s="95"/>
      <c r="Q60" s="152"/>
      <c r="R60" s="178" t="str">
        <f t="shared" si="45"/>
        <v/>
      </c>
      <c r="S60" s="95" t="str">
        <f t="shared" si="46"/>
        <v/>
      </c>
      <c r="T60" s="436"/>
      <c r="U60" s="95"/>
      <c r="V60" s="152"/>
      <c r="W60" s="178" t="str">
        <f t="shared" si="47"/>
        <v/>
      </c>
      <c r="X60" s="95" t="str">
        <f t="shared" si="48"/>
        <v/>
      </c>
      <c r="Y60" s="436"/>
      <c r="Z60" s="95"/>
      <c r="AA60" s="152"/>
      <c r="AB60" s="178" t="str">
        <f t="shared" si="49"/>
        <v/>
      </c>
      <c r="AC60" s="95" t="str">
        <f t="shared" si="50"/>
        <v/>
      </c>
      <c r="AD60" s="436"/>
      <c r="AE60" s="95"/>
      <c r="AF60" s="152"/>
      <c r="AG60" s="178" t="str">
        <f t="shared" si="51"/>
        <v/>
      </c>
      <c r="AH60" s="95" t="str">
        <f t="shared" si="52"/>
        <v/>
      </c>
      <c r="AI60" s="436"/>
      <c r="AJ60" s="95"/>
      <c r="AK60" s="152"/>
      <c r="AL60" s="178" t="str">
        <f t="shared" si="53"/>
        <v/>
      </c>
      <c r="AM60" s="95" t="str">
        <f t="shared" si="54"/>
        <v/>
      </c>
      <c r="AN60" s="436"/>
      <c r="AO60" s="95"/>
      <c r="AP60" s="152"/>
      <c r="AQ60" s="178" t="str">
        <f t="shared" si="55"/>
        <v/>
      </c>
      <c r="AR60" s="95" t="str">
        <f t="shared" si="56"/>
        <v/>
      </c>
      <c r="AS60" s="436"/>
      <c r="AT60" s="95"/>
      <c r="AU60" s="152"/>
      <c r="AV60" s="178" t="str">
        <f t="shared" si="57"/>
        <v/>
      </c>
      <c r="AW60" s="95" t="str">
        <f t="shared" si="58"/>
        <v/>
      </c>
      <c r="AX60" s="436"/>
    </row>
    <row r="61" spans="2:50" hidden="1">
      <c r="B61" s="435"/>
      <c r="C61" s="95">
        <v>15</v>
      </c>
      <c r="D61" s="95"/>
      <c r="E61" s="95"/>
      <c r="F61" s="95"/>
      <c r="G61" s="178"/>
      <c r="H61" s="436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49"/>
      <c r="M61" s="154" t="str">
        <f t="shared" si="44"/>
        <v/>
      </c>
      <c r="N61" s="433"/>
      <c r="O61" s="433"/>
      <c r="P61" s="95"/>
      <c r="Q61" s="152"/>
      <c r="R61" s="178" t="str">
        <f t="shared" si="45"/>
        <v/>
      </c>
      <c r="S61" s="95" t="str">
        <f t="shared" si="46"/>
        <v/>
      </c>
      <c r="T61" s="436"/>
      <c r="U61" s="95"/>
      <c r="V61" s="152"/>
      <c r="W61" s="178" t="str">
        <f t="shared" si="47"/>
        <v/>
      </c>
      <c r="X61" s="95" t="str">
        <f t="shared" si="48"/>
        <v/>
      </c>
      <c r="Y61" s="436"/>
      <c r="Z61" s="95"/>
      <c r="AA61" s="152"/>
      <c r="AB61" s="178" t="str">
        <f t="shared" si="49"/>
        <v/>
      </c>
      <c r="AC61" s="95" t="str">
        <f t="shared" si="50"/>
        <v/>
      </c>
      <c r="AD61" s="436"/>
      <c r="AE61" s="95"/>
      <c r="AF61" s="152"/>
      <c r="AG61" s="178" t="str">
        <f t="shared" si="51"/>
        <v/>
      </c>
      <c r="AH61" s="95" t="str">
        <f t="shared" si="52"/>
        <v/>
      </c>
      <c r="AI61" s="436"/>
      <c r="AJ61" s="95"/>
      <c r="AK61" s="152"/>
      <c r="AL61" s="178" t="str">
        <f t="shared" si="53"/>
        <v/>
      </c>
      <c r="AM61" s="95" t="str">
        <f t="shared" si="54"/>
        <v/>
      </c>
      <c r="AN61" s="436"/>
      <c r="AO61" s="95"/>
      <c r="AP61" s="152"/>
      <c r="AQ61" s="178" t="str">
        <f t="shared" si="55"/>
        <v/>
      </c>
      <c r="AR61" s="95" t="str">
        <f t="shared" si="56"/>
        <v/>
      </c>
      <c r="AS61" s="436"/>
      <c r="AT61" s="95"/>
      <c r="AU61" s="152"/>
      <c r="AV61" s="178" t="str">
        <f t="shared" si="57"/>
        <v/>
      </c>
      <c r="AW61" s="95" t="str">
        <f t="shared" si="58"/>
        <v/>
      </c>
      <c r="AX61" s="436"/>
    </row>
    <row r="62" spans="2:50" ht="15.75" hidden="1">
      <c r="B62" s="443" t="s">
        <v>167</v>
      </c>
      <c r="C62" s="444"/>
      <c r="D62" s="444"/>
      <c r="E62" s="444"/>
      <c r="F62" s="444"/>
      <c r="G62" s="444"/>
      <c r="H62" s="444"/>
      <c r="I62" s="151"/>
      <c r="J62" s="151"/>
      <c r="K62" s="151"/>
      <c r="L62" s="151"/>
      <c r="M62" s="151"/>
      <c r="N62" s="433" t="s">
        <v>159</v>
      </c>
      <c r="O62" s="446" t="s">
        <v>106</v>
      </c>
      <c r="P62" s="448">
        <v>45888</v>
      </c>
      <c r="Q62" s="435"/>
      <c r="R62" s="435"/>
      <c r="S62" s="435"/>
      <c r="T62" s="435"/>
      <c r="U62" s="448">
        <v>45889</v>
      </c>
      <c r="V62" s="435"/>
      <c r="W62" s="435"/>
      <c r="X62" s="435"/>
      <c r="Y62" s="435"/>
      <c r="Z62" s="448">
        <v>45890</v>
      </c>
      <c r="AA62" s="435"/>
      <c r="AB62" s="435"/>
      <c r="AC62" s="435"/>
      <c r="AD62" s="435"/>
      <c r="AE62" s="448">
        <v>45891</v>
      </c>
      <c r="AF62" s="435"/>
      <c r="AG62" s="435"/>
      <c r="AH62" s="435"/>
      <c r="AI62" s="435"/>
      <c r="AJ62" s="448">
        <v>45892</v>
      </c>
      <c r="AK62" s="435"/>
      <c r="AL62" s="435"/>
      <c r="AM62" s="435"/>
      <c r="AN62" s="435"/>
      <c r="AO62" s="448">
        <v>45893</v>
      </c>
      <c r="AP62" s="435"/>
      <c r="AQ62" s="435"/>
      <c r="AR62" s="435"/>
      <c r="AS62" s="435"/>
      <c r="AT62" s="448">
        <v>45894</v>
      </c>
      <c r="AU62" s="435"/>
      <c r="AV62" s="435"/>
      <c r="AW62" s="435"/>
      <c r="AX62" s="435"/>
    </row>
    <row r="63" spans="2:50" ht="15.75" hidden="1">
      <c r="B63" s="445"/>
      <c r="C63" s="445"/>
      <c r="D63" s="445"/>
      <c r="E63" s="445"/>
      <c r="F63" s="445"/>
      <c r="G63" s="445"/>
      <c r="H63" s="445"/>
      <c r="I63" s="151"/>
      <c r="J63" s="151"/>
      <c r="K63" s="151"/>
      <c r="L63" s="151"/>
      <c r="M63" s="151"/>
      <c r="N63" s="433"/>
      <c r="O63" s="447"/>
      <c r="P63" s="448" t="s">
        <v>120</v>
      </c>
      <c r="Q63" s="435"/>
      <c r="R63" s="435"/>
      <c r="S63" s="435"/>
      <c r="T63" s="435"/>
      <c r="U63" s="448" t="s">
        <v>114</v>
      </c>
      <c r="V63" s="435"/>
      <c r="W63" s="435"/>
      <c r="X63" s="435"/>
      <c r="Y63" s="435"/>
      <c r="Z63" s="448" t="s">
        <v>115</v>
      </c>
      <c r="AA63" s="435"/>
      <c r="AB63" s="435"/>
      <c r="AC63" s="435"/>
      <c r="AD63" s="435"/>
      <c r="AE63" s="448" t="s">
        <v>116</v>
      </c>
      <c r="AF63" s="435"/>
      <c r="AG63" s="435"/>
      <c r="AH63" s="435"/>
      <c r="AI63" s="435"/>
      <c r="AJ63" s="448" t="s">
        <v>117</v>
      </c>
      <c r="AK63" s="435"/>
      <c r="AL63" s="435"/>
      <c r="AM63" s="435"/>
      <c r="AN63" s="435"/>
      <c r="AO63" s="448" t="s">
        <v>118</v>
      </c>
      <c r="AP63" s="435"/>
      <c r="AQ63" s="435"/>
      <c r="AR63" s="435"/>
      <c r="AS63" s="435"/>
      <c r="AT63" s="448" t="s">
        <v>119</v>
      </c>
      <c r="AU63" s="435"/>
      <c r="AV63" s="435"/>
      <c r="AW63" s="435"/>
      <c r="AX63" s="435"/>
    </row>
    <row r="64" spans="2:50" hidden="1">
      <c r="B64" s="433" t="s">
        <v>155</v>
      </c>
      <c r="C64" s="433" t="s">
        <v>147</v>
      </c>
      <c r="D64" s="433"/>
      <c r="E64" s="433" t="s">
        <v>149</v>
      </c>
      <c r="F64" s="433"/>
      <c r="G64" s="433"/>
      <c r="H64" s="440" t="s">
        <v>156</v>
      </c>
      <c r="I64" s="434" t="s">
        <v>225</v>
      </c>
      <c r="J64" s="434"/>
      <c r="K64" s="434"/>
      <c r="L64" s="434" t="s">
        <v>156</v>
      </c>
      <c r="M64" s="434" t="s">
        <v>168</v>
      </c>
      <c r="N64" s="433"/>
      <c r="O64" s="433" t="s">
        <v>158</v>
      </c>
      <c r="P64" s="430" t="s">
        <v>152</v>
      </c>
      <c r="Q64" s="431"/>
      <c r="R64" s="431"/>
      <c r="S64" s="432"/>
      <c r="T64" s="433" t="s">
        <v>156</v>
      </c>
      <c r="U64" s="430" t="s">
        <v>152</v>
      </c>
      <c r="V64" s="431"/>
      <c r="W64" s="431"/>
      <c r="X64" s="432"/>
      <c r="Y64" s="433" t="s">
        <v>156</v>
      </c>
      <c r="Z64" s="430" t="s">
        <v>152</v>
      </c>
      <c r="AA64" s="431"/>
      <c r="AB64" s="431"/>
      <c r="AC64" s="432"/>
      <c r="AD64" s="433" t="s">
        <v>156</v>
      </c>
      <c r="AE64" s="430" t="s">
        <v>152</v>
      </c>
      <c r="AF64" s="431"/>
      <c r="AG64" s="431"/>
      <c r="AH64" s="432"/>
      <c r="AI64" s="433" t="s">
        <v>156</v>
      </c>
      <c r="AJ64" s="430" t="s">
        <v>152</v>
      </c>
      <c r="AK64" s="431"/>
      <c r="AL64" s="431"/>
      <c r="AM64" s="432"/>
      <c r="AN64" s="433" t="s">
        <v>156</v>
      </c>
      <c r="AO64" s="430" t="s">
        <v>152</v>
      </c>
      <c r="AP64" s="431"/>
      <c r="AQ64" s="431"/>
      <c r="AR64" s="432"/>
      <c r="AS64" s="433" t="s">
        <v>156</v>
      </c>
      <c r="AT64" s="430" t="s">
        <v>152</v>
      </c>
      <c r="AU64" s="431"/>
      <c r="AV64" s="431"/>
      <c r="AW64" s="432"/>
      <c r="AX64" s="433" t="s">
        <v>156</v>
      </c>
    </row>
    <row r="65" spans="2:50" hidden="1">
      <c r="B65" s="433"/>
      <c r="C65" s="433"/>
      <c r="D65" s="433"/>
      <c r="E65" s="433" t="s">
        <v>148</v>
      </c>
      <c r="F65" s="433"/>
      <c r="G65" s="433"/>
      <c r="H65" s="441"/>
      <c r="I65" s="434" t="s">
        <v>148</v>
      </c>
      <c r="J65" s="434"/>
      <c r="K65" s="434"/>
      <c r="L65" s="434"/>
      <c r="M65" s="434"/>
      <c r="N65" s="433"/>
      <c r="O65" s="433"/>
      <c r="P65" s="430" t="s">
        <v>153</v>
      </c>
      <c r="Q65" s="431"/>
      <c r="R65" s="431"/>
      <c r="S65" s="432"/>
      <c r="T65" s="433"/>
      <c r="U65" s="430" t="s">
        <v>153</v>
      </c>
      <c r="V65" s="431"/>
      <c r="W65" s="431"/>
      <c r="X65" s="432"/>
      <c r="Y65" s="433"/>
      <c r="Z65" s="430" t="s">
        <v>153</v>
      </c>
      <c r="AA65" s="431"/>
      <c r="AB65" s="431"/>
      <c r="AC65" s="432"/>
      <c r="AD65" s="433"/>
      <c r="AE65" s="430" t="s">
        <v>153</v>
      </c>
      <c r="AF65" s="431"/>
      <c r="AG65" s="431"/>
      <c r="AH65" s="432"/>
      <c r="AI65" s="433"/>
      <c r="AJ65" s="430" t="s">
        <v>153</v>
      </c>
      <c r="AK65" s="431"/>
      <c r="AL65" s="431"/>
      <c r="AM65" s="432"/>
      <c r="AN65" s="433"/>
      <c r="AO65" s="430" t="s">
        <v>153</v>
      </c>
      <c r="AP65" s="431"/>
      <c r="AQ65" s="431"/>
      <c r="AR65" s="432"/>
      <c r="AS65" s="433"/>
      <c r="AT65" s="430" t="s">
        <v>153</v>
      </c>
      <c r="AU65" s="431"/>
      <c r="AV65" s="431"/>
      <c r="AW65" s="432"/>
      <c r="AX65" s="433"/>
    </row>
    <row r="66" spans="2:50" hidden="1">
      <c r="B66" s="433"/>
      <c r="C66" s="433"/>
      <c r="D66" s="433"/>
      <c r="E66" s="94" t="s">
        <v>150</v>
      </c>
      <c r="F66" s="94" t="s">
        <v>151</v>
      </c>
      <c r="G66" s="94" t="s">
        <v>154</v>
      </c>
      <c r="H66" s="442"/>
      <c r="I66" s="153" t="s">
        <v>150</v>
      </c>
      <c r="J66" s="153" t="s">
        <v>151</v>
      </c>
      <c r="K66" s="153" t="s">
        <v>154</v>
      </c>
      <c r="L66" s="434"/>
      <c r="M66" s="434"/>
      <c r="N66" s="433"/>
      <c r="O66" s="433"/>
      <c r="P66" s="94" t="s">
        <v>150</v>
      </c>
      <c r="Q66" s="94" t="s">
        <v>151</v>
      </c>
      <c r="R66" s="94" t="s">
        <v>154</v>
      </c>
      <c r="S66" s="94" t="s">
        <v>168</v>
      </c>
      <c r="T66" s="433"/>
      <c r="U66" s="94" t="s">
        <v>150</v>
      </c>
      <c r="V66" s="94" t="s">
        <v>151</v>
      </c>
      <c r="W66" s="94" t="s">
        <v>154</v>
      </c>
      <c r="X66" s="94" t="s">
        <v>168</v>
      </c>
      <c r="Y66" s="433"/>
      <c r="Z66" s="94" t="s">
        <v>150</v>
      </c>
      <c r="AA66" s="94" t="s">
        <v>151</v>
      </c>
      <c r="AB66" s="94" t="s">
        <v>154</v>
      </c>
      <c r="AC66" s="94" t="s">
        <v>168</v>
      </c>
      <c r="AD66" s="433"/>
      <c r="AE66" s="94" t="s">
        <v>150</v>
      </c>
      <c r="AF66" s="94" t="s">
        <v>151</v>
      </c>
      <c r="AG66" s="94" t="s">
        <v>154</v>
      </c>
      <c r="AH66" s="94" t="s">
        <v>168</v>
      </c>
      <c r="AI66" s="433"/>
      <c r="AJ66" s="94" t="s">
        <v>150</v>
      </c>
      <c r="AK66" s="94" t="s">
        <v>151</v>
      </c>
      <c r="AL66" s="94" t="s">
        <v>154</v>
      </c>
      <c r="AM66" s="94" t="s">
        <v>168</v>
      </c>
      <c r="AN66" s="433"/>
      <c r="AO66" s="94" t="s">
        <v>150</v>
      </c>
      <c r="AP66" s="94" t="s">
        <v>151</v>
      </c>
      <c r="AQ66" s="94" t="s">
        <v>154</v>
      </c>
      <c r="AR66" s="94" t="s">
        <v>168</v>
      </c>
      <c r="AS66" s="433"/>
      <c r="AT66" s="94" t="s">
        <v>150</v>
      </c>
      <c r="AU66" s="94" t="s">
        <v>151</v>
      </c>
      <c r="AV66" s="94" t="s">
        <v>154</v>
      </c>
      <c r="AW66" s="94" t="s">
        <v>168</v>
      </c>
      <c r="AX66" s="433"/>
    </row>
    <row r="67" spans="2:50" hidden="1">
      <c r="B67" s="435" t="s">
        <v>235</v>
      </c>
      <c r="C67" s="95">
        <v>1</v>
      </c>
      <c r="D67" s="95" t="s">
        <v>443</v>
      </c>
      <c r="E67" s="95">
        <v>10</v>
      </c>
      <c r="F67" s="95">
        <v>3000</v>
      </c>
      <c r="G67" s="178">
        <f>F67/E67</f>
        <v>300</v>
      </c>
      <c r="H67" s="436">
        <f>AVERAGE(G67:G81)</f>
        <v>287.82051282051282</v>
      </c>
      <c r="I67" s="154">
        <f t="shared" ref="I67:I69" si="62">IFERROR(AVERAGE(P67,U67,Z67,AE67,AJ67,AO67,AT67),"")</f>
        <v>10</v>
      </c>
      <c r="J67" s="154">
        <f t="shared" ref="J67:J69" si="63">IFERROR(AVERAGE(Q67,V67,AA67,AF67,AK67,AP67,AU67),"")</f>
        <v>2789.3656529835457</v>
      </c>
      <c r="K67" s="155">
        <f t="shared" ref="K67:K69" si="64">IFERROR(AVERAGE(R67,W67,AB67,AG67,AL67,AQ67,AV67),"")</f>
        <v>278.93656529835465</v>
      </c>
      <c r="L67" s="449">
        <f>IFERROR(AVERAGE(K67:K81),"-")</f>
        <v>269.33560089313704</v>
      </c>
      <c r="M67" s="154">
        <f>IFERROR(RANK(K67, K$67:K$81),"")</f>
        <v>10</v>
      </c>
      <c r="N67" s="433"/>
      <c r="O67" s="433"/>
      <c r="P67" s="95">
        <v>10</v>
      </c>
      <c r="Q67" s="152">
        <v>2789.6864111498253</v>
      </c>
      <c r="R67" s="178">
        <f>IFERROR(Q67/P67,"")</f>
        <v>278.96864111498252</v>
      </c>
      <c r="S67" s="95">
        <f>IFERROR(RANK(R67, R$67:R$81),"")</f>
        <v>8</v>
      </c>
      <c r="T67" s="436">
        <f>AVERAGE(R67:R81)</f>
        <v>268.32945073816251</v>
      </c>
      <c r="U67" s="95">
        <v>10</v>
      </c>
      <c r="V67" s="152">
        <v>2792.9887218045101</v>
      </c>
      <c r="W67" s="178">
        <f>IFERROR(V67/U67,"")</f>
        <v>279.29887218045099</v>
      </c>
      <c r="X67" s="95">
        <f>IFERROR(RANK(W67, W$67:W$81),"")</f>
        <v>7</v>
      </c>
      <c r="Y67" s="436">
        <f>AVERAGE(W67:W81)</f>
        <v>269.15099884328072</v>
      </c>
      <c r="Z67" s="95">
        <v>10</v>
      </c>
      <c r="AA67" s="152">
        <v>2795.1298701298683</v>
      </c>
      <c r="AB67" s="178">
        <f>IFERROR(AA67/Z67,"")</f>
        <v>279.51298701298686</v>
      </c>
      <c r="AC67" s="95">
        <f>IFERROR(RANK(AB67, AB$67:AB$81),"")</f>
        <v>6</v>
      </c>
      <c r="AD67" s="436">
        <f>AVERAGE(AB67:AB81)</f>
        <v>268.75563880224371</v>
      </c>
      <c r="AE67" s="95">
        <v>10</v>
      </c>
      <c r="AF67" s="152">
        <v>2784.3750000000009</v>
      </c>
      <c r="AG67" s="178">
        <f>IFERROR(AF67/AE67,"")</f>
        <v>278.43750000000011</v>
      </c>
      <c r="AH67" s="95">
        <f>IFERROR(RANK(AG67, AG$67:AG$81),"")</f>
        <v>9</v>
      </c>
      <c r="AI67" s="436">
        <f>AVERAGE(AG67:AG81)</f>
        <v>270.16794371929245</v>
      </c>
      <c r="AJ67" s="95">
        <v>10</v>
      </c>
      <c r="AK67" s="152">
        <v>2783.6363636363644</v>
      </c>
      <c r="AL67" s="178">
        <f>IFERROR(AK67/AJ67,"")</f>
        <v>278.36363636363643</v>
      </c>
      <c r="AM67" s="95">
        <f>IFERROR(RANK(AL67, AL$67:AL$81),"")</f>
        <v>8</v>
      </c>
      <c r="AN67" s="436">
        <f>AVERAGE(AL67:AL81)</f>
        <v>270.59204121183245</v>
      </c>
      <c r="AO67" s="95">
        <v>10</v>
      </c>
      <c r="AP67" s="152">
        <v>2788.6153846153838</v>
      </c>
      <c r="AQ67" s="178">
        <f>IFERROR(AP67/AO67,"")</f>
        <v>278.86153846153837</v>
      </c>
      <c r="AR67" s="95">
        <f>IFERROR(RANK(AQ67, AQ$67:AQ$81),"")</f>
        <v>9</v>
      </c>
      <c r="AS67" s="436">
        <f>AVERAGE(AQ67:AQ81)</f>
        <v>268.79321396081144</v>
      </c>
      <c r="AT67" s="95">
        <v>10</v>
      </c>
      <c r="AU67" s="152">
        <v>2791.1278195488721</v>
      </c>
      <c r="AV67" s="178">
        <f>IFERROR(AU67/AT67,"")</f>
        <v>279.11278195488723</v>
      </c>
      <c r="AW67" s="95">
        <f>IFERROR(RANK(AV67, AV$67:AV$81),"")</f>
        <v>8</v>
      </c>
      <c r="AX67" s="436">
        <f>AVERAGE(AV67:AV81)</f>
        <v>268.4990381873767</v>
      </c>
    </row>
    <row r="68" spans="2:50" hidden="1">
      <c r="B68" s="435"/>
      <c r="C68" s="95">
        <v>2</v>
      </c>
      <c r="D68" s="95" t="s">
        <v>444</v>
      </c>
      <c r="E68" s="95">
        <v>10</v>
      </c>
      <c r="F68" s="95">
        <v>3000</v>
      </c>
      <c r="G68" s="178">
        <f t="shared" ref="G68:G78" si="65">F68/E68</f>
        <v>300</v>
      </c>
      <c r="H68" s="436"/>
      <c r="I68" s="154">
        <f t="shared" si="62"/>
        <v>10</v>
      </c>
      <c r="J68" s="154">
        <f t="shared" si="63"/>
        <v>2795.659926941149</v>
      </c>
      <c r="K68" s="155">
        <f t="shared" si="64"/>
        <v>279.56599269411487</v>
      </c>
      <c r="L68" s="449"/>
      <c r="M68" s="154">
        <f t="shared" ref="M68:M81" si="66">IFERROR(RANK(K68, K$67:K$81),"")</f>
        <v>7</v>
      </c>
      <c r="N68" s="433"/>
      <c r="O68" s="433"/>
      <c r="P68" s="95">
        <v>10</v>
      </c>
      <c r="Q68" s="152">
        <v>2790.5555555555552</v>
      </c>
      <c r="R68" s="178">
        <f t="shared" ref="R68:R81" si="67">IFERROR(Q68/P68,"")</f>
        <v>279.05555555555554</v>
      </c>
      <c r="S68" s="95">
        <f t="shared" ref="S68:S81" si="68">IFERROR(RANK(R68, R$67:R$81),"")</f>
        <v>7</v>
      </c>
      <c r="T68" s="436"/>
      <c r="U68" s="95">
        <v>10</v>
      </c>
      <c r="V68" s="152">
        <v>2784.1121495327097</v>
      </c>
      <c r="W68" s="178">
        <f t="shared" ref="W68:W81" si="69">IFERROR(V68/U68,"")</f>
        <v>278.41121495327099</v>
      </c>
      <c r="X68" s="95">
        <f t="shared" ref="X68:X81" si="70">IFERROR(RANK(W68, W$67:W$81),"")</f>
        <v>10</v>
      </c>
      <c r="Y68" s="436"/>
      <c r="Z68" s="95">
        <v>10</v>
      </c>
      <c r="AA68" s="152">
        <v>2798.1818181818189</v>
      </c>
      <c r="AB68" s="178">
        <f t="shared" ref="AB68:AB81" si="71">IFERROR(AA68/Z68,"")</f>
        <v>279.81818181818187</v>
      </c>
      <c r="AC68" s="95">
        <f t="shared" ref="AC68:AC81" si="72">IFERROR(RANK(AB68, AB$67:AB$81),"")</f>
        <v>5</v>
      </c>
      <c r="AD68" s="436"/>
      <c r="AE68" s="95">
        <v>10</v>
      </c>
      <c r="AF68" s="152">
        <v>2808.3116883116882</v>
      </c>
      <c r="AG68" s="178">
        <f t="shared" ref="AG68:AG81" si="73">IFERROR(AF68/AE68,"")</f>
        <v>280.83116883116884</v>
      </c>
      <c r="AH68" s="95">
        <f t="shared" ref="AH68:AH81" si="74">IFERROR(RANK(AG68, AG$67:AG$81),"")</f>
        <v>6</v>
      </c>
      <c r="AI68" s="436"/>
      <c r="AJ68" s="95">
        <v>10</v>
      </c>
      <c r="AK68" s="152">
        <v>2787.341772151899</v>
      </c>
      <c r="AL68" s="178">
        <f t="shared" ref="AL68:AL81" si="75">IFERROR(AK68/AJ68,"")</f>
        <v>278.7341772151899</v>
      </c>
      <c r="AM68" s="95">
        <f t="shared" ref="AM68:AM81" si="76">IFERROR(RANK(AL68, AL$67:AL$81),"")</f>
        <v>7</v>
      </c>
      <c r="AN68" s="436"/>
      <c r="AO68" s="95">
        <v>10</v>
      </c>
      <c r="AP68" s="152">
        <v>2796.1165048543689</v>
      </c>
      <c r="AQ68" s="178">
        <f t="shared" ref="AQ68:AQ81" si="77">IFERROR(AP68/AO68,"")</f>
        <v>279.61165048543688</v>
      </c>
      <c r="AR68" s="95">
        <f t="shared" ref="AR68:AR81" si="78">IFERROR(RANK(AQ68, AQ$67:AQ$81),"")</f>
        <v>7</v>
      </c>
      <c r="AS68" s="436"/>
      <c r="AT68" s="95">
        <v>10</v>
      </c>
      <c r="AU68" s="152">
        <v>2805.0000000000005</v>
      </c>
      <c r="AV68" s="178">
        <f t="shared" ref="AV68:AV81" si="79">IFERROR(AU68/AT68,"")</f>
        <v>280.50000000000006</v>
      </c>
      <c r="AW68" s="95">
        <f t="shared" ref="AW68:AW81" si="80">IFERROR(RANK(AV68, AV$67:AV$81),"")</f>
        <v>6</v>
      </c>
      <c r="AX68" s="436"/>
    </row>
    <row r="69" spans="2:50" hidden="1">
      <c r="B69" s="435"/>
      <c r="C69" s="95">
        <v>3</v>
      </c>
      <c r="D69" s="95" t="s">
        <v>445</v>
      </c>
      <c r="E69" s="95">
        <v>10</v>
      </c>
      <c r="F69" s="95">
        <v>3000</v>
      </c>
      <c r="G69" s="178">
        <f t="shared" si="65"/>
        <v>300</v>
      </c>
      <c r="H69" s="436"/>
      <c r="I69" s="154">
        <f t="shared" si="62"/>
        <v>10</v>
      </c>
      <c r="J69" s="154">
        <f t="shared" si="63"/>
        <v>2788.2476105368978</v>
      </c>
      <c r="K69" s="155">
        <f t="shared" si="64"/>
        <v>278.82476105368971</v>
      </c>
      <c r="L69" s="449"/>
      <c r="M69" s="154">
        <f t="shared" si="66"/>
        <v>11</v>
      </c>
      <c r="N69" s="433"/>
      <c r="O69" s="433"/>
      <c r="P69" s="95">
        <v>10</v>
      </c>
      <c r="Q69" s="152">
        <v>2788.0373831775705</v>
      </c>
      <c r="R69" s="178">
        <f t="shared" si="67"/>
        <v>278.80373831775705</v>
      </c>
      <c r="S69" s="95">
        <f t="shared" si="68"/>
        <v>11</v>
      </c>
      <c r="T69" s="436"/>
      <c r="U69" s="95">
        <v>10</v>
      </c>
      <c r="V69" s="152">
        <v>2792.3529411764721</v>
      </c>
      <c r="W69" s="178">
        <f t="shared" si="69"/>
        <v>279.23529411764719</v>
      </c>
      <c r="X69" s="95">
        <f t="shared" si="70"/>
        <v>8</v>
      </c>
      <c r="Y69" s="436"/>
      <c r="Z69" s="95">
        <v>10</v>
      </c>
      <c r="AA69" s="152">
        <v>2777.8723404255325</v>
      </c>
      <c r="AB69" s="178">
        <f t="shared" si="71"/>
        <v>277.78723404255322</v>
      </c>
      <c r="AC69" s="95">
        <f t="shared" si="72"/>
        <v>11</v>
      </c>
      <c r="AD69" s="436"/>
      <c r="AE69" s="95">
        <v>10</v>
      </c>
      <c r="AF69" s="152">
        <v>2781.6000000000013</v>
      </c>
      <c r="AG69" s="178">
        <f t="shared" si="73"/>
        <v>278.16000000000014</v>
      </c>
      <c r="AH69" s="95">
        <f t="shared" si="74"/>
        <v>10</v>
      </c>
      <c r="AI69" s="436"/>
      <c r="AJ69" s="95">
        <v>10</v>
      </c>
      <c r="AK69" s="152">
        <v>2815.8904109589048</v>
      </c>
      <c r="AL69" s="178">
        <f t="shared" si="75"/>
        <v>281.58904109589048</v>
      </c>
      <c r="AM69" s="95">
        <f t="shared" si="76"/>
        <v>5</v>
      </c>
      <c r="AN69" s="436"/>
      <c r="AO69" s="95">
        <v>10</v>
      </c>
      <c r="AP69" s="152">
        <v>2780.0000000000009</v>
      </c>
      <c r="AQ69" s="178">
        <f t="shared" si="77"/>
        <v>278.00000000000011</v>
      </c>
      <c r="AR69" s="95">
        <f t="shared" si="78"/>
        <v>10</v>
      </c>
      <c r="AS69" s="436"/>
      <c r="AT69" s="95">
        <v>10</v>
      </c>
      <c r="AU69" s="152">
        <v>2781.9801980198008</v>
      </c>
      <c r="AV69" s="178">
        <f t="shared" si="79"/>
        <v>278.19801980198008</v>
      </c>
      <c r="AW69" s="95">
        <f t="shared" si="80"/>
        <v>9</v>
      </c>
      <c r="AX69" s="436"/>
    </row>
    <row r="70" spans="2:50" hidden="1">
      <c r="B70" s="435"/>
      <c r="C70" s="95">
        <v>4</v>
      </c>
      <c r="D70" s="95" t="s">
        <v>446</v>
      </c>
      <c r="E70" s="95">
        <v>10</v>
      </c>
      <c r="F70" s="95">
        <v>3000</v>
      </c>
      <c r="G70" s="178">
        <f t="shared" si="65"/>
        <v>300</v>
      </c>
      <c r="H70" s="436"/>
      <c r="I70" s="154">
        <f>IFERROR(AVERAGE(P70,U70,Z70,AE70,AJ70,AO70,AT70),"")</f>
        <v>10</v>
      </c>
      <c r="J70" s="154">
        <f>IFERROR(AVERAGE(Q70,V70,AA70,AF70,AK70,AP70,AU70),"")</f>
        <v>2803.0884282292677</v>
      </c>
      <c r="K70" s="155">
        <f>IFERROR(AVERAGE(R70,W70,AB70,AG70,AL70,AQ70,AV70),"")</f>
        <v>280.30884282292675</v>
      </c>
      <c r="L70" s="449"/>
      <c r="M70" s="154">
        <f t="shared" si="66"/>
        <v>5</v>
      </c>
      <c r="N70" s="433"/>
      <c r="O70" s="433"/>
      <c r="P70" s="95">
        <v>10</v>
      </c>
      <c r="Q70" s="152">
        <v>2824.3902439024382</v>
      </c>
      <c r="R70" s="178">
        <f t="shared" si="67"/>
        <v>282.43902439024384</v>
      </c>
      <c r="S70" s="95">
        <f t="shared" si="68"/>
        <v>1</v>
      </c>
      <c r="T70" s="436"/>
      <c r="U70" s="95">
        <v>10</v>
      </c>
      <c r="V70" s="152">
        <v>2782.4999999999991</v>
      </c>
      <c r="W70" s="178">
        <f t="shared" si="69"/>
        <v>278.24999999999989</v>
      </c>
      <c r="X70" s="95">
        <f t="shared" si="70"/>
        <v>11</v>
      </c>
      <c r="Y70" s="436"/>
      <c r="Z70" s="95">
        <v>10</v>
      </c>
      <c r="AA70" s="152">
        <v>2778.9473684210507</v>
      </c>
      <c r="AB70" s="178">
        <f t="shared" si="71"/>
        <v>277.89473684210509</v>
      </c>
      <c r="AC70" s="95">
        <f t="shared" si="72"/>
        <v>10</v>
      </c>
      <c r="AD70" s="436"/>
      <c r="AE70" s="95">
        <v>10</v>
      </c>
      <c r="AF70" s="152">
        <v>2829.0909090909122</v>
      </c>
      <c r="AG70" s="178">
        <f t="shared" si="73"/>
        <v>282.90909090909122</v>
      </c>
      <c r="AH70" s="95">
        <f t="shared" si="74"/>
        <v>3</v>
      </c>
      <c r="AI70" s="436"/>
      <c r="AJ70" s="95">
        <v>10</v>
      </c>
      <c r="AK70" s="152">
        <v>2783.3333333333312</v>
      </c>
      <c r="AL70" s="178">
        <f t="shared" si="75"/>
        <v>278.33333333333314</v>
      </c>
      <c r="AM70" s="95">
        <f t="shared" si="76"/>
        <v>9</v>
      </c>
      <c r="AN70" s="436"/>
      <c r="AO70" s="95">
        <v>10</v>
      </c>
      <c r="AP70" s="152">
        <v>2800.4999999999991</v>
      </c>
      <c r="AQ70" s="178">
        <f t="shared" si="77"/>
        <v>280.0499999999999</v>
      </c>
      <c r="AR70" s="95">
        <f t="shared" si="78"/>
        <v>5</v>
      </c>
      <c r="AS70" s="436"/>
      <c r="AT70" s="95">
        <v>10</v>
      </c>
      <c r="AU70" s="152">
        <v>2822.8571428571418</v>
      </c>
      <c r="AV70" s="178">
        <f t="shared" si="79"/>
        <v>282.28571428571416</v>
      </c>
      <c r="AW70" s="95">
        <f t="shared" si="80"/>
        <v>4</v>
      </c>
      <c r="AX70" s="436"/>
    </row>
    <row r="71" spans="2:50" hidden="1">
      <c r="B71" s="435"/>
      <c r="C71" s="95">
        <v>5</v>
      </c>
      <c r="D71" s="95" t="s">
        <v>447</v>
      </c>
      <c r="E71" s="95">
        <v>10</v>
      </c>
      <c r="F71" s="95">
        <v>3000</v>
      </c>
      <c r="G71" s="178">
        <f t="shared" si="65"/>
        <v>300</v>
      </c>
      <c r="H71" s="436"/>
      <c r="I71" s="154">
        <f t="shared" ref="I71:I81" si="81">IFERROR(AVERAGE(P71,U71,Z71,AE71,AJ71,AO71,AT71),"")</f>
        <v>10</v>
      </c>
      <c r="J71" s="154">
        <f t="shared" ref="J71:J81" si="82">IFERROR(AVERAGE(Q71,V71,AA71,AF71,AK71,AP71,AU71),"")</f>
        <v>2851.6622039287945</v>
      </c>
      <c r="K71" s="155">
        <f t="shared" ref="K71:K81" si="83">IFERROR(AVERAGE(R71,W71,AB71,AG71,AL71,AQ71,AV71),"")</f>
        <v>285.16622039287938</v>
      </c>
      <c r="L71" s="449"/>
      <c r="M71" s="154">
        <f t="shared" si="66"/>
        <v>1</v>
      </c>
      <c r="N71" s="433"/>
      <c r="O71" s="433"/>
      <c r="P71" s="95">
        <v>10</v>
      </c>
      <c r="Q71" s="152">
        <v>2803.2000000000007</v>
      </c>
      <c r="R71" s="178">
        <f t="shared" si="67"/>
        <v>280.32000000000005</v>
      </c>
      <c r="S71" s="95">
        <f t="shared" si="68"/>
        <v>3</v>
      </c>
      <c r="T71" s="436"/>
      <c r="U71" s="95">
        <v>10</v>
      </c>
      <c r="V71" s="152">
        <v>2848.8000000000006</v>
      </c>
      <c r="W71" s="178">
        <f t="shared" si="69"/>
        <v>284.88000000000005</v>
      </c>
      <c r="X71" s="95">
        <f t="shared" si="70"/>
        <v>1</v>
      </c>
      <c r="Y71" s="436"/>
      <c r="Z71" s="95">
        <v>10</v>
      </c>
      <c r="AA71" s="152">
        <v>2835.6521739130435</v>
      </c>
      <c r="AB71" s="178">
        <f t="shared" si="71"/>
        <v>283.56521739130437</v>
      </c>
      <c r="AC71" s="95">
        <f t="shared" si="72"/>
        <v>2</v>
      </c>
      <c r="AD71" s="436"/>
      <c r="AE71" s="95">
        <v>10</v>
      </c>
      <c r="AF71" s="152">
        <v>2889.473684210524</v>
      </c>
      <c r="AG71" s="178">
        <f t="shared" si="73"/>
        <v>288.94736842105237</v>
      </c>
      <c r="AH71" s="95">
        <f t="shared" si="74"/>
        <v>1</v>
      </c>
      <c r="AI71" s="436"/>
      <c r="AJ71" s="95">
        <v>10</v>
      </c>
      <c r="AK71" s="152">
        <v>2914.7368421052611</v>
      </c>
      <c r="AL71" s="178">
        <f t="shared" si="75"/>
        <v>291.47368421052613</v>
      </c>
      <c r="AM71" s="95">
        <f t="shared" si="76"/>
        <v>1</v>
      </c>
      <c r="AN71" s="436"/>
      <c r="AO71" s="95">
        <v>10</v>
      </c>
      <c r="AP71" s="152">
        <v>2822.5000000000009</v>
      </c>
      <c r="AQ71" s="178">
        <f t="shared" si="77"/>
        <v>282.25000000000011</v>
      </c>
      <c r="AR71" s="95">
        <f t="shared" si="78"/>
        <v>2</v>
      </c>
      <c r="AS71" s="436"/>
      <c r="AT71" s="95">
        <v>10</v>
      </c>
      <c r="AU71" s="152">
        <v>2847.272727272727</v>
      </c>
      <c r="AV71" s="178">
        <f t="shared" si="79"/>
        <v>284.72727272727269</v>
      </c>
      <c r="AW71" s="95">
        <f t="shared" si="80"/>
        <v>1</v>
      </c>
      <c r="AX71" s="436"/>
    </row>
    <row r="72" spans="2:50" hidden="1">
      <c r="B72" s="435"/>
      <c r="C72" s="95">
        <v>6</v>
      </c>
      <c r="D72" s="95" t="s">
        <v>448</v>
      </c>
      <c r="E72" s="95">
        <v>10</v>
      </c>
      <c r="F72" s="95">
        <v>3000</v>
      </c>
      <c r="G72" s="178">
        <f t="shared" si="65"/>
        <v>300</v>
      </c>
      <c r="H72" s="436"/>
      <c r="I72" s="154">
        <f t="shared" si="81"/>
        <v>10</v>
      </c>
      <c r="J72" s="154">
        <f t="shared" si="82"/>
        <v>2793.0640419449369</v>
      </c>
      <c r="K72" s="155">
        <f t="shared" si="83"/>
        <v>279.30640419449367</v>
      </c>
      <c r="L72" s="449"/>
      <c r="M72" s="154">
        <f t="shared" si="66"/>
        <v>9</v>
      </c>
      <c r="N72" s="433"/>
      <c r="O72" s="433"/>
      <c r="P72" s="95">
        <v>10</v>
      </c>
      <c r="Q72" s="152">
        <v>2810.2702702702713</v>
      </c>
      <c r="R72" s="178">
        <f t="shared" si="67"/>
        <v>281.02702702702715</v>
      </c>
      <c r="S72" s="95">
        <f t="shared" si="68"/>
        <v>2</v>
      </c>
      <c r="T72" s="436"/>
      <c r="U72" s="95">
        <v>10</v>
      </c>
      <c r="V72" s="152">
        <v>2809.1666666666674</v>
      </c>
      <c r="W72" s="178">
        <f t="shared" si="69"/>
        <v>280.91666666666674</v>
      </c>
      <c r="X72" s="95">
        <f t="shared" si="70"/>
        <v>4</v>
      </c>
      <c r="Y72" s="436"/>
      <c r="Z72" s="95">
        <v>10</v>
      </c>
      <c r="AA72" s="152">
        <v>2780</v>
      </c>
      <c r="AB72" s="178">
        <f t="shared" si="71"/>
        <v>278</v>
      </c>
      <c r="AC72" s="95">
        <f t="shared" si="72"/>
        <v>9</v>
      </c>
      <c r="AD72" s="436"/>
      <c r="AE72" s="95">
        <v>10</v>
      </c>
      <c r="AF72" s="152">
        <v>2786.1818181818198</v>
      </c>
      <c r="AG72" s="178">
        <f t="shared" si="73"/>
        <v>278.61818181818199</v>
      </c>
      <c r="AH72" s="95">
        <f t="shared" si="74"/>
        <v>8</v>
      </c>
      <c r="AI72" s="436"/>
      <c r="AJ72" s="95">
        <v>10</v>
      </c>
      <c r="AK72" s="152">
        <v>2804.7272727272748</v>
      </c>
      <c r="AL72" s="178">
        <f t="shared" si="75"/>
        <v>280.47272727272747</v>
      </c>
      <c r="AM72" s="95">
        <f t="shared" si="76"/>
        <v>6</v>
      </c>
      <c r="AN72" s="436"/>
      <c r="AO72" s="95">
        <v>10</v>
      </c>
      <c r="AP72" s="152">
        <v>2779.130434782609</v>
      </c>
      <c r="AQ72" s="178">
        <f t="shared" si="77"/>
        <v>277.91304347826087</v>
      </c>
      <c r="AR72" s="95">
        <f t="shared" si="78"/>
        <v>11</v>
      </c>
      <c r="AS72" s="436"/>
      <c r="AT72" s="95">
        <v>10</v>
      </c>
      <c r="AU72" s="152">
        <v>2781.9718309859159</v>
      </c>
      <c r="AV72" s="178">
        <f t="shared" si="79"/>
        <v>278.19718309859161</v>
      </c>
      <c r="AW72" s="95">
        <f t="shared" si="80"/>
        <v>10</v>
      </c>
      <c r="AX72" s="436"/>
    </row>
    <row r="73" spans="2:50" hidden="1">
      <c r="B73" s="435"/>
      <c r="C73" s="95">
        <v>7</v>
      </c>
      <c r="D73" s="95" t="s">
        <v>449</v>
      </c>
      <c r="E73" s="95">
        <v>10</v>
      </c>
      <c r="F73" s="95">
        <v>3000</v>
      </c>
      <c r="G73" s="178">
        <f t="shared" si="65"/>
        <v>300</v>
      </c>
      <c r="H73" s="436"/>
      <c r="I73" s="154">
        <f t="shared" si="81"/>
        <v>10</v>
      </c>
      <c r="J73" s="154">
        <f t="shared" si="82"/>
        <v>2813.6105316220651</v>
      </c>
      <c r="K73" s="155">
        <f t="shared" si="83"/>
        <v>281.36105316220653</v>
      </c>
      <c r="L73" s="449"/>
      <c r="M73" s="154">
        <f t="shared" si="66"/>
        <v>3</v>
      </c>
      <c r="N73" s="433"/>
      <c r="O73" s="433"/>
      <c r="P73" s="95">
        <v>10</v>
      </c>
      <c r="Q73" s="152">
        <v>2796.6666666666683</v>
      </c>
      <c r="R73" s="178">
        <f t="shared" si="67"/>
        <v>279.66666666666686</v>
      </c>
      <c r="S73" s="95">
        <f t="shared" si="68"/>
        <v>5</v>
      </c>
      <c r="T73" s="436"/>
      <c r="U73" s="95">
        <v>10</v>
      </c>
      <c r="V73" s="152">
        <v>2829.8181818181815</v>
      </c>
      <c r="W73" s="178">
        <f t="shared" si="69"/>
        <v>282.98181818181814</v>
      </c>
      <c r="X73" s="95">
        <f t="shared" si="70"/>
        <v>3</v>
      </c>
      <c r="Y73" s="436"/>
      <c r="Z73" s="95">
        <v>10</v>
      </c>
      <c r="AA73" s="152">
        <v>2808.6792452830182</v>
      </c>
      <c r="AB73" s="178">
        <f t="shared" si="71"/>
        <v>280.86792452830184</v>
      </c>
      <c r="AC73" s="95">
        <f t="shared" si="72"/>
        <v>4</v>
      </c>
      <c r="AD73" s="436"/>
      <c r="AE73" s="95">
        <v>10</v>
      </c>
      <c r="AF73" s="152">
        <v>2818.5714285714275</v>
      </c>
      <c r="AG73" s="178">
        <f t="shared" si="73"/>
        <v>281.85714285714278</v>
      </c>
      <c r="AH73" s="95">
        <f t="shared" si="74"/>
        <v>5</v>
      </c>
      <c r="AI73" s="436"/>
      <c r="AJ73" s="95">
        <v>10</v>
      </c>
      <c r="AK73" s="152">
        <v>2840.9302325581389</v>
      </c>
      <c r="AL73" s="178">
        <f t="shared" si="75"/>
        <v>284.09302325581388</v>
      </c>
      <c r="AM73" s="95">
        <f t="shared" si="76"/>
        <v>4</v>
      </c>
      <c r="AN73" s="436"/>
      <c r="AO73" s="95">
        <v>10</v>
      </c>
      <c r="AP73" s="152">
        <v>2807.7777777777774</v>
      </c>
      <c r="AQ73" s="178">
        <f t="shared" si="77"/>
        <v>280.77777777777771</v>
      </c>
      <c r="AR73" s="95">
        <f t="shared" si="78"/>
        <v>3</v>
      </c>
      <c r="AS73" s="436"/>
      <c r="AT73" s="95">
        <v>10</v>
      </c>
      <c r="AU73" s="152">
        <v>2792.8301886792447</v>
      </c>
      <c r="AV73" s="178">
        <f t="shared" si="79"/>
        <v>279.28301886792445</v>
      </c>
      <c r="AW73" s="95">
        <f t="shared" si="80"/>
        <v>7</v>
      </c>
      <c r="AX73" s="436"/>
    </row>
    <row r="74" spans="2:50" hidden="1">
      <c r="B74" s="435"/>
      <c r="C74" s="95">
        <v>8</v>
      </c>
      <c r="D74" s="95" t="s">
        <v>450</v>
      </c>
      <c r="E74" s="95">
        <v>10</v>
      </c>
      <c r="F74" s="95">
        <v>3000</v>
      </c>
      <c r="G74" s="178">
        <f t="shared" si="65"/>
        <v>300</v>
      </c>
      <c r="H74" s="436"/>
      <c r="I74" s="154">
        <f t="shared" si="81"/>
        <v>10</v>
      </c>
      <c r="J74" s="154">
        <f t="shared" si="82"/>
        <v>2839.0972170686441</v>
      </c>
      <c r="K74" s="155">
        <f t="shared" si="83"/>
        <v>283.90972170686445</v>
      </c>
      <c r="L74" s="449"/>
      <c r="M74" s="154">
        <f t="shared" si="66"/>
        <v>2</v>
      </c>
      <c r="N74" s="433"/>
      <c r="O74" s="433"/>
      <c r="P74" s="95">
        <v>10</v>
      </c>
      <c r="Q74" s="152">
        <v>2793.3333333333312</v>
      </c>
      <c r="R74" s="178">
        <f t="shared" si="67"/>
        <v>279.33333333333314</v>
      </c>
      <c r="S74" s="95">
        <f t="shared" si="68"/>
        <v>6</v>
      </c>
      <c r="T74" s="436"/>
      <c r="U74" s="95">
        <v>10</v>
      </c>
      <c r="V74" s="152">
        <v>2848.3333333333312</v>
      </c>
      <c r="W74" s="178">
        <f t="shared" si="69"/>
        <v>284.83333333333314</v>
      </c>
      <c r="X74" s="95">
        <f t="shared" si="70"/>
        <v>2</v>
      </c>
      <c r="Y74" s="436"/>
      <c r="Z74" s="95">
        <v>10</v>
      </c>
      <c r="AA74" s="152">
        <v>2845.4545454545482</v>
      </c>
      <c r="AB74" s="178">
        <f t="shared" si="71"/>
        <v>284.54545454545485</v>
      </c>
      <c r="AC74" s="95">
        <f t="shared" si="72"/>
        <v>1</v>
      </c>
      <c r="AD74" s="436"/>
      <c r="AE74" s="95">
        <v>10</v>
      </c>
      <c r="AF74" s="152">
        <v>2863.2000000000007</v>
      </c>
      <c r="AG74" s="178">
        <f t="shared" si="73"/>
        <v>286.32000000000005</v>
      </c>
      <c r="AH74" s="95">
        <f t="shared" si="74"/>
        <v>2</v>
      </c>
      <c r="AI74" s="436"/>
      <c r="AJ74" s="95">
        <v>10</v>
      </c>
      <c r="AK74" s="152">
        <v>2873.3333333333348</v>
      </c>
      <c r="AL74" s="178">
        <f t="shared" si="75"/>
        <v>287.33333333333348</v>
      </c>
      <c r="AM74" s="95">
        <f t="shared" si="76"/>
        <v>2</v>
      </c>
      <c r="AN74" s="436"/>
      <c r="AO74" s="95">
        <v>10</v>
      </c>
      <c r="AP74" s="152">
        <v>2804.5714285714257</v>
      </c>
      <c r="AQ74" s="178">
        <f t="shared" si="77"/>
        <v>280.45714285714257</v>
      </c>
      <c r="AR74" s="95">
        <f t="shared" si="78"/>
        <v>4</v>
      </c>
      <c r="AS74" s="436"/>
      <c r="AT74" s="95">
        <v>10</v>
      </c>
      <c r="AU74" s="152">
        <v>2845.4545454545419</v>
      </c>
      <c r="AV74" s="178">
        <f t="shared" si="79"/>
        <v>284.54545454545416</v>
      </c>
      <c r="AW74" s="95">
        <f t="shared" si="80"/>
        <v>2</v>
      </c>
      <c r="AX74" s="436"/>
    </row>
    <row r="75" spans="2:50" hidden="1">
      <c r="B75" s="435"/>
      <c r="C75" s="95">
        <v>9</v>
      </c>
      <c r="D75" s="95" t="s">
        <v>451</v>
      </c>
      <c r="E75" s="95">
        <v>10</v>
      </c>
      <c r="F75" s="95">
        <v>3000</v>
      </c>
      <c r="G75" s="178">
        <f t="shared" si="65"/>
        <v>300</v>
      </c>
      <c r="H75" s="436"/>
      <c r="I75" s="154">
        <f t="shared" si="81"/>
        <v>10</v>
      </c>
      <c r="J75" s="154">
        <f t="shared" si="82"/>
        <v>2812.2960765489001</v>
      </c>
      <c r="K75" s="155">
        <f t="shared" si="83"/>
        <v>281.22960765489</v>
      </c>
      <c r="L75" s="449"/>
      <c r="M75" s="154">
        <f t="shared" si="66"/>
        <v>4</v>
      </c>
      <c r="N75" s="433"/>
      <c r="O75" s="433"/>
      <c r="P75" s="95">
        <v>10</v>
      </c>
      <c r="Q75" s="152">
        <v>2801.1428571428546</v>
      </c>
      <c r="R75" s="178">
        <f t="shared" si="67"/>
        <v>280.11428571428547</v>
      </c>
      <c r="S75" s="95">
        <f t="shared" si="68"/>
        <v>4</v>
      </c>
      <c r="T75" s="436"/>
      <c r="U75" s="95">
        <v>10</v>
      </c>
      <c r="V75" s="152">
        <v>2796.6666666666642</v>
      </c>
      <c r="W75" s="178">
        <f t="shared" si="69"/>
        <v>279.6666666666664</v>
      </c>
      <c r="X75" s="95">
        <f t="shared" si="70"/>
        <v>5</v>
      </c>
      <c r="Y75" s="436"/>
      <c r="Z75" s="95">
        <v>10</v>
      </c>
      <c r="AA75" s="152">
        <v>2810.6250000000032</v>
      </c>
      <c r="AB75" s="178">
        <f t="shared" si="71"/>
        <v>281.06250000000034</v>
      </c>
      <c r="AC75" s="95">
        <f t="shared" si="72"/>
        <v>3</v>
      </c>
      <c r="AD75" s="436"/>
      <c r="AE75" s="95">
        <v>10</v>
      </c>
      <c r="AF75" s="152">
        <v>2786.4000000000005</v>
      </c>
      <c r="AG75" s="178">
        <f t="shared" si="73"/>
        <v>278.64000000000004</v>
      </c>
      <c r="AH75" s="95">
        <f t="shared" si="74"/>
        <v>7</v>
      </c>
      <c r="AI75" s="436"/>
      <c r="AJ75" s="95">
        <v>10</v>
      </c>
      <c r="AK75" s="152">
        <v>2851.2000000000007</v>
      </c>
      <c r="AL75" s="178">
        <f t="shared" si="75"/>
        <v>285.12000000000006</v>
      </c>
      <c r="AM75" s="95">
        <f t="shared" si="76"/>
        <v>3</v>
      </c>
      <c r="AN75" s="436"/>
      <c r="AO75" s="95">
        <v>10</v>
      </c>
      <c r="AP75" s="152">
        <v>2827.7419354838739</v>
      </c>
      <c r="AQ75" s="178">
        <f t="shared" si="77"/>
        <v>282.77419354838742</v>
      </c>
      <c r="AR75" s="95">
        <f t="shared" si="78"/>
        <v>1</v>
      </c>
      <c r="AS75" s="436"/>
      <c r="AT75" s="283"/>
      <c r="AU75" s="284"/>
      <c r="AV75" s="285" t="str">
        <f t="shared" si="79"/>
        <v/>
      </c>
      <c r="AW75" s="283" t="str">
        <f t="shared" si="80"/>
        <v/>
      </c>
      <c r="AX75" s="436"/>
    </row>
    <row r="76" spans="2:50" hidden="1">
      <c r="B76" s="435"/>
      <c r="C76" s="95">
        <v>10</v>
      </c>
      <c r="D76" s="95" t="s">
        <v>452</v>
      </c>
      <c r="E76" s="95">
        <v>13</v>
      </c>
      <c r="F76" s="95">
        <v>2000</v>
      </c>
      <c r="G76" s="178">
        <f t="shared" si="65"/>
        <v>153.84615384615384</v>
      </c>
      <c r="H76" s="436"/>
      <c r="I76" s="154">
        <f t="shared" si="81"/>
        <v>13</v>
      </c>
      <c r="J76" s="154">
        <f t="shared" si="82"/>
        <v>1876.1508143019776</v>
      </c>
      <c r="K76" s="155">
        <f t="shared" si="83"/>
        <v>144.31929340784441</v>
      </c>
      <c r="L76" s="449"/>
      <c r="M76" s="154">
        <f t="shared" si="66"/>
        <v>12</v>
      </c>
      <c r="N76" s="433"/>
      <c r="O76" s="433"/>
      <c r="P76" s="95">
        <v>13</v>
      </c>
      <c r="Q76" s="152">
        <v>1853.1818181818182</v>
      </c>
      <c r="R76" s="178">
        <f t="shared" si="67"/>
        <v>142.55244755244755</v>
      </c>
      <c r="S76" s="95">
        <f t="shared" si="68"/>
        <v>12</v>
      </c>
      <c r="T76" s="436"/>
      <c r="U76" s="95">
        <v>13</v>
      </c>
      <c r="V76" s="152">
        <v>1858.6046511627903</v>
      </c>
      <c r="W76" s="178">
        <f t="shared" si="69"/>
        <v>142.96958855098387</v>
      </c>
      <c r="X76" s="95">
        <f t="shared" si="70"/>
        <v>12</v>
      </c>
      <c r="Y76" s="436"/>
      <c r="Z76" s="95">
        <v>13</v>
      </c>
      <c r="AA76" s="152">
        <v>1865.9999999999993</v>
      </c>
      <c r="AB76" s="178">
        <f t="shared" si="71"/>
        <v>143.53846153846149</v>
      </c>
      <c r="AC76" s="95">
        <f t="shared" si="72"/>
        <v>12</v>
      </c>
      <c r="AD76" s="436"/>
      <c r="AE76" s="95">
        <v>13</v>
      </c>
      <c r="AF76" s="152">
        <v>1904.0000000000018</v>
      </c>
      <c r="AG76" s="178">
        <f t="shared" si="73"/>
        <v>146.46153846153859</v>
      </c>
      <c r="AH76" s="95">
        <f t="shared" si="74"/>
        <v>12</v>
      </c>
      <c r="AI76" s="436"/>
      <c r="AJ76" s="95">
        <v>13</v>
      </c>
      <c r="AK76" s="152">
        <v>1897.500000000002</v>
      </c>
      <c r="AL76" s="178">
        <f t="shared" si="75"/>
        <v>145.96153846153862</v>
      </c>
      <c r="AM76" s="95">
        <f t="shared" si="76"/>
        <v>12</v>
      </c>
      <c r="AN76" s="436"/>
      <c r="AO76" s="95">
        <v>13</v>
      </c>
      <c r="AP76" s="152">
        <v>1890.7692307692298</v>
      </c>
      <c r="AQ76" s="178">
        <f t="shared" si="77"/>
        <v>145.44378698224844</v>
      </c>
      <c r="AR76" s="95">
        <f t="shared" si="78"/>
        <v>12</v>
      </c>
      <c r="AS76" s="436"/>
      <c r="AT76" s="95">
        <v>13</v>
      </c>
      <c r="AU76" s="152">
        <v>1862.9999999999993</v>
      </c>
      <c r="AV76" s="178">
        <f t="shared" si="79"/>
        <v>143.30769230769226</v>
      </c>
      <c r="AW76" s="95">
        <f t="shared" si="80"/>
        <v>11</v>
      </c>
      <c r="AX76" s="436"/>
    </row>
    <row r="77" spans="2:50" hidden="1">
      <c r="B77" s="435"/>
      <c r="C77" s="95">
        <v>11</v>
      </c>
      <c r="D77" s="95" t="s">
        <v>453</v>
      </c>
      <c r="E77" s="95">
        <v>10</v>
      </c>
      <c r="F77" s="95">
        <v>3000</v>
      </c>
      <c r="G77" s="178">
        <f t="shared" si="65"/>
        <v>300</v>
      </c>
      <c r="H77" s="436"/>
      <c r="I77" s="154">
        <f t="shared" si="81"/>
        <v>10</v>
      </c>
      <c r="J77" s="154">
        <f t="shared" si="82"/>
        <v>2796.6976146283409</v>
      </c>
      <c r="K77" s="155">
        <f t="shared" si="83"/>
        <v>279.66976146283406</v>
      </c>
      <c r="L77" s="449"/>
      <c r="M77" s="154">
        <f t="shared" si="66"/>
        <v>6</v>
      </c>
      <c r="N77" s="433"/>
      <c r="O77" s="433"/>
      <c r="P77" s="95">
        <v>10</v>
      </c>
      <c r="Q77" s="152">
        <v>2788.6567164179141</v>
      </c>
      <c r="R77" s="178">
        <f t="shared" si="67"/>
        <v>278.86567164179144</v>
      </c>
      <c r="S77" s="95">
        <f t="shared" si="68"/>
        <v>9</v>
      </c>
      <c r="T77" s="436"/>
      <c r="U77" s="95">
        <v>10</v>
      </c>
      <c r="V77" s="152">
        <v>2793.2307692307686</v>
      </c>
      <c r="W77" s="178">
        <f t="shared" si="69"/>
        <v>279.32307692307688</v>
      </c>
      <c r="X77" s="95">
        <f t="shared" si="70"/>
        <v>6</v>
      </c>
      <c r="Y77" s="436"/>
      <c r="Z77" s="95">
        <v>10</v>
      </c>
      <c r="AA77" s="152">
        <v>2791.5789473684194</v>
      </c>
      <c r="AB77" s="178">
        <f t="shared" si="71"/>
        <v>279.15789473684197</v>
      </c>
      <c r="AC77" s="95">
        <f t="shared" si="72"/>
        <v>8</v>
      </c>
      <c r="AD77" s="436"/>
      <c r="AE77" s="95">
        <v>10</v>
      </c>
      <c r="AF77" s="152">
        <v>2827.5000000000009</v>
      </c>
      <c r="AG77" s="178">
        <f t="shared" si="73"/>
        <v>282.75000000000011</v>
      </c>
      <c r="AH77" s="95">
        <f t="shared" si="74"/>
        <v>4</v>
      </c>
      <c r="AI77" s="436"/>
      <c r="AJ77" s="95">
        <v>10</v>
      </c>
      <c r="AK77" s="152">
        <v>2776.8000000000011</v>
      </c>
      <c r="AL77" s="178">
        <f t="shared" si="75"/>
        <v>277.68000000000012</v>
      </c>
      <c r="AM77" s="95">
        <f t="shared" si="76"/>
        <v>11</v>
      </c>
      <c r="AN77" s="436"/>
      <c r="AO77" s="95">
        <v>10</v>
      </c>
      <c r="AP77" s="152">
        <v>2793.8709677419379</v>
      </c>
      <c r="AQ77" s="178">
        <f t="shared" si="77"/>
        <v>279.38709677419376</v>
      </c>
      <c r="AR77" s="95">
        <f t="shared" si="78"/>
        <v>8</v>
      </c>
      <c r="AS77" s="436"/>
      <c r="AT77" s="95">
        <v>10</v>
      </c>
      <c r="AU77" s="152">
        <v>2805.2459016393436</v>
      </c>
      <c r="AV77" s="178">
        <f t="shared" si="79"/>
        <v>280.52459016393436</v>
      </c>
      <c r="AW77" s="95">
        <f t="shared" si="80"/>
        <v>5</v>
      </c>
      <c r="AX77" s="436"/>
    </row>
    <row r="78" spans="2:50" hidden="1">
      <c r="B78" s="435"/>
      <c r="C78" s="95">
        <v>12</v>
      </c>
      <c r="D78" s="95" t="s">
        <v>633</v>
      </c>
      <c r="E78" s="95">
        <v>10</v>
      </c>
      <c r="F78" s="95">
        <v>3000</v>
      </c>
      <c r="G78" s="178">
        <f t="shared" si="65"/>
        <v>300</v>
      </c>
      <c r="H78" s="436"/>
      <c r="I78" s="154">
        <f t="shared" si="81"/>
        <v>10</v>
      </c>
      <c r="J78" s="154">
        <f t="shared" si="82"/>
        <v>2794.2898686654612</v>
      </c>
      <c r="K78" s="155">
        <f t="shared" si="83"/>
        <v>279.4289868665461</v>
      </c>
      <c r="L78" s="449"/>
      <c r="M78" s="154">
        <f t="shared" si="66"/>
        <v>8</v>
      </c>
      <c r="N78" s="433"/>
      <c r="O78" s="433"/>
      <c r="P78" s="95">
        <v>10</v>
      </c>
      <c r="Q78" s="152">
        <v>2788.0701754385959</v>
      </c>
      <c r="R78" s="178">
        <f t="shared" si="67"/>
        <v>278.80701754385962</v>
      </c>
      <c r="S78" s="95">
        <f t="shared" si="68"/>
        <v>10</v>
      </c>
      <c r="T78" s="436"/>
      <c r="U78" s="95">
        <v>10</v>
      </c>
      <c r="V78" s="152">
        <v>2790.4545454545455</v>
      </c>
      <c r="W78" s="178">
        <f t="shared" si="69"/>
        <v>279.04545454545456</v>
      </c>
      <c r="X78" s="95">
        <f t="shared" si="70"/>
        <v>9</v>
      </c>
      <c r="Y78" s="436"/>
      <c r="Z78" s="95">
        <v>10</v>
      </c>
      <c r="AA78" s="152">
        <v>2793.1707317073178</v>
      </c>
      <c r="AB78" s="178">
        <f t="shared" si="71"/>
        <v>279.31707317073176</v>
      </c>
      <c r="AC78" s="95">
        <f t="shared" si="72"/>
        <v>7</v>
      </c>
      <c r="AD78" s="436"/>
      <c r="AE78" s="95">
        <v>10</v>
      </c>
      <c r="AF78" s="152">
        <v>2780.8333333333339</v>
      </c>
      <c r="AG78" s="178">
        <f t="shared" si="73"/>
        <v>278.08333333333337</v>
      </c>
      <c r="AH78" s="95">
        <f t="shared" si="74"/>
        <v>11</v>
      </c>
      <c r="AI78" s="436"/>
      <c r="AJ78" s="95">
        <v>10</v>
      </c>
      <c r="AK78" s="152">
        <v>2779.4999999999991</v>
      </c>
      <c r="AL78" s="178">
        <f t="shared" si="75"/>
        <v>277.94999999999993</v>
      </c>
      <c r="AM78" s="95">
        <f t="shared" si="76"/>
        <v>10</v>
      </c>
      <c r="AN78" s="436"/>
      <c r="AO78" s="95">
        <v>10</v>
      </c>
      <c r="AP78" s="152">
        <v>2799.9233716475092</v>
      </c>
      <c r="AQ78" s="178">
        <f t="shared" si="77"/>
        <v>279.99233716475089</v>
      </c>
      <c r="AR78" s="95">
        <f t="shared" si="78"/>
        <v>6</v>
      </c>
      <c r="AS78" s="436"/>
      <c r="AT78" s="95">
        <v>10</v>
      </c>
      <c r="AU78" s="152">
        <v>2828.0769230769247</v>
      </c>
      <c r="AV78" s="178">
        <f t="shared" si="79"/>
        <v>282.80769230769249</v>
      </c>
      <c r="AW78" s="95">
        <f t="shared" si="80"/>
        <v>3</v>
      </c>
      <c r="AX78" s="436"/>
    </row>
    <row r="79" spans="2:50" hidden="1">
      <c r="B79" s="435"/>
      <c r="C79" s="95">
        <v>13</v>
      </c>
      <c r="D79" s="95"/>
      <c r="E79" s="95"/>
      <c r="F79" s="95"/>
      <c r="G79" s="178"/>
      <c r="H79" s="436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49"/>
      <c r="M79" s="154" t="str">
        <f t="shared" si="66"/>
        <v/>
      </c>
      <c r="N79" s="433"/>
      <c r="O79" s="433"/>
      <c r="P79" s="95"/>
      <c r="Q79" s="152"/>
      <c r="R79" s="178" t="str">
        <f t="shared" si="67"/>
        <v/>
      </c>
      <c r="S79" s="95" t="str">
        <f t="shared" si="68"/>
        <v/>
      </c>
      <c r="T79" s="436"/>
      <c r="U79" s="95"/>
      <c r="V79" s="152"/>
      <c r="W79" s="178" t="str">
        <f t="shared" si="69"/>
        <v/>
      </c>
      <c r="X79" s="95" t="str">
        <f t="shared" si="70"/>
        <v/>
      </c>
      <c r="Y79" s="436"/>
      <c r="Z79" s="95"/>
      <c r="AA79" s="152"/>
      <c r="AB79" s="178" t="str">
        <f t="shared" si="71"/>
        <v/>
      </c>
      <c r="AC79" s="95" t="str">
        <f t="shared" si="72"/>
        <v/>
      </c>
      <c r="AD79" s="436"/>
      <c r="AE79" s="95"/>
      <c r="AF79" s="152"/>
      <c r="AG79" s="178" t="str">
        <f t="shared" si="73"/>
        <v/>
      </c>
      <c r="AH79" s="95" t="str">
        <f t="shared" si="74"/>
        <v/>
      </c>
      <c r="AI79" s="436"/>
      <c r="AJ79" s="95"/>
      <c r="AK79" s="152"/>
      <c r="AL79" s="178" t="str">
        <f t="shared" si="75"/>
        <v/>
      </c>
      <c r="AM79" s="95" t="str">
        <f t="shared" si="76"/>
        <v/>
      </c>
      <c r="AN79" s="436"/>
      <c r="AO79" s="95"/>
      <c r="AP79" s="152"/>
      <c r="AQ79" s="178" t="str">
        <f t="shared" si="77"/>
        <v/>
      </c>
      <c r="AR79" s="95" t="str">
        <f t="shared" si="78"/>
        <v/>
      </c>
      <c r="AS79" s="436"/>
      <c r="AT79" s="95"/>
      <c r="AU79" s="152"/>
      <c r="AV79" s="178" t="str">
        <f t="shared" si="79"/>
        <v/>
      </c>
      <c r="AW79" s="95" t="str">
        <f t="shared" si="80"/>
        <v/>
      </c>
      <c r="AX79" s="436"/>
    </row>
    <row r="80" spans="2:50" hidden="1">
      <c r="B80" s="435"/>
      <c r="C80" s="95">
        <v>14</v>
      </c>
      <c r="D80" s="95"/>
      <c r="E80" s="95"/>
      <c r="F80" s="95"/>
      <c r="G80" s="178"/>
      <c r="H80" s="436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49"/>
      <c r="M80" s="154" t="str">
        <f t="shared" si="66"/>
        <v/>
      </c>
      <c r="N80" s="433"/>
      <c r="O80" s="433"/>
      <c r="P80" s="95"/>
      <c r="Q80" s="152"/>
      <c r="R80" s="178" t="str">
        <f t="shared" si="67"/>
        <v/>
      </c>
      <c r="S80" s="95" t="str">
        <f t="shared" si="68"/>
        <v/>
      </c>
      <c r="T80" s="436"/>
      <c r="U80" s="95"/>
      <c r="V80" s="152"/>
      <c r="W80" s="178" t="str">
        <f t="shared" si="69"/>
        <v/>
      </c>
      <c r="X80" s="95" t="str">
        <f t="shared" si="70"/>
        <v/>
      </c>
      <c r="Y80" s="436"/>
      <c r="Z80" s="95"/>
      <c r="AA80" s="152"/>
      <c r="AB80" s="178" t="str">
        <f t="shared" si="71"/>
        <v/>
      </c>
      <c r="AC80" s="95" t="str">
        <f t="shared" si="72"/>
        <v/>
      </c>
      <c r="AD80" s="436"/>
      <c r="AE80" s="95"/>
      <c r="AF80" s="152"/>
      <c r="AG80" s="178" t="str">
        <f t="shared" si="73"/>
        <v/>
      </c>
      <c r="AH80" s="95" t="str">
        <f t="shared" si="74"/>
        <v/>
      </c>
      <c r="AI80" s="436"/>
      <c r="AJ80" s="95"/>
      <c r="AK80" s="152"/>
      <c r="AL80" s="178" t="str">
        <f t="shared" si="75"/>
        <v/>
      </c>
      <c r="AM80" s="95" t="str">
        <f t="shared" si="76"/>
        <v/>
      </c>
      <c r="AN80" s="436"/>
      <c r="AO80" s="95"/>
      <c r="AP80" s="152"/>
      <c r="AQ80" s="178" t="str">
        <f t="shared" si="77"/>
        <v/>
      </c>
      <c r="AR80" s="95" t="str">
        <f t="shared" si="78"/>
        <v/>
      </c>
      <c r="AS80" s="436"/>
      <c r="AT80" s="95"/>
      <c r="AU80" s="152"/>
      <c r="AV80" s="178" t="str">
        <f t="shared" si="79"/>
        <v/>
      </c>
      <c r="AW80" s="95" t="str">
        <f t="shared" si="80"/>
        <v/>
      </c>
      <c r="AX80" s="436"/>
    </row>
    <row r="81" spans="2:50" hidden="1">
      <c r="B81" s="435"/>
      <c r="C81" s="95">
        <v>15</v>
      </c>
      <c r="D81" s="95"/>
      <c r="E81" s="95"/>
      <c r="F81" s="95"/>
      <c r="G81" s="178"/>
      <c r="H81" s="436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49"/>
      <c r="M81" s="154" t="str">
        <f t="shared" si="66"/>
        <v/>
      </c>
      <c r="N81" s="433"/>
      <c r="O81" s="433"/>
      <c r="P81" s="95"/>
      <c r="Q81" s="152"/>
      <c r="R81" s="178" t="str">
        <f t="shared" si="67"/>
        <v/>
      </c>
      <c r="S81" s="95" t="str">
        <f t="shared" si="68"/>
        <v/>
      </c>
      <c r="T81" s="436"/>
      <c r="U81" s="95"/>
      <c r="V81" s="152"/>
      <c r="W81" s="178" t="str">
        <f t="shared" si="69"/>
        <v/>
      </c>
      <c r="X81" s="95" t="str">
        <f t="shared" si="70"/>
        <v/>
      </c>
      <c r="Y81" s="436"/>
      <c r="Z81" s="95"/>
      <c r="AA81" s="152"/>
      <c r="AB81" s="178" t="str">
        <f t="shared" si="71"/>
        <v/>
      </c>
      <c r="AC81" s="95" t="str">
        <f t="shared" si="72"/>
        <v/>
      </c>
      <c r="AD81" s="436"/>
      <c r="AE81" s="95"/>
      <c r="AF81" s="152"/>
      <c r="AG81" s="178" t="str">
        <f t="shared" si="73"/>
        <v/>
      </c>
      <c r="AH81" s="95" t="str">
        <f t="shared" si="74"/>
        <v/>
      </c>
      <c r="AI81" s="436"/>
      <c r="AJ81" s="95"/>
      <c r="AK81" s="152"/>
      <c r="AL81" s="178" t="str">
        <f t="shared" si="75"/>
        <v/>
      </c>
      <c r="AM81" s="95" t="str">
        <f t="shared" si="76"/>
        <v/>
      </c>
      <c r="AN81" s="436"/>
      <c r="AO81" s="95"/>
      <c r="AP81" s="152"/>
      <c r="AQ81" s="178" t="str">
        <f t="shared" si="77"/>
        <v/>
      </c>
      <c r="AR81" s="95" t="str">
        <f t="shared" si="78"/>
        <v/>
      </c>
      <c r="AS81" s="436"/>
      <c r="AT81" s="95"/>
      <c r="AU81" s="152"/>
      <c r="AV81" s="178" t="str">
        <f t="shared" si="79"/>
        <v/>
      </c>
      <c r="AW81" s="95" t="str">
        <f t="shared" si="80"/>
        <v/>
      </c>
      <c r="AX81" s="436"/>
    </row>
    <row r="82" spans="2:50" ht="15.75" hidden="1">
      <c r="B82" s="443" t="s">
        <v>167</v>
      </c>
      <c r="C82" s="444"/>
      <c r="D82" s="444"/>
      <c r="E82" s="444"/>
      <c r="F82" s="444"/>
      <c r="G82" s="444"/>
      <c r="H82" s="444"/>
      <c r="I82" s="151"/>
      <c r="J82" s="151"/>
      <c r="K82" s="151"/>
      <c r="L82" s="151"/>
      <c r="M82" s="151"/>
      <c r="N82" s="433" t="s">
        <v>159</v>
      </c>
      <c r="O82" s="446" t="s">
        <v>106</v>
      </c>
      <c r="P82" s="448">
        <v>45895</v>
      </c>
      <c r="Q82" s="435"/>
      <c r="R82" s="435"/>
      <c r="S82" s="435"/>
      <c r="T82" s="435"/>
      <c r="U82" s="448">
        <v>45896</v>
      </c>
      <c r="V82" s="435"/>
      <c r="W82" s="435"/>
      <c r="X82" s="435"/>
      <c r="Y82" s="435"/>
      <c r="Z82" s="448">
        <v>45897</v>
      </c>
      <c r="AA82" s="435"/>
      <c r="AB82" s="435"/>
      <c r="AC82" s="435"/>
      <c r="AD82" s="435"/>
      <c r="AE82" s="448">
        <v>45898</v>
      </c>
      <c r="AF82" s="435"/>
      <c r="AG82" s="435"/>
      <c r="AH82" s="435"/>
      <c r="AI82" s="435"/>
      <c r="AJ82" s="448">
        <v>45899</v>
      </c>
      <c r="AK82" s="435"/>
      <c r="AL82" s="435"/>
      <c r="AM82" s="435"/>
      <c r="AN82" s="435"/>
      <c r="AO82" s="448">
        <v>45900</v>
      </c>
      <c r="AP82" s="435"/>
      <c r="AQ82" s="435"/>
      <c r="AR82" s="435"/>
      <c r="AS82" s="435"/>
      <c r="AT82" s="448">
        <v>45901</v>
      </c>
      <c r="AU82" s="435"/>
      <c r="AV82" s="435"/>
      <c r="AW82" s="435"/>
      <c r="AX82" s="435"/>
    </row>
    <row r="83" spans="2:50" ht="15.75" hidden="1">
      <c r="B83" s="445"/>
      <c r="C83" s="445"/>
      <c r="D83" s="445"/>
      <c r="E83" s="445"/>
      <c r="F83" s="445"/>
      <c r="G83" s="445"/>
      <c r="H83" s="445"/>
      <c r="I83" s="151"/>
      <c r="J83" s="151"/>
      <c r="K83" s="151"/>
      <c r="L83" s="151"/>
      <c r="M83" s="151"/>
      <c r="N83" s="433"/>
      <c r="O83" s="447"/>
      <c r="P83" s="448" t="s">
        <v>120</v>
      </c>
      <c r="Q83" s="435"/>
      <c r="R83" s="435"/>
      <c r="S83" s="435"/>
      <c r="T83" s="435"/>
      <c r="U83" s="448" t="s">
        <v>114</v>
      </c>
      <c r="V83" s="435"/>
      <c r="W83" s="435"/>
      <c r="X83" s="435"/>
      <c r="Y83" s="435"/>
      <c r="Z83" s="448" t="s">
        <v>115</v>
      </c>
      <c r="AA83" s="435"/>
      <c r="AB83" s="435"/>
      <c r="AC83" s="435"/>
      <c r="AD83" s="435"/>
      <c r="AE83" s="448" t="s">
        <v>116</v>
      </c>
      <c r="AF83" s="435"/>
      <c r="AG83" s="435"/>
      <c r="AH83" s="435"/>
      <c r="AI83" s="435"/>
      <c r="AJ83" s="448" t="s">
        <v>117</v>
      </c>
      <c r="AK83" s="435"/>
      <c r="AL83" s="435"/>
      <c r="AM83" s="435"/>
      <c r="AN83" s="435"/>
      <c r="AO83" s="448" t="s">
        <v>118</v>
      </c>
      <c r="AP83" s="435"/>
      <c r="AQ83" s="435"/>
      <c r="AR83" s="435"/>
      <c r="AS83" s="435"/>
      <c r="AT83" s="448" t="s">
        <v>119</v>
      </c>
      <c r="AU83" s="435"/>
      <c r="AV83" s="435"/>
      <c r="AW83" s="435"/>
      <c r="AX83" s="435"/>
    </row>
    <row r="84" spans="2:50" hidden="1">
      <c r="B84" s="433" t="s">
        <v>155</v>
      </c>
      <c r="C84" s="433" t="s">
        <v>147</v>
      </c>
      <c r="D84" s="433"/>
      <c r="E84" s="433" t="s">
        <v>149</v>
      </c>
      <c r="F84" s="433"/>
      <c r="G84" s="433"/>
      <c r="H84" s="440" t="s">
        <v>156</v>
      </c>
      <c r="I84" s="434" t="s">
        <v>225</v>
      </c>
      <c r="J84" s="434"/>
      <c r="K84" s="434"/>
      <c r="L84" s="434" t="s">
        <v>156</v>
      </c>
      <c r="M84" s="434" t="s">
        <v>168</v>
      </c>
      <c r="N84" s="433"/>
      <c r="O84" s="433" t="s">
        <v>158</v>
      </c>
      <c r="P84" s="430" t="s">
        <v>152</v>
      </c>
      <c r="Q84" s="431"/>
      <c r="R84" s="431"/>
      <c r="S84" s="432"/>
      <c r="T84" s="433" t="s">
        <v>156</v>
      </c>
      <c r="U84" s="430" t="s">
        <v>152</v>
      </c>
      <c r="V84" s="431"/>
      <c r="W84" s="431"/>
      <c r="X84" s="432"/>
      <c r="Y84" s="433" t="s">
        <v>156</v>
      </c>
      <c r="Z84" s="430" t="s">
        <v>152</v>
      </c>
      <c r="AA84" s="431"/>
      <c r="AB84" s="431"/>
      <c r="AC84" s="432"/>
      <c r="AD84" s="433" t="s">
        <v>156</v>
      </c>
      <c r="AE84" s="430" t="s">
        <v>152</v>
      </c>
      <c r="AF84" s="431"/>
      <c r="AG84" s="431"/>
      <c r="AH84" s="432"/>
      <c r="AI84" s="433" t="s">
        <v>156</v>
      </c>
      <c r="AJ84" s="430" t="s">
        <v>152</v>
      </c>
      <c r="AK84" s="431"/>
      <c r="AL84" s="431"/>
      <c r="AM84" s="432"/>
      <c r="AN84" s="433" t="s">
        <v>156</v>
      </c>
      <c r="AO84" s="430" t="s">
        <v>152</v>
      </c>
      <c r="AP84" s="431"/>
      <c r="AQ84" s="431"/>
      <c r="AR84" s="432"/>
      <c r="AS84" s="433" t="s">
        <v>156</v>
      </c>
      <c r="AT84" s="430" t="s">
        <v>152</v>
      </c>
      <c r="AU84" s="431"/>
      <c r="AV84" s="431"/>
      <c r="AW84" s="432"/>
      <c r="AX84" s="433" t="s">
        <v>156</v>
      </c>
    </row>
    <row r="85" spans="2:50" hidden="1">
      <c r="B85" s="433"/>
      <c r="C85" s="433"/>
      <c r="D85" s="433"/>
      <c r="E85" s="433" t="s">
        <v>148</v>
      </c>
      <c r="F85" s="433"/>
      <c r="G85" s="433"/>
      <c r="H85" s="441"/>
      <c r="I85" s="434" t="s">
        <v>148</v>
      </c>
      <c r="J85" s="434"/>
      <c r="K85" s="434"/>
      <c r="L85" s="434"/>
      <c r="M85" s="434"/>
      <c r="N85" s="433"/>
      <c r="O85" s="433"/>
      <c r="P85" s="430" t="s">
        <v>153</v>
      </c>
      <c r="Q85" s="431"/>
      <c r="R85" s="431"/>
      <c r="S85" s="432"/>
      <c r="T85" s="433"/>
      <c r="U85" s="430" t="s">
        <v>153</v>
      </c>
      <c r="V85" s="431"/>
      <c r="W85" s="431"/>
      <c r="X85" s="432"/>
      <c r="Y85" s="433"/>
      <c r="Z85" s="430" t="s">
        <v>153</v>
      </c>
      <c r="AA85" s="431"/>
      <c r="AB85" s="431"/>
      <c r="AC85" s="432"/>
      <c r="AD85" s="433"/>
      <c r="AE85" s="430" t="s">
        <v>153</v>
      </c>
      <c r="AF85" s="431"/>
      <c r="AG85" s="431"/>
      <c r="AH85" s="432"/>
      <c r="AI85" s="433"/>
      <c r="AJ85" s="430" t="s">
        <v>153</v>
      </c>
      <c r="AK85" s="431"/>
      <c r="AL85" s="431"/>
      <c r="AM85" s="432"/>
      <c r="AN85" s="433"/>
      <c r="AO85" s="430" t="s">
        <v>153</v>
      </c>
      <c r="AP85" s="431"/>
      <c r="AQ85" s="431"/>
      <c r="AR85" s="432"/>
      <c r="AS85" s="433"/>
      <c r="AT85" s="430" t="s">
        <v>153</v>
      </c>
      <c r="AU85" s="431"/>
      <c r="AV85" s="431"/>
      <c r="AW85" s="432"/>
      <c r="AX85" s="433"/>
    </row>
    <row r="86" spans="2:50" hidden="1">
      <c r="B86" s="433"/>
      <c r="C86" s="433"/>
      <c r="D86" s="433"/>
      <c r="E86" s="94" t="s">
        <v>150</v>
      </c>
      <c r="F86" s="94" t="s">
        <v>151</v>
      </c>
      <c r="G86" s="94" t="s">
        <v>154</v>
      </c>
      <c r="H86" s="442"/>
      <c r="I86" s="153" t="s">
        <v>150</v>
      </c>
      <c r="J86" s="153" t="s">
        <v>151</v>
      </c>
      <c r="K86" s="153" t="s">
        <v>154</v>
      </c>
      <c r="L86" s="434"/>
      <c r="M86" s="434"/>
      <c r="N86" s="433"/>
      <c r="O86" s="433"/>
      <c r="P86" s="94" t="s">
        <v>150</v>
      </c>
      <c r="Q86" s="94" t="s">
        <v>151</v>
      </c>
      <c r="R86" s="94" t="s">
        <v>154</v>
      </c>
      <c r="S86" s="94" t="s">
        <v>168</v>
      </c>
      <c r="T86" s="433"/>
      <c r="U86" s="94" t="s">
        <v>150</v>
      </c>
      <c r="V86" s="94" t="s">
        <v>151</v>
      </c>
      <c r="W86" s="94" t="s">
        <v>154</v>
      </c>
      <c r="X86" s="94" t="s">
        <v>168</v>
      </c>
      <c r="Y86" s="433"/>
      <c r="Z86" s="94" t="s">
        <v>150</v>
      </c>
      <c r="AA86" s="94" t="s">
        <v>151</v>
      </c>
      <c r="AB86" s="94" t="s">
        <v>154</v>
      </c>
      <c r="AC86" s="94" t="s">
        <v>168</v>
      </c>
      <c r="AD86" s="433"/>
      <c r="AE86" s="94" t="s">
        <v>150</v>
      </c>
      <c r="AF86" s="94" t="s">
        <v>151</v>
      </c>
      <c r="AG86" s="94" t="s">
        <v>154</v>
      </c>
      <c r="AH86" s="94" t="s">
        <v>168</v>
      </c>
      <c r="AI86" s="433"/>
      <c r="AJ86" s="94" t="s">
        <v>150</v>
      </c>
      <c r="AK86" s="94" t="s">
        <v>151</v>
      </c>
      <c r="AL86" s="94" t="s">
        <v>154</v>
      </c>
      <c r="AM86" s="94" t="s">
        <v>168</v>
      </c>
      <c r="AN86" s="433"/>
      <c r="AO86" s="94" t="s">
        <v>150</v>
      </c>
      <c r="AP86" s="94" t="s">
        <v>151</v>
      </c>
      <c r="AQ86" s="94" t="s">
        <v>154</v>
      </c>
      <c r="AR86" s="94" t="s">
        <v>168</v>
      </c>
      <c r="AS86" s="433"/>
      <c r="AT86" s="94" t="s">
        <v>150</v>
      </c>
      <c r="AU86" s="94" t="s">
        <v>151</v>
      </c>
      <c r="AV86" s="94" t="s">
        <v>154</v>
      </c>
      <c r="AW86" s="94" t="s">
        <v>168</v>
      </c>
      <c r="AX86" s="433"/>
    </row>
    <row r="87" spans="2:50" hidden="1">
      <c r="B87" s="435" t="s">
        <v>235</v>
      </c>
      <c r="C87" s="95">
        <v>1</v>
      </c>
      <c r="D87" s="95" t="s">
        <v>443</v>
      </c>
      <c r="E87" s="95">
        <v>10</v>
      </c>
      <c r="F87" s="95">
        <v>3000</v>
      </c>
      <c r="G87" s="178">
        <f>F87/E87</f>
        <v>300</v>
      </c>
      <c r="H87" s="457">
        <f>AVERAGE(G87:G101)</f>
        <v>286.71328671328672</v>
      </c>
      <c r="I87" s="154">
        <f>IFERROR(AVERAGE(P87,U87,Z87,AE87,AJ87,AO87,AT87),"")</f>
        <v>10</v>
      </c>
      <c r="J87" s="154">
        <f t="shared" ref="J87:J89" si="84">IFERROR(AVERAGE(Q87,V87,AA87,AF87,AK87,AP87,AU87),"")</f>
        <v>2809.9010232675978</v>
      </c>
      <c r="K87" s="155">
        <f t="shared" ref="K87:K89" si="85">IFERROR(AVERAGE(R87,W87,AB87,AG87,AL87,AQ87,AV87),"")</f>
        <v>280.99010232675977</v>
      </c>
      <c r="L87" s="449">
        <f>IFERROR(AVERAGE(K87:K101),"-")</f>
        <v>270.04091406362619</v>
      </c>
      <c r="M87" s="154">
        <f>IFERROR(RANK(K87, K$87:K$101),"")</f>
        <v>7</v>
      </c>
      <c r="N87" s="433"/>
      <c r="O87" s="433"/>
      <c r="P87" s="95">
        <v>10</v>
      </c>
      <c r="Q87" s="152">
        <v>2797.4436090225563</v>
      </c>
      <c r="R87" s="178">
        <f>IFERROR(Q87/P87,"")</f>
        <v>279.74436090225561</v>
      </c>
      <c r="S87" s="95">
        <f>IFERROR(RANK(R87, R$87:R$101),"")</f>
        <v>9</v>
      </c>
      <c r="T87" s="436">
        <f>AVERAGE(R87:R101)</f>
        <v>269.12212078074566</v>
      </c>
      <c r="U87" s="95">
        <v>10</v>
      </c>
      <c r="V87" s="152">
        <v>2812.1538461538457</v>
      </c>
      <c r="W87" s="178">
        <f>IFERROR(V87/U87,"")</f>
        <v>281.21538461538455</v>
      </c>
      <c r="X87" s="95">
        <f>IFERROR(RANK(W87, W$87:W$101),"")</f>
        <v>9</v>
      </c>
      <c r="Y87" s="436">
        <f>AVERAGE(W87:W101)</f>
        <v>270.66628048448479</v>
      </c>
      <c r="Z87" s="95">
        <v>10</v>
      </c>
      <c r="AA87" s="152">
        <v>2809.9999999999991</v>
      </c>
      <c r="AB87" s="178">
        <f>IFERROR(AA87/Z87,"")</f>
        <v>280.99999999999989</v>
      </c>
      <c r="AC87" s="95">
        <f>IFERROR(RANK(AB87, AB$87:AB$101),"")</f>
        <v>5</v>
      </c>
      <c r="AD87" s="436">
        <f>AVERAGE(AB87:AB101)</f>
        <v>269.43649463588497</v>
      </c>
      <c r="AE87" s="95">
        <v>10</v>
      </c>
      <c r="AF87" s="152">
        <v>2812.9411764705883</v>
      </c>
      <c r="AG87" s="178">
        <f>IFERROR(AF87/AE87,"")</f>
        <v>281.29411764705884</v>
      </c>
      <c r="AH87" s="95">
        <f>IFERROR(RANK(AG87, AG$87:AG$101),"")</f>
        <v>6</v>
      </c>
      <c r="AI87" s="436">
        <f>AVERAGE(AG87:AG101)</f>
        <v>270.34415848960163</v>
      </c>
      <c r="AJ87" s="95">
        <v>10</v>
      </c>
      <c r="AK87" s="152">
        <v>2805.1485148514848</v>
      </c>
      <c r="AL87" s="178">
        <f>IFERROR(AK87/AJ87,"")</f>
        <v>280.51485148514848</v>
      </c>
      <c r="AM87" s="95">
        <f>IFERROR(RANK(AL87, AL$87:AL$101),"")</f>
        <v>7</v>
      </c>
      <c r="AN87" s="436">
        <f>AVERAGE(AL87:AL101)</f>
        <v>269.28309345902835</v>
      </c>
      <c r="AO87" s="95">
        <v>10</v>
      </c>
      <c r="AP87" s="152">
        <v>2804.9936143039604</v>
      </c>
      <c r="AQ87" s="178">
        <f>IFERROR(AP87/AO87,"")</f>
        <v>280.49936143039605</v>
      </c>
      <c r="AR87" s="95">
        <f>IFERROR(RANK(AQ87, AQ$87:AQ$101),"")</f>
        <v>8</v>
      </c>
      <c r="AS87" s="436">
        <f>AVERAGE(AQ87:AQ101)</f>
        <v>270.02190338063059</v>
      </c>
      <c r="AT87" s="95">
        <v>10</v>
      </c>
      <c r="AU87" s="152">
        <v>2826.6264020707517</v>
      </c>
      <c r="AV87" s="178">
        <f>IFERROR(AU87/AT87,"")</f>
        <v>282.66264020707519</v>
      </c>
      <c r="AW87" s="95">
        <f>IFERROR(RANK(AV87, AV$87:AV$101),"")</f>
        <v>7</v>
      </c>
      <c r="AX87" s="436">
        <f>AVERAGE(AV87:AV101)</f>
        <v>271.41234721500757</v>
      </c>
    </row>
    <row r="88" spans="2:50" hidden="1">
      <c r="B88" s="435"/>
      <c r="C88" s="95">
        <v>2</v>
      </c>
      <c r="D88" s="95" t="s">
        <v>444</v>
      </c>
      <c r="E88" s="95">
        <v>10</v>
      </c>
      <c r="F88" s="95">
        <v>3000</v>
      </c>
      <c r="G88" s="178">
        <f t="shared" ref="G88:G97" si="86">F88/E88</f>
        <v>300</v>
      </c>
      <c r="H88" s="458"/>
      <c r="I88" s="154">
        <f t="shared" ref="I88:I89" si="87">IFERROR(AVERAGE(P88,U88,Z88,AE88,AJ88,AO88,AT88),"")</f>
        <v>10</v>
      </c>
      <c r="J88" s="154">
        <f t="shared" si="84"/>
        <v>2807.8893608018766</v>
      </c>
      <c r="K88" s="155">
        <f t="shared" si="85"/>
        <v>280.78893608018763</v>
      </c>
      <c r="L88" s="449"/>
      <c r="M88" s="154">
        <f t="shared" ref="M88:M101" si="88">IFERROR(RANK(K88, K$87:K$101),"")</f>
        <v>9</v>
      </c>
      <c r="N88" s="433"/>
      <c r="O88" s="433"/>
      <c r="P88" s="95">
        <v>10</v>
      </c>
      <c r="Q88" s="152">
        <v>2805.283018867925</v>
      </c>
      <c r="R88" s="178">
        <f t="shared" ref="R88:R101" si="89">IFERROR(Q88/P88,"")</f>
        <v>280.52830188679252</v>
      </c>
      <c r="S88" s="95">
        <f t="shared" ref="S88:S101" si="90">IFERROR(RANK(R88, R$87:R$101),"")</f>
        <v>8</v>
      </c>
      <c r="T88" s="436"/>
      <c r="U88" s="95">
        <v>10</v>
      </c>
      <c r="V88" s="152">
        <v>2820.5940594059407</v>
      </c>
      <c r="W88" s="178">
        <f t="shared" ref="W88:W101" si="91">IFERROR(V88/U88,"")</f>
        <v>282.05940594059405</v>
      </c>
      <c r="X88" s="95">
        <f t="shared" ref="X88:X101" si="92">IFERROR(RANK(W88, W$87:W$101),"")</f>
        <v>5</v>
      </c>
      <c r="Y88" s="436"/>
      <c r="Z88" s="95">
        <v>10</v>
      </c>
      <c r="AA88" s="152">
        <v>2804.242424242424</v>
      </c>
      <c r="AB88" s="178">
        <f t="shared" ref="AB88:AB101" si="93">IFERROR(AA88/Z88,"")</f>
        <v>280.42424242424238</v>
      </c>
      <c r="AC88" s="95">
        <f t="shared" ref="AC88:AC101" si="94">IFERROR(RANK(AB88, AB$87:AB$101),"")</f>
        <v>7</v>
      </c>
      <c r="AD88" s="436"/>
      <c r="AE88" s="95">
        <v>10</v>
      </c>
      <c r="AF88" s="152">
        <v>2797.037037037036</v>
      </c>
      <c r="AG88" s="178">
        <f t="shared" ref="AG88:AG101" si="95">IFERROR(AF88/AE88,"")</f>
        <v>279.70370370370358</v>
      </c>
      <c r="AH88" s="95">
        <f t="shared" ref="AH88:AH101" si="96">IFERROR(RANK(AG88, AG$87:AG$101),"")</f>
        <v>9</v>
      </c>
      <c r="AI88" s="436"/>
      <c r="AJ88" s="95">
        <v>10</v>
      </c>
      <c r="AK88" s="152">
        <v>2797.8571428571418</v>
      </c>
      <c r="AL88" s="178">
        <f t="shared" ref="AL88:AL101" si="97">IFERROR(AK88/AJ88,"")</f>
        <v>279.78571428571416</v>
      </c>
      <c r="AM88" s="95">
        <f t="shared" ref="AM88:AM101" si="98">IFERROR(RANK(AL88, AL$87:AL$101),"")</f>
        <v>9</v>
      </c>
      <c r="AN88" s="436"/>
      <c r="AO88" s="95">
        <v>10</v>
      </c>
      <c r="AP88" s="152">
        <v>2806.9090909090905</v>
      </c>
      <c r="AQ88" s="178">
        <f t="shared" ref="AQ88:AQ101" si="99">IFERROR(AP88/AO88,"")</f>
        <v>280.69090909090903</v>
      </c>
      <c r="AR88" s="95">
        <f t="shared" ref="AR88:AR101" si="100">IFERROR(RANK(AQ88, AQ$87:AQ$101),"")</f>
        <v>7</v>
      </c>
      <c r="AS88" s="436"/>
      <c r="AT88" s="95">
        <v>10</v>
      </c>
      <c r="AU88" s="152">
        <v>2823.3027522935777</v>
      </c>
      <c r="AV88" s="178">
        <f t="shared" ref="AV88:AV101" si="101">IFERROR(AU88/AT88,"")</f>
        <v>282.33027522935777</v>
      </c>
      <c r="AW88" s="95">
        <f t="shared" ref="AW88:AW101" si="102">IFERROR(RANK(AV88, AV$87:AV$101),"")</f>
        <v>8</v>
      </c>
      <c r="AX88" s="436"/>
    </row>
    <row r="89" spans="2:50" hidden="1">
      <c r="B89" s="435"/>
      <c r="C89" s="95">
        <v>3</v>
      </c>
      <c r="D89" s="95" t="s">
        <v>445</v>
      </c>
      <c r="E89" s="95">
        <v>10</v>
      </c>
      <c r="F89" s="95">
        <v>3000</v>
      </c>
      <c r="G89" s="178">
        <f t="shared" si="86"/>
        <v>300</v>
      </c>
      <c r="H89" s="458"/>
      <c r="I89" s="154">
        <f t="shared" si="87"/>
        <v>10</v>
      </c>
      <c r="J89" s="154">
        <f t="shared" si="84"/>
        <v>2806.2696371001575</v>
      </c>
      <c r="K89" s="155">
        <f t="shared" si="85"/>
        <v>280.62696371001579</v>
      </c>
      <c r="L89" s="449"/>
      <c r="M89" s="154">
        <f t="shared" si="88"/>
        <v>10</v>
      </c>
      <c r="N89" s="433"/>
      <c r="O89" s="433"/>
      <c r="P89" s="95">
        <v>10</v>
      </c>
      <c r="Q89" s="152">
        <v>2815.7999999999988</v>
      </c>
      <c r="R89" s="178">
        <f t="shared" si="89"/>
        <v>281.57999999999987</v>
      </c>
      <c r="S89" s="95">
        <f t="shared" si="90"/>
        <v>6</v>
      </c>
      <c r="T89" s="436"/>
      <c r="U89" s="95">
        <v>10</v>
      </c>
      <c r="V89" s="152">
        <v>2811.2500000000009</v>
      </c>
      <c r="W89" s="178">
        <f t="shared" si="91"/>
        <v>281.12500000000011</v>
      </c>
      <c r="X89" s="95">
        <f t="shared" si="92"/>
        <v>10</v>
      </c>
      <c r="Y89" s="436"/>
      <c r="Z89" s="95">
        <v>10</v>
      </c>
      <c r="AA89" s="152">
        <v>2799.1304347826085</v>
      </c>
      <c r="AB89" s="178">
        <f t="shared" si="93"/>
        <v>279.91304347826087</v>
      </c>
      <c r="AC89" s="95">
        <f t="shared" si="94"/>
        <v>9</v>
      </c>
      <c r="AD89" s="436"/>
      <c r="AE89" s="95">
        <v>10</v>
      </c>
      <c r="AF89" s="152">
        <v>2797.4025974025985</v>
      </c>
      <c r="AG89" s="178">
        <f t="shared" si="95"/>
        <v>279.74025974025983</v>
      </c>
      <c r="AH89" s="95">
        <f t="shared" si="96"/>
        <v>8</v>
      </c>
      <c r="AI89" s="436"/>
      <c r="AJ89" s="95">
        <v>10</v>
      </c>
      <c r="AK89" s="152">
        <v>2808.6075949367105</v>
      </c>
      <c r="AL89" s="178">
        <f t="shared" si="97"/>
        <v>280.86075949367103</v>
      </c>
      <c r="AM89" s="95">
        <f t="shared" si="98"/>
        <v>6</v>
      </c>
      <c r="AN89" s="436"/>
      <c r="AO89" s="95">
        <v>10</v>
      </c>
      <c r="AP89" s="152">
        <v>2793.4615384615377</v>
      </c>
      <c r="AQ89" s="178">
        <f t="shared" si="99"/>
        <v>279.34615384615375</v>
      </c>
      <c r="AR89" s="95">
        <f t="shared" si="100"/>
        <v>10</v>
      </c>
      <c r="AS89" s="436"/>
      <c r="AT89" s="95">
        <v>10</v>
      </c>
      <c r="AU89" s="152">
        <v>2818.2352941176482</v>
      </c>
      <c r="AV89" s="178">
        <f t="shared" si="101"/>
        <v>281.82352941176481</v>
      </c>
      <c r="AW89" s="95">
        <f t="shared" si="102"/>
        <v>10</v>
      </c>
      <c r="AX89" s="436"/>
    </row>
    <row r="90" spans="2:50" hidden="1">
      <c r="B90" s="435"/>
      <c r="C90" s="95">
        <v>4</v>
      </c>
      <c r="D90" s="95" t="s">
        <v>446</v>
      </c>
      <c r="E90" s="95">
        <v>10</v>
      </c>
      <c r="F90" s="95">
        <v>3000</v>
      </c>
      <c r="G90" s="178">
        <f t="shared" si="86"/>
        <v>300</v>
      </c>
      <c r="H90" s="458"/>
      <c r="I90" s="154">
        <f>IFERROR(AVERAGE(P90,U90,Z90,AE90,AJ90,AO90,AT90),"")</f>
        <v>10</v>
      </c>
      <c r="J90" s="154">
        <f>IFERROR(AVERAGE(Q90,V90,AA90,AF90,AK90,AP90,AU90),"")</f>
        <v>2828.7875303204132</v>
      </c>
      <c r="K90" s="155">
        <f>IFERROR(AVERAGE(R90,W90,AB90,AG90,AL90,AQ90,AV90),"")</f>
        <v>282.87875303204135</v>
      </c>
      <c r="L90" s="449"/>
      <c r="M90" s="154">
        <f t="shared" si="88"/>
        <v>4</v>
      </c>
      <c r="N90" s="433"/>
      <c r="O90" s="433"/>
      <c r="P90" s="95">
        <v>10</v>
      </c>
      <c r="Q90" s="152">
        <v>2829.473684210524</v>
      </c>
      <c r="R90" s="178">
        <f t="shared" si="89"/>
        <v>282.94736842105237</v>
      </c>
      <c r="S90" s="95">
        <f t="shared" si="90"/>
        <v>2</v>
      </c>
      <c r="T90" s="436"/>
      <c r="U90" s="95">
        <v>10</v>
      </c>
      <c r="V90" s="152">
        <v>2851.578947368419</v>
      </c>
      <c r="W90" s="178">
        <f t="shared" si="91"/>
        <v>285.15789473684191</v>
      </c>
      <c r="X90" s="95">
        <f t="shared" si="92"/>
        <v>2</v>
      </c>
      <c r="Y90" s="436"/>
      <c r="Z90" s="95">
        <v>10</v>
      </c>
      <c r="AA90" s="152">
        <v>2802.6315789473661</v>
      </c>
      <c r="AB90" s="178">
        <f t="shared" si="93"/>
        <v>280.26315789473659</v>
      </c>
      <c r="AC90" s="95">
        <f t="shared" si="94"/>
        <v>8</v>
      </c>
      <c r="AD90" s="436"/>
      <c r="AE90" s="95">
        <v>10</v>
      </c>
      <c r="AF90" s="152">
        <v>2835.8823529411729</v>
      </c>
      <c r="AG90" s="178">
        <f t="shared" si="95"/>
        <v>283.58823529411728</v>
      </c>
      <c r="AH90" s="95">
        <f t="shared" si="96"/>
        <v>3</v>
      </c>
      <c r="AI90" s="436"/>
      <c r="AJ90" s="95">
        <v>10</v>
      </c>
      <c r="AK90" s="152">
        <v>2826.486486486484</v>
      </c>
      <c r="AL90" s="178">
        <f t="shared" si="97"/>
        <v>282.64864864864842</v>
      </c>
      <c r="AM90" s="95">
        <f t="shared" si="98"/>
        <v>3</v>
      </c>
      <c r="AN90" s="436"/>
      <c r="AO90" s="95">
        <v>10</v>
      </c>
      <c r="AP90" s="152">
        <v>2818.5365853658527</v>
      </c>
      <c r="AQ90" s="178">
        <f t="shared" si="99"/>
        <v>281.85365853658527</v>
      </c>
      <c r="AR90" s="95">
        <f t="shared" si="100"/>
        <v>5</v>
      </c>
      <c r="AS90" s="436"/>
      <c r="AT90" s="95">
        <v>10</v>
      </c>
      <c r="AU90" s="152">
        <v>2836.9230769230753</v>
      </c>
      <c r="AV90" s="178">
        <f t="shared" si="101"/>
        <v>283.69230769230751</v>
      </c>
      <c r="AW90" s="95">
        <f t="shared" si="102"/>
        <v>5</v>
      </c>
      <c r="AX90" s="436"/>
    </row>
    <row r="91" spans="2:50" hidden="1">
      <c r="B91" s="435"/>
      <c r="C91" s="95">
        <v>5</v>
      </c>
      <c r="D91" s="95" t="s">
        <v>447</v>
      </c>
      <c r="E91" s="95">
        <v>10</v>
      </c>
      <c r="F91" s="95">
        <v>3000</v>
      </c>
      <c r="G91" s="178">
        <f t="shared" si="86"/>
        <v>300</v>
      </c>
      <c r="H91" s="458"/>
      <c r="I91" s="154">
        <f t="shared" ref="I91:I101" si="103">IFERROR(AVERAGE(P91,U91,Z91,AE91,AJ91,AO91,AT91),"")</f>
        <v>10</v>
      </c>
      <c r="J91" s="154">
        <f t="shared" ref="J91:J101" si="104">IFERROR(AVERAGE(Q91,V91,AA91,AF91,AK91,AP91,AU91),"")</f>
        <v>2872.9171955863685</v>
      </c>
      <c r="K91" s="155">
        <f t="shared" ref="K91:K101" si="105">IFERROR(AVERAGE(R91,W91,AB91,AG91,AL91,AQ91,AV91),"")</f>
        <v>287.29171955863688</v>
      </c>
      <c r="L91" s="449"/>
      <c r="M91" s="154">
        <f t="shared" si="88"/>
        <v>1</v>
      </c>
      <c r="N91" s="433"/>
      <c r="O91" s="433"/>
      <c r="P91" s="95">
        <v>10</v>
      </c>
      <c r="Q91" s="152">
        <v>2820</v>
      </c>
      <c r="R91" s="178">
        <f t="shared" si="89"/>
        <v>282</v>
      </c>
      <c r="S91" s="95">
        <f t="shared" si="90"/>
        <v>5</v>
      </c>
      <c r="T91" s="436"/>
      <c r="U91" s="95">
        <v>10</v>
      </c>
      <c r="V91" s="152">
        <v>2907.272727272727</v>
      </c>
      <c r="W91" s="178">
        <f t="shared" si="91"/>
        <v>290.72727272727269</v>
      </c>
      <c r="X91" s="95">
        <f t="shared" si="92"/>
        <v>1</v>
      </c>
      <c r="Y91" s="436"/>
      <c r="Z91" s="95">
        <v>10</v>
      </c>
      <c r="AA91" s="152">
        <v>2865.0000000000032</v>
      </c>
      <c r="AB91" s="178">
        <f t="shared" si="93"/>
        <v>286.50000000000034</v>
      </c>
      <c r="AC91" s="95">
        <f t="shared" si="94"/>
        <v>1</v>
      </c>
      <c r="AD91" s="436"/>
      <c r="AE91" s="95">
        <v>10</v>
      </c>
      <c r="AF91" s="152">
        <v>2927.3684210526294</v>
      </c>
      <c r="AG91" s="178">
        <f t="shared" si="95"/>
        <v>292.73684210526295</v>
      </c>
      <c r="AH91" s="95">
        <f t="shared" si="96"/>
        <v>1</v>
      </c>
      <c r="AI91" s="436"/>
      <c r="AJ91" s="95">
        <v>10</v>
      </c>
      <c r="AK91" s="152">
        <v>2797.1428571428564</v>
      </c>
      <c r="AL91" s="178">
        <f t="shared" si="97"/>
        <v>279.71428571428567</v>
      </c>
      <c r="AM91" s="95">
        <f t="shared" si="98"/>
        <v>10</v>
      </c>
      <c r="AN91" s="436"/>
      <c r="AO91" s="95">
        <v>10</v>
      </c>
      <c r="AP91" s="152">
        <v>2900.0000000000009</v>
      </c>
      <c r="AQ91" s="178">
        <f t="shared" si="99"/>
        <v>290.00000000000011</v>
      </c>
      <c r="AR91" s="95">
        <f t="shared" si="100"/>
        <v>1</v>
      </c>
      <c r="AS91" s="436"/>
      <c r="AT91" s="95">
        <v>10</v>
      </c>
      <c r="AU91" s="152">
        <v>2893.6363636363635</v>
      </c>
      <c r="AV91" s="178">
        <f t="shared" si="101"/>
        <v>289.36363636363637</v>
      </c>
      <c r="AW91" s="95">
        <f t="shared" si="102"/>
        <v>1</v>
      </c>
      <c r="AX91" s="436"/>
    </row>
    <row r="92" spans="2:50" hidden="1">
      <c r="B92" s="435"/>
      <c r="C92" s="95">
        <v>6</v>
      </c>
      <c r="D92" s="95" t="s">
        <v>448</v>
      </c>
      <c r="E92" s="95">
        <v>10</v>
      </c>
      <c r="F92" s="95">
        <v>3000</v>
      </c>
      <c r="G92" s="178">
        <f t="shared" si="86"/>
        <v>300</v>
      </c>
      <c r="H92" s="458"/>
      <c r="I92" s="154">
        <f t="shared" si="103"/>
        <v>10</v>
      </c>
      <c r="J92" s="154">
        <f t="shared" si="104"/>
        <v>2809.7824063622065</v>
      </c>
      <c r="K92" s="155">
        <f t="shared" si="105"/>
        <v>280.97824063622068</v>
      </c>
      <c r="L92" s="449"/>
      <c r="M92" s="154">
        <f t="shared" si="88"/>
        <v>8</v>
      </c>
      <c r="N92" s="433"/>
      <c r="O92" s="433"/>
      <c r="P92" s="95">
        <v>10</v>
      </c>
      <c r="Q92" s="152">
        <v>2824.4776119402982</v>
      </c>
      <c r="R92" s="178">
        <f t="shared" si="89"/>
        <v>282.44776119402979</v>
      </c>
      <c r="S92" s="95">
        <f t="shared" si="90"/>
        <v>3</v>
      </c>
      <c r="T92" s="436"/>
      <c r="U92" s="95">
        <v>10</v>
      </c>
      <c r="V92" s="152">
        <v>2819.090909090909</v>
      </c>
      <c r="W92" s="178">
        <f t="shared" si="91"/>
        <v>281.90909090909088</v>
      </c>
      <c r="X92" s="95">
        <f t="shared" si="92"/>
        <v>7</v>
      </c>
      <c r="Y92" s="436"/>
      <c r="Z92" s="95">
        <v>10</v>
      </c>
      <c r="AA92" s="152">
        <v>2795.2380952380945</v>
      </c>
      <c r="AB92" s="178">
        <f t="shared" si="93"/>
        <v>279.52380952380946</v>
      </c>
      <c r="AC92" s="95">
        <f t="shared" si="94"/>
        <v>10</v>
      </c>
      <c r="AD92" s="436"/>
      <c r="AE92" s="95">
        <v>10</v>
      </c>
      <c r="AF92" s="152">
        <v>2796.4285714285693</v>
      </c>
      <c r="AG92" s="178">
        <f t="shared" si="95"/>
        <v>279.64285714285694</v>
      </c>
      <c r="AH92" s="95">
        <f t="shared" si="96"/>
        <v>10</v>
      </c>
      <c r="AI92" s="436"/>
      <c r="AJ92" s="95">
        <v>10</v>
      </c>
      <c r="AK92" s="152">
        <v>2798.2758620689638</v>
      </c>
      <c r="AL92" s="178">
        <f t="shared" si="97"/>
        <v>279.8275862068964</v>
      </c>
      <c r="AM92" s="95">
        <f t="shared" si="98"/>
        <v>8</v>
      </c>
      <c r="AN92" s="436"/>
      <c r="AO92" s="95">
        <v>10</v>
      </c>
      <c r="AP92" s="152">
        <v>2812.3943661971834</v>
      </c>
      <c r="AQ92" s="178">
        <f t="shared" si="99"/>
        <v>281.23943661971833</v>
      </c>
      <c r="AR92" s="95">
        <f t="shared" si="100"/>
        <v>6</v>
      </c>
      <c r="AS92" s="436"/>
      <c r="AT92" s="95">
        <v>10</v>
      </c>
      <c r="AU92" s="152">
        <v>2822.5714285714289</v>
      </c>
      <c r="AV92" s="178">
        <f t="shared" si="101"/>
        <v>282.25714285714287</v>
      </c>
      <c r="AW92" s="95">
        <f t="shared" si="102"/>
        <v>9</v>
      </c>
      <c r="AX92" s="436"/>
    </row>
    <row r="93" spans="2:50" hidden="1">
      <c r="B93" s="435"/>
      <c r="C93" s="95">
        <v>7</v>
      </c>
      <c r="D93" s="95" t="s">
        <v>449</v>
      </c>
      <c r="E93" s="95">
        <v>10</v>
      </c>
      <c r="F93" s="95">
        <v>3000</v>
      </c>
      <c r="G93" s="178">
        <f t="shared" si="86"/>
        <v>300</v>
      </c>
      <c r="H93" s="458"/>
      <c r="I93" s="154">
        <f t="shared" si="103"/>
        <v>10</v>
      </c>
      <c r="J93" s="154">
        <f t="shared" si="104"/>
        <v>2825.5549937415117</v>
      </c>
      <c r="K93" s="155">
        <f t="shared" si="105"/>
        <v>282.55549937415111</v>
      </c>
      <c r="L93" s="449"/>
      <c r="M93" s="154">
        <f t="shared" si="88"/>
        <v>5</v>
      </c>
      <c r="N93" s="433"/>
      <c r="O93" s="433"/>
      <c r="P93" s="95">
        <v>10</v>
      </c>
      <c r="Q93" s="152">
        <v>2830.3846153846148</v>
      </c>
      <c r="R93" s="178">
        <f t="shared" si="89"/>
        <v>283.03846153846149</v>
      </c>
      <c r="S93" s="95">
        <f t="shared" si="90"/>
        <v>1</v>
      </c>
      <c r="T93" s="436"/>
      <c r="U93" s="95">
        <v>10</v>
      </c>
      <c r="V93" s="152">
        <v>2819.9999999999995</v>
      </c>
      <c r="W93" s="178">
        <f t="shared" si="91"/>
        <v>281.99999999999994</v>
      </c>
      <c r="X93" s="95">
        <f t="shared" si="92"/>
        <v>6</v>
      </c>
      <c r="Y93" s="436"/>
      <c r="Z93" s="95">
        <v>10</v>
      </c>
      <c r="AA93" s="152">
        <v>2807.3076923076915</v>
      </c>
      <c r="AB93" s="178">
        <f t="shared" si="93"/>
        <v>280.73076923076917</v>
      </c>
      <c r="AC93" s="95">
        <f t="shared" si="94"/>
        <v>6</v>
      </c>
      <c r="AD93" s="436"/>
      <c r="AE93" s="95">
        <v>10</v>
      </c>
      <c r="AF93" s="152">
        <v>2828</v>
      </c>
      <c r="AG93" s="178">
        <f t="shared" si="95"/>
        <v>282.8</v>
      </c>
      <c r="AH93" s="95">
        <f t="shared" si="96"/>
        <v>5</v>
      </c>
      <c r="AI93" s="436"/>
      <c r="AJ93" s="95">
        <v>10</v>
      </c>
      <c r="AK93" s="152">
        <v>2814.8936170212769</v>
      </c>
      <c r="AL93" s="178">
        <f t="shared" si="97"/>
        <v>281.48936170212767</v>
      </c>
      <c r="AM93" s="95">
        <f t="shared" si="98"/>
        <v>5</v>
      </c>
      <c r="AN93" s="436"/>
      <c r="AO93" s="95">
        <v>10</v>
      </c>
      <c r="AP93" s="152">
        <v>2825.0847457627119</v>
      </c>
      <c r="AQ93" s="178">
        <f t="shared" si="99"/>
        <v>282.50847457627117</v>
      </c>
      <c r="AR93" s="95">
        <f t="shared" si="100"/>
        <v>4</v>
      </c>
      <c r="AS93" s="436"/>
      <c r="AT93" s="95">
        <v>10</v>
      </c>
      <c r="AU93" s="152">
        <v>2853.2142857142858</v>
      </c>
      <c r="AV93" s="178">
        <f t="shared" si="101"/>
        <v>285.32142857142856</v>
      </c>
      <c r="AW93" s="95">
        <f t="shared" si="102"/>
        <v>2</v>
      </c>
      <c r="AX93" s="436"/>
    </row>
    <row r="94" spans="2:50" hidden="1">
      <c r="B94" s="435"/>
      <c r="C94" s="95">
        <v>8</v>
      </c>
      <c r="D94" s="95" t="s">
        <v>450</v>
      </c>
      <c r="E94" s="95">
        <v>10</v>
      </c>
      <c r="F94" s="95">
        <v>3000</v>
      </c>
      <c r="G94" s="178">
        <f t="shared" si="86"/>
        <v>300</v>
      </c>
      <c r="H94" s="458"/>
      <c r="I94" s="154">
        <f t="shared" si="103"/>
        <v>10</v>
      </c>
      <c r="J94" s="154">
        <f t="shared" si="104"/>
        <v>2836.5970439006492</v>
      </c>
      <c r="K94" s="155">
        <f t="shared" si="105"/>
        <v>283.65970439006486</v>
      </c>
      <c r="L94" s="449"/>
      <c r="M94" s="154">
        <f t="shared" si="88"/>
        <v>2</v>
      </c>
      <c r="N94" s="433"/>
      <c r="O94" s="433"/>
      <c r="P94" s="95">
        <v>10</v>
      </c>
      <c r="Q94" s="152">
        <v>2809.090909090909</v>
      </c>
      <c r="R94" s="178">
        <f t="shared" si="89"/>
        <v>280.90909090909088</v>
      </c>
      <c r="S94" s="95">
        <f t="shared" si="90"/>
        <v>7</v>
      </c>
      <c r="T94" s="436"/>
      <c r="U94" s="95">
        <v>10</v>
      </c>
      <c r="V94" s="152">
        <v>2843.6363636363635</v>
      </c>
      <c r="W94" s="178">
        <f t="shared" si="91"/>
        <v>284.36363636363637</v>
      </c>
      <c r="X94" s="95">
        <f t="shared" si="92"/>
        <v>3</v>
      </c>
      <c r="Y94" s="436"/>
      <c r="Z94" s="95">
        <v>10</v>
      </c>
      <c r="AA94" s="152">
        <v>2837.4193548387088</v>
      </c>
      <c r="AB94" s="178">
        <f t="shared" si="93"/>
        <v>283.74193548387086</v>
      </c>
      <c r="AC94" s="95">
        <f t="shared" si="94"/>
        <v>2</v>
      </c>
      <c r="AD94" s="436"/>
      <c r="AE94" s="95">
        <v>10</v>
      </c>
      <c r="AF94" s="152">
        <v>2811.1111111111127</v>
      </c>
      <c r="AG94" s="178">
        <f t="shared" si="95"/>
        <v>281.11111111111126</v>
      </c>
      <c r="AH94" s="95">
        <f t="shared" si="96"/>
        <v>7</v>
      </c>
      <c r="AI94" s="436"/>
      <c r="AJ94" s="95">
        <v>10</v>
      </c>
      <c r="AK94" s="152">
        <v>2855.9999999999986</v>
      </c>
      <c r="AL94" s="178">
        <f t="shared" si="97"/>
        <v>285.59999999999985</v>
      </c>
      <c r="AM94" s="95">
        <f t="shared" si="98"/>
        <v>1</v>
      </c>
      <c r="AN94" s="436"/>
      <c r="AO94" s="95">
        <v>10</v>
      </c>
      <c r="AP94" s="152">
        <v>2868.3333333333339</v>
      </c>
      <c r="AQ94" s="178">
        <f t="shared" si="99"/>
        <v>286.83333333333337</v>
      </c>
      <c r="AR94" s="95">
        <f t="shared" si="100"/>
        <v>2</v>
      </c>
      <c r="AS94" s="436"/>
      <c r="AT94" s="95">
        <v>10</v>
      </c>
      <c r="AU94" s="152">
        <v>2830.588235294118</v>
      </c>
      <c r="AV94" s="178">
        <f t="shared" si="101"/>
        <v>283.05882352941182</v>
      </c>
      <c r="AW94" s="95">
        <f t="shared" si="102"/>
        <v>6</v>
      </c>
      <c r="AX94" s="436"/>
    </row>
    <row r="95" spans="2:50" hidden="1">
      <c r="B95" s="435"/>
      <c r="C95" s="95">
        <v>9</v>
      </c>
      <c r="D95" s="95" t="s">
        <v>452</v>
      </c>
      <c r="E95" s="95">
        <v>13</v>
      </c>
      <c r="F95" s="95">
        <v>2000</v>
      </c>
      <c r="G95" s="178">
        <f t="shared" si="86"/>
        <v>153.84615384615384</v>
      </c>
      <c r="H95" s="458"/>
      <c r="I95" s="154">
        <f t="shared" si="103"/>
        <v>13</v>
      </c>
      <c r="J95" s="154">
        <f t="shared" si="104"/>
        <v>1888.5811487822134</v>
      </c>
      <c r="K95" s="155">
        <f t="shared" si="105"/>
        <v>145.27547298324717</v>
      </c>
      <c r="L95" s="449"/>
      <c r="M95" s="154">
        <f t="shared" si="88"/>
        <v>11</v>
      </c>
      <c r="N95" s="433"/>
      <c r="O95" s="433"/>
      <c r="P95" s="95">
        <v>13</v>
      </c>
      <c r="Q95" s="152">
        <v>1889.2307692307684</v>
      </c>
      <c r="R95" s="178">
        <f t="shared" si="89"/>
        <v>145.32544378698219</v>
      </c>
      <c r="S95" s="95">
        <f t="shared" si="90"/>
        <v>11</v>
      </c>
      <c r="T95" s="436"/>
      <c r="U95" s="95">
        <v>13</v>
      </c>
      <c r="V95" s="152">
        <v>1872.3076923076912</v>
      </c>
      <c r="W95" s="178">
        <f t="shared" si="91"/>
        <v>144.02366863905317</v>
      </c>
      <c r="X95" s="95">
        <f t="shared" si="92"/>
        <v>11</v>
      </c>
      <c r="Y95" s="436"/>
      <c r="Z95" s="95">
        <v>13</v>
      </c>
      <c r="AA95" s="152">
        <v>1906.2857142857124</v>
      </c>
      <c r="AB95" s="178">
        <f t="shared" si="93"/>
        <v>146.63736263736249</v>
      </c>
      <c r="AC95" s="95">
        <f t="shared" si="94"/>
        <v>11</v>
      </c>
      <c r="AD95" s="436"/>
      <c r="AE95" s="95">
        <v>13</v>
      </c>
      <c r="AF95" s="152">
        <v>1882.941176470586</v>
      </c>
      <c r="AG95" s="178">
        <f t="shared" si="95"/>
        <v>144.84162895927585</v>
      </c>
      <c r="AH95" s="95">
        <f t="shared" si="96"/>
        <v>11</v>
      </c>
      <c r="AI95" s="436"/>
      <c r="AJ95" s="95">
        <v>13</v>
      </c>
      <c r="AK95" s="152">
        <v>1891.6666666666652</v>
      </c>
      <c r="AL95" s="178">
        <f t="shared" si="97"/>
        <v>145.51282051282038</v>
      </c>
      <c r="AM95" s="95">
        <f t="shared" si="98"/>
        <v>11</v>
      </c>
      <c r="AN95" s="436"/>
      <c r="AO95" s="95">
        <v>13</v>
      </c>
      <c r="AP95" s="152">
        <v>1876.0975609756092</v>
      </c>
      <c r="AQ95" s="178">
        <f t="shared" si="99"/>
        <v>144.31519699812378</v>
      </c>
      <c r="AR95" s="95">
        <f t="shared" si="100"/>
        <v>11</v>
      </c>
      <c r="AS95" s="436"/>
      <c r="AT95" s="95">
        <v>13</v>
      </c>
      <c r="AU95" s="152">
        <v>1901.5384615384605</v>
      </c>
      <c r="AV95" s="178">
        <f t="shared" si="101"/>
        <v>146.27218934911235</v>
      </c>
      <c r="AW95" s="95">
        <f t="shared" si="102"/>
        <v>11</v>
      </c>
      <c r="AX95" s="436"/>
    </row>
    <row r="96" spans="2:50" hidden="1">
      <c r="B96" s="435"/>
      <c r="C96" s="95">
        <v>10</v>
      </c>
      <c r="D96" s="95" t="s">
        <v>453</v>
      </c>
      <c r="E96" s="95">
        <v>10</v>
      </c>
      <c r="F96" s="95">
        <v>3000</v>
      </c>
      <c r="G96" s="178">
        <f t="shared" si="86"/>
        <v>300</v>
      </c>
      <c r="H96" s="458"/>
      <c r="I96" s="154">
        <f t="shared" si="103"/>
        <v>10</v>
      </c>
      <c r="J96" s="154">
        <f t="shared" si="104"/>
        <v>2828.8981891179678</v>
      </c>
      <c r="K96" s="155">
        <f t="shared" si="105"/>
        <v>282.88981891179674</v>
      </c>
      <c r="L96" s="449"/>
      <c r="M96" s="154">
        <f t="shared" si="88"/>
        <v>3</v>
      </c>
      <c r="N96" s="433"/>
      <c r="O96" s="433"/>
      <c r="P96" s="95">
        <v>10</v>
      </c>
      <c r="Q96" s="152">
        <v>2823.10344827586</v>
      </c>
      <c r="R96" s="178">
        <f t="shared" si="89"/>
        <v>282.31034482758599</v>
      </c>
      <c r="S96" s="95">
        <f t="shared" si="90"/>
        <v>4</v>
      </c>
      <c r="T96" s="436"/>
      <c r="U96" s="95">
        <v>10</v>
      </c>
      <c r="V96" s="152">
        <v>2833.6842105263177</v>
      </c>
      <c r="W96" s="178">
        <f t="shared" si="91"/>
        <v>283.36842105263179</v>
      </c>
      <c r="X96" s="95">
        <f t="shared" si="92"/>
        <v>4</v>
      </c>
      <c r="Y96" s="436"/>
      <c r="Z96" s="95">
        <v>10</v>
      </c>
      <c r="AA96" s="152">
        <v>2818.8679245283033</v>
      </c>
      <c r="AB96" s="178">
        <f t="shared" si="93"/>
        <v>281.88679245283032</v>
      </c>
      <c r="AC96" s="95">
        <f t="shared" si="94"/>
        <v>4</v>
      </c>
      <c r="AD96" s="436"/>
      <c r="AE96" s="95">
        <v>10</v>
      </c>
      <c r="AF96" s="152">
        <v>2850.6382978723409</v>
      </c>
      <c r="AG96" s="178">
        <f t="shared" si="95"/>
        <v>285.06382978723411</v>
      </c>
      <c r="AH96" s="95">
        <f t="shared" si="96"/>
        <v>2</v>
      </c>
      <c r="AI96" s="436"/>
      <c r="AJ96" s="95">
        <v>10</v>
      </c>
      <c r="AK96" s="152">
        <v>2841.6000000000008</v>
      </c>
      <c r="AL96" s="178">
        <f t="shared" si="97"/>
        <v>284.16000000000008</v>
      </c>
      <c r="AM96" s="95">
        <f t="shared" si="98"/>
        <v>2</v>
      </c>
      <c r="AN96" s="436"/>
      <c r="AO96" s="95">
        <v>10</v>
      </c>
      <c r="AP96" s="152">
        <v>2796.3934426229498</v>
      </c>
      <c r="AQ96" s="178">
        <f t="shared" si="99"/>
        <v>279.63934426229497</v>
      </c>
      <c r="AR96" s="95">
        <f t="shared" si="100"/>
        <v>9</v>
      </c>
      <c r="AS96" s="436"/>
      <c r="AT96" s="95">
        <v>10</v>
      </c>
      <c r="AU96" s="152">
        <v>2837.9999999999986</v>
      </c>
      <c r="AV96" s="178">
        <f t="shared" si="101"/>
        <v>283.79999999999984</v>
      </c>
      <c r="AW96" s="95">
        <f t="shared" si="102"/>
        <v>4</v>
      </c>
      <c r="AX96" s="436"/>
    </row>
    <row r="97" spans="2:50" hidden="1">
      <c r="B97" s="435"/>
      <c r="C97" s="95">
        <v>11</v>
      </c>
      <c r="D97" s="95" t="s">
        <v>633</v>
      </c>
      <c r="E97" s="95">
        <v>10</v>
      </c>
      <c r="F97" s="95">
        <v>3000</v>
      </c>
      <c r="G97" s="178">
        <f t="shared" si="86"/>
        <v>300</v>
      </c>
      <c r="H97" s="458"/>
      <c r="I97" s="154">
        <f t="shared" si="103"/>
        <v>10</v>
      </c>
      <c r="J97" s="154">
        <f t="shared" si="104"/>
        <v>2825.1484369676646</v>
      </c>
      <c r="K97" s="155">
        <f t="shared" si="105"/>
        <v>282.51484369676643</v>
      </c>
      <c r="L97" s="449"/>
      <c r="M97" s="154">
        <f t="shared" si="88"/>
        <v>6</v>
      </c>
      <c r="N97" s="433"/>
      <c r="O97" s="433"/>
      <c r="P97" s="95">
        <v>10</v>
      </c>
      <c r="Q97" s="152">
        <v>2795.1219512195112</v>
      </c>
      <c r="R97" s="178">
        <f t="shared" si="89"/>
        <v>279.51219512195109</v>
      </c>
      <c r="S97" s="95">
        <f t="shared" si="90"/>
        <v>10</v>
      </c>
      <c r="T97" s="436"/>
      <c r="U97" s="95">
        <v>10</v>
      </c>
      <c r="V97" s="152">
        <v>2813.793103448274</v>
      </c>
      <c r="W97" s="178">
        <f t="shared" si="91"/>
        <v>281.37931034482739</v>
      </c>
      <c r="X97" s="95">
        <f t="shared" si="92"/>
        <v>8</v>
      </c>
      <c r="Y97" s="436"/>
      <c r="Z97" s="95">
        <v>10</v>
      </c>
      <c r="AA97" s="152">
        <v>2831.8032786885237</v>
      </c>
      <c r="AB97" s="178">
        <f t="shared" si="93"/>
        <v>283.18032786885237</v>
      </c>
      <c r="AC97" s="95">
        <f t="shared" si="94"/>
        <v>3</v>
      </c>
      <c r="AD97" s="436"/>
      <c r="AE97" s="95">
        <v>10</v>
      </c>
      <c r="AF97" s="152">
        <v>2832.6315789473706</v>
      </c>
      <c r="AG97" s="178">
        <f t="shared" si="95"/>
        <v>283.26315789473705</v>
      </c>
      <c r="AH97" s="95">
        <f t="shared" si="96"/>
        <v>4</v>
      </c>
      <c r="AI97" s="436"/>
      <c r="AJ97" s="95">
        <v>10</v>
      </c>
      <c r="AK97" s="152">
        <v>2819.9999999999995</v>
      </c>
      <c r="AL97" s="178">
        <f t="shared" si="97"/>
        <v>281.99999999999994</v>
      </c>
      <c r="AM97" s="95">
        <f t="shared" si="98"/>
        <v>4</v>
      </c>
      <c r="AN97" s="436"/>
      <c r="AO97" s="95">
        <v>10</v>
      </c>
      <c r="AP97" s="152">
        <v>2833.1506849315074</v>
      </c>
      <c r="AQ97" s="178">
        <f t="shared" si="99"/>
        <v>283.31506849315076</v>
      </c>
      <c r="AR97" s="95">
        <f t="shared" si="100"/>
        <v>3</v>
      </c>
      <c r="AS97" s="436"/>
      <c r="AT97" s="95">
        <v>10</v>
      </c>
      <c r="AU97" s="152">
        <v>2849.5384615384646</v>
      </c>
      <c r="AV97" s="178">
        <f t="shared" si="101"/>
        <v>284.95384615384648</v>
      </c>
      <c r="AW97" s="95">
        <f t="shared" si="102"/>
        <v>3</v>
      </c>
      <c r="AX97" s="436"/>
    </row>
    <row r="98" spans="2:50" hidden="1">
      <c r="B98" s="435"/>
      <c r="C98" s="95">
        <v>12</v>
      </c>
      <c r="D98" s="95"/>
      <c r="E98" s="95"/>
      <c r="F98" s="95"/>
      <c r="G98" s="178"/>
      <c r="H98" s="458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49"/>
      <c r="M98" s="154" t="str">
        <f t="shared" si="88"/>
        <v/>
      </c>
      <c r="N98" s="433"/>
      <c r="O98" s="433"/>
      <c r="P98" s="95"/>
      <c r="Q98" s="152"/>
      <c r="R98" s="178" t="str">
        <f t="shared" si="89"/>
        <v/>
      </c>
      <c r="S98" s="95" t="str">
        <f t="shared" si="90"/>
        <v/>
      </c>
      <c r="T98" s="436"/>
      <c r="U98" s="95"/>
      <c r="V98" s="152"/>
      <c r="W98" s="178" t="str">
        <f t="shared" si="91"/>
        <v/>
      </c>
      <c r="X98" s="95" t="str">
        <f t="shared" si="92"/>
        <v/>
      </c>
      <c r="Y98" s="436"/>
      <c r="Z98" s="95"/>
      <c r="AA98" s="152"/>
      <c r="AB98" s="178" t="str">
        <f t="shared" si="93"/>
        <v/>
      </c>
      <c r="AC98" s="95" t="str">
        <f t="shared" si="94"/>
        <v/>
      </c>
      <c r="AD98" s="436"/>
      <c r="AE98" s="95"/>
      <c r="AF98" s="152"/>
      <c r="AG98" s="178" t="str">
        <f t="shared" si="95"/>
        <v/>
      </c>
      <c r="AH98" s="95" t="str">
        <f t="shared" si="96"/>
        <v/>
      </c>
      <c r="AI98" s="436"/>
      <c r="AJ98" s="95"/>
      <c r="AK98" s="152"/>
      <c r="AL98" s="178" t="str">
        <f t="shared" si="97"/>
        <v/>
      </c>
      <c r="AM98" s="95" t="str">
        <f t="shared" si="98"/>
        <v/>
      </c>
      <c r="AN98" s="436"/>
      <c r="AO98" s="95"/>
      <c r="AP98" s="152"/>
      <c r="AQ98" s="178" t="str">
        <f t="shared" si="99"/>
        <v/>
      </c>
      <c r="AR98" s="95" t="str">
        <f t="shared" si="100"/>
        <v/>
      </c>
      <c r="AS98" s="436"/>
      <c r="AT98" s="95"/>
      <c r="AU98" s="152"/>
      <c r="AV98" s="178" t="str">
        <f t="shared" si="101"/>
        <v/>
      </c>
      <c r="AW98" s="95" t="str">
        <f t="shared" si="102"/>
        <v/>
      </c>
      <c r="AX98" s="436"/>
    </row>
    <row r="99" spans="2:50" hidden="1">
      <c r="B99" s="435"/>
      <c r="C99" s="95">
        <v>13</v>
      </c>
      <c r="D99" s="95"/>
      <c r="E99" s="95"/>
      <c r="F99" s="95"/>
      <c r="G99" s="95"/>
      <c r="H99" s="458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49"/>
      <c r="M99" s="154" t="str">
        <f t="shared" si="88"/>
        <v/>
      </c>
      <c r="N99" s="433"/>
      <c r="O99" s="433"/>
      <c r="P99" s="95"/>
      <c r="Q99" s="152"/>
      <c r="R99" s="178" t="str">
        <f t="shared" si="89"/>
        <v/>
      </c>
      <c r="S99" s="95" t="str">
        <f t="shared" si="90"/>
        <v/>
      </c>
      <c r="T99" s="436"/>
      <c r="U99" s="95"/>
      <c r="V99" s="152"/>
      <c r="W99" s="178" t="str">
        <f t="shared" si="91"/>
        <v/>
      </c>
      <c r="X99" s="95" t="str">
        <f t="shared" si="92"/>
        <v/>
      </c>
      <c r="Y99" s="436"/>
      <c r="Z99" s="95"/>
      <c r="AA99" s="152"/>
      <c r="AB99" s="178" t="str">
        <f t="shared" si="93"/>
        <v/>
      </c>
      <c r="AC99" s="95" t="str">
        <f t="shared" si="94"/>
        <v/>
      </c>
      <c r="AD99" s="436"/>
      <c r="AE99" s="95"/>
      <c r="AF99" s="152"/>
      <c r="AG99" s="178" t="str">
        <f t="shared" si="95"/>
        <v/>
      </c>
      <c r="AH99" s="95" t="str">
        <f t="shared" si="96"/>
        <v/>
      </c>
      <c r="AI99" s="436"/>
      <c r="AJ99" s="95"/>
      <c r="AK99" s="152"/>
      <c r="AL99" s="178" t="str">
        <f t="shared" si="97"/>
        <v/>
      </c>
      <c r="AM99" s="95" t="str">
        <f t="shared" si="98"/>
        <v/>
      </c>
      <c r="AN99" s="436"/>
      <c r="AO99" s="95"/>
      <c r="AP99" s="152"/>
      <c r="AQ99" s="178" t="str">
        <f t="shared" si="99"/>
        <v/>
      </c>
      <c r="AR99" s="95" t="str">
        <f t="shared" si="100"/>
        <v/>
      </c>
      <c r="AS99" s="436"/>
      <c r="AT99" s="95"/>
      <c r="AU99" s="152"/>
      <c r="AV99" s="178" t="str">
        <f t="shared" si="101"/>
        <v/>
      </c>
      <c r="AW99" s="95" t="str">
        <f t="shared" si="102"/>
        <v/>
      </c>
      <c r="AX99" s="436"/>
    </row>
    <row r="100" spans="2:50" hidden="1">
      <c r="B100" s="435"/>
      <c r="C100" s="95">
        <v>14</v>
      </c>
      <c r="D100" s="95"/>
      <c r="E100" s="95"/>
      <c r="F100" s="95"/>
      <c r="G100" s="95"/>
      <c r="H100" s="458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49"/>
      <c r="M100" s="154" t="str">
        <f t="shared" si="88"/>
        <v/>
      </c>
      <c r="N100" s="433"/>
      <c r="O100" s="433"/>
      <c r="P100" s="95"/>
      <c r="Q100" s="152"/>
      <c r="R100" s="178" t="str">
        <f t="shared" si="89"/>
        <v/>
      </c>
      <c r="S100" s="95" t="str">
        <f t="shared" si="90"/>
        <v/>
      </c>
      <c r="T100" s="436"/>
      <c r="U100" s="95"/>
      <c r="V100" s="152"/>
      <c r="W100" s="178" t="str">
        <f t="shared" si="91"/>
        <v/>
      </c>
      <c r="X100" s="95" t="str">
        <f t="shared" si="92"/>
        <v/>
      </c>
      <c r="Y100" s="436"/>
      <c r="Z100" s="95"/>
      <c r="AA100" s="152"/>
      <c r="AB100" s="178" t="str">
        <f t="shared" si="93"/>
        <v/>
      </c>
      <c r="AC100" s="95" t="str">
        <f t="shared" si="94"/>
        <v/>
      </c>
      <c r="AD100" s="436"/>
      <c r="AE100" s="95"/>
      <c r="AF100" s="152"/>
      <c r="AG100" s="178" t="str">
        <f t="shared" si="95"/>
        <v/>
      </c>
      <c r="AH100" s="95" t="str">
        <f t="shared" si="96"/>
        <v/>
      </c>
      <c r="AI100" s="436"/>
      <c r="AJ100" s="95"/>
      <c r="AK100" s="152"/>
      <c r="AL100" s="178" t="str">
        <f t="shared" si="97"/>
        <v/>
      </c>
      <c r="AM100" s="95" t="str">
        <f t="shared" si="98"/>
        <v/>
      </c>
      <c r="AN100" s="436"/>
      <c r="AO100" s="95"/>
      <c r="AP100" s="152"/>
      <c r="AQ100" s="178" t="str">
        <f t="shared" si="99"/>
        <v/>
      </c>
      <c r="AR100" s="95" t="str">
        <f t="shared" si="100"/>
        <v/>
      </c>
      <c r="AS100" s="436"/>
      <c r="AT100" s="95"/>
      <c r="AU100" s="152"/>
      <c r="AV100" s="178" t="str">
        <f t="shared" si="101"/>
        <v/>
      </c>
      <c r="AW100" s="95" t="str">
        <f t="shared" si="102"/>
        <v/>
      </c>
      <c r="AX100" s="436"/>
    </row>
    <row r="101" spans="2:50" hidden="1">
      <c r="B101" s="435"/>
      <c r="C101" s="95">
        <v>15</v>
      </c>
      <c r="D101" s="95"/>
      <c r="E101" s="95"/>
      <c r="F101" s="95"/>
      <c r="G101" s="95"/>
      <c r="H101" s="459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49"/>
      <c r="M101" s="154" t="str">
        <f t="shared" si="88"/>
        <v/>
      </c>
      <c r="N101" s="433"/>
      <c r="O101" s="433"/>
      <c r="P101" s="95"/>
      <c r="Q101" s="152"/>
      <c r="R101" s="178" t="str">
        <f t="shared" si="89"/>
        <v/>
      </c>
      <c r="S101" s="95" t="str">
        <f t="shared" si="90"/>
        <v/>
      </c>
      <c r="T101" s="436"/>
      <c r="U101" s="95"/>
      <c r="V101" s="152"/>
      <c r="W101" s="178" t="str">
        <f t="shared" si="91"/>
        <v/>
      </c>
      <c r="X101" s="95" t="str">
        <f t="shared" si="92"/>
        <v/>
      </c>
      <c r="Y101" s="436"/>
      <c r="Z101" s="95"/>
      <c r="AA101" s="152"/>
      <c r="AB101" s="178" t="str">
        <f t="shared" si="93"/>
        <v/>
      </c>
      <c r="AC101" s="95" t="str">
        <f t="shared" si="94"/>
        <v/>
      </c>
      <c r="AD101" s="436"/>
      <c r="AE101" s="95"/>
      <c r="AF101" s="152"/>
      <c r="AG101" s="178" t="str">
        <f t="shared" si="95"/>
        <v/>
      </c>
      <c r="AH101" s="95" t="str">
        <f t="shared" si="96"/>
        <v/>
      </c>
      <c r="AI101" s="436"/>
      <c r="AJ101" s="95"/>
      <c r="AK101" s="152"/>
      <c r="AL101" s="178" t="str">
        <f t="shared" si="97"/>
        <v/>
      </c>
      <c r="AM101" s="95" t="str">
        <f t="shared" si="98"/>
        <v/>
      </c>
      <c r="AN101" s="436"/>
      <c r="AO101" s="95"/>
      <c r="AP101" s="152"/>
      <c r="AQ101" s="178" t="str">
        <f t="shared" si="99"/>
        <v/>
      </c>
      <c r="AR101" s="95" t="str">
        <f t="shared" si="100"/>
        <v/>
      </c>
      <c r="AS101" s="436"/>
      <c r="AT101" s="95"/>
      <c r="AU101" s="152"/>
      <c r="AV101" s="178" t="str">
        <f t="shared" si="101"/>
        <v/>
      </c>
      <c r="AW101" s="95" t="str">
        <f t="shared" si="102"/>
        <v/>
      </c>
      <c r="AX101" s="436"/>
    </row>
    <row r="102" spans="2:50" ht="15.75" hidden="1">
      <c r="B102" s="443" t="s">
        <v>167</v>
      </c>
      <c r="C102" s="444"/>
      <c r="D102" s="444"/>
      <c r="E102" s="444"/>
      <c r="F102" s="444"/>
      <c r="G102" s="444"/>
      <c r="H102" s="444"/>
      <c r="I102" s="151"/>
      <c r="J102" s="151"/>
      <c r="K102" s="151"/>
      <c r="L102" s="151"/>
      <c r="M102" s="151"/>
      <c r="N102" s="433" t="s">
        <v>159</v>
      </c>
      <c r="O102" s="446" t="s">
        <v>106</v>
      </c>
      <c r="P102" s="448">
        <f>AT82+1</f>
        <v>45902</v>
      </c>
      <c r="Q102" s="435"/>
      <c r="R102" s="435"/>
      <c r="S102" s="435"/>
      <c r="T102" s="435"/>
      <c r="U102" s="448">
        <f>P102+1</f>
        <v>45903</v>
      </c>
      <c r="V102" s="435"/>
      <c r="W102" s="435"/>
      <c r="X102" s="435"/>
      <c r="Y102" s="435"/>
      <c r="Z102" s="448">
        <f>U102+1</f>
        <v>45904</v>
      </c>
      <c r="AA102" s="435"/>
      <c r="AB102" s="435"/>
      <c r="AC102" s="435"/>
      <c r="AD102" s="435"/>
      <c r="AE102" s="448">
        <f>Z102+1</f>
        <v>45905</v>
      </c>
      <c r="AF102" s="435"/>
      <c r="AG102" s="435"/>
      <c r="AH102" s="435"/>
      <c r="AI102" s="435"/>
      <c r="AJ102" s="448">
        <f>AE102+1</f>
        <v>45906</v>
      </c>
      <c r="AK102" s="435"/>
      <c r="AL102" s="435"/>
      <c r="AM102" s="435"/>
      <c r="AN102" s="435"/>
      <c r="AO102" s="448">
        <f>AJ102+1</f>
        <v>45907</v>
      </c>
      <c r="AP102" s="435"/>
      <c r="AQ102" s="435"/>
      <c r="AR102" s="435"/>
      <c r="AS102" s="435"/>
      <c r="AT102" s="448">
        <f>AO102+1</f>
        <v>45908</v>
      </c>
      <c r="AU102" s="435"/>
      <c r="AV102" s="435"/>
      <c r="AW102" s="435"/>
      <c r="AX102" s="435"/>
    </row>
    <row r="103" spans="2:50" ht="15.75" hidden="1">
      <c r="B103" s="445"/>
      <c r="C103" s="445"/>
      <c r="D103" s="445"/>
      <c r="E103" s="445"/>
      <c r="F103" s="445"/>
      <c r="G103" s="445"/>
      <c r="H103" s="445"/>
      <c r="I103" s="151"/>
      <c r="J103" s="151"/>
      <c r="K103" s="151"/>
      <c r="L103" s="151"/>
      <c r="M103" s="151"/>
      <c r="N103" s="433"/>
      <c r="O103" s="447"/>
      <c r="P103" s="448" t="s">
        <v>120</v>
      </c>
      <c r="Q103" s="435"/>
      <c r="R103" s="435"/>
      <c r="S103" s="435"/>
      <c r="T103" s="435"/>
      <c r="U103" s="448" t="s">
        <v>114</v>
      </c>
      <c r="V103" s="435"/>
      <c r="W103" s="435"/>
      <c r="X103" s="435"/>
      <c r="Y103" s="435"/>
      <c r="Z103" s="448" t="s">
        <v>115</v>
      </c>
      <c r="AA103" s="435"/>
      <c r="AB103" s="435"/>
      <c r="AC103" s="435"/>
      <c r="AD103" s="435"/>
      <c r="AE103" s="448" t="s">
        <v>116</v>
      </c>
      <c r="AF103" s="435"/>
      <c r="AG103" s="435"/>
      <c r="AH103" s="435"/>
      <c r="AI103" s="435"/>
      <c r="AJ103" s="448" t="s">
        <v>117</v>
      </c>
      <c r="AK103" s="435"/>
      <c r="AL103" s="435"/>
      <c r="AM103" s="435"/>
      <c r="AN103" s="435"/>
      <c r="AO103" s="448" t="s">
        <v>118</v>
      </c>
      <c r="AP103" s="435"/>
      <c r="AQ103" s="435"/>
      <c r="AR103" s="435"/>
      <c r="AS103" s="435"/>
      <c r="AT103" s="448" t="s">
        <v>119</v>
      </c>
      <c r="AU103" s="435"/>
      <c r="AV103" s="435"/>
      <c r="AW103" s="435"/>
      <c r="AX103" s="435"/>
    </row>
    <row r="104" spans="2:50" hidden="1">
      <c r="B104" s="433" t="s">
        <v>155</v>
      </c>
      <c r="C104" s="433" t="s">
        <v>147</v>
      </c>
      <c r="D104" s="433"/>
      <c r="E104" s="433" t="s">
        <v>149</v>
      </c>
      <c r="F104" s="433"/>
      <c r="G104" s="433"/>
      <c r="H104" s="440" t="s">
        <v>156</v>
      </c>
      <c r="I104" s="434" t="s">
        <v>225</v>
      </c>
      <c r="J104" s="434"/>
      <c r="K104" s="434"/>
      <c r="L104" s="434" t="s">
        <v>156</v>
      </c>
      <c r="M104" s="434" t="s">
        <v>168</v>
      </c>
      <c r="N104" s="433"/>
      <c r="O104" s="433" t="s">
        <v>158</v>
      </c>
      <c r="P104" s="430" t="s">
        <v>152</v>
      </c>
      <c r="Q104" s="431"/>
      <c r="R104" s="431"/>
      <c r="S104" s="432"/>
      <c r="T104" s="433" t="s">
        <v>156</v>
      </c>
      <c r="U104" s="430" t="s">
        <v>152</v>
      </c>
      <c r="V104" s="431"/>
      <c r="W104" s="431"/>
      <c r="X104" s="432"/>
      <c r="Y104" s="433" t="s">
        <v>156</v>
      </c>
      <c r="Z104" s="430" t="s">
        <v>152</v>
      </c>
      <c r="AA104" s="431"/>
      <c r="AB104" s="431"/>
      <c r="AC104" s="432"/>
      <c r="AD104" s="433" t="s">
        <v>156</v>
      </c>
      <c r="AE104" s="430" t="s">
        <v>152</v>
      </c>
      <c r="AF104" s="431"/>
      <c r="AG104" s="431"/>
      <c r="AH104" s="432"/>
      <c r="AI104" s="433" t="s">
        <v>156</v>
      </c>
      <c r="AJ104" s="430" t="s">
        <v>152</v>
      </c>
      <c r="AK104" s="431"/>
      <c r="AL104" s="431"/>
      <c r="AM104" s="432"/>
      <c r="AN104" s="433" t="s">
        <v>156</v>
      </c>
      <c r="AO104" s="430" t="s">
        <v>152</v>
      </c>
      <c r="AP104" s="431"/>
      <c r="AQ104" s="431"/>
      <c r="AR104" s="432"/>
      <c r="AS104" s="433" t="s">
        <v>156</v>
      </c>
      <c r="AT104" s="430" t="s">
        <v>152</v>
      </c>
      <c r="AU104" s="431"/>
      <c r="AV104" s="431"/>
      <c r="AW104" s="432"/>
      <c r="AX104" s="433" t="s">
        <v>156</v>
      </c>
    </row>
    <row r="105" spans="2:50" hidden="1">
      <c r="B105" s="433"/>
      <c r="C105" s="433"/>
      <c r="D105" s="433"/>
      <c r="E105" s="433" t="s">
        <v>148</v>
      </c>
      <c r="F105" s="433"/>
      <c r="G105" s="433"/>
      <c r="H105" s="441"/>
      <c r="I105" s="434" t="s">
        <v>148</v>
      </c>
      <c r="J105" s="434"/>
      <c r="K105" s="434"/>
      <c r="L105" s="434"/>
      <c r="M105" s="434"/>
      <c r="N105" s="433"/>
      <c r="O105" s="433"/>
      <c r="P105" s="430" t="s">
        <v>153</v>
      </c>
      <c r="Q105" s="431"/>
      <c r="R105" s="431"/>
      <c r="S105" s="432"/>
      <c r="T105" s="433"/>
      <c r="U105" s="430" t="s">
        <v>153</v>
      </c>
      <c r="V105" s="431"/>
      <c r="W105" s="431"/>
      <c r="X105" s="432"/>
      <c r="Y105" s="433"/>
      <c r="Z105" s="430" t="s">
        <v>153</v>
      </c>
      <c r="AA105" s="431"/>
      <c r="AB105" s="431"/>
      <c r="AC105" s="432"/>
      <c r="AD105" s="433"/>
      <c r="AE105" s="430" t="s">
        <v>153</v>
      </c>
      <c r="AF105" s="431"/>
      <c r="AG105" s="431"/>
      <c r="AH105" s="432"/>
      <c r="AI105" s="433"/>
      <c r="AJ105" s="430" t="s">
        <v>153</v>
      </c>
      <c r="AK105" s="431"/>
      <c r="AL105" s="431"/>
      <c r="AM105" s="432"/>
      <c r="AN105" s="433"/>
      <c r="AO105" s="430" t="s">
        <v>153</v>
      </c>
      <c r="AP105" s="431"/>
      <c r="AQ105" s="431"/>
      <c r="AR105" s="432"/>
      <c r="AS105" s="433"/>
      <c r="AT105" s="430" t="s">
        <v>153</v>
      </c>
      <c r="AU105" s="431"/>
      <c r="AV105" s="431"/>
      <c r="AW105" s="432"/>
      <c r="AX105" s="433"/>
    </row>
    <row r="106" spans="2:50" hidden="1">
      <c r="B106" s="433"/>
      <c r="C106" s="433"/>
      <c r="D106" s="433"/>
      <c r="E106" s="94" t="s">
        <v>150</v>
      </c>
      <c r="F106" s="94" t="s">
        <v>151</v>
      </c>
      <c r="G106" s="94" t="s">
        <v>154</v>
      </c>
      <c r="H106" s="442"/>
      <c r="I106" s="153" t="s">
        <v>150</v>
      </c>
      <c r="J106" s="153" t="s">
        <v>151</v>
      </c>
      <c r="K106" s="153" t="s">
        <v>154</v>
      </c>
      <c r="L106" s="434"/>
      <c r="M106" s="434"/>
      <c r="N106" s="433"/>
      <c r="O106" s="433"/>
      <c r="P106" s="94" t="s">
        <v>150</v>
      </c>
      <c r="Q106" s="94" t="s">
        <v>151</v>
      </c>
      <c r="R106" s="94" t="s">
        <v>154</v>
      </c>
      <c r="S106" s="94" t="s">
        <v>168</v>
      </c>
      <c r="T106" s="433"/>
      <c r="U106" s="94" t="s">
        <v>150</v>
      </c>
      <c r="V106" s="94" t="s">
        <v>151</v>
      </c>
      <c r="W106" s="94" t="s">
        <v>154</v>
      </c>
      <c r="X106" s="94" t="s">
        <v>168</v>
      </c>
      <c r="Y106" s="433"/>
      <c r="Z106" s="94" t="s">
        <v>150</v>
      </c>
      <c r="AA106" s="94" t="s">
        <v>151</v>
      </c>
      <c r="AB106" s="94" t="s">
        <v>154</v>
      </c>
      <c r="AC106" s="94" t="s">
        <v>168</v>
      </c>
      <c r="AD106" s="43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3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3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3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33"/>
    </row>
    <row r="107" spans="2:50" hidden="1">
      <c r="B107" s="435" t="s">
        <v>235</v>
      </c>
      <c r="C107" s="95">
        <v>1</v>
      </c>
      <c r="D107" s="95" t="s">
        <v>443</v>
      </c>
      <c r="E107" s="95">
        <v>10</v>
      </c>
      <c r="F107" s="95">
        <v>3000</v>
      </c>
      <c r="G107" s="178">
        <f>F107/E107</f>
        <v>300</v>
      </c>
      <c r="H107" s="457">
        <f>AVERAGE(G107:G121)</f>
        <v>286.71328671328672</v>
      </c>
      <c r="I107" s="154">
        <f>IFERROR(AVERAGE(P107,U107,Z107,AE107,AJ107,AO107,AT107),"")</f>
        <v>10</v>
      </c>
      <c r="J107" s="154">
        <f t="shared" ref="J107:J109" si="106">IFERROR(AVERAGE(Q107,V107,AA107,AF107,AK107,AP107,AU107),"")</f>
        <v>2821.784961265731</v>
      </c>
      <c r="K107" s="155">
        <f t="shared" ref="K107:K109" si="107">IFERROR(AVERAGE(R107,W107,AB107,AG107,AL107,AQ107,AV107),"")</f>
        <v>282.17849612657312</v>
      </c>
      <c r="L107" s="449">
        <f>IFERROR(AVERAGE(K107:K121),"-")</f>
        <v>271.39761988023253</v>
      </c>
      <c r="M107" s="154">
        <f>IFERROR(RANK(K107, K$107:K$121),"")</f>
        <v>10</v>
      </c>
      <c r="N107" s="433"/>
      <c r="O107" s="433"/>
      <c r="P107" s="95">
        <v>10</v>
      </c>
      <c r="Q107" s="152">
        <v>2822.6086956521731</v>
      </c>
      <c r="R107" s="178">
        <f>IFERROR(Q107/P107,"")</f>
        <v>282.26086956521732</v>
      </c>
      <c r="S107" s="95">
        <f>IFERROR(RANK(R107, R$107:R$121),"")</f>
        <v>8</v>
      </c>
      <c r="T107" s="436">
        <f>AVERAGE(R107:R121)</f>
        <v>270.87659871633582</v>
      </c>
      <c r="U107" s="95">
        <v>10</v>
      </c>
      <c r="V107" s="152">
        <v>2822.706766917292</v>
      </c>
      <c r="W107" s="178">
        <f>IFERROR(V107/U107,"")</f>
        <v>282.27067669172919</v>
      </c>
      <c r="X107" s="95">
        <f>IFERROR(RANK(W107, W$107:W$121),"")</f>
        <v>5</v>
      </c>
      <c r="Y107" s="436">
        <f>AVERAGE(W107:W121)</f>
        <v>270.69274135848752</v>
      </c>
      <c r="Z107" s="95">
        <v>10</v>
      </c>
      <c r="AA107" s="152">
        <v>2831.4285714285711</v>
      </c>
      <c r="AB107" s="178">
        <f>IFERROR(AA107/Z107,"")</f>
        <v>283.14285714285711</v>
      </c>
      <c r="AC107" s="95">
        <f>IFERROR(RANK(AB107, AB$107:AB$121),"")</f>
        <v>9</v>
      </c>
      <c r="AD107" s="436">
        <f>AVERAGE(AB107:AB121)</f>
        <v>272.21676149562575</v>
      </c>
      <c r="AE107" s="95">
        <v>10</v>
      </c>
      <c r="AF107" s="152">
        <v>2812.7272727272725</v>
      </c>
      <c r="AG107" s="178">
        <f>IFERROR(AF107/AE107,"")</f>
        <v>281.27272727272725</v>
      </c>
      <c r="AH107" s="95">
        <f>IFERROR(RANK(AG107, AG$107:AG$121),"")</f>
        <v>9</v>
      </c>
      <c r="AI107" s="436">
        <f>AVERAGE(AG107:AG121)</f>
        <v>271.21884117094942</v>
      </c>
      <c r="AJ107" s="95">
        <v>10</v>
      </c>
      <c r="AK107" s="152">
        <v>2834.1176470588234</v>
      </c>
      <c r="AL107" s="178">
        <f>IFERROR(AK107/AJ107,"")</f>
        <v>283.41176470588232</v>
      </c>
      <c r="AM107" s="95">
        <f>IFERROR(RANK(AL107, AL$107:AL$121),"")</f>
        <v>6</v>
      </c>
      <c r="AN107" s="436">
        <f>AVERAGE(AL107:AL121)</f>
        <v>272.21821187209292</v>
      </c>
      <c r="AO107" s="95">
        <v>10</v>
      </c>
      <c r="AP107" s="152">
        <v>2815.7142857142862</v>
      </c>
      <c r="AQ107" s="178">
        <f>IFERROR(AP107/AO107,"")</f>
        <v>281.57142857142861</v>
      </c>
      <c r="AR107" s="95">
        <f>IFERROR(RANK(AQ107, AQ$107:AQ$121),"")</f>
        <v>9</v>
      </c>
      <c r="AS107" s="436">
        <f>AVERAGE(AQ107:AQ121)</f>
        <v>271.11967715559661</v>
      </c>
      <c r="AT107" s="95">
        <v>10</v>
      </c>
      <c r="AU107" s="152">
        <v>2813.1914893617013</v>
      </c>
      <c r="AV107" s="178">
        <f>IFERROR(AU107/AT107,"")</f>
        <v>281.31914893617011</v>
      </c>
      <c r="AW107" s="95">
        <f>IFERROR(RANK(AV107, AV$107:AV$121),"")</f>
        <v>8</v>
      </c>
      <c r="AX107" s="436">
        <f>AVERAGE(AV107:AV121)</f>
        <v>271.44050739253976</v>
      </c>
    </row>
    <row r="108" spans="2:50" hidden="1">
      <c r="B108" s="435"/>
      <c r="C108" s="95">
        <v>2</v>
      </c>
      <c r="D108" s="95" t="s">
        <v>444</v>
      </c>
      <c r="E108" s="95">
        <v>10</v>
      </c>
      <c r="F108" s="95">
        <v>3000</v>
      </c>
      <c r="G108" s="178">
        <f t="shared" ref="G108:G117" si="108">F108/E108</f>
        <v>300</v>
      </c>
      <c r="H108" s="458"/>
      <c r="I108" s="154">
        <f t="shared" ref="I108:I109" si="109">IFERROR(AVERAGE(P108,U108,Z108,AE108,AJ108,AO108,AT108),"")</f>
        <v>10</v>
      </c>
      <c r="J108" s="154">
        <f t="shared" si="106"/>
        <v>2822.1642972524533</v>
      </c>
      <c r="K108" s="155">
        <f t="shared" si="107"/>
        <v>282.21642972524535</v>
      </c>
      <c r="L108" s="449"/>
      <c r="M108" s="154">
        <f t="shared" ref="M108:M121" si="110">IFERROR(RANK(K108, K$107:K$121),"")</f>
        <v>9</v>
      </c>
      <c r="N108" s="433"/>
      <c r="O108" s="433"/>
      <c r="P108" s="95">
        <v>10</v>
      </c>
      <c r="Q108" s="152">
        <v>2822.1818181818189</v>
      </c>
      <c r="R108" s="178">
        <f t="shared" ref="R108:R121" si="111">IFERROR(Q108/P108,"")</f>
        <v>282.2181818181819</v>
      </c>
      <c r="S108" s="95">
        <f t="shared" ref="S108:S121" si="112">IFERROR(RANK(R108, R$107:R$121),"")</f>
        <v>9</v>
      </c>
      <c r="T108" s="436"/>
      <c r="U108" s="95">
        <v>10</v>
      </c>
      <c r="V108" s="152">
        <v>2828.727272727273</v>
      </c>
      <c r="W108" s="178">
        <f t="shared" ref="W108:W121" si="113">IFERROR(V108/U108,"")</f>
        <v>282.87272727272727</v>
      </c>
      <c r="X108" s="95">
        <f t="shared" ref="X108:X121" si="114">IFERROR(RANK(W108, W$107:W$121),"")</f>
        <v>3</v>
      </c>
      <c r="Y108" s="436"/>
      <c r="Z108" s="95">
        <v>10</v>
      </c>
      <c r="AA108" s="152">
        <v>2817.6237623762372</v>
      </c>
      <c r="AB108" s="178">
        <f t="shared" ref="AB108:AB121" si="115">IFERROR(AA108/Z108,"")</f>
        <v>281.7623762376237</v>
      </c>
      <c r="AC108" s="95">
        <f t="shared" ref="AC108:AC121" si="116">IFERROR(RANK(AB108, AB$107:AB$121),"")</f>
        <v>10</v>
      </c>
      <c r="AD108" s="436"/>
      <c r="AE108" s="95">
        <v>10</v>
      </c>
      <c r="AF108" s="152">
        <v>2839.7468354430375</v>
      </c>
      <c r="AG108" s="178">
        <f t="shared" ref="AG108:AG121" si="117">IFERROR(AF108/AE108,"")</f>
        <v>283.97468354430373</v>
      </c>
      <c r="AH108" s="95">
        <f t="shared" ref="AH108:AH121" si="118">IFERROR(RANK(AG108, AG$107:AG$121),"")</f>
        <v>5</v>
      </c>
      <c r="AI108" s="436"/>
      <c r="AJ108" s="95">
        <v>10</v>
      </c>
      <c r="AK108" s="152">
        <v>2828.0487804878048</v>
      </c>
      <c r="AL108" s="178">
        <f t="shared" ref="AL108:AL121" si="119">IFERROR(AK108/AJ108,"")</f>
        <v>282.80487804878049</v>
      </c>
      <c r="AM108" s="95">
        <f t="shared" ref="AM108:AM121" si="120">IFERROR(RANK(AL108, AL$107:AL$121),"")</f>
        <v>8</v>
      </c>
      <c r="AN108" s="436"/>
      <c r="AO108" s="95">
        <v>10</v>
      </c>
      <c r="AP108" s="152">
        <v>2813.1578947368425</v>
      </c>
      <c r="AQ108" s="178">
        <f t="shared" ref="AQ108:AQ121" si="121">IFERROR(AP108/AO108,"")</f>
        <v>281.31578947368428</v>
      </c>
      <c r="AR108" s="95">
        <f t="shared" ref="AR108:AR121" si="122">IFERROR(RANK(AQ108, AQ$107:AQ$121),"")</f>
        <v>10</v>
      </c>
      <c r="AS108" s="436"/>
      <c r="AT108" s="95">
        <v>10</v>
      </c>
      <c r="AU108" s="152">
        <v>2805.6637168141597</v>
      </c>
      <c r="AV108" s="178">
        <f t="shared" ref="AV108:AV121" si="123">IFERROR(AU108/AT108,"")</f>
        <v>280.56637168141594</v>
      </c>
      <c r="AW108" s="95">
        <f t="shared" ref="AW108:AW121" si="124">IFERROR(RANK(AV108, AV$107:AV$121),"")</f>
        <v>10</v>
      </c>
      <c r="AX108" s="436"/>
    </row>
    <row r="109" spans="2:50" hidden="1">
      <c r="B109" s="435"/>
      <c r="C109" s="95">
        <v>3</v>
      </c>
      <c r="D109" s="95" t="s">
        <v>445</v>
      </c>
      <c r="E109" s="95">
        <v>10</v>
      </c>
      <c r="F109" s="95">
        <v>3000</v>
      </c>
      <c r="G109" s="178">
        <f t="shared" si="108"/>
        <v>300</v>
      </c>
      <c r="H109" s="458"/>
      <c r="I109" s="154">
        <f t="shared" si="109"/>
        <v>10</v>
      </c>
      <c r="J109" s="154">
        <f t="shared" si="106"/>
        <v>2825.8631188056956</v>
      </c>
      <c r="K109" s="155">
        <f t="shared" si="107"/>
        <v>282.58631188056961</v>
      </c>
      <c r="L109" s="449"/>
      <c r="M109" s="154">
        <f t="shared" si="110"/>
        <v>8</v>
      </c>
      <c r="N109" s="433"/>
      <c r="O109" s="433"/>
      <c r="P109" s="95">
        <v>10</v>
      </c>
      <c r="Q109" s="152">
        <v>2833.0693069306944</v>
      </c>
      <c r="R109" s="178">
        <f t="shared" si="111"/>
        <v>283.30693069306943</v>
      </c>
      <c r="S109" s="95">
        <f t="shared" si="112"/>
        <v>3</v>
      </c>
      <c r="T109" s="436"/>
      <c r="U109" s="95">
        <v>10</v>
      </c>
      <c r="V109" s="152">
        <v>2811.8750000000009</v>
      </c>
      <c r="W109" s="178">
        <f t="shared" si="113"/>
        <v>281.18750000000011</v>
      </c>
      <c r="X109" s="95">
        <f t="shared" si="114"/>
        <v>9</v>
      </c>
      <c r="Y109" s="436"/>
      <c r="Z109" s="95">
        <v>10</v>
      </c>
      <c r="AA109" s="152">
        <v>2832.6666666666665</v>
      </c>
      <c r="AB109" s="178">
        <f t="shared" si="115"/>
        <v>283.26666666666665</v>
      </c>
      <c r="AC109" s="95">
        <f t="shared" si="116"/>
        <v>8</v>
      </c>
      <c r="AD109" s="436"/>
      <c r="AE109" s="95">
        <v>10</v>
      </c>
      <c r="AF109" s="152">
        <v>2804.9999999999986</v>
      </c>
      <c r="AG109" s="178">
        <f t="shared" si="117"/>
        <v>280.49999999999989</v>
      </c>
      <c r="AH109" s="95">
        <f t="shared" si="118"/>
        <v>10</v>
      </c>
      <c r="AI109" s="436"/>
      <c r="AJ109" s="95">
        <v>10</v>
      </c>
      <c r="AK109" s="152">
        <v>2842.7027027027034</v>
      </c>
      <c r="AL109" s="178">
        <f t="shared" si="119"/>
        <v>284.27027027027032</v>
      </c>
      <c r="AM109" s="95">
        <f t="shared" si="120"/>
        <v>4</v>
      </c>
      <c r="AN109" s="436"/>
      <c r="AO109" s="95">
        <v>10</v>
      </c>
      <c r="AP109" s="152">
        <v>2819.9999999999986</v>
      </c>
      <c r="AQ109" s="178">
        <f t="shared" si="121"/>
        <v>281.99999999999989</v>
      </c>
      <c r="AR109" s="95">
        <f t="shared" si="122"/>
        <v>8</v>
      </c>
      <c r="AS109" s="436"/>
      <c r="AT109" s="95">
        <v>10</v>
      </c>
      <c r="AU109" s="152">
        <v>2835.728155339807</v>
      </c>
      <c r="AV109" s="178">
        <f t="shared" si="123"/>
        <v>283.5728155339807</v>
      </c>
      <c r="AW109" s="95">
        <f t="shared" si="124"/>
        <v>6</v>
      </c>
      <c r="AX109" s="436"/>
    </row>
    <row r="110" spans="2:50" hidden="1">
      <c r="B110" s="435"/>
      <c r="C110" s="95">
        <v>4</v>
      </c>
      <c r="D110" s="95" t="s">
        <v>446</v>
      </c>
      <c r="E110" s="95">
        <v>10</v>
      </c>
      <c r="F110" s="95">
        <v>3000</v>
      </c>
      <c r="G110" s="178">
        <f t="shared" si="108"/>
        <v>300</v>
      </c>
      <c r="H110" s="458"/>
      <c r="I110" s="154">
        <f>IFERROR(AVERAGE(P110,U110,Z110,AE110,AJ110,AO110,AT110),"")</f>
        <v>10</v>
      </c>
      <c r="J110" s="154">
        <f>IFERROR(AVERAGE(Q110,V110,AA110,AF110,AK110,AP110,AU110),"")</f>
        <v>2854.7580123860948</v>
      </c>
      <c r="K110" s="155">
        <f>IFERROR(AVERAGE(R110,W110,AB110,AG110,AL110,AQ110,AV110),"")</f>
        <v>285.47580123860951</v>
      </c>
      <c r="L110" s="449"/>
      <c r="M110" s="154">
        <f t="shared" si="110"/>
        <v>3</v>
      </c>
      <c r="N110" s="433"/>
      <c r="O110" s="433"/>
      <c r="P110" s="95">
        <v>10</v>
      </c>
      <c r="Q110" s="152">
        <v>2838.4615384615372</v>
      </c>
      <c r="R110" s="178">
        <f t="shared" si="111"/>
        <v>283.8461538461537</v>
      </c>
      <c r="S110" s="95">
        <f t="shared" si="112"/>
        <v>2</v>
      </c>
      <c r="T110" s="436"/>
      <c r="U110" s="95">
        <v>10</v>
      </c>
      <c r="V110" s="152">
        <v>2879.9999999999977</v>
      </c>
      <c r="W110" s="178">
        <f t="shared" si="113"/>
        <v>287.99999999999977</v>
      </c>
      <c r="X110" s="95">
        <f t="shared" si="114"/>
        <v>2</v>
      </c>
      <c r="Y110" s="436"/>
      <c r="Z110" s="95">
        <v>10</v>
      </c>
      <c r="AA110" s="152">
        <v>2850.0000000000036</v>
      </c>
      <c r="AB110" s="178">
        <f t="shared" si="115"/>
        <v>285.00000000000034</v>
      </c>
      <c r="AC110" s="95">
        <f t="shared" si="116"/>
        <v>5</v>
      </c>
      <c r="AD110" s="436"/>
      <c r="AE110" s="95">
        <v>10</v>
      </c>
      <c r="AF110" s="152">
        <v>2845.1612903225832</v>
      </c>
      <c r="AG110" s="178">
        <f t="shared" si="117"/>
        <v>284.51612903225833</v>
      </c>
      <c r="AH110" s="95">
        <f t="shared" si="118"/>
        <v>3</v>
      </c>
      <c r="AI110" s="436"/>
      <c r="AJ110" s="95">
        <v>10</v>
      </c>
      <c r="AK110" s="152">
        <v>2823.5294117647022</v>
      </c>
      <c r="AL110" s="178">
        <f t="shared" si="119"/>
        <v>282.35294117647021</v>
      </c>
      <c r="AM110" s="95">
        <f t="shared" si="120"/>
        <v>9</v>
      </c>
      <c r="AN110" s="436"/>
      <c r="AO110" s="95">
        <v>10</v>
      </c>
      <c r="AP110" s="152">
        <v>2866.1538461538448</v>
      </c>
      <c r="AQ110" s="178">
        <f t="shared" si="121"/>
        <v>286.61538461538447</v>
      </c>
      <c r="AR110" s="95">
        <f t="shared" si="122"/>
        <v>1</v>
      </c>
      <c r="AS110" s="436"/>
      <c r="AT110" s="95">
        <v>10</v>
      </c>
      <c r="AU110" s="152">
        <v>2879.9999999999982</v>
      </c>
      <c r="AV110" s="178">
        <f t="shared" si="123"/>
        <v>287.99999999999983</v>
      </c>
      <c r="AW110" s="95">
        <f t="shared" si="124"/>
        <v>2</v>
      </c>
      <c r="AX110" s="436"/>
    </row>
    <row r="111" spans="2:50" hidden="1">
      <c r="B111" s="435"/>
      <c r="C111" s="95">
        <v>5</v>
      </c>
      <c r="D111" s="95" t="s">
        <v>447</v>
      </c>
      <c r="E111" s="95">
        <v>10</v>
      </c>
      <c r="F111" s="95">
        <v>3000</v>
      </c>
      <c r="G111" s="178">
        <f t="shared" si="108"/>
        <v>300</v>
      </c>
      <c r="H111" s="458"/>
      <c r="I111" s="154">
        <f t="shared" ref="I111:I121" si="125">IFERROR(AVERAGE(P111,U111,Z111,AE111,AJ111,AO111,AT111),"")</f>
        <v>10</v>
      </c>
      <c r="J111" s="154">
        <f t="shared" ref="J111:J121" si="126">IFERROR(AVERAGE(Q111,V111,AA111,AF111,AK111,AP111,AU111),"")</f>
        <v>2880.6428921683078</v>
      </c>
      <c r="K111" s="155">
        <f t="shared" ref="K111:K121" si="127">IFERROR(AVERAGE(R111,W111,AB111,AG111,AL111,AQ111,AV111),"")</f>
        <v>288.06428921683079</v>
      </c>
      <c r="L111" s="449"/>
      <c r="M111" s="154">
        <f t="shared" si="110"/>
        <v>1</v>
      </c>
      <c r="N111" s="433"/>
      <c r="O111" s="433"/>
      <c r="P111" s="95">
        <v>10</v>
      </c>
      <c r="Q111" s="152">
        <v>2897.1428571428564</v>
      </c>
      <c r="R111" s="178">
        <f t="shared" si="111"/>
        <v>289.71428571428567</v>
      </c>
      <c r="S111" s="95">
        <f t="shared" si="112"/>
        <v>1</v>
      </c>
      <c r="T111" s="436"/>
      <c r="U111" s="95">
        <v>10</v>
      </c>
      <c r="V111" s="152">
        <v>2897.1428571428564</v>
      </c>
      <c r="W111" s="178">
        <f t="shared" si="113"/>
        <v>289.71428571428567</v>
      </c>
      <c r="X111" s="95">
        <f t="shared" si="114"/>
        <v>1</v>
      </c>
      <c r="Y111" s="436"/>
      <c r="Z111" s="95">
        <v>10</v>
      </c>
      <c r="AA111" s="152">
        <v>2879.9999999999991</v>
      </c>
      <c r="AB111" s="178">
        <f t="shared" si="115"/>
        <v>287.99999999999989</v>
      </c>
      <c r="AC111" s="95">
        <f t="shared" si="116"/>
        <v>1</v>
      </c>
      <c r="AD111" s="436"/>
      <c r="AE111" s="95">
        <v>10</v>
      </c>
      <c r="AF111" s="152">
        <v>2868.7499999999964</v>
      </c>
      <c r="AG111" s="178">
        <f t="shared" si="117"/>
        <v>286.87499999999966</v>
      </c>
      <c r="AH111" s="95">
        <f t="shared" si="118"/>
        <v>2</v>
      </c>
      <c r="AI111" s="436"/>
      <c r="AJ111" s="95">
        <v>10</v>
      </c>
      <c r="AK111" s="152">
        <v>2908.4210526315769</v>
      </c>
      <c r="AL111" s="178">
        <f t="shared" si="119"/>
        <v>290.84210526315769</v>
      </c>
      <c r="AM111" s="95">
        <f t="shared" si="120"/>
        <v>1</v>
      </c>
      <c r="AN111" s="436"/>
      <c r="AO111" s="95">
        <v>10</v>
      </c>
      <c r="AP111" s="152">
        <v>2833.0434782608695</v>
      </c>
      <c r="AQ111" s="178">
        <f t="shared" si="121"/>
        <v>283.30434782608694</v>
      </c>
      <c r="AR111" s="95">
        <f t="shared" si="122"/>
        <v>6</v>
      </c>
      <c r="AS111" s="436"/>
      <c r="AT111" s="95">
        <v>10</v>
      </c>
      <c r="AU111" s="152">
        <v>2879.9999999999991</v>
      </c>
      <c r="AV111" s="178">
        <f t="shared" si="123"/>
        <v>287.99999999999989</v>
      </c>
      <c r="AW111" s="95">
        <f t="shared" si="124"/>
        <v>1</v>
      </c>
      <c r="AX111" s="436"/>
    </row>
    <row r="112" spans="2:50" hidden="1">
      <c r="B112" s="435"/>
      <c r="C112" s="95">
        <v>6</v>
      </c>
      <c r="D112" s="95" t="s">
        <v>448</v>
      </c>
      <c r="E112" s="95">
        <v>10</v>
      </c>
      <c r="F112" s="95">
        <v>3000</v>
      </c>
      <c r="G112" s="178">
        <f t="shared" si="108"/>
        <v>300</v>
      </c>
      <c r="H112" s="458"/>
      <c r="I112" s="154">
        <f t="shared" si="125"/>
        <v>10</v>
      </c>
      <c r="J112" s="154">
        <f t="shared" si="126"/>
        <v>2830.7108981016277</v>
      </c>
      <c r="K112" s="155">
        <f t="shared" si="127"/>
        <v>283.07108981016279</v>
      </c>
      <c r="L112" s="449"/>
      <c r="M112" s="154">
        <f t="shared" si="110"/>
        <v>6</v>
      </c>
      <c r="N112" s="433"/>
      <c r="O112" s="433"/>
      <c r="P112" s="95">
        <v>10</v>
      </c>
      <c r="Q112" s="152">
        <v>2828.181818181818</v>
      </c>
      <c r="R112" s="178">
        <f t="shared" si="111"/>
        <v>282.81818181818181</v>
      </c>
      <c r="S112" s="95">
        <f t="shared" si="112"/>
        <v>5</v>
      </c>
      <c r="T112" s="436"/>
      <c r="U112" s="95">
        <v>10</v>
      </c>
      <c r="V112" s="152">
        <v>2820.9230769230762</v>
      </c>
      <c r="W112" s="178">
        <f t="shared" si="113"/>
        <v>282.0923076923076</v>
      </c>
      <c r="X112" s="95">
        <f t="shared" si="114"/>
        <v>7</v>
      </c>
      <c r="Y112" s="436"/>
      <c r="Z112" s="95">
        <v>10</v>
      </c>
      <c r="AA112" s="152">
        <v>2848.0645161290313</v>
      </c>
      <c r="AB112" s="178">
        <f t="shared" si="115"/>
        <v>284.80645161290312</v>
      </c>
      <c r="AC112" s="95">
        <f t="shared" si="116"/>
        <v>6</v>
      </c>
      <c r="AD112" s="436"/>
      <c r="AE112" s="95">
        <v>10</v>
      </c>
      <c r="AF112" s="152">
        <v>2818.8000000000006</v>
      </c>
      <c r="AG112" s="178">
        <f t="shared" si="117"/>
        <v>281.88000000000005</v>
      </c>
      <c r="AH112" s="95">
        <f t="shared" si="118"/>
        <v>7</v>
      </c>
      <c r="AI112" s="436"/>
      <c r="AJ112" s="95">
        <v>10</v>
      </c>
      <c r="AK112" s="152">
        <v>2833.0909090909108</v>
      </c>
      <c r="AL112" s="178">
        <f t="shared" si="119"/>
        <v>283.30909090909108</v>
      </c>
      <c r="AM112" s="95">
        <f t="shared" si="120"/>
        <v>7</v>
      </c>
      <c r="AN112" s="436"/>
      <c r="AO112" s="95">
        <v>10</v>
      </c>
      <c r="AP112" s="152">
        <v>2827.0588235294117</v>
      </c>
      <c r="AQ112" s="178">
        <f t="shared" si="121"/>
        <v>282.70588235294116</v>
      </c>
      <c r="AR112" s="95">
        <f t="shared" si="122"/>
        <v>7</v>
      </c>
      <c r="AS112" s="436"/>
      <c r="AT112" s="95">
        <v>10</v>
      </c>
      <c r="AU112" s="152">
        <v>2838.8571428571436</v>
      </c>
      <c r="AV112" s="178">
        <f t="shared" si="123"/>
        <v>283.88571428571436</v>
      </c>
      <c r="AW112" s="95">
        <f t="shared" si="124"/>
        <v>5</v>
      </c>
      <c r="AX112" s="436"/>
    </row>
    <row r="113" spans="2:50" hidden="1">
      <c r="B113" s="435"/>
      <c r="C113" s="95">
        <v>7</v>
      </c>
      <c r="D113" s="95" t="s">
        <v>449</v>
      </c>
      <c r="E113" s="95">
        <v>10</v>
      </c>
      <c r="F113" s="95">
        <v>3000</v>
      </c>
      <c r="G113" s="178">
        <f t="shared" si="108"/>
        <v>300</v>
      </c>
      <c r="H113" s="458"/>
      <c r="I113" s="154">
        <f t="shared" si="125"/>
        <v>10</v>
      </c>
      <c r="J113" s="154">
        <f t="shared" si="126"/>
        <v>2837.1340365093288</v>
      </c>
      <c r="K113" s="155">
        <f t="shared" si="127"/>
        <v>283.71340365093295</v>
      </c>
      <c r="L113" s="449"/>
      <c r="M113" s="154">
        <f t="shared" si="110"/>
        <v>4</v>
      </c>
      <c r="N113" s="433"/>
      <c r="O113" s="433"/>
      <c r="P113" s="95">
        <v>10</v>
      </c>
      <c r="Q113" s="152">
        <v>2823.1578947368421</v>
      </c>
      <c r="R113" s="178">
        <f t="shared" si="111"/>
        <v>282.31578947368422</v>
      </c>
      <c r="S113" s="95">
        <f t="shared" si="112"/>
        <v>7</v>
      </c>
      <c r="T113" s="436"/>
      <c r="U113" s="95">
        <v>10</v>
      </c>
      <c r="V113" s="152">
        <v>2825.1724137931037</v>
      </c>
      <c r="W113" s="178">
        <f t="shared" si="113"/>
        <v>282.51724137931035</v>
      </c>
      <c r="X113" s="95">
        <f t="shared" si="114"/>
        <v>4</v>
      </c>
      <c r="Y113" s="436"/>
      <c r="Z113" s="95">
        <v>10</v>
      </c>
      <c r="AA113" s="152">
        <v>2842.2222222222222</v>
      </c>
      <c r="AB113" s="178">
        <f t="shared" si="115"/>
        <v>284.22222222222223</v>
      </c>
      <c r="AC113" s="95">
        <f t="shared" si="116"/>
        <v>7</v>
      </c>
      <c r="AD113" s="436"/>
      <c r="AE113" s="95">
        <v>10</v>
      </c>
      <c r="AF113" s="152">
        <v>2838.5714285714275</v>
      </c>
      <c r="AG113" s="178">
        <f t="shared" si="117"/>
        <v>283.85714285714278</v>
      </c>
      <c r="AH113" s="95">
        <f t="shared" si="118"/>
        <v>6</v>
      </c>
      <c r="AI113" s="436"/>
      <c r="AJ113" s="95">
        <v>10</v>
      </c>
      <c r="AK113" s="152">
        <v>2848.695652173913</v>
      </c>
      <c r="AL113" s="178">
        <f t="shared" si="119"/>
        <v>284.86956521739131</v>
      </c>
      <c r="AM113" s="95">
        <f t="shared" si="120"/>
        <v>3</v>
      </c>
      <c r="AN113" s="436"/>
      <c r="AO113" s="95">
        <v>10</v>
      </c>
      <c r="AP113" s="152">
        <v>2855.0000000000005</v>
      </c>
      <c r="AQ113" s="178">
        <f t="shared" si="121"/>
        <v>285.50000000000006</v>
      </c>
      <c r="AR113" s="95">
        <f t="shared" si="122"/>
        <v>2</v>
      </c>
      <c r="AS113" s="436"/>
      <c r="AT113" s="95">
        <v>10</v>
      </c>
      <c r="AU113" s="152">
        <v>2827.118644067797</v>
      </c>
      <c r="AV113" s="178">
        <f t="shared" si="123"/>
        <v>282.71186440677968</v>
      </c>
      <c r="AW113" s="95">
        <f t="shared" si="124"/>
        <v>7</v>
      </c>
      <c r="AX113" s="436"/>
    </row>
    <row r="114" spans="2:50" hidden="1">
      <c r="B114" s="435"/>
      <c r="C114" s="95">
        <v>8</v>
      </c>
      <c r="D114" s="95" t="s">
        <v>450</v>
      </c>
      <c r="E114" s="95">
        <v>10</v>
      </c>
      <c r="F114" s="95">
        <v>3000</v>
      </c>
      <c r="G114" s="178">
        <f t="shared" si="108"/>
        <v>300</v>
      </c>
      <c r="H114" s="458"/>
      <c r="I114" s="154">
        <f t="shared" si="125"/>
        <v>10</v>
      </c>
      <c r="J114" s="154">
        <f t="shared" si="126"/>
        <v>2854.8548994441849</v>
      </c>
      <c r="K114" s="155">
        <f t="shared" si="127"/>
        <v>285.48548994441853</v>
      </c>
      <c r="L114" s="449"/>
      <c r="M114" s="154">
        <f t="shared" si="110"/>
        <v>2</v>
      </c>
      <c r="N114" s="433"/>
      <c r="O114" s="433"/>
      <c r="P114" s="95">
        <v>10</v>
      </c>
      <c r="Q114" s="152">
        <v>2815.0000000000009</v>
      </c>
      <c r="R114" s="178">
        <f t="shared" si="111"/>
        <v>281.50000000000011</v>
      </c>
      <c r="S114" s="95">
        <f t="shared" si="112"/>
        <v>10</v>
      </c>
      <c r="T114" s="436"/>
      <c r="U114" s="95">
        <v>10</v>
      </c>
      <c r="V114" s="152">
        <v>2821.7142857142862</v>
      </c>
      <c r="W114" s="178">
        <f t="shared" si="113"/>
        <v>282.17142857142863</v>
      </c>
      <c r="X114" s="95">
        <f t="shared" si="114"/>
        <v>6</v>
      </c>
      <c r="Y114" s="436"/>
      <c r="Z114" s="95">
        <v>10</v>
      </c>
      <c r="AA114" s="152">
        <v>2851.8749999999995</v>
      </c>
      <c r="AB114" s="178">
        <f t="shared" si="115"/>
        <v>285.18749999999994</v>
      </c>
      <c r="AC114" s="95">
        <f t="shared" si="116"/>
        <v>4</v>
      </c>
      <c r="AD114" s="436"/>
      <c r="AE114" s="95">
        <v>10</v>
      </c>
      <c r="AF114" s="152">
        <v>2907.6923076923094</v>
      </c>
      <c r="AG114" s="178">
        <f t="shared" si="117"/>
        <v>290.76923076923094</v>
      </c>
      <c r="AH114" s="95">
        <f t="shared" si="118"/>
        <v>1</v>
      </c>
      <c r="AI114" s="436"/>
      <c r="AJ114" s="95">
        <v>10</v>
      </c>
      <c r="AK114" s="152">
        <v>2894.9999999999977</v>
      </c>
      <c r="AL114" s="178">
        <f t="shared" si="119"/>
        <v>289.49999999999977</v>
      </c>
      <c r="AM114" s="95">
        <f t="shared" si="120"/>
        <v>2</v>
      </c>
      <c r="AN114" s="436"/>
      <c r="AO114" s="95">
        <v>10</v>
      </c>
      <c r="AP114" s="152">
        <v>2842.7027027027034</v>
      </c>
      <c r="AQ114" s="178">
        <f t="shared" si="121"/>
        <v>284.27027027027032</v>
      </c>
      <c r="AR114" s="95">
        <f t="shared" si="122"/>
        <v>5</v>
      </c>
      <c r="AS114" s="436"/>
      <c r="AT114" s="95">
        <v>10</v>
      </c>
      <c r="AU114" s="152">
        <v>2850.0000000000005</v>
      </c>
      <c r="AV114" s="178">
        <f t="shared" si="123"/>
        <v>285.00000000000006</v>
      </c>
      <c r="AW114" s="95">
        <f t="shared" si="124"/>
        <v>4</v>
      </c>
      <c r="AX114" s="436"/>
    </row>
    <row r="115" spans="2:50" hidden="1">
      <c r="B115" s="435"/>
      <c r="C115" s="95">
        <v>9</v>
      </c>
      <c r="D115" s="95" t="s">
        <v>452</v>
      </c>
      <c r="E115" s="95">
        <v>13</v>
      </c>
      <c r="F115" s="95">
        <v>2000</v>
      </c>
      <c r="G115" s="178">
        <f t="shared" si="108"/>
        <v>153.84615384615384</v>
      </c>
      <c r="H115" s="458"/>
      <c r="I115" s="154">
        <f t="shared" si="125"/>
        <v>13</v>
      </c>
      <c r="J115" s="154">
        <f t="shared" si="126"/>
        <v>1896.9020671582305</v>
      </c>
      <c r="K115" s="155">
        <f t="shared" si="127"/>
        <v>145.91554362755619</v>
      </c>
      <c r="L115" s="449"/>
      <c r="M115" s="154">
        <f t="shared" si="110"/>
        <v>11</v>
      </c>
      <c r="N115" s="433"/>
      <c r="O115" s="433"/>
      <c r="P115" s="95">
        <v>13</v>
      </c>
      <c r="Q115" s="152">
        <v>1899.0697674418602</v>
      </c>
      <c r="R115" s="178">
        <f t="shared" si="111"/>
        <v>146.08228980322002</v>
      </c>
      <c r="S115" s="95">
        <f t="shared" si="112"/>
        <v>11</v>
      </c>
      <c r="T115" s="436"/>
      <c r="U115" s="95">
        <v>13</v>
      </c>
      <c r="V115" s="152">
        <v>1875</v>
      </c>
      <c r="W115" s="178">
        <f t="shared" si="113"/>
        <v>144.23076923076923</v>
      </c>
      <c r="X115" s="95">
        <f t="shared" si="114"/>
        <v>11</v>
      </c>
      <c r="Y115" s="436"/>
      <c r="Z115" s="95">
        <v>13</v>
      </c>
      <c r="AA115" s="152">
        <v>1915.2631578947355</v>
      </c>
      <c r="AB115" s="178">
        <f t="shared" si="115"/>
        <v>147.32793522267195</v>
      </c>
      <c r="AC115" s="95">
        <f t="shared" si="116"/>
        <v>11</v>
      </c>
      <c r="AD115" s="436"/>
      <c r="AE115" s="95">
        <v>13</v>
      </c>
      <c r="AF115" s="152">
        <v>1872.7272727272702</v>
      </c>
      <c r="AG115" s="178">
        <f t="shared" si="117"/>
        <v>144.05594405594385</v>
      </c>
      <c r="AH115" s="95">
        <f t="shared" si="118"/>
        <v>11</v>
      </c>
      <c r="AI115" s="436"/>
      <c r="AJ115" s="95">
        <v>13</v>
      </c>
      <c r="AK115" s="152">
        <v>1921.818181818184</v>
      </c>
      <c r="AL115" s="178">
        <f t="shared" si="119"/>
        <v>147.83216783216801</v>
      </c>
      <c r="AM115" s="95">
        <f t="shared" si="120"/>
        <v>11</v>
      </c>
      <c r="AN115" s="436"/>
      <c r="AO115" s="95">
        <v>13</v>
      </c>
      <c r="AP115" s="152">
        <v>1891.5789473684197</v>
      </c>
      <c r="AQ115" s="178">
        <f t="shared" si="121"/>
        <v>145.50607287449381</v>
      </c>
      <c r="AR115" s="95">
        <f t="shared" si="122"/>
        <v>11</v>
      </c>
      <c r="AS115" s="436"/>
      <c r="AT115" s="95">
        <v>13</v>
      </c>
      <c r="AU115" s="152">
        <v>1902.8571428571422</v>
      </c>
      <c r="AV115" s="178">
        <f t="shared" si="123"/>
        <v>146.37362637362634</v>
      </c>
      <c r="AW115" s="95">
        <f t="shared" si="124"/>
        <v>11</v>
      </c>
      <c r="AX115" s="436"/>
    </row>
    <row r="116" spans="2:50" hidden="1">
      <c r="B116" s="435"/>
      <c r="C116" s="95">
        <v>10</v>
      </c>
      <c r="D116" s="95" t="s">
        <v>453</v>
      </c>
      <c r="E116" s="95">
        <v>10</v>
      </c>
      <c r="F116" s="95">
        <v>3000</v>
      </c>
      <c r="G116" s="178">
        <f t="shared" si="108"/>
        <v>300</v>
      </c>
      <c r="H116" s="458"/>
      <c r="I116" s="154">
        <f t="shared" si="125"/>
        <v>10</v>
      </c>
      <c r="J116" s="154">
        <f t="shared" si="126"/>
        <v>2836.5736400045726</v>
      </c>
      <c r="K116" s="155">
        <f t="shared" si="127"/>
        <v>283.65736400045728</v>
      </c>
      <c r="L116" s="449"/>
      <c r="M116" s="154">
        <f t="shared" si="110"/>
        <v>5</v>
      </c>
      <c r="N116" s="433"/>
      <c r="O116" s="433"/>
      <c r="P116" s="95">
        <v>10</v>
      </c>
      <c r="Q116" s="152">
        <v>2830.7142857142881</v>
      </c>
      <c r="R116" s="178">
        <f t="shared" si="111"/>
        <v>283.07142857142878</v>
      </c>
      <c r="S116" s="95">
        <f t="shared" si="112"/>
        <v>4</v>
      </c>
      <c r="T116" s="436"/>
      <c r="U116" s="95">
        <v>10</v>
      </c>
      <c r="V116" s="152">
        <v>2806.6666666666679</v>
      </c>
      <c r="W116" s="178">
        <f t="shared" si="113"/>
        <v>280.6666666666668</v>
      </c>
      <c r="X116" s="95">
        <f t="shared" si="114"/>
        <v>10</v>
      </c>
      <c r="Y116" s="436"/>
      <c r="Z116" s="95">
        <v>10</v>
      </c>
      <c r="AA116" s="152">
        <v>2857.5000000000009</v>
      </c>
      <c r="AB116" s="178">
        <f t="shared" si="115"/>
        <v>285.75000000000011</v>
      </c>
      <c r="AC116" s="95">
        <f t="shared" si="116"/>
        <v>3</v>
      </c>
      <c r="AD116" s="436"/>
      <c r="AE116" s="95">
        <v>10</v>
      </c>
      <c r="AF116" s="152">
        <v>2815.8139534883717</v>
      </c>
      <c r="AG116" s="178">
        <f t="shared" si="117"/>
        <v>281.58139534883719</v>
      </c>
      <c r="AH116" s="95">
        <f t="shared" si="118"/>
        <v>8</v>
      </c>
      <c r="AI116" s="436"/>
      <c r="AJ116" s="95">
        <v>10</v>
      </c>
      <c r="AK116" s="152">
        <v>2840</v>
      </c>
      <c r="AL116" s="178">
        <f t="shared" si="119"/>
        <v>284</v>
      </c>
      <c r="AM116" s="95">
        <f t="shared" si="120"/>
        <v>5</v>
      </c>
      <c r="AN116" s="436"/>
      <c r="AO116" s="95">
        <v>10</v>
      </c>
      <c r="AP116" s="152">
        <v>2851.6363636363658</v>
      </c>
      <c r="AQ116" s="178">
        <f t="shared" si="121"/>
        <v>285.16363636363656</v>
      </c>
      <c r="AR116" s="95">
        <f t="shared" si="122"/>
        <v>3</v>
      </c>
      <c r="AS116" s="436"/>
      <c r="AT116" s="95">
        <v>10</v>
      </c>
      <c r="AU116" s="152">
        <v>2853.684210526314</v>
      </c>
      <c r="AV116" s="178">
        <f t="shared" si="123"/>
        <v>285.36842105263139</v>
      </c>
      <c r="AW116" s="95">
        <f t="shared" si="124"/>
        <v>3</v>
      </c>
      <c r="AX116" s="436"/>
    </row>
    <row r="117" spans="2:50" hidden="1">
      <c r="B117" s="435"/>
      <c r="C117" s="95">
        <v>11</v>
      </c>
      <c r="D117" s="95" t="s">
        <v>633</v>
      </c>
      <c r="E117" s="95">
        <v>10</v>
      </c>
      <c r="F117" s="95">
        <v>3000</v>
      </c>
      <c r="G117" s="178">
        <f t="shared" si="108"/>
        <v>300</v>
      </c>
      <c r="H117" s="458"/>
      <c r="I117" s="154">
        <f t="shared" si="125"/>
        <v>10</v>
      </c>
      <c r="J117" s="154">
        <f t="shared" si="126"/>
        <v>2830.0959946120215</v>
      </c>
      <c r="K117" s="155">
        <f t="shared" si="127"/>
        <v>283.00959946120219</v>
      </c>
      <c r="L117" s="449"/>
      <c r="M117" s="154">
        <f t="shared" si="110"/>
        <v>7</v>
      </c>
      <c r="N117" s="433"/>
      <c r="O117" s="433"/>
      <c r="P117" s="95">
        <v>10</v>
      </c>
      <c r="Q117" s="152">
        <v>2825.0847457627106</v>
      </c>
      <c r="R117" s="178">
        <f t="shared" si="111"/>
        <v>282.50847457627106</v>
      </c>
      <c r="S117" s="95">
        <f t="shared" si="112"/>
        <v>6</v>
      </c>
      <c r="T117" s="436"/>
      <c r="U117" s="95">
        <v>10</v>
      </c>
      <c r="V117" s="152">
        <v>2818.9655172413777</v>
      </c>
      <c r="W117" s="178">
        <f t="shared" si="113"/>
        <v>281.89655172413779</v>
      </c>
      <c r="X117" s="95">
        <f t="shared" si="114"/>
        <v>8</v>
      </c>
      <c r="Y117" s="436"/>
      <c r="Z117" s="95">
        <v>10</v>
      </c>
      <c r="AA117" s="152">
        <v>2859.1836734693889</v>
      </c>
      <c r="AB117" s="178">
        <f t="shared" si="115"/>
        <v>285.91836734693891</v>
      </c>
      <c r="AC117" s="95">
        <f t="shared" si="116"/>
        <v>2</v>
      </c>
      <c r="AD117" s="436"/>
      <c r="AE117" s="95">
        <v>10</v>
      </c>
      <c r="AF117" s="152">
        <v>2841.2500000000009</v>
      </c>
      <c r="AG117" s="178">
        <f t="shared" si="117"/>
        <v>284.12500000000011</v>
      </c>
      <c r="AH117" s="95">
        <f t="shared" si="118"/>
        <v>4</v>
      </c>
      <c r="AI117" s="436"/>
      <c r="AJ117" s="95">
        <v>10</v>
      </c>
      <c r="AK117" s="152">
        <v>2812.0754716981146</v>
      </c>
      <c r="AL117" s="178">
        <f t="shared" si="119"/>
        <v>281.20754716981145</v>
      </c>
      <c r="AM117" s="95">
        <f t="shared" si="120"/>
        <v>10</v>
      </c>
      <c r="AN117" s="436"/>
      <c r="AO117" s="95">
        <v>10</v>
      </c>
      <c r="AP117" s="152">
        <v>2843.6363636363667</v>
      </c>
      <c r="AQ117" s="178">
        <f t="shared" si="121"/>
        <v>284.36363636363666</v>
      </c>
      <c r="AR117" s="95">
        <f t="shared" si="122"/>
        <v>4</v>
      </c>
      <c r="AS117" s="436"/>
      <c r="AT117" s="95">
        <v>10</v>
      </c>
      <c r="AU117" s="152">
        <v>2810.4761904761936</v>
      </c>
      <c r="AV117" s="178">
        <f t="shared" si="123"/>
        <v>281.04761904761938</v>
      </c>
      <c r="AW117" s="95">
        <f t="shared" si="124"/>
        <v>9</v>
      </c>
      <c r="AX117" s="436"/>
    </row>
    <row r="118" spans="2:50" hidden="1">
      <c r="B118" s="435"/>
      <c r="C118" s="95">
        <v>12</v>
      </c>
      <c r="D118" s="95"/>
      <c r="E118" s="95"/>
      <c r="F118" s="95"/>
      <c r="G118" s="178"/>
      <c r="H118" s="458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49"/>
      <c r="M118" s="154" t="str">
        <f t="shared" si="110"/>
        <v/>
      </c>
      <c r="N118" s="433"/>
      <c r="O118" s="433"/>
      <c r="P118" s="95"/>
      <c r="Q118" s="152"/>
      <c r="R118" s="178" t="str">
        <f t="shared" si="111"/>
        <v/>
      </c>
      <c r="S118" s="95" t="str">
        <f t="shared" si="112"/>
        <v/>
      </c>
      <c r="T118" s="436"/>
      <c r="U118" s="95"/>
      <c r="V118" s="152"/>
      <c r="W118" s="178" t="str">
        <f t="shared" si="113"/>
        <v/>
      </c>
      <c r="X118" s="95" t="str">
        <f t="shared" si="114"/>
        <v/>
      </c>
      <c r="Y118" s="436"/>
      <c r="Z118" s="95"/>
      <c r="AA118" s="152"/>
      <c r="AB118" s="178" t="str">
        <f t="shared" si="115"/>
        <v/>
      </c>
      <c r="AC118" s="95" t="str">
        <f t="shared" si="116"/>
        <v/>
      </c>
      <c r="AD118" s="436"/>
      <c r="AE118" s="95"/>
      <c r="AF118" s="152"/>
      <c r="AG118" s="178" t="str">
        <f t="shared" si="117"/>
        <v/>
      </c>
      <c r="AH118" s="95" t="str">
        <f t="shared" si="118"/>
        <v/>
      </c>
      <c r="AI118" s="436"/>
      <c r="AJ118" s="95"/>
      <c r="AK118" s="152"/>
      <c r="AL118" s="178" t="str">
        <f t="shared" si="119"/>
        <v/>
      </c>
      <c r="AM118" s="95" t="str">
        <f t="shared" si="120"/>
        <v/>
      </c>
      <c r="AN118" s="436"/>
      <c r="AO118" s="95"/>
      <c r="AP118" s="152"/>
      <c r="AQ118" s="178" t="str">
        <f t="shared" si="121"/>
        <v/>
      </c>
      <c r="AR118" s="95" t="str">
        <f t="shared" si="122"/>
        <v/>
      </c>
      <c r="AS118" s="436"/>
      <c r="AT118" s="95"/>
      <c r="AU118" s="152"/>
      <c r="AV118" s="178" t="str">
        <f t="shared" si="123"/>
        <v/>
      </c>
      <c r="AW118" s="95" t="str">
        <f t="shared" si="124"/>
        <v/>
      </c>
      <c r="AX118" s="436"/>
    </row>
    <row r="119" spans="2:50" hidden="1">
      <c r="B119" s="435"/>
      <c r="C119" s="95">
        <v>13</v>
      </c>
      <c r="D119" s="95"/>
      <c r="E119" s="95"/>
      <c r="F119" s="95"/>
      <c r="G119" s="95"/>
      <c r="H119" s="458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49"/>
      <c r="M119" s="154" t="str">
        <f t="shared" si="110"/>
        <v/>
      </c>
      <c r="N119" s="433"/>
      <c r="O119" s="433"/>
      <c r="P119" s="95"/>
      <c r="Q119" s="152"/>
      <c r="R119" s="178" t="str">
        <f t="shared" si="111"/>
        <v/>
      </c>
      <c r="S119" s="95" t="str">
        <f t="shared" si="112"/>
        <v/>
      </c>
      <c r="T119" s="436"/>
      <c r="U119" s="95"/>
      <c r="V119" s="152"/>
      <c r="W119" s="178" t="str">
        <f t="shared" si="113"/>
        <v/>
      </c>
      <c r="X119" s="95" t="str">
        <f t="shared" si="114"/>
        <v/>
      </c>
      <c r="Y119" s="436"/>
      <c r="Z119" s="95"/>
      <c r="AA119" s="152"/>
      <c r="AB119" s="178" t="str">
        <f t="shared" si="115"/>
        <v/>
      </c>
      <c r="AC119" s="95" t="str">
        <f t="shared" si="116"/>
        <v/>
      </c>
      <c r="AD119" s="436"/>
      <c r="AE119" s="95"/>
      <c r="AF119" s="152"/>
      <c r="AG119" s="178" t="str">
        <f t="shared" si="117"/>
        <v/>
      </c>
      <c r="AH119" s="95" t="str">
        <f t="shared" si="118"/>
        <v/>
      </c>
      <c r="AI119" s="436"/>
      <c r="AJ119" s="95"/>
      <c r="AK119" s="152"/>
      <c r="AL119" s="178" t="str">
        <f t="shared" si="119"/>
        <v/>
      </c>
      <c r="AM119" s="95" t="str">
        <f t="shared" si="120"/>
        <v/>
      </c>
      <c r="AN119" s="436"/>
      <c r="AO119" s="95"/>
      <c r="AP119" s="152"/>
      <c r="AQ119" s="178" t="str">
        <f t="shared" si="121"/>
        <v/>
      </c>
      <c r="AR119" s="95" t="str">
        <f t="shared" si="122"/>
        <v/>
      </c>
      <c r="AS119" s="436"/>
      <c r="AT119" s="95"/>
      <c r="AU119" s="152"/>
      <c r="AV119" s="178" t="str">
        <f t="shared" si="123"/>
        <v/>
      </c>
      <c r="AW119" s="95" t="str">
        <f t="shared" si="124"/>
        <v/>
      </c>
      <c r="AX119" s="436"/>
    </row>
    <row r="120" spans="2:50" hidden="1">
      <c r="B120" s="435"/>
      <c r="C120" s="95">
        <v>14</v>
      </c>
      <c r="D120" s="95"/>
      <c r="E120" s="95"/>
      <c r="F120" s="95"/>
      <c r="G120" s="95"/>
      <c r="H120" s="458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49"/>
      <c r="M120" s="154" t="str">
        <f t="shared" si="110"/>
        <v/>
      </c>
      <c r="N120" s="433"/>
      <c r="O120" s="433"/>
      <c r="P120" s="95"/>
      <c r="Q120" s="152"/>
      <c r="R120" s="178" t="str">
        <f t="shared" si="111"/>
        <v/>
      </c>
      <c r="S120" s="95" t="str">
        <f t="shared" si="112"/>
        <v/>
      </c>
      <c r="T120" s="436"/>
      <c r="U120" s="95"/>
      <c r="V120" s="152"/>
      <c r="W120" s="178" t="str">
        <f t="shared" si="113"/>
        <v/>
      </c>
      <c r="X120" s="95" t="str">
        <f t="shared" si="114"/>
        <v/>
      </c>
      <c r="Y120" s="436"/>
      <c r="Z120" s="95"/>
      <c r="AA120" s="152"/>
      <c r="AB120" s="178" t="str">
        <f t="shared" si="115"/>
        <v/>
      </c>
      <c r="AC120" s="95" t="str">
        <f t="shared" si="116"/>
        <v/>
      </c>
      <c r="AD120" s="436"/>
      <c r="AE120" s="95"/>
      <c r="AF120" s="152"/>
      <c r="AG120" s="178" t="str">
        <f t="shared" si="117"/>
        <v/>
      </c>
      <c r="AH120" s="95" t="str">
        <f t="shared" si="118"/>
        <v/>
      </c>
      <c r="AI120" s="436"/>
      <c r="AJ120" s="95"/>
      <c r="AK120" s="152"/>
      <c r="AL120" s="178" t="str">
        <f t="shared" si="119"/>
        <v/>
      </c>
      <c r="AM120" s="95" t="str">
        <f t="shared" si="120"/>
        <v/>
      </c>
      <c r="AN120" s="436"/>
      <c r="AO120" s="95"/>
      <c r="AP120" s="152"/>
      <c r="AQ120" s="178" t="str">
        <f t="shared" si="121"/>
        <v/>
      </c>
      <c r="AR120" s="95" t="str">
        <f t="shared" si="122"/>
        <v/>
      </c>
      <c r="AS120" s="436"/>
      <c r="AT120" s="95"/>
      <c r="AU120" s="152"/>
      <c r="AV120" s="178" t="str">
        <f t="shared" si="123"/>
        <v/>
      </c>
      <c r="AW120" s="95" t="str">
        <f t="shared" si="124"/>
        <v/>
      </c>
      <c r="AX120" s="436"/>
    </row>
    <row r="121" spans="2:50" hidden="1">
      <c r="B121" s="435"/>
      <c r="C121" s="95">
        <v>15</v>
      </c>
      <c r="D121" s="95"/>
      <c r="E121" s="95"/>
      <c r="F121" s="95"/>
      <c r="G121" s="95"/>
      <c r="H121" s="459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49"/>
      <c r="M121" s="154" t="str">
        <f t="shared" si="110"/>
        <v/>
      </c>
      <c r="N121" s="433"/>
      <c r="O121" s="433"/>
      <c r="P121" s="95"/>
      <c r="Q121" s="152"/>
      <c r="R121" s="178" t="str">
        <f t="shared" si="111"/>
        <v/>
      </c>
      <c r="S121" s="95" t="str">
        <f t="shared" si="112"/>
        <v/>
      </c>
      <c r="T121" s="436"/>
      <c r="U121" s="95"/>
      <c r="V121" s="152"/>
      <c r="W121" s="178" t="str">
        <f t="shared" si="113"/>
        <v/>
      </c>
      <c r="X121" s="95" t="str">
        <f t="shared" si="114"/>
        <v/>
      </c>
      <c r="Y121" s="436"/>
      <c r="Z121" s="95"/>
      <c r="AA121" s="152"/>
      <c r="AB121" s="178" t="str">
        <f t="shared" si="115"/>
        <v/>
      </c>
      <c r="AC121" s="95" t="str">
        <f t="shared" si="116"/>
        <v/>
      </c>
      <c r="AD121" s="436"/>
      <c r="AE121" s="95"/>
      <c r="AF121" s="152"/>
      <c r="AG121" s="178" t="str">
        <f t="shared" si="117"/>
        <v/>
      </c>
      <c r="AH121" s="95" t="str">
        <f t="shared" si="118"/>
        <v/>
      </c>
      <c r="AI121" s="436"/>
      <c r="AJ121" s="95"/>
      <c r="AK121" s="152"/>
      <c r="AL121" s="178" t="str">
        <f t="shared" si="119"/>
        <v/>
      </c>
      <c r="AM121" s="95" t="str">
        <f t="shared" si="120"/>
        <v/>
      </c>
      <c r="AN121" s="436"/>
      <c r="AO121" s="95"/>
      <c r="AP121" s="152"/>
      <c r="AQ121" s="178" t="str">
        <f t="shared" si="121"/>
        <v/>
      </c>
      <c r="AR121" s="95" t="str">
        <f t="shared" si="122"/>
        <v/>
      </c>
      <c r="AS121" s="436"/>
      <c r="AT121" s="95"/>
      <c r="AU121" s="152"/>
      <c r="AV121" s="178" t="str">
        <f t="shared" si="123"/>
        <v/>
      </c>
      <c r="AW121" s="95" t="str">
        <f t="shared" si="124"/>
        <v/>
      </c>
      <c r="AX121" s="436"/>
    </row>
    <row r="122" spans="2:50" ht="15.75" hidden="1">
      <c r="B122" s="443" t="s">
        <v>167</v>
      </c>
      <c r="C122" s="444"/>
      <c r="D122" s="444"/>
      <c r="E122" s="444"/>
      <c r="F122" s="444"/>
      <c r="G122" s="444"/>
      <c r="H122" s="444"/>
      <c r="I122" s="151"/>
      <c r="J122" s="151"/>
      <c r="K122" s="151"/>
      <c r="L122" s="151"/>
      <c r="M122" s="151"/>
      <c r="N122" s="433" t="s">
        <v>159</v>
      </c>
      <c r="O122" s="446" t="s">
        <v>106</v>
      </c>
      <c r="P122" s="448">
        <f>AT102+1</f>
        <v>45909</v>
      </c>
      <c r="Q122" s="435"/>
      <c r="R122" s="435"/>
      <c r="S122" s="435"/>
      <c r="T122" s="435"/>
      <c r="U122" s="448">
        <f>P122+1</f>
        <v>45910</v>
      </c>
      <c r="V122" s="435"/>
      <c r="W122" s="435"/>
      <c r="X122" s="435"/>
      <c r="Y122" s="435"/>
      <c r="Z122" s="448">
        <f>U122+1</f>
        <v>45911</v>
      </c>
      <c r="AA122" s="435"/>
      <c r="AB122" s="435"/>
      <c r="AC122" s="435"/>
      <c r="AD122" s="435"/>
      <c r="AE122" s="448">
        <f>Z122+1</f>
        <v>45912</v>
      </c>
      <c r="AF122" s="435"/>
      <c r="AG122" s="435"/>
      <c r="AH122" s="435"/>
      <c r="AI122" s="435"/>
      <c r="AJ122" s="448">
        <f>AE122+1</f>
        <v>45913</v>
      </c>
      <c r="AK122" s="435"/>
      <c r="AL122" s="435"/>
      <c r="AM122" s="435"/>
      <c r="AN122" s="435"/>
      <c r="AO122" s="448">
        <f>AJ122+1</f>
        <v>45914</v>
      </c>
      <c r="AP122" s="435"/>
      <c r="AQ122" s="435"/>
      <c r="AR122" s="435"/>
      <c r="AS122" s="435"/>
      <c r="AT122" s="448">
        <f>AO122+1</f>
        <v>45915</v>
      </c>
      <c r="AU122" s="435"/>
      <c r="AV122" s="435"/>
      <c r="AW122" s="435"/>
      <c r="AX122" s="435"/>
    </row>
    <row r="123" spans="2:50" ht="15.75" hidden="1">
      <c r="B123" s="445"/>
      <c r="C123" s="445"/>
      <c r="D123" s="445"/>
      <c r="E123" s="445"/>
      <c r="F123" s="445"/>
      <c r="G123" s="445"/>
      <c r="H123" s="445"/>
      <c r="I123" s="151"/>
      <c r="J123" s="151"/>
      <c r="K123" s="151"/>
      <c r="L123" s="151"/>
      <c r="M123" s="151"/>
      <c r="N123" s="433"/>
      <c r="O123" s="447"/>
      <c r="P123" s="448" t="s">
        <v>120</v>
      </c>
      <c r="Q123" s="435"/>
      <c r="R123" s="435"/>
      <c r="S123" s="435"/>
      <c r="T123" s="435"/>
      <c r="U123" s="448" t="s">
        <v>114</v>
      </c>
      <c r="V123" s="435"/>
      <c r="W123" s="435"/>
      <c r="X123" s="435"/>
      <c r="Y123" s="435"/>
      <c r="Z123" s="448" t="s">
        <v>115</v>
      </c>
      <c r="AA123" s="435"/>
      <c r="AB123" s="435"/>
      <c r="AC123" s="435"/>
      <c r="AD123" s="435"/>
      <c r="AE123" s="448" t="s">
        <v>116</v>
      </c>
      <c r="AF123" s="435"/>
      <c r="AG123" s="435"/>
      <c r="AH123" s="435"/>
      <c r="AI123" s="435"/>
      <c r="AJ123" s="448" t="s">
        <v>117</v>
      </c>
      <c r="AK123" s="435"/>
      <c r="AL123" s="435"/>
      <c r="AM123" s="435"/>
      <c r="AN123" s="435"/>
      <c r="AO123" s="448" t="s">
        <v>118</v>
      </c>
      <c r="AP123" s="435"/>
      <c r="AQ123" s="435"/>
      <c r="AR123" s="435"/>
      <c r="AS123" s="435"/>
      <c r="AT123" s="448" t="s">
        <v>119</v>
      </c>
      <c r="AU123" s="435"/>
      <c r="AV123" s="435"/>
      <c r="AW123" s="435"/>
      <c r="AX123" s="435"/>
    </row>
    <row r="124" spans="2:50" hidden="1">
      <c r="B124" s="433" t="s">
        <v>155</v>
      </c>
      <c r="C124" s="433" t="s">
        <v>147</v>
      </c>
      <c r="D124" s="433"/>
      <c r="E124" s="433" t="s">
        <v>149</v>
      </c>
      <c r="F124" s="433"/>
      <c r="G124" s="433"/>
      <c r="H124" s="440" t="s">
        <v>156</v>
      </c>
      <c r="I124" s="434" t="s">
        <v>225</v>
      </c>
      <c r="J124" s="434"/>
      <c r="K124" s="434"/>
      <c r="L124" s="434" t="s">
        <v>156</v>
      </c>
      <c r="M124" s="434" t="s">
        <v>168</v>
      </c>
      <c r="N124" s="433"/>
      <c r="O124" s="433" t="s">
        <v>158</v>
      </c>
      <c r="P124" s="430" t="s">
        <v>152</v>
      </c>
      <c r="Q124" s="431"/>
      <c r="R124" s="431"/>
      <c r="S124" s="432"/>
      <c r="T124" s="433" t="s">
        <v>156</v>
      </c>
      <c r="U124" s="430" t="s">
        <v>152</v>
      </c>
      <c r="V124" s="431"/>
      <c r="W124" s="431"/>
      <c r="X124" s="432"/>
      <c r="Y124" s="433" t="s">
        <v>156</v>
      </c>
      <c r="Z124" s="430" t="s">
        <v>152</v>
      </c>
      <c r="AA124" s="431"/>
      <c r="AB124" s="431"/>
      <c r="AC124" s="432"/>
      <c r="AD124" s="433" t="s">
        <v>156</v>
      </c>
      <c r="AE124" s="430" t="s">
        <v>152</v>
      </c>
      <c r="AF124" s="431"/>
      <c r="AG124" s="431"/>
      <c r="AH124" s="432"/>
      <c r="AI124" s="433" t="s">
        <v>156</v>
      </c>
      <c r="AJ124" s="430" t="s">
        <v>152</v>
      </c>
      <c r="AK124" s="431"/>
      <c r="AL124" s="431"/>
      <c r="AM124" s="432"/>
      <c r="AN124" s="433" t="s">
        <v>156</v>
      </c>
      <c r="AO124" s="430" t="s">
        <v>152</v>
      </c>
      <c r="AP124" s="431"/>
      <c r="AQ124" s="431"/>
      <c r="AR124" s="432"/>
      <c r="AS124" s="433" t="s">
        <v>156</v>
      </c>
      <c r="AT124" s="430" t="s">
        <v>152</v>
      </c>
      <c r="AU124" s="431"/>
      <c r="AV124" s="431"/>
      <c r="AW124" s="432"/>
      <c r="AX124" s="433" t="s">
        <v>156</v>
      </c>
    </row>
    <row r="125" spans="2:50" hidden="1">
      <c r="B125" s="433"/>
      <c r="C125" s="433"/>
      <c r="D125" s="433"/>
      <c r="E125" s="433" t="s">
        <v>148</v>
      </c>
      <c r="F125" s="433"/>
      <c r="G125" s="433"/>
      <c r="H125" s="441"/>
      <c r="I125" s="434" t="s">
        <v>148</v>
      </c>
      <c r="J125" s="434"/>
      <c r="K125" s="434"/>
      <c r="L125" s="434"/>
      <c r="M125" s="434"/>
      <c r="N125" s="433"/>
      <c r="O125" s="433"/>
      <c r="P125" s="430" t="s">
        <v>153</v>
      </c>
      <c r="Q125" s="431"/>
      <c r="R125" s="431"/>
      <c r="S125" s="432"/>
      <c r="T125" s="433"/>
      <c r="U125" s="430" t="s">
        <v>153</v>
      </c>
      <c r="V125" s="431"/>
      <c r="W125" s="431"/>
      <c r="X125" s="432"/>
      <c r="Y125" s="433"/>
      <c r="Z125" s="430" t="s">
        <v>153</v>
      </c>
      <c r="AA125" s="431"/>
      <c r="AB125" s="431"/>
      <c r="AC125" s="432"/>
      <c r="AD125" s="433"/>
      <c r="AE125" s="430" t="s">
        <v>153</v>
      </c>
      <c r="AF125" s="431"/>
      <c r="AG125" s="431"/>
      <c r="AH125" s="432"/>
      <c r="AI125" s="433"/>
      <c r="AJ125" s="430" t="s">
        <v>153</v>
      </c>
      <c r="AK125" s="431"/>
      <c r="AL125" s="431"/>
      <c r="AM125" s="432"/>
      <c r="AN125" s="433"/>
      <c r="AO125" s="430" t="s">
        <v>153</v>
      </c>
      <c r="AP125" s="431"/>
      <c r="AQ125" s="431"/>
      <c r="AR125" s="432"/>
      <c r="AS125" s="433"/>
      <c r="AT125" s="430" t="s">
        <v>153</v>
      </c>
      <c r="AU125" s="431"/>
      <c r="AV125" s="431"/>
      <c r="AW125" s="432"/>
      <c r="AX125" s="433"/>
    </row>
    <row r="126" spans="2:50" hidden="1">
      <c r="B126" s="433"/>
      <c r="C126" s="433"/>
      <c r="D126" s="433"/>
      <c r="E126" s="94" t="s">
        <v>150</v>
      </c>
      <c r="F126" s="94" t="s">
        <v>151</v>
      </c>
      <c r="G126" s="94" t="s">
        <v>154</v>
      </c>
      <c r="H126" s="442"/>
      <c r="I126" s="153" t="s">
        <v>150</v>
      </c>
      <c r="J126" s="153" t="s">
        <v>151</v>
      </c>
      <c r="K126" s="153" t="s">
        <v>154</v>
      </c>
      <c r="L126" s="434"/>
      <c r="M126" s="434"/>
      <c r="N126" s="433"/>
      <c r="O126" s="433"/>
      <c r="P126" s="94" t="s">
        <v>150</v>
      </c>
      <c r="Q126" s="94" t="s">
        <v>151</v>
      </c>
      <c r="R126" s="94" t="s">
        <v>154</v>
      </c>
      <c r="S126" s="94" t="s">
        <v>168</v>
      </c>
      <c r="T126" s="433"/>
      <c r="U126" s="94" t="s">
        <v>150</v>
      </c>
      <c r="V126" s="94" t="s">
        <v>151</v>
      </c>
      <c r="W126" s="94" t="s">
        <v>154</v>
      </c>
      <c r="X126" s="94" t="s">
        <v>168</v>
      </c>
      <c r="Y126" s="433"/>
      <c r="Z126" s="94" t="s">
        <v>150</v>
      </c>
      <c r="AA126" s="94" t="s">
        <v>151</v>
      </c>
      <c r="AB126" s="94" t="s">
        <v>154</v>
      </c>
      <c r="AC126" s="94" t="s">
        <v>168</v>
      </c>
      <c r="AD126" s="43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3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3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3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33"/>
    </row>
    <row r="127" spans="2:50" hidden="1">
      <c r="B127" s="435" t="s">
        <v>235</v>
      </c>
      <c r="C127" s="95">
        <v>1</v>
      </c>
      <c r="D127" s="95" t="s">
        <v>443</v>
      </c>
      <c r="E127" s="95">
        <v>10</v>
      </c>
      <c r="F127" s="95">
        <v>3000</v>
      </c>
      <c r="G127" s="178">
        <f t="shared" ref="G127:G137" si="128">F127/E127</f>
        <v>300</v>
      </c>
      <c r="H127" s="457">
        <f>AVERAGE(G127:G141)</f>
        <v>293.53146853146853</v>
      </c>
      <c r="I127" s="154">
        <f t="shared" ref="I127:K129" si="129">IFERROR(AVERAGE(P127,U127,Z127,AE127,AJ127,AO127,AT127),"")</f>
        <v>10</v>
      </c>
      <c r="J127" s="154">
        <f t="shared" si="129"/>
        <v>2847.604115996965</v>
      </c>
      <c r="K127" s="155">
        <f t="shared" si="129"/>
        <v>284.76041159969651</v>
      </c>
      <c r="L127" s="449">
        <f>IFERROR(AVERAGE(K127:K141),"-")</f>
        <v>279.81875979537381</v>
      </c>
      <c r="M127" s="154">
        <f>IFERROR(RANK(K127, K$127:K$141),"")</f>
        <v>8</v>
      </c>
      <c r="N127" s="433"/>
      <c r="O127" s="433"/>
      <c r="P127" s="95">
        <v>10</v>
      </c>
      <c r="Q127" s="178">
        <v>2839.9180327868862</v>
      </c>
      <c r="R127" s="178">
        <f>IFERROR(Q127/P127,"")</f>
        <v>283.99180327868862</v>
      </c>
      <c r="S127" s="95">
        <f>IFERROR(RANK(R127, R$127:R$141),"")</f>
        <v>8</v>
      </c>
      <c r="T127" s="436">
        <f>AVERAGE(R127:R141)</f>
        <v>279.43642710537171</v>
      </c>
      <c r="U127" s="95">
        <v>10</v>
      </c>
      <c r="V127" s="178">
        <v>2841.8852459016402</v>
      </c>
      <c r="W127" s="178">
        <f>IFERROR(V127/U127,"")</f>
        <v>284.18852459016404</v>
      </c>
      <c r="X127" s="95">
        <f>IFERROR(RANK(W127, W$127:W$141),"")</f>
        <v>8</v>
      </c>
      <c r="Y127" s="436">
        <f>AVERAGE(W127:W141)</f>
        <v>279.88737081280118</v>
      </c>
      <c r="Z127" s="95">
        <v>10</v>
      </c>
      <c r="AA127" s="178">
        <v>2861.4705882352946</v>
      </c>
      <c r="AB127" s="178">
        <f>IFERROR(AA127/Z127,"")</f>
        <v>286.14705882352945</v>
      </c>
      <c r="AC127" s="95">
        <f>IFERROR(RANK(AB127, AB$127:AB$141),"")</f>
        <v>6</v>
      </c>
      <c r="AD127" s="436">
        <f>AVERAGE(AB127:AB141)</f>
        <v>279.7786128825374</v>
      </c>
      <c r="AE127" s="95">
        <v>10</v>
      </c>
      <c r="AF127" s="178">
        <v>2837.3999999999955</v>
      </c>
      <c r="AG127" s="178">
        <f>IFERROR(AF127/AE127,"")</f>
        <v>283.73999999999955</v>
      </c>
      <c r="AH127" s="95">
        <f>IFERROR(RANK(AG127, AG$127:AG$141),"")</f>
        <v>10</v>
      </c>
      <c r="AI127" s="436">
        <f>AVERAGE(AG127:AG141)</f>
        <v>281.05163656732304</v>
      </c>
      <c r="AJ127" s="95">
        <v>10</v>
      </c>
      <c r="AK127" s="178">
        <v>2855.7692307692264</v>
      </c>
      <c r="AL127" s="178">
        <f>IFERROR(AK127/AJ127,"")</f>
        <v>285.57692307692264</v>
      </c>
      <c r="AM127" s="95">
        <f>IFERROR(RANK(AL127, AL$127:AL$141),"")</f>
        <v>7</v>
      </c>
      <c r="AN127" s="436">
        <f>AVERAGE(AL127:AL141)</f>
        <v>279.83036762035357</v>
      </c>
      <c r="AO127" s="95">
        <v>10</v>
      </c>
      <c r="AP127" s="178">
        <v>2847.8571428571422</v>
      </c>
      <c r="AQ127" s="178">
        <f>IFERROR(AP127/AO127,"")</f>
        <v>284.78571428571422</v>
      </c>
      <c r="AR127" s="95">
        <f>IFERROR(RANK(AQ127, AQ$127:AQ$141),"")</f>
        <v>4</v>
      </c>
      <c r="AS127" s="436">
        <f>AVERAGE(AQ127:AQ141)</f>
        <v>278.68426248421395</v>
      </c>
      <c r="AT127" s="95">
        <v>10</v>
      </c>
      <c r="AU127" s="178">
        <v>2848.9285714285706</v>
      </c>
      <c r="AV127" s="178">
        <f>IFERROR(AU127/AT127,"")</f>
        <v>284.89285714285705</v>
      </c>
      <c r="AW127" s="95">
        <f>IFERROR(RANK(AV127, AV$127:AV$141),"")</f>
        <v>9</v>
      </c>
      <c r="AX127" s="436">
        <f>AVERAGE(AV127:AV141)</f>
        <v>280.06264109501569</v>
      </c>
    </row>
    <row r="128" spans="2:50" hidden="1">
      <c r="B128" s="435"/>
      <c r="C128" s="95">
        <v>2</v>
      </c>
      <c r="D128" s="95" t="s">
        <v>444</v>
      </c>
      <c r="E128" s="95">
        <v>10</v>
      </c>
      <c r="F128" s="95">
        <v>3000</v>
      </c>
      <c r="G128" s="178">
        <f t="shared" si="128"/>
        <v>300</v>
      </c>
      <c r="H128" s="458"/>
      <c r="I128" s="154">
        <f t="shared" si="129"/>
        <v>10</v>
      </c>
      <c r="J128" s="154">
        <f t="shared" si="129"/>
        <v>2859.1515946569207</v>
      </c>
      <c r="K128" s="155">
        <f t="shared" si="129"/>
        <v>285.91515946569211</v>
      </c>
      <c r="L128" s="449"/>
      <c r="M128" s="154">
        <f t="shared" ref="M128:M141" si="130">IFERROR(RANK(K128, K$127:K$141),"")</f>
        <v>4</v>
      </c>
      <c r="N128" s="433"/>
      <c r="O128" s="433"/>
      <c r="P128" s="95">
        <v>10</v>
      </c>
      <c r="Q128" s="178">
        <v>2856.1801242236033</v>
      </c>
      <c r="R128" s="178">
        <f t="shared" ref="R128:R141" si="131">IFERROR(Q128/P128,"")</f>
        <v>285.61801242236032</v>
      </c>
      <c r="S128" s="95">
        <f t="shared" ref="S128:S141" si="132">IFERROR(RANK(R128, R$127:R$141),"")</f>
        <v>4</v>
      </c>
      <c r="T128" s="436"/>
      <c r="U128" s="95">
        <v>10</v>
      </c>
      <c r="V128" s="178">
        <v>2862.1978021978039</v>
      </c>
      <c r="W128" s="178">
        <f t="shared" ref="W128:W141" si="133">IFERROR(V128/U128,"")</f>
        <v>286.21978021978038</v>
      </c>
      <c r="X128" s="95">
        <f t="shared" ref="X128:X141" si="134">IFERROR(RANK(W128, W$127:W$141),"")</f>
        <v>5</v>
      </c>
      <c r="Y128" s="436"/>
      <c r="Z128" s="95">
        <v>10</v>
      </c>
      <c r="AA128" s="178">
        <v>2845.0549450549452</v>
      </c>
      <c r="AB128" s="178">
        <f t="shared" ref="AB128:AB141" si="135">IFERROR(AA128/Z128,"")</f>
        <v>284.50549450549454</v>
      </c>
      <c r="AC128" s="95">
        <f t="shared" ref="AC128:AC141" si="136">IFERROR(RANK(AB128, AB$127:AB$141),"")</f>
        <v>9</v>
      </c>
      <c r="AD128" s="436"/>
      <c r="AE128" s="95">
        <v>10</v>
      </c>
      <c r="AF128" s="178">
        <v>2879.7692307692369</v>
      </c>
      <c r="AG128" s="178">
        <f t="shared" ref="AG128:AG141" si="137">IFERROR(AF128/AE128,"")</f>
        <v>287.9769230769237</v>
      </c>
      <c r="AH128" s="95">
        <f t="shared" ref="AH128:AH141" si="138">IFERROR(RANK(AG128, AG$127:AG$141),"")</f>
        <v>3</v>
      </c>
      <c r="AI128" s="436"/>
      <c r="AJ128" s="95">
        <v>10</v>
      </c>
      <c r="AK128" s="178">
        <v>2869.4648829431399</v>
      </c>
      <c r="AL128" s="178">
        <f t="shared" ref="AL128:AL141" si="139">IFERROR(AK128/AJ128,"")</f>
        <v>286.94648829431401</v>
      </c>
      <c r="AM128" s="95">
        <f t="shared" ref="AM128:AM141" si="140">IFERROR(RANK(AL128, AL$127:AL$141),"")</f>
        <v>3</v>
      </c>
      <c r="AN128" s="436"/>
      <c r="AO128" s="95">
        <v>10</v>
      </c>
      <c r="AP128" s="178">
        <v>2841.9457013574674</v>
      </c>
      <c r="AQ128" s="178">
        <f t="shared" ref="AQ128:AQ141" si="141">IFERROR(AP128/AO128,"")</f>
        <v>284.19457013574674</v>
      </c>
      <c r="AR128" s="95">
        <f t="shared" ref="AR128:AR141" si="142">IFERROR(RANK(AQ128, AQ$127:AQ$141),"")</f>
        <v>5</v>
      </c>
      <c r="AS128" s="436"/>
      <c r="AT128" s="95">
        <v>10</v>
      </c>
      <c r="AU128" s="178">
        <v>2859.448476052251</v>
      </c>
      <c r="AV128" s="178">
        <f t="shared" ref="AV128:AV141" si="143">IFERROR(AU128/AT128,"")</f>
        <v>285.94484760522511</v>
      </c>
      <c r="AW128" s="95">
        <f t="shared" ref="AW128:AW141" si="144">IFERROR(RANK(AV128, AV$127:AV$141),"")</f>
        <v>6</v>
      </c>
      <c r="AX128" s="436"/>
    </row>
    <row r="129" spans="2:50" hidden="1">
      <c r="B129" s="435"/>
      <c r="C129" s="95">
        <v>3</v>
      </c>
      <c r="D129" s="95" t="s">
        <v>445</v>
      </c>
      <c r="E129" s="95">
        <v>10</v>
      </c>
      <c r="F129" s="95">
        <v>3000</v>
      </c>
      <c r="G129" s="178">
        <f t="shared" si="128"/>
        <v>300</v>
      </c>
      <c r="H129" s="458"/>
      <c r="I129" s="154">
        <f t="shared" si="129"/>
        <v>10</v>
      </c>
      <c r="J129" s="154">
        <f t="shared" si="129"/>
        <v>2848.3983426699233</v>
      </c>
      <c r="K129" s="155">
        <f t="shared" si="129"/>
        <v>284.83983426699234</v>
      </c>
      <c r="L129" s="449"/>
      <c r="M129" s="154">
        <f t="shared" si="130"/>
        <v>7</v>
      </c>
      <c r="N129" s="433"/>
      <c r="O129" s="433"/>
      <c r="P129" s="95">
        <v>10</v>
      </c>
      <c r="Q129" s="178">
        <v>2843.2410086812724</v>
      </c>
      <c r="R129" s="178">
        <f t="shared" si="131"/>
        <v>284.32410086812723</v>
      </c>
      <c r="S129" s="95">
        <f t="shared" si="132"/>
        <v>7</v>
      </c>
      <c r="T129" s="436"/>
      <c r="U129" s="95">
        <v>10</v>
      </c>
      <c r="V129" s="178">
        <v>2854.443099273607</v>
      </c>
      <c r="W129" s="178">
        <f t="shared" si="133"/>
        <v>285.44430992736068</v>
      </c>
      <c r="X129" s="95">
        <f t="shared" si="134"/>
        <v>7</v>
      </c>
      <c r="Y129" s="436"/>
      <c r="Z129" s="95">
        <v>10</v>
      </c>
      <c r="AA129" s="178">
        <v>2869.0229312063784</v>
      </c>
      <c r="AB129" s="178">
        <f t="shared" si="135"/>
        <v>286.90229312063786</v>
      </c>
      <c r="AC129" s="95">
        <f t="shared" si="136"/>
        <v>3</v>
      </c>
      <c r="AD129" s="436"/>
      <c r="AE129" s="95">
        <v>10</v>
      </c>
      <c r="AF129" s="178">
        <v>2858.7288135593267</v>
      </c>
      <c r="AG129" s="178">
        <f t="shared" si="137"/>
        <v>285.87288135593269</v>
      </c>
      <c r="AH129" s="95">
        <f t="shared" si="138"/>
        <v>6</v>
      </c>
      <c r="AI129" s="436"/>
      <c r="AJ129" s="95">
        <v>10</v>
      </c>
      <c r="AK129" s="178">
        <v>2838.7499999999991</v>
      </c>
      <c r="AL129" s="178">
        <f t="shared" si="139"/>
        <v>283.87499999999989</v>
      </c>
      <c r="AM129" s="95">
        <f t="shared" si="140"/>
        <v>8</v>
      </c>
      <c r="AN129" s="436"/>
      <c r="AO129" s="95">
        <v>10</v>
      </c>
      <c r="AP129" s="178">
        <v>2828.316831683167</v>
      </c>
      <c r="AQ129" s="178">
        <f t="shared" si="141"/>
        <v>282.83168316831672</v>
      </c>
      <c r="AR129" s="95">
        <f t="shared" si="142"/>
        <v>10</v>
      </c>
      <c r="AS129" s="436"/>
      <c r="AT129" s="95">
        <v>10</v>
      </c>
      <c r="AU129" s="178">
        <v>2846.2857142857133</v>
      </c>
      <c r="AV129" s="178">
        <f t="shared" si="143"/>
        <v>284.62857142857132</v>
      </c>
      <c r="AW129" s="95">
        <f t="shared" si="144"/>
        <v>10</v>
      </c>
      <c r="AX129" s="436"/>
    </row>
    <row r="130" spans="2:50" hidden="1">
      <c r="B130" s="435"/>
      <c r="C130" s="95">
        <v>4</v>
      </c>
      <c r="D130" s="95" t="s">
        <v>446</v>
      </c>
      <c r="E130" s="95">
        <v>10</v>
      </c>
      <c r="F130" s="95">
        <v>3000</v>
      </c>
      <c r="G130" s="178">
        <f t="shared" si="128"/>
        <v>300</v>
      </c>
      <c r="H130" s="458"/>
      <c r="I130" s="154">
        <f>IFERROR(AVERAGE(P130,U130,Z130,AE130,AJ130,AO130,AT130),"")</f>
        <v>10</v>
      </c>
      <c r="J130" s="154">
        <f>IFERROR(AVERAGE(Q130,V130,AA130,AF130,AK130,AP130,AU130),"")</f>
        <v>2854.5363533709383</v>
      </c>
      <c r="K130" s="155">
        <f>IFERROR(AVERAGE(R130,W130,AB130,AG130,AL130,AQ130,AV130),"")</f>
        <v>285.45363533709389</v>
      </c>
      <c r="L130" s="449"/>
      <c r="M130" s="154">
        <f t="shared" si="130"/>
        <v>5</v>
      </c>
      <c r="N130" s="433"/>
      <c r="O130" s="433"/>
      <c r="P130" s="95">
        <v>10</v>
      </c>
      <c r="Q130" s="178">
        <v>2843.6842105263136</v>
      </c>
      <c r="R130" s="178">
        <f t="shared" si="131"/>
        <v>284.36842105263133</v>
      </c>
      <c r="S130" s="95">
        <f t="shared" si="132"/>
        <v>6</v>
      </c>
      <c r="T130" s="436"/>
      <c r="U130" s="95">
        <v>10</v>
      </c>
      <c r="V130" s="178">
        <v>2900.5714285714257</v>
      </c>
      <c r="W130" s="178">
        <f t="shared" si="133"/>
        <v>290.05714285714259</v>
      </c>
      <c r="X130" s="95">
        <f t="shared" si="134"/>
        <v>3</v>
      </c>
      <c r="Y130" s="436"/>
      <c r="Z130" s="95">
        <v>10</v>
      </c>
      <c r="AA130" s="178">
        <v>2861.6666666666642</v>
      </c>
      <c r="AB130" s="178">
        <f t="shared" si="135"/>
        <v>286.1666666666664</v>
      </c>
      <c r="AC130" s="95">
        <f t="shared" si="136"/>
        <v>5</v>
      </c>
      <c r="AD130" s="436"/>
      <c r="AE130" s="95">
        <v>10</v>
      </c>
      <c r="AF130" s="178">
        <v>2850.9090909090937</v>
      </c>
      <c r="AG130" s="178">
        <f t="shared" si="137"/>
        <v>285.09090909090935</v>
      </c>
      <c r="AH130" s="95">
        <f t="shared" si="138"/>
        <v>8</v>
      </c>
      <c r="AI130" s="436"/>
      <c r="AJ130" s="95">
        <v>10</v>
      </c>
      <c r="AK130" s="178">
        <v>2831.9999999999973</v>
      </c>
      <c r="AL130" s="178">
        <f t="shared" si="139"/>
        <v>283.1999999999997</v>
      </c>
      <c r="AM130" s="95">
        <f t="shared" si="140"/>
        <v>9</v>
      </c>
      <c r="AN130" s="436"/>
      <c r="AO130" s="95">
        <v>10</v>
      </c>
      <c r="AP130" s="178">
        <v>2836.9230769230753</v>
      </c>
      <c r="AQ130" s="178">
        <f t="shared" si="141"/>
        <v>283.69230769230751</v>
      </c>
      <c r="AR130" s="95">
        <f t="shared" si="142"/>
        <v>7</v>
      </c>
      <c r="AS130" s="436"/>
      <c r="AT130" s="95">
        <v>10</v>
      </c>
      <c r="AU130" s="178">
        <v>2855.9999999999986</v>
      </c>
      <c r="AV130" s="178">
        <f t="shared" si="143"/>
        <v>285.59999999999985</v>
      </c>
      <c r="AW130" s="95">
        <f t="shared" si="144"/>
        <v>7</v>
      </c>
      <c r="AX130" s="436"/>
    </row>
    <row r="131" spans="2:50" hidden="1">
      <c r="B131" s="435"/>
      <c r="C131" s="95">
        <v>5</v>
      </c>
      <c r="D131" s="95" t="s">
        <v>447</v>
      </c>
      <c r="E131" s="95">
        <v>10</v>
      </c>
      <c r="F131" s="95">
        <v>3000</v>
      </c>
      <c r="G131" s="178">
        <f t="shared" si="128"/>
        <v>300</v>
      </c>
      <c r="H131" s="458"/>
      <c r="I131" s="154">
        <f t="shared" ref="I131:K141" si="145">IFERROR(AVERAGE(P131,U131,Z131,AE131,AJ131,AO131,AT131),"")</f>
        <v>10</v>
      </c>
      <c r="J131" s="154">
        <f t="shared" si="145"/>
        <v>2908.8112244897952</v>
      </c>
      <c r="K131" s="155">
        <f t="shared" si="145"/>
        <v>290.88112244897951</v>
      </c>
      <c r="L131" s="449"/>
      <c r="M131" s="154">
        <f t="shared" si="130"/>
        <v>2</v>
      </c>
      <c r="N131" s="433"/>
      <c r="O131" s="433"/>
      <c r="P131" s="95">
        <v>10</v>
      </c>
      <c r="Q131" s="178">
        <v>2922.8571428571422</v>
      </c>
      <c r="R131" s="178">
        <f t="shared" si="131"/>
        <v>292.28571428571422</v>
      </c>
      <c r="S131" s="95">
        <f t="shared" si="132"/>
        <v>2</v>
      </c>
      <c r="T131" s="436"/>
      <c r="U131" s="95">
        <v>10</v>
      </c>
      <c r="V131" s="178">
        <v>2908.5714285714275</v>
      </c>
      <c r="W131" s="178">
        <f t="shared" si="133"/>
        <v>290.85714285714278</v>
      </c>
      <c r="X131" s="95">
        <f t="shared" si="134"/>
        <v>2</v>
      </c>
      <c r="Y131" s="436"/>
      <c r="Z131" s="95">
        <v>10</v>
      </c>
      <c r="AA131" s="178">
        <v>2936.9999999999991</v>
      </c>
      <c r="AB131" s="178">
        <f t="shared" si="135"/>
        <v>293.69999999999993</v>
      </c>
      <c r="AC131" s="95">
        <f t="shared" si="136"/>
        <v>2</v>
      </c>
      <c r="AD131" s="436"/>
      <c r="AE131" s="95">
        <v>10</v>
      </c>
      <c r="AF131" s="178">
        <v>2951.2499999999964</v>
      </c>
      <c r="AG131" s="178">
        <f t="shared" si="137"/>
        <v>295.12499999999966</v>
      </c>
      <c r="AH131" s="95">
        <f t="shared" si="138"/>
        <v>2</v>
      </c>
      <c r="AI131" s="436"/>
      <c r="AJ131" s="95">
        <v>10</v>
      </c>
      <c r="AK131" s="178">
        <v>2861.9999999999991</v>
      </c>
      <c r="AL131" s="178">
        <f t="shared" si="139"/>
        <v>286.19999999999993</v>
      </c>
      <c r="AM131" s="95">
        <f t="shared" si="140"/>
        <v>5</v>
      </c>
      <c r="AN131" s="436"/>
      <c r="AO131" s="95">
        <v>10</v>
      </c>
      <c r="AP131" s="178">
        <v>2891.4285714285706</v>
      </c>
      <c r="AQ131" s="178">
        <f t="shared" si="141"/>
        <v>289.14285714285705</v>
      </c>
      <c r="AR131" s="95">
        <f t="shared" si="142"/>
        <v>2</v>
      </c>
      <c r="AS131" s="436"/>
      <c r="AT131" s="95">
        <v>10</v>
      </c>
      <c r="AU131" s="178">
        <v>2888.5714285714275</v>
      </c>
      <c r="AV131" s="178">
        <f t="shared" si="143"/>
        <v>288.85714285714278</v>
      </c>
      <c r="AW131" s="95">
        <f t="shared" si="144"/>
        <v>3</v>
      </c>
      <c r="AX131" s="436"/>
    </row>
    <row r="132" spans="2:50" hidden="1">
      <c r="B132" s="435"/>
      <c r="C132" s="95">
        <v>6</v>
      </c>
      <c r="D132" s="95" t="s">
        <v>448</v>
      </c>
      <c r="E132" s="95">
        <v>10</v>
      </c>
      <c r="F132" s="95">
        <v>3000</v>
      </c>
      <c r="G132" s="178">
        <f t="shared" si="128"/>
        <v>300</v>
      </c>
      <c r="H132" s="458"/>
      <c r="I132" s="154">
        <f t="shared" si="145"/>
        <v>10</v>
      </c>
      <c r="J132" s="154">
        <f t="shared" si="145"/>
        <v>2842.4203005150493</v>
      </c>
      <c r="K132" s="155">
        <f t="shared" si="145"/>
        <v>284.24203005150497</v>
      </c>
      <c r="L132" s="449"/>
      <c r="M132" s="154">
        <f t="shared" si="130"/>
        <v>10</v>
      </c>
      <c r="N132" s="433"/>
      <c r="O132" s="433"/>
      <c r="P132" s="95">
        <v>10</v>
      </c>
      <c r="Q132" s="178">
        <v>2837.9104477611941</v>
      </c>
      <c r="R132" s="178">
        <f t="shared" si="131"/>
        <v>283.79104477611941</v>
      </c>
      <c r="S132" s="95">
        <f t="shared" si="132"/>
        <v>9</v>
      </c>
      <c r="T132" s="436"/>
      <c r="U132" s="95">
        <v>10</v>
      </c>
      <c r="V132" s="178">
        <v>2857.2727272727275</v>
      </c>
      <c r="W132" s="178">
        <f t="shared" si="133"/>
        <v>285.72727272727275</v>
      </c>
      <c r="X132" s="95">
        <f t="shared" si="134"/>
        <v>6</v>
      </c>
      <c r="Y132" s="436"/>
      <c r="Z132" s="95">
        <v>10</v>
      </c>
      <c r="AA132" s="178">
        <v>2824.6874999999995</v>
      </c>
      <c r="AB132" s="178">
        <f t="shared" si="135"/>
        <v>282.46874999999994</v>
      </c>
      <c r="AC132" s="95">
        <f t="shared" si="136"/>
        <v>10</v>
      </c>
      <c r="AD132" s="436"/>
      <c r="AE132" s="95">
        <v>10</v>
      </c>
      <c r="AF132" s="178">
        <v>2840.3571428571408</v>
      </c>
      <c r="AG132" s="178">
        <f t="shared" si="137"/>
        <v>284.03571428571411</v>
      </c>
      <c r="AH132" s="95">
        <f t="shared" si="138"/>
        <v>9</v>
      </c>
      <c r="AI132" s="436"/>
      <c r="AJ132" s="95">
        <v>10</v>
      </c>
      <c r="AK132" s="178">
        <v>2856.4285714285693</v>
      </c>
      <c r="AL132" s="178">
        <f t="shared" si="139"/>
        <v>285.64285714285694</v>
      </c>
      <c r="AM132" s="95">
        <f t="shared" si="140"/>
        <v>6</v>
      </c>
      <c r="AN132" s="436"/>
      <c r="AO132" s="95">
        <v>10</v>
      </c>
      <c r="AP132" s="178">
        <v>2831.1428571428578</v>
      </c>
      <c r="AQ132" s="178">
        <f t="shared" si="141"/>
        <v>283.11428571428576</v>
      </c>
      <c r="AR132" s="95">
        <f t="shared" si="142"/>
        <v>8</v>
      </c>
      <c r="AS132" s="436"/>
      <c r="AT132" s="95">
        <v>10</v>
      </c>
      <c r="AU132" s="178">
        <v>2849.1428571428578</v>
      </c>
      <c r="AV132" s="178">
        <f t="shared" si="143"/>
        <v>284.91428571428577</v>
      </c>
      <c r="AW132" s="95">
        <f t="shared" si="144"/>
        <v>8</v>
      </c>
      <c r="AX132" s="436"/>
    </row>
    <row r="133" spans="2:50" hidden="1">
      <c r="B133" s="435"/>
      <c r="C133" s="95">
        <v>7</v>
      </c>
      <c r="D133" s="95" t="s">
        <v>449</v>
      </c>
      <c r="E133" s="95">
        <v>10</v>
      </c>
      <c r="F133" s="95">
        <v>3000</v>
      </c>
      <c r="G133" s="178">
        <f t="shared" si="128"/>
        <v>300</v>
      </c>
      <c r="H133" s="458"/>
      <c r="I133" s="154">
        <f t="shared" si="145"/>
        <v>10</v>
      </c>
      <c r="J133" s="154">
        <f t="shared" si="145"/>
        <v>2853.5682040015286</v>
      </c>
      <c r="K133" s="155">
        <f t="shared" si="145"/>
        <v>285.35682040015291</v>
      </c>
      <c r="L133" s="449"/>
      <c r="M133" s="154">
        <f t="shared" si="130"/>
        <v>6</v>
      </c>
      <c r="N133" s="433"/>
      <c r="O133" s="433"/>
      <c r="P133" s="95">
        <v>10</v>
      </c>
      <c r="Q133" s="178">
        <v>2852.1428571428569</v>
      </c>
      <c r="R133" s="178">
        <f t="shared" si="131"/>
        <v>285.21428571428567</v>
      </c>
      <c r="S133" s="95">
        <f t="shared" si="132"/>
        <v>5</v>
      </c>
      <c r="T133" s="436"/>
      <c r="U133" s="95">
        <v>10</v>
      </c>
      <c r="V133" s="178">
        <v>2865.7627118644068</v>
      </c>
      <c r="W133" s="178">
        <f t="shared" si="133"/>
        <v>286.57627118644069</v>
      </c>
      <c r="X133" s="95">
        <f t="shared" si="134"/>
        <v>4</v>
      </c>
      <c r="Y133" s="436"/>
      <c r="Z133" s="95">
        <v>10</v>
      </c>
      <c r="AA133" s="178">
        <v>2851.6363636363635</v>
      </c>
      <c r="AB133" s="178">
        <f t="shared" si="135"/>
        <v>285.16363636363633</v>
      </c>
      <c r="AC133" s="95">
        <f t="shared" si="136"/>
        <v>7</v>
      </c>
      <c r="AD133" s="436"/>
      <c r="AE133" s="95">
        <v>10</v>
      </c>
      <c r="AF133" s="178">
        <v>2851.304347826087</v>
      </c>
      <c r="AG133" s="178">
        <f t="shared" si="137"/>
        <v>285.13043478260869</v>
      </c>
      <c r="AH133" s="95">
        <f t="shared" si="138"/>
        <v>7</v>
      </c>
      <c r="AI133" s="436"/>
      <c r="AJ133" s="95">
        <v>10</v>
      </c>
      <c r="AK133" s="178">
        <v>2862.0000000000009</v>
      </c>
      <c r="AL133" s="178">
        <f t="shared" si="139"/>
        <v>286.2000000000001</v>
      </c>
      <c r="AM133" s="95">
        <f t="shared" si="140"/>
        <v>4</v>
      </c>
      <c r="AN133" s="436"/>
      <c r="AO133" s="95">
        <v>10</v>
      </c>
      <c r="AP133" s="178">
        <v>2828.8524590163943</v>
      </c>
      <c r="AQ133" s="178">
        <f t="shared" si="141"/>
        <v>282.88524590163945</v>
      </c>
      <c r="AR133" s="95">
        <f t="shared" si="142"/>
        <v>9</v>
      </c>
      <c r="AS133" s="436"/>
      <c r="AT133" s="95">
        <v>10</v>
      </c>
      <c r="AU133" s="178">
        <v>2863.278688524591</v>
      </c>
      <c r="AV133" s="178">
        <f t="shared" si="143"/>
        <v>286.32786885245912</v>
      </c>
      <c r="AW133" s="95">
        <f t="shared" si="144"/>
        <v>5</v>
      </c>
      <c r="AX133" s="436"/>
    </row>
    <row r="134" spans="2:50" hidden="1">
      <c r="B134" s="435"/>
      <c r="C134" s="95">
        <v>8</v>
      </c>
      <c r="D134" s="95" t="s">
        <v>450</v>
      </c>
      <c r="E134" s="95">
        <v>10</v>
      </c>
      <c r="F134" s="95">
        <v>3000</v>
      </c>
      <c r="G134" s="178">
        <f t="shared" si="128"/>
        <v>300</v>
      </c>
      <c r="H134" s="458"/>
      <c r="I134" s="154">
        <f t="shared" si="145"/>
        <v>10</v>
      </c>
      <c r="J134" s="154">
        <f t="shared" si="145"/>
        <v>2869.0720773157736</v>
      </c>
      <c r="K134" s="155">
        <f t="shared" si="145"/>
        <v>286.90720773157733</v>
      </c>
      <c r="L134" s="449"/>
      <c r="M134" s="154">
        <f t="shared" si="130"/>
        <v>3</v>
      </c>
      <c r="N134" s="433"/>
      <c r="O134" s="433"/>
      <c r="P134" s="95">
        <v>10</v>
      </c>
      <c r="Q134" s="178">
        <v>2881.8181818181779</v>
      </c>
      <c r="R134" s="178">
        <f t="shared" si="131"/>
        <v>288.18181818181779</v>
      </c>
      <c r="S134" s="95">
        <f t="shared" si="132"/>
        <v>3</v>
      </c>
      <c r="T134" s="436"/>
      <c r="U134" s="95">
        <v>10</v>
      </c>
      <c r="V134" s="178">
        <v>2830.5882352941212</v>
      </c>
      <c r="W134" s="178">
        <f t="shared" si="133"/>
        <v>283.05882352941211</v>
      </c>
      <c r="X134" s="95">
        <f t="shared" si="134"/>
        <v>9</v>
      </c>
      <c r="Y134" s="436"/>
      <c r="Z134" s="95">
        <v>10</v>
      </c>
      <c r="AA134" s="178">
        <v>2847.2727272727238</v>
      </c>
      <c r="AB134" s="178">
        <f t="shared" si="135"/>
        <v>284.72727272727241</v>
      </c>
      <c r="AC134" s="95">
        <f t="shared" si="136"/>
        <v>8</v>
      </c>
      <c r="AD134" s="436"/>
      <c r="AE134" s="95">
        <v>10</v>
      </c>
      <c r="AF134" s="178">
        <v>2877.7777777777792</v>
      </c>
      <c r="AG134" s="178">
        <f t="shared" si="137"/>
        <v>287.77777777777794</v>
      </c>
      <c r="AH134" s="95">
        <f t="shared" si="138"/>
        <v>4</v>
      </c>
      <c r="AI134" s="436"/>
      <c r="AJ134" s="95">
        <v>10</v>
      </c>
      <c r="AK134" s="178">
        <v>2913.9999999999986</v>
      </c>
      <c r="AL134" s="178">
        <f t="shared" si="139"/>
        <v>291.39999999999986</v>
      </c>
      <c r="AM134" s="95">
        <f t="shared" si="140"/>
        <v>2</v>
      </c>
      <c r="AN134" s="436"/>
      <c r="AO134" s="95">
        <v>10</v>
      </c>
      <c r="AP134" s="178">
        <v>2838.3333333333312</v>
      </c>
      <c r="AQ134" s="178">
        <f t="shared" si="141"/>
        <v>283.83333333333314</v>
      </c>
      <c r="AR134" s="95">
        <f t="shared" si="142"/>
        <v>6</v>
      </c>
      <c r="AS134" s="436"/>
      <c r="AT134" s="95">
        <v>10</v>
      </c>
      <c r="AU134" s="178">
        <v>2893.7142857142826</v>
      </c>
      <c r="AV134" s="178">
        <f t="shared" si="143"/>
        <v>289.37142857142828</v>
      </c>
      <c r="AW134" s="95">
        <f t="shared" si="144"/>
        <v>2</v>
      </c>
      <c r="AX134" s="436"/>
    </row>
    <row r="135" spans="2:50" hidden="1">
      <c r="B135" s="435"/>
      <c r="C135" s="95">
        <v>9</v>
      </c>
      <c r="D135" s="95" t="s">
        <v>452</v>
      </c>
      <c r="E135" s="95">
        <v>13</v>
      </c>
      <c r="F135" s="95">
        <v>2000</v>
      </c>
      <c r="G135" s="178">
        <f t="shared" si="128"/>
        <v>153.84615384615384</v>
      </c>
      <c r="H135" s="458"/>
      <c r="I135" s="154">
        <f t="shared" si="145"/>
        <v>13</v>
      </c>
      <c r="J135" s="154">
        <f t="shared" si="145"/>
        <v>1905.4645542427493</v>
      </c>
      <c r="K135" s="155">
        <f t="shared" si="145"/>
        <v>146.57419648021147</v>
      </c>
      <c r="L135" s="449"/>
      <c r="M135" s="154">
        <f t="shared" si="130"/>
        <v>11</v>
      </c>
      <c r="N135" s="433"/>
      <c r="O135" s="433"/>
      <c r="P135" s="95">
        <v>13</v>
      </c>
      <c r="Q135" s="178">
        <v>1883.0769230769222</v>
      </c>
      <c r="R135" s="178">
        <f t="shared" si="131"/>
        <v>144.85207100591708</v>
      </c>
      <c r="S135" s="95">
        <f t="shared" si="132"/>
        <v>11</v>
      </c>
      <c r="T135" s="436"/>
      <c r="U135" s="95">
        <v>13</v>
      </c>
      <c r="V135" s="178">
        <v>1882.4999999999993</v>
      </c>
      <c r="W135" s="178">
        <f t="shared" si="133"/>
        <v>144.80769230769226</v>
      </c>
      <c r="X135" s="95">
        <f t="shared" si="134"/>
        <v>11</v>
      </c>
      <c r="Y135" s="436"/>
      <c r="Z135" s="95">
        <v>13</v>
      </c>
      <c r="AA135" s="178">
        <v>1897.8947368421038</v>
      </c>
      <c r="AB135" s="178">
        <f t="shared" si="135"/>
        <v>145.99190283400799</v>
      </c>
      <c r="AC135" s="95">
        <f t="shared" si="136"/>
        <v>11</v>
      </c>
      <c r="AD135" s="436"/>
      <c r="AE135" s="95">
        <v>13</v>
      </c>
      <c r="AF135" s="178">
        <v>1944.000000000002</v>
      </c>
      <c r="AG135" s="178">
        <f t="shared" si="137"/>
        <v>149.53846153846169</v>
      </c>
      <c r="AH135" s="95">
        <f t="shared" si="138"/>
        <v>11</v>
      </c>
      <c r="AI135" s="436"/>
      <c r="AJ135" s="95">
        <v>13</v>
      </c>
      <c r="AK135" s="178">
        <v>1902.8571428571411</v>
      </c>
      <c r="AL135" s="178">
        <f t="shared" si="139"/>
        <v>146.37362637362622</v>
      </c>
      <c r="AM135" s="95">
        <f t="shared" si="140"/>
        <v>11</v>
      </c>
      <c r="AN135" s="436"/>
      <c r="AO135" s="95">
        <v>13</v>
      </c>
      <c r="AP135" s="178">
        <v>1910.9999999999993</v>
      </c>
      <c r="AQ135" s="178">
        <f t="shared" si="141"/>
        <v>146.99999999999994</v>
      </c>
      <c r="AR135" s="95">
        <f t="shared" si="142"/>
        <v>11</v>
      </c>
      <c r="AS135" s="436"/>
      <c r="AT135" s="95">
        <v>13</v>
      </c>
      <c r="AU135" s="178">
        <v>1916.9230769230758</v>
      </c>
      <c r="AV135" s="178">
        <f t="shared" si="143"/>
        <v>147.45562130177507</v>
      </c>
      <c r="AW135" s="95">
        <f t="shared" si="144"/>
        <v>11</v>
      </c>
      <c r="AX135" s="436"/>
    </row>
    <row r="136" spans="2:50" hidden="1">
      <c r="B136" s="435"/>
      <c r="C136" s="95">
        <v>10</v>
      </c>
      <c r="D136" s="95" t="s">
        <v>453</v>
      </c>
      <c r="E136" s="95">
        <v>10</v>
      </c>
      <c r="F136" s="95">
        <v>3000</v>
      </c>
      <c r="G136" s="178">
        <f t="shared" si="128"/>
        <v>300</v>
      </c>
      <c r="H136" s="458"/>
      <c r="I136" s="154">
        <f t="shared" si="145"/>
        <v>10</v>
      </c>
      <c r="J136" s="154">
        <f t="shared" si="145"/>
        <v>2845.8335310868538</v>
      </c>
      <c r="K136" s="155">
        <f t="shared" si="145"/>
        <v>284.5833531086854</v>
      </c>
      <c r="L136" s="449"/>
      <c r="M136" s="154">
        <f t="shared" si="130"/>
        <v>9</v>
      </c>
      <c r="N136" s="433"/>
      <c r="O136" s="433"/>
      <c r="P136" s="95">
        <v>10</v>
      </c>
      <c r="Q136" s="178">
        <v>2823.2727272727288</v>
      </c>
      <c r="R136" s="178">
        <f t="shared" si="131"/>
        <v>282.32727272727288</v>
      </c>
      <c r="S136" s="95">
        <f t="shared" si="132"/>
        <v>10</v>
      </c>
      <c r="T136" s="436"/>
      <c r="U136" s="95">
        <v>10</v>
      </c>
      <c r="V136" s="178">
        <v>2824.3636363636383</v>
      </c>
      <c r="W136" s="178">
        <f t="shared" si="133"/>
        <v>282.43636363636381</v>
      </c>
      <c r="X136" s="95">
        <f t="shared" si="134"/>
        <v>10</v>
      </c>
      <c r="Y136" s="436"/>
      <c r="Z136" s="95">
        <v>10</v>
      </c>
      <c r="AA136" s="178">
        <v>2866.2500000000009</v>
      </c>
      <c r="AB136" s="178">
        <f t="shared" si="135"/>
        <v>286.62500000000011</v>
      </c>
      <c r="AC136" s="95">
        <f t="shared" si="136"/>
        <v>4</v>
      </c>
      <c r="AD136" s="436"/>
      <c r="AE136" s="95">
        <v>10</v>
      </c>
      <c r="AF136" s="178">
        <v>2867.4418604651155</v>
      </c>
      <c r="AG136" s="178">
        <f t="shared" si="137"/>
        <v>286.74418604651157</v>
      </c>
      <c r="AH136" s="95">
        <f t="shared" si="138"/>
        <v>5</v>
      </c>
      <c r="AI136" s="436"/>
      <c r="AJ136" s="95">
        <v>10</v>
      </c>
      <c r="AK136" s="178">
        <v>2824</v>
      </c>
      <c r="AL136" s="178">
        <f t="shared" si="139"/>
        <v>282.39999999999998</v>
      </c>
      <c r="AM136" s="95">
        <f t="shared" si="140"/>
        <v>10</v>
      </c>
      <c r="AN136" s="436"/>
      <c r="AO136" s="95">
        <v>10</v>
      </c>
      <c r="AP136" s="178">
        <v>2848.3636363636383</v>
      </c>
      <c r="AQ136" s="178">
        <f t="shared" si="141"/>
        <v>284.83636363636384</v>
      </c>
      <c r="AR136" s="95">
        <f t="shared" si="142"/>
        <v>3</v>
      </c>
      <c r="AS136" s="436"/>
      <c r="AT136" s="95">
        <v>10</v>
      </c>
      <c r="AU136" s="178">
        <v>2867.1428571428551</v>
      </c>
      <c r="AV136" s="178">
        <f t="shared" si="143"/>
        <v>286.7142857142855</v>
      </c>
      <c r="AW136" s="95">
        <f t="shared" si="144"/>
        <v>4</v>
      </c>
      <c r="AX136" s="436"/>
    </row>
    <row r="137" spans="2:50" hidden="1">
      <c r="B137" s="435"/>
      <c r="C137" s="95">
        <v>11</v>
      </c>
      <c r="D137" s="95" t="s">
        <v>633</v>
      </c>
      <c r="E137" s="95">
        <v>8</v>
      </c>
      <c r="F137" s="95">
        <v>3000</v>
      </c>
      <c r="G137" s="178">
        <f t="shared" si="128"/>
        <v>375</v>
      </c>
      <c r="H137" s="458"/>
      <c r="I137" s="154">
        <f t="shared" si="145"/>
        <v>8</v>
      </c>
      <c r="J137" s="154">
        <f t="shared" si="145"/>
        <v>2867.9406948682044</v>
      </c>
      <c r="K137" s="155">
        <f t="shared" si="145"/>
        <v>358.49258685852556</v>
      </c>
      <c r="L137" s="449"/>
      <c r="M137" s="154">
        <f t="shared" si="130"/>
        <v>1</v>
      </c>
      <c r="N137" s="433"/>
      <c r="O137" s="433"/>
      <c r="P137" s="95">
        <v>8</v>
      </c>
      <c r="Q137" s="178">
        <v>2870.7692307692323</v>
      </c>
      <c r="R137" s="178">
        <f t="shared" si="131"/>
        <v>358.84615384615404</v>
      </c>
      <c r="S137" s="95">
        <f t="shared" si="132"/>
        <v>1</v>
      </c>
      <c r="T137" s="436"/>
      <c r="U137" s="95">
        <v>8</v>
      </c>
      <c r="V137" s="178">
        <v>2875.1020408163272</v>
      </c>
      <c r="W137" s="178">
        <f t="shared" si="133"/>
        <v>359.3877551020409</v>
      </c>
      <c r="X137" s="95">
        <f t="shared" si="134"/>
        <v>1</v>
      </c>
      <c r="Y137" s="436"/>
      <c r="Z137" s="95">
        <v>8</v>
      </c>
      <c r="AA137" s="178">
        <v>2841.333333333333</v>
      </c>
      <c r="AB137" s="178">
        <f t="shared" si="135"/>
        <v>355.16666666666663</v>
      </c>
      <c r="AC137" s="95">
        <f t="shared" si="136"/>
        <v>1</v>
      </c>
      <c r="AD137" s="436"/>
      <c r="AE137" s="95">
        <v>8</v>
      </c>
      <c r="AF137" s="178">
        <v>2884.2857142857133</v>
      </c>
      <c r="AG137" s="178">
        <f t="shared" si="137"/>
        <v>360.53571428571416</v>
      </c>
      <c r="AH137" s="95">
        <f t="shared" si="138"/>
        <v>1</v>
      </c>
      <c r="AI137" s="436"/>
      <c r="AJ137" s="95">
        <v>8</v>
      </c>
      <c r="AK137" s="178">
        <v>2882.5531914893622</v>
      </c>
      <c r="AL137" s="178">
        <f t="shared" si="139"/>
        <v>360.31914893617028</v>
      </c>
      <c r="AM137" s="95">
        <f t="shared" si="140"/>
        <v>1</v>
      </c>
      <c r="AN137" s="436"/>
      <c r="AO137" s="95">
        <v>8</v>
      </c>
      <c r="AP137" s="178">
        <v>2873.6842105263177</v>
      </c>
      <c r="AQ137" s="178">
        <f t="shared" si="141"/>
        <v>359.21052631578971</v>
      </c>
      <c r="AR137" s="95">
        <f t="shared" si="142"/>
        <v>1</v>
      </c>
      <c r="AS137" s="436"/>
      <c r="AT137" s="95">
        <v>8</v>
      </c>
      <c r="AU137" s="178">
        <v>2847.8571428571449</v>
      </c>
      <c r="AV137" s="178">
        <f t="shared" si="143"/>
        <v>355.98214285714312</v>
      </c>
      <c r="AW137" s="95">
        <f t="shared" si="144"/>
        <v>1</v>
      </c>
      <c r="AX137" s="436"/>
    </row>
    <row r="138" spans="2:50" hidden="1">
      <c r="B138" s="435"/>
      <c r="C138" s="95">
        <v>12</v>
      </c>
      <c r="D138" s="95"/>
      <c r="E138" s="95"/>
      <c r="F138" s="95"/>
      <c r="G138" s="95"/>
      <c r="H138" s="458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49"/>
      <c r="M138" s="154" t="str">
        <f t="shared" si="130"/>
        <v/>
      </c>
      <c r="N138" s="433"/>
      <c r="O138" s="433"/>
      <c r="P138" s="95"/>
      <c r="Q138" s="178"/>
      <c r="R138" s="178" t="str">
        <f t="shared" si="131"/>
        <v/>
      </c>
      <c r="S138" s="95" t="str">
        <f t="shared" si="132"/>
        <v/>
      </c>
      <c r="T138" s="436"/>
      <c r="U138" s="95"/>
      <c r="V138" s="178"/>
      <c r="W138" s="178" t="str">
        <f t="shared" si="133"/>
        <v/>
      </c>
      <c r="X138" s="95" t="str">
        <f t="shared" si="134"/>
        <v/>
      </c>
      <c r="Y138" s="436"/>
      <c r="Z138" s="95"/>
      <c r="AA138" s="178"/>
      <c r="AB138" s="178" t="str">
        <f t="shared" si="135"/>
        <v/>
      </c>
      <c r="AC138" s="95" t="str">
        <f t="shared" si="136"/>
        <v/>
      </c>
      <c r="AD138" s="436"/>
      <c r="AE138" s="95"/>
      <c r="AF138" s="178"/>
      <c r="AG138" s="178" t="str">
        <f t="shared" si="137"/>
        <v/>
      </c>
      <c r="AH138" s="95" t="str">
        <f t="shared" si="138"/>
        <v/>
      </c>
      <c r="AI138" s="436"/>
      <c r="AJ138" s="95"/>
      <c r="AK138" s="178"/>
      <c r="AL138" s="178" t="str">
        <f t="shared" si="139"/>
        <v/>
      </c>
      <c r="AM138" s="95" t="str">
        <f t="shared" si="140"/>
        <v/>
      </c>
      <c r="AN138" s="436"/>
      <c r="AO138" s="95"/>
      <c r="AP138" s="178"/>
      <c r="AQ138" s="178" t="str">
        <f t="shared" si="141"/>
        <v/>
      </c>
      <c r="AR138" s="95" t="str">
        <f t="shared" si="142"/>
        <v/>
      </c>
      <c r="AS138" s="436"/>
      <c r="AT138" s="95"/>
      <c r="AU138" s="178"/>
      <c r="AV138" s="178" t="str">
        <f t="shared" si="143"/>
        <v/>
      </c>
      <c r="AW138" s="95" t="str">
        <f t="shared" si="144"/>
        <v/>
      </c>
      <c r="AX138" s="436"/>
    </row>
    <row r="139" spans="2:50" hidden="1">
      <c r="B139" s="435"/>
      <c r="C139" s="95">
        <v>13</v>
      </c>
      <c r="D139" s="95"/>
      <c r="E139" s="95"/>
      <c r="F139" s="95"/>
      <c r="G139" s="95"/>
      <c r="H139" s="458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49"/>
      <c r="M139" s="154" t="str">
        <f t="shared" si="130"/>
        <v/>
      </c>
      <c r="N139" s="433"/>
      <c r="O139" s="433"/>
      <c r="P139" s="95"/>
      <c r="Q139" s="178"/>
      <c r="R139" s="178" t="str">
        <f t="shared" si="131"/>
        <v/>
      </c>
      <c r="S139" s="95" t="str">
        <f t="shared" si="132"/>
        <v/>
      </c>
      <c r="T139" s="436"/>
      <c r="U139" s="95"/>
      <c r="V139" s="178"/>
      <c r="W139" s="178" t="str">
        <f t="shared" si="133"/>
        <v/>
      </c>
      <c r="X139" s="95" t="str">
        <f t="shared" si="134"/>
        <v/>
      </c>
      <c r="Y139" s="436"/>
      <c r="Z139" s="95"/>
      <c r="AA139" s="178"/>
      <c r="AB139" s="178" t="str">
        <f t="shared" si="135"/>
        <v/>
      </c>
      <c r="AC139" s="95" t="str">
        <f t="shared" si="136"/>
        <v/>
      </c>
      <c r="AD139" s="436"/>
      <c r="AE139" s="95"/>
      <c r="AF139" s="178"/>
      <c r="AG139" s="178" t="str">
        <f t="shared" si="137"/>
        <v/>
      </c>
      <c r="AH139" s="95" t="str">
        <f t="shared" si="138"/>
        <v/>
      </c>
      <c r="AI139" s="436"/>
      <c r="AJ139" s="95"/>
      <c r="AK139" s="178"/>
      <c r="AL139" s="178" t="str">
        <f t="shared" si="139"/>
        <v/>
      </c>
      <c r="AM139" s="95" t="str">
        <f t="shared" si="140"/>
        <v/>
      </c>
      <c r="AN139" s="436"/>
      <c r="AO139" s="95"/>
      <c r="AP139" s="178"/>
      <c r="AQ139" s="178" t="str">
        <f t="shared" si="141"/>
        <v/>
      </c>
      <c r="AR139" s="95" t="str">
        <f t="shared" si="142"/>
        <v/>
      </c>
      <c r="AS139" s="436"/>
      <c r="AT139" s="95"/>
      <c r="AU139" s="178"/>
      <c r="AV139" s="178" t="str">
        <f t="shared" si="143"/>
        <v/>
      </c>
      <c r="AW139" s="95" t="str">
        <f t="shared" si="144"/>
        <v/>
      </c>
      <c r="AX139" s="436"/>
    </row>
    <row r="140" spans="2:50" hidden="1">
      <c r="B140" s="435"/>
      <c r="C140" s="95">
        <v>14</v>
      </c>
      <c r="D140" s="95"/>
      <c r="E140" s="95"/>
      <c r="F140" s="95"/>
      <c r="G140" s="95"/>
      <c r="H140" s="458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49"/>
      <c r="M140" s="154" t="str">
        <f t="shared" si="130"/>
        <v/>
      </c>
      <c r="N140" s="433"/>
      <c r="O140" s="433"/>
      <c r="P140" s="95"/>
      <c r="Q140" s="178"/>
      <c r="R140" s="178" t="str">
        <f t="shared" si="131"/>
        <v/>
      </c>
      <c r="S140" s="95" t="str">
        <f t="shared" si="132"/>
        <v/>
      </c>
      <c r="T140" s="436"/>
      <c r="U140" s="95"/>
      <c r="V140" s="178"/>
      <c r="W140" s="178" t="str">
        <f t="shared" si="133"/>
        <v/>
      </c>
      <c r="X140" s="95" t="str">
        <f t="shared" si="134"/>
        <v/>
      </c>
      <c r="Y140" s="436"/>
      <c r="Z140" s="95"/>
      <c r="AA140" s="178"/>
      <c r="AB140" s="178" t="str">
        <f t="shared" si="135"/>
        <v/>
      </c>
      <c r="AC140" s="95" t="str">
        <f t="shared" si="136"/>
        <v/>
      </c>
      <c r="AD140" s="436"/>
      <c r="AE140" s="95"/>
      <c r="AF140" s="178"/>
      <c r="AG140" s="178" t="str">
        <f t="shared" si="137"/>
        <v/>
      </c>
      <c r="AH140" s="95" t="str">
        <f t="shared" si="138"/>
        <v/>
      </c>
      <c r="AI140" s="436"/>
      <c r="AJ140" s="95"/>
      <c r="AK140" s="178"/>
      <c r="AL140" s="178" t="str">
        <f t="shared" si="139"/>
        <v/>
      </c>
      <c r="AM140" s="95" t="str">
        <f t="shared" si="140"/>
        <v/>
      </c>
      <c r="AN140" s="436"/>
      <c r="AO140" s="95"/>
      <c r="AP140" s="178"/>
      <c r="AQ140" s="178" t="str">
        <f t="shared" si="141"/>
        <v/>
      </c>
      <c r="AR140" s="95" t="str">
        <f t="shared" si="142"/>
        <v/>
      </c>
      <c r="AS140" s="436"/>
      <c r="AT140" s="95"/>
      <c r="AU140" s="178"/>
      <c r="AV140" s="178" t="str">
        <f t="shared" si="143"/>
        <v/>
      </c>
      <c r="AW140" s="95" t="str">
        <f t="shared" si="144"/>
        <v/>
      </c>
      <c r="AX140" s="436"/>
    </row>
    <row r="141" spans="2:50" hidden="1">
      <c r="B141" s="435"/>
      <c r="C141" s="95">
        <v>15</v>
      </c>
      <c r="D141" s="95"/>
      <c r="E141" s="95"/>
      <c r="F141" s="95"/>
      <c r="G141" s="95"/>
      <c r="H141" s="459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49"/>
      <c r="M141" s="154" t="str">
        <f t="shared" si="130"/>
        <v/>
      </c>
      <c r="N141" s="433"/>
      <c r="O141" s="433"/>
      <c r="P141" s="95"/>
      <c r="Q141" s="178"/>
      <c r="R141" s="178" t="str">
        <f t="shared" si="131"/>
        <v/>
      </c>
      <c r="S141" s="95" t="str">
        <f t="shared" si="132"/>
        <v/>
      </c>
      <c r="T141" s="436"/>
      <c r="U141" s="95"/>
      <c r="V141" s="178"/>
      <c r="W141" s="178" t="str">
        <f t="shared" si="133"/>
        <v/>
      </c>
      <c r="X141" s="95" t="str">
        <f t="shared" si="134"/>
        <v/>
      </c>
      <c r="Y141" s="436"/>
      <c r="Z141" s="95"/>
      <c r="AA141" s="178"/>
      <c r="AB141" s="178" t="str">
        <f t="shared" si="135"/>
        <v/>
      </c>
      <c r="AC141" s="95" t="str">
        <f t="shared" si="136"/>
        <v/>
      </c>
      <c r="AD141" s="436"/>
      <c r="AE141" s="95"/>
      <c r="AF141" s="178"/>
      <c r="AG141" s="178" t="str">
        <f t="shared" si="137"/>
        <v/>
      </c>
      <c r="AH141" s="95" t="str">
        <f t="shared" si="138"/>
        <v/>
      </c>
      <c r="AI141" s="436"/>
      <c r="AJ141" s="95"/>
      <c r="AK141" s="178"/>
      <c r="AL141" s="178" t="str">
        <f t="shared" si="139"/>
        <v/>
      </c>
      <c r="AM141" s="95" t="str">
        <f t="shared" si="140"/>
        <v/>
      </c>
      <c r="AN141" s="436"/>
      <c r="AO141" s="95"/>
      <c r="AP141" s="178"/>
      <c r="AQ141" s="178" t="str">
        <f t="shared" si="141"/>
        <v/>
      </c>
      <c r="AR141" s="95" t="str">
        <f t="shared" si="142"/>
        <v/>
      </c>
      <c r="AS141" s="436"/>
      <c r="AT141" s="95"/>
      <c r="AU141" s="178"/>
      <c r="AV141" s="178" t="str">
        <f t="shared" si="143"/>
        <v/>
      </c>
      <c r="AW141" s="95" t="str">
        <f t="shared" si="144"/>
        <v/>
      </c>
      <c r="AX141" s="436"/>
    </row>
    <row r="142" spans="2:50" ht="15.75" hidden="1">
      <c r="B142" s="443" t="s">
        <v>167</v>
      </c>
      <c r="C142" s="444"/>
      <c r="D142" s="444"/>
      <c r="E142" s="444"/>
      <c r="F142" s="444"/>
      <c r="G142" s="444"/>
      <c r="H142" s="444"/>
      <c r="I142" s="151"/>
      <c r="J142" s="151"/>
      <c r="K142" s="151"/>
      <c r="L142" s="151"/>
      <c r="M142" s="151"/>
      <c r="N142" s="433" t="s">
        <v>159</v>
      </c>
      <c r="O142" s="446" t="s">
        <v>106</v>
      </c>
      <c r="P142" s="448">
        <f>AT122+1</f>
        <v>45916</v>
      </c>
      <c r="Q142" s="435"/>
      <c r="R142" s="435"/>
      <c r="S142" s="435"/>
      <c r="T142" s="435"/>
      <c r="U142" s="448">
        <f>P142+1</f>
        <v>45917</v>
      </c>
      <c r="V142" s="435"/>
      <c r="W142" s="435"/>
      <c r="X142" s="435"/>
      <c r="Y142" s="435"/>
      <c r="Z142" s="448">
        <f>U142+1</f>
        <v>45918</v>
      </c>
      <c r="AA142" s="435"/>
      <c r="AB142" s="435"/>
      <c r="AC142" s="435"/>
      <c r="AD142" s="435"/>
      <c r="AE142" s="448">
        <f>Z142+1</f>
        <v>45919</v>
      </c>
      <c r="AF142" s="435"/>
      <c r="AG142" s="435"/>
      <c r="AH142" s="435"/>
      <c r="AI142" s="435"/>
      <c r="AJ142" s="448">
        <f>AE142+1</f>
        <v>45920</v>
      </c>
      <c r="AK142" s="435"/>
      <c r="AL142" s="435"/>
      <c r="AM142" s="435"/>
      <c r="AN142" s="435"/>
      <c r="AO142" s="448">
        <f>AJ142+1</f>
        <v>45921</v>
      </c>
      <c r="AP142" s="435"/>
      <c r="AQ142" s="435"/>
      <c r="AR142" s="435"/>
      <c r="AS142" s="435"/>
      <c r="AT142" s="448">
        <f>AO142+1</f>
        <v>45922</v>
      </c>
      <c r="AU142" s="435"/>
      <c r="AV142" s="435"/>
      <c r="AW142" s="435"/>
      <c r="AX142" s="435"/>
    </row>
    <row r="143" spans="2:50" ht="15.75" hidden="1">
      <c r="B143" s="445"/>
      <c r="C143" s="445"/>
      <c r="D143" s="445"/>
      <c r="E143" s="445"/>
      <c r="F143" s="445"/>
      <c r="G143" s="445"/>
      <c r="H143" s="445"/>
      <c r="I143" s="151"/>
      <c r="J143" s="151"/>
      <c r="K143" s="151"/>
      <c r="L143" s="151"/>
      <c r="M143" s="151"/>
      <c r="N143" s="433"/>
      <c r="O143" s="447"/>
      <c r="P143" s="448" t="s">
        <v>120</v>
      </c>
      <c r="Q143" s="435"/>
      <c r="R143" s="435"/>
      <c r="S143" s="435"/>
      <c r="T143" s="435"/>
      <c r="U143" s="448" t="s">
        <v>114</v>
      </c>
      <c r="V143" s="435"/>
      <c r="W143" s="435"/>
      <c r="X143" s="435"/>
      <c r="Y143" s="435"/>
      <c r="Z143" s="448" t="s">
        <v>115</v>
      </c>
      <c r="AA143" s="435"/>
      <c r="AB143" s="435"/>
      <c r="AC143" s="435"/>
      <c r="AD143" s="435"/>
      <c r="AE143" s="448" t="s">
        <v>116</v>
      </c>
      <c r="AF143" s="435"/>
      <c r="AG143" s="435"/>
      <c r="AH143" s="435"/>
      <c r="AI143" s="435"/>
      <c r="AJ143" s="448" t="s">
        <v>117</v>
      </c>
      <c r="AK143" s="435"/>
      <c r="AL143" s="435"/>
      <c r="AM143" s="435"/>
      <c r="AN143" s="435"/>
      <c r="AO143" s="448" t="s">
        <v>118</v>
      </c>
      <c r="AP143" s="435"/>
      <c r="AQ143" s="435"/>
      <c r="AR143" s="435"/>
      <c r="AS143" s="435"/>
      <c r="AT143" s="448" t="s">
        <v>119</v>
      </c>
      <c r="AU143" s="435"/>
      <c r="AV143" s="435"/>
      <c r="AW143" s="435"/>
      <c r="AX143" s="435"/>
    </row>
    <row r="144" spans="2:50" hidden="1">
      <c r="B144" s="433" t="s">
        <v>155</v>
      </c>
      <c r="C144" s="433" t="s">
        <v>147</v>
      </c>
      <c r="D144" s="433"/>
      <c r="E144" s="433" t="s">
        <v>149</v>
      </c>
      <c r="F144" s="433"/>
      <c r="G144" s="433"/>
      <c r="H144" s="440" t="s">
        <v>156</v>
      </c>
      <c r="I144" s="434" t="s">
        <v>225</v>
      </c>
      <c r="J144" s="434"/>
      <c r="K144" s="434"/>
      <c r="L144" s="434" t="s">
        <v>156</v>
      </c>
      <c r="M144" s="434" t="s">
        <v>168</v>
      </c>
      <c r="N144" s="433"/>
      <c r="O144" s="433" t="s">
        <v>158</v>
      </c>
      <c r="P144" s="430" t="s">
        <v>152</v>
      </c>
      <c r="Q144" s="431"/>
      <c r="R144" s="431"/>
      <c r="S144" s="432"/>
      <c r="T144" s="433" t="s">
        <v>156</v>
      </c>
      <c r="U144" s="430" t="s">
        <v>152</v>
      </c>
      <c r="V144" s="431"/>
      <c r="W144" s="431"/>
      <c r="X144" s="432"/>
      <c r="Y144" s="433" t="s">
        <v>156</v>
      </c>
      <c r="Z144" s="430" t="s">
        <v>152</v>
      </c>
      <c r="AA144" s="431"/>
      <c r="AB144" s="431"/>
      <c r="AC144" s="432"/>
      <c r="AD144" s="433" t="s">
        <v>156</v>
      </c>
      <c r="AE144" s="430" t="s">
        <v>152</v>
      </c>
      <c r="AF144" s="431"/>
      <c r="AG144" s="431"/>
      <c r="AH144" s="432"/>
      <c r="AI144" s="433" t="s">
        <v>156</v>
      </c>
      <c r="AJ144" s="430" t="s">
        <v>152</v>
      </c>
      <c r="AK144" s="431"/>
      <c r="AL144" s="431"/>
      <c r="AM144" s="432"/>
      <c r="AN144" s="433" t="s">
        <v>156</v>
      </c>
      <c r="AO144" s="430" t="s">
        <v>152</v>
      </c>
      <c r="AP144" s="431"/>
      <c r="AQ144" s="431"/>
      <c r="AR144" s="432"/>
      <c r="AS144" s="433" t="s">
        <v>156</v>
      </c>
      <c r="AT144" s="430" t="s">
        <v>152</v>
      </c>
      <c r="AU144" s="431"/>
      <c r="AV144" s="431"/>
      <c r="AW144" s="432"/>
      <c r="AX144" s="433" t="s">
        <v>156</v>
      </c>
    </row>
    <row r="145" spans="2:50" hidden="1">
      <c r="B145" s="433"/>
      <c r="C145" s="433"/>
      <c r="D145" s="433"/>
      <c r="E145" s="433" t="s">
        <v>148</v>
      </c>
      <c r="F145" s="433"/>
      <c r="G145" s="433"/>
      <c r="H145" s="441"/>
      <c r="I145" s="434" t="s">
        <v>148</v>
      </c>
      <c r="J145" s="434"/>
      <c r="K145" s="434"/>
      <c r="L145" s="434"/>
      <c r="M145" s="434"/>
      <c r="N145" s="433"/>
      <c r="O145" s="433"/>
      <c r="P145" s="430" t="s">
        <v>153</v>
      </c>
      <c r="Q145" s="431"/>
      <c r="R145" s="431"/>
      <c r="S145" s="432"/>
      <c r="T145" s="433"/>
      <c r="U145" s="430" t="s">
        <v>153</v>
      </c>
      <c r="V145" s="431"/>
      <c r="W145" s="431"/>
      <c r="X145" s="432"/>
      <c r="Y145" s="433"/>
      <c r="Z145" s="430" t="s">
        <v>153</v>
      </c>
      <c r="AA145" s="431"/>
      <c r="AB145" s="431"/>
      <c r="AC145" s="432"/>
      <c r="AD145" s="433"/>
      <c r="AE145" s="430" t="s">
        <v>153</v>
      </c>
      <c r="AF145" s="431"/>
      <c r="AG145" s="431"/>
      <c r="AH145" s="432"/>
      <c r="AI145" s="433"/>
      <c r="AJ145" s="430" t="s">
        <v>153</v>
      </c>
      <c r="AK145" s="431"/>
      <c r="AL145" s="431"/>
      <c r="AM145" s="432"/>
      <c r="AN145" s="433"/>
      <c r="AO145" s="430" t="s">
        <v>153</v>
      </c>
      <c r="AP145" s="431"/>
      <c r="AQ145" s="431"/>
      <c r="AR145" s="432"/>
      <c r="AS145" s="433"/>
      <c r="AT145" s="430" t="s">
        <v>153</v>
      </c>
      <c r="AU145" s="431"/>
      <c r="AV145" s="431"/>
      <c r="AW145" s="432"/>
      <c r="AX145" s="433"/>
    </row>
    <row r="146" spans="2:50" hidden="1">
      <c r="B146" s="433"/>
      <c r="C146" s="433"/>
      <c r="D146" s="433"/>
      <c r="E146" s="94" t="s">
        <v>150</v>
      </c>
      <c r="F146" s="94" t="s">
        <v>151</v>
      </c>
      <c r="G146" s="94" t="s">
        <v>154</v>
      </c>
      <c r="H146" s="442"/>
      <c r="I146" s="153" t="s">
        <v>150</v>
      </c>
      <c r="J146" s="153" t="s">
        <v>151</v>
      </c>
      <c r="K146" s="153" t="s">
        <v>154</v>
      </c>
      <c r="L146" s="434"/>
      <c r="M146" s="434"/>
      <c r="N146" s="433"/>
      <c r="O146" s="433"/>
      <c r="P146" s="94" t="s">
        <v>150</v>
      </c>
      <c r="Q146" s="94" t="s">
        <v>151</v>
      </c>
      <c r="R146" s="94" t="s">
        <v>154</v>
      </c>
      <c r="S146" s="94" t="s">
        <v>168</v>
      </c>
      <c r="T146" s="433"/>
      <c r="U146" s="94" t="s">
        <v>150</v>
      </c>
      <c r="V146" s="94" t="s">
        <v>151</v>
      </c>
      <c r="W146" s="94" t="s">
        <v>154</v>
      </c>
      <c r="X146" s="94" t="s">
        <v>168</v>
      </c>
      <c r="Y146" s="433"/>
      <c r="Z146" s="94" t="s">
        <v>150</v>
      </c>
      <c r="AA146" s="94" t="s">
        <v>151</v>
      </c>
      <c r="AB146" s="94" t="s">
        <v>154</v>
      </c>
      <c r="AC146" s="94" t="s">
        <v>168</v>
      </c>
      <c r="AD146" s="43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3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3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3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33"/>
    </row>
    <row r="147" spans="2:50" hidden="1">
      <c r="B147" s="435" t="s">
        <v>235</v>
      </c>
      <c r="C147" s="95">
        <v>1</v>
      </c>
      <c r="D147" s="95" t="s">
        <v>443</v>
      </c>
      <c r="E147" s="95">
        <v>10</v>
      </c>
      <c r="F147" s="95">
        <v>3000</v>
      </c>
      <c r="G147" s="178">
        <f t="shared" ref="G147:G155" si="146">F147/E147</f>
        <v>300</v>
      </c>
      <c r="H147" s="457">
        <f>AVERAGE(G147:G161)</f>
        <v>292.09401709401709</v>
      </c>
      <c r="I147" s="154">
        <f t="shared" ref="I147:K149" si="147">IFERROR(AVERAGE(P147,U147,Z147,AE147,AJ147,AO147,AT147),"")</f>
        <v>10</v>
      </c>
      <c r="J147" s="154">
        <f t="shared" si="147"/>
        <v>2846.8127253834091</v>
      </c>
      <c r="K147" s="155">
        <f t="shared" si="147"/>
        <v>284.68127253834081</v>
      </c>
      <c r="L147" s="449">
        <f>IFERROR(AVERAGE(K147:K161),"-")</f>
        <v>278.8365765298571</v>
      </c>
      <c r="M147" s="154">
        <f>IFERROR(RANK(K147, K$147:K$161),"")</f>
        <v>8</v>
      </c>
      <c r="N147" s="433"/>
      <c r="O147" s="433"/>
      <c r="P147" s="95">
        <v>10</v>
      </c>
      <c r="Q147" s="178">
        <v>2852.0751699320267</v>
      </c>
      <c r="R147" s="178">
        <f>IFERROR(Q147/P147,"")</f>
        <v>285.20751699320266</v>
      </c>
      <c r="S147" s="95">
        <f>IFERROR(RANK(R147, R$147:R$161),"")</f>
        <v>7</v>
      </c>
      <c r="T147" s="436">
        <f>AVERAGE(R147:R161)</f>
        <v>278.3818940112285</v>
      </c>
      <c r="U147" s="95">
        <v>10</v>
      </c>
      <c r="V147" s="178">
        <v>2845.0684931506853</v>
      </c>
      <c r="W147" s="178">
        <f>IFERROR(V147/U147,"")</f>
        <v>284.50684931506851</v>
      </c>
      <c r="X147" s="95">
        <f>IFERROR(RANK(W147, W$147:W$161),"")</f>
        <v>7</v>
      </c>
      <c r="Y147" s="436">
        <f>AVERAGE(W147:W161)</f>
        <v>278.97375177297909</v>
      </c>
      <c r="Z147" s="95">
        <v>10</v>
      </c>
      <c r="AA147" s="178">
        <v>2837.8260869565215</v>
      </c>
      <c r="AB147" s="178">
        <f>IFERROR(AA147/Z147,"")</f>
        <v>283.78260869565213</v>
      </c>
      <c r="AC147" s="95">
        <f>IFERROR(RANK(AB147, AB$147:AB$161),"")</f>
        <v>8</v>
      </c>
      <c r="AD147" s="436">
        <f>AVERAGE(AB147:AB161)</f>
        <v>278.06868963573072</v>
      </c>
      <c r="AE147" s="95">
        <v>10</v>
      </c>
      <c r="AF147" s="178">
        <v>2858.3333333333339</v>
      </c>
      <c r="AG147" s="178">
        <f>IFERROR(AF147/AE147,"")</f>
        <v>285.83333333333337</v>
      </c>
      <c r="AH147" s="95">
        <f>IFERROR(RANK(AG147, AG$147:AG$161),"")</f>
        <v>7</v>
      </c>
      <c r="AI147" s="436">
        <f>AVERAGE(AG147:AG161)</f>
        <v>279.9701831395642</v>
      </c>
      <c r="AJ147" s="95">
        <v>10</v>
      </c>
      <c r="AK147" s="178">
        <v>2848.9473684210525</v>
      </c>
      <c r="AL147" s="178">
        <f>IFERROR(AK147/AJ147,"")</f>
        <v>284.89473684210526</v>
      </c>
      <c r="AM147" s="95">
        <f>IFERROR(RANK(AL147, AL$147:AL$161),"")</f>
        <v>5</v>
      </c>
      <c r="AN147" s="436">
        <f>AVERAGE(AL147:AL161)</f>
        <v>278.82073993602899</v>
      </c>
      <c r="AO147" s="95">
        <v>10</v>
      </c>
      <c r="AP147" s="178">
        <v>2842.4516129032259</v>
      </c>
      <c r="AQ147" s="178">
        <f>IFERROR(AP147/AO147,"")</f>
        <v>284.24516129032259</v>
      </c>
      <c r="AR147" s="95">
        <f>IFERROR(RANK(AQ147, AQ$147:AQ$161),"")</f>
        <v>8</v>
      </c>
      <c r="AS147" s="436">
        <f>AVERAGE(AQ147:AQ161)</f>
        <v>278.49483802149831</v>
      </c>
      <c r="AT147" s="95">
        <v>10</v>
      </c>
      <c r="AU147" s="178">
        <v>2842.9870129870133</v>
      </c>
      <c r="AV147" s="178">
        <f>IFERROR(AU147/AT147,"")</f>
        <v>284.2987012987013</v>
      </c>
      <c r="AW147" s="95">
        <f>IFERROR(RANK(AV147, AV$147:AV$161),"")</f>
        <v>8</v>
      </c>
      <c r="AX147" s="436">
        <f>AVERAGE(AV147:AV161)</f>
        <v>279.14593919196983</v>
      </c>
    </row>
    <row r="148" spans="2:50" hidden="1">
      <c r="B148" s="435"/>
      <c r="C148" s="95">
        <v>2</v>
      </c>
      <c r="D148" s="95" t="s">
        <v>444</v>
      </c>
      <c r="E148" s="95">
        <v>10</v>
      </c>
      <c r="F148" s="95">
        <v>3000</v>
      </c>
      <c r="G148" s="178">
        <f t="shared" si="146"/>
        <v>300</v>
      </c>
      <c r="H148" s="458"/>
      <c r="I148" s="154">
        <f t="shared" si="147"/>
        <v>10</v>
      </c>
      <c r="J148" s="154">
        <f t="shared" si="147"/>
        <v>2851.0849053609759</v>
      </c>
      <c r="K148" s="155">
        <f t="shared" si="147"/>
        <v>285.10849053609758</v>
      </c>
      <c r="L148" s="449"/>
      <c r="M148" s="154">
        <f t="shared" ref="M148:M161" si="148">IFERROR(RANK(K148, K$147:K$161),"")</f>
        <v>7</v>
      </c>
      <c r="N148" s="433"/>
      <c r="O148" s="433"/>
      <c r="P148" s="95">
        <v>10</v>
      </c>
      <c r="Q148" s="178">
        <v>2861.3942307692314</v>
      </c>
      <c r="R148" s="178">
        <f t="shared" ref="R148:R161" si="149">IFERROR(Q148/P148,"")</f>
        <v>286.13942307692315</v>
      </c>
      <c r="S148" s="95">
        <f t="shared" ref="S148:S161" si="150">IFERROR(RANK(R148, R$147:R$161),"")</f>
        <v>3</v>
      </c>
      <c r="T148" s="436"/>
      <c r="U148" s="95">
        <v>10</v>
      </c>
      <c r="V148" s="178">
        <v>2842.8813559322034</v>
      </c>
      <c r="W148" s="178">
        <f t="shared" ref="W148:W161" si="151">IFERROR(V148/U148,"")</f>
        <v>284.28813559322032</v>
      </c>
      <c r="X148" s="95">
        <f t="shared" ref="X148:X161" si="152">IFERROR(RANK(W148, W$147:W$161),"")</f>
        <v>8</v>
      </c>
      <c r="Y148" s="436"/>
      <c r="Z148" s="95">
        <v>10</v>
      </c>
      <c r="AA148" s="178">
        <v>2852.1428571428578</v>
      </c>
      <c r="AB148" s="178">
        <f t="shared" ref="AB148:AB161" si="153">IFERROR(AA148/Z148,"")</f>
        <v>285.21428571428578</v>
      </c>
      <c r="AC148" s="95">
        <f t="shared" ref="AC148:AC161" si="154">IFERROR(RANK(AB148, AB$147:AB$161),"")</f>
        <v>6</v>
      </c>
      <c r="AD148" s="436"/>
      <c r="AE148" s="95">
        <v>10</v>
      </c>
      <c r="AF148" s="178">
        <v>2858.6666666666674</v>
      </c>
      <c r="AG148" s="178">
        <f t="shared" ref="AG148:AG161" si="155">IFERROR(AF148/AE148,"")</f>
        <v>285.86666666666673</v>
      </c>
      <c r="AH148" s="95">
        <f t="shared" ref="AH148:AH161" si="156">IFERROR(RANK(AG148, AG$147:AG$161),"")</f>
        <v>6</v>
      </c>
      <c r="AI148" s="436"/>
      <c r="AJ148" s="95">
        <v>10</v>
      </c>
      <c r="AK148" s="178">
        <v>2840.4395604395613</v>
      </c>
      <c r="AL148" s="178">
        <f t="shared" ref="AL148:AL161" si="157">IFERROR(AK148/AJ148,"")</f>
        <v>284.04395604395614</v>
      </c>
      <c r="AM148" s="95">
        <f t="shared" ref="AM148:AM161" si="158">IFERROR(RANK(AL148, AL$147:AL$161),"")</f>
        <v>8</v>
      </c>
      <c r="AN148" s="436"/>
      <c r="AO148" s="95">
        <v>10</v>
      </c>
      <c r="AP148" s="178">
        <v>2842.7419354838707</v>
      </c>
      <c r="AQ148" s="178">
        <f t="shared" ref="AQ148:AQ161" si="159">IFERROR(AP148/AO148,"")</f>
        <v>284.27419354838707</v>
      </c>
      <c r="AR148" s="95">
        <f t="shared" ref="AR148:AR161" si="160">IFERROR(RANK(AQ148, AQ$147:AQ$161),"")</f>
        <v>7</v>
      </c>
      <c r="AS148" s="436"/>
      <c r="AT148" s="95">
        <v>10</v>
      </c>
      <c r="AU148" s="178">
        <v>2859.3277310924368</v>
      </c>
      <c r="AV148" s="178">
        <f t="shared" ref="AV148:AV161" si="161">IFERROR(AU148/AT148,"")</f>
        <v>285.93277310924367</v>
      </c>
      <c r="AW148" s="95">
        <f t="shared" ref="AW148:AW161" si="162">IFERROR(RANK(AV148, AV$147:AV$161),"")</f>
        <v>6</v>
      </c>
      <c r="AX148" s="436"/>
    </row>
    <row r="149" spans="2:50" hidden="1">
      <c r="B149" s="435"/>
      <c r="C149" s="95">
        <v>3</v>
      </c>
      <c r="D149" s="95" t="s">
        <v>445</v>
      </c>
      <c r="E149" s="95">
        <v>10</v>
      </c>
      <c r="F149" s="95">
        <v>3000</v>
      </c>
      <c r="G149" s="178">
        <f t="shared" si="146"/>
        <v>300</v>
      </c>
      <c r="H149" s="458"/>
      <c r="I149" s="154">
        <f t="shared" si="147"/>
        <v>10</v>
      </c>
      <c r="J149" s="154">
        <f t="shared" si="147"/>
        <v>2854.5389871037828</v>
      </c>
      <c r="K149" s="155">
        <f t="shared" si="147"/>
        <v>285.45389871037821</v>
      </c>
      <c r="L149" s="449"/>
      <c r="M149" s="154">
        <f t="shared" si="148"/>
        <v>5</v>
      </c>
      <c r="N149" s="433"/>
      <c r="O149" s="433"/>
      <c r="P149" s="95">
        <v>10</v>
      </c>
      <c r="Q149" s="178">
        <v>2856</v>
      </c>
      <c r="R149" s="178">
        <f t="shared" si="149"/>
        <v>285.60000000000002</v>
      </c>
      <c r="S149" s="95">
        <f t="shared" si="150"/>
        <v>5</v>
      </c>
      <c r="T149" s="436"/>
      <c r="U149" s="95">
        <v>10</v>
      </c>
      <c r="V149" s="178">
        <v>2854.7058823529424</v>
      </c>
      <c r="W149" s="178">
        <f t="shared" si="151"/>
        <v>285.47058823529426</v>
      </c>
      <c r="X149" s="95">
        <f t="shared" si="152"/>
        <v>4</v>
      </c>
      <c r="Y149" s="436"/>
      <c r="Z149" s="95">
        <v>10</v>
      </c>
      <c r="AA149" s="178">
        <v>2838.9795918367354</v>
      </c>
      <c r="AB149" s="178">
        <f t="shared" si="153"/>
        <v>283.89795918367355</v>
      </c>
      <c r="AC149" s="95">
        <f t="shared" si="154"/>
        <v>7</v>
      </c>
      <c r="AD149" s="436"/>
      <c r="AE149" s="95">
        <v>10</v>
      </c>
      <c r="AF149" s="178">
        <v>2863.2911392405063</v>
      </c>
      <c r="AG149" s="178">
        <f t="shared" si="155"/>
        <v>286.3291139240506</v>
      </c>
      <c r="AH149" s="95">
        <f t="shared" si="156"/>
        <v>5</v>
      </c>
      <c r="AI149" s="436"/>
      <c r="AJ149" s="95">
        <v>10</v>
      </c>
      <c r="AK149" s="178">
        <v>2847.407407407406</v>
      </c>
      <c r="AL149" s="178">
        <f t="shared" si="157"/>
        <v>284.74074074074059</v>
      </c>
      <c r="AM149" s="95">
        <f t="shared" si="158"/>
        <v>6</v>
      </c>
      <c r="AN149" s="436"/>
      <c r="AO149" s="95">
        <v>10</v>
      </c>
      <c r="AP149" s="178">
        <v>2857.4999999999991</v>
      </c>
      <c r="AQ149" s="178">
        <f t="shared" si="159"/>
        <v>285.74999999999989</v>
      </c>
      <c r="AR149" s="95">
        <f t="shared" si="160"/>
        <v>4</v>
      </c>
      <c r="AS149" s="436"/>
      <c r="AT149" s="95">
        <v>10</v>
      </c>
      <c r="AU149" s="178">
        <v>2863.8888888888882</v>
      </c>
      <c r="AV149" s="178">
        <f t="shared" si="161"/>
        <v>286.3888888888888</v>
      </c>
      <c r="AW149" s="95">
        <f t="shared" si="162"/>
        <v>5</v>
      </c>
      <c r="AX149" s="436"/>
    </row>
    <row r="150" spans="2:50" hidden="1">
      <c r="B150" s="435"/>
      <c r="C150" s="95">
        <v>4</v>
      </c>
      <c r="D150" s="95" t="s">
        <v>448</v>
      </c>
      <c r="E150" s="95">
        <v>10</v>
      </c>
      <c r="F150" s="95">
        <v>3000</v>
      </c>
      <c r="G150" s="178">
        <f t="shared" si="146"/>
        <v>300</v>
      </c>
      <c r="H150" s="458"/>
      <c r="I150" s="154">
        <f>IFERROR(AVERAGE(P150,U150,Z150,AE150,AJ150,AO150,AT150),"")</f>
        <v>10</v>
      </c>
      <c r="J150" s="154">
        <f>IFERROR(AVERAGE(Q150,V150,AA150,AF150,AK150,AP150,AU150),"")</f>
        <v>2854.2269971760761</v>
      </c>
      <c r="K150" s="155">
        <f>IFERROR(AVERAGE(R150,W150,AB150,AG150,AL150,AQ150,AV150),"")</f>
        <v>285.4226997176076</v>
      </c>
      <c r="L150" s="449"/>
      <c r="M150" s="154">
        <f t="shared" si="148"/>
        <v>6</v>
      </c>
      <c r="N150" s="433"/>
      <c r="O150" s="433"/>
      <c r="P150" s="95">
        <v>10</v>
      </c>
      <c r="Q150" s="178">
        <v>2848.6567164179105</v>
      </c>
      <c r="R150" s="178">
        <f t="shared" si="149"/>
        <v>284.86567164179104</v>
      </c>
      <c r="S150" s="95">
        <f t="shared" si="150"/>
        <v>8</v>
      </c>
      <c r="T150" s="436"/>
      <c r="U150" s="95">
        <v>10</v>
      </c>
      <c r="V150" s="178">
        <v>2848.2352941176468</v>
      </c>
      <c r="W150" s="178">
        <f t="shared" si="151"/>
        <v>284.8235294117647</v>
      </c>
      <c r="X150" s="95">
        <f t="shared" si="152"/>
        <v>6</v>
      </c>
      <c r="Y150" s="436"/>
      <c r="Z150" s="95">
        <v>10</v>
      </c>
      <c r="AA150" s="178">
        <v>2873.6363636363635</v>
      </c>
      <c r="AB150" s="178">
        <f t="shared" si="153"/>
        <v>287.36363636363637</v>
      </c>
      <c r="AC150" s="95">
        <f t="shared" si="154"/>
        <v>2</v>
      </c>
      <c r="AD150" s="436"/>
      <c r="AE150" s="95">
        <v>10</v>
      </c>
      <c r="AF150" s="178">
        <v>2864.7272727272748</v>
      </c>
      <c r="AG150" s="178">
        <f t="shared" si="155"/>
        <v>286.47272727272747</v>
      </c>
      <c r="AH150" s="95">
        <f t="shared" si="156"/>
        <v>4</v>
      </c>
      <c r="AI150" s="436"/>
      <c r="AJ150" s="95">
        <v>10</v>
      </c>
      <c r="AK150" s="178">
        <v>2843.5714285714307</v>
      </c>
      <c r="AL150" s="178">
        <f t="shared" si="157"/>
        <v>284.35714285714306</v>
      </c>
      <c r="AM150" s="95">
        <f t="shared" si="158"/>
        <v>7</v>
      </c>
      <c r="AN150" s="436"/>
      <c r="AO150" s="95">
        <v>10</v>
      </c>
      <c r="AP150" s="178">
        <v>2847.428571428572</v>
      </c>
      <c r="AQ150" s="178">
        <f t="shared" si="159"/>
        <v>284.74285714285719</v>
      </c>
      <c r="AR150" s="95">
        <f t="shared" si="160"/>
        <v>5</v>
      </c>
      <c r="AS150" s="436"/>
      <c r="AT150" s="95">
        <v>10</v>
      </c>
      <c r="AU150" s="178">
        <v>2853.3333333333339</v>
      </c>
      <c r="AV150" s="178">
        <f t="shared" si="161"/>
        <v>285.33333333333337</v>
      </c>
      <c r="AW150" s="95">
        <f t="shared" si="162"/>
        <v>7</v>
      </c>
      <c r="AX150" s="436"/>
    </row>
    <row r="151" spans="2:50" hidden="1">
      <c r="B151" s="435"/>
      <c r="C151" s="95">
        <v>5</v>
      </c>
      <c r="D151" s="95" t="s">
        <v>449</v>
      </c>
      <c r="E151" s="95">
        <v>10</v>
      </c>
      <c r="F151" s="95">
        <v>3000</v>
      </c>
      <c r="G151" s="178">
        <f t="shared" si="146"/>
        <v>300</v>
      </c>
      <c r="H151" s="458"/>
      <c r="I151" s="154">
        <f t="shared" ref="I151:K161" si="163">IFERROR(AVERAGE(P151,U151,Z151,AE151,AJ151,AO151,AT151),"")</f>
        <v>10</v>
      </c>
      <c r="J151" s="154">
        <f t="shared" si="163"/>
        <v>2861.6794283889749</v>
      </c>
      <c r="K151" s="155">
        <f t="shared" si="163"/>
        <v>286.16794283889749</v>
      </c>
      <c r="L151" s="449"/>
      <c r="M151" s="154">
        <f t="shared" si="148"/>
        <v>4</v>
      </c>
      <c r="N151" s="433"/>
      <c r="O151" s="433"/>
      <c r="P151" s="95">
        <v>10</v>
      </c>
      <c r="Q151" s="178">
        <v>2858.9999999999986</v>
      </c>
      <c r="R151" s="178">
        <f t="shared" si="149"/>
        <v>285.89999999999986</v>
      </c>
      <c r="S151" s="95">
        <f t="shared" si="150"/>
        <v>4</v>
      </c>
      <c r="T151" s="436"/>
      <c r="U151" s="95">
        <v>10</v>
      </c>
      <c r="V151" s="178">
        <v>2848.2857142857138</v>
      </c>
      <c r="W151" s="178">
        <f t="shared" si="151"/>
        <v>284.82857142857137</v>
      </c>
      <c r="X151" s="95">
        <f t="shared" si="152"/>
        <v>5</v>
      </c>
      <c r="Y151" s="436"/>
      <c r="Z151" s="95">
        <v>10</v>
      </c>
      <c r="AA151" s="178">
        <v>2858.6440677966098</v>
      </c>
      <c r="AB151" s="178">
        <f t="shared" si="153"/>
        <v>285.86440677966095</v>
      </c>
      <c r="AC151" s="95">
        <f t="shared" si="154"/>
        <v>5</v>
      </c>
      <c r="AD151" s="436"/>
      <c r="AE151" s="95">
        <v>10</v>
      </c>
      <c r="AF151" s="178">
        <v>2849.3877551020405</v>
      </c>
      <c r="AG151" s="178">
        <f t="shared" si="155"/>
        <v>284.93877551020404</v>
      </c>
      <c r="AH151" s="95">
        <f t="shared" si="156"/>
        <v>8</v>
      </c>
      <c r="AI151" s="436"/>
      <c r="AJ151" s="95">
        <v>10</v>
      </c>
      <c r="AK151" s="178">
        <v>2870.4</v>
      </c>
      <c r="AL151" s="178">
        <f t="shared" si="157"/>
        <v>287.04000000000002</v>
      </c>
      <c r="AM151" s="95">
        <f t="shared" si="158"/>
        <v>3</v>
      </c>
      <c r="AN151" s="436"/>
      <c r="AO151" s="95">
        <v>10</v>
      </c>
      <c r="AP151" s="178">
        <v>2873.5384615384623</v>
      </c>
      <c r="AQ151" s="178">
        <f t="shared" si="159"/>
        <v>287.35384615384623</v>
      </c>
      <c r="AR151" s="95">
        <f t="shared" si="160"/>
        <v>2</v>
      </c>
      <c r="AS151" s="436"/>
      <c r="AT151" s="95">
        <v>10</v>
      </c>
      <c r="AU151" s="178">
        <v>2872.5000000000005</v>
      </c>
      <c r="AV151" s="178">
        <f t="shared" si="161"/>
        <v>287.25000000000006</v>
      </c>
      <c r="AW151" s="95">
        <f t="shared" si="162"/>
        <v>4</v>
      </c>
      <c r="AX151" s="436"/>
    </row>
    <row r="152" spans="2:50" hidden="1">
      <c r="B152" s="435"/>
      <c r="C152" s="95">
        <v>6</v>
      </c>
      <c r="D152" s="95" t="s">
        <v>450</v>
      </c>
      <c r="E152" s="95">
        <v>10</v>
      </c>
      <c r="F152" s="95">
        <v>3000</v>
      </c>
      <c r="G152" s="178">
        <f t="shared" si="146"/>
        <v>300</v>
      </c>
      <c r="H152" s="458"/>
      <c r="I152" s="154">
        <f t="shared" si="163"/>
        <v>10</v>
      </c>
      <c r="J152" s="154">
        <f t="shared" si="163"/>
        <v>2888.718107617266</v>
      </c>
      <c r="K152" s="155">
        <f t="shared" si="163"/>
        <v>288.87181076172658</v>
      </c>
      <c r="L152" s="449"/>
      <c r="M152" s="154">
        <f t="shared" si="148"/>
        <v>2</v>
      </c>
      <c r="N152" s="433"/>
      <c r="O152" s="433"/>
      <c r="P152" s="95">
        <v>10</v>
      </c>
      <c r="Q152" s="178">
        <v>2869.4117647058788</v>
      </c>
      <c r="R152" s="178">
        <f t="shared" si="149"/>
        <v>286.94117647058789</v>
      </c>
      <c r="S152" s="95">
        <f t="shared" si="150"/>
        <v>2</v>
      </c>
      <c r="T152" s="436"/>
      <c r="U152" s="95">
        <v>10</v>
      </c>
      <c r="V152" s="178">
        <v>2909.1891891891869</v>
      </c>
      <c r="W152" s="178">
        <f t="shared" si="151"/>
        <v>290.91891891891868</v>
      </c>
      <c r="X152" s="95">
        <f t="shared" si="152"/>
        <v>2</v>
      </c>
      <c r="Y152" s="436"/>
      <c r="Z152" s="95">
        <v>10</v>
      </c>
      <c r="AA152" s="178">
        <v>2871.4285714285688</v>
      </c>
      <c r="AB152" s="178">
        <f t="shared" si="153"/>
        <v>287.14285714285688</v>
      </c>
      <c r="AC152" s="95">
        <f t="shared" si="154"/>
        <v>3</v>
      </c>
      <c r="AD152" s="436"/>
      <c r="AE152" s="95">
        <v>10</v>
      </c>
      <c r="AF152" s="178">
        <v>2935.3846153846171</v>
      </c>
      <c r="AG152" s="178">
        <f t="shared" si="155"/>
        <v>293.53846153846172</v>
      </c>
      <c r="AH152" s="95">
        <f t="shared" si="156"/>
        <v>2</v>
      </c>
      <c r="AI152" s="436"/>
      <c r="AJ152" s="95">
        <v>10</v>
      </c>
      <c r="AK152" s="178">
        <v>2888.0000000000027</v>
      </c>
      <c r="AL152" s="178">
        <f t="shared" si="157"/>
        <v>288.8000000000003</v>
      </c>
      <c r="AM152" s="95">
        <f t="shared" si="158"/>
        <v>2</v>
      </c>
      <c r="AN152" s="436"/>
      <c r="AO152" s="95">
        <v>10</v>
      </c>
      <c r="AP152" s="178">
        <v>2845.9459459459435</v>
      </c>
      <c r="AQ152" s="178">
        <f t="shared" si="159"/>
        <v>284.59459459459435</v>
      </c>
      <c r="AR152" s="95">
        <f t="shared" si="160"/>
        <v>6</v>
      </c>
      <c r="AS152" s="436"/>
      <c r="AT152" s="95">
        <v>10</v>
      </c>
      <c r="AU152" s="178">
        <v>2901.6666666666642</v>
      </c>
      <c r="AV152" s="178">
        <f t="shared" si="161"/>
        <v>290.1666666666664</v>
      </c>
      <c r="AW152" s="95">
        <f t="shared" si="162"/>
        <v>2</v>
      </c>
      <c r="AX152" s="436"/>
    </row>
    <row r="153" spans="2:50" hidden="1">
      <c r="B153" s="435"/>
      <c r="C153" s="95">
        <v>7</v>
      </c>
      <c r="D153" s="95" t="s">
        <v>452</v>
      </c>
      <c r="E153" s="95">
        <v>13</v>
      </c>
      <c r="F153" s="95">
        <v>2000</v>
      </c>
      <c r="G153" s="178">
        <f t="shared" si="146"/>
        <v>153.84615384615384</v>
      </c>
      <c r="H153" s="458"/>
      <c r="I153" s="154">
        <f t="shared" si="163"/>
        <v>13</v>
      </c>
      <c r="J153" s="154">
        <f t="shared" si="163"/>
        <v>1924.8869713242598</v>
      </c>
      <c r="K153" s="155">
        <f t="shared" si="163"/>
        <v>148.06822856340457</v>
      </c>
      <c r="L153" s="449"/>
      <c r="M153" s="154">
        <f t="shared" si="148"/>
        <v>9</v>
      </c>
      <c r="N153" s="433"/>
      <c r="O153" s="433"/>
      <c r="P153" s="95">
        <v>13</v>
      </c>
      <c r="Q153" s="178">
        <v>1899.9999999999995</v>
      </c>
      <c r="R153" s="178">
        <f t="shared" si="149"/>
        <v>146.15384615384613</v>
      </c>
      <c r="S153" s="95">
        <f t="shared" si="150"/>
        <v>9</v>
      </c>
      <c r="T153" s="436"/>
      <c r="U153" s="95">
        <v>13</v>
      </c>
      <c r="V153" s="178">
        <v>1907.441860465116</v>
      </c>
      <c r="W153" s="178">
        <f t="shared" si="151"/>
        <v>146.72629695885507</v>
      </c>
      <c r="X153" s="95">
        <f t="shared" si="152"/>
        <v>9</v>
      </c>
      <c r="Y153" s="436"/>
      <c r="Z153" s="95">
        <v>13</v>
      </c>
      <c r="AA153" s="178">
        <v>1922.9268292682921</v>
      </c>
      <c r="AB153" s="178">
        <f t="shared" si="153"/>
        <v>147.91744840525323</v>
      </c>
      <c r="AC153" s="95">
        <f t="shared" si="154"/>
        <v>9</v>
      </c>
      <c r="AD153" s="436"/>
      <c r="AE153" s="95">
        <v>13</v>
      </c>
      <c r="AF153" s="178">
        <v>1939.3548387096769</v>
      </c>
      <c r="AG153" s="178">
        <f t="shared" si="155"/>
        <v>149.1811414392059</v>
      </c>
      <c r="AH153" s="95">
        <f t="shared" si="156"/>
        <v>9</v>
      </c>
      <c r="AI153" s="436"/>
      <c r="AJ153" s="95">
        <v>13</v>
      </c>
      <c r="AK153" s="178">
        <v>1947.2727272727273</v>
      </c>
      <c r="AL153" s="178">
        <f t="shared" si="157"/>
        <v>149.79020979020979</v>
      </c>
      <c r="AM153" s="95">
        <f t="shared" si="158"/>
        <v>9</v>
      </c>
      <c r="AN153" s="436"/>
      <c r="AO153" s="95">
        <v>13</v>
      </c>
      <c r="AP153" s="178">
        <v>1934.2857142857135</v>
      </c>
      <c r="AQ153" s="178">
        <f t="shared" si="159"/>
        <v>148.79120879120873</v>
      </c>
      <c r="AR153" s="95">
        <f t="shared" si="160"/>
        <v>9</v>
      </c>
      <c r="AS153" s="436"/>
      <c r="AT153" s="95">
        <v>13</v>
      </c>
      <c r="AU153" s="178">
        <v>1922.9268292682921</v>
      </c>
      <c r="AV153" s="178">
        <f t="shared" si="161"/>
        <v>147.91744840525323</v>
      </c>
      <c r="AW153" s="95">
        <f t="shared" si="162"/>
        <v>9</v>
      </c>
      <c r="AX153" s="436"/>
    </row>
    <row r="154" spans="2:50" hidden="1">
      <c r="B154" s="435"/>
      <c r="C154" s="95">
        <v>8</v>
      </c>
      <c r="D154" s="95" t="s">
        <v>453</v>
      </c>
      <c r="E154" s="95">
        <v>10</v>
      </c>
      <c r="F154" s="95">
        <v>3000</v>
      </c>
      <c r="G154" s="178">
        <f t="shared" si="146"/>
        <v>300</v>
      </c>
      <c r="H154" s="458"/>
      <c r="I154" s="154">
        <f t="shared" si="163"/>
        <v>10</v>
      </c>
      <c r="J154" s="154">
        <f t="shared" si="163"/>
        <v>2867.2149379232214</v>
      </c>
      <c r="K154" s="155">
        <f t="shared" si="163"/>
        <v>286.72149379232212</v>
      </c>
      <c r="L154" s="449"/>
      <c r="M154" s="154">
        <f t="shared" si="148"/>
        <v>3</v>
      </c>
      <c r="N154" s="433"/>
      <c r="O154" s="433"/>
      <c r="P154" s="95">
        <v>10</v>
      </c>
      <c r="Q154" s="178">
        <v>2855.2941176470599</v>
      </c>
      <c r="R154" s="178">
        <f t="shared" si="149"/>
        <v>285.52941176470597</v>
      </c>
      <c r="S154" s="95">
        <f t="shared" si="150"/>
        <v>6</v>
      </c>
      <c r="T154" s="436"/>
      <c r="U154" s="95">
        <v>10</v>
      </c>
      <c r="V154" s="178">
        <v>2877.6470588235306</v>
      </c>
      <c r="W154" s="178">
        <f t="shared" si="151"/>
        <v>287.76470588235304</v>
      </c>
      <c r="X154" s="95">
        <f t="shared" si="152"/>
        <v>3</v>
      </c>
      <c r="Y154" s="436"/>
      <c r="Z154" s="95">
        <v>10</v>
      </c>
      <c r="AA154" s="178">
        <v>2861.632653061225</v>
      </c>
      <c r="AB154" s="178">
        <f t="shared" si="153"/>
        <v>286.16326530612253</v>
      </c>
      <c r="AC154" s="95">
        <f t="shared" si="154"/>
        <v>4</v>
      </c>
      <c r="AD154" s="436"/>
      <c r="AE154" s="95">
        <v>10</v>
      </c>
      <c r="AF154" s="178">
        <v>2875.7142857142844</v>
      </c>
      <c r="AG154" s="178">
        <f t="shared" si="155"/>
        <v>287.57142857142844</v>
      </c>
      <c r="AH154" s="95">
        <f t="shared" si="156"/>
        <v>3</v>
      </c>
      <c r="AI154" s="436"/>
      <c r="AJ154" s="95">
        <v>10</v>
      </c>
      <c r="AK154" s="178">
        <v>2855.4545454545455</v>
      </c>
      <c r="AL154" s="178">
        <f t="shared" si="157"/>
        <v>285.54545454545456</v>
      </c>
      <c r="AM154" s="95">
        <f t="shared" si="158"/>
        <v>4</v>
      </c>
      <c r="AN154" s="436"/>
      <c r="AO154" s="95">
        <v>10</v>
      </c>
      <c r="AP154" s="178">
        <v>2871.4285714285711</v>
      </c>
      <c r="AQ154" s="178">
        <f t="shared" si="159"/>
        <v>287.14285714285711</v>
      </c>
      <c r="AR154" s="95">
        <f t="shared" si="160"/>
        <v>3</v>
      </c>
      <c r="AS154" s="436"/>
      <c r="AT154" s="95">
        <v>10</v>
      </c>
      <c r="AU154" s="178">
        <v>2873.333333333333</v>
      </c>
      <c r="AV154" s="178">
        <f t="shared" si="161"/>
        <v>287.33333333333331</v>
      </c>
      <c r="AW154" s="95">
        <f t="shared" si="162"/>
        <v>3</v>
      </c>
      <c r="AX154" s="436"/>
    </row>
    <row r="155" spans="2:50" hidden="1">
      <c r="B155" s="435"/>
      <c r="C155" s="95">
        <v>9</v>
      </c>
      <c r="D155" s="95" t="s">
        <v>633</v>
      </c>
      <c r="E155" s="95">
        <v>8</v>
      </c>
      <c r="F155" s="95">
        <v>3000</v>
      </c>
      <c r="G155" s="178">
        <f t="shared" si="146"/>
        <v>375</v>
      </c>
      <c r="H155" s="458"/>
      <c r="I155" s="154">
        <f t="shared" si="163"/>
        <v>8</v>
      </c>
      <c r="J155" s="154">
        <f t="shared" si="163"/>
        <v>2872.2668104795107</v>
      </c>
      <c r="K155" s="155">
        <f t="shared" si="163"/>
        <v>359.03335130993884</v>
      </c>
      <c r="L155" s="449"/>
      <c r="M155" s="154">
        <f t="shared" si="148"/>
        <v>1</v>
      </c>
      <c r="N155" s="433"/>
      <c r="O155" s="433"/>
      <c r="P155" s="95">
        <v>8</v>
      </c>
      <c r="Q155" s="178">
        <v>2872.8000000000011</v>
      </c>
      <c r="R155" s="178">
        <f t="shared" si="149"/>
        <v>359.10000000000014</v>
      </c>
      <c r="S155" s="95">
        <f t="shared" si="150"/>
        <v>1</v>
      </c>
      <c r="T155" s="436"/>
      <c r="U155" s="95">
        <v>8</v>
      </c>
      <c r="V155" s="178">
        <v>2891.489361702128</v>
      </c>
      <c r="W155" s="178">
        <f t="shared" si="151"/>
        <v>361.436170212766</v>
      </c>
      <c r="X155" s="95">
        <f t="shared" si="152"/>
        <v>1</v>
      </c>
      <c r="Y155" s="436"/>
      <c r="Z155" s="95">
        <v>8</v>
      </c>
      <c r="AA155" s="178">
        <v>2842.1739130434785</v>
      </c>
      <c r="AB155" s="178">
        <f t="shared" si="153"/>
        <v>355.27173913043481</v>
      </c>
      <c r="AC155" s="95">
        <f t="shared" si="154"/>
        <v>1</v>
      </c>
      <c r="AD155" s="436"/>
      <c r="AE155" s="95">
        <v>8</v>
      </c>
      <c r="AF155" s="178">
        <v>2879.9999999999977</v>
      </c>
      <c r="AG155" s="178">
        <f t="shared" si="155"/>
        <v>359.99999999999972</v>
      </c>
      <c r="AH155" s="95">
        <f t="shared" si="156"/>
        <v>1</v>
      </c>
      <c r="AI155" s="436"/>
      <c r="AJ155" s="95">
        <v>8</v>
      </c>
      <c r="AK155" s="178">
        <v>2881.395348837209</v>
      </c>
      <c r="AL155" s="178">
        <f t="shared" si="157"/>
        <v>360.17441860465112</v>
      </c>
      <c r="AM155" s="95">
        <f t="shared" si="158"/>
        <v>1</v>
      </c>
      <c r="AN155" s="436"/>
      <c r="AO155" s="95">
        <v>8</v>
      </c>
      <c r="AP155" s="178">
        <v>2876.4705882352951</v>
      </c>
      <c r="AQ155" s="178">
        <f t="shared" si="159"/>
        <v>359.55882352941188</v>
      </c>
      <c r="AR155" s="95">
        <f t="shared" si="160"/>
        <v>1</v>
      </c>
      <c r="AS155" s="436"/>
      <c r="AT155" s="95">
        <v>8</v>
      </c>
      <c r="AU155" s="178">
        <v>2861.5384615384633</v>
      </c>
      <c r="AV155" s="178">
        <f t="shared" si="161"/>
        <v>357.69230769230791</v>
      </c>
      <c r="AW155" s="95">
        <f t="shared" si="162"/>
        <v>1</v>
      </c>
      <c r="AX155" s="436"/>
    </row>
    <row r="156" spans="2:50" hidden="1">
      <c r="B156" s="435"/>
      <c r="C156" s="95">
        <v>10</v>
      </c>
      <c r="D156" s="95"/>
      <c r="E156" s="95"/>
      <c r="F156" s="95"/>
      <c r="G156" s="95"/>
      <c r="H156" s="458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49"/>
      <c r="M156" s="154" t="str">
        <f t="shared" si="148"/>
        <v/>
      </c>
      <c r="N156" s="433"/>
      <c r="O156" s="433"/>
      <c r="P156" s="95"/>
      <c r="Q156" s="178"/>
      <c r="R156" s="178" t="str">
        <f t="shared" si="149"/>
        <v/>
      </c>
      <c r="S156" s="95" t="str">
        <f t="shared" si="150"/>
        <v/>
      </c>
      <c r="T156" s="436"/>
      <c r="U156" s="95"/>
      <c r="V156" s="178"/>
      <c r="W156" s="178" t="str">
        <f t="shared" si="151"/>
        <v/>
      </c>
      <c r="X156" s="95" t="str">
        <f t="shared" si="152"/>
        <v/>
      </c>
      <c r="Y156" s="436"/>
      <c r="Z156" s="95"/>
      <c r="AA156" s="178"/>
      <c r="AB156" s="178" t="str">
        <f t="shared" si="153"/>
        <v/>
      </c>
      <c r="AC156" s="95" t="str">
        <f t="shared" si="154"/>
        <v/>
      </c>
      <c r="AD156" s="436"/>
      <c r="AE156" s="95"/>
      <c r="AF156" s="178"/>
      <c r="AG156" s="178" t="str">
        <f t="shared" si="155"/>
        <v/>
      </c>
      <c r="AH156" s="95" t="str">
        <f t="shared" si="156"/>
        <v/>
      </c>
      <c r="AI156" s="436"/>
      <c r="AJ156" s="95"/>
      <c r="AK156" s="178"/>
      <c r="AL156" s="178" t="str">
        <f t="shared" si="157"/>
        <v/>
      </c>
      <c r="AM156" s="95" t="str">
        <f t="shared" si="158"/>
        <v/>
      </c>
      <c r="AN156" s="436"/>
      <c r="AO156" s="95"/>
      <c r="AP156" s="178"/>
      <c r="AQ156" s="178" t="str">
        <f t="shared" si="159"/>
        <v/>
      </c>
      <c r="AR156" s="95" t="str">
        <f t="shared" si="160"/>
        <v/>
      </c>
      <c r="AS156" s="436"/>
      <c r="AT156" s="95"/>
      <c r="AU156" s="178"/>
      <c r="AV156" s="178" t="str">
        <f t="shared" si="161"/>
        <v/>
      </c>
      <c r="AW156" s="95" t="str">
        <f t="shared" si="162"/>
        <v/>
      </c>
      <c r="AX156" s="436"/>
    </row>
    <row r="157" spans="2:50" hidden="1">
      <c r="B157" s="435"/>
      <c r="C157" s="95">
        <v>11</v>
      </c>
      <c r="D157" s="95"/>
      <c r="E157" s="95"/>
      <c r="F157" s="95"/>
      <c r="G157" s="95"/>
      <c r="H157" s="458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49"/>
      <c r="M157" s="154" t="str">
        <f t="shared" si="148"/>
        <v/>
      </c>
      <c r="N157" s="433"/>
      <c r="O157" s="433"/>
      <c r="P157" s="95"/>
      <c r="Q157" s="178"/>
      <c r="R157" s="178" t="str">
        <f t="shared" si="149"/>
        <v/>
      </c>
      <c r="S157" s="95" t="str">
        <f t="shared" si="150"/>
        <v/>
      </c>
      <c r="T157" s="436"/>
      <c r="U157" s="95"/>
      <c r="V157" s="178"/>
      <c r="W157" s="178" t="str">
        <f t="shared" si="151"/>
        <v/>
      </c>
      <c r="X157" s="95" t="str">
        <f t="shared" si="152"/>
        <v/>
      </c>
      <c r="Y157" s="436"/>
      <c r="Z157" s="95"/>
      <c r="AA157" s="178"/>
      <c r="AB157" s="178" t="str">
        <f t="shared" si="153"/>
        <v/>
      </c>
      <c r="AC157" s="95" t="str">
        <f t="shared" si="154"/>
        <v/>
      </c>
      <c r="AD157" s="436"/>
      <c r="AE157" s="95"/>
      <c r="AF157" s="178"/>
      <c r="AG157" s="178" t="str">
        <f t="shared" si="155"/>
        <v/>
      </c>
      <c r="AH157" s="95" t="str">
        <f t="shared" si="156"/>
        <v/>
      </c>
      <c r="AI157" s="436"/>
      <c r="AJ157" s="95"/>
      <c r="AK157" s="178"/>
      <c r="AL157" s="178" t="str">
        <f t="shared" si="157"/>
        <v/>
      </c>
      <c r="AM157" s="95" t="str">
        <f t="shared" si="158"/>
        <v/>
      </c>
      <c r="AN157" s="436"/>
      <c r="AO157" s="95"/>
      <c r="AP157" s="178"/>
      <c r="AQ157" s="178" t="str">
        <f t="shared" si="159"/>
        <v/>
      </c>
      <c r="AR157" s="95" t="str">
        <f t="shared" si="160"/>
        <v/>
      </c>
      <c r="AS157" s="436"/>
      <c r="AT157" s="95"/>
      <c r="AU157" s="178"/>
      <c r="AV157" s="178" t="str">
        <f t="shared" si="161"/>
        <v/>
      </c>
      <c r="AW157" s="95" t="str">
        <f t="shared" si="162"/>
        <v/>
      </c>
      <c r="AX157" s="436"/>
    </row>
    <row r="158" spans="2:50" hidden="1">
      <c r="B158" s="435"/>
      <c r="C158" s="95">
        <v>12</v>
      </c>
      <c r="D158" s="95"/>
      <c r="E158" s="95"/>
      <c r="F158" s="95"/>
      <c r="G158" s="95"/>
      <c r="H158" s="458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49"/>
      <c r="M158" s="154" t="str">
        <f t="shared" si="148"/>
        <v/>
      </c>
      <c r="N158" s="433"/>
      <c r="O158" s="433"/>
      <c r="P158" s="95"/>
      <c r="Q158" s="178"/>
      <c r="R158" s="178" t="str">
        <f t="shared" si="149"/>
        <v/>
      </c>
      <c r="S158" s="95" t="str">
        <f t="shared" si="150"/>
        <v/>
      </c>
      <c r="T158" s="436"/>
      <c r="U158" s="95"/>
      <c r="V158" s="178"/>
      <c r="W158" s="178" t="str">
        <f t="shared" si="151"/>
        <v/>
      </c>
      <c r="X158" s="95" t="str">
        <f t="shared" si="152"/>
        <v/>
      </c>
      <c r="Y158" s="436"/>
      <c r="Z158" s="95"/>
      <c r="AA158" s="178"/>
      <c r="AB158" s="178" t="str">
        <f t="shared" si="153"/>
        <v/>
      </c>
      <c r="AC158" s="95" t="str">
        <f t="shared" si="154"/>
        <v/>
      </c>
      <c r="AD158" s="436"/>
      <c r="AE158" s="95"/>
      <c r="AF158" s="178"/>
      <c r="AG158" s="178" t="str">
        <f t="shared" si="155"/>
        <v/>
      </c>
      <c r="AH158" s="95" t="str">
        <f t="shared" si="156"/>
        <v/>
      </c>
      <c r="AI158" s="436"/>
      <c r="AJ158" s="95"/>
      <c r="AK158" s="178"/>
      <c r="AL158" s="178" t="str">
        <f t="shared" si="157"/>
        <v/>
      </c>
      <c r="AM158" s="95" t="str">
        <f t="shared" si="158"/>
        <v/>
      </c>
      <c r="AN158" s="436"/>
      <c r="AO158" s="95"/>
      <c r="AP158" s="178"/>
      <c r="AQ158" s="178" t="str">
        <f t="shared" si="159"/>
        <v/>
      </c>
      <c r="AR158" s="95" t="str">
        <f t="shared" si="160"/>
        <v/>
      </c>
      <c r="AS158" s="436"/>
      <c r="AT158" s="95"/>
      <c r="AU158" s="178"/>
      <c r="AV158" s="178" t="str">
        <f t="shared" si="161"/>
        <v/>
      </c>
      <c r="AW158" s="95" t="str">
        <f t="shared" si="162"/>
        <v/>
      </c>
      <c r="AX158" s="436"/>
    </row>
    <row r="159" spans="2:50" hidden="1">
      <c r="B159" s="435"/>
      <c r="C159" s="95">
        <v>13</v>
      </c>
      <c r="D159" s="95"/>
      <c r="E159" s="95"/>
      <c r="F159" s="95"/>
      <c r="G159" s="95"/>
      <c r="H159" s="458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49"/>
      <c r="M159" s="154" t="str">
        <f t="shared" si="148"/>
        <v/>
      </c>
      <c r="N159" s="433"/>
      <c r="O159" s="433"/>
      <c r="P159" s="95"/>
      <c r="Q159" s="178"/>
      <c r="R159" s="178" t="str">
        <f t="shared" si="149"/>
        <v/>
      </c>
      <c r="S159" s="95" t="str">
        <f t="shared" si="150"/>
        <v/>
      </c>
      <c r="T159" s="436"/>
      <c r="U159" s="95"/>
      <c r="V159" s="178"/>
      <c r="W159" s="178" t="str">
        <f t="shared" si="151"/>
        <v/>
      </c>
      <c r="X159" s="95" t="str">
        <f t="shared" si="152"/>
        <v/>
      </c>
      <c r="Y159" s="436"/>
      <c r="Z159" s="95"/>
      <c r="AA159" s="178"/>
      <c r="AB159" s="178" t="str">
        <f t="shared" si="153"/>
        <v/>
      </c>
      <c r="AC159" s="95" t="str">
        <f t="shared" si="154"/>
        <v/>
      </c>
      <c r="AD159" s="436"/>
      <c r="AE159" s="95"/>
      <c r="AF159" s="178"/>
      <c r="AG159" s="178" t="str">
        <f t="shared" si="155"/>
        <v/>
      </c>
      <c r="AH159" s="95" t="str">
        <f t="shared" si="156"/>
        <v/>
      </c>
      <c r="AI159" s="436"/>
      <c r="AJ159" s="95"/>
      <c r="AK159" s="178"/>
      <c r="AL159" s="178" t="str">
        <f t="shared" si="157"/>
        <v/>
      </c>
      <c r="AM159" s="95" t="str">
        <f t="shared" si="158"/>
        <v/>
      </c>
      <c r="AN159" s="436"/>
      <c r="AO159" s="95"/>
      <c r="AP159" s="178"/>
      <c r="AQ159" s="178" t="str">
        <f t="shared" si="159"/>
        <v/>
      </c>
      <c r="AR159" s="95" t="str">
        <f t="shared" si="160"/>
        <v/>
      </c>
      <c r="AS159" s="436"/>
      <c r="AT159" s="95"/>
      <c r="AU159" s="178"/>
      <c r="AV159" s="178" t="str">
        <f t="shared" si="161"/>
        <v/>
      </c>
      <c r="AW159" s="95" t="str">
        <f t="shared" si="162"/>
        <v/>
      </c>
      <c r="AX159" s="436"/>
    </row>
    <row r="160" spans="2:50" hidden="1">
      <c r="B160" s="435"/>
      <c r="C160" s="95">
        <v>14</v>
      </c>
      <c r="D160" s="95"/>
      <c r="E160" s="95"/>
      <c r="F160" s="95"/>
      <c r="G160" s="95"/>
      <c r="H160" s="458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49"/>
      <c r="M160" s="154" t="str">
        <f t="shared" si="148"/>
        <v/>
      </c>
      <c r="N160" s="433"/>
      <c r="O160" s="433"/>
      <c r="P160" s="95"/>
      <c r="Q160" s="178"/>
      <c r="R160" s="178" t="str">
        <f t="shared" si="149"/>
        <v/>
      </c>
      <c r="S160" s="95" t="str">
        <f t="shared" si="150"/>
        <v/>
      </c>
      <c r="T160" s="436"/>
      <c r="U160" s="95"/>
      <c r="V160" s="178"/>
      <c r="W160" s="178" t="str">
        <f t="shared" si="151"/>
        <v/>
      </c>
      <c r="X160" s="95" t="str">
        <f t="shared" si="152"/>
        <v/>
      </c>
      <c r="Y160" s="436"/>
      <c r="Z160" s="95"/>
      <c r="AA160" s="178"/>
      <c r="AB160" s="178" t="str">
        <f t="shared" si="153"/>
        <v/>
      </c>
      <c r="AC160" s="95" t="str">
        <f t="shared" si="154"/>
        <v/>
      </c>
      <c r="AD160" s="436"/>
      <c r="AE160" s="95"/>
      <c r="AF160" s="178"/>
      <c r="AG160" s="178" t="str">
        <f t="shared" si="155"/>
        <v/>
      </c>
      <c r="AH160" s="95" t="str">
        <f t="shared" si="156"/>
        <v/>
      </c>
      <c r="AI160" s="436"/>
      <c r="AJ160" s="95"/>
      <c r="AK160" s="178"/>
      <c r="AL160" s="178" t="str">
        <f t="shared" si="157"/>
        <v/>
      </c>
      <c r="AM160" s="95" t="str">
        <f t="shared" si="158"/>
        <v/>
      </c>
      <c r="AN160" s="436"/>
      <c r="AO160" s="95"/>
      <c r="AP160" s="178"/>
      <c r="AQ160" s="178" t="str">
        <f t="shared" si="159"/>
        <v/>
      </c>
      <c r="AR160" s="95" t="str">
        <f t="shared" si="160"/>
        <v/>
      </c>
      <c r="AS160" s="436"/>
      <c r="AT160" s="95"/>
      <c r="AU160" s="178"/>
      <c r="AV160" s="178" t="str">
        <f t="shared" si="161"/>
        <v/>
      </c>
      <c r="AW160" s="95" t="str">
        <f t="shared" si="162"/>
        <v/>
      </c>
      <c r="AX160" s="436"/>
    </row>
    <row r="161" spans="2:50" hidden="1">
      <c r="B161" s="435"/>
      <c r="C161" s="95">
        <v>15</v>
      </c>
      <c r="D161" s="95"/>
      <c r="E161" s="95"/>
      <c r="F161" s="95"/>
      <c r="G161" s="95"/>
      <c r="H161" s="459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49"/>
      <c r="M161" s="154" t="str">
        <f t="shared" si="148"/>
        <v/>
      </c>
      <c r="N161" s="433"/>
      <c r="O161" s="433"/>
      <c r="P161" s="95"/>
      <c r="Q161" s="178"/>
      <c r="R161" s="178" t="str">
        <f t="shared" si="149"/>
        <v/>
      </c>
      <c r="S161" s="95" t="str">
        <f t="shared" si="150"/>
        <v/>
      </c>
      <c r="T161" s="436"/>
      <c r="U161" s="95"/>
      <c r="V161" s="178"/>
      <c r="W161" s="178" t="str">
        <f t="shared" si="151"/>
        <v/>
      </c>
      <c r="X161" s="95" t="str">
        <f t="shared" si="152"/>
        <v/>
      </c>
      <c r="Y161" s="436"/>
      <c r="Z161" s="95"/>
      <c r="AA161" s="178"/>
      <c r="AB161" s="178" t="str">
        <f t="shared" si="153"/>
        <v/>
      </c>
      <c r="AC161" s="95" t="str">
        <f t="shared" si="154"/>
        <v/>
      </c>
      <c r="AD161" s="436"/>
      <c r="AE161" s="95"/>
      <c r="AF161" s="178"/>
      <c r="AG161" s="178" t="str">
        <f t="shared" si="155"/>
        <v/>
      </c>
      <c r="AH161" s="95" t="str">
        <f t="shared" si="156"/>
        <v/>
      </c>
      <c r="AI161" s="436"/>
      <c r="AJ161" s="95"/>
      <c r="AK161" s="178"/>
      <c r="AL161" s="178" t="str">
        <f t="shared" si="157"/>
        <v/>
      </c>
      <c r="AM161" s="95" t="str">
        <f t="shared" si="158"/>
        <v/>
      </c>
      <c r="AN161" s="436"/>
      <c r="AO161" s="95"/>
      <c r="AP161" s="178"/>
      <c r="AQ161" s="178" t="str">
        <f t="shared" si="159"/>
        <v/>
      </c>
      <c r="AR161" s="95" t="str">
        <f t="shared" si="160"/>
        <v/>
      </c>
      <c r="AS161" s="436"/>
      <c r="AT161" s="95"/>
      <c r="AU161" s="178"/>
      <c r="AV161" s="178" t="str">
        <f t="shared" si="161"/>
        <v/>
      </c>
      <c r="AW161" s="95" t="str">
        <f t="shared" si="162"/>
        <v/>
      </c>
      <c r="AX161" s="436"/>
    </row>
    <row r="162" spans="2:50" ht="15.75" hidden="1">
      <c r="B162" s="443" t="s">
        <v>167</v>
      </c>
      <c r="C162" s="444"/>
      <c r="D162" s="444"/>
      <c r="E162" s="444"/>
      <c r="F162" s="444"/>
      <c r="G162" s="444"/>
      <c r="H162" s="444"/>
      <c r="I162" s="151"/>
      <c r="J162" s="151"/>
      <c r="K162" s="151"/>
      <c r="L162" s="151"/>
      <c r="M162" s="151"/>
      <c r="N162" s="433" t="s">
        <v>159</v>
      </c>
      <c r="O162" s="446" t="s">
        <v>106</v>
      </c>
      <c r="P162" s="448">
        <f>AT142+1</f>
        <v>45923</v>
      </c>
      <c r="Q162" s="435"/>
      <c r="R162" s="435"/>
      <c r="S162" s="435"/>
      <c r="T162" s="435"/>
      <c r="U162" s="448">
        <f>P162+1</f>
        <v>45924</v>
      </c>
      <c r="V162" s="435"/>
      <c r="W162" s="435"/>
      <c r="X162" s="435"/>
      <c r="Y162" s="435"/>
      <c r="Z162" s="448">
        <f>U162+1</f>
        <v>45925</v>
      </c>
      <c r="AA162" s="435"/>
      <c r="AB162" s="435"/>
      <c r="AC162" s="435"/>
      <c r="AD162" s="435"/>
      <c r="AE162" s="448">
        <f>Z162+1</f>
        <v>45926</v>
      </c>
      <c r="AF162" s="435"/>
      <c r="AG162" s="435"/>
      <c r="AH162" s="435"/>
      <c r="AI162" s="435"/>
      <c r="AJ162" s="448">
        <f>AE162+1</f>
        <v>45927</v>
      </c>
      <c r="AK162" s="435"/>
      <c r="AL162" s="435"/>
      <c r="AM162" s="435"/>
      <c r="AN162" s="435"/>
      <c r="AO162" s="448">
        <f>AJ162+1</f>
        <v>45928</v>
      </c>
      <c r="AP162" s="435"/>
      <c r="AQ162" s="435"/>
      <c r="AR162" s="435"/>
      <c r="AS162" s="435"/>
      <c r="AT162" s="448">
        <f>AO162+1</f>
        <v>45929</v>
      </c>
      <c r="AU162" s="435"/>
      <c r="AV162" s="435"/>
      <c r="AW162" s="435"/>
      <c r="AX162" s="435"/>
    </row>
    <row r="163" spans="2:50" ht="15.75" hidden="1">
      <c r="B163" s="445"/>
      <c r="C163" s="445"/>
      <c r="D163" s="445"/>
      <c r="E163" s="445"/>
      <c r="F163" s="445"/>
      <c r="G163" s="445"/>
      <c r="H163" s="445"/>
      <c r="I163" s="151"/>
      <c r="J163" s="151"/>
      <c r="K163" s="151"/>
      <c r="L163" s="151"/>
      <c r="M163" s="151"/>
      <c r="N163" s="433"/>
      <c r="O163" s="447"/>
      <c r="P163" s="448" t="s">
        <v>120</v>
      </c>
      <c r="Q163" s="435"/>
      <c r="R163" s="435"/>
      <c r="S163" s="435"/>
      <c r="T163" s="435"/>
      <c r="U163" s="448" t="s">
        <v>114</v>
      </c>
      <c r="V163" s="435"/>
      <c r="W163" s="435"/>
      <c r="X163" s="435"/>
      <c r="Y163" s="435"/>
      <c r="Z163" s="448" t="s">
        <v>115</v>
      </c>
      <c r="AA163" s="435"/>
      <c r="AB163" s="435"/>
      <c r="AC163" s="435"/>
      <c r="AD163" s="435"/>
      <c r="AE163" s="448" t="s">
        <v>116</v>
      </c>
      <c r="AF163" s="435"/>
      <c r="AG163" s="435"/>
      <c r="AH163" s="435"/>
      <c r="AI163" s="435"/>
      <c r="AJ163" s="448" t="s">
        <v>117</v>
      </c>
      <c r="AK163" s="435"/>
      <c r="AL163" s="435"/>
      <c r="AM163" s="435"/>
      <c r="AN163" s="435"/>
      <c r="AO163" s="448" t="s">
        <v>118</v>
      </c>
      <c r="AP163" s="435"/>
      <c r="AQ163" s="435"/>
      <c r="AR163" s="435"/>
      <c r="AS163" s="435"/>
      <c r="AT163" s="448" t="s">
        <v>119</v>
      </c>
      <c r="AU163" s="435"/>
      <c r="AV163" s="435"/>
      <c r="AW163" s="435"/>
      <c r="AX163" s="435"/>
    </row>
    <row r="164" spans="2:50" hidden="1">
      <c r="B164" s="433" t="s">
        <v>155</v>
      </c>
      <c r="C164" s="433" t="s">
        <v>147</v>
      </c>
      <c r="D164" s="433"/>
      <c r="E164" s="433" t="s">
        <v>149</v>
      </c>
      <c r="F164" s="433"/>
      <c r="G164" s="433"/>
      <c r="H164" s="440" t="s">
        <v>156</v>
      </c>
      <c r="I164" s="434" t="s">
        <v>225</v>
      </c>
      <c r="J164" s="434"/>
      <c r="K164" s="434"/>
      <c r="L164" s="434" t="s">
        <v>156</v>
      </c>
      <c r="M164" s="434" t="s">
        <v>168</v>
      </c>
      <c r="N164" s="433"/>
      <c r="O164" s="433" t="s">
        <v>158</v>
      </c>
      <c r="P164" s="430" t="s">
        <v>152</v>
      </c>
      <c r="Q164" s="431"/>
      <c r="R164" s="431"/>
      <c r="S164" s="432"/>
      <c r="T164" s="433" t="s">
        <v>156</v>
      </c>
      <c r="U164" s="430" t="s">
        <v>152</v>
      </c>
      <c r="V164" s="431"/>
      <c r="W164" s="431"/>
      <c r="X164" s="432"/>
      <c r="Y164" s="433" t="s">
        <v>156</v>
      </c>
      <c r="Z164" s="430" t="s">
        <v>152</v>
      </c>
      <c r="AA164" s="431"/>
      <c r="AB164" s="431"/>
      <c r="AC164" s="432"/>
      <c r="AD164" s="433" t="s">
        <v>156</v>
      </c>
      <c r="AE164" s="430" t="s">
        <v>152</v>
      </c>
      <c r="AF164" s="431"/>
      <c r="AG164" s="431"/>
      <c r="AH164" s="432"/>
      <c r="AI164" s="433" t="s">
        <v>156</v>
      </c>
      <c r="AJ164" s="430" t="s">
        <v>152</v>
      </c>
      <c r="AK164" s="431"/>
      <c r="AL164" s="431"/>
      <c r="AM164" s="432"/>
      <c r="AN164" s="433" t="s">
        <v>156</v>
      </c>
      <c r="AO164" s="430" t="s">
        <v>152</v>
      </c>
      <c r="AP164" s="431"/>
      <c r="AQ164" s="431"/>
      <c r="AR164" s="432"/>
      <c r="AS164" s="433" t="s">
        <v>156</v>
      </c>
      <c r="AT164" s="430" t="s">
        <v>152</v>
      </c>
      <c r="AU164" s="431"/>
      <c r="AV164" s="431"/>
      <c r="AW164" s="432"/>
      <c r="AX164" s="433" t="s">
        <v>156</v>
      </c>
    </row>
    <row r="165" spans="2:50" hidden="1">
      <c r="B165" s="433"/>
      <c r="C165" s="433"/>
      <c r="D165" s="433"/>
      <c r="E165" s="433" t="s">
        <v>148</v>
      </c>
      <c r="F165" s="433"/>
      <c r="G165" s="433"/>
      <c r="H165" s="441"/>
      <c r="I165" s="434" t="s">
        <v>148</v>
      </c>
      <c r="J165" s="434"/>
      <c r="K165" s="434"/>
      <c r="L165" s="434"/>
      <c r="M165" s="434"/>
      <c r="N165" s="433"/>
      <c r="O165" s="433"/>
      <c r="P165" s="430" t="s">
        <v>153</v>
      </c>
      <c r="Q165" s="431"/>
      <c r="R165" s="431"/>
      <c r="S165" s="432"/>
      <c r="T165" s="433"/>
      <c r="U165" s="430" t="s">
        <v>153</v>
      </c>
      <c r="V165" s="431"/>
      <c r="W165" s="431"/>
      <c r="X165" s="432"/>
      <c r="Y165" s="433"/>
      <c r="Z165" s="430" t="s">
        <v>153</v>
      </c>
      <c r="AA165" s="431"/>
      <c r="AB165" s="431"/>
      <c r="AC165" s="432"/>
      <c r="AD165" s="433"/>
      <c r="AE165" s="430" t="s">
        <v>153</v>
      </c>
      <c r="AF165" s="431"/>
      <c r="AG165" s="431"/>
      <c r="AH165" s="432"/>
      <c r="AI165" s="433"/>
      <c r="AJ165" s="430" t="s">
        <v>153</v>
      </c>
      <c r="AK165" s="431"/>
      <c r="AL165" s="431"/>
      <c r="AM165" s="432"/>
      <c r="AN165" s="433"/>
      <c r="AO165" s="430" t="s">
        <v>153</v>
      </c>
      <c r="AP165" s="431"/>
      <c r="AQ165" s="431"/>
      <c r="AR165" s="432"/>
      <c r="AS165" s="433"/>
      <c r="AT165" s="430" t="s">
        <v>153</v>
      </c>
      <c r="AU165" s="431"/>
      <c r="AV165" s="431"/>
      <c r="AW165" s="432"/>
      <c r="AX165" s="433"/>
    </row>
    <row r="166" spans="2:50" hidden="1">
      <c r="B166" s="433"/>
      <c r="C166" s="433"/>
      <c r="D166" s="433"/>
      <c r="E166" s="94" t="s">
        <v>150</v>
      </c>
      <c r="F166" s="94" t="s">
        <v>151</v>
      </c>
      <c r="G166" s="94" t="s">
        <v>154</v>
      </c>
      <c r="H166" s="442"/>
      <c r="I166" s="153" t="s">
        <v>150</v>
      </c>
      <c r="J166" s="153" t="s">
        <v>151</v>
      </c>
      <c r="K166" s="153" t="s">
        <v>154</v>
      </c>
      <c r="L166" s="434"/>
      <c r="M166" s="434"/>
      <c r="N166" s="433"/>
      <c r="O166" s="433"/>
      <c r="P166" s="94" t="s">
        <v>150</v>
      </c>
      <c r="Q166" s="94" t="s">
        <v>151</v>
      </c>
      <c r="R166" s="94" t="s">
        <v>154</v>
      </c>
      <c r="S166" s="94" t="s">
        <v>168</v>
      </c>
      <c r="T166" s="433"/>
      <c r="U166" s="94" t="s">
        <v>150</v>
      </c>
      <c r="V166" s="94" t="s">
        <v>151</v>
      </c>
      <c r="W166" s="94" t="s">
        <v>154</v>
      </c>
      <c r="X166" s="94" t="s">
        <v>168</v>
      </c>
      <c r="Y166" s="433"/>
      <c r="Z166" s="94" t="s">
        <v>150</v>
      </c>
      <c r="AA166" s="94" t="s">
        <v>151</v>
      </c>
      <c r="AB166" s="94" t="s">
        <v>154</v>
      </c>
      <c r="AC166" s="94" t="s">
        <v>168</v>
      </c>
      <c r="AD166" s="43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3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3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3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33"/>
    </row>
    <row r="167" spans="2:50" hidden="1">
      <c r="B167" s="435" t="s">
        <v>235</v>
      </c>
      <c r="C167" s="95">
        <v>1</v>
      </c>
      <c r="D167" s="95" t="s">
        <v>443</v>
      </c>
      <c r="E167" s="95">
        <v>10</v>
      </c>
      <c r="F167" s="95">
        <v>3000</v>
      </c>
      <c r="G167" s="178">
        <f t="shared" ref="G167:G175" si="164">F167/E167</f>
        <v>300</v>
      </c>
      <c r="H167" s="457">
        <f>AVERAGE(G167:G181)</f>
        <v>292.09401709401709</v>
      </c>
      <c r="I167" s="154">
        <f t="shared" ref="I167:K169" si="165">IFERROR(AVERAGE(P167,U167,Z167,AE167,AJ167,AO167,AT167),"")</f>
        <v>10</v>
      </c>
      <c r="J167" s="154">
        <f t="shared" si="165"/>
        <v>2862.5264967148937</v>
      </c>
      <c r="K167" s="155">
        <f t="shared" si="165"/>
        <v>286.25264967148939</v>
      </c>
      <c r="L167" s="449">
        <f>IFERROR(AVERAGE(K167:K181),"-")</f>
        <v>280.40878196744887</v>
      </c>
      <c r="M167" s="154">
        <f>IFERROR(RANK(K167, K$167:K$181),"")</f>
        <v>8</v>
      </c>
      <c r="N167" s="433"/>
      <c r="O167" s="433"/>
      <c r="P167" s="95">
        <v>10</v>
      </c>
      <c r="Q167" s="178">
        <v>2856</v>
      </c>
      <c r="R167" s="178">
        <f>IFERROR(Q167/P167,"")</f>
        <v>285.60000000000002</v>
      </c>
      <c r="S167" s="95">
        <f>IFERROR(RANK(R167, R$167:R$181),"")</f>
        <v>8</v>
      </c>
      <c r="T167" s="436">
        <f>AVERAGE(R167:R181)</f>
        <v>280.84701683497889</v>
      </c>
      <c r="U167" s="95">
        <v>10</v>
      </c>
      <c r="V167" s="178">
        <v>2857.6</v>
      </c>
      <c r="W167" s="178">
        <f>IFERROR(V167/U167,"")</f>
        <v>285.76</v>
      </c>
      <c r="X167" s="95">
        <f>IFERROR(RANK(W167, W$167:W$181),"")</f>
        <v>7</v>
      </c>
      <c r="Y167" s="436">
        <f>AVERAGE(W167:W181)</f>
        <v>279.88149049954154</v>
      </c>
      <c r="Z167" s="95">
        <v>10</v>
      </c>
      <c r="AA167" s="178">
        <v>2868.5294117647049</v>
      </c>
      <c r="AB167" s="178">
        <f>IFERROR(AA167/Z167,"")</f>
        <v>286.85294117647049</v>
      </c>
      <c r="AC167" s="95">
        <f>IFERROR(RANK(AB167, AB$167:AB$181),"")</f>
        <v>4</v>
      </c>
      <c r="AD167" s="436">
        <f>AVERAGE(AB167:AB181)</f>
        <v>279.8892661953671</v>
      </c>
      <c r="AE167" s="95">
        <v>10</v>
      </c>
      <c r="AF167" s="178">
        <v>2873.9449541284398</v>
      </c>
      <c r="AG167" s="178">
        <f>IFERROR(AF167/AE167,"")</f>
        <v>287.39449541284398</v>
      </c>
      <c r="AH167" s="95">
        <f>IFERROR(RANK(AG167, AG$167:AG$181),"")</f>
        <v>5</v>
      </c>
      <c r="AI167" s="436">
        <f>AVERAGE(AG167:AG181)</f>
        <v>280.73196614701504</v>
      </c>
      <c r="AJ167" s="95">
        <v>10</v>
      </c>
      <c r="AK167" s="178">
        <v>2868.0000000000005</v>
      </c>
      <c r="AL167" s="178">
        <f>IFERROR(AK167/AJ167,"")</f>
        <v>286.80000000000007</v>
      </c>
      <c r="AM167" s="95">
        <f>IFERROR(RANK(AL167, AL$167:AL$181),"")</f>
        <v>8</v>
      </c>
      <c r="AN167" s="436">
        <f>AVERAGE(AL167:AL181)</f>
        <v>280.95921764877539</v>
      </c>
      <c r="AO167" s="95">
        <v>10</v>
      </c>
      <c r="AP167" s="178">
        <v>2862.5</v>
      </c>
      <c r="AQ167" s="178">
        <f>IFERROR(AP167/AO167,"")</f>
        <v>286.25</v>
      </c>
      <c r="AR167" s="95">
        <f>IFERROR(RANK(AQ167, AQ$167:AQ$181),"")</f>
        <v>5</v>
      </c>
      <c r="AS167" s="436">
        <f>AVERAGE(AQ167:AQ181)</f>
        <v>279.99475740013145</v>
      </c>
      <c r="AT167" s="95">
        <v>10</v>
      </c>
      <c r="AU167" s="178">
        <v>2851.1111111111113</v>
      </c>
      <c r="AV167" s="178">
        <f>IFERROR(AU167/AT167,"")</f>
        <v>285.11111111111114</v>
      </c>
      <c r="AW167" s="95">
        <f>IFERROR(RANK(AV167, AV$167:AV$181),"")</f>
        <v>8</v>
      </c>
      <c r="AX167" s="436">
        <f>AVERAGE(AV167:AV181)</f>
        <v>280.55775904633254</v>
      </c>
    </row>
    <row r="168" spans="2:50" hidden="1">
      <c r="B168" s="435"/>
      <c r="C168" s="95">
        <v>2</v>
      </c>
      <c r="D168" s="95" t="s">
        <v>444</v>
      </c>
      <c r="E168" s="95">
        <v>10</v>
      </c>
      <c r="F168" s="95">
        <v>3000</v>
      </c>
      <c r="G168" s="178">
        <f t="shared" si="164"/>
        <v>300</v>
      </c>
      <c r="H168" s="458"/>
      <c r="I168" s="154">
        <f t="shared" si="165"/>
        <v>10</v>
      </c>
      <c r="J168" s="154">
        <f t="shared" si="165"/>
        <v>2869.720087730554</v>
      </c>
      <c r="K168" s="155">
        <f t="shared" si="165"/>
        <v>286.97200877305539</v>
      </c>
      <c r="L168" s="449"/>
      <c r="M168" s="154">
        <f t="shared" ref="M168:M181" si="166">IFERROR(RANK(K168, K$167:K$181),"")</f>
        <v>5</v>
      </c>
      <c r="N168" s="433"/>
      <c r="O168" s="433"/>
      <c r="P168" s="95">
        <v>10</v>
      </c>
      <c r="Q168" s="178">
        <v>2865.6716417910457</v>
      </c>
      <c r="R168" s="178">
        <f t="shared" ref="R168:R181" si="167">IFERROR(Q168/P168,"")</f>
        <v>286.56716417910457</v>
      </c>
      <c r="S168" s="95">
        <f t="shared" ref="S168:S181" si="168">IFERROR(RANK(R168, R$167:R$181),"")</f>
        <v>7</v>
      </c>
      <c r="T168" s="436"/>
      <c r="U168" s="95">
        <v>10</v>
      </c>
      <c r="V168" s="178">
        <v>2867.8947368421059</v>
      </c>
      <c r="W168" s="178">
        <f t="shared" ref="W168:W181" si="169">IFERROR(V168/U168,"")</f>
        <v>286.78947368421058</v>
      </c>
      <c r="X168" s="95">
        <f t="shared" ref="X168:X181" si="170">IFERROR(RANK(W168, W$167:W$181),"")</f>
        <v>4</v>
      </c>
      <c r="Y168" s="436"/>
      <c r="Z168" s="95">
        <v>10</v>
      </c>
      <c r="AA168" s="178">
        <v>2858.1308411214955</v>
      </c>
      <c r="AB168" s="178">
        <f t="shared" ref="AB168:AB181" si="171">IFERROR(AA168/Z168,"")</f>
        <v>285.81308411214957</v>
      </c>
      <c r="AC168" s="95">
        <f t="shared" ref="AC168:AC181" si="172">IFERROR(RANK(AB168, AB$167:AB$181),"")</f>
        <v>7</v>
      </c>
      <c r="AD168" s="436"/>
      <c r="AE168" s="95">
        <v>10</v>
      </c>
      <c r="AF168" s="178">
        <v>2869.5348837209308</v>
      </c>
      <c r="AG168" s="178">
        <f t="shared" ref="AG168:AG181" si="173">IFERROR(AF168/AE168,"")</f>
        <v>286.95348837209309</v>
      </c>
      <c r="AH168" s="95">
        <f t="shared" ref="AH168:AH181" si="174">IFERROR(RANK(AG168, AG$167:AG$181),"")</f>
        <v>7</v>
      </c>
      <c r="AI168" s="436"/>
      <c r="AJ168" s="95">
        <v>10</v>
      </c>
      <c r="AK168" s="178">
        <v>2880</v>
      </c>
      <c r="AL168" s="178">
        <f t="shared" ref="AL168:AL181" si="175">IFERROR(AK168/AJ168,"")</f>
        <v>288</v>
      </c>
      <c r="AM168" s="95">
        <f t="shared" ref="AM168:AM181" si="176">IFERROR(RANK(AL168, AL$167:AL$181),"")</f>
        <v>5</v>
      </c>
      <c r="AN168" s="436"/>
      <c r="AO168" s="95">
        <v>10</v>
      </c>
      <c r="AP168" s="178">
        <v>2876.8085106382973</v>
      </c>
      <c r="AQ168" s="178">
        <f t="shared" ref="AQ168:AQ181" si="177">IFERROR(AP168/AO168,"")</f>
        <v>287.68085106382972</v>
      </c>
      <c r="AR168" s="95">
        <f t="shared" ref="AR168:AR181" si="178">IFERROR(RANK(AQ168, AQ$167:AQ$181),"")</f>
        <v>4</v>
      </c>
      <c r="AS168" s="436"/>
      <c r="AT168" s="95">
        <v>10</v>
      </c>
      <c r="AU168" s="178">
        <v>2870</v>
      </c>
      <c r="AV168" s="178">
        <f t="shared" ref="AV168:AV181" si="179">IFERROR(AU168/AT168,"")</f>
        <v>287</v>
      </c>
      <c r="AW168" s="95">
        <f t="shared" ref="AW168:AW181" si="180">IFERROR(RANK(AV168, AV$167:AV$181),"")</f>
        <v>6</v>
      </c>
      <c r="AX168" s="436"/>
    </row>
    <row r="169" spans="2:50" hidden="1">
      <c r="B169" s="435"/>
      <c r="C169" s="95">
        <v>3</v>
      </c>
      <c r="D169" s="95" t="s">
        <v>445</v>
      </c>
      <c r="E169" s="95">
        <v>10</v>
      </c>
      <c r="F169" s="95">
        <v>3000</v>
      </c>
      <c r="G169" s="178">
        <f t="shared" si="164"/>
        <v>300</v>
      </c>
      <c r="H169" s="458"/>
      <c r="I169" s="154">
        <f t="shared" si="165"/>
        <v>10</v>
      </c>
      <c r="J169" s="154">
        <f t="shared" si="165"/>
        <v>2865.0237587507495</v>
      </c>
      <c r="K169" s="155">
        <f t="shared" si="165"/>
        <v>286.50237587507496</v>
      </c>
      <c r="L169" s="449"/>
      <c r="M169" s="154">
        <f t="shared" si="166"/>
        <v>7</v>
      </c>
      <c r="N169" s="433"/>
      <c r="O169" s="433"/>
      <c r="P169" s="95">
        <v>10</v>
      </c>
      <c r="Q169" s="178">
        <v>2866.8571428571422</v>
      </c>
      <c r="R169" s="178">
        <f t="shared" si="167"/>
        <v>286.6857142857142</v>
      </c>
      <c r="S169" s="95">
        <f t="shared" si="168"/>
        <v>6</v>
      </c>
      <c r="T169" s="436"/>
      <c r="U169" s="95">
        <v>10</v>
      </c>
      <c r="V169" s="178">
        <v>2853.8613861386148</v>
      </c>
      <c r="W169" s="178">
        <f t="shared" si="169"/>
        <v>285.38613861386148</v>
      </c>
      <c r="X169" s="95">
        <f t="shared" si="170"/>
        <v>8</v>
      </c>
      <c r="Y169" s="436"/>
      <c r="Z169" s="95">
        <v>10</v>
      </c>
      <c r="AA169" s="178">
        <v>2866.1052631578955</v>
      </c>
      <c r="AB169" s="178">
        <f t="shared" si="171"/>
        <v>286.61052631578957</v>
      </c>
      <c r="AC169" s="95">
        <f t="shared" si="172"/>
        <v>5</v>
      </c>
      <c r="AD169" s="436"/>
      <c r="AE169" s="95">
        <v>10</v>
      </c>
      <c r="AF169" s="178">
        <v>2878.5542168674688</v>
      </c>
      <c r="AG169" s="178">
        <f t="shared" si="173"/>
        <v>287.85542168674687</v>
      </c>
      <c r="AH169" s="95">
        <f t="shared" si="174"/>
        <v>4</v>
      </c>
      <c r="AI169" s="436"/>
      <c r="AJ169" s="95">
        <v>10</v>
      </c>
      <c r="AK169" s="178">
        <v>2871.5294117647068</v>
      </c>
      <c r="AL169" s="178">
        <f t="shared" si="175"/>
        <v>287.15294117647068</v>
      </c>
      <c r="AM169" s="95">
        <f t="shared" si="176"/>
        <v>7</v>
      </c>
      <c r="AN169" s="436"/>
      <c r="AO169" s="95">
        <v>10</v>
      </c>
      <c r="AP169" s="178">
        <v>2860.4210526315796</v>
      </c>
      <c r="AQ169" s="178">
        <f t="shared" si="177"/>
        <v>286.04210526315796</v>
      </c>
      <c r="AR169" s="95">
        <f t="shared" si="178"/>
        <v>6</v>
      </c>
      <c r="AS169" s="436"/>
      <c r="AT169" s="95">
        <v>10</v>
      </c>
      <c r="AU169" s="178">
        <v>2857.8378378378379</v>
      </c>
      <c r="AV169" s="178">
        <f t="shared" si="179"/>
        <v>285.7837837837838</v>
      </c>
      <c r="AW169" s="95">
        <f t="shared" si="180"/>
        <v>7</v>
      </c>
      <c r="AX169" s="436"/>
    </row>
    <row r="170" spans="2:50" hidden="1">
      <c r="B170" s="435"/>
      <c r="C170" s="95">
        <v>4</v>
      </c>
      <c r="D170" s="95" t="s">
        <v>448</v>
      </c>
      <c r="E170" s="95">
        <v>10</v>
      </c>
      <c r="F170" s="95">
        <v>3000</v>
      </c>
      <c r="G170" s="178">
        <f t="shared" si="164"/>
        <v>300</v>
      </c>
      <c r="H170" s="458"/>
      <c r="I170" s="154">
        <f>IFERROR(AVERAGE(P170,U170,Z170,AE170,AJ170,AO170,AT170),"")</f>
        <v>10</v>
      </c>
      <c r="J170" s="154">
        <f>IFERROR(AVERAGE(Q170,V170,AA170,AF170,AK170,AP170,AU170),"")</f>
        <v>2869.4809527149073</v>
      </c>
      <c r="K170" s="155">
        <f>IFERROR(AVERAGE(R170,W170,AB170,AG170,AL170,AQ170,AV170),"")</f>
        <v>286.94809527149073</v>
      </c>
      <c r="L170" s="449"/>
      <c r="M170" s="154">
        <f t="shared" si="166"/>
        <v>6</v>
      </c>
      <c r="N170" s="433"/>
      <c r="O170" s="433"/>
      <c r="P170" s="95">
        <v>10</v>
      </c>
      <c r="Q170" s="178">
        <v>2870</v>
      </c>
      <c r="R170" s="178">
        <f t="shared" si="167"/>
        <v>287</v>
      </c>
      <c r="S170" s="95">
        <f t="shared" si="168"/>
        <v>5</v>
      </c>
      <c r="T170" s="436"/>
      <c r="U170" s="95">
        <v>10</v>
      </c>
      <c r="V170" s="178">
        <v>2857.8461538461529</v>
      </c>
      <c r="W170" s="178">
        <f t="shared" si="169"/>
        <v>285.78461538461528</v>
      </c>
      <c r="X170" s="95">
        <f t="shared" si="170"/>
        <v>6</v>
      </c>
      <c r="Y170" s="436"/>
      <c r="Z170" s="95">
        <v>10</v>
      </c>
      <c r="AA170" s="178">
        <v>2854.1538461538453</v>
      </c>
      <c r="AB170" s="178">
        <f t="shared" si="171"/>
        <v>285.41538461538454</v>
      </c>
      <c r="AC170" s="95">
        <f t="shared" si="172"/>
        <v>8</v>
      </c>
      <c r="AD170" s="436"/>
      <c r="AE170" s="95">
        <v>10</v>
      </c>
      <c r="AF170" s="178">
        <v>2886.1016949152527</v>
      </c>
      <c r="AG170" s="178">
        <f t="shared" si="173"/>
        <v>288.61016949152526</v>
      </c>
      <c r="AH170" s="95">
        <f t="shared" si="174"/>
        <v>3</v>
      </c>
      <c r="AI170" s="436"/>
      <c r="AJ170" s="95">
        <v>10</v>
      </c>
      <c r="AK170" s="178">
        <v>2887.7419354838698</v>
      </c>
      <c r="AL170" s="178">
        <f t="shared" si="175"/>
        <v>288.77419354838696</v>
      </c>
      <c r="AM170" s="95">
        <f t="shared" si="176"/>
        <v>3</v>
      </c>
      <c r="AN170" s="436"/>
      <c r="AO170" s="95">
        <v>10</v>
      </c>
      <c r="AP170" s="178">
        <v>2855.4545454545455</v>
      </c>
      <c r="AQ170" s="178">
        <f t="shared" si="177"/>
        <v>285.54545454545456</v>
      </c>
      <c r="AR170" s="95">
        <f t="shared" si="178"/>
        <v>7</v>
      </c>
      <c r="AS170" s="436"/>
      <c r="AT170" s="95">
        <v>10</v>
      </c>
      <c r="AU170" s="178">
        <v>2875.0684931506853</v>
      </c>
      <c r="AV170" s="178">
        <f t="shared" si="179"/>
        <v>287.50684931506851</v>
      </c>
      <c r="AW170" s="95">
        <f t="shared" si="180"/>
        <v>5</v>
      </c>
      <c r="AX170" s="436"/>
    </row>
    <row r="171" spans="2:50" hidden="1">
      <c r="B171" s="435"/>
      <c r="C171" s="95">
        <v>5</v>
      </c>
      <c r="D171" s="95" t="s">
        <v>449</v>
      </c>
      <c r="E171" s="95">
        <v>10</v>
      </c>
      <c r="F171" s="95">
        <v>3000</v>
      </c>
      <c r="G171" s="178">
        <f t="shared" si="164"/>
        <v>300</v>
      </c>
      <c r="H171" s="458"/>
      <c r="I171" s="154">
        <f t="shared" ref="I171:K181" si="181">IFERROR(AVERAGE(P171,U171,Z171,AE171,AJ171,AO171,AT171),"")</f>
        <v>10</v>
      </c>
      <c r="J171" s="154">
        <f t="shared" si="181"/>
        <v>2879.1885025934321</v>
      </c>
      <c r="K171" s="155">
        <f t="shared" si="181"/>
        <v>287.91885025934329</v>
      </c>
      <c r="L171" s="449"/>
      <c r="M171" s="154">
        <f t="shared" si="166"/>
        <v>4</v>
      </c>
      <c r="N171" s="433"/>
      <c r="O171" s="433"/>
      <c r="P171" s="95">
        <v>10</v>
      </c>
      <c r="Q171" s="178">
        <v>2900.3225806451624</v>
      </c>
      <c r="R171" s="178">
        <f t="shared" si="167"/>
        <v>290.03225806451621</v>
      </c>
      <c r="S171" s="95">
        <f t="shared" si="168"/>
        <v>3</v>
      </c>
      <c r="T171" s="436"/>
      <c r="U171" s="95">
        <v>10</v>
      </c>
      <c r="V171" s="178">
        <v>2866.0000000000009</v>
      </c>
      <c r="W171" s="178">
        <f t="shared" si="169"/>
        <v>286.60000000000008</v>
      </c>
      <c r="X171" s="95">
        <f t="shared" si="170"/>
        <v>5</v>
      </c>
      <c r="Y171" s="436"/>
      <c r="Z171" s="95">
        <v>10</v>
      </c>
      <c r="AA171" s="178">
        <v>2901.0526315789475</v>
      </c>
      <c r="AB171" s="178">
        <f t="shared" si="171"/>
        <v>290.10526315789474</v>
      </c>
      <c r="AC171" s="95">
        <f t="shared" si="172"/>
        <v>2</v>
      </c>
      <c r="AD171" s="436"/>
      <c r="AE171" s="95">
        <v>10</v>
      </c>
      <c r="AF171" s="178">
        <v>2852.3999999999987</v>
      </c>
      <c r="AG171" s="178">
        <f t="shared" si="173"/>
        <v>285.2399999999999</v>
      </c>
      <c r="AH171" s="95">
        <f t="shared" si="174"/>
        <v>8</v>
      </c>
      <c r="AI171" s="436"/>
      <c r="AJ171" s="95">
        <v>10</v>
      </c>
      <c r="AK171" s="178">
        <v>2885.6603773584898</v>
      </c>
      <c r="AL171" s="178">
        <f t="shared" si="175"/>
        <v>288.56603773584897</v>
      </c>
      <c r="AM171" s="95">
        <f t="shared" si="176"/>
        <v>4</v>
      </c>
      <c r="AN171" s="436"/>
      <c r="AO171" s="95">
        <v>10</v>
      </c>
      <c r="AP171" s="178">
        <v>2851.0714285714289</v>
      </c>
      <c r="AQ171" s="178">
        <f t="shared" si="177"/>
        <v>285.10714285714289</v>
      </c>
      <c r="AR171" s="95">
        <f t="shared" si="178"/>
        <v>8</v>
      </c>
      <c r="AS171" s="436"/>
      <c r="AT171" s="95">
        <v>10</v>
      </c>
      <c r="AU171" s="178">
        <v>2897.8125000000014</v>
      </c>
      <c r="AV171" s="178">
        <f t="shared" si="179"/>
        <v>289.78125000000011</v>
      </c>
      <c r="AW171" s="95">
        <f t="shared" si="180"/>
        <v>3</v>
      </c>
      <c r="AX171" s="436"/>
    </row>
    <row r="172" spans="2:50" hidden="1">
      <c r="B172" s="435"/>
      <c r="C172" s="95">
        <v>6</v>
      </c>
      <c r="D172" s="95" t="s">
        <v>450</v>
      </c>
      <c r="E172" s="95">
        <v>10</v>
      </c>
      <c r="F172" s="95">
        <v>3000</v>
      </c>
      <c r="G172" s="178">
        <f t="shared" si="164"/>
        <v>300</v>
      </c>
      <c r="H172" s="458"/>
      <c r="I172" s="154">
        <f t="shared" si="181"/>
        <v>10</v>
      </c>
      <c r="J172" s="154">
        <f t="shared" si="181"/>
        <v>2901.8555035106756</v>
      </c>
      <c r="K172" s="155">
        <f t="shared" si="181"/>
        <v>290.18555035106755</v>
      </c>
      <c r="L172" s="449"/>
      <c r="M172" s="154">
        <f t="shared" si="166"/>
        <v>2</v>
      </c>
      <c r="N172" s="433"/>
      <c r="O172" s="433"/>
      <c r="P172" s="95">
        <v>10</v>
      </c>
      <c r="Q172" s="178">
        <v>2910.8571428571399</v>
      </c>
      <c r="R172" s="178">
        <f t="shared" si="167"/>
        <v>291.085714285714</v>
      </c>
      <c r="S172" s="95">
        <f t="shared" si="168"/>
        <v>2</v>
      </c>
      <c r="T172" s="436"/>
      <c r="U172" s="95">
        <v>10</v>
      </c>
      <c r="V172" s="178">
        <v>2885.1428571428542</v>
      </c>
      <c r="W172" s="178">
        <f t="shared" si="169"/>
        <v>288.51428571428539</v>
      </c>
      <c r="X172" s="95">
        <f t="shared" si="170"/>
        <v>3</v>
      </c>
      <c r="Y172" s="436"/>
      <c r="Z172" s="95">
        <v>10</v>
      </c>
      <c r="AA172" s="178">
        <v>2861.8181818181847</v>
      </c>
      <c r="AB172" s="178">
        <f t="shared" si="171"/>
        <v>286.18181818181847</v>
      </c>
      <c r="AC172" s="95">
        <f t="shared" si="172"/>
        <v>6</v>
      </c>
      <c r="AD172" s="436"/>
      <c r="AE172" s="95">
        <v>10</v>
      </c>
      <c r="AF172" s="178">
        <v>2924.4444444444462</v>
      </c>
      <c r="AG172" s="178">
        <f t="shared" si="173"/>
        <v>292.44444444444463</v>
      </c>
      <c r="AH172" s="95">
        <f t="shared" si="174"/>
        <v>2</v>
      </c>
      <c r="AI172" s="436"/>
      <c r="AJ172" s="95">
        <v>10</v>
      </c>
      <c r="AK172" s="178">
        <v>2944.4444444444457</v>
      </c>
      <c r="AL172" s="178">
        <f t="shared" si="175"/>
        <v>294.44444444444457</v>
      </c>
      <c r="AM172" s="95">
        <f t="shared" si="176"/>
        <v>2</v>
      </c>
      <c r="AN172" s="436"/>
      <c r="AO172" s="95">
        <v>10</v>
      </c>
      <c r="AP172" s="178">
        <v>2896.551724137933</v>
      </c>
      <c r="AQ172" s="178">
        <f t="shared" si="177"/>
        <v>289.65517241379331</v>
      </c>
      <c r="AR172" s="95">
        <f t="shared" si="178"/>
        <v>2</v>
      </c>
      <c r="AS172" s="436"/>
      <c r="AT172" s="95">
        <v>10</v>
      </c>
      <c r="AU172" s="178">
        <v>2889.7297297297278</v>
      </c>
      <c r="AV172" s="178">
        <f t="shared" si="179"/>
        <v>288.9729729729728</v>
      </c>
      <c r="AW172" s="95">
        <f t="shared" si="180"/>
        <v>4</v>
      </c>
      <c r="AX172" s="436"/>
    </row>
    <row r="173" spans="2:50" hidden="1">
      <c r="B173" s="435"/>
      <c r="C173" s="95">
        <v>7</v>
      </c>
      <c r="D173" s="95" t="s">
        <v>452</v>
      </c>
      <c r="E173" s="95">
        <v>13</v>
      </c>
      <c r="F173" s="95">
        <v>2000</v>
      </c>
      <c r="G173" s="178">
        <f t="shared" si="164"/>
        <v>153.84615384615384</v>
      </c>
      <c r="H173" s="458"/>
      <c r="I173" s="154">
        <f t="shared" si="181"/>
        <v>13</v>
      </c>
      <c r="J173" s="154">
        <f t="shared" si="181"/>
        <v>1930.0424899664881</v>
      </c>
      <c r="K173" s="155">
        <f t="shared" si="181"/>
        <v>148.46480692049909</v>
      </c>
      <c r="L173" s="449"/>
      <c r="M173" s="154">
        <f t="shared" si="166"/>
        <v>9</v>
      </c>
      <c r="N173" s="433"/>
      <c r="O173" s="433"/>
      <c r="P173" s="95">
        <v>13</v>
      </c>
      <c r="Q173" s="178">
        <v>1938.9473684210511</v>
      </c>
      <c r="R173" s="178">
        <f t="shared" si="167"/>
        <v>149.1497975708501</v>
      </c>
      <c r="S173" s="95">
        <f t="shared" si="168"/>
        <v>9</v>
      </c>
      <c r="T173" s="436"/>
      <c r="U173" s="95">
        <v>13</v>
      </c>
      <c r="V173" s="178">
        <v>1928.9999999999995</v>
      </c>
      <c r="W173" s="178">
        <f t="shared" si="169"/>
        <v>148.38461538461536</v>
      </c>
      <c r="X173" s="95">
        <f t="shared" si="170"/>
        <v>9</v>
      </c>
      <c r="Y173" s="436"/>
      <c r="Z173" s="95">
        <v>13</v>
      </c>
      <c r="AA173" s="178">
        <v>1918.3783783783767</v>
      </c>
      <c r="AB173" s="178">
        <f t="shared" si="171"/>
        <v>147.56756756756744</v>
      </c>
      <c r="AC173" s="95">
        <f t="shared" si="172"/>
        <v>9</v>
      </c>
      <c r="AD173" s="436"/>
      <c r="AE173" s="95">
        <v>13</v>
      </c>
      <c r="AF173" s="178">
        <v>1921.9354838709673</v>
      </c>
      <c r="AG173" s="178">
        <f t="shared" si="173"/>
        <v>147.84119106699748</v>
      </c>
      <c r="AH173" s="95">
        <f t="shared" si="174"/>
        <v>9</v>
      </c>
      <c r="AI173" s="436"/>
      <c r="AJ173" s="95">
        <v>13</v>
      </c>
      <c r="AK173" s="178">
        <v>1905.8823529411741</v>
      </c>
      <c r="AL173" s="178">
        <f t="shared" si="175"/>
        <v>146.60633484162878</v>
      </c>
      <c r="AM173" s="95">
        <f t="shared" si="176"/>
        <v>9</v>
      </c>
      <c r="AN173" s="436"/>
      <c r="AO173" s="95">
        <v>13</v>
      </c>
      <c r="AP173" s="178">
        <v>1950.000000000002</v>
      </c>
      <c r="AQ173" s="178">
        <f t="shared" si="177"/>
        <v>150.00000000000017</v>
      </c>
      <c r="AR173" s="95">
        <f t="shared" si="178"/>
        <v>9</v>
      </c>
      <c r="AS173" s="436"/>
      <c r="AT173" s="95">
        <v>13</v>
      </c>
      <c r="AU173" s="178">
        <v>1946.1538461538451</v>
      </c>
      <c r="AV173" s="178">
        <f t="shared" si="179"/>
        <v>149.70414201183422</v>
      </c>
      <c r="AW173" s="95">
        <f t="shared" si="180"/>
        <v>9</v>
      </c>
      <c r="AX173" s="436"/>
    </row>
    <row r="174" spans="2:50" hidden="1">
      <c r="B174" s="435"/>
      <c r="C174" s="95">
        <v>8</v>
      </c>
      <c r="D174" s="95" t="s">
        <v>453</v>
      </c>
      <c r="E174" s="95">
        <v>10</v>
      </c>
      <c r="F174" s="95">
        <v>3000</v>
      </c>
      <c r="G174" s="178">
        <f t="shared" si="164"/>
        <v>300</v>
      </c>
      <c r="H174" s="458"/>
      <c r="I174" s="154">
        <f t="shared" si="181"/>
        <v>10</v>
      </c>
      <c r="J174" s="154">
        <f t="shared" si="181"/>
        <v>2885.6547830885143</v>
      </c>
      <c r="K174" s="155">
        <f t="shared" si="181"/>
        <v>288.56547830885148</v>
      </c>
      <c r="L174" s="449"/>
      <c r="M174" s="154">
        <f t="shared" si="166"/>
        <v>3</v>
      </c>
      <c r="N174" s="433"/>
      <c r="O174" s="433"/>
      <c r="P174" s="95">
        <v>10</v>
      </c>
      <c r="Q174" s="178">
        <v>2884.7058823529424</v>
      </c>
      <c r="R174" s="178">
        <f t="shared" si="167"/>
        <v>288.47058823529426</v>
      </c>
      <c r="S174" s="95">
        <f t="shared" si="168"/>
        <v>4</v>
      </c>
      <c r="T174" s="436"/>
      <c r="U174" s="95">
        <v>10</v>
      </c>
      <c r="V174" s="178">
        <v>2897.1428571428578</v>
      </c>
      <c r="W174" s="178">
        <f t="shared" si="169"/>
        <v>289.71428571428578</v>
      </c>
      <c r="X174" s="95">
        <f t="shared" si="170"/>
        <v>2</v>
      </c>
      <c r="Y174" s="436"/>
      <c r="Z174" s="95">
        <v>10</v>
      </c>
      <c r="AA174" s="178">
        <v>2871.428571428572</v>
      </c>
      <c r="AB174" s="178">
        <f t="shared" si="171"/>
        <v>287.14285714285722</v>
      </c>
      <c r="AC174" s="95">
        <f t="shared" si="172"/>
        <v>3</v>
      </c>
      <c r="AD174" s="436"/>
      <c r="AE174" s="95">
        <v>10</v>
      </c>
      <c r="AF174" s="178">
        <v>2870.6666666666665</v>
      </c>
      <c r="AG174" s="178">
        <f t="shared" si="173"/>
        <v>287.06666666666666</v>
      </c>
      <c r="AH174" s="95">
        <f t="shared" si="174"/>
        <v>6</v>
      </c>
      <c r="AI174" s="436"/>
      <c r="AJ174" s="95">
        <v>10</v>
      </c>
      <c r="AK174" s="178">
        <v>2878.7234042553196</v>
      </c>
      <c r="AL174" s="178">
        <f t="shared" si="175"/>
        <v>287.87234042553195</v>
      </c>
      <c r="AM174" s="95">
        <f t="shared" si="176"/>
        <v>6</v>
      </c>
      <c r="AN174" s="436"/>
      <c r="AO174" s="95">
        <v>10</v>
      </c>
      <c r="AP174" s="178">
        <v>2894.6938775510212</v>
      </c>
      <c r="AQ174" s="178">
        <f t="shared" si="177"/>
        <v>289.4693877551021</v>
      </c>
      <c r="AR174" s="95">
        <f t="shared" si="178"/>
        <v>3</v>
      </c>
      <c r="AS174" s="436"/>
      <c r="AT174" s="95">
        <v>10</v>
      </c>
      <c r="AU174" s="178">
        <v>2902.2222222222235</v>
      </c>
      <c r="AV174" s="178">
        <f t="shared" si="179"/>
        <v>290.22222222222234</v>
      </c>
      <c r="AW174" s="95">
        <f t="shared" si="180"/>
        <v>2</v>
      </c>
      <c r="AX174" s="436"/>
    </row>
    <row r="175" spans="2:50" hidden="1">
      <c r="B175" s="435"/>
      <c r="C175" s="95">
        <v>9</v>
      </c>
      <c r="D175" s="95" t="s">
        <v>633</v>
      </c>
      <c r="E175" s="95">
        <v>8</v>
      </c>
      <c r="F175" s="95">
        <v>3000</v>
      </c>
      <c r="G175" s="178">
        <f t="shared" si="164"/>
        <v>375</v>
      </c>
      <c r="H175" s="458"/>
      <c r="I175" s="154">
        <f t="shared" si="181"/>
        <v>8</v>
      </c>
      <c r="J175" s="154">
        <f t="shared" si="181"/>
        <v>2894.953778209343</v>
      </c>
      <c r="K175" s="155">
        <f t="shared" si="181"/>
        <v>361.86922227616787</v>
      </c>
      <c r="L175" s="449"/>
      <c r="M175" s="154">
        <f t="shared" si="166"/>
        <v>1</v>
      </c>
      <c r="N175" s="433"/>
      <c r="O175" s="433"/>
      <c r="P175" s="95">
        <v>8</v>
      </c>
      <c r="Q175" s="178">
        <v>2904.2553191489369</v>
      </c>
      <c r="R175" s="178">
        <f t="shared" si="167"/>
        <v>363.03191489361711</v>
      </c>
      <c r="S175" s="95">
        <f t="shared" si="168"/>
        <v>1</v>
      </c>
      <c r="T175" s="436"/>
      <c r="U175" s="95">
        <v>8</v>
      </c>
      <c r="V175" s="178">
        <v>2896</v>
      </c>
      <c r="W175" s="178">
        <f t="shared" si="169"/>
        <v>362</v>
      </c>
      <c r="X175" s="95">
        <f t="shared" si="170"/>
        <v>1</v>
      </c>
      <c r="Y175" s="436"/>
      <c r="Z175" s="95">
        <v>8</v>
      </c>
      <c r="AA175" s="178">
        <v>2906.5116279069762</v>
      </c>
      <c r="AB175" s="178">
        <f t="shared" si="171"/>
        <v>363.31395348837202</v>
      </c>
      <c r="AC175" s="95">
        <f t="shared" si="172"/>
        <v>1</v>
      </c>
      <c r="AD175" s="436"/>
      <c r="AE175" s="95">
        <v>8</v>
      </c>
      <c r="AF175" s="178">
        <v>2905.4545454545414</v>
      </c>
      <c r="AG175" s="178">
        <f t="shared" si="173"/>
        <v>363.18181818181768</v>
      </c>
      <c r="AH175" s="95">
        <f t="shared" si="174"/>
        <v>1</v>
      </c>
      <c r="AI175" s="436"/>
      <c r="AJ175" s="95">
        <v>8</v>
      </c>
      <c r="AK175" s="178">
        <v>2883.3333333333308</v>
      </c>
      <c r="AL175" s="178">
        <f t="shared" si="175"/>
        <v>360.41666666666634</v>
      </c>
      <c r="AM175" s="95">
        <f t="shared" si="176"/>
        <v>1</v>
      </c>
      <c r="AN175" s="436"/>
      <c r="AO175" s="95">
        <v>8</v>
      </c>
      <c r="AP175" s="178">
        <v>2881.6216216216194</v>
      </c>
      <c r="AQ175" s="178">
        <f t="shared" si="177"/>
        <v>360.20270270270242</v>
      </c>
      <c r="AR175" s="95">
        <f t="shared" si="178"/>
        <v>1</v>
      </c>
      <c r="AS175" s="436"/>
      <c r="AT175" s="95">
        <v>8</v>
      </c>
      <c r="AU175" s="178">
        <v>2887.5000000000009</v>
      </c>
      <c r="AV175" s="178">
        <f t="shared" si="179"/>
        <v>360.93750000000011</v>
      </c>
      <c r="AW175" s="95">
        <f t="shared" si="180"/>
        <v>1</v>
      </c>
      <c r="AX175" s="436"/>
    </row>
    <row r="176" spans="2:50" hidden="1">
      <c r="B176" s="435"/>
      <c r="C176" s="95">
        <v>10</v>
      </c>
      <c r="D176" s="95"/>
      <c r="E176" s="95"/>
      <c r="F176" s="95"/>
      <c r="G176" s="95"/>
      <c r="H176" s="458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49"/>
      <c r="M176" s="154" t="str">
        <f t="shared" si="166"/>
        <v/>
      </c>
      <c r="N176" s="433"/>
      <c r="O176" s="433"/>
      <c r="P176" s="95"/>
      <c r="Q176" s="178"/>
      <c r="R176" s="178" t="str">
        <f t="shared" si="167"/>
        <v/>
      </c>
      <c r="S176" s="95" t="str">
        <f t="shared" si="168"/>
        <v/>
      </c>
      <c r="T176" s="436"/>
      <c r="U176" s="95"/>
      <c r="V176" s="178"/>
      <c r="W176" s="178" t="str">
        <f t="shared" si="169"/>
        <v/>
      </c>
      <c r="X176" s="95" t="str">
        <f t="shared" si="170"/>
        <v/>
      </c>
      <c r="Y176" s="436"/>
      <c r="Z176" s="95"/>
      <c r="AA176" s="178"/>
      <c r="AB176" s="178" t="str">
        <f t="shared" si="171"/>
        <v/>
      </c>
      <c r="AC176" s="95" t="str">
        <f t="shared" si="172"/>
        <v/>
      </c>
      <c r="AD176" s="436"/>
      <c r="AE176" s="95"/>
      <c r="AF176" s="178"/>
      <c r="AG176" s="178" t="str">
        <f t="shared" si="173"/>
        <v/>
      </c>
      <c r="AH176" s="95" t="str">
        <f t="shared" si="174"/>
        <v/>
      </c>
      <c r="AI176" s="436"/>
      <c r="AJ176" s="95"/>
      <c r="AK176" s="178"/>
      <c r="AL176" s="178" t="str">
        <f t="shared" si="175"/>
        <v/>
      </c>
      <c r="AM176" s="95" t="str">
        <f t="shared" si="176"/>
        <v/>
      </c>
      <c r="AN176" s="436"/>
      <c r="AO176" s="95"/>
      <c r="AP176" s="178"/>
      <c r="AQ176" s="178" t="str">
        <f t="shared" si="177"/>
        <v/>
      </c>
      <c r="AR176" s="95" t="str">
        <f t="shared" si="178"/>
        <v/>
      </c>
      <c r="AS176" s="436"/>
      <c r="AT176" s="95"/>
      <c r="AU176" s="178"/>
      <c r="AV176" s="178" t="str">
        <f t="shared" si="179"/>
        <v/>
      </c>
      <c r="AW176" s="95" t="str">
        <f t="shared" si="180"/>
        <v/>
      </c>
      <c r="AX176" s="436"/>
    </row>
    <row r="177" spans="2:50" hidden="1">
      <c r="B177" s="435"/>
      <c r="C177" s="95">
        <v>11</v>
      </c>
      <c r="D177" s="95"/>
      <c r="E177" s="95"/>
      <c r="F177" s="95"/>
      <c r="G177" s="95"/>
      <c r="H177" s="458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49"/>
      <c r="M177" s="154" t="str">
        <f t="shared" si="166"/>
        <v/>
      </c>
      <c r="N177" s="433"/>
      <c r="O177" s="433"/>
      <c r="P177" s="95"/>
      <c r="Q177" s="178"/>
      <c r="R177" s="178" t="str">
        <f t="shared" si="167"/>
        <v/>
      </c>
      <c r="S177" s="95" t="str">
        <f t="shared" si="168"/>
        <v/>
      </c>
      <c r="T177" s="436"/>
      <c r="U177" s="95"/>
      <c r="V177" s="178"/>
      <c r="W177" s="178" t="str">
        <f t="shared" si="169"/>
        <v/>
      </c>
      <c r="X177" s="95" t="str">
        <f t="shared" si="170"/>
        <v/>
      </c>
      <c r="Y177" s="436"/>
      <c r="Z177" s="95"/>
      <c r="AA177" s="178"/>
      <c r="AB177" s="178" t="str">
        <f t="shared" si="171"/>
        <v/>
      </c>
      <c r="AC177" s="95" t="str">
        <f t="shared" si="172"/>
        <v/>
      </c>
      <c r="AD177" s="436"/>
      <c r="AE177" s="95"/>
      <c r="AF177" s="178"/>
      <c r="AG177" s="178" t="str">
        <f t="shared" si="173"/>
        <v/>
      </c>
      <c r="AH177" s="95" t="str">
        <f t="shared" si="174"/>
        <v/>
      </c>
      <c r="AI177" s="436"/>
      <c r="AJ177" s="95"/>
      <c r="AK177" s="178"/>
      <c r="AL177" s="178" t="str">
        <f t="shared" si="175"/>
        <v/>
      </c>
      <c r="AM177" s="95" t="str">
        <f t="shared" si="176"/>
        <v/>
      </c>
      <c r="AN177" s="436"/>
      <c r="AO177" s="95"/>
      <c r="AP177" s="178"/>
      <c r="AQ177" s="178" t="str">
        <f t="shared" si="177"/>
        <v/>
      </c>
      <c r="AR177" s="95" t="str">
        <f t="shared" si="178"/>
        <v/>
      </c>
      <c r="AS177" s="436"/>
      <c r="AT177" s="95"/>
      <c r="AU177" s="178"/>
      <c r="AV177" s="178" t="str">
        <f t="shared" si="179"/>
        <v/>
      </c>
      <c r="AW177" s="95" t="str">
        <f t="shared" si="180"/>
        <v/>
      </c>
      <c r="AX177" s="436"/>
    </row>
    <row r="178" spans="2:50" hidden="1">
      <c r="B178" s="435"/>
      <c r="C178" s="95">
        <v>12</v>
      </c>
      <c r="D178" s="95"/>
      <c r="E178" s="95"/>
      <c r="F178" s="95"/>
      <c r="G178" s="95"/>
      <c r="H178" s="458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49"/>
      <c r="M178" s="154" t="str">
        <f t="shared" si="166"/>
        <v/>
      </c>
      <c r="N178" s="433"/>
      <c r="O178" s="433"/>
      <c r="P178" s="95"/>
      <c r="Q178" s="178"/>
      <c r="R178" s="178" t="str">
        <f t="shared" si="167"/>
        <v/>
      </c>
      <c r="S178" s="95" t="str">
        <f t="shared" si="168"/>
        <v/>
      </c>
      <c r="T178" s="436"/>
      <c r="U178" s="95"/>
      <c r="V178" s="178"/>
      <c r="W178" s="178" t="str">
        <f t="shared" si="169"/>
        <v/>
      </c>
      <c r="X178" s="95" t="str">
        <f t="shared" si="170"/>
        <v/>
      </c>
      <c r="Y178" s="436"/>
      <c r="Z178" s="95"/>
      <c r="AA178" s="178"/>
      <c r="AB178" s="178" t="str">
        <f t="shared" si="171"/>
        <v/>
      </c>
      <c r="AC178" s="95" t="str">
        <f t="shared" si="172"/>
        <v/>
      </c>
      <c r="AD178" s="436"/>
      <c r="AE178" s="95"/>
      <c r="AF178" s="178"/>
      <c r="AG178" s="178" t="str">
        <f t="shared" si="173"/>
        <v/>
      </c>
      <c r="AH178" s="95" t="str">
        <f t="shared" si="174"/>
        <v/>
      </c>
      <c r="AI178" s="436"/>
      <c r="AJ178" s="95"/>
      <c r="AK178" s="178"/>
      <c r="AL178" s="178" t="str">
        <f t="shared" si="175"/>
        <v/>
      </c>
      <c r="AM178" s="95" t="str">
        <f t="shared" si="176"/>
        <v/>
      </c>
      <c r="AN178" s="436"/>
      <c r="AO178" s="95"/>
      <c r="AP178" s="178"/>
      <c r="AQ178" s="178" t="str">
        <f t="shared" si="177"/>
        <v/>
      </c>
      <c r="AR178" s="95" t="str">
        <f t="shared" si="178"/>
        <v/>
      </c>
      <c r="AS178" s="436"/>
      <c r="AT178" s="95"/>
      <c r="AU178" s="178"/>
      <c r="AV178" s="178" t="str">
        <f t="shared" si="179"/>
        <v/>
      </c>
      <c r="AW178" s="95" t="str">
        <f t="shared" si="180"/>
        <v/>
      </c>
      <c r="AX178" s="436"/>
    </row>
    <row r="179" spans="2:50" hidden="1">
      <c r="B179" s="435"/>
      <c r="C179" s="95">
        <v>13</v>
      </c>
      <c r="D179" s="95"/>
      <c r="E179" s="95"/>
      <c r="F179" s="95"/>
      <c r="G179" s="95"/>
      <c r="H179" s="458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49"/>
      <c r="M179" s="154" t="str">
        <f t="shared" si="166"/>
        <v/>
      </c>
      <c r="N179" s="433"/>
      <c r="O179" s="433"/>
      <c r="P179" s="95"/>
      <c r="Q179" s="178"/>
      <c r="R179" s="178" t="str">
        <f t="shared" si="167"/>
        <v/>
      </c>
      <c r="S179" s="95" t="str">
        <f t="shared" si="168"/>
        <v/>
      </c>
      <c r="T179" s="436"/>
      <c r="U179" s="95"/>
      <c r="V179" s="178"/>
      <c r="W179" s="178" t="str">
        <f t="shared" si="169"/>
        <v/>
      </c>
      <c r="X179" s="95" t="str">
        <f t="shared" si="170"/>
        <v/>
      </c>
      <c r="Y179" s="436"/>
      <c r="Z179" s="95"/>
      <c r="AA179" s="178"/>
      <c r="AB179" s="178" t="str">
        <f t="shared" si="171"/>
        <v/>
      </c>
      <c r="AC179" s="95" t="str">
        <f t="shared" si="172"/>
        <v/>
      </c>
      <c r="AD179" s="436"/>
      <c r="AE179" s="95"/>
      <c r="AF179" s="178"/>
      <c r="AG179" s="178" t="str">
        <f t="shared" si="173"/>
        <v/>
      </c>
      <c r="AH179" s="95" t="str">
        <f t="shared" si="174"/>
        <v/>
      </c>
      <c r="AI179" s="436"/>
      <c r="AJ179" s="95"/>
      <c r="AK179" s="178"/>
      <c r="AL179" s="178" t="str">
        <f t="shared" si="175"/>
        <v/>
      </c>
      <c r="AM179" s="95" t="str">
        <f t="shared" si="176"/>
        <v/>
      </c>
      <c r="AN179" s="436"/>
      <c r="AO179" s="95"/>
      <c r="AP179" s="178"/>
      <c r="AQ179" s="178" t="str">
        <f t="shared" si="177"/>
        <v/>
      </c>
      <c r="AR179" s="95" t="str">
        <f t="shared" si="178"/>
        <v/>
      </c>
      <c r="AS179" s="436"/>
      <c r="AT179" s="95"/>
      <c r="AU179" s="178"/>
      <c r="AV179" s="178" t="str">
        <f t="shared" si="179"/>
        <v/>
      </c>
      <c r="AW179" s="95" t="str">
        <f t="shared" si="180"/>
        <v/>
      </c>
      <c r="AX179" s="436"/>
    </row>
    <row r="180" spans="2:50" hidden="1">
      <c r="B180" s="435"/>
      <c r="C180" s="95">
        <v>14</v>
      </c>
      <c r="D180" s="95"/>
      <c r="E180" s="95"/>
      <c r="F180" s="95"/>
      <c r="G180" s="95"/>
      <c r="H180" s="458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49"/>
      <c r="M180" s="154" t="str">
        <f t="shared" si="166"/>
        <v/>
      </c>
      <c r="N180" s="433"/>
      <c r="O180" s="433"/>
      <c r="P180" s="95"/>
      <c r="Q180" s="178"/>
      <c r="R180" s="178" t="str">
        <f t="shared" si="167"/>
        <v/>
      </c>
      <c r="S180" s="95" t="str">
        <f t="shared" si="168"/>
        <v/>
      </c>
      <c r="T180" s="436"/>
      <c r="U180" s="95"/>
      <c r="V180" s="178"/>
      <c r="W180" s="178" t="str">
        <f t="shared" si="169"/>
        <v/>
      </c>
      <c r="X180" s="95" t="str">
        <f t="shared" si="170"/>
        <v/>
      </c>
      <c r="Y180" s="436"/>
      <c r="Z180" s="95"/>
      <c r="AA180" s="178"/>
      <c r="AB180" s="178" t="str">
        <f t="shared" si="171"/>
        <v/>
      </c>
      <c r="AC180" s="95" t="str">
        <f t="shared" si="172"/>
        <v/>
      </c>
      <c r="AD180" s="436"/>
      <c r="AE180" s="95"/>
      <c r="AF180" s="178"/>
      <c r="AG180" s="178" t="str">
        <f t="shared" si="173"/>
        <v/>
      </c>
      <c r="AH180" s="95" t="str">
        <f t="shared" si="174"/>
        <v/>
      </c>
      <c r="AI180" s="436"/>
      <c r="AJ180" s="95"/>
      <c r="AK180" s="178"/>
      <c r="AL180" s="178" t="str">
        <f t="shared" si="175"/>
        <v/>
      </c>
      <c r="AM180" s="95" t="str">
        <f t="shared" si="176"/>
        <v/>
      </c>
      <c r="AN180" s="436"/>
      <c r="AO180" s="95"/>
      <c r="AP180" s="178"/>
      <c r="AQ180" s="178" t="str">
        <f t="shared" si="177"/>
        <v/>
      </c>
      <c r="AR180" s="95" t="str">
        <f t="shared" si="178"/>
        <v/>
      </c>
      <c r="AS180" s="436"/>
      <c r="AT180" s="95"/>
      <c r="AU180" s="178"/>
      <c r="AV180" s="178" t="str">
        <f t="shared" si="179"/>
        <v/>
      </c>
      <c r="AW180" s="95" t="str">
        <f t="shared" si="180"/>
        <v/>
      </c>
      <c r="AX180" s="436"/>
    </row>
    <row r="181" spans="2:50" hidden="1">
      <c r="B181" s="435"/>
      <c r="C181" s="95">
        <v>15</v>
      </c>
      <c r="D181" s="95"/>
      <c r="E181" s="95"/>
      <c r="F181" s="95"/>
      <c r="G181" s="95"/>
      <c r="H181" s="459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49"/>
      <c r="M181" s="154" t="str">
        <f t="shared" si="166"/>
        <v/>
      </c>
      <c r="N181" s="433"/>
      <c r="O181" s="433"/>
      <c r="P181" s="95"/>
      <c r="Q181" s="178"/>
      <c r="R181" s="178" t="str">
        <f t="shared" si="167"/>
        <v/>
      </c>
      <c r="S181" s="95" t="str">
        <f t="shared" si="168"/>
        <v/>
      </c>
      <c r="T181" s="436"/>
      <c r="U181" s="95"/>
      <c r="V181" s="178"/>
      <c r="W181" s="178" t="str">
        <f t="shared" si="169"/>
        <v/>
      </c>
      <c r="X181" s="95" t="str">
        <f t="shared" si="170"/>
        <v/>
      </c>
      <c r="Y181" s="436"/>
      <c r="Z181" s="95"/>
      <c r="AA181" s="178"/>
      <c r="AB181" s="178" t="str">
        <f t="shared" si="171"/>
        <v/>
      </c>
      <c r="AC181" s="95" t="str">
        <f t="shared" si="172"/>
        <v/>
      </c>
      <c r="AD181" s="436"/>
      <c r="AE181" s="95"/>
      <c r="AF181" s="178"/>
      <c r="AG181" s="178" t="str">
        <f t="shared" si="173"/>
        <v/>
      </c>
      <c r="AH181" s="95" t="str">
        <f t="shared" si="174"/>
        <v/>
      </c>
      <c r="AI181" s="436"/>
      <c r="AJ181" s="95"/>
      <c r="AK181" s="178"/>
      <c r="AL181" s="178" t="str">
        <f t="shared" si="175"/>
        <v/>
      </c>
      <c r="AM181" s="95" t="str">
        <f t="shared" si="176"/>
        <v/>
      </c>
      <c r="AN181" s="436"/>
      <c r="AO181" s="95"/>
      <c r="AP181" s="178"/>
      <c r="AQ181" s="178" t="str">
        <f t="shared" si="177"/>
        <v/>
      </c>
      <c r="AR181" s="95" t="str">
        <f t="shared" si="178"/>
        <v/>
      </c>
      <c r="AS181" s="436"/>
      <c r="AT181" s="95"/>
      <c r="AU181" s="178"/>
      <c r="AV181" s="178" t="str">
        <f t="shared" si="179"/>
        <v/>
      </c>
      <c r="AW181" s="95" t="str">
        <f t="shared" si="180"/>
        <v/>
      </c>
      <c r="AX181" s="436"/>
    </row>
    <row r="182" spans="2:50" ht="15.75" hidden="1">
      <c r="B182" s="443" t="s">
        <v>167</v>
      </c>
      <c r="C182" s="444"/>
      <c r="D182" s="444"/>
      <c r="E182" s="444"/>
      <c r="F182" s="444"/>
      <c r="G182" s="444"/>
      <c r="H182" s="444"/>
      <c r="I182" s="151"/>
      <c r="J182" s="151"/>
      <c r="K182" s="151"/>
      <c r="L182" s="151"/>
      <c r="M182" s="151"/>
      <c r="N182" s="433" t="s">
        <v>159</v>
      </c>
      <c r="O182" s="446" t="s">
        <v>106</v>
      </c>
      <c r="P182" s="448">
        <f>AT162+1</f>
        <v>45930</v>
      </c>
      <c r="Q182" s="435"/>
      <c r="R182" s="435"/>
      <c r="S182" s="435"/>
      <c r="T182" s="435"/>
      <c r="U182" s="448">
        <f>P182+1</f>
        <v>45931</v>
      </c>
      <c r="V182" s="435"/>
      <c r="W182" s="435"/>
      <c r="X182" s="435"/>
      <c r="Y182" s="435"/>
      <c r="Z182" s="448">
        <f>U182+1</f>
        <v>45932</v>
      </c>
      <c r="AA182" s="435"/>
      <c r="AB182" s="435"/>
      <c r="AC182" s="435"/>
      <c r="AD182" s="435"/>
      <c r="AE182" s="448">
        <f>Z182+1</f>
        <v>45933</v>
      </c>
      <c r="AF182" s="435"/>
      <c r="AG182" s="435"/>
      <c r="AH182" s="435"/>
      <c r="AI182" s="435"/>
      <c r="AJ182" s="448">
        <f>AE182+1</f>
        <v>45934</v>
      </c>
      <c r="AK182" s="435"/>
      <c r="AL182" s="435"/>
      <c r="AM182" s="435"/>
      <c r="AN182" s="435"/>
      <c r="AO182" s="448">
        <f>AJ182+1</f>
        <v>45935</v>
      </c>
      <c r="AP182" s="435"/>
      <c r="AQ182" s="435"/>
      <c r="AR182" s="435"/>
      <c r="AS182" s="435"/>
      <c r="AT182" s="448">
        <f>AO182+1</f>
        <v>45936</v>
      </c>
      <c r="AU182" s="435"/>
      <c r="AV182" s="435"/>
      <c r="AW182" s="435"/>
      <c r="AX182" s="435"/>
    </row>
    <row r="183" spans="2:50" ht="15.75" hidden="1">
      <c r="B183" s="445"/>
      <c r="C183" s="445"/>
      <c r="D183" s="445"/>
      <c r="E183" s="445"/>
      <c r="F183" s="445"/>
      <c r="G183" s="445"/>
      <c r="H183" s="445"/>
      <c r="I183" s="151"/>
      <c r="J183" s="151"/>
      <c r="K183" s="151"/>
      <c r="L183" s="151"/>
      <c r="M183" s="151"/>
      <c r="N183" s="433"/>
      <c r="O183" s="447"/>
      <c r="P183" s="448" t="s">
        <v>120</v>
      </c>
      <c r="Q183" s="435"/>
      <c r="R183" s="435"/>
      <c r="S183" s="435"/>
      <c r="T183" s="435"/>
      <c r="U183" s="448" t="s">
        <v>114</v>
      </c>
      <c r="V183" s="435"/>
      <c r="W183" s="435"/>
      <c r="X183" s="435"/>
      <c r="Y183" s="435"/>
      <c r="Z183" s="448" t="s">
        <v>115</v>
      </c>
      <c r="AA183" s="435"/>
      <c r="AB183" s="435"/>
      <c r="AC183" s="435"/>
      <c r="AD183" s="435"/>
      <c r="AE183" s="448" t="s">
        <v>116</v>
      </c>
      <c r="AF183" s="435"/>
      <c r="AG183" s="435"/>
      <c r="AH183" s="435"/>
      <c r="AI183" s="435"/>
      <c r="AJ183" s="448" t="s">
        <v>117</v>
      </c>
      <c r="AK183" s="435"/>
      <c r="AL183" s="435"/>
      <c r="AM183" s="435"/>
      <c r="AN183" s="435"/>
      <c r="AO183" s="448" t="s">
        <v>118</v>
      </c>
      <c r="AP183" s="435"/>
      <c r="AQ183" s="435"/>
      <c r="AR183" s="435"/>
      <c r="AS183" s="435"/>
      <c r="AT183" s="448" t="s">
        <v>119</v>
      </c>
      <c r="AU183" s="435"/>
      <c r="AV183" s="435"/>
      <c r="AW183" s="435"/>
      <c r="AX183" s="435"/>
    </row>
    <row r="184" spans="2:50" hidden="1">
      <c r="B184" s="433" t="s">
        <v>155</v>
      </c>
      <c r="C184" s="433" t="s">
        <v>147</v>
      </c>
      <c r="D184" s="433"/>
      <c r="E184" s="433" t="s">
        <v>149</v>
      </c>
      <c r="F184" s="433"/>
      <c r="G184" s="433"/>
      <c r="H184" s="440" t="s">
        <v>156</v>
      </c>
      <c r="I184" s="434" t="s">
        <v>225</v>
      </c>
      <c r="J184" s="434"/>
      <c r="K184" s="434"/>
      <c r="L184" s="434" t="s">
        <v>156</v>
      </c>
      <c r="M184" s="434" t="s">
        <v>168</v>
      </c>
      <c r="N184" s="433"/>
      <c r="O184" s="433" t="s">
        <v>158</v>
      </c>
      <c r="P184" s="430" t="s">
        <v>152</v>
      </c>
      <c r="Q184" s="431"/>
      <c r="R184" s="431"/>
      <c r="S184" s="432"/>
      <c r="T184" s="433" t="s">
        <v>156</v>
      </c>
      <c r="U184" s="430" t="s">
        <v>152</v>
      </c>
      <c r="V184" s="431"/>
      <c r="W184" s="431"/>
      <c r="X184" s="432"/>
      <c r="Y184" s="433" t="s">
        <v>156</v>
      </c>
      <c r="Z184" s="430" t="s">
        <v>152</v>
      </c>
      <c r="AA184" s="431"/>
      <c r="AB184" s="431"/>
      <c r="AC184" s="432"/>
      <c r="AD184" s="433" t="s">
        <v>156</v>
      </c>
      <c r="AE184" s="430" t="s">
        <v>152</v>
      </c>
      <c r="AF184" s="431"/>
      <c r="AG184" s="431"/>
      <c r="AH184" s="432"/>
      <c r="AI184" s="433" t="s">
        <v>156</v>
      </c>
      <c r="AJ184" s="430" t="s">
        <v>152</v>
      </c>
      <c r="AK184" s="431"/>
      <c r="AL184" s="431"/>
      <c r="AM184" s="432"/>
      <c r="AN184" s="433" t="s">
        <v>156</v>
      </c>
      <c r="AO184" s="430" t="s">
        <v>152</v>
      </c>
      <c r="AP184" s="431"/>
      <c r="AQ184" s="431"/>
      <c r="AR184" s="432"/>
      <c r="AS184" s="433" t="s">
        <v>156</v>
      </c>
      <c r="AT184" s="430" t="s">
        <v>152</v>
      </c>
      <c r="AU184" s="431"/>
      <c r="AV184" s="431"/>
      <c r="AW184" s="432"/>
      <c r="AX184" s="433" t="s">
        <v>156</v>
      </c>
    </row>
    <row r="185" spans="2:50" hidden="1">
      <c r="B185" s="433"/>
      <c r="C185" s="433"/>
      <c r="D185" s="433"/>
      <c r="E185" s="433" t="s">
        <v>148</v>
      </c>
      <c r="F185" s="433"/>
      <c r="G185" s="433"/>
      <c r="H185" s="441"/>
      <c r="I185" s="434" t="s">
        <v>148</v>
      </c>
      <c r="J185" s="434"/>
      <c r="K185" s="434"/>
      <c r="L185" s="434"/>
      <c r="M185" s="434"/>
      <c r="N185" s="433"/>
      <c r="O185" s="433"/>
      <c r="P185" s="430" t="s">
        <v>153</v>
      </c>
      <c r="Q185" s="431"/>
      <c r="R185" s="431"/>
      <c r="S185" s="432"/>
      <c r="T185" s="433"/>
      <c r="U185" s="430" t="s">
        <v>153</v>
      </c>
      <c r="V185" s="431"/>
      <c r="W185" s="431"/>
      <c r="X185" s="432"/>
      <c r="Y185" s="433"/>
      <c r="Z185" s="430" t="s">
        <v>153</v>
      </c>
      <c r="AA185" s="431"/>
      <c r="AB185" s="431"/>
      <c r="AC185" s="432"/>
      <c r="AD185" s="433"/>
      <c r="AE185" s="430" t="s">
        <v>153</v>
      </c>
      <c r="AF185" s="431"/>
      <c r="AG185" s="431"/>
      <c r="AH185" s="432"/>
      <c r="AI185" s="433"/>
      <c r="AJ185" s="430" t="s">
        <v>153</v>
      </c>
      <c r="AK185" s="431"/>
      <c r="AL185" s="431"/>
      <c r="AM185" s="432"/>
      <c r="AN185" s="433"/>
      <c r="AO185" s="430" t="s">
        <v>153</v>
      </c>
      <c r="AP185" s="431"/>
      <c r="AQ185" s="431"/>
      <c r="AR185" s="432"/>
      <c r="AS185" s="433"/>
      <c r="AT185" s="430" t="s">
        <v>153</v>
      </c>
      <c r="AU185" s="431"/>
      <c r="AV185" s="431"/>
      <c r="AW185" s="432"/>
      <c r="AX185" s="433"/>
    </row>
    <row r="186" spans="2:50" hidden="1">
      <c r="B186" s="433"/>
      <c r="C186" s="433"/>
      <c r="D186" s="433"/>
      <c r="E186" s="94" t="s">
        <v>150</v>
      </c>
      <c r="F186" s="94" t="s">
        <v>151</v>
      </c>
      <c r="G186" s="94" t="s">
        <v>154</v>
      </c>
      <c r="H186" s="442"/>
      <c r="I186" s="153" t="s">
        <v>150</v>
      </c>
      <c r="J186" s="153" t="s">
        <v>151</v>
      </c>
      <c r="K186" s="153" t="s">
        <v>154</v>
      </c>
      <c r="L186" s="434"/>
      <c r="M186" s="434"/>
      <c r="N186" s="433"/>
      <c r="O186" s="433"/>
      <c r="P186" s="94" t="s">
        <v>150</v>
      </c>
      <c r="Q186" s="94" t="s">
        <v>151</v>
      </c>
      <c r="R186" s="94" t="s">
        <v>154</v>
      </c>
      <c r="S186" s="94" t="s">
        <v>168</v>
      </c>
      <c r="T186" s="433"/>
      <c r="U186" s="94" t="s">
        <v>150</v>
      </c>
      <c r="V186" s="94" t="s">
        <v>151</v>
      </c>
      <c r="W186" s="94" t="s">
        <v>154</v>
      </c>
      <c r="X186" s="94" t="s">
        <v>168</v>
      </c>
      <c r="Y186" s="433"/>
      <c r="Z186" s="94" t="s">
        <v>150</v>
      </c>
      <c r="AA186" s="94" t="s">
        <v>151</v>
      </c>
      <c r="AB186" s="94" t="s">
        <v>154</v>
      </c>
      <c r="AC186" s="94" t="s">
        <v>168</v>
      </c>
      <c r="AD186" s="43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3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3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3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33"/>
    </row>
    <row r="187" spans="2:50" hidden="1">
      <c r="B187" s="435" t="s">
        <v>235</v>
      </c>
      <c r="C187" s="95">
        <v>1</v>
      </c>
      <c r="D187" s="95" t="s">
        <v>443</v>
      </c>
      <c r="E187" s="95">
        <v>10</v>
      </c>
      <c r="F187" s="95">
        <v>3000</v>
      </c>
      <c r="G187" s="178">
        <f t="shared" ref="G187:G195" si="182">F187/E187</f>
        <v>300</v>
      </c>
      <c r="H187" s="457">
        <f>AVERAGE(G187:G201)</f>
        <v>292.09401709401709</v>
      </c>
      <c r="I187" s="154">
        <f t="shared" ref="I187:K189" si="183">IFERROR(AVERAGE(P187,U187,Z187,AE187,AJ187,AO187,AT187),"")</f>
        <v>10</v>
      </c>
      <c r="J187" s="154">
        <f t="shared" si="183"/>
        <v>2865.626478733896</v>
      </c>
      <c r="K187" s="155">
        <f t="shared" si="183"/>
        <v>286.56264787338955</v>
      </c>
      <c r="L187" s="449">
        <f>IFERROR(AVERAGE(K187:K201),"-")</f>
        <v>280.26677061553124</v>
      </c>
      <c r="M187" s="154">
        <f>IFERROR(RANK(K187, K$187:K$201),"")</f>
        <v>8</v>
      </c>
      <c r="N187" s="433"/>
      <c r="O187" s="433"/>
      <c r="P187" s="95">
        <v>10</v>
      </c>
      <c r="Q187" s="178">
        <v>2857.2869318181833</v>
      </c>
      <c r="R187" s="178">
        <f>IFERROR(Q187/P187,"")</f>
        <v>285.72869318181836</v>
      </c>
      <c r="S187" s="95">
        <f>IFERROR(RANK(R187, R$187:R$201),"")</f>
        <v>7</v>
      </c>
      <c r="T187" s="436">
        <f>AVERAGE(R187:R201)</f>
        <v>279.72174797882519</v>
      </c>
      <c r="U187" s="95">
        <v>10</v>
      </c>
      <c r="V187" s="178">
        <v>2866.1026432567996</v>
      </c>
      <c r="W187" s="178">
        <f>IFERROR(V187/U187,"")</f>
        <v>286.61026432567996</v>
      </c>
      <c r="X187" s="95">
        <f>IFERROR(RANK(W187, W$187:W$201),"")</f>
        <v>7</v>
      </c>
      <c r="Y187" s="436">
        <f>AVERAGE(W187:W201)</f>
        <v>280.14189769842505</v>
      </c>
      <c r="Z187" s="95">
        <v>10</v>
      </c>
      <c r="AA187" s="178">
        <v>2864.8077772867891</v>
      </c>
      <c r="AB187" s="178">
        <f>IFERROR(AA187/Z187,"")</f>
        <v>286.4807777286789</v>
      </c>
      <c r="AC187" s="95">
        <f>IFERROR(RANK(AB187, AB$187:AB$201),"")</f>
        <v>7</v>
      </c>
      <c r="AD187" s="436">
        <f>AVERAGE(AB187:AB201)</f>
        <v>280.9716417141716</v>
      </c>
      <c r="AE187" s="95">
        <v>10</v>
      </c>
      <c r="AF187" s="178">
        <v>2852.9729729729729</v>
      </c>
      <c r="AG187" s="178">
        <f>IFERROR(AF187/AE187,"")</f>
        <v>285.29729729729729</v>
      </c>
      <c r="AH187" s="95">
        <f>IFERROR(RANK(AG187, AG$187:AG$201),"")</f>
        <v>8</v>
      </c>
      <c r="AI187" s="436">
        <f>AVERAGE(AG187:AG201)</f>
        <v>281.08083995764923</v>
      </c>
      <c r="AJ187" s="95">
        <v>10</v>
      </c>
      <c r="AK187" s="178">
        <v>2874.7058823529401</v>
      </c>
      <c r="AL187" s="178">
        <f>IFERROR(AK187/AJ187,"")</f>
        <v>287.47058823529403</v>
      </c>
      <c r="AM187" s="95">
        <f>IFERROR(RANK(AL187, AL$187:AL$201),"")</f>
        <v>5</v>
      </c>
      <c r="AN187" s="436">
        <f>AVERAGE(AL187:AL201)</f>
        <v>280.89768203571407</v>
      </c>
      <c r="AO187" s="95">
        <v>10</v>
      </c>
      <c r="AP187" s="178">
        <v>2874.7826086956525</v>
      </c>
      <c r="AQ187" s="178">
        <f>IFERROR(AP187/AO187,"")</f>
        <v>287.47826086956525</v>
      </c>
      <c r="AR187" s="95">
        <f>IFERROR(RANK(AQ187, AQ$187:AQ$201),"")</f>
        <v>4</v>
      </c>
      <c r="AS187" s="436">
        <f>AVERAGE(AQ187:AQ201)</f>
        <v>279.79838670492813</v>
      </c>
      <c r="AT187" s="95">
        <v>10</v>
      </c>
      <c r="AU187" s="178">
        <v>2868.7265347539319</v>
      </c>
      <c r="AV187" s="178">
        <f>IFERROR(AU187/AT187,"")</f>
        <v>286.87265347539318</v>
      </c>
      <c r="AW187" s="95">
        <f>IFERROR(RANK(AV187, AV$187:AV$201),"")</f>
        <v>4</v>
      </c>
      <c r="AX187" s="436">
        <f>AVERAGE(AV187:AV201)</f>
        <v>295.63009918346484</v>
      </c>
    </row>
    <row r="188" spans="2:50" hidden="1">
      <c r="B188" s="435"/>
      <c r="C188" s="95">
        <v>2</v>
      </c>
      <c r="D188" s="95" t="s">
        <v>444</v>
      </c>
      <c r="E188" s="95">
        <v>10</v>
      </c>
      <c r="F188" s="95">
        <v>3000</v>
      </c>
      <c r="G188" s="178">
        <f t="shared" si="182"/>
        <v>300</v>
      </c>
      <c r="H188" s="458"/>
      <c r="I188" s="154">
        <f t="shared" si="183"/>
        <v>10</v>
      </c>
      <c r="J188" s="154">
        <f t="shared" si="183"/>
        <v>2865.6874353116068</v>
      </c>
      <c r="K188" s="155">
        <f t="shared" si="183"/>
        <v>286.56874353116064</v>
      </c>
      <c r="L188" s="449"/>
      <c r="M188" s="154">
        <f t="shared" ref="M188:M201" si="184">IFERROR(RANK(K188, K$187:K$201),"")</f>
        <v>7</v>
      </c>
      <c r="N188" s="433"/>
      <c r="O188" s="433"/>
      <c r="P188" s="95">
        <v>10</v>
      </c>
      <c r="Q188" s="178">
        <v>2882.0665901262932</v>
      </c>
      <c r="R188" s="178">
        <f t="shared" ref="R188:R195" si="185">IFERROR(Q188/P188,"")</f>
        <v>288.2066590126293</v>
      </c>
      <c r="S188" s="95">
        <f t="shared" ref="S188:S201" si="186">IFERROR(RANK(R188, R$187:R$201),"")</f>
        <v>2</v>
      </c>
      <c r="T188" s="436"/>
      <c r="U188" s="95">
        <v>10</v>
      </c>
      <c r="V188" s="178">
        <v>2871.5789473684222</v>
      </c>
      <c r="W188" s="178">
        <f t="shared" ref="W188:W201" si="187">IFERROR(V188/U188,"")</f>
        <v>287.1578947368422</v>
      </c>
      <c r="X188" s="95">
        <f t="shared" ref="X188:X201" si="188">IFERROR(RANK(W188, W$187:W$201),"")</f>
        <v>6</v>
      </c>
      <c r="Y188" s="436"/>
      <c r="Z188" s="95">
        <v>10</v>
      </c>
      <c r="AA188" s="178">
        <v>2866.8571428571431</v>
      </c>
      <c r="AB188" s="178">
        <f t="shared" ref="AB188:AB201" si="189">IFERROR(AA188/Z188,"")</f>
        <v>286.68571428571431</v>
      </c>
      <c r="AC188" s="95">
        <f t="shared" ref="AC188:AC201" si="190">IFERROR(RANK(AB188, AB$187:AB$201),"")</f>
        <v>6</v>
      </c>
      <c r="AD188" s="436"/>
      <c r="AE188" s="95">
        <v>10</v>
      </c>
      <c r="AF188" s="178">
        <v>2855.7303370786503</v>
      </c>
      <c r="AG188" s="178">
        <f t="shared" ref="AG188:AG201" si="191">IFERROR(AF188/AE188,"")</f>
        <v>285.57303370786502</v>
      </c>
      <c r="AH188" s="95">
        <f t="shared" ref="AH188:AH201" si="192">IFERROR(RANK(AG188, AG$187:AG$201),"")</f>
        <v>7</v>
      </c>
      <c r="AI188" s="436"/>
      <c r="AJ188" s="95">
        <v>10</v>
      </c>
      <c r="AK188" s="178">
        <v>2873.414634146342</v>
      </c>
      <c r="AL188" s="178">
        <f t="shared" ref="AL188:AL201" si="193">IFERROR(AK188/AJ188,"")</f>
        <v>287.34146341463418</v>
      </c>
      <c r="AM188" s="95">
        <f t="shared" ref="AM188:AM201" si="194">IFERROR(RANK(AL188, AL$187:AL$201),"")</f>
        <v>6</v>
      </c>
      <c r="AN188" s="436"/>
      <c r="AO188" s="95">
        <v>10</v>
      </c>
      <c r="AP188" s="178">
        <v>2855.6043956043941</v>
      </c>
      <c r="AQ188" s="178">
        <f t="shared" ref="AQ188:AQ201" si="195">IFERROR(AP188/AO188,"")</f>
        <v>285.56043956043942</v>
      </c>
      <c r="AR188" s="95">
        <f t="shared" ref="AR188:AR201" si="196">IFERROR(RANK(AQ188, AQ$187:AQ$201),"")</f>
        <v>8</v>
      </c>
      <c r="AS188" s="436"/>
      <c r="AT188" s="95">
        <v>10</v>
      </c>
      <c r="AU188" s="178">
        <v>2854.5600000000004</v>
      </c>
      <c r="AV188" s="178">
        <f t="shared" ref="AV188:AV201" si="197">IFERROR(AU188/AT188,"")</f>
        <v>285.45600000000002</v>
      </c>
      <c r="AW188" s="95">
        <f t="shared" ref="AW188:AW201" si="198">IFERROR(RANK(AV188, AV$187:AV$201),"")</f>
        <v>8</v>
      </c>
      <c r="AX188" s="436"/>
    </row>
    <row r="189" spans="2:50" hidden="1">
      <c r="B189" s="435"/>
      <c r="C189" s="95">
        <v>3</v>
      </c>
      <c r="D189" s="95" t="s">
        <v>445</v>
      </c>
      <c r="E189" s="95">
        <v>10</v>
      </c>
      <c r="F189" s="95">
        <v>3000</v>
      </c>
      <c r="G189" s="178">
        <f t="shared" si="182"/>
        <v>300</v>
      </c>
      <c r="H189" s="458"/>
      <c r="I189" s="154">
        <f t="shared" si="183"/>
        <v>10</v>
      </c>
      <c r="J189" s="154">
        <f t="shared" si="183"/>
        <v>2870.3184837400668</v>
      </c>
      <c r="K189" s="155">
        <f t="shared" si="183"/>
        <v>287.03184837400664</v>
      </c>
      <c r="L189" s="449"/>
      <c r="M189" s="154">
        <f t="shared" si="184"/>
        <v>5</v>
      </c>
      <c r="N189" s="433"/>
      <c r="O189" s="433"/>
      <c r="P189" s="95">
        <v>10</v>
      </c>
      <c r="Q189" s="178">
        <v>2867.2222222222217</v>
      </c>
      <c r="R189" s="178">
        <f t="shared" si="185"/>
        <v>286.72222222222217</v>
      </c>
      <c r="S189" s="95">
        <f t="shared" si="186"/>
        <v>5</v>
      </c>
      <c r="T189" s="436"/>
      <c r="U189" s="95">
        <v>10</v>
      </c>
      <c r="V189" s="178">
        <v>2874.1176470588225</v>
      </c>
      <c r="W189" s="178">
        <f t="shared" si="187"/>
        <v>287.41176470588226</v>
      </c>
      <c r="X189" s="95">
        <f t="shared" si="188"/>
        <v>5</v>
      </c>
      <c r="Y189" s="436"/>
      <c r="Z189" s="95">
        <v>10</v>
      </c>
      <c r="AA189" s="178">
        <v>2871.7894736842109</v>
      </c>
      <c r="AB189" s="178">
        <f t="shared" si="189"/>
        <v>287.17894736842106</v>
      </c>
      <c r="AC189" s="95">
        <f t="shared" si="190"/>
        <v>4</v>
      </c>
      <c r="AD189" s="436"/>
      <c r="AE189" s="95">
        <v>10</v>
      </c>
      <c r="AF189" s="178">
        <v>2861.2500000000018</v>
      </c>
      <c r="AG189" s="178">
        <f t="shared" si="191"/>
        <v>286.12500000000017</v>
      </c>
      <c r="AH189" s="95">
        <f t="shared" si="192"/>
        <v>5</v>
      </c>
      <c r="AI189" s="436"/>
      <c r="AJ189" s="95">
        <v>10</v>
      </c>
      <c r="AK189" s="178">
        <v>2886.9230769230753</v>
      </c>
      <c r="AL189" s="178">
        <f t="shared" si="193"/>
        <v>288.69230769230751</v>
      </c>
      <c r="AM189" s="95">
        <f t="shared" si="194"/>
        <v>4</v>
      </c>
      <c r="AN189" s="436"/>
      <c r="AO189" s="95">
        <v>10</v>
      </c>
      <c r="AP189" s="178">
        <v>2858.4269662921347</v>
      </c>
      <c r="AQ189" s="178">
        <f t="shared" si="195"/>
        <v>285.84269662921349</v>
      </c>
      <c r="AR189" s="95">
        <f t="shared" si="196"/>
        <v>7</v>
      </c>
      <c r="AS189" s="436"/>
      <c r="AT189" s="95">
        <v>10</v>
      </c>
      <c r="AU189" s="178">
        <v>2872.5</v>
      </c>
      <c r="AV189" s="178">
        <f t="shared" si="197"/>
        <v>287.25</v>
      </c>
      <c r="AW189" s="95">
        <f t="shared" si="198"/>
        <v>3</v>
      </c>
      <c r="AX189" s="436"/>
    </row>
    <row r="190" spans="2:50" hidden="1">
      <c r="B190" s="435"/>
      <c r="C190" s="95">
        <v>4</v>
      </c>
      <c r="D190" s="95" t="s">
        <v>448</v>
      </c>
      <c r="E190" s="95">
        <v>10</v>
      </c>
      <c r="F190" s="95">
        <v>3000</v>
      </c>
      <c r="G190" s="178">
        <f t="shared" si="182"/>
        <v>300</v>
      </c>
      <c r="H190" s="458"/>
      <c r="I190" s="154">
        <f>IFERROR(AVERAGE(P190,U190,Z190,AE190,AJ190,AO190,AT190),"")</f>
        <v>10</v>
      </c>
      <c r="J190" s="154">
        <f>IFERROR(AVERAGE(Q190,V190,AA190,AF190,AK190,AP190,AU190),"")</f>
        <v>2867.8091061028108</v>
      </c>
      <c r="K190" s="155">
        <f>IFERROR(AVERAGE(R190,W190,AB190,AG190,AL190,AQ190,AV190),"")</f>
        <v>286.78091061028101</v>
      </c>
      <c r="L190" s="449"/>
      <c r="M190" s="154">
        <f t="shared" si="184"/>
        <v>6</v>
      </c>
      <c r="N190" s="433"/>
      <c r="O190" s="433"/>
      <c r="P190" s="95">
        <v>10</v>
      </c>
      <c r="Q190" s="178">
        <v>2864.7761194029849</v>
      </c>
      <c r="R190" s="178">
        <f t="shared" si="185"/>
        <v>286.47761194029852</v>
      </c>
      <c r="S190" s="95">
        <f t="shared" si="186"/>
        <v>6</v>
      </c>
      <c r="T190" s="436"/>
      <c r="U190" s="95">
        <v>10</v>
      </c>
      <c r="V190" s="178">
        <v>2891.4285714285711</v>
      </c>
      <c r="W190" s="178">
        <f t="shared" si="187"/>
        <v>289.14285714285711</v>
      </c>
      <c r="X190" s="95">
        <f t="shared" si="188"/>
        <v>3</v>
      </c>
      <c r="Y190" s="436"/>
      <c r="Z190" s="95">
        <v>10</v>
      </c>
      <c r="AA190" s="178">
        <v>2861.6129032258054</v>
      </c>
      <c r="AB190" s="178">
        <f t="shared" si="189"/>
        <v>286.16129032258056</v>
      </c>
      <c r="AC190" s="95">
        <f t="shared" si="190"/>
        <v>8</v>
      </c>
      <c r="AD190" s="436"/>
      <c r="AE190" s="95">
        <v>10</v>
      </c>
      <c r="AF190" s="178">
        <v>2860.0000000000014</v>
      </c>
      <c r="AG190" s="178">
        <f t="shared" si="191"/>
        <v>286.00000000000011</v>
      </c>
      <c r="AH190" s="95">
        <f t="shared" si="192"/>
        <v>6</v>
      </c>
      <c r="AI190" s="436"/>
      <c r="AJ190" s="95">
        <v>10</v>
      </c>
      <c r="AK190" s="178">
        <v>2863.6363636363653</v>
      </c>
      <c r="AL190" s="178">
        <f t="shared" si="193"/>
        <v>286.36363636363654</v>
      </c>
      <c r="AM190" s="95">
        <f t="shared" si="194"/>
        <v>7</v>
      </c>
      <c r="AN190" s="436"/>
      <c r="AO190" s="95">
        <v>10</v>
      </c>
      <c r="AP190" s="178">
        <v>2868.4210526315774</v>
      </c>
      <c r="AQ190" s="178">
        <f t="shared" si="195"/>
        <v>286.84210526315775</v>
      </c>
      <c r="AR190" s="95">
        <f t="shared" si="196"/>
        <v>5</v>
      </c>
      <c r="AS190" s="436"/>
      <c r="AT190" s="95">
        <v>10</v>
      </c>
      <c r="AU190" s="178">
        <v>2864.7887323943669</v>
      </c>
      <c r="AV190" s="178">
        <f t="shared" si="197"/>
        <v>286.47887323943667</v>
      </c>
      <c r="AW190" s="95">
        <f t="shared" si="198"/>
        <v>5</v>
      </c>
      <c r="AX190" s="436"/>
    </row>
    <row r="191" spans="2:50" hidden="1">
      <c r="B191" s="435"/>
      <c r="C191" s="95">
        <v>5</v>
      </c>
      <c r="D191" s="95" t="s">
        <v>449</v>
      </c>
      <c r="E191" s="95">
        <v>10</v>
      </c>
      <c r="F191" s="95">
        <v>3000</v>
      </c>
      <c r="G191" s="178">
        <f t="shared" si="182"/>
        <v>300</v>
      </c>
      <c r="H191" s="458"/>
      <c r="I191" s="154">
        <f t="shared" ref="I191:K201" si="199">IFERROR(AVERAGE(P191,U191,Z191,AE191,AJ191,AO191,AT191),"")</f>
        <v>10</v>
      </c>
      <c r="J191" s="154">
        <f t="shared" si="199"/>
        <v>2877.1418406448383</v>
      </c>
      <c r="K191" s="155">
        <f t="shared" si="199"/>
        <v>287.71418406448385</v>
      </c>
      <c r="L191" s="449"/>
      <c r="M191" s="154">
        <f t="shared" si="184"/>
        <v>4</v>
      </c>
      <c r="N191" s="433"/>
      <c r="O191" s="433"/>
      <c r="P191" s="95">
        <v>10</v>
      </c>
      <c r="Q191" s="178">
        <v>2881.9354838709687</v>
      </c>
      <c r="R191" s="178">
        <f t="shared" si="185"/>
        <v>288.19354838709688</v>
      </c>
      <c r="S191" s="95">
        <f t="shared" si="186"/>
        <v>3</v>
      </c>
      <c r="T191" s="436"/>
      <c r="U191" s="95">
        <v>10</v>
      </c>
      <c r="V191" s="178">
        <v>2864.7457627118647</v>
      </c>
      <c r="W191" s="178">
        <f t="shared" si="187"/>
        <v>286.47457627118649</v>
      </c>
      <c r="X191" s="95">
        <f t="shared" si="188"/>
        <v>8</v>
      </c>
      <c r="Y191" s="436"/>
      <c r="Z191" s="95">
        <v>10</v>
      </c>
      <c r="AA191" s="178">
        <v>2871.7241379310349</v>
      </c>
      <c r="AB191" s="178">
        <f t="shared" si="189"/>
        <v>287.17241379310349</v>
      </c>
      <c r="AC191" s="95">
        <f t="shared" si="190"/>
        <v>5</v>
      </c>
      <c r="AD191" s="436"/>
      <c r="AE191" s="95">
        <v>10</v>
      </c>
      <c r="AF191" s="178">
        <v>2908.7500000000009</v>
      </c>
      <c r="AG191" s="178">
        <f t="shared" si="191"/>
        <v>290.87500000000011</v>
      </c>
      <c r="AH191" s="95">
        <f t="shared" si="192"/>
        <v>3</v>
      </c>
      <c r="AI191" s="436"/>
      <c r="AJ191" s="95">
        <v>10</v>
      </c>
      <c r="AK191" s="178">
        <v>2856.2500000000009</v>
      </c>
      <c r="AL191" s="178">
        <f t="shared" si="193"/>
        <v>285.62500000000011</v>
      </c>
      <c r="AM191" s="95">
        <f t="shared" si="194"/>
        <v>8</v>
      </c>
      <c r="AN191" s="436"/>
      <c r="AO191" s="95">
        <v>10</v>
      </c>
      <c r="AP191" s="178">
        <v>2894.3999999999987</v>
      </c>
      <c r="AQ191" s="178">
        <f t="shared" si="195"/>
        <v>289.43999999999988</v>
      </c>
      <c r="AR191" s="95">
        <f t="shared" si="196"/>
        <v>3</v>
      </c>
      <c r="AS191" s="436"/>
      <c r="AT191" s="95">
        <v>10</v>
      </c>
      <c r="AU191" s="178">
        <v>2862.1874999999995</v>
      </c>
      <c r="AV191" s="178">
        <f t="shared" si="197"/>
        <v>286.21874999999994</v>
      </c>
      <c r="AW191" s="95">
        <f t="shared" si="198"/>
        <v>6</v>
      </c>
      <c r="AX191" s="436"/>
    </row>
    <row r="192" spans="2:50" hidden="1">
      <c r="B192" s="435"/>
      <c r="C192" s="95">
        <v>6</v>
      </c>
      <c r="D192" s="95" t="s">
        <v>450</v>
      </c>
      <c r="E192" s="95">
        <v>10</v>
      </c>
      <c r="F192" s="95">
        <v>3000</v>
      </c>
      <c r="G192" s="178">
        <f t="shared" si="182"/>
        <v>300</v>
      </c>
      <c r="H192" s="458"/>
      <c r="I192" s="154">
        <f t="shared" si="199"/>
        <v>10</v>
      </c>
      <c r="J192" s="154">
        <f t="shared" si="199"/>
        <v>2896.4178757411828</v>
      </c>
      <c r="K192" s="155">
        <f t="shared" si="199"/>
        <v>289.64178757411833</v>
      </c>
      <c r="L192" s="449"/>
      <c r="M192" s="154">
        <f t="shared" si="184"/>
        <v>2</v>
      </c>
      <c r="N192" s="433"/>
      <c r="O192" s="433"/>
      <c r="P192" s="95">
        <v>10</v>
      </c>
      <c r="Q192" s="178">
        <v>2870.5263157894715</v>
      </c>
      <c r="R192" s="178">
        <f t="shared" si="185"/>
        <v>287.05263157894717</v>
      </c>
      <c r="S192" s="95">
        <f t="shared" si="186"/>
        <v>4</v>
      </c>
      <c r="T192" s="436"/>
      <c r="U192" s="95">
        <v>10</v>
      </c>
      <c r="V192" s="178">
        <v>2922.8571428571399</v>
      </c>
      <c r="W192" s="178">
        <f t="shared" si="187"/>
        <v>292.28571428571399</v>
      </c>
      <c r="X192" s="95">
        <f t="shared" si="188"/>
        <v>2</v>
      </c>
      <c r="Y192" s="436"/>
      <c r="Z192" s="95">
        <v>10</v>
      </c>
      <c r="AA192" s="178">
        <v>2916.3636363636328</v>
      </c>
      <c r="AB192" s="178">
        <f t="shared" si="189"/>
        <v>291.63636363636328</v>
      </c>
      <c r="AC192" s="95">
        <f t="shared" si="190"/>
        <v>2</v>
      </c>
      <c r="AD192" s="436"/>
      <c r="AE192" s="95">
        <v>10</v>
      </c>
      <c r="AF192" s="178">
        <v>2928.8888888888905</v>
      </c>
      <c r="AG192" s="178">
        <f t="shared" si="191"/>
        <v>292.88888888888903</v>
      </c>
      <c r="AH192" s="95">
        <f t="shared" si="192"/>
        <v>2</v>
      </c>
      <c r="AI192" s="436"/>
      <c r="AJ192" s="95">
        <v>10</v>
      </c>
      <c r="AK192" s="178">
        <v>2915.555555555557</v>
      </c>
      <c r="AL192" s="178">
        <f t="shared" si="193"/>
        <v>291.55555555555571</v>
      </c>
      <c r="AM192" s="95">
        <f t="shared" si="194"/>
        <v>2</v>
      </c>
      <c r="AN192" s="436"/>
      <c r="AO192" s="95">
        <v>10</v>
      </c>
      <c r="AP192" s="178">
        <v>2858.5714285714307</v>
      </c>
      <c r="AQ192" s="178">
        <f t="shared" si="195"/>
        <v>285.85714285714306</v>
      </c>
      <c r="AR192" s="95">
        <f t="shared" si="196"/>
        <v>6</v>
      </c>
      <c r="AS192" s="436"/>
      <c r="AT192" s="95">
        <v>10</v>
      </c>
      <c r="AU192" s="178">
        <v>2862.1621621621598</v>
      </c>
      <c r="AV192" s="178">
        <f t="shared" si="197"/>
        <v>286.21621621621597</v>
      </c>
      <c r="AW192" s="95">
        <f t="shared" si="198"/>
        <v>7</v>
      </c>
      <c r="AX192" s="436"/>
    </row>
    <row r="193" spans="2:50" hidden="1">
      <c r="B193" s="435"/>
      <c r="C193" s="95">
        <v>7</v>
      </c>
      <c r="D193" s="95" t="s">
        <v>452</v>
      </c>
      <c r="E193" s="95">
        <v>13</v>
      </c>
      <c r="F193" s="95">
        <v>2000</v>
      </c>
      <c r="G193" s="178">
        <f t="shared" si="182"/>
        <v>153.84615384615384</v>
      </c>
      <c r="H193" s="458"/>
      <c r="I193" s="154">
        <f t="shared" si="199"/>
        <v>13</v>
      </c>
      <c r="J193" s="154">
        <f t="shared" si="199"/>
        <v>1927.3278765432835</v>
      </c>
      <c r="K193" s="155">
        <f t="shared" si="199"/>
        <v>148.25599050332951</v>
      </c>
      <c r="L193" s="449"/>
      <c r="M193" s="154">
        <f t="shared" si="184"/>
        <v>9</v>
      </c>
      <c r="N193" s="433"/>
      <c r="O193" s="433"/>
      <c r="P193" s="95">
        <v>13</v>
      </c>
      <c r="Q193" s="178">
        <v>1929.7674418604647</v>
      </c>
      <c r="R193" s="178">
        <f t="shared" si="185"/>
        <v>148.4436493738819</v>
      </c>
      <c r="S193" s="95">
        <f t="shared" si="186"/>
        <v>9</v>
      </c>
      <c r="T193" s="436"/>
      <c r="U193" s="95">
        <v>13</v>
      </c>
      <c r="V193" s="178">
        <v>1912.6829268292677</v>
      </c>
      <c r="W193" s="178">
        <f t="shared" si="187"/>
        <v>147.12945590994366</v>
      </c>
      <c r="X193" s="95">
        <f t="shared" si="188"/>
        <v>9</v>
      </c>
      <c r="Y193" s="436"/>
      <c r="Z193" s="95">
        <v>13</v>
      </c>
      <c r="AA193" s="178">
        <v>1921.4634146341459</v>
      </c>
      <c r="AB193" s="178">
        <f t="shared" si="189"/>
        <v>147.80487804878047</v>
      </c>
      <c r="AC193" s="95">
        <f t="shared" si="190"/>
        <v>9</v>
      </c>
      <c r="AD193" s="436"/>
      <c r="AE193" s="95">
        <v>13</v>
      </c>
      <c r="AF193" s="178">
        <v>1925.454545454543</v>
      </c>
      <c r="AG193" s="178">
        <f t="shared" si="191"/>
        <v>148.11188811188794</v>
      </c>
      <c r="AH193" s="95">
        <f t="shared" si="192"/>
        <v>9</v>
      </c>
      <c r="AI193" s="436"/>
      <c r="AJ193" s="95">
        <v>13</v>
      </c>
      <c r="AK193" s="178">
        <v>1918.2352941176446</v>
      </c>
      <c r="AL193" s="178">
        <f t="shared" si="193"/>
        <v>147.55656108597265</v>
      </c>
      <c r="AM193" s="95">
        <f t="shared" si="194"/>
        <v>9</v>
      </c>
      <c r="AN193" s="436"/>
      <c r="AO193" s="95">
        <v>13</v>
      </c>
      <c r="AP193" s="178">
        <v>1956.3636363636365</v>
      </c>
      <c r="AQ193" s="178">
        <f t="shared" si="195"/>
        <v>150.48951048951051</v>
      </c>
      <c r="AR193" s="95">
        <f t="shared" si="196"/>
        <v>9</v>
      </c>
      <c r="AS193" s="436"/>
      <c r="AT193" s="316"/>
      <c r="AU193" s="317"/>
      <c r="AV193" s="317" t="str">
        <f t="shared" si="197"/>
        <v/>
      </c>
      <c r="AW193" s="316" t="str">
        <f t="shared" si="198"/>
        <v/>
      </c>
      <c r="AX193" s="436"/>
    </row>
    <row r="194" spans="2:50" hidden="1">
      <c r="B194" s="435"/>
      <c r="C194" s="95">
        <v>8</v>
      </c>
      <c r="D194" s="95" t="s">
        <v>453</v>
      </c>
      <c r="E194" s="95">
        <v>10</v>
      </c>
      <c r="F194" s="95">
        <v>3000</v>
      </c>
      <c r="G194" s="178">
        <f t="shared" si="182"/>
        <v>300</v>
      </c>
      <c r="H194" s="458"/>
      <c r="I194" s="154">
        <f t="shared" si="199"/>
        <v>10</v>
      </c>
      <c r="J194" s="154">
        <f t="shared" si="199"/>
        <v>2889.6350870018337</v>
      </c>
      <c r="K194" s="155">
        <f t="shared" si="199"/>
        <v>288.96350870018335</v>
      </c>
      <c r="L194" s="449"/>
      <c r="M194" s="154">
        <f t="shared" si="184"/>
        <v>3</v>
      </c>
      <c r="N194" s="433"/>
      <c r="O194" s="433"/>
      <c r="P194" s="95">
        <v>10</v>
      </c>
      <c r="Q194" s="178">
        <v>2855.2941176470599</v>
      </c>
      <c r="R194" s="178">
        <f t="shared" si="185"/>
        <v>285.52941176470597</v>
      </c>
      <c r="S194" s="95">
        <f t="shared" si="186"/>
        <v>8</v>
      </c>
      <c r="T194" s="436"/>
      <c r="U194" s="95">
        <v>10</v>
      </c>
      <c r="V194" s="178">
        <v>2875.1020408163272</v>
      </c>
      <c r="W194" s="178">
        <f t="shared" si="187"/>
        <v>287.51020408163271</v>
      </c>
      <c r="X194" s="95">
        <f t="shared" si="188"/>
        <v>4</v>
      </c>
      <c r="Y194" s="436"/>
      <c r="Z194" s="95">
        <v>10</v>
      </c>
      <c r="AA194" s="178">
        <v>2916</v>
      </c>
      <c r="AB194" s="178">
        <f t="shared" si="189"/>
        <v>291.60000000000002</v>
      </c>
      <c r="AC194" s="95">
        <f t="shared" si="190"/>
        <v>3</v>
      </c>
      <c r="AD194" s="436"/>
      <c r="AE194" s="95">
        <v>10</v>
      </c>
      <c r="AF194" s="178">
        <v>2890.4999999999991</v>
      </c>
      <c r="AG194" s="178">
        <f t="shared" si="191"/>
        <v>289.0499999999999</v>
      </c>
      <c r="AH194" s="95">
        <f t="shared" si="192"/>
        <v>4</v>
      </c>
      <c r="AI194" s="436"/>
      <c r="AJ194" s="95">
        <v>10</v>
      </c>
      <c r="AK194" s="178">
        <v>2914.2857142857133</v>
      </c>
      <c r="AL194" s="178">
        <f t="shared" si="193"/>
        <v>291.42857142857133</v>
      </c>
      <c r="AM194" s="95">
        <f t="shared" si="194"/>
        <v>3</v>
      </c>
      <c r="AN194" s="436"/>
      <c r="AO194" s="95">
        <v>10</v>
      </c>
      <c r="AP194" s="178">
        <v>2898.5714285714275</v>
      </c>
      <c r="AQ194" s="178">
        <f t="shared" si="195"/>
        <v>289.85714285714278</v>
      </c>
      <c r="AR194" s="95">
        <f t="shared" si="196"/>
        <v>2</v>
      </c>
      <c r="AS194" s="436"/>
      <c r="AT194" s="95">
        <v>10</v>
      </c>
      <c r="AU194" s="178">
        <v>2877.6923076923094</v>
      </c>
      <c r="AV194" s="178">
        <f t="shared" si="197"/>
        <v>287.76923076923094</v>
      </c>
      <c r="AW194" s="95">
        <f t="shared" si="198"/>
        <v>2</v>
      </c>
      <c r="AX194" s="436"/>
    </row>
    <row r="195" spans="2:50" hidden="1">
      <c r="B195" s="435"/>
      <c r="C195" s="95">
        <v>9</v>
      </c>
      <c r="D195" s="95" t="s">
        <v>633</v>
      </c>
      <c r="E195" s="95">
        <v>8</v>
      </c>
      <c r="F195" s="95">
        <v>3000</v>
      </c>
      <c r="G195" s="178">
        <f t="shared" si="182"/>
        <v>375</v>
      </c>
      <c r="H195" s="458"/>
      <c r="I195" s="154">
        <f t="shared" si="199"/>
        <v>8</v>
      </c>
      <c r="J195" s="154">
        <f t="shared" si="199"/>
        <v>2887.0505144706244</v>
      </c>
      <c r="K195" s="155">
        <f t="shared" si="199"/>
        <v>360.88131430882805</v>
      </c>
      <c r="L195" s="449"/>
      <c r="M195" s="154">
        <f t="shared" si="184"/>
        <v>1</v>
      </c>
      <c r="N195" s="433"/>
      <c r="O195" s="433"/>
      <c r="P195" s="95">
        <v>8</v>
      </c>
      <c r="Q195" s="178">
        <v>2889.1304347826085</v>
      </c>
      <c r="R195" s="178">
        <f t="shared" si="185"/>
        <v>361.14130434782606</v>
      </c>
      <c r="S195" s="95">
        <f t="shared" si="186"/>
        <v>1</v>
      </c>
      <c r="T195" s="436"/>
      <c r="U195" s="95">
        <v>8</v>
      </c>
      <c r="V195" s="178">
        <v>2860.4347826086955</v>
      </c>
      <c r="W195" s="178">
        <f t="shared" si="187"/>
        <v>357.55434782608694</v>
      </c>
      <c r="X195" s="95">
        <f t="shared" si="188"/>
        <v>1</v>
      </c>
      <c r="Y195" s="436"/>
      <c r="Z195" s="95">
        <v>8</v>
      </c>
      <c r="AA195" s="178">
        <v>2912.1951219512184</v>
      </c>
      <c r="AB195" s="178">
        <f t="shared" si="189"/>
        <v>364.0243902439023</v>
      </c>
      <c r="AC195" s="95">
        <f t="shared" si="190"/>
        <v>1</v>
      </c>
      <c r="AD195" s="436"/>
      <c r="AE195" s="95">
        <v>8</v>
      </c>
      <c r="AF195" s="178">
        <v>2926.4516129032281</v>
      </c>
      <c r="AG195" s="178">
        <f t="shared" si="191"/>
        <v>365.80645161290352</v>
      </c>
      <c r="AH195" s="95">
        <f t="shared" si="192"/>
        <v>1</v>
      </c>
      <c r="AI195" s="436"/>
      <c r="AJ195" s="95">
        <v>8</v>
      </c>
      <c r="AK195" s="178">
        <v>2896.3636363636324</v>
      </c>
      <c r="AL195" s="178">
        <f t="shared" si="193"/>
        <v>362.04545454545405</v>
      </c>
      <c r="AM195" s="95">
        <f t="shared" si="194"/>
        <v>1</v>
      </c>
      <c r="AN195" s="436"/>
      <c r="AO195" s="95">
        <v>8</v>
      </c>
      <c r="AP195" s="178">
        <v>2854.5454545454509</v>
      </c>
      <c r="AQ195" s="178">
        <f t="shared" si="195"/>
        <v>356.81818181818136</v>
      </c>
      <c r="AR195" s="95">
        <f t="shared" si="196"/>
        <v>1</v>
      </c>
      <c r="AS195" s="436"/>
      <c r="AT195" s="95">
        <v>8</v>
      </c>
      <c r="AU195" s="178">
        <v>2870.2325581395344</v>
      </c>
      <c r="AV195" s="178">
        <f t="shared" si="197"/>
        <v>358.7790697674418</v>
      </c>
      <c r="AW195" s="95">
        <f t="shared" si="198"/>
        <v>1</v>
      </c>
      <c r="AX195" s="436"/>
    </row>
    <row r="196" spans="2:50" hidden="1">
      <c r="B196" s="435"/>
      <c r="C196" s="95">
        <v>10</v>
      </c>
      <c r="D196" s="95"/>
      <c r="E196" s="95"/>
      <c r="F196" s="95"/>
      <c r="G196" s="95"/>
      <c r="H196" s="458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49"/>
      <c r="M196" s="154" t="str">
        <f t="shared" si="184"/>
        <v/>
      </c>
      <c r="N196" s="433"/>
      <c r="O196" s="433"/>
      <c r="P196" s="95"/>
      <c r="Q196" s="178"/>
      <c r="R196" s="178" t="str">
        <f t="shared" ref="R196:R201" si="200">IFERROR(Q196/P196,"")</f>
        <v/>
      </c>
      <c r="S196" s="95" t="str">
        <f t="shared" si="186"/>
        <v/>
      </c>
      <c r="T196" s="436"/>
      <c r="U196" s="95"/>
      <c r="V196" s="178"/>
      <c r="W196" s="178" t="str">
        <f t="shared" si="187"/>
        <v/>
      </c>
      <c r="X196" s="95" t="str">
        <f t="shared" si="188"/>
        <v/>
      </c>
      <c r="Y196" s="436"/>
      <c r="Z196" s="95"/>
      <c r="AA196" s="178"/>
      <c r="AB196" s="178" t="str">
        <f t="shared" si="189"/>
        <v/>
      </c>
      <c r="AC196" s="95" t="str">
        <f t="shared" si="190"/>
        <v/>
      </c>
      <c r="AD196" s="436"/>
      <c r="AE196" s="95"/>
      <c r="AF196" s="178"/>
      <c r="AG196" s="178" t="str">
        <f t="shared" si="191"/>
        <v/>
      </c>
      <c r="AH196" s="95" t="str">
        <f t="shared" si="192"/>
        <v/>
      </c>
      <c r="AI196" s="436"/>
      <c r="AJ196" s="95"/>
      <c r="AK196" s="178"/>
      <c r="AL196" s="178" t="str">
        <f t="shared" si="193"/>
        <v/>
      </c>
      <c r="AM196" s="95" t="str">
        <f t="shared" si="194"/>
        <v/>
      </c>
      <c r="AN196" s="436"/>
      <c r="AO196" s="95"/>
      <c r="AP196" s="178"/>
      <c r="AQ196" s="178" t="str">
        <f t="shared" si="195"/>
        <v/>
      </c>
      <c r="AR196" s="95" t="str">
        <f t="shared" si="196"/>
        <v/>
      </c>
      <c r="AS196" s="436"/>
      <c r="AT196" s="95"/>
      <c r="AU196" s="178"/>
      <c r="AV196" s="178" t="str">
        <f t="shared" si="197"/>
        <v/>
      </c>
      <c r="AW196" s="95" t="str">
        <f t="shared" si="198"/>
        <v/>
      </c>
      <c r="AX196" s="436"/>
    </row>
    <row r="197" spans="2:50" hidden="1">
      <c r="B197" s="435"/>
      <c r="C197" s="95">
        <v>11</v>
      </c>
      <c r="D197" s="95"/>
      <c r="E197" s="95"/>
      <c r="F197" s="95"/>
      <c r="G197" s="95"/>
      <c r="H197" s="458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49"/>
      <c r="M197" s="154" t="str">
        <f t="shared" si="184"/>
        <v/>
      </c>
      <c r="N197" s="433"/>
      <c r="O197" s="433"/>
      <c r="P197" s="95"/>
      <c r="Q197" s="178"/>
      <c r="R197" s="178" t="str">
        <f t="shared" si="200"/>
        <v/>
      </c>
      <c r="S197" s="95" t="str">
        <f t="shared" si="186"/>
        <v/>
      </c>
      <c r="T197" s="436"/>
      <c r="U197" s="95"/>
      <c r="V197" s="178"/>
      <c r="W197" s="178" t="str">
        <f t="shared" si="187"/>
        <v/>
      </c>
      <c r="X197" s="95" t="str">
        <f t="shared" si="188"/>
        <v/>
      </c>
      <c r="Y197" s="436"/>
      <c r="Z197" s="95"/>
      <c r="AA197" s="178"/>
      <c r="AB197" s="178" t="str">
        <f t="shared" si="189"/>
        <v/>
      </c>
      <c r="AC197" s="95" t="str">
        <f t="shared" si="190"/>
        <v/>
      </c>
      <c r="AD197" s="436"/>
      <c r="AE197" s="95"/>
      <c r="AF197" s="178"/>
      <c r="AG197" s="178" t="str">
        <f t="shared" si="191"/>
        <v/>
      </c>
      <c r="AH197" s="95" t="str">
        <f t="shared" si="192"/>
        <v/>
      </c>
      <c r="AI197" s="436"/>
      <c r="AJ197" s="95"/>
      <c r="AK197" s="178"/>
      <c r="AL197" s="178" t="str">
        <f t="shared" si="193"/>
        <v/>
      </c>
      <c r="AM197" s="95" t="str">
        <f t="shared" si="194"/>
        <v/>
      </c>
      <c r="AN197" s="436"/>
      <c r="AO197" s="95"/>
      <c r="AP197" s="178"/>
      <c r="AQ197" s="178" t="str">
        <f t="shared" si="195"/>
        <v/>
      </c>
      <c r="AR197" s="95" t="str">
        <f t="shared" si="196"/>
        <v/>
      </c>
      <c r="AS197" s="436"/>
      <c r="AT197" s="95"/>
      <c r="AU197" s="178"/>
      <c r="AV197" s="178" t="str">
        <f t="shared" si="197"/>
        <v/>
      </c>
      <c r="AW197" s="95" t="str">
        <f t="shared" si="198"/>
        <v/>
      </c>
      <c r="AX197" s="436"/>
    </row>
    <row r="198" spans="2:50" hidden="1">
      <c r="B198" s="435"/>
      <c r="C198" s="95">
        <v>12</v>
      </c>
      <c r="D198" s="95"/>
      <c r="E198" s="95"/>
      <c r="F198" s="95"/>
      <c r="G198" s="95"/>
      <c r="H198" s="458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49"/>
      <c r="M198" s="154" t="str">
        <f t="shared" si="184"/>
        <v/>
      </c>
      <c r="N198" s="433"/>
      <c r="O198" s="433"/>
      <c r="P198" s="95"/>
      <c r="Q198" s="178"/>
      <c r="R198" s="178" t="str">
        <f t="shared" si="200"/>
        <v/>
      </c>
      <c r="S198" s="95" t="str">
        <f t="shared" si="186"/>
        <v/>
      </c>
      <c r="T198" s="436"/>
      <c r="U198" s="95"/>
      <c r="V198" s="178"/>
      <c r="W198" s="178" t="str">
        <f t="shared" si="187"/>
        <v/>
      </c>
      <c r="X198" s="95" t="str">
        <f t="shared" si="188"/>
        <v/>
      </c>
      <c r="Y198" s="436"/>
      <c r="Z198" s="95"/>
      <c r="AA198" s="178"/>
      <c r="AB198" s="178" t="str">
        <f t="shared" si="189"/>
        <v/>
      </c>
      <c r="AC198" s="95" t="str">
        <f t="shared" si="190"/>
        <v/>
      </c>
      <c r="AD198" s="436"/>
      <c r="AE198" s="95"/>
      <c r="AF198" s="178"/>
      <c r="AG198" s="178" t="str">
        <f t="shared" si="191"/>
        <v/>
      </c>
      <c r="AH198" s="95" t="str">
        <f t="shared" si="192"/>
        <v/>
      </c>
      <c r="AI198" s="436"/>
      <c r="AJ198" s="95"/>
      <c r="AK198" s="178"/>
      <c r="AL198" s="178" t="str">
        <f t="shared" si="193"/>
        <v/>
      </c>
      <c r="AM198" s="95" t="str">
        <f t="shared" si="194"/>
        <v/>
      </c>
      <c r="AN198" s="436"/>
      <c r="AO198" s="95"/>
      <c r="AP198" s="178"/>
      <c r="AQ198" s="178" t="str">
        <f t="shared" si="195"/>
        <v/>
      </c>
      <c r="AR198" s="95" t="str">
        <f t="shared" si="196"/>
        <v/>
      </c>
      <c r="AS198" s="436"/>
      <c r="AT198" s="95"/>
      <c r="AU198" s="178"/>
      <c r="AV198" s="178" t="str">
        <f t="shared" si="197"/>
        <v/>
      </c>
      <c r="AW198" s="95" t="str">
        <f t="shared" si="198"/>
        <v/>
      </c>
      <c r="AX198" s="436"/>
    </row>
    <row r="199" spans="2:50" hidden="1">
      <c r="B199" s="435"/>
      <c r="C199" s="95">
        <v>13</v>
      </c>
      <c r="D199" s="95"/>
      <c r="E199" s="95"/>
      <c r="F199" s="95"/>
      <c r="G199" s="95"/>
      <c r="H199" s="458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49"/>
      <c r="M199" s="154" t="str">
        <f t="shared" si="184"/>
        <v/>
      </c>
      <c r="N199" s="433"/>
      <c r="O199" s="433"/>
      <c r="P199" s="95"/>
      <c r="Q199" s="178"/>
      <c r="R199" s="178" t="str">
        <f t="shared" si="200"/>
        <v/>
      </c>
      <c r="S199" s="95" t="str">
        <f t="shared" si="186"/>
        <v/>
      </c>
      <c r="T199" s="436"/>
      <c r="U199" s="95"/>
      <c r="V199" s="178"/>
      <c r="W199" s="178" t="str">
        <f t="shared" si="187"/>
        <v/>
      </c>
      <c r="X199" s="95" t="str">
        <f t="shared" si="188"/>
        <v/>
      </c>
      <c r="Y199" s="436"/>
      <c r="Z199" s="95"/>
      <c r="AA199" s="178"/>
      <c r="AB199" s="178" t="str">
        <f t="shared" si="189"/>
        <v/>
      </c>
      <c r="AC199" s="95" t="str">
        <f t="shared" si="190"/>
        <v/>
      </c>
      <c r="AD199" s="436"/>
      <c r="AE199" s="95"/>
      <c r="AF199" s="178"/>
      <c r="AG199" s="178" t="str">
        <f t="shared" si="191"/>
        <v/>
      </c>
      <c r="AH199" s="95" t="str">
        <f t="shared" si="192"/>
        <v/>
      </c>
      <c r="AI199" s="436"/>
      <c r="AJ199" s="95"/>
      <c r="AK199" s="178"/>
      <c r="AL199" s="178" t="str">
        <f t="shared" si="193"/>
        <v/>
      </c>
      <c r="AM199" s="95" t="str">
        <f t="shared" si="194"/>
        <v/>
      </c>
      <c r="AN199" s="436"/>
      <c r="AO199" s="95"/>
      <c r="AP199" s="178"/>
      <c r="AQ199" s="178" t="str">
        <f t="shared" si="195"/>
        <v/>
      </c>
      <c r="AR199" s="95" t="str">
        <f t="shared" si="196"/>
        <v/>
      </c>
      <c r="AS199" s="436"/>
      <c r="AT199" s="95"/>
      <c r="AU199" s="178"/>
      <c r="AV199" s="178" t="str">
        <f t="shared" si="197"/>
        <v/>
      </c>
      <c r="AW199" s="95" t="str">
        <f t="shared" si="198"/>
        <v/>
      </c>
      <c r="AX199" s="436"/>
    </row>
    <row r="200" spans="2:50" hidden="1">
      <c r="B200" s="435"/>
      <c r="C200" s="95">
        <v>14</v>
      </c>
      <c r="D200" s="95"/>
      <c r="E200" s="95"/>
      <c r="F200" s="95"/>
      <c r="G200" s="95"/>
      <c r="H200" s="458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49"/>
      <c r="M200" s="154" t="str">
        <f t="shared" si="184"/>
        <v/>
      </c>
      <c r="N200" s="433"/>
      <c r="O200" s="433"/>
      <c r="P200" s="95"/>
      <c r="Q200" s="178"/>
      <c r="R200" s="178" t="str">
        <f t="shared" si="200"/>
        <v/>
      </c>
      <c r="S200" s="95" t="str">
        <f t="shared" si="186"/>
        <v/>
      </c>
      <c r="T200" s="436"/>
      <c r="U200" s="95"/>
      <c r="V200" s="178"/>
      <c r="W200" s="178" t="str">
        <f t="shared" si="187"/>
        <v/>
      </c>
      <c r="X200" s="95" t="str">
        <f t="shared" si="188"/>
        <v/>
      </c>
      <c r="Y200" s="436"/>
      <c r="Z200" s="95"/>
      <c r="AA200" s="178"/>
      <c r="AB200" s="178" t="str">
        <f t="shared" si="189"/>
        <v/>
      </c>
      <c r="AC200" s="95" t="str">
        <f t="shared" si="190"/>
        <v/>
      </c>
      <c r="AD200" s="436"/>
      <c r="AE200" s="95"/>
      <c r="AF200" s="178"/>
      <c r="AG200" s="178" t="str">
        <f t="shared" si="191"/>
        <v/>
      </c>
      <c r="AH200" s="95" t="str">
        <f t="shared" si="192"/>
        <v/>
      </c>
      <c r="AI200" s="436"/>
      <c r="AJ200" s="95"/>
      <c r="AK200" s="178"/>
      <c r="AL200" s="178" t="str">
        <f t="shared" si="193"/>
        <v/>
      </c>
      <c r="AM200" s="95" t="str">
        <f t="shared" si="194"/>
        <v/>
      </c>
      <c r="AN200" s="436"/>
      <c r="AO200" s="95"/>
      <c r="AP200" s="178"/>
      <c r="AQ200" s="178" t="str">
        <f t="shared" si="195"/>
        <v/>
      </c>
      <c r="AR200" s="95" t="str">
        <f t="shared" si="196"/>
        <v/>
      </c>
      <c r="AS200" s="436"/>
      <c r="AT200" s="95"/>
      <c r="AU200" s="178"/>
      <c r="AV200" s="178" t="str">
        <f t="shared" si="197"/>
        <v/>
      </c>
      <c r="AW200" s="95" t="str">
        <f t="shared" si="198"/>
        <v/>
      </c>
      <c r="AX200" s="436"/>
    </row>
    <row r="201" spans="2:50" hidden="1">
      <c r="B201" s="435"/>
      <c r="C201" s="95">
        <v>15</v>
      </c>
      <c r="D201" s="95"/>
      <c r="E201" s="95"/>
      <c r="F201" s="95"/>
      <c r="G201" s="95"/>
      <c r="H201" s="459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49"/>
      <c r="M201" s="154" t="str">
        <f t="shared" si="184"/>
        <v/>
      </c>
      <c r="N201" s="433"/>
      <c r="O201" s="433"/>
      <c r="P201" s="95"/>
      <c r="Q201" s="178"/>
      <c r="R201" s="178" t="str">
        <f t="shared" si="200"/>
        <v/>
      </c>
      <c r="S201" s="95" t="str">
        <f t="shared" si="186"/>
        <v/>
      </c>
      <c r="T201" s="436"/>
      <c r="U201" s="95"/>
      <c r="V201" s="178"/>
      <c r="W201" s="178" t="str">
        <f t="shared" si="187"/>
        <v/>
      </c>
      <c r="X201" s="95" t="str">
        <f t="shared" si="188"/>
        <v/>
      </c>
      <c r="Y201" s="436"/>
      <c r="Z201" s="95"/>
      <c r="AA201" s="178"/>
      <c r="AB201" s="178" t="str">
        <f t="shared" si="189"/>
        <v/>
      </c>
      <c r="AC201" s="95" t="str">
        <f t="shared" si="190"/>
        <v/>
      </c>
      <c r="AD201" s="436"/>
      <c r="AE201" s="95"/>
      <c r="AF201" s="178"/>
      <c r="AG201" s="178" t="str">
        <f t="shared" si="191"/>
        <v/>
      </c>
      <c r="AH201" s="95" t="str">
        <f t="shared" si="192"/>
        <v/>
      </c>
      <c r="AI201" s="436"/>
      <c r="AJ201" s="95"/>
      <c r="AK201" s="178"/>
      <c r="AL201" s="178" t="str">
        <f t="shared" si="193"/>
        <v/>
      </c>
      <c r="AM201" s="95" t="str">
        <f t="shared" si="194"/>
        <v/>
      </c>
      <c r="AN201" s="436"/>
      <c r="AO201" s="95"/>
      <c r="AP201" s="178"/>
      <c r="AQ201" s="178" t="str">
        <f t="shared" si="195"/>
        <v/>
      </c>
      <c r="AR201" s="95" t="str">
        <f t="shared" si="196"/>
        <v/>
      </c>
      <c r="AS201" s="436"/>
      <c r="AT201" s="95"/>
      <c r="AU201" s="178"/>
      <c r="AV201" s="178" t="str">
        <f t="shared" si="197"/>
        <v/>
      </c>
      <c r="AW201" s="95" t="str">
        <f t="shared" si="198"/>
        <v/>
      </c>
      <c r="AX201" s="436"/>
    </row>
    <row r="202" spans="2:50" ht="15.75" hidden="1">
      <c r="B202" s="443" t="s">
        <v>167</v>
      </c>
      <c r="C202" s="444"/>
      <c r="D202" s="444"/>
      <c r="E202" s="444"/>
      <c r="F202" s="444"/>
      <c r="G202" s="444"/>
      <c r="H202" s="444"/>
      <c r="I202" s="151"/>
      <c r="J202" s="151"/>
      <c r="K202" s="151"/>
      <c r="L202" s="151"/>
      <c r="M202" s="151"/>
      <c r="N202" s="433" t="s">
        <v>159</v>
      </c>
      <c r="O202" s="446" t="s">
        <v>106</v>
      </c>
      <c r="P202" s="448">
        <f>AT182+1</f>
        <v>45937</v>
      </c>
      <c r="Q202" s="435"/>
      <c r="R202" s="435"/>
      <c r="S202" s="435"/>
      <c r="T202" s="435"/>
      <c r="U202" s="448">
        <f>P202+1</f>
        <v>45938</v>
      </c>
      <c r="V202" s="435"/>
      <c r="W202" s="435"/>
      <c r="X202" s="435"/>
      <c r="Y202" s="435"/>
      <c r="Z202" s="448">
        <f>U202+1</f>
        <v>45939</v>
      </c>
      <c r="AA202" s="435"/>
      <c r="AB202" s="435"/>
      <c r="AC202" s="435"/>
      <c r="AD202" s="435"/>
      <c r="AE202" s="448">
        <f>Z202+1</f>
        <v>45940</v>
      </c>
      <c r="AF202" s="435"/>
      <c r="AG202" s="435"/>
      <c r="AH202" s="435"/>
      <c r="AI202" s="435"/>
      <c r="AJ202" s="448">
        <f>AE202+1</f>
        <v>45941</v>
      </c>
      <c r="AK202" s="435"/>
      <c r="AL202" s="435"/>
      <c r="AM202" s="435"/>
      <c r="AN202" s="435"/>
      <c r="AO202" s="448">
        <f>AJ202+1</f>
        <v>45942</v>
      </c>
      <c r="AP202" s="435"/>
      <c r="AQ202" s="435"/>
      <c r="AR202" s="435"/>
      <c r="AS202" s="435"/>
      <c r="AT202" s="448">
        <f>AO202+1</f>
        <v>45943</v>
      </c>
      <c r="AU202" s="435"/>
      <c r="AV202" s="435"/>
      <c r="AW202" s="435"/>
      <c r="AX202" s="435"/>
    </row>
    <row r="203" spans="2:50" ht="15.75" hidden="1">
      <c r="B203" s="445"/>
      <c r="C203" s="445"/>
      <c r="D203" s="445"/>
      <c r="E203" s="445"/>
      <c r="F203" s="445"/>
      <c r="G203" s="445"/>
      <c r="H203" s="445"/>
      <c r="I203" s="151"/>
      <c r="J203" s="151"/>
      <c r="K203" s="151"/>
      <c r="L203" s="151"/>
      <c r="M203" s="151"/>
      <c r="N203" s="433"/>
      <c r="O203" s="447"/>
      <c r="P203" s="448" t="s">
        <v>120</v>
      </c>
      <c r="Q203" s="435"/>
      <c r="R203" s="435"/>
      <c r="S203" s="435"/>
      <c r="T203" s="435"/>
      <c r="U203" s="448" t="s">
        <v>114</v>
      </c>
      <c r="V203" s="435"/>
      <c r="W203" s="435"/>
      <c r="X203" s="435"/>
      <c r="Y203" s="435"/>
      <c r="Z203" s="448" t="s">
        <v>115</v>
      </c>
      <c r="AA203" s="435"/>
      <c r="AB203" s="435"/>
      <c r="AC203" s="435"/>
      <c r="AD203" s="435"/>
      <c r="AE203" s="448" t="s">
        <v>116</v>
      </c>
      <c r="AF203" s="435"/>
      <c r="AG203" s="435"/>
      <c r="AH203" s="435"/>
      <c r="AI203" s="435"/>
      <c r="AJ203" s="448" t="s">
        <v>117</v>
      </c>
      <c r="AK203" s="435"/>
      <c r="AL203" s="435"/>
      <c r="AM203" s="435"/>
      <c r="AN203" s="435"/>
      <c r="AO203" s="448" t="s">
        <v>118</v>
      </c>
      <c r="AP203" s="435"/>
      <c r="AQ203" s="435"/>
      <c r="AR203" s="435"/>
      <c r="AS203" s="435"/>
      <c r="AT203" s="448" t="s">
        <v>119</v>
      </c>
      <c r="AU203" s="435"/>
      <c r="AV203" s="435"/>
      <c r="AW203" s="435"/>
      <c r="AX203" s="435"/>
    </row>
    <row r="204" spans="2:50" hidden="1">
      <c r="B204" s="433" t="s">
        <v>155</v>
      </c>
      <c r="C204" s="433" t="s">
        <v>147</v>
      </c>
      <c r="D204" s="433"/>
      <c r="E204" s="433" t="s">
        <v>149</v>
      </c>
      <c r="F204" s="433"/>
      <c r="G204" s="433"/>
      <c r="H204" s="440" t="s">
        <v>156</v>
      </c>
      <c r="I204" s="434" t="s">
        <v>225</v>
      </c>
      <c r="J204" s="434"/>
      <c r="K204" s="434"/>
      <c r="L204" s="434" t="s">
        <v>156</v>
      </c>
      <c r="M204" s="434" t="s">
        <v>168</v>
      </c>
      <c r="N204" s="433"/>
      <c r="O204" s="433" t="s">
        <v>158</v>
      </c>
      <c r="P204" s="430" t="s">
        <v>152</v>
      </c>
      <c r="Q204" s="431"/>
      <c r="R204" s="431"/>
      <c r="S204" s="432"/>
      <c r="T204" s="433" t="s">
        <v>156</v>
      </c>
      <c r="U204" s="430" t="s">
        <v>152</v>
      </c>
      <c r="V204" s="431"/>
      <c r="W204" s="431"/>
      <c r="X204" s="432"/>
      <c r="Y204" s="433" t="s">
        <v>156</v>
      </c>
      <c r="Z204" s="430" t="s">
        <v>152</v>
      </c>
      <c r="AA204" s="431"/>
      <c r="AB204" s="431"/>
      <c r="AC204" s="432"/>
      <c r="AD204" s="433" t="s">
        <v>156</v>
      </c>
      <c r="AE204" s="430" t="s">
        <v>152</v>
      </c>
      <c r="AF204" s="431"/>
      <c r="AG204" s="431"/>
      <c r="AH204" s="432"/>
      <c r="AI204" s="433" t="s">
        <v>156</v>
      </c>
      <c r="AJ204" s="430" t="s">
        <v>152</v>
      </c>
      <c r="AK204" s="431"/>
      <c r="AL204" s="431"/>
      <c r="AM204" s="432"/>
      <c r="AN204" s="433" t="s">
        <v>156</v>
      </c>
      <c r="AO204" s="430" t="s">
        <v>152</v>
      </c>
      <c r="AP204" s="431"/>
      <c r="AQ204" s="431"/>
      <c r="AR204" s="432"/>
      <c r="AS204" s="433" t="s">
        <v>156</v>
      </c>
      <c r="AT204" s="430" t="s">
        <v>152</v>
      </c>
      <c r="AU204" s="431"/>
      <c r="AV204" s="431"/>
      <c r="AW204" s="432"/>
      <c r="AX204" s="433" t="s">
        <v>156</v>
      </c>
    </row>
    <row r="205" spans="2:50" hidden="1">
      <c r="B205" s="433"/>
      <c r="C205" s="433"/>
      <c r="D205" s="433"/>
      <c r="E205" s="433" t="s">
        <v>148</v>
      </c>
      <c r="F205" s="433"/>
      <c r="G205" s="433"/>
      <c r="H205" s="441"/>
      <c r="I205" s="434" t="s">
        <v>148</v>
      </c>
      <c r="J205" s="434"/>
      <c r="K205" s="434"/>
      <c r="L205" s="434"/>
      <c r="M205" s="434"/>
      <c r="N205" s="433"/>
      <c r="O205" s="433"/>
      <c r="P205" s="430" t="s">
        <v>153</v>
      </c>
      <c r="Q205" s="431"/>
      <c r="R205" s="431"/>
      <c r="S205" s="432"/>
      <c r="T205" s="433"/>
      <c r="U205" s="430" t="s">
        <v>153</v>
      </c>
      <c r="V205" s="431"/>
      <c r="W205" s="431"/>
      <c r="X205" s="432"/>
      <c r="Y205" s="433"/>
      <c r="Z205" s="430" t="s">
        <v>153</v>
      </c>
      <c r="AA205" s="431"/>
      <c r="AB205" s="431"/>
      <c r="AC205" s="432"/>
      <c r="AD205" s="433"/>
      <c r="AE205" s="430" t="s">
        <v>153</v>
      </c>
      <c r="AF205" s="431"/>
      <c r="AG205" s="431"/>
      <c r="AH205" s="432"/>
      <c r="AI205" s="433"/>
      <c r="AJ205" s="430" t="s">
        <v>153</v>
      </c>
      <c r="AK205" s="431"/>
      <c r="AL205" s="431"/>
      <c r="AM205" s="432"/>
      <c r="AN205" s="433"/>
      <c r="AO205" s="430" t="s">
        <v>153</v>
      </c>
      <c r="AP205" s="431"/>
      <c r="AQ205" s="431"/>
      <c r="AR205" s="432"/>
      <c r="AS205" s="433"/>
      <c r="AT205" s="430" t="s">
        <v>153</v>
      </c>
      <c r="AU205" s="431"/>
      <c r="AV205" s="431"/>
      <c r="AW205" s="432"/>
      <c r="AX205" s="433"/>
    </row>
    <row r="206" spans="2:50" hidden="1">
      <c r="B206" s="433"/>
      <c r="C206" s="433"/>
      <c r="D206" s="433"/>
      <c r="E206" s="94" t="s">
        <v>150</v>
      </c>
      <c r="F206" s="94" t="s">
        <v>151</v>
      </c>
      <c r="G206" s="94" t="s">
        <v>154</v>
      </c>
      <c r="H206" s="442"/>
      <c r="I206" s="153" t="s">
        <v>150</v>
      </c>
      <c r="J206" s="153" t="s">
        <v>151</v>
      </c>
      <c r="K206" s="153" t="s">
        <v>154</v>
      </c>
      <c r="L206" s="434"/>
      <c r="M206" s="434"/>
      <c r="N206" s="433"/>
      <c r="O206" s="433"/>
      <c r="P206" s="94" t="s">
        <v>150</v>
      </c>
      <c r="Q206" s="94" t="s">
        <v>151</v>
      </c>
      <c r="R206" s="94" t="s">
        <v>154</v>
      </c>
      <c r="S206" s="94" t="s">
        <v>168</v>
      </c>
      <c r="T206" s="433"/>
      <c r="U206" s="94" t="s">
        <v>150</v>
      </c>
      <c r="V206" s="94" t="s">
        <v>151</v>
      </c>
      <c r="W206" s="94" t="s">
        <v>154</v>
      </c>
      <c r="X206" s="94" t="s">
        <v>168</v>
      </c>
      <c r="Y206" s="433"/>
      <c r="Z206" s="94" t="s">
        <v>150</v>
      </c>
      <c r="AA206" s="94" t="s">
        <v>151</v>
      </c>
      <c r="AB206" s="94" t="s">
        <v>154</v>
      </c>
      <c r="AC206" s="94" t="s">
        <v>168</v>
      </c>
      <c r="AD206" s="43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3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3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3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33"/>
    </row>
    <row r="207" spans="2:50" hidden="1">
      <c r="B207" s="435" t="s">
        <v>235</v>
      </c>
      <c r="C207" s="95">
        <f>C187</f>
        <v>1</v>
      </c>
      <c r="D207" s="95" t="s">
        <v>443</v>
      </c>
      <c r="E207" s="95">
        <v>10</v>
      </c>
      <c r="F207" s="95">
        <v>3000</v>
      </c>
      <c r="G207" s="178">
        <f t="shared" ref="G207:G215" si="201">F207/E207</f>
        <v>300</v>
      </c>
      <c r="H207" s="457">
        <f>AVERAGE(G207:G221)</f>
        <v>305.30303030303031</v>
      </c>
      <c r="I207" s="154">
        <f t="shared" ref="I207:I209" si="202">IFERROR(AVERAGE(P207,U207,Z207,AE207,AJ207,AO207,AT207),"")</f>
        <v>10</v>
      </c>
      <c r="J207" s="154">
        <f t="shared" ref="J207:J209" si="203">IFERROR(AVERAGE(Q207,V207,AA207,AF207,AK207,AP207,AU207),"")</f>
        <v>2872.494583195356</v>
      </c>
      <c r="K207" s="155">
        <f t="shared" ref="K207:K209" si="204">IFERROR(AVERAGE(R207,W207,AB207,AG207,AL207,AQ207,AV207),"")</f>
        <v>287.24945831953562</v>
      </c>
      <c r="L207" s="449">
        <f>IFERROR(AVERAGE(K207:K221),"-")</f>
        <v>293.11240634811759</v>
      </c>
      <c r="M207" s="154">
        <f>IFERROR(RANK(K207, K$207:K$221),"")</f>
        <v>5</v>
      </c>
      <c r="N207" s="433"/>
      <c r="O207" s="433"/>
      <c r="P207" s="95">
        <v>10</v>
      </c>
      <c r="Q207" s="178">
        <v>2889.7044334975362</v>
      </c>
      <c r="R207" s="178">
        <f>IFERROR(Q207/P207,"")</f>
        <v>288.97044334975362</v>
      </c>
      <c r="S207" s="95">
        <f>IFERROR(RANK(R207, R$207:R$221),"")</f>
        <v>3</v>
      </c>
      <c r="T207" s="436">
        <f>AVERAGE(R207:R221)</f>
        <v>293.50357097093371</v>
      </c>
      <c r="U207" s="95">
        <v>10</v>
      </c>
      <c r="V207" s="178">
        <v>2878.0127041742276</v>
      </c>
      <c r="W207" s="178">
        <f>IFERROR(V207/U207,"")</f>
        <v>287.80127041742276</v>
      </c>
      <c r="X207" s="95">
        <f>IFERROR(RANK(W207, W$207:W$221),"")</f>
        <v>3</v>
      </c>
      <c r="Y207" s="436">
        <f>AVERAGE(W207:W221)</f>
        <v>292.29611774940474</v>
      </c>
      <c r="Z207" s="95">
        <v>10</v>
      </c>
      <c r="AA207" s="178">
        <v>2870.689655172413</v>
      </c>
      <c r="AB207" s="178">
        <f>IFERROR(AA207/Z207,"")</f>
        <v>287.06896551724128</v>
      </c>
      <c r="AC207" s="95">
        <f>IFERROR(RANK(AB207, AB$207:AB$221),"")</f>
        <v>5</v>
      </c>
      <c r="AD207" s="436">
        <f>AVERAGE(AB207:AB221)</f>
        <v>293.02814075559951</v>
      </c>
      <c r="AE207" s="95">
        <v>10</v>
      </c>
      <c r="AF207" s="178">
        <v>2880.0000000000005</v>
      </c>
      <c r="AG207" s="178">
        <f>IFERROR(AF207/AE207,"")</f>
        <v>288.00000000000006</v>
      </c>
      <c r="AH207" s="95">
        <f>IFERROR(RANK(AG207, AG$207:AG$221),"")</f>
        <v>4</v>
      </c>
      <c r="AI207" s="436">
        <f>AVERAGE(AG207:AG221)</f>
        <v>294.65910382203469</v>
      </c>
      <c r="AJ207" s="95">
        <v>10</v>
      </c>
      <c r="AK207" s="178">
        <v>2863.1775700934577</v>
      </c>
      <c r="AL207" s="178">
        <f>IFERROR(AK207/AJ207,"")</f>
        <v>286.31775700934577</v>
      </c>
      <c r="AM207" s="95">
        <f>IFERROR(RANK(AL207, AL$207:AL$221),"")</f>
        <v>6</v>
      </c>
      <c r="AN207" s="436">
        <f>AVERAGE(AL207:AL221)</f>
        <v>293.32088146075125</v>
      </c>
      <c r="AO207" s="95">
        <v>10</v>
      </c>
      <c r="AP207" s="178">
        <v>2865.8777194298586</v>
      </c>
      <c r="AQ207" s="178">
        <f>IFERROR(AP207/AO207,"")</f>
        <v>286.58777194298585</v>
      </c>
      <c r="AR207" s="95">
        <f>IFERROR(RANK(AQ207, AQ$207:AQ$221),"")</f>
        <v>6</v>
      </c>
      <c r="AS207" s="436">
        <f>AVERAGE(AQ207:AQ221)</f>
        <v>292.63079712759952</v>
      </c>
      <c r="AT207" s="95">
        <v>10</v>
      </c>
      <c r="AU207" s="178">
        <v>2859.9999999999995</v>
      </c>
      <c r="AV207" s="178">
        <f>IFERROR(AU207/AT207,"")</f>
        <v>285.99999999999994</v>
      </c>
      <c r="AW207" s="95">
        <f>IFERROR(RANK(AV207, AV$207:AV$221),"")</f>
        <v>6</v>
      </c>
      <c r="AX207" s="436">
        <f>AVERAGE(AV207:AV221)</f>
        <v>292.34823255049969</v>
      </c>
    </row>
    <row r="208" spans="2:50" hidden="1">
      <c r="B208" s="435"/>
      <c r="C208" s="95">
        <f t="shared" ref="C208:C221" si="205">C188</f>
        <v>2</v>
      </c>
      <c r="D208" s="95" t="s">
        <v>444</v>
      </c>
      <c r="E208" s="95">
        <v>10</v>
      </c>
      <c r="F208" s="95">
        <v>3000</v>
      </c>
      <c r="G208" s="178">
        <f t="shared" si="201"/>
        <v>300</v>
      </c>
      <c r="H208" s="458"/>
      <c r="I208" s="154">
        <f t="shared" si="202"/>
        <v>10</v>
      </c>
      <c r="J208" s="154">
        <f t="shared" si="203"/>
        <v>2868.9407867951463</v>
      </c>
      <c r="K208" s="155">
        <f t="shared" si="204"/>
        <v>286.89407867951462</v>
      </c>
      <c r="L208" s="449"/>
      <c r="M208" s="154">
        <f t="shared" ref="M208:M221" si="206">IFERROR(RANK(K208, K$207:K$221),"")</f>
        <v>6</v>
      </c>
      <c r="N208" s="433"/>
      <c r="O208" s="433"/>
      <c r="P208" s="95">
        <v>10</v>
      </c>
      <c r="Q208" s="178">
        <v>2872.5714285714289</v>
      </c>
      <c r="R208" s="178">
        <f t="shared" ref="R208:R221" si="207">IFERROR(Q208/P208,"")</f>
        <v>287.25714285714287</v>
      </c>
      <c r="S208" s="95">
        <f t="shared" ref="S208:S221" si="208">IFERROR(RANK(R208, R$207:R$221),"")</f>
        <v>6</v>
      </c>
      <c r="T208" s="436"/>
      <c r="U208" s="95">
        <v>10</v>
      </c>
      <c r="V208" s="178">
        <v>2860.9615384615386</v>
      </c>
      <c r="W208" s="178">
        <f t="shared" ref="W208:W221" si="209">IFERROR(V208/U208,"")</f>
        <v>286.09615384615387</v>
      </c>
      <c r="X208" s="95">
        <f t="shared" ref="X208:X221" si="210">IFERROR(RANK(W208, W$207:W$221),"")</f>
        <v>6</v>
      </c>
      <c r="Y208" s="436"/>
      <c r="Z208" s="95">
        <v>10</v>
      </c>
      <c r="AA208" s="178">
        <v>2880.0000000000009</v>
      </c>
      <c r="AB208" s="178">
        <f t="shared" ref="AB208:AB221" si="211">IFERROR(AA208/Z208,"")</f>
        <v>288.00000000000011</v>
      </c>
      <c r="AC208" s="95">
        <f t="shared" ref="AC208:AC221" si="212">IFERROR(RANK(AB208, AB$207:AB$221),"")</f>
        <v>4</v>
      </c>
      <c r="AD208" s="436"/>
      <c r="AE208" s="95">
        <v>10</v>
      </c>
      <c r="AF208" s="178">
        <v>2878.5542168674701</v>
      </c>
      <c r="AG208" s="178">
        <f t="shared" ref="AG208:AG221" si="213">IFERROR(AF208/AE208,"")</f>
        <v>287.85542168674704</v>
      </c>
      <c r="AH208" s="95">
        <f t="shared" ref="AH208:AH221" si="214">IFERROR(RANK(AG208, AG$207:AG$221),"")</f>
        <v>5</v>
      </c>
      <c r="AI208" s="436"/>
      <c r="AJ208" s="95">
        <v>10</v>
      </c>
      <c r="AK208" s="178">
        <v>2851.3953488372099</v>
      </c>
      <c r="AL208" s="178">
        <f t="shared" ref="AL208:AL221" si="215">IFERROR(AK208/AJ208,"")</f>
        <v>285.13953488372101</v>
      </c>
      <c r="AM208" s="95">
        <f t="shared" ref="AM208:AM221" si="216">IFERROR(RANK(AL208, AL$207:AL$221),"")</f>
        <v>8</v>
      </c>
      <c r="AN208" s="436"/>
      <c r="AO208" s="95">
        <v>10</v>
      </c>
      <c r="AP208" s="178">
        <v>2876.8421052631588</v>
      </c>
      <c r="AQ208" s="178">
        <f t="shared" ref="AQ208:AQ221" si="217">IFERROR(AP208/AO208,"")</f>
        <v>287.68421052631589</v>
      </c>
      <c r="AR208" s="95">
        <f t="shared" ref="AR208:AR221" si="218">IFERROR(RANK(AQ208, AQ$207:AQ$221),"")</f>
        <v>3</v>
      </c>
      <c r="AS208" s="436"/>
      <c r="AT208" s="95">
        <v>10</v>
      </c>
      <c r="AU208" s="178">
        <v>2862.260869565217</v>
      </c>
      <c r="AV208" s="178">
        <f t="shared" ref="AV208:AV221" si="219">IFERROR(AU208/AT208,"")</f>
        <v>286.22608695652173</v>
      </c>
      <c r="AW208" s="95">
        <f t="shared" ref="AW208:AW221" si="220">IFERROR(RANK(AV208, AV$207:AV$221),"")</f>
        <v>4</v>
      </c>
      <c r="AX208" s="436"/>
    </row>
    <row r="209" spans="2:50" hidden="1">
      <c r="B209" s="435"/>
      <c r="C209" s="95">
        <f t="shared" si="205"/>
        <v>3</v>
      </c>
      <c r="D209" s="95" t="s">
        <v>445</v>
      </c>
      <c r="E209" s="95">
        <v>10</v>
      </c>
      <c r="F209" s="95">
        <v>3000</v>
      </c>
      <c r="G209" s="178">
        <f t="shared" si="201"/>
        <v>300</v>
      </c>
      <c r="H209" s="458"/>
      <c r="I209" s="154">
        <f t="shared" si="202"/>
        <v>10</v>
      </c>
      <c r="J209" s="154">
        <f t="shared" si="203"/>
        <v>2866.9059430130606</v>
      </c>
      <c r="K209" s="155">
        <f t="shared" si="204"/>
        <v>286.69059430130602</v>
      </c>
      <c r="L209" s="449"/>
      <c r="M209" s="154">
        <f t="shared" si="206"/>
        <v>7</v>
      </c>
      <c r="N209" s="433"/>
      <c r="O209" s="433"/>
      <c r="P209" s="95">
        <v>10</v>
      </c>
      <c r="Q209" s="178">
        <v>2855.4285714285716</v>
      </c>
      <c r="R209" s="178">
        <f t="shared" si="207"/>
        <v>285.54285714285714</v>
      </c>
      <c r="S209" s="95">
        <f t="shared" si="208"/>
        <v>8</v>
      </c>
      <c r="T209" s="436"/>
      <c r="U209" s="95">
        <v>10</v>
      </c>
      <c r="V209" s="178">
        <v>2873.1958762886607</v>
      </c>
      <c r="W209" s="178">
        <f t="shared" si="209"/>
        <v>287.31958762886609</v>
      </c>
      <c r="X209" s="95">
        <f t="shared" si="210"/>
        <v>4</v>
      </c>
      <c r="Y209" s="436"/>
      <c r="Z209" s="95">
        <v>10</v>
      </c>
      <c r="AA209" s="178">
        <v>2864.8192771084341</v>
      </c>
      <c r="AB209" s="178">
        <f t="shared" si="211"/>
        <v>286.48192771084342</v>
      </c>
      <c r="AC209" s="95">
        <f t="shared" si="212"/>
        <v>8</v>
      </c>
      <c r="AD209" s="436"/>
      <c r="AE209" s="95">
        <v>10</v>
      </c>
      <c r="AF209" s="178">
        <v>2856.9863013698623</v>
      </c>
      <c r="AG209" s="178">
        <f t="shared" si="213"/>
        <v>285.69863013698625</v>
      </c>
      <c r="AH209" s="95">
        <f t="shared" si="214"/>
        <v>8</v>
      </c>
      <c r="AI209" s="436"/>
      <c r="AJ209" s="95">
        <v>10</v>
      </c>
      <c r="AK209" s="178">
        <v>2876.2025316455697</v>
      </c>
      <c r="AL209" s="178">
        <f t="shared" si="215"/>
        <v>287.62025316455697</v>
      </c>
      <c r="AM209" s="95">
        <f t="shared" si="216"/>
        <v>5</v>
      </c>
      <c r="AN209" s="436"/>
      <c r="AO209" s="95">
        <v>10</v>
      </c>
      <c r="AP209" s="178">
        <v>2876.5714285714275</v>
      </c>
      <c r="AQ209" s="178">
        <f t="shared" si="217"/>
        <v>287.65714285714273</v>
      </c>
      <c r="AR209" s="95">
        <f t="shared" si="218"/>
        <v>4</v>
      </c>
      <c r="AS209" s="436"/>
      <c r="AT209" s="95">
        <v>10</v>
      </c>
      <c r="AU209" s="178">
        <v>2865.1376146788989</v>
      </c>
      <c r="AV209" s="178">
        <f t="shared" si="219"/>
        <v>286.51376146788988</v>
      </c>
      <c r="AW209" s="95">
        <f t="shared" si="220"/>
        <v>3</v>
      </c>
      <c r="AX209" s="436"/>
    </row>
    <row r="210" spans="2:50" hidden="1">
      <c r="B210" s="435"/>
      <c r="C210" s="95">
        <f t="shared" si="205"/>
        <v>4</v>
      </c>
      <c r="D210" s="95" t="s">
        <v>448</v>
      </c>
      <c r="E210" s="95">
        <v>10</v>
      </c>
      <c r="F210" s="95">
        <v>3000</v>
      </c>
      <c r="G210" s="178">
        <f t="shared" si="201"/>
        <v>300</v>
      </c>
      <c r="H210" s="458"/>
      <c r="I210" s="154">
        <f>IFERROR(AVERAGE(P210,U210,Z210,AE210,AJ210,AO210,AT210),"")</f>
        <v>10</v>
      </c>
      <c r="J210" s="154">
        <f>IFERROR(AVERAGE(Q210,V210,AA210,AF210,AK210,AP210,AU210),"")</f>
        <v>2882.8955278313988</v>
      </c>
      <c r="K210" s="155">
        <f>IFERROR(AVERAGE(R210,W210,AB210,AG210,AL210,AQ210,AV210),"")</f>
        <v>288.28955278313987</v>
      </c>
      <c r="L210" s="449"/>
      <c r="M210" s="154">
        <f t="shared" si="206"/>
        <v>3</v>
      </c>
      <c r="N210" s="433"/>
      <c r="O210" s="433"/>
      <c r="P210" s="95">
        <v>10</v>
      </c>
      <c r="Q210" s="178">
        <v>2895.9374999999991</v>
      </c>
      <c r="R210" s="178">
        <f t="shared" si="207"/>
        <v>289.59374999999989</v>
      </c>
      <c r="S210" s="95">
        <f t="shared" si="208"/>
        <v>2</v>
      </c>
      <c r="T210" s="436"/>
      <c r="U210" s="95">
        <v>10</v>
      </c>
      <c r="V210" s="178">
        <v>2865.2459016393432</v>
      </c>
      <c r="W210" s="178">
        <f t="shared" si="209"/>
        <v>286.52459016393431</v>
      </c>
      <c r="X210" s="95">
        <f t="shared" si="210"/>
        <v>5</v>
      </c>
      <c r="Y210" s="436"/>
      <c r="Z210" s="95">
        <v>10</v>
      </c>
      <c r="AA210" s="178">
        <v>2906.0377358490582</v>
      </c>
      <c r="AB210" s="178">
        <f t="shared" si="211"/>
        <v>290.60377358490581</v>
      </c>
      <c r="AC210" s="95">
        <f t="shared" si="212"/>
        <v>3</v>
      </c>
      <c r="AD210" s="436"/>
      <c r="AE210" s="95">
        <v>10</v>
      </c>
      <c r="AF210" s="178">
        <v>2877.5510204081643</v>
      </c>
      <c r="AG210" s="178">
        <f t="shared" si="213"/>
        <v>287.75510204081644</v>
      </c>
      <c r="AH210" s="95">
        <f t="shared" si="214"/>
        <v>6</v>
      </c>
      <c r="AI210" s="436"/>
      <c r="AJ210" s="95">
        <v>10</v>
      </c>
      <c r="AK210" s="178">
        <v>2901.1111111111127</v>
      </c>
      <c r="AL210" s="178">
        <f t="shared" si="215"/>
        <v>290.11111111111126</v>
      </c>
      <c r="AM210" s="95">
        <f t="shared" si="216"/>
        <v>3</v>
      </c>
      <c r="AN210" s="436"/>
      <c r="AO210" s="95">
        <v>10</v>
      </c>
      <c r="AP210" s="178">
        <v>2878.2089552238804</v>
      </c>
      <c r="AQ210" s="178">
        <f t="shared" si="217"/>
        <v>287.82089552238801</v>
      </c>
      <c r="AR210" s="95">
        <f t="shared" si="218"/>
        <v>2</v>
      </c>
      <c r="AS210" s="436"/>
      <c r="AT210" s="95">
        <v>10</v>
      </c>
      <c r="AU210" s="178">
        <v>2856.1764705882351</v>
      </c>
      <c r="AV210" s="178">
        <f t="shared" si="219"/>
        <v>285.61764705882354</v>
      </c>
      <c r="AW210" s="95">
        <f t="shared" si="220"/>
        <v>8</v>
      </c>
      <c r="AX210" s="436"/>
    </row>
    <row r="211" spans="2:50" hidden="1">
      <c r="B211" s="435"/>
      <c r="C211" s="95">
        <f t="shared" si="205"/>
        <v>5</v>
      </c>
      <c r="D211" s="95" t="s">
        <v>449</v>
      </c>
      <c r="E211" s="95">
        <v>10</v>
      </c>
      <c r="F211" s="95">
        <v>3000</v>
      </c>
      <c r="G211" s="178">
        <f t="shared" si="201"/>
        <v>300</v>
      </c>
      <c r="H211" s="458"/>
      <c r="I211" s="154">
        <f t="shared" ref="I211:I221" si="221">IFERROR(AVERAGE(P211,U211,Z211,AE211,AJ211,AO211,AT211),"")</f>
        <v>10</v>
      </c>
      <c r="J211" s="154">
        <f t="shared" ref="J211:J221" si="222">IFERROR(AVERAGE(Q211,V211,AA211,AF211,AK211,AP211,AU211),"")</f>
        <v>2878.9064972767619</v>
      </c>
      <c r="K211" s="155">
        <f t="shared" ref="K211:K221" si="223">IFERROR(AVERAGE(R211,W211,AB211,AG211,AL211,AQ211,AV211),"")</f>
        <v>287.89064972767613</v>
      </c>
      <c r="L211" s="449"/>
      <c r="M211" s="154">
        <f t="shared" si="206"/>
        <v>4</v>
      </c>
      <c r="N211" s="433"/>
      <c r="O211" s="433"/>
      <c r="P211" s="95">
        <v>10</v>
      </c>
      <c r="Q211" s="178">
        <v>2877.894736842105</v>
      </c>
      <c r="R211" s="178">
        <f t="shared" si="207"/>
        <v>287.78947368421052</v>
      </c>
      <c r="S211" s="95">
        <f t="shared" si="208"/>
        <v>5</v>
      </c>
      <c r="T211" s="436"/>
      <c r="U211" s="95">
        <v>10</v>
      </c>
      <c r="V211" s="178">
        <v>2855.555555555557</v>
      </c>
      <c r="W211" s="178">
        <f t="shared" si="209"/>
        <v>285.55555555555571</v>
      </c>
      <c r="X211" s="95">
        <f t="shared" si="210"/>
        <v>8</v>
      </c>
      <c r="Y211" s="436"/>
      <c r="Z211" s="95">
        <v>10</v>
      </c>
      <c r="AA211" s="178">
        <v>2867.727272727273</v>
      </c>
      <c r="AB211" s="178">
        <f t="shared" si="211"/>
        <v>286.77272727272731</v>
      </c>
      <c r="AC211" s="95">
        <f t="shared" si="212"/>
        <v>7</v>
      </c>
      <c r="AD211" s="436"/>
      <c r="AE211" s="95">
        <v>10</v>
      </c>
      <c r="AF211" s="178">
        <v>2912.1951219512184</v>
      </c>
      <c r="AG211" s="178">
        <f t="shared" si="213"/>
        <v>291.21951219512187</v>
      </c>
      <c r="AH211" s="95">
        <f t="shared" si="214"/>
        <v>3</v>
      </c>
      <c r="AI211" s="436"/>
      <c r="AJ211" s="95">
        <v>10</v>
      </c>
      <c r="AK211" s="178">
        <v>2896.5957446808516</v>
      </c>
      <c r="AL211" s="178">
        <f t="shared" si="215"/>
        <v>289.65957446808517</v>
      </c>
      <c r="AM211" s="95">
        <f t="shared" si="216"/>
        <v>4</v>
      </c>
      <c r="AN211" s="436"/>
      <c r="AO211" s="95">
        <v>10</v>
      </c>
      <c r="AP211" s="178">
        <v>2857.3770491803266</v>
      </c>
      <c r="AQ211" s="178">
        <f t="shared" si="217"/>
        <v>285.73770491803265</v>
      </c>
      <c r="AR211" s="95">
        <f t="shared" si="218"/>
        <v>8</v>
      </c>
      <c r="AS211" s="436"/>
      <c r="AT211" s="95">
        <v>10</v>
      </c>
      <c r="AU211" s="178">
        <v>2884.9999999999986</v>
      </c>
      <c r="AV211" s="178">
        <f t="shared" si="219"/>
        <v>288.49999999999989</v>
      </c>
      <c r="AW211" s="95">
        <f t="shared" si="220"/>
        <v>2</v>
      </c>
      <c r="AX211" s="436"/>
    </row>
    <row r="212" spans="2:50" hidden="1">
      <c r="B212" s="435"/>
      <c r="C212" s="95">
        <f t="shared" si="205"/>
        <v>6</v>
      </c>
      <c r="D212" s="95" t="s">
        <v>450</v>
      </c>
      <c r="E212" s="95">
        <v>10</v>
      </c>
      <c r="F212" s="95">
        <v>3000</v>
      </c>
      <c r="G212" s="178">
        <f t="shared" si="201"/>
        <v>300</v>
      </c>
      <c r="H212" s="458"/>
      <c r="I212" s="154">
        <f t="shared" si="221"/>
        <v>10</v>
      </c>
      <c r="J212" s="154">
        <f t="shared" si="222"/>
        <v>2906.4813724026708</v>
      </c>
      <c r="K212" s="155">
        <f t="shared" si="223"/>
        <v>290.64813724026715</v>
      </c>
      <c r="L212" s="449"/>
      <c r="M212" s="154">
        <f t="shared" si="206"/>
        <v>2</v>
      </c>
      <c r="N212" s="433"/>
      <c r="O212" s="433"/>
      <c r="P212" s="95">
        <v>10</v>
      </c>
      <c r="Q212" s="178">
        <v>2883.5294117647022</v>
      </c>
      <c r="R212" s="178">
        <f t="shared" si="207"/>
        <v>288.35294117647021</v>
      </c>
      <c r="S212" s="95">
        <f t="shared" si="208"/>
        <v>4</v>
      </c>
      <c r="T212" s="436"/>
      <c r="U212" s="95">
        <v>10</v>
      </c>
      <c r="V212" s="178">
        <v>2916.3636363636328</v>
      </c>
      <c r="W212" s="178">
        <f t="shared" si="209"/>
        <v>291.63636363636328</v>
      </c>
      <c r="X212" s="95">
        <f t="shared" si="210"/>
        <v>2</v>
      </c>
      <c r="Y212" s="436"/>
      <c r="Z212" s="95">
        <v>10</v>
      </c>
      <c r="AA212" s="178">
        <v>2935.555555555557</v>
      </c>
      <c r="AB212" s="178">
        <f t="shared" si="211"/>
        <v>293.55555555555571</v>
      </c>
      <c r="AC212" s="95">
        <f t="shared" si="212"/>
        <v>2</v>
      </c>
      <c r="AD212" s="436"/>
      <c r="AE212" s="95">
        <v>10</v>
      </c>
      <c r="AF212" s="178">
        <v>2959.2000000000007</v>
      </c>
      <c r="AG212" s="178">
        <f t="shared" si="213"/>
        <v>295.92000000000007</v>
      </c>
      <c r="AH212" s="95">
        <f t="shared" si="214"/>
        <v>2</v>
      </c>
      <c r="AI212" s="436"/>
      <c r="AJ212" s="95">
        <v>10</v>
      </c>
      <c r="AK212" s="178">
        <v>2923.4482758620711</v>
      </c>
      <c r="AL212" s="178">
        <f t="shared" si="215"/>
        <v>292.34482758620709</v>
      </c>
      <c r="AM212" s="95">
        <f t="shared" si="216"/>
        <v>2</v>
      </c>
      <c r="AN212" s="436"/>
      <c r="AO212" s="95">
        <v>10</v>
      </c>
      <c r="AP212" s="178">
        <v>2869.0909090909122</v>
      </c>
      <c r="AQ212" s="178">
        <f t="shared" si="217"/>
        <v>286.90909090909122</v>
      </c>
      <c r="AR212" s="95">
        <f t="shared" si="218"/>
        <v>5</v>
      </c>
      <c r="AS212" s="436"/>
      <c r="AT212" s="95">
        <v>10</v>
      </c>
      <c r="AU212" s="178">
        <v>2858.1818181818212</v>
      </c>
      <c r="AV212" s="178">
        <f t="shared" si="219"/>
        <v>285.8181818181821</v>
      </c>
      <c r="AW212" s="95">
        <f t="shared" si="220"/>
        <v>7</v>
      </c>
      <c r="AX212" s="436"/>
    </row>
    <row r="213" spans="2:50" hidden="1">
      <c r="B213" s="435"/>
      <c r="C213" s="95">
        <f t="shared" si="205"/>
        <v>7</v>
      </c>
      <c r="D213" s="95" t="s">
        <v>633</v>
      </c>
      <c r="E213" s="95">
        <v>8</v>
      </c>
      <c r="F213" s="95">
        <v>3000</v>
      </c>
      <c r="G213" s="178">
        <f t="shared" si="201"/>
        <v>375</v>
      </c>
      <c r="H213" s="458"/>
      <c r="I213" s="154">
        <f t="shared" si="221"/>
        <v>8</v>
      </c>
      <c r="J213" s="154">
        <f t="shared" si="222"/>
        <v>2905.1550863774969</v>
      </c>
      <c r="K213" s="155">
        <f t="shared" si="223"/>
        <v>363.14438579718711</v>
      </c>
      <c r="L213" s="449"/>
      <c r="M213" s="154">
        <f t="shared" si="206"/>
        <v>1</v>
      </c>
      <c r="N213" s="433"/>
      <c r="O213" s="433"/>
      <c r="P213" s="95">
        <v>8</v>
      </c>
      <c r="Q213" s="178">
        <v>2927.6923076923058</v>
      </c>
      <c r="R213" s="178">
        <f t="shared" si="207"/>
        <v>365.96153846153823</v>
      </c>
      <c r="S213" s="95">
        <f t="shared" si="208"/>
        <v>1</v>
      </c>
      <c r="T213" s="436"/>
      <c r="U213" s="95">
        <v>8</v>
      </c>
      <c r="V213" s="178">
        <v>2853.8461538461524</v>
      </c>
      <c r="W213" s="178">
        <f t="shared" si="209"/>
        <v>356.73076923076906</v>
      </c>
      <c r="X213" s="95">
        <f t="shared" si="210"/>
        <v>1</v>
      </c>
      <c r="Y213" s="436"/>
      <c r="Z213" s="95">
        <v>8</v>
      </c>
      <c r="AA213" s="178">
        <v>2866.4516129032281</v>
      </c>
      <c r="AB213" s="178">
        <f t="shared" si="211"/>
        <v>358.30645161290352</v>
      </c>
      <c r="AC213" s="95">
        <f t="shared" si="212"/>
        <v>1</v>
      </c>
      <c r="AD213" s="436"/>
      <c r="AE213" s="95">
        <v>8</v>
      </c>
      <c r="AF213" s="178">
        <v>2944.4444444444457</v>
      </c>
      <c r="AG213" s="178">
        <f t="shared" si="213"/>
        <v>368.05555555555571</v>
      </c>
      <c r="AH213" s="95">
        <f t="shared" si="214"/>
        <v>1</v>
      </c>
      <c r="AI213" s="436"/>
      <c r="AJ213" s="95">
        <v>8</v>
      </c>
      <c r="AK213" s="178">
        <v>2896.3636363636392</v>
      </c>
      <c r="AL213" s="178">
        <f t="shared" si="215"/>
        <v>362.0454545454549</v>
      </c>
      <c r="AM213" s="95">
        <f t="shared" si="216"/>
        <v>1</v>
      </c>
      <c r="AN213" s="436"/>
      <c r="AO213" s="95">
        <v>8</v>
      </c>
      <c r="AP213" s="178">
        <v>2923.0769230769215</v>
      </c>
      <c r="AQ213" s="178">
        <f t="shared" si="217"/>
        <v>365.38461538461519</v>
      </c>
      <c r="AR213" s="95">
        <f t="shared" si="218"/>
        <v>1</v>
      </c>
      <c r="AS213" s="436"/>
      <c r="AT213" s="95">
        <v>8</v>
      </c>
      <c r="AU213" s="178">
        <v>2924.2105263157873</v>
      </c>
      <c r="AV213" s="178">
        <f t="shared" si="219"/>
        <v>365.52631578947341</v>
      </c>
      <c r="AW213" s="95">
        <f t="shared" si="220"/>
        <v>1</v>
      </c>
      <c r="AX213" s="436"/>
    </row>
    <row r="214" spans="2:50" hidden="1">
      <c r="B214" s="435"/>
      <c r="C214" s="95">
        <f t="shared" si="205"/>
        <v>8</v>
      </c>
      <c r="D214" s="95" t="s">
        <v>794</v>
      </c>
      <c r="E214" s="95">
        <v>10</v>
      </c>
      <c r="F214" s="95">
        <v>3000</v>
      </c>
      <c r="G214" s="178">
        <f t="shared" si="201"/>
        <v>300</v>
      </c>
      <c r="H214" s="458"/>
      <c r="I214" s="154">
        <f t="shared" si="221"/>
        <v>10</v>
      </c>
      <c r="J214" s="154">
        <f t="shared" si="222"/>
        <v>2862.2081693171444</v>
      </c>
      <c r="K214" s="155">
        <f t="shared" si="223"/>
        <v>286.22081693171447</v>
      </c>
      <c r="L214" s="449"/>
      <c r="M214" s="154">
        <f t="shared" si="206"/>
        <v>8</v>
      </c>
      <c r="N214" s="433"/>
      <c r="O214" s="433"/>
      <c r="P214" s="95">
        <v>10</v>
      </c>
      <c r="Q214" s="178">
        <v>2869.2862133209119</v>
      </c>
      <c r="R214" s="178">
        <f t="shared" si="207"/>
        <v>286.92862133209121</v>
      </c>
      <c r="S214" s="95">
        <f t="shared" si="208"/>
        <v>7</v>
      </c>
      <c r="T214" s="436"/>
      <c r="U214" s="95">
        <v>10</v>
      </c>
      <c r="V214" s="178">
        <v>2859.0243902439038</v>
      </c>
      <c r="W214" s="178">
        <f t="shared" si="209"/>
        <v>285.90243902439039</v>
      </c>
      <c r="X214" s="95">
        <f t="shared" si="210"/>
        <v>7</v>
      </c>
      <c r="Y214" s="436"/>
      <c r="Z214" s="95">
        <v>10</v>
      </c>
      <c r="AA214" s="178">
        <v>2868</v>
      </c>
      <c r="AB214" s="178">
        <f t="shared" si="211"/>
        <v>286.8</v>
      </c>
      <c r="AC214" s="95">
        <f t="shared" si="212"/>
        <v>6</v>
      </c>
      <c r="AD214" s="436"/>
      <c r="AE214" s="95">
        <v>10</v>
      </c>
      <c r="AF214" s="178">
        <v>2862.8571428571422</v>
      </c>
      <c r="AG214" s="178">
        <f t="shared" si="213"/>
        <v>286.28571428571422</v>
      </c>
      <c r="AH214" s="95">
        <f t="shared" si="214"/>
        <v>7</v>
      </c>
      <c r="AI214" s="436"/>
      <c r="AJ214" s="95">
        <v>10</v>
      </c>
      <c r="AK214" s="178">
        <v>2856.0000000000005</v>
      </c>
      <c r="AL214" s="178">
        <f t="shared" si="215"/>
        <v>285.60000000000002</v>
      </c>
      <c r="AM214" s="95">
        <f t="shared" si="216"/>
        <v>7</v>
      </c>
      <c r="AN214" s="436"/>
      <c r="AO214" s="95">
        <v>10</v>
      </c>
      <c r="AP214" s="178">
        <v>2859.1935483870957</v>
      </c>
      <c r="AQ214" s="178">
        <f t="shared" si="217"/>
        <v>285.91935483870958</v>
      </c>
      <c r="AR214" s="95">
        <f t="shared" si="218"/>
        <v>7</v>
      </c>
      <c r="AS214" s="436"/>
      <c r="AT214" s="95">
        <v>10</v>
      </c>
      <c r="AU214" s="178">
        <v>2861.0958904109593</v>
      </c>
      <c r="AV214" s="178">
        <f t="shared" si="219"/>
        <v>286.10958904109594</v>
      </c>
      <c r="AW214" s="95">
        <f t="shared" si="220"/>
        <v>5</v>
      </c>
      <c r="AX214" s="436"/>
    </row>
    <row r="215" spans="2:50" hidden="1">
      <c r="B215" s="435"/>
      <c r="C215" s="95">
        <f t="shared" si="205"/>
        <v>9</v>
      </c>
      <c r="D215" s="95" t="s">
        <v>795</v>
      </c>
      <c r="E215" s="95">
        <v>11</v>
      </c>
      <c r="F215" s="95">
        <v>3000</v>
      </c>
      <c r="G215" s="178">
        <f t="shared" si="201"/>
        <v>272.72727272727275</v>
      </c>
      <c r="H215" s="458"/>
      <c r="I215" s="154">
        <f t="shared" si="221"/>
        <v>11</v>
      </c>
      <c r="J215" s="154">
        <f t="shared" si="222"/>
        <v>2870.8238168798898</v>
      </c>
      <c r="K215" s="155">
        <f t="shared" si="223"/>
        <v>260.9839833527173</v>
      </c>
      <c r="L215" s="449"/>
      <c r="M215" s="154">
        <f t="shared" si="206"/>
        <v>9</v>
      </c>
      <c r="N215" s="433"/>
      <c r="O215" s="433"/>
      <c r="P215" s="95">
        <v>11</v>
      </c>
      <c r="Q215" s="178">
        <v>2872.4890780777414</v>
      </c>
      <c r="R215" s="178">
        <f t="shared" si="207"/>
        <v>261.13537073434014</v>
      </c>
      <c r="S215" s="95">
        <f t="shared" si="208"/>
        <v>9</v>
      </c>
      <c r="T215" s="436"/>
      <c r="U215" s="95">
        <v>11</v>
      </c>
      <c r="V215" s="178">
        <v>2894.0816326530603</v>
      </c>
      <c r="W215" s="178">
        <f t="shared" si="209"/>
        <v>263.09833024118728</v>
      </c>
      <c r="X215" s="95">
        <f t="shared" si="210"/>
        <v>9</v>
      </c>
      <c r="Y215" s="436"/>
      <c r="Z215" s="95">
        <v>11</v>
      </c>
      <c r="AA215" s="178">
        <v>2856.3025210084043</v>
      </c>
      <c r="AB215" s="178">
        <f t="shared" si="211"/>
        <v>259.66386554621857</v>
      </c>
      <c r="AC215" s="95">
        <f t="shared" si="212"/>
        <v>9</v>
      </c>
      <c r="AD215" s="436"/>
      <c r="AE215" s="95">
        <v>11</v>
      </c>
      <c r="AF215" s="178">
        <v>2872.5619834710728</v>
      </c>
      <c r="AG215" s="178">
        <f t="shared" si="213"/>
        <v>261.14199849737025</v>
      </c>
      <c r="AH215" s="95">
        <f t="shared" si="214"/>
        <v>9</v>
      </c>
      <c r="AI215" s="436"/>
      <c r="AJ215" s="95">
        <v>11</v>
      </c>
      <c r="AK215" s="178">
        <v>2871.5436241610732</v>
      </c>
      <c r="AL215" s="178">
        <f t="shared" si="215"/>
        <v>261.04942037827936</v>
      </c>
      <c r="AM215" s="95">
        <f t="shared" si="216"/>
        <v>9</v>
      </c>
      <c r="AN215" s="436"/>
      <c r="AO215" s="95">
        <v>11</v>
      </c>
      <c r="AP215" s="178">
        <v>2859.7402597402597</v>
      </c>
      <c r="AQ215" s="178">
        <f t="shared" si="217"/>
        <v>259.97638724911451</v>
      </c>
      <c r="AR215" s="95">
        <f t="shared" si="218"/>
        <v>9</v>
      </c>
      <c r="AS215" s="436"/>
      <c r="AT215" s="95">
        <v>11</v>
      </c>
      <c r="AU215" s="178">
        <v>2869.0476190476184</v>
      </c>
      <c r="AV215" s="178">
        <f t="shared" si="219"/>
        <v>260.82251082251076</v>
      </c>
      <c r="AW215" s="95">
        <f t="shared" si="220"/>
        <v>9</v>
      </c>
      <c r="AX215" s="436"/>
    </row>
    <row r="216" spans="2:50" hidden="1">
      <c r="B216" s="435"/>
      <c r="C216" s="95">
        <f t="shared" si="205"/>
        <v>10</v>
      </c>
      <c r="D216" s="95"/>
      <c r="E216" s="95"/>
      <c r="F216" s="95"/>
      <c r="G216" s="95"/>
      <c r="H216" s="458"/>
      <c r="I216" s="154" t="str">
        <f t="shared" si="221"/>
        <v/>
      </c>
      <c r="J216" s="154" t="str">
        <f t="shared" si="222"/>
        <v/>
      </c>
      <c r="K216" s="155" t="str">
        <f t="shared" si="223"/>
        <v/>
      </c>
      <c r="L216" s="449"/>
      <c r="M216" s="154" t="str">
        <f t="shared" si="206"/>
        <v/>
      </c>
      <c r="N216" s="433"/>
      <c r="O216" s="433"/>
      <c r="P216" s="95"/>
      <c r="Q216" s="178"/>
      <c r="R216" s="178" t="str">
        <f t="shared" si="207"/>
        <v/>
      </c>
      <c r="S216" s="95" t="str">
        <f t="shared" si="208"/>
        <v/>
      </c>
      <c r="T216" s="436"/>
      <c r="U216" s="95"/>
      <c r="V216" s="178"/>
      <c r="W216" s="178" t="str">
        <f t="shared" si="209"/>
        <v/>
      </c>
      <c r="X216" s="95" t="str">
        <f t="shared" si="210"/>
        <v/>
      </c>
      <c r="Y216" s="436"/>
      <c r="Z216" s="95"/>
      <c r="AA216" s="178"/>
      <c r="AB216" s="178" t="str">
        <f t="shared" si="211"/>
        <v/>
      </c>
      <c r="AC216" s="95" t="str">
        <f t="shared" si="212"/>
        <v/>
      </c>
      <c r="AD216" s="436"/>
      <c r="AE216" s="95"/>
      <c r="AF216" s="178"/>
      <c r="AG216" s="178" t="str">
        <f t="shared" si="213"/>
        <v/>
      </c>
      <c r="AH216" s="95" t="str">
        <f t="shared" si="214"/>
        <v/>
      </c>
      <c r="AI216" s="436"/>
      <c r="AJ216" s="95"/>
      <c r="AK216" s="178"/>
      <c r="AL216" s="178" t="str">
        <f t="shared" si="215"/>
        <v/>
      </c>
      <c r="AM216" s="95" t="str">
        <f t="shared" si="216"/>
        <v/>
      </c>
      <c r="AN216" s="436"/>
      <c r="AO216" s="95"/>
      <c r="AP216" s="178"/>
      <c r="AQ216" s="178" t="str">
        <f t="shared" si="217"/>
        <v/>
      </c>
      <c r="AR216" s="95" t="str">
        <f t="shared" si="218"/>
        <v/>
      </c>
      <c r="AS216" s="436"/>
      <c r="AT216" s="95"/>
      <c r="AU216" s="178"/>
      <c r="AV216" s="178" t="str">
        <f t="shared" si="219"/>
        <v/>
      </c>
      <c r="AW216" s="95" t="str">
        <f t="shared" si="220"/>
        <v/>
      </c>
      <c r="AX216" s="436"/>
    </row>
    <row r="217" spans="2:50" hidden="1">
      <c r="B217" s="435"/>
      <c r="C217" s="95">
        <f t="shared" si="205"/>
        <v>11</v>
      </c>
      <c r="D217" s="95"/>
      <c r="E217" s="95"/>
      <c r="F217" s="95"/>
      <c r="G217" s="95"/>
      <c r="H217" s="458"/>
      <c r="I217" s="154" t="str">
        <f t="shared" si="221"/>
        <v/>
      </c>
      <c r="J217" s="154" t="str">
        <f t="shared" si="222"/>
        <v/>
      </c>
      <c r="K217" s="155" t="str">
        <f t="shared" si="223"/>
        <v/>
      </c>
      <c r="L217" s="449"/>
      <c r="M217" s="154" t="str">
        <f t="shared" si="206"/>
        <v/>
      </c>
      <c r="N217" s="433"/>
      <c r="O217" s="433"/>
      <c r="P217" s="95"/>
      <c r="Q217" s="178"/>
      <c r="R217" s="178" t="str">
        <f t="shared" si="207"/>
        <v/>
      </c>
      <c r="S217" s="95" t="str">
        <f t="shared" si="208"/>
        <v/>
      </c>
      <c r="T217" s="436"/>
      <c r="U217" s="95"/>
      <c r="V217" s="178"/>
      <c r="W217" s="178" t="str">
        <f t="shared" si="209"/>
        <v/>
      </c>
      <c r="X217" s="95" t="str">
        <f t="shared" si="210"/>
        <v/>
      </c>
      <c r="Y217" s="436"/>
      <c r="Z217" s="95"/>
      <c r="AA217" s="178"/>
      <c r="AB217" s="178" t="str">
        <f t="shared" si="211"/>
        <v/>
      </c>
      <c r="AC217" s="95" t="str">
        <f t="shared" si="212"/>
        <v/>
      </c>
      <c r="AD217" s="436"/>
      <c r="AE217" s="95"/>
      <c r="AF217" s="178"/>
      <c r="AG217" s="178" t="str">
        <f t="shared" si="213"/>
        <v/>
      </c>
      <c r="AH217" s="95" t="str">
        <f t="shared" si="214"/>
        <v/>
      </c>
      <c r="AI217" s="436"/>
      <c r="AJ217" s="95"/>
      <c r="AK217" s="178"/>
      <c r="AL217" s="178" t="str">
        <f t="shared" si="215"/>
        <v/>
      </c>
      <c r="AM217" s="95" t="str">
        <f t="shared" si="216"/>
        <v/>
      </c>
      <c r="AN217" s="436"/>
      <c r="AO217" s="95"/>
      <c r="AP217" s="178"/>
      <c r="AQ217" s="178" t="str">
        <f t="shared" si="217"/>
        <v/>
      </c>
      <c r="AR217" s="95" t="str">
        <f t="shared" si="218"/>
        <v/>
      </c>
      <c r="AS217" s="436"/>
      <c r="AT217" s="95"/>
      <c r="AU217" s="178"/>
      <c r="AV217" s="178" t="str">
        <f t="shared" si="219"/>
        <v/>
      </c>
      <c r="AW217" s="95" t="str">
        <f t="shared" si="220"/>
        <v/>
      </c>
      <c r="AX217" s="436"/>
    </row>
    <row r="218" spans="2:50" hidden="1">
      <c r="B218" s="435"/>
      <c r="C218" s="95">
        <f t="shared" si="205"/>
        <v>12</v>
      </c>
      <c r="D218" s="95"/>
      <c r="E218" s="95"/>
      <c r="F218" s="95"/>
      <c r="G218" s="95"/>
      <c r="H218" s="458"/>
      <c r="I218" s="154" t="str">
        <f t="shared" si="221"/>
        <v/>
      </c>
      <c r="J218" s="154" t="str">
        <f t="shared" si="222"/>
        <v/>
      </c>
      <c r="K218" s="155" t="str">
        <f t="shared" si="223"/>
        <v/>
      </c>
      <c r="L218" s="449"/>
      <c r="M218" s="154" t="str">
        <f t="shared" si="206"/>
        <v/>
      </c>
      <c r="N218" s="433"/>
      <c r="O218" s="433"/>
      <c r="P218" s="95"/>
      <c r="Q218" s="178"/>
      <c r="R218" s="178" t="str">
        <f t="shared" si="207"/>
        <v/>
      </c>
      <c r="S218" s="95" t="str">
        <f t="shared" si="208"/>
        <v/>
      </c>
      <c r="T218" s="436"/>
      <c r="U218" s="95"/>
      <c r="V218" s="178"/>
      <c r="W218" s="178" t="str">
        <f t="shared" si="209"/>
        <v/>
      </c>
      <c r="X218" s="95" t="str">
        <f t="shared" si="210"/>
        <v/>
      </c>
      <c r="Y218" s="436"/>
      <c r="Z218" s="95"/>
      <c r="AA218" s="178"/>
      <c r="AB218" s="178" t="str">
        <f t="shared" si="211"/>
        <v/>
      </c>
      <c r="AC218" s="95" t="str">
        <f t="shared" si="212"/>
        <v/>
      </c>
      <c r="AD218" s="436"/>
      <c r="AE218" s="95"/>
      <c r="AF218" s="178"/>
      <c r="AG218" s="178" t="str">
        <f t="shared" si="213"/>
        <v/>
      </c>
      <c r="AH218" s="95" t="str">
        <f t="shared" si="214"/>
        <v/>
      </c>
      <c r="AI218" s="436"/>
      <c r="AJ218" s="95"/>
      <c r="AK218" s="178"/>
      <c r="AL218" s="178" t="str">
        <f t="shared" si="215"/>
        <v/>
      </c>
      <c r="AM218" s="95" t="str">
        <f t="shared" si="216"/>
        <v/>
      </c>
      <c r="AN218" s="436"/>
      <c r="AO218" s="95"/>
      <c r="AP218" s="178"/>
      <c r="AQ218" s="178" t="str">
        <f t="shared" si="217"/>
        <v/>
      </c>
      <c r="AR218" s="95" t="str">
        <f t="shared" si="218"/>
        <v/>
      </c>
      <c r="AS218" s="436"/>
      <c r="AT218" s="95"/>
      <c r="AU218" s="178"/>
      <c r="AV218" s="178" t="str">
        <f t="shared" si="219"/>
        <v/>
      </c>
      <c r="AW218" s="95" t="str">
        <f t="shared" si="220"/>
        <v/>
      </c>
      <c r="AX218" s="436"/>
    </row>
    <row r="219" spans="2:50" hidden="1">
      <c r="B219" s="435"/>
      <c r="C219" s="95">
        <f t="shared" si="205"/>
        <v>13</v>
      </c>
      <c r="D219" s="95"/>
      <c r="E219" s="95"/>
      <c r="F219" s="95"/>
      <c r="G219" s="95"/>
      <c r="H219" s="458"/>
      <c r="I219" s="154" t="str">
        <f t="shared" si="221"/>
        <v/>
      </c>
      <c r="J219" s="154" t="str">
        <f t="shared" si="222"/>
        <v/>
      </c>
      <c r="K219" s="155" t="str">
        <f t="shared" si="223"/>
        <v/>
      </c>
      <c r="L219" s="449"/>
      <c r="M219" s="154" t="str">
        <f t="shared" si="206"/>
        <v/>
      </c>
      <c r="N219" s="433"/>
      <c r="O219" s="433"/>
      <c r="P219" s="95"/>
      <c r="Q219" s="178"/>
      <c r="R219" s="178" t="str">
        <f t="shared" si="207"/>
        <v/>
      </c>
      <c r="S219" s="95" t="str">
        <f t="shared" si="208"/>
        <v/>
      </c>
      <c r="T219" s="436"/>
      <c r="U219" s="95"/>
      <c r="V219" s="178"/>
      <c r="W219" s="178" t="str">
        <f t="shared" si="209"/>
        <v/>
      </c>
      <c r="X219" s="95" t="str">
        <f t="shared" si="210"/>
        <v/>
      </c>
      <c r="Y219" s="436"/>
      <c r="Z219" s="95"/>
      <c r="AA219" s="178"/>
      <c r="AB219" s="178" t="str">
        <f t="shared" si="211"/>
        <v/>
      </c>
      <c r="AC219" s="95" t="str">
        <f t="shared" si="212"/>
        <v/>
      </c>
      <c r="AD219" s="436"/>
      <c r="AE219" s="95"/>
      <c r="AF219" s="178"/>
      <c r="AG219" s="178" t="str">
        <f t="shared" si="213"/>
        <v/>
      </c>
      <c r="AH219" s="95" t="str">
        <f t="shared" si="214"/>
        <v/>
      </c>
      <c r="AI219" s="436"/>
      <c r="AJ219" s="95"/>
      <c r="AK219" s="178"/>
      <c r="AL219" s="178" t="str">
        <f t="shared" si="215"/>
        <v/>
      </c>
      <c r="AM219" s="95" t="str">
        <f t="shared" si="216"/>
        <v/>
      </c>
      <c r="AN219" s="436"/>
      <c r="AO219" s="95"/>
      <c r="AP219" s="178"/>
      <c r="AQ219" s="178" t="str">
        <f t="shared" si="217"/>
        <v/>
      </c>
      <c r="AR219" s="95" t="str">
        <f t="shared" si="218"/>
        <v/>
      </c>
      <c r="AS219" s="436"/>
      <c r="AT219" s="95"/>
      <c r="AU219" s="178"/>
      <c r="AV219" s="178" t="str">
        <f t="shared" si="219"/>
        <v/>
      </c>
      <c r="AW219" s="95" t="str">
        <f t="shared" si="220"/>
        <v/>
      </c>
      <c r="AX219" s="436"/>
    </row>
    <row r="220" spans="2:50" hidden="1">
      <c r="B220" s="435"/>
      <c r="C220" s="95">
        <f t="shared" si="205"/>
        <v>14</v>
      </c>
      <c r="D220" s="95"/>
      <c r="E220" s="95"/>
      <c r="F220" s="95"/>
      <c r="G220" s="95"/>
      <c r="H220" s="458"/>
      <c r="I220" s="154" t="str">
        <f t="shared" si="221"/>
        <v/>
      </c>
      <c r="J220" s="154" t="str">
        <f t="shared" si="222"/>
        <v/>
      </c>
      <c r="K220" s="155" t="str">
        <f t="shared" si="223"/>
        <v/>
      </c>
      <c r="L220" s="449"/>
      <c r="M220" s="154" t="str">
        <f t="shared" si="206"/>
        <v/>
      </c>
      <c r="N220" s="433"/>
      <c r="O220" s="433"/>
      <c r="P220" s="95"/>
      <c r="Q220" s="178"/>
      <c r="R220" s="178" t="str">
        <f t="shared" si="207"/>
        <v/>
      </c>
      <c r="S220" s="95" t="str">
        <f t="shared" si="208"/>
        <v/>
      </c>
      <c r="T220" s="436"/>
      <c r="U220" s="95"/>
      <c r="V220" s="178"/>
      <c r="W220" s="178" t="str">
        <f t="shared" si="209"/>
        <v/>
      </c>
      <c r="X220" s="95" t="str">
        <f t="shared" si="210"/>
        <v/>
      </c>
      <c r="Y220" s="436"/>
      <c r="Z220" s="95"/>
      <c r="AA220" s="178"/>
      <c r="AB220" s="178" t="str">
        <f t="shared" si="211"/>
        <v/>
      </c>
      <c r="AC220" s="95" t="str">
        <f t="shared" si="212"/>
        <v/>
      </c>
      <c r="AD220" s="436"/>
      <c r="AE220" s="95"/>
      <c r="AF220" s="178"/>
      <c r="AG220" s="178" t="str">
        <f t="shared" si="213"/>
        <v/>
      </c>
      <c r="AH220" s="95" t="str">
        <f t="shared" si="214"/>
        <v/>
      </c>
      <c r="AI220" s="436"/>
      <c r="AJ220" s="95"/>
      <c r="AK220" s="178"/>
      <c r="AL220" s="178" t="str">
        <f t="shared" si="215"/>
        <v/>
      </c>
      <c r="AM220" s="95" t="str">
        <f t="shared" si="216"/>
        <v/>
      </c>
      <c r="AN220" s="436"/>
      <c r="AO220" s="95"/>
      <c r="AP220" s="178"/>
      <c r="AQ220" s="178" t="str">
        <f t="shared" si="217"/>
        <v/>
      </c>
      <c r="AR220" s="95" t="str">
        <f t="shared" si="218"/>
        <v/>
      </c>
      <c r="AS220" s="436"/>
      <c r="AT220" s="95"/>
      <c r="AU220" s="178"/>
      <c r="AV220" s="178" t="str">
        <f t="shared" si="219"/>
        <v/>
      </c>
      <c r="AW220" s="95" t="str">
        <f t="shared" si="220"/>
        <v/>
      </c>
      <c r="AX220" s="436"/>
    </row>
    <row r="221" spans="2:50" hidden="1">
      <c r="B221" s="435"/>
      <c r="C221" s="95">
        <f t="shared" si="205"/>
        <v>15</v>
      </c>
      <c r="D221" s="95"/>
      <c r="E221" s="95"/>
      <c r="F221" s="95"/>
      <c r="G221" s="95"/>
      <c r="H221" s="459"/>
      <c r="I221" s="154" t="str">
        <f t="shared" si="221"/>
        <v/>
      </c>
      <c r="J221" s="154" t="str">
        <f t="shared" si="222"/>
        <v/>
      </c>
      <c r="K221" s="155" t="str">
        <f t="shared" si="223"/>
        <v/>
      </c>
      <c r="L221" s="449"/>
      <c r="M221" s="154" t="str">
        <f t="shared" si="206"/>
        <v/>
      </c>
      <c r="N221" s="433"/>
      <c r="O221" s="433"/>
      <c r="P221" s="95"/>
      <c r="Q221" s="178"/>
      <c r="R221" s="178" t="str">
        <f t="shared" si="207"/>
        <v/>
      </c>
      <c r="S221" s="95" t="str">
        <f t="shared" si="208"/>
        <v/>
      </c>
      <c r="T221" s="436"/>
      <c r="U221" s="95"/>
      <c r="V221" s="178"/>
      <c r="W221" s="178" t="str">
        <f t="shared" si="209"/>
        <v/>
      </c>
      <c r="X221" s="95" t="str">
        <f t="shared" si="210"/>
        <v/>
      </c>
      <c r="Y221" s="436"/>
      <c r="Z221" s="95"/>
      <c r="AA221" s="178"/>
      <c r="AB221" s="178" t="str">
        <f t="shared" si="211"/>
        <v/>
      </c>
      <c r="AC221" s="95" t="str">
        <f t="shared" si="212"/>
        <v/>
      </c>
      <c r="AD221" s="436"/>
      <c r="AE221" s="95"/>
      <c r="AF221" s="178"/>
      <c r="AG221" s="178" t="str">
        <f t="shared" si="213"/>
        <v/>
      </c>
      <c r="AH221" s="95" t="str">
        <f t="shared" si="214"/>
        <v/>
      </c>
      <c r="AI221" s="436"/>
      <c r="AJ221" s="95"/>
      <c r="AK221" s="178"/>
      <c r="AL221" s="178" t="str">
        <f t="shared" si="215"/>
        <v/>
      </c>
      <c r="AM221" s="95" t="str">
        <f t="shared" si="216"/>
        <v/>
      </c>
      <c r="AN221" s="436"/>
      <c r="AO221" s="95"/>
      <c r="AP221" s="178"/>
      <c r="AQ221" s="178" t="str">
        <f t="shared" si="217"/>
        <v/>
      </c>
      <c r="AR221" s="95" t="str">
        <f t="shared" si="218"/>
        <v/>
      </c>
      <c r="AS221" s="436"/>
      <c r="AT221" s="95"/>
      <c r="AU221" s="178"/>
      <c r="AV221" s="178" t="str">
        <f t="shared" si="219"/>
        <v/>
      </c>
      <c r="AW221" s="95" t="str">
        <f t="shared" si="220"/>
        <v/>
      </c>
      <c r="AX221" s="436"/>
    </row>
    <row r="222" spans="2:50" ht="15.75" hidden="1">
      <c r="B222" s="443" t="s">
        <v>167</v>
      </c>
      <c r="C222" s="444"/>
      <c r="D222" s="444"/>
      <c r="E222" s="444"/>
      <c r="F222" s="444"/>
      <c r="G222" s="444"/>
      <c r="H222" s="444"/>
      <c r="I222" s="151"/>
      <c r="J222" s="151"/>
      <c r="K222" s="151"/>
      <c r="L222" s="151"/>
      <c r="M222" s="151"/>
      <c r="N222" s="433" t="s">
        <v>159</v>
      </c>
      <c r="O222" s="446" t="s">
        <v>106</v>
      </c>
      <c r="P222" s="448">
        <f>AT202+1</f>
        <v>45944</v>
      </c>
      <c r="Q222" s="435"/>
      <c r="R222" s="435"/>
      <c r="S222" s="435"/>
      <c r="T222" s="435"/>
      <c r="U222" s="448">
        <f>P222+1</f>
        <v>45945</v>
      </c>
      <c r="V222" s="435"/>
      <c r="W222" s="435"/>
      <c r="X222" s="435"/>
      <c r="Y222" s="435"/>
      <c r="Z222" s="448">
        <f>U222+1</f>
        <v>45946</v>
      </c>
      <c r="AA222" s="435"/>
      <c r="AB222" s="435"/>
      <c r="AC222" s="435"/>
      <c r="AD222" s="435"/>
      <c r="AE222" s="448">
        <f>Z222+1</f>
        <v>45947</v>
      </c>
      <c r="AF222" s="435"/>
      <c r="AG222" s="435"/>
      <c r="AH222" s="435"/>
      <c r="AI222" s="435"/>
      <c r="AJ222" s="448">
        <f>AE222+1</f>
        <v>45948</v>
      </c>
      <c r="AK222" s="435"/>
      <c r="AL222" s="435"/>
      <c r="AM222" s="435"/>
      <c r="AN222" s="435"/>
      <c r="AO222" s="448">
        <f>AJ222+1</f>
        <v>45949</v>
      </c>
      <c r="AP222" s="435"/>
      <c r="AQ222" s="435"/>
      <c r="AR222" s="435"/>
      <c r="AS222" s="435"/>
      <c r="AT222" s="448">
        <f>AO222+1</f>
        <v>45950</v>
      </c>
      <c r="AU222" s="435"/>
      <c r="AV222" s="435"/>
      <c r="AW222" s="435"/>
      <c r="AX222" s="435"/>
    </row>
    <row r="223" spans="2:50" ht="15.75" hidden="1">
      <c r="B223" s="445"/>
      <c r="C223" s="445"/>
      <c r="D223" s="445"/>
      <c r="E223" s="445"/>
      <c r="F223" s="445"/>
      <c r="G223" s="445"/>
      <c r="H223" s="445"/>
      <c r="I223" s="151"/>
      <c r="J223" s="151"/>
      <c r="K223" s="151"/>
      <c r="L223" s="151"/>
      <c r="M223" s="151"/>
      <c r="N223" s="433"/>
      <c r="O223" s="447"/>
      <c r="P223" s="448" t="s">
        <v>120</v>
      </c>
      <c r="Q223" s="435"/>
      <c r="R223" s="435"/>
      <c r="S223" s="435"/>
      <c r="T223" s="435"/>
      <c r="U223" s="448" t="s">
        <v>114</v>
      </c>
      <c r="V223" s="435"/>
      <c r="W223" s="435"/>
      <c r="X223" s="435"/>
      <c r="Y223" s="435"/>
      <c r="Z223" s="448" t="s">
        <v>115</v>
      </c>
      <c r="AA223" s="435"/>
      <c r="AB223" s="435"/>
      <c r="AC223" s="435"/>
      <c r="AD223" s="435"/>
      <c r="AE223" s="448" t="s">
        <v>116</v>
      </c>
      <c r="AF223" s="435"/>
      <c r="AG223" s="435"/>
      <c r="AH223" s="435"/>
      <c r="AI223" s="435"/>
      <c r="AJ223" s="448" t="s">
        <v>117</v>
      </c>
      <c r="AK223" s="435"/>
      <c r="AL223" s="435"/>
      <c r="AM223" s="435"/>
      <c r="AN223" s="435"/>
      <c r="AO223" s="448" t="s">
        <v>118</v>
      </c>
      <c r="AP223" s="435"/>
      <c r="AQ223" s="435"/>
      <c r="AR223" s="435"/>
      <c r="AS223" s="435"/>
      <c r="AT223" s="448" t="s">
        <v>119</v>
      </c>
      <c r="AU223" s="435"/>
      <c r="AV223" s="435"/>
      <c r="AW223" s="435"/>
      <c r="AX223" s="435"/>
    </row>
    <row r="224" spans="2:50" hidden="1">
      <c r="B224" s="433" t="s">
        <v>155</v>
      </c>
      <c r="C224" s="433" t="s">
        <v>147</v>
      </c>
      <c r="D224" s="433"/>
      <c r="E224" s="433" t="s">
        <v>149</v>
      </c>
      <c r="F224" s="433"/>
      <c r="G224" s="433"/>
      <c r="H224" s="440" t="s">
        <v>156</v>
      </c>
      <c r="I224" s="434" t="s">
        <v>225</v>
      </c>
      <c r="J224" s="434"/>
      <c r="K224" s="434"/>
      <c r="L224" s="434" t="s">
        <v>156</v>
      </c>
      <c r="M224" s="434" t="s">
        <v>168</v>
      </c>
      <c r="N224" s="433"/>
      <c r="O224" s="433" t="s">
        <v>158</v>
      </c>
      <c r="P224" s="430" t="s">
        <v>152</v>
      </c>
      <c r="Q224" s="431"/>
      <c r="R224" s="431"/>
      <c r="S224" s="432"/>
      <c r="T224" s="433" t="s">
        <v>156</v>
      </c>
      <c r="U224" s="430" t="s">
        <v>152</v>
      </c>
      <c r="V224" s="431"/>
      <c r="W224" s="431"/>
      <c r="X224" s="432"/>
      <c r="Y224" s="433" t="s">
        <v>156</v>
      </c>
      <c r="Z224" s="430" t="s">
        <v>152</v>
      </c>
      <c r="AA224" s="431"/>
      <c r="AB224" s="431"/>
      <c r="AC224" s="432"/>
      <c r="AD224" s="433" t="s">
        <v>156</v>
      </c>
      <c r="AE224" s="430" t="s">
        <v>152</v>
      </c>
      <c r="AF224" s="431"/>
      <c r="AG224" s="431"/>
      <c r="AH224" s="432"/>
      <c r="AI224" s="433" t="s">
        <v>156</v>
      </c>
      <c r="AJ224" s="430" t="s">
        <v>152</v>
      </c>
      <c r="AK224" s="431"/>
      <c r="AL224" s="431"/>
      <c r="AM224" s="432"/>
      <c r="AN224" s="433" t="s">
        <v>156</v>
      </c>
      <c r="AO224" s="430" t="s">
        <v>152</v>
      </c>
      <c r="AP224" s="431"/>
      <c r="AQ224" s="431"/>
      <c r="AR224" s="432"/>
      <c r="AS224" s="433" t="s">
        <v>156</v>
      </c>
      <c r="AT224" s="430" t="s">
        <v>152</v>
      </c>
      <c r="AU224" s="431"/>
      <c r="AV224" s="431"/>
      <c r="AW224" s="432"/>
      <c r="AX224" s="433" t="s">
        <v>156</v>
      </c>
    </row>
    <row r="225" spans="2:50" hidden="1">
      <c r="B225" s="433"/>
      <c r="C225" s="433"/>
      <c r="D225" s="433"/>
      <c r="E225" s="433" t="s">
        <v>148</v>
      </c>
      <c r="F225" s="433"/>
      <c r="G225" s="433"/>
      <c r="H225" s="441"/>
      <c r="I225" s="434" t="s">
        <v>148</v>
      </c>
      <c r="J225" s="434"/>
      <c r="K225" s="434"/>
      <c r="L225" s="434"/>
      <c r="M225" s="434"/>
      <c r="N225" s="433"/>
      <c r="O225" s="433"/>
      <c r="P225" s="430" t="s">
        <v>153</v>
      </c>
      <c r="Q225" s="431"/>
      <c r="R225" s="431"/>
      <c r="S225" s="432"/>
      <c r="T225" s="433"/>
      <c r="U225" s="430" t="s">
        <v>153</v>
      </c>
      <c r="V225" s="431"/>
      <c r="W225" s="431"/>
      <c r="X225" s="432"/>
      <c r="Y225" s="433"/>
      <c r="Z225" s="430" t="s">
        <v>153</v>
      </c>
      <c r="AA225" s="431"/>
      <c r="AB225" s="431"/>
      <c r="AC225" s="432"/>
      <c r="AD225" s="433"/>
      <c r="AE225" s="430" t="s">
        <v>153</v>
      </c>
      <c r="AF225" s="431"/>
      <c r="AG225" s="431"/>
      <c r="AH225" s="432"/>
      <c r="AI225" s="433"/>
      <c r="AJ225" s="430" t="s">
        <v>153</v>
      </c>
      <c r="AK225" s="431"/>
      <c r="AL225" s="431"/>
      <c r="AM225" s="432"/>
      <c r="AN225" s="433"/>
      <c r="AO225" s="430" t="s">
        <v>153</v>
      </c>
      <c r="AP225" s="431"/>
      <c r="AQ225" s="431"/>
      <c r="AR225" s="432"/>
      <c r="AS225" s="433"/>
      <c r="AT225" s="430" t="s">
        <v>153</v>
      </c>
      <c r="AU225" s="431"/>
      <c r="AV225" s="431"/>
      <c r="AW225" s="432"/>
      <c r="AX225" s="433"/>
    </row>
    <row r="226" spans="2:50" hidden="1">
      <c r="B226" s="433"/>
      <c r="C226" s="433"/>
      <c r="D226" s="433"/>
      <c r="E226" s="94" t="s">
        <v>150</v>
      </c>
      <c r="F226" s="94" t="s">
        <v>151</v>
      </c>
      <c r="G226" s="94" t="s">
        <v>154</v>
      </c>
      <c r="H226" s="442"/>
      <c r="I226" s="153" t="s">
        <v>150</v>
      </c>
      <c r="J226" s="153" t="s">
        <v>151</v>
      </c>
      <c r="K226" s="153" t="s">
        <v>154</v>
      </c>
      <c r="L226" s="434"/>
      <c r="M226" s="434"/>
      <c r="N226" s="433"/>
      <c r="O226" s="433"/>
      <c r="P226" s="94" t="s">
        <v>150</v>
      </c>
      <c r="Q226" s="94" t="s">
        <v>151</v>
      </c>
      <c r="R226" s="94" t="s">
        <v>154</v>
      </c>
      <c r="S226" s="94" t="s">
        <v>168</v>
      </c>
      <c r="T226" s="433"/>
      <c r="U226" s="94" t="s">
        <v>150</v>
      </c>
      <c r="V226" s="94" t="s">
        <v>151</v>
      </c>
      <c r="W226" s="94" t="s">
        <v>154</v>
      </c>
      <c r="X226" s="94" t="s">
        <v>168</v>
      </c>
      <c r="Y226" s="433"/>
      <c r="Z226" s="94" t="s">
        <v>150</v>
      </c>
      <c r="AA226" s="94" t="s">
        <v>151</v>
      </c>
      <c r="AB226" s="94" t="s">
        <v>154</v>
      </c>
      <c r="AC226" s="94" t="s">
        <v>168</v>
      </c>
      <c r="AD226" s="43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3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3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3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33"/>
    </row>
    <row r="227" spans="2:50" hidden="1">
      <c r="B227" s="435" t="s">
        <v>235</v>
      </c>
      <c r="C227" s="95">
        <f>C207</f>
        <v>1</v>
      </c>
      <c r="D227" s="95" t="s">
        <v>443</v>
      </c>
      <c r="E227" s="95">
        <v>10</v>
      </c>
      <c r="F227" s="95">
        <v>3000</v>
      </c>
      <c r="G227" s="178">
        <f t="shared" ref="G227:G235" si="224">F227/E227</f>
        <v>300</v>
      </c>
      <c r="H227" s="457">
        <f>AVERAGE(G227:G241)</f>
        <v>305.30303030303031</v>
      </c>
      <c r="I227" s="154">
        <f t="shared" ref="I227:I229" si="225">IFERROR(AVERAGE(P227,U227,Z227,AE227,AJ227,AO227,AT227),"")</f>
        <v>10</v>
      </c>
      <c r="J227" s="154">
        <f t="shared" ref="J227:J229" si="226">IFERROR(AVERAGE(Q227,V227,AA227,AF227,AK227,AP227,AU227),"")</f>
        <v>2862.3979707229</v>
      </c>
      <c r="K227" s="155">
        <f t="shared" ref="K227:K229" si="227">IFERROR(AVERAGE(R227,W227,AB227,AG227,AL227,AQ227,AV227),"")</f>
        <v>286.23979707229</v>
      </c>
      <c r="L227" s="449">
        <f>IFERROR(AVERAGE(K227:K241),"-")</f>
        <v>292.44546544460877</v>
      </c>
      <c r="M227" s="154">
        <f>IFERROR(RANK(K227, K$227:K$241),"")</f>
        <v>7</v>
      </c>
      <c r="N227" s="433"/>
      <c r="O227" s="433"/>
      <c r="P227" s="95">
        <v>10</v>
      </c>
      <c r="Q227" s="178">
        <v>2871.0967741935483</v>
      </c>
      <c r="R227" s="178">
        <f>IFERROR(Q227/P227,"")</f>
        <v>287.10967741935485</v>
      </c>
      <c r="S227" s="95">
        <f>IFERROR(RANK(R227, R$227:R$241),"")</f>
        <v>6</v>
      </c>
      <c r="T227" s="436">
        <f>AVERAGE(R227:R241)</f>
        <v>292.82585978672569</v>
      </c>
      <c r="U227" s="95">
        <v>10</v>
      </c>
      <c r="V227" s="178">
        <v>2854.2307692307686</v>
      </c>
      <c r="W227" s="178">
        <f>IFERROR(V227/U227,"")</f>
        <v>285.42307692307685</v>
      </c>
      <c r="X227" s="95">
        <f>IFERROR(RANK(W227, W$227:W$241),"")</f>
        <v>8</v>
      </c>
      <c r="Y227" s="436">
        <f>AVERAGE(W227:W241)</f>
        <v>292.30675371500126</v>
      </c>
      <c r="Z227" s="95">
        <v>10</v>
      </c>
      <c r="AA227" s="178">
        <v>2867.6712328767126</v>
      </c>
      <c r="AB227" s="178">
        <f>IFERROR(AA227/Z227,"")</f>
        <v>286.76712328767127</v>
      </c>
      <c r="AC227" s="95">
        <f>IFERROR(RANK(AB227, AB$227:AB$241),"")</f>
        <v>5</v>
      </c>
      <c r="AD227" s="436">
        <f>AVERAGE(AB227:AB241)</f>
        <v>292.80286859523972</v>
      </c>
      <c r="AE227" s="95">
        <v>10</v>
      </c>
      <c r="AF227" s="178">
        <v>2867.3684210526317</v>
      </c>
      <c r="AG227" s="178">
        <f>IFERROR(AF227/AE227,"")</f>
        <v>286.73684210526318</v>
      </c>
      <c r="AH227" s="95">
        <f>IFERROR(RANK(AG227, AG$227:AG$241),"")</f>
        <v>5</v>
      </c>
      <c r="AI227" s="436">
        <f>AVERAGE(AG227:AG241)</f>
        <v>292.54797995908484</v>
      </c>
      <c r="AJ227" s="95">
        <v>10</v>
      </c>
      <c r="AK227" s="178">
        <v>2866.1538461538457</v>
      </c>
      <c r="AL227" s="178">
        <f>IFERROR(AK227/AJ227,"")</f>
        <v>286.61538461538458</v>
      </c>
      <c r="AM227" s="95">
        <f>IFERROR(RANK(AL227, AL$227:AL$241),"")</f>
        <v>5</v>
      </c>
      <c r="AN227" s="436">
        <f>AVERAGE(AL227:AL241)</f>
        <v>292.44515126399381</v>
      </c>
      <c r="AO227" s="95">
        <v>10</v>
      </c>
      <c r="AP227" s="178">
        <v>2857.6397515527951</v>
      </c>
      <c r="AQ227" s="178">
        <f>IFERROR(AP227/AO227,"")</f>
        <v>285.76397515527952</v>
      </c>
      <c r="AR227" s="95">
        <f>IFERROR(RANK(AQ227, AQ$227:AQ$241),"")</f>
        <v>8</v>
      </c>
      <c r="AS227" s="436">
        <f>AVERAGE(AQ227:AQ241)</f>
        <v>292.41740845592062</v>
      </c>
      <c r="AT227" s="95">
        <v>10</v>
      </c>
      <c r="AU227" s="178">
        <v>2852.6250000000005</v>
      </c>
      <c r="AV227" s="178">
        <f>IFERROR(AU227/AT227,"")</f>
        <v>285.26250000000005</v>
      </c>
      <c r="AW227" s="95">
        <f>IFERROR(RANK(AV227, AV$227:AV$241),"")</f>
        <v>7</v>
      </c>
      <c r="AX227" s="436">
        <f>AVERAGE(AV227:AV241)</f>
        <v>291.77223633629575</v>
      </c>
    </row>
    <row r="228" spans="2:50" hidden="1">
      <c r="B228" s="435"/>
      <c r="C228" s="95">
        <f t="shared" ref="C228:C241" si="228">C208</f>
        <v>2</v>
      </c>
      <c r="D228" s="95" t="s">
        <v>444</v>
      </c>
      <c r="E228" s="95">
        <v>10</v>
      </c>
      <c r="F228" s="95">
        <v>3000</v>
      </c>
      <c r="G228" s="178">
        <f t="shared" si="224"/>
        <v>300</v>
      </c>
      <c r="H228" s="458"/>
      <c r="I228" s="154">
        <f t="shared" si="225"/>
        <v>10</v>
      </c>
      <c r="J228" s="154">
        <f t="shared" si="226"/>
        <v>2866.7282769346671</v>
      </c>
      <c r="K228" s="155">
        <f t="shared" si="227"/>
        <v>286.67282769346673</v>
      </c>
      <c r="L228" s="449"/>
      <c r="M228" s="154">
        <f t="shared" ref="M228:M241" si="229">IFERROR(RANK(K228, K$227:K$241),"")</f>
        <v>6</v>
      </c>
      <c r="N228" s="433"/>
      <c r="O228" s="433"/>
      <c r="P228" s="95">
        <v>10</v>
      </c>
      <c r="Q228" s="178">
        <v>2871.8644067796608</v>
      </c>
      <c r="R228" s="178">
        <f t="shared" ref="R228:R241" si="230">IFERROR(Q228/P228,"")</f>
        <v>287.18644067796606</v>
      </c>
      <c r="S228" s="95">
        <f t="shared" ref="S228:S241" si="231">IFERROR(RANK(R228, R$227:R$241),"")</f>
        <v>5</v>
      </c>
      <c r="T228" s="436"/>
      <c r="U228" s="95">
        <v>10</v>
      </c>
      <c r="V228" s="178">
        <v>2868.3870967741932</v>
      </c>
      <c r="W228" s="178">
        <f t="shared" ref="W228:W241" si="232">IFERROR(V228/U228,"")</f>
        <v>286.83870967741933</v>
      </c>
      <c r="X228" s="95">
        <f t="shared" ref="X228:X241" si="233">IFERROR(RANK(W228, W$227:W$241),"")</f>
        <v>5</v>
      </c>
      <c r="Y228" s="436"/>
      <c r="Z228" s="95">
        <v>10</v>
      </c>
      <c r="AA228" s="178">
        <v>2856.7241379310344</v>
      </c>
      <c r="AB228" s="178">
        <f t="shared" ref="AB228:AB241" si="234">IFERROR(AA228/Z228,"")</f>
        <v>285.67241379310343</v>
      </c>
      <c r="AC228" s="95">
        <f t="shared" ref="AC228:AC241" si="235">IFERROR(RANK(AB228, AB$227:AB$241),"")</f>
        <v>8</v>
      </c>
      <c r="AD228" s="436"/>
      <c r="AE228" s="95">
        <v>10</v>
      </c>
      <c r="AF228" s="178">
        <v>2876.0439560439568</v>
      </c>
      <c r="AG228" s="178">
        <f t="shared" ref="AG228:AG241" si="236">IFERROR(AF228/AE228,"")</f>
        <v>287.60439560439568</v>
      </c>
      <c r="AH228" s="95">
        <f t="shared" ref="AH228:AH241" si="237">IFERROR(RANK(AG228, AG$227:AG$241),"")</f>
        <v>3</v>
      </c>
      <c r="AI228" s="436"/>
      <c r="AJ228" s="95">
        <v>10</v>
      </c>
      <c r="AK228" s="178">
        <v>2862.8571428571436</v>
      </c>
      <c r="AL228" s="178">
        <f t="shared" ref="AL228:AL241" si="238">IFERROR(AK228/AJ228,"")</f>
        <v>286.28571428571433</v>
      </c>
      <c r="AM228" s="95">
        <f t="shared" ref="AM228:AM241" si="239">IFERROR(RANK(AL228, AL$227:AL$241),"")</f>
        <v>6</v>
      </c>
      <c r="AN228" s="436"/>
      <c r="AO228" s="95">
        <v>10</v>
      </c>
      <c r="AP228" s="178">
        <v>2866.9354838709673</v>
      </c>
      <c r="AQ228" s="178">
        <f t="shared" ref="AQ228:AQ241" si="240">IFERROR(AP228/AO228,"")</f>
        <v>286.69354838709671</v>
      </c>
      <c r="AR228" s="95">
        <f t="shared" ref="AR228:AR241" si="241">IFERROR(RANK(AQ228, AQ$227:AQ$241),"")</f>
        <v>6</v>
      </c>
      <c r="AS228" s="436"/>
      <c r="AT228" s="95">
        <v>10</v>
      </c>
      <c r="AU228" s="178">
        <v>2864.2857142857147</v>
      </c>
      <c r="AV228" s="178">
        <f t="shared" ref="AV228:AV241" si="242">IFERROR(AU228/AT228,"")</f>
        <v>286.42857142857144</v>
      </c>
      <c r="AW228" s="95">
        <f t="shared" ref="AW228:AW241" si="243">IFERROR(RANK(AV228, AV$227:AV$241),"")</f>
        <v>5</v>
      </c>
      <c r="AX228" s="436"/>
    </row>
    <row r="229" spans="2:50" hidden="1">
      <c r="B229" s="435"/>
      <c r="C229" s="95">
        <f t="shared" si="228"/>
        <v>3</v>
      </c>
      <c r="D229" s="95" t="s">
        <v>445</v>
      </c>
      <c r="E229" s="95">
        <v>10</v>
      </c>
      <c r="F229" s="95">
        <v>3000</v>
      </c>
      <c r="G229" s="178">
        <f t="shared" si="224"/>
        <v>300</v>
      </c>
      <c r="H229" s="458"/>
      <c r="I229" s="154">
        <f t="shared" si="225"/>
        <v>10</v>
      </c>
      <c r="J229" s="154">
        <f t="shared" si="226"/>
        <v>2860.0385262554873</v>
      </c>
      <c r="K229" s="155">
        <f t="shared" si="227"/>
        <v>286.00385262554875</v>
      </c>
      <c r="L229" s="449"/>
      <c r="M229" s="154">
        <f t="shared" si="229"/>
        <v>8</v>
      </c>
      <c r="N229" s="433"/>
      <c r="O229" s="433"/>
      <c r="P229" s="95">
        <v>10</v>
      </c>
      <c r="Q229" s="178">
        <v>2863.2432432432433</v>
      </c>
      <c r="R229" s="178">
        <f t="shared" si="230"/>
        <v>286.32432432432432</v>
      </c>
      <c r="S229" s="95">
        <f t="shared" si="231"/>
        <v>7</v>
      </c>
      <c r="T229" s="436"/>
      <c r="U229" s="95">
        <v>10</v>
      </c>
      <c r="V229" s="178">
        <v>2855.229357798165</v>
      </c>
      <c r="W229" s="178">
        <f t="shared" si="232"/>
        <v>285.52293577981652</v>
      </c>
      <c r="X229" s="95">
        <f t="shared" si="233"/>
        <v>7</v>
      </c>
      <c r="Y229" s="436"/>
      <c r="Z229" s="95">
        <v>10</v>
      </c>
      <c r="AA229" s="178">
        <v>2862.5242718446616</v>
      </c>
      <c r="AB229" s="178">
        <f t="shared" si="234"/>
        <v>286.25242718446617</v>
      </c>
      <c r="AC229" s="95">
        <f t="shared" si="235"/>
        <v>6</v>
      </c>
      <c r="AD229" s="436"/>
      <c r="AE229" s="95">
        <v>10</v>
      </c>
      <c r="AF229" s="178">
        <v>2855.7142857142862</v>
      </c>
      <c r="AG229" s="178">
        <f t="shared" si="236"/>
        <v>285.57142857142861</v>
      </c>
      <c r="AH229" s="95">
        <f t="shared" si="237"/>
        <v>7</v>
      </c>
      <c r="AI229" s="436"/>
      <c r="AJ229" s="95">
        <v>10</v>
      </c>
      <c r="AK229" s="178">
        <v>2858.7804878048769</v>
      </c>
      <c r="AL229" s="178">
        <f t="shared" si="238"/>
        <v>285.87804878048769</v>
      </c>
      <c r="AM229" s="95">
        <f t="shared" si="239"/>
        <v>7</v>
      </c>
      <c r="AN229" s="436"/>
      <c r="AO229" s="95">
        <v>10</v>
      </c>
      <c r="AP229" s="178">
        <v>2871.028037383177</v>
      </c>
      <c r="AQ229" s="178">
        <f t="shared" si="240"/>
        <v>287.10280373831768</v>
      </c>
      <c r="AR229" s="95">
        <f t="shared" si="241"/>
        <v>4</v>
      </c>
      <c r="AS229" s="436"/>
      <c r="AT229" s="95">
        <v>10</v>
      </c>
      <c r="AU229" s="178">
        <v>2853.75</v>
      </c>
      <c r="AV229" s="178">
        <f t="shared" si="242"/>
        <v>285.375</v>
      </c>
      <c r="AW229" s="95">
        <f t="shared" si="243"/>
        <v>6</v>
      </c>
      <c r="AX229" s="436"/>
    </row>
    <row r="230" spans="2:50" hidden="1">
      <c r="B230" s="435"/>
      <c r="C230" s="95">
        <f t="shared" si="228"/>
        <v>4</v>
      </c>
      <c r="D230" s="95" t="s">
        <v>448</v>
      </c>
      <c r="E230" s="95">
        <v>10</v>
      </c>
      <c r="F230" s="95">
        <v>3000</v>
      </c>
      <c r="G230" s="178">
        <f t="shared" si="224"/>
        <v>300</v>
      </c>
      <c r="H230" s="458"/>
      <c r="I230" s="154">
        <f>IFERROR(AVERAGE(P230,U230,Z230,AE230,AJ230,AO230,AT230),"")</f>
        <v>10</v>
      </c>
      <c r="J230" s="154">
        <f>IFERROR(AVERAGE(Q230,V230,AA230,AF230,AK230,AP230,AU230),"")</f>
        <v>2874.3415745744942</v>
      </c>
      <c r="K230" s="155">
        <f>IFERROR(AVERAGE(R230,W230,AB230,AG230,AL230,AQ230,AV230),"")</f>
        <v>287.43415745744943</v>
      </c>
      <c r="L230" s="449"/>
      <c r="M230" s="154">
        <f t="shared" si="229"/>
        <v>3</v>
      </c>
      <c r="N230" s="433"/>
      <c r="O230" s="433"/>
      <c r="P230" s="95">
        <v>10</v>
      </c>
      <c r="Q230" s="178">
        <v>2895.4545454545455</v>
      </c>
      <c r="R230" s="178">
        <f t="shared" si="230"/>
        <v>289.54545454545456</v>
      </c>
      <c r="S230" s="95">
        <f t="shared" si="231"/>
        <v>3</v>
      </c>
      <c r="T230" s="436"/>
      <c r="U230" s="95">
        <v>10</v>
      </c>
      <c r="V230" s="178">
        <v>2874.782608695652</v>
      </c>
      <c r="W230" s="178">
        <f t="shared" si="232"/>
        <v>287.47826086956519</v>
      </c>
      <c r="X230" s="95">
        <f t="shared" si="233"/>
        <v>3</v>
      </c>
      <c r="Y230" s="436"/>
      <c r="Z230" s="95">
        <v>10</v>
      </c>
      <c r="AA230" s="178">
        <v>2860.909090909091</v>
      </c>
      <c r="AB230" s="178">
        <f t="shared" si="234"/>
        <v>286.09090909090912</v>
      </c>
      <c r="AC230" s="95">
        <f t="shared" si="235"/>
        <v>7</v>
      </c>
      <c r="AD230" s="436"/>
      <c r="AE230" s="95">
        <v>10</v>
      </c>
      <c r="AF230" s="178">
        <v>2852.7272727272743</v>
      </c>
      <c r="AG230" s="178">
        <f t="shared" si="236"/>
        <v>285.27272727272742</v>
      </c>
      <c r="AH230" s="95">
        <f t="shared" si="237"/>
        <v>8</v>
      </c>
      <c r="AI230" s="436"/>
      <c r="AJ230" s="95">
        <v>10</v>
      </c>
      <c r="AK230" s="178">
        <v>2878.9285714285738</v>
      </c>
      <c r="AL230" s="178">
        <f t="shared" si="238"/>
        <v>287.89285714285739</v>
      </c>
      <c r="AM230" s="95">
        <f t="shared" si="239"/>
        <v>4</v>
      </c>
      <c r="AN230" s="436"/>
      <c r="AO230" s="95">
        <v>10</v>
      </c>
      <c r="AP230" s="178">
        <v>2884.5454545454545</v>
      </c>
      <c r="AQ230" s="178">
        <f t="shared" si="240"/>
        <v>288.45454545454544</v>
      </c>
      <c r="AR230" s="95">
        <f t="shared" si="241"/>
        <v>2</v>
      </c>
      <c r="AS230" s="436"/>
      <c r="AT230" s="95">
        <v>10</v>
      </c>
      <c r="AU230" s="178">
        <v>2873.0434782608695</v>
      </c>
      <c r="AV230" s="178">
        <f t="shared" si="242"/>
        <v>287.30434782608694</v>
      </c>
      <c r="AW230" s="95">
        <f t="shared" si="243"/>
        <v>4</v>
      </c>
      <c r="AX230" s="436"/>
    </row>
    <row r="231" spans="2:50" hidden="1">
      <c r="B231" s="435"/>
      <c r="C231" s="95">
        <f t="shared" si="228"/>
        <v>5</v>
      </c>
      <c r="D231" s="95" t="s">
        <v>449</v>
      </c>
      <c r="E231" s="95">
        <v>10</v>
      </c>
      <c r="F231" s="95">
        <v>3000</v>
      </c>
      <c r="G231" s="178">
        <f t="shared" si="224"/>
        <v>300</v>
      </c>
      <c r="H231" s="458"/>
      <c r="I231" s="154">
        <f t="shared" ref="I231:I241" si="244">IFERROR(AVERAGE(P231,U231,Z231,AE231,AJ231,AO231,AT231),"")</f>
        <v>10</v>
      </c>
      <c r="J231" s="154">
        <f t="shared" ref="J231:J241" si="245">IFERROR(AVERAGE(Q231,V231,AA231,AF231,AK231,AP231,AU231),"")</f>
        <v>2871.9172090889479</v>
      </c>
      <c r="K231" s="155">
        <f t="shared" ref="K231:K241" si="246">IFERROR(AVERAGE(R231,W231,AB231,AG231,AL231,AQ231,AV231),"")</f>
        <v>287.19172090889481</v>
      </c>
      <c r="L231" s="449"/>
      <c r="M231" s="154">
        <f t="shared" si="229"/>
        <v>4</v>
      </c>
      <c r="N231" s="433"/>
      <c r="O231" s="433"/>
      <c r="P231" s="95">
        <v>10</v>
      </c>
      <c r="Q231" s="178">
        <v>2894.2857142857138</v>
      </c>
      <c r="R231" s="178">
        <f t="shared" si="230"/>
        <v>289.42857142857139</v>
      </c>
      <c r="S231" s="95">
        <f t="shared" si="231"/>
        <v>4</v>
      </c>
      <c r="T231" s="436"/>
      <c r="U231" s="95">
        <v>10</v>
      </c>
      <c r="V231" s="178">
        <v>2873.3333333333326</v>
      </c>
      <c r="W231" s="178">
        <f t="shared" si="232"/>
        <v>287.33333333333326</v>
      </c>
      <c r="X231" s="95">
        <f t="shared" si="233"/>
        <v>4</v>
      </c>
      <c r="Y231" s="436"/>
      <c r="Z231" s="95">
        <v>10</v>
      </c>
      <c r="AA231" s="178">
        <v>2882.0689655172396</v>
      </c>
      <c r="AB231" s="178">
        <f t="shared" si="234"/>
        <v>288.20689655172396</v>
      </c>
      <c r="AC231" s="95">
        <f t="shared" si="235"/>
        <v>4</v>
      </c>
      <c r="AD231" s="436"/>
      <c r="AE231" s="95">
        <v>10</v>
      </c>
      <c r="AF231" s="178">
        <v>2883.913043478261</v>
      </c>
      <c r="AG231" s="178">
        <f t="shared" si="236"/>
        <v>288.39130434782612</v>
      </c>
      <c r="AH231" s="95">
        <f t="shared" si="237"/>
        <v>2</v>
      </c>
      <c r="AI231" s="436"/>
      <c r="AJ231" s="95">
        <v>10</v>
      </c>
      <c r="AK231" s="178">
        <v>2853.962264150945</v>
      </c>
      <c r="AL231" s="178">
        <f t="shared" si="238"/>
        <v>285.39622641509447</v>
      </c>
      <c r="AM231" s="95">
        <f t="shared" si="239"/>
        <v>8</v>
      </c>
      <c r="AN231" s="436"/>
      <c r="AO231" s="95">
        <v>10</v>
      </c>
      <c r="AP231" s="178">
        <v>2864.9999999999995</v>
      </c>
      <c r="AQ231" s="178">
        <f t="shared" si="240"/>
        <v>286.49999999999994</v>
      </c>
      <c r="AR231" s="95">
        <f t="shared" si="241"/>
        <v>7</v>
      </c>
      <c r="AS231" s="436"/>
      <c r="AT231" s="95">
        <v>10</v>
      </c>
      <c r="AU231" s="178">
        <v>2850.8571428571436</v>
      </c>
      <c r="AV231" s="178">
        <f t="shared" si="242"/>
        <v>285.08571428571435</v>
      </c>
      <c r="AW231" s="95">
        <f t="shared" si="243"/>
        <v>8</v>
      </c>
      <c r="AX231" s="436"/>
    </row>
    <row r="232" spans="2:50" hidden="1">
      <c r="B232" s="435"/>
      <c r="C232" s="95">
        <f t="shared" si="228"/>
        <v>6</v>
      </c>
      <c r="D232" s="95" t="s">
        <v>450</v>
      </c>
      <c r="E232" s="95">
        <v>10</v>
      </c>
      <c r="F232" s="95">
        <v>3000</v>
      </c>
      <c r="G232" s="178">
        <f t="shared" si="224"/>
        <v>300</v>
      </c>
      <c r="H232" s="458"/>
      <c r="I232" s="154">
        <f t="shared" si="244"/>
        <v>10</v>
      </c>
      <c r="J232" s="154">
        <f t="shared" si="245"/>
        <v>2895.0395811085459</v>
      </c>
      <c r="K232" s="155">
        <f t="shared" si="246"/>
        <v>289.50395811085457</v>
      </c>
      <c r="L232" s="449"/>
      <c r="M232" s="154">
        <f t="shared" si="229"/>
        <v>2</v>
      </c>
      <c r="N232" s="433"/>
      <c r="O232" s="433"/>
      <c r="P232" s="95">
        <v>10</v>
      </c>
      <c r="Q232" s="178">
        <v>2912.5714285714257</v>
      </c>
      <c r="R232" s="178">
        <f t="shared" si="230"/>
        <v>291.25714285714258</v>
      </c>
      <c r="S232" s="95">
        <f t="shared" si="231"/>
        <v>2</v>
      </c>
      <c r="T232" s="436"/>
      <c r="U232" s="95">
        <v>10</v>
      </c>
      <c r="V232" s="178">
        <v>2915.9999999999973</v>
      </c>
      <c r="W232" s="178">
        <f t="shared" si="232"/>
        <v>291.59999999999974</v>
      </c>
      <c r="X232" s="95">
        <f t="shared" si="233"/>
        <v>2</v>
      </c>
      <c r="Y232" s="436"/>
      <c r="Z232" s="95">
        <v>10</v>
      </c>
      <c r="AA232" s="178">
        <v>2901.8181818181852</v>
      </c>
      <c r="AB232" s="178">
        <f t="shared" si="234"/>
        <v>290.18181818181853</v>
      </c>
      <c r="AC232" s="95">
        <f t="shared" si="235"/>
        <v>2</v>
      </c>
      <c r="AD232" s="436"/>
      <c r="AE232" s="95">
        <v>10</v>
      </c>
      <c r="AF232" s="178">
        <v>2870.7692307692323</v>
      </c>
      <c r="AG232" s="178">
        <f t="shared" si="236"/>
        <v>287.07692307692321</v>
      </c>
      <c r="AH232" s="95">
        <f t="shared" si="237"/>
        <v>4</v>
      </c>
      <c r="AI232" s="436"/>
      <c r="AJ232" s="95">
        <v>10</v>
      </c>
      <c r="AK232" s="178">
        <v>2900.6896551724158</v>
      </c>
      <c r="AL232" s="178">
        <f t="shared" si="238"/>
        <v>290.06896551724157</v>
      </c>
      <c r="AM232" s="95">
        <f t="shared" si="239"/>
        <v>2</v>
      </c>
      <c r="AN232" s="436"/>
      <c r="AO232" s="95">
        <v>10</v>
      </c>
      <c r="AP232" s="178">
        <v>2867.9999999999973</v>
      </c>
      <c r="AQ232" s="178">
        <f t="shared" si="240"/>
        <v>286.79999999999973</v>
      </c>
      <c r="AR232" s="95">
        <f t="shared" si="241"/>
        <v>5</v>
      </c>
      <c r="AS232" s="436"/>
      <c r="AT232" s="95">
        <v>10</v>
      </c>
      <c r="AU232" s="178">
        <v>2895.4285714285688</v>
      </c>
      <c r="AV232" s="178">
        <f t="shared" si="242"/>
        <v>289.54285714285686</v>
      </c>
      <c r="AW232" s="95">
        <f t="shared" si="243"/>
        <v>2</v>
      </c>
      <c r="AX232" s="436"/>
    </row>
    <row r="233" spans="2:50" hidden="1">
      <c r="B233" s="435"/>
      <c r="C233" s="95">
        <f t="shared" si="228"/>
        <v>7</v>
      </c>
      <c r="D233" s="95" t="s">
        <v>633</v>
      </c>
      <c r="E233" s="95">
        <v>8</v>
      </c>
      <c r="F233" s="95">
        <v>3000</v>
      </c>
      <c r="G233" s="178">
        <f t="shared" si="224"/>
        <v>375</v>
      </c>
      <c r="H233" s="458"/>
      <c r="I233" s="154">
        <f t="shared" si="244"/>
        <v>8</v>
      </c>
      <c r="J233" s="154">
        <f t="shared" si="245"/>
        <v>2889.3225108225092</v>
      </c>
      <c r="K233" s="155">
        <f t="shared" si="246"/>
        <v>361.16531385281365</v>
      </c>
      <c r="L233" s="449"/>
      <c r="M233" s="154">
        <f t="shared" si="229"/>
        <v>1</v>
      </c>
      <c r="N233" s="433"/>
      <c r="O233" s="433"/>
      <c r="P233" s="95">
        <v>8</v>
      </c>
      <c r="Q233" s="178">
        <v>2872.4999999999991</v>
      </c>
      <c r="R233" s="178">
        <f t="shared" si="230"/>
        <v>359.06249999999989</v>
      </c>
      <c r="S233" s="95">
        <f t="shared" si="231"/>
        <v>1</v>
      </c>
      <c r="T233" s="436"/>
      <c r="U233" s="95">
        <v>8</v>
      </c>
      <c r="V233" s="178">
        <v>2876.9999999999991</v>
      </c>
      <c r="W233" s="178">
        <f t="shared" si="232"/>
        <v>359.62499999999989</v>
      </c>
      <c r="X233" s="95">
        <f t="shared" si="233"/>
        <v>1</v>
      </c>
      <c r="Y233" s="436"/>
      <c r="Z233" s="95">
        <v>8</v>
      </c>
      <c r="AA233" s="178">
        <v>2901.6666666666642</v>
      </c>
      <c r="AB233" s="178">
        <f t="shared" si="234"/>
        <v>362.70833333333303</v>
      </c>
      <c r="AC233" s="95">
        <f t="shared" si="235"/>
        <v>1</v>
      </c>
      <c r="AD233" s="436"/>
      <c r="AE233" s="95">
        <v>8</v>
      </c>
      <c r="AF233" s="178">
        <v>2925.0000000000036</v>
      </c>
      <c r="AG233" s="178">
        <f t="shared" si="236"/>
        <v>365.62500000000045</v>
      </c>
      <c r="AH233" s="95">
        <f t="shared" si="237"/>
        <v>1</v>
      </c>
      <c r="AI233" s="436"/>
      <c r="AJ233" s="95">
        <v>8</v>
      </c>
      <c r="AK233" s="178">
        <v>2889.0909090909054</v>
      </c>
      <c r="AL233" s="178">
        <f t="shared" si="238"/>
        <v>361.13636363636317</v>
      </c>
      <c r="AM233" s="95">
        <f t="shared" si="239"/>
        <v>1</v>
      </c>
      <c r="AN233" s="436"/>
      <c r="AO233" s="95">
        <v>8</v>
      </c>
      <c r="AP233" s="178">
        <v>2900.5263157894715</v>
      </c>
      <c r="AQ233" s="178">
        <f t="shared" si="240"/>
        <v>362.56578947368394</v>
      </c>
      <c r="AR233" s="95">
        <f t="shared" si="241"/>
        <v>1</v>
      </c>
      <c r="AS233" s="436"/>
      <c r="AT233" s="95">
        <v>8</v>
      </c>
      <c r="AU233" s="178">
        <v>2859.473684210524</v>
      </c>
      <c r="AV233" s="178">
        <f t="shared" si="242"/>
        <v>357.4342105263155</v>
      </c>
      <c r="AW233" s="95">
        <f t="shared" si="243"/>
        <v>1</v>
      </c>
      <c r="AX233" s="436"/>
    </row>
    <row r="234" spans="2:50" hidden="1">
      <c r="B234" s="435"/>
      <c r="C234" s="95">
        <f t="shared" si="228"/>
        <v>8</v>
      </c>
      <c r="D234" s="95" t="s">
        <v>794</v>
      </c>
      <c r="E234" s="95">
        <v>10</v>
      </c>
      <c r="F234" s="95">
        <v>3000</v>
      </c>
      <c r="G234" s="178">
        <f t="shared" si="224"/>
        <v>300</v>
      </c>
      <c r="H234" s="458"/>
      <c r="I234" s="154">
        <f t="shared" si="244"/>
        <v>10</v>
      </c>
      <c r="J234" s="154">
        <f t="shared" si="245"/>
        <v>2871.0977559243975</v>
      </c>
      <c r="K234" s="155">
        <f t="shared" si="246"/>
        <v>287.10977559243969</v>
      </c>
      <c r="L234" s="449"/>
      <c r="M234" s="154">
        <f t="shared" si="229"/>
        <v>5</v>
      </c>
      <c r="N234" s="433"/>
      <c r="O234" s="433"/>
      <c r="P234" s="95">
        <v>10</v>
      </c>
      <c r="Q234" s="178">
        <v>2851.3846153846148</v>
      </c>
      <c r="R234" s="178">
        <f t="shared" si="230"/>
        <v>285.13846153846146</v>
      </c>
      <c r="S234" s="95">
        <f t="shared" si="231"/>
        <v>8</v>
      </c>
      <c r="T234" s="436"/>
      <c r="U234" s="95">
        <v>10</v>
      </c>
      <c r="V234" s="178">
        <v>2857.974683544302</v>
      </c>
      <c r="W234" s="178">
        <f t="shared" si="232"/>
        <v>285.79746835443018</v>
      </c>
      <c r="X234" s="95">
        <f t="shared" si="233"/>
        <v>6</v>
      </c>
      <c r="Y234" s="436"/>
      <c r="Z234" s="95">
        <v>10</v>
      </c>
      <c r="AA234" s="178">
        <v>2884.4444444444457</v>
      </c>
      <c r="AB234" s="178">
        <f t="shared" si="234"/>
        <v>288.44444444444457</v>
      </c>
      <c r="AC234" s="95">
        <f t="shared" si="235"/>
        <v>3</v>
      </c>
      <c r="AD234" s="436"/>
      <c r="AE234" s="95">
        <v>10</v>
      </c>
      <c r="AF234" s="178">
        <v>2859.2592592592582</v>
      </c>
      <c r="AG234" s="178">
        <f t="shared" si="236"/>
        <v>285.92592592592581</v>
      </c>
      <c r="AH234" s="95">
        <f t="shared" si="237"/>
        <v>6</v>
      </c>
      <c r="AI234" s="436"/>
      <c r="AJ234" s="95">
        <v>10</v>
      </c>
      <c r="AK234" s="178">
        <v>2888.9189189189201</v>
      </c>
      <c r="AL234" s="178">
        <f t="shared" si="238"/>
        <v>288.89189189189199</v>
      </c>
      <c r="AM234" s="95">
        <f t="shared" si="239"/>
        <v>3</v>
      </c>
      <c r="AN234" s="436"/>
      <c r="AO234" s="95">
        <v>10</v>
      </c>
      <c r="AP234" s="178">
        <v>2872.0879120879144</v>
      </c>
      <c r="AQ234" s="178">
        <f t="shared" si="240"/>
        <v>287.20879120879147</v>
      </c>
      <c r="AR234" s="95">
        <f t="shared" si="241"/>
        <v>3</v>
      </c>
      <c r="AS234" s="436"/>
      <c r="AT234" s="95">
        <v>10</v>
      </c>
      <c r="AU234" s="178">
        <v>2883.6144578313242</v>
      </c>
      <c r="AV234" s="178">
        <f t="shared" si="242"/>
        <v>288.36144578313241</v>
      </c>
      <c r="AW234" s="95">
        <f t="shared" si="243"/>
        <v>3</v>
      </c>
      <c r="AX234" s="436"/>
    </row>
    <row r="235" spans="2:50" hidden="1">
      <c r="B235" s="435"/>
      <c r="C235" s="95">
        <f t="shared" si="228"/>
        <v>9</v>
      </c>
      <c r="D235" s="95" t="s">
        <v>795</v>
      </c>
      <c r="E235" s="95">
        <v>11</v>
      </c>
      <c r="F235" s="95">
        <v>3000</v>
      </c>
      <c r="G235" s="178">
        <f t="shared" si="224"/>
        <v>272.72727272727275</v>
      </c>
      <c r="H235" s="458"/>
      <c r="I235" s="154">
        <f t="shared" si="244"/>
        <v>11</v>
      </c>
      <c r="J235" s="154">
        <f t="shared" si="245"/>
        <v>2867.5656425649372</v>
      </c>
      <c r="K235" s="155">
        <f t="shared" si="246"/>
        <v>260.6877856877216</v>
      </c>
      <c r="L235" s="449"/>
      <c r="M235" s="154">
        <f t="shared" si="229"/>
        <v>9</v>
      </c>
      <c r="N235" s="433"/>
      <c r="O235" s="433"/>
      <c r="P235" s="95">
        <v>11</v>
      </c>
      <c r="Q235" s="178">
        <v>2864.1818181818176</v>
      </c>
      <c r="R235" s="178">
        <f t="shared" si="230"/>
        <v>260.38016528925613</v>
      </c>
      <c r="S235" s="95">
        <f t="shared" si="231"/>
        <v>9</v>
      </c>
      <c r="T235" s="436"/>
      <c r="U235" s="95">
        <v>11</v>
      </c>
      <c r="V235" s="178">
        <v>2872.5619834710751</v>
      </c>
      <c r="W235" s="178">
        <f t="shared" si="232"/>
        <v>261.14199849737048</v>
      </c>
      <c r="X235" s="95">
        <f t="shared" si="233"/>
        <v>9</v>
      </c>
      <c r="Y235" s="436"/>
      <c r="Z235" s="95">
        <v>11</v>
      </c>
      <c r="AA235" s="178">
        <v>2869.9159663865557</v>
      </c>
      <c r="AB235" s="178">
        <f t="shared" si="234"/>
        <v>260.90145148968691</v>
      </c>
      <c r="AC235" s="95">
        <f t="shared" si="235"/>
        <v>9</v>
      </c>
      <c r="AD235" s="436"/>
      <c r="AE235" s="95">
        <v>11</v>
      </c>
      <c r="AF235" s="178">
        <v>2868.0000000000005</v>
      </c>
      <c r="AG235" s="178">
        <f t="shared" si="236"/>
        <v>260.72727272727275</v>
      </c>
      <c r="AH235" s="95">
        <f t="shared" si="237"/>
        <v>9</v>
      </c>
      <c r="AI235" s="436"/>
      <c r="AJ235" s="95">
        <v>11</v>
      </c>
      <c r="AK235" s="178">
        <v>2858.2499999999991</v>
      </c>
      <c r="AL235" s="178">
        <f t="shared" si="238"/>
        <v>259.84090909090901</v>
      </c>
      <c r="AM235" s="95">
        <f t="shared" si="239"/>
        <v>9</v>
      </c>
      <c r="AN235" s="436"/>
      <c r="AO235" s="95">
        <v>11</v>
      </c>
      <c r="AP235" s="178">
        <v>2867.339449541284</v>
      </c>
      <c r="AQ235" s="178">
        <f t="shared" si="240"/>
        <v>260.66722268557129</v>
      </c>
      <c r="AR235" s="95">
        <f t="shared" si="241"/>
        <v>9</v>
      </c>
      <c r="AS235" s="436"/>
      <c r="AT235" s="95">
        <v>11</v>
      </c>
      <c r="AU235" s="178">
        <v>2872.7102803738312</v>
      </c>
      <c r="AV235" s="178">
        <f t="shared" si="242"/>
        <v>261.15548003398465</v>
      </c>
      <c r="AW235" s="95">
        <f t="shared" si="243"/>
        <v>9</v>
      </c>
      <c r="AX235" s="436"/>
    </row>
    <row r="236" spans="2:50" hidden="1">
      <c r="B236" s="435"/>
      <c r="C236" s="95">
        <f t="shared" si="228"/>
        <v>10</v>
      </c>
      <c r="D236" s="95"/>
      <c r="E236" s="95"/>
      <c r="F236" s="95"/>
      <c r="G236" s="95"/>
      <c r="H236" s="458"/>
      <c r="I236" s="154" t="str">
        <f t="shared" si="244"/>
        <v/>
      </c>
      <c r="J236" s="154" t="str">
        <f t="shared" si="245"/>
        <v/>
      </c>
      <c r="K236" s="155" t="str">
        <f t="shared" si="246"/>
        <v/>
      </c>
      <c r="L236" s="449"/>
      <c r="M236" s="154" t="str">
        <f t="shared" si="229"/>
        <v/>
      </c>
      <c r="N236" s="433"/>
      <c r="O236" s="433"/>
      <c r="P236" s="95"/>
      <c r="Q236" s="178"/>
      <c r="R236" s="178" t="str">
        <f t="shared" si="230"/>
        <v/>
      </c>
      <c r="S236" s="95" t="str">
        <f t="shared" si="231"/>
        <v/>
      </c>
      <c r="T236" s="436"/>
      <c r="U236" s="95"/>
      <c r="V236" s="178"/>
      <c r="W236" s="178" t="str">
        <f t="shared" si="232"/>
        <v/>
      </c>
      <c r="X236" s="95" t="str">
        <f t="shared" si="233"/>
        <v/>
      </c>
      <c r="Y236" s="436"/>
      <c r="Z236" s="95"/>
      <c r="AA236" s="178"/>
      <c r="AB236" s="178" t="str">
        <f t="shared" si="234"/>
        <v/>
      </c>
      <c r="AC236" s="95" t="str">
        <f t="shared" si="235"/>
        <v/>
      </c>
      <c r="AD236" s="436"/>
      <c r="AE236" s="95"/>
      <c r="AF236" s="178"/>
      <c r="AG236" s="178" t="str">
        <f t="shared" si="236"/>
        <v/>
      </c>
      <c r="AH236" s="95" t="str">
        <f t="shared" si="237"/>
        <v/>
      </c>
      <c r="AI236" s="436"/>
      <c r="AJ236" s="95"/>
      <c r="AK236" s="178"/>
      <c r="AL236" s="178" t="str">
        <f t="shared" si="238"/>
        <v/>
      </c>
      <c r="AM236" s="95" t="str">
        <f t="shared" si="239"/>
        <v/>
      </c>
      <c r="AN236" s="436"/>
      <c r="AO236" s="95"/>
      <c r="AP236" s="178"/>
      <c r="AQ236" s="178" t="str">
        <f t="shared" si="240"/>
        <v/>
      </c>
      <c r="AR236" s="95" t="str">
        <f t="shared" si="241"/>
        <v/>
      </c>
      <c r="AS236" s="436"/>
      <c r="AT236" s="95"/>
      <c r="AU236" s="178"/>
      <c r="AV236" s="178" t="str">
        <f t="shared" si="242"/>
        <v/>
      </c>
      <c r="AW236" s="95" t="str">
        <f t="shared" si="243"/>
        <v/>
      </c>
      <c r="AX236" s="436"/>
    </row>
    <row r="237" spans="2:50" hidden="1">
      <c r="B237" s="435"/>
      <c r="C237" s="95">
        <f t="shared" si="228"/>
        <v>11</v>
      </c>
      <c r="D237" s="95"/>
      <c r="E237" s="95"/>
      <c r="F237" s="95"/>
      <c r="G237" s="95"/>
      <c r="H237" s="458"/>
      <c r="I237" s="154" t="str">
        <f t="shared" si="244"/>
        <v/>
      </c>
      <c r="J237" s="154" t="str">
        <f t="shared" si="245"/>
        <v/>
      </c>
      <c r="K237" s="155" t="str">
        <f t="shared" si="246"/>
        <v/>
      </c>
      <c r="L237" s="449"/>
      <c r="M237" s="154" t="str">
        <f t="shared" si="229"/>
        <v/>
      </c>
      <c r="N237" s="433"/>
      <c r="O237" s="433"/>
      <c r="P237" s="95"/>
      <c r="Q237" s="178"/>
      <c r="R237" s="178" t="str">
        <f t="shared" si="230"/>
        <v/>
      </c>
      <c r="S237" s="95" t="str">
        <f t="shared" si="231"/>
        <v/>
      </c>
      <c r="T237" s="436"/>
      <c r="U237" s="95"/>
      <c r="V237" s="178"/>
      <c r="W237" s="178" t="str">
        <f t="shared" si="232"/>
        <v/>
      </c>
      <c r="X237" s="95" t="str">
        <f t="shared" si="233"/>
        <v/>
      </c>
      <c r="Y237" s="436"/>
      <c r="Z237" s="95"/>
      <c r="AA237" s="178"/>
      <c r="AB237" s="178" t="str">
        <f t="shared" si="234"/>
        <v/>
      </c>
      <c r="AC237" s="95" t="str">
        <f t="shared" si="235"/>
        <v/>
      </c>
      <c r="AD237" s="436"/>
      <c r="AE237" s="95"/>
      <c r="AF237" s="178"/>
      <c r="AG237" s="178" t="str">
        <f t="shared" si="236"/>
        <v/>
      </c>
      <c r="AH237" s="95" t="str">
        <f t="shared" si="237"/>
        <v/>
      </c>
      <c r="AI237" s="436"/>
      <c r="AJ237" s="95"/>
      <c r="AK237" s="178"/>
      <c r="AL237" s="178" t="str">
        <f t="shared" si="238"/>
        <v/>
      </c>
      <c r="AM237" s="95" t="str">
        <f t="shared" si="239"/>
        <v/>
      </c>
      <c r="AN237" s="436"/>
      <c r="AO237" s="95"/>
      <c r="AP237" s="178"/>
      <c r="AQ237" s="178" t="str">
        <f t="shared" si="240"/>
        <v/>
      </c>
      <c r="AR237" s="95" t="str">
        <f t="shared" si="241"/>
        <v/>
      </c>
      <c r="AS237" s="436"/>
      <c r="AT237" s="95"/>
      <c r="AU237" s="178"/>
      <c r="AV237" s="178" t="str">
        <f t="shared" si="242"/>
        <v/>
      </c>
      <c r="AW237" s="95" t="str">
        <f t="shared" si="243"/>
        <v/>
      </c>
      <c r="AX237" s="436"/>
    </row>
    <row r="238" spans="2:50" hidden="1">
      <c r="B238" s="435"/>
      <c r="C238" s="95">
        <f t="shared" si="228"/>
        <v>12</v>
      </c>
      <c r="D238" s="95"/>
      <c r="E238" s="95"/>
      <c r="F238" s="95"/>
      <c r="G238" s="95"/>
      <c r="H238" s="458"/>
      <c r="I238" s="154" t="str">
        <f t="shared" si="244"/>
        <v/>
      </c>
      <c r="J238" s="154" t="str">
        <f t="shared" si="245"/>
        <v/>
      </c>
      <c r="K238" s="155" t="str">
        <f t="shared" si="246"/>
        <v/>
      </c>
      <c r="L238" s="449"/>
      <c r="M238" s="154" t="str">
        <f t="shared" si="229"/>
        <v/>
      </c>
      <c r="N238" s="433"/>
      <c r="O238" s="433"/>
      <c r="P238" s="95"/>
      <c r="Q238" s="178"/>
      <c r="R238" s="178" t="str">
        <f t="shared" si="230"/>
        <v/>
      </c>
      <c r="S238" s="95" t="str">
        <f t="shared" si="231"/>
        <v/>
      </c>
      <c r="T238" s="436"/>
      <c r="U238" s="95"/>
      <c r="V238" s="178"/>
      <c r="W238" s="178" t="str">
        <f t="shared" si="232"/>
        <v/>
      </c>
      <c r="X238" s="95" t="str">
        <f t="shared" si="233"/>
        <v/>
      </c>
      <c r="Y238" s="436"/>
      <c r="Z238" s="95"/>
      <c r="AA238" s="178"/>
      <c r="AB238" s="178" t="str">
        <f t="shared" si="234"/>
        <v/>
      </c>
      <c r="AC238" s="95" t="str">
        <f t="shared" si="235"/>
        <v/>
      </c>
      <c r="AD238" s="436"/>
      <c r="AE238" s="95"/>
      <c r="AF238" s="178"/>
      <c r="AG238" s="178" t="str">
        <f t="shared" si="236"/>
        <v/>
      </c>
      <c r="AH238" s="95" t="str">
        <f t="shared" si="237"/>
        <v/>
      </c>
      <c r="AI238" s="436"/>
      <c r="AJ238" s="95"/>
      <c r="AK238" s="178"/>
      <c r="AL238" s="178" t="str">
        <f t="shared" si="238"/>
        <v/>
      </c>
      <c r="AM238" s="95" t="str">
        <f t="shared" si="239"/>
        <v/>
      </c>
      <c r="AN238" s="436"/>
      <c r="AO238" s="95"/>
      <c r="AP238" s="178"/>
      <c r="AQ238" s="178" t="str">
        <f t="shared" si="240"/>
        <v/>
      </c>
      <c r="AR238" s="95" t="str">
        <f t="shared" si="241"/>
        <v/>
      </c>
      <c r="AS238" s="436"/>
      <c r="AT238" s="95"/>
      <c r="AU238" s="178"/>
      <c r="AV238" s="178" t="str">
        <f t="shared" si="242"/>
        <v/>
      </c>
      <c r="AW238" s="95" t="str">
        <f t="shared" si="243"/>
        <v/>
      </c>
      <c r="AX238" s="436"/>
    </row>
    <row r="239" spans="2:50" hidden="1">
      <c r="B239" s="435"/>
      <c r="C239" s="95">
        <f t="shared" si="228"/>
        <v>13</v>
      </c>
      <c r="D239" s="95"/>
      <c r="E239" s="95"/>
      <c r="F239" s="95"/>
      <c r="G239" s="95"/>
      <c r="H239" s="458"/>
      <c r="I239" s="154" t="str">
        <f t="shared" si="244"/>
        <v/>
      </c>
      <c r="J239" s="154" t="str">
        <f t="shared" si="245"/>
        <v/>
      </c>
      <c r="K239" s="155" t="str">
        <f t="shared" si="246"/>
        <v/>
      </c>
      <c r="L239" s="449"/>
      <c r="M239" s="154" t="str">
        <f t="shared" si="229"/>
        <v/>
      </c>
      <c r="N239" s="433"/>
      <c r="O239" s="433"/>
      <c r="P239" s="95"/>
      <c r="Q239" s="178"/>
      <c r="R239" s="178" t="str">
        <f t="shared" si="230"/>
        <v/>
      </c>
      <c r="S239" s="95" t="str">
        <f t="shared" si="231"/>
        <v/>
      </c>
      <c r="T239" s="436"/>
      <c r="U239" s="95"/>
      <c r="V239" s="178"/>
      <c r="W239" s="178" t="str">
        <f t="shared" si="232"/>
        <v/>
      </c>
      <c r="X239" s="95" t="str">
        <f t="shared" si="233"/>
        <v/>
      </c>
      <c r="Y239" s="436"/>
      <c r="Z239" s="95"/>
      <c r="AA239" s="178"/>
      <c r="AB239" s="178" t="str">
        <f t="shared" si="234"/>
        <v/>
      </c>
      <c r="AC239" s="95" t="str">
        <f t="shared" si="235"/>
        <v/>
      </c>
      <c r="AD239" s="436"/>
      <c r="AE239" s="95"/>
      <c r="AF239" s="178"/>
      <c r="AG239" s="178" t="str">
        <f t="shared" si="236"/>
        <v/>
      </c>
      <c r="AH239" s="95" t="str">
        <f t="shared" si="237"/>
        <v/>
      </c>
      <c r="AI239" s="436"/>
      <c r="AJ239" s="95"/>
      <c r="AK239" s="178"/>
      <c r="AL239" s="178" t="str">
        <f t="shared" si="238"/>
        <v/>
      </c>
      <c r="AM239" s="95" t="str">
        <f t="shared" si="239"/>
        <v/>
      </c>
      <c r="AN239" s="436"/>
      <c r="AO239" s="95"/>
      <c r="AP239" s="178"/>
      <c r="AQ239" s="178" t="str">
        <f t="shared" si="240"/>
        <v/>
      </c>
      <c r="AR239" s="95" t="str">
        <f t="shared" si="241"/>
        <v/>
      </c>
      <c r="AS239" s="436"/>
      <c r="AT239" s="95"/>
      <c r="AU239" s="178"/>
      <c r="AV239" s="178" t="str">
        <f t="shared" si="242"/>
        <v/>
      </c>
      <c r="AW239" s="95" t="str">
        <f t="shared" si="243"/>
        <v/>
      </c>
      <c r="AX239" s="436"/>
    </row>
    <row r="240" spans="2:50" hidden="1">
      <c r="B240" s="435"/>
      <c r="C240" s="95">
        <f t="shared" si="228"/>
        <v>14</v>
      </c>
      <c r="D240" s="95"/>
      <c r="E240" s="95"/>
      <c r="F240" s="95"/>
      <c r="G240" s="95"/>
      <c r="H240" s="458"/>
      <c r="I240" s="154" t="str">
        <f t="shared" si="244"/>
        <v/>
      </c>
      <c r="J240" s="154" t="str">
        <f t="shared" si="245"/>
        <v/>
      </c>
      <c r="K240" s="155" t="str">
        <f t="shared" si="246"/>
        <v/>
      </c>
      <c r="L240" s="449"/>
      <c r="M240" s="154" t="str">
        <f t="shared" si="229"/>
        <v/>
      </c>
      <c r="N240" s="433"/>
      <c r="O240" s="433"/>
      <c r="P240" s="95"/>
      <c r="Q240" s="178"/>
      <c r="R240" s="178" t="str">
        <f t="shared" si="230"/>
        <v/>
      </c>
      <c r="S240" s="95" t="str">
        <f t="shared" si="231"/>
        <v/>
      </c>
      <c r="T240" s="436"/>
      <c r="U240" s="95"/>
      <c r="V240" s="178"/>
      <c r="W240" s="178" t="str">
        <f t="shared" si="232"/>
        <v/>
      </c>
      <c r="X240" s="95" t="str">
        <f t="shared" si="233"/>
        <v/>
      </c>
      <c r="Y240" s="436"/>
      <c r="Z240" s="95"/>
      <c r="AA240" s="178"/>
      <c r="AB240" s="178" t="str">
        <f t="shared" si="234"/>
        <v/>
      </c>
      <c r="AC240" s="95" t="str">
        <f t="shared" si="235"/>
        <v/>
      </c>
      <c r="AD240" s="436"/>
      <c r="AE240" s="95"/>
      <c r="AF240" s="178"/>
      <c r="AG240" s="178" t="str">
        <f t="shared" si="236"/>
        <v/>
      </c>
      <c r="AH240" s="95" t="str">
        <f t="shared" si="237"/>
        <v/>
      </c>
      <c r="AI240" s="436"/>
      <c r="AJ240" s="95"/>
      <c r="AK240" s="178"/>
      <c r="AL240" s="178" t="str">
        <f t="shared" si="238"/>
        <v/>
      </c>
      <c r="AM240" s="95" t="str">
        <f t="shared" si="239"/>
        <v/>
      </c>
      <c r="AN240" s="436"/>
      <c r="AO240" s="95"/>
      <c r="AP240" s="178"/>
      <c r="AQ240" s="178" t="str">
        <f t="shared" si="240"/>
        <v/>
      </c>
      <c r="AR240" s="95" t="str">
        <f t="shared" si="241"/>
        <v/>
      </c>
      <c r="AS240" s="436"/>
      <c r="AT240" s="95"/>
      <c r="AU240" s="178"/>
      <c r="AV240" s="178" t="str">
        <f t="shared" si="242"/>
        <v/>
      </c>
      <c r="AW240" s="95" t="str">
        <f t="shared" si="243"/>
        <v/>
      </c>
      <c r="AX240" s="436"/>
    </row>
    <row r="241" spans="2:50" hidden="1">
      <c r="B241" s="435"/>
      <c r="C241" s="95">
        <f t="shared" si="228"/>
        <v>15</v>
      </c>
      <c r="D241" s="95"/>
      <c r="E241" s="95"/>
      <c r="F241" s="95"/>
      <c r="G241" s="95"/>
      <c r="H241" s="459"/>
      <c r="I241" s="154" t="str">
        <f t="shared" si="244"/>
        <v/>
      </c>
      <c r="J241" s="154" t="str">
        <f t="shared" si="245"/>
        <v/>
      </c>
      <c r="K241" s="155" t="str">
        <f t="shared" si="246"/>
        <v/>
      </c>
      <c r="L241" s="449"/>
      <c r="M241" s="154" t="str">
        <f t="shared" si="229"/>
        <v/>
      </c>
      <c r="N241" s="433"/>
      <c r="O241" s="433"/>
      <c r="P241" s="95"/>
      <c r="Q241" s="178"/>
      <c r="R241" s="178" t="str">
        <f t="shared" si="230"/>
        <v/>
      </c>
      <c r="S241" s="95" t="str">
        <f t="shared" si="231"/>
        <v/>
      </c>
      <c r="T241" s="436"/>
      <c r="U241" s="95"/>
      <c r="V241" s="178"/>
      <c r="W241" s="178" t="str">
        <f t="shared" si="232"/>
        <v/>
      </c>
      <c r="X241" s="95" t="str">
        <f t="shared" si="233"/>
        <v/>
      </c>
      <c r="Y241" s="436"/>
      <c r="Z241" s="95"/>
      <c r="AA241" s="178"/>
      <c r="AB241" s="178" t="str">
        <f t="shared" si="234"/>
        <v/>
      </c>
      <c r="AC241" s="95" t="str">
        <f t="shared" si="235"/>
        <v/>
      </c>
      <c r="AD241" s="436"/>
      <c r="AE241" s="95"/>
      <c r="AF241" s="178"/>
      <c r="AG241" s="178" t="str">
        <f t="shared" si="236"/>
        <v/>
      </c>
      <c r="AH241" s="95" t="str">
        <f t="shared" si="237"/>
        <v/>
      </c>
      <c r="AI241" s="436"/>
      <c r="AJ241" s="95"/>
      <c r="AK241" s="178"/>
      <c r="AL241" s="178" t="str">
        <f t="shared" si="238"/>
        <v/>
      </c>
      <c r="AM241" s="95" t="str">
        <f t="shared" si="239"/>
        <v/>
      </c>
      <c r="AN241" s="436"/>
      <c r="AO241" s="95"/>
      <c r="AP241" s="178"/>
      <c r="AQ241" s="178" t="str">
        <f t="shared" si="240"/>
        <v/>
      </c>
      <c r="AR241" s="95" t="str">
        <f t="shared" si="241"/>
        <v/>
      </c>
      <c r="AS241" s="436"/>
      <c r="AT241" s="95"/>
      <c r="AU241" s="178"/>
      <c r="AV241" s="178" t="str">
        <f t="shared" si="242"/>
        <v/>
      </c>
      <c r="AW241" s="95" t="str">
        <f t="shared" si="243"/>
        <v/>
      </c>
      <c r="AX241" s="436"/>
    </row>
    <row r="242" spans="2:50" ht="15.75" hidden="1">
      <c r="B242" s="443" t="s">
        <v>167</v>
      </c>
      <c r="C242" s="444"/>
      <c r="D242" s="444"/>
      <c r="E242" s="444"/>
      <c r="F242" s="444"/>
      <c r="G242" s="444"/>
      <c r="H242" s="444"/>
      <c r="I242" s="151"/>
      <c r="J242" s="151"/>
      <c r="K242" s="151"/>
      <c r="L242" s="151"/>
      <c r="M242" s="151"/>
      <c r="N242" s="433" t="s">
        <v>159</v>
      </c>
      <c r="O242" s="446" t="s">
        <v>106</v>
      </c>
      <c r="P242" s="448">
        <f>AT222+1</f>
        <v>45951</v>
      </c>
      <c r="Q242" s="435"/>
      <c r="R242" s="435"/>
      <c r="S242" s="435"/>
      <c r="T242" s="435"/>
      <c r="U242" s="448">
        <f>P242+1</f>
        <v>45952</v>
      </c>
      <c r="V242" s="435"/>
      <c r="W242" s="435"/>
      <c r="X242" s="435"/>
      <c r="Y242" s="435"/>
      <c r="Z242" s="448">
        <f>U242+1</f>
        <v>45953</v>
      </c>
      <c r="AA242" s="435"/>
      <c r="AB242" s="435"/>
      <c r="AC242" s="435"/>
      <c r="AD242" s="435"/>
      <c r="AE242" s="448">
        <f>Z242+1</f>
        <v>45954</v>
      </c>
      <c r="AF242" s="435"/>
      <c r="AG242" s="435"/>
      <c r="AH242" s="435"/>
      <c r="AI242" s="435"/>
      <c r="AJ242" s="448">
        <f>AE242+1</f>
        <v>45955</v>
      </c>
      <c r="AK242" s="435"/>
      <c r="AL242" s="435"/>
      <c r="AM242" s="435"/>
      <c r="AN242" s="435"/>
      <c r="AO242" s="448">
        <f>AJ242+1</f>
        <v>45956</v>
      </c>
      <c r="AP242" s="435"/>
      <c r="AQ242" s="435"/>
      <c r="AR242" s="435"/>
      <c r="AS242" s="435"/>
      <c r="AT242" s="448">
        <f>AO242+1</f>
        <v>45957</v>
      </c>
      <c r="AU242" s="435"/>
      <c r="AV242" s="435"/>
      <c r="AW242" s="435"/>
      <c r="AX242" s="435"/>
    </row>
    <row r="243" spans="2:50" ht="15.75" hidden="1">
      <c r="B243" s="445"/>
      <c r="C243" s="445"/>
      <c r="D243" s="445"/>
      <c r="E243" s="445"/>
      <c r="F243" s="445"/>
      <c r="G243" s="445"/>
      <c r="H243" s="445"/>
      <c r="I243" s="151"/>
      <c r="J243" s="151"/>
      <c r="K243" s="151"/>
      <c r="L243" s="151"/>
      <c r="M243" s="151"/>
      <c r="N243" s="433"/>
      <c r="O243" s="447"/>
      <c r="P243" s="448" t="s">
        <v>120</v>
      </c>
      <c r="Q243" s="435"/>
      <c r="R243" s="435"/>
      <c r="S243" s="435"/>
      <c r="T243" s="435"/>
      <c r="U243" s="448" t="s">
        <v>114</v>
      </c>
      <c r="V243" s="435"/>
      <c r="W243" s="435"/>
      <c r="X243" s="435"/>
      <c r="Y243" s="435"/>
      <c r="Z243" s="448" t="s">
        <v>115</v>
      </c>
      <c r="AA243" s="435"/>
      <c r="AB243" s="435"/>
      <c r="AC243" s="435"/>
      <c r="AD243" s="435"/>
      <c r="AE243" s="448" t="s">
        <v>116</v>
      </c>
      <c r="AF243" s="435"/>
      <c r="AG243" s="435"/>
      <c r="AH243" s="435"/>
      <c r="AI243" s="435"/>
      <c r="AJ243" s="448" t="s">
        <v>117</v>
      </c>
      <c r="AK243" s="435"/>
      <c r="AL243" s="435"/>
      <c r="AM243" s="435"/>
      <c r="AN243" s="435"/>
      <c r="AO243" s="448" t="s">
        <v>118</v>
      </c>
      <c r="AP243" s="435"/>
      <c r="AQ243" s="435"/>
      <c r="AR243" s="435"/>
      <c r="AS243" s="435"/>
      <c r="AT243" s="448" t="s">
        <v>119</v>
      </c>
      <c r="AU243" s="435"/>
      <c r="AV243" s="435"/>
      <c r="AW243" s="435"/>
      <c r="AX243" s="435"/>
    </row>
    <row r="244" spans="2:50" hidden="1">
      <c r="B244" s="433" t="s">
        <v>155</v>
      </c>
      <c r="C244" s="433" t="s">
        <v>147</v>
      </c>
      <c r="D244" s="433"/>
      <c r="E244" s="433" t="s">
        <v>149</v>
      </c>
      <c r="F244" s="433"/>
      <c r="G244" s="433"/>
      <c r="H244" s="440" t="s">
        <v>156</v>
      </c>
      <c r="I244" s="434" t="s">
        <v>225</v>
      </c>
      <c r="J244" s="434"/>
      <c r="K244" s="434"/>
      <c r="L244" s="434" t="s">
        <v>156</v>
      </c>
      <c r="M244" s="434" t="s">
        <v>168</v>
      </c>
      <c r="N244" s="433"/>
      <c r="O244" s="433" t="s">
        <v>158</v>
      </c>
      <c r="P244" s="430" t="s">
        <v>152</v>
      </c>
      <c r="Q244" s="431"/>
      <c r="R244" s="431"/>
      <c r="S244" s="432"/>
      <c r="T244" s="433" t="s">
        <v>156</v>
      </c>
      <c r="U244" s="430" t="s">
        <v>152</v>
      </c>
      <c r="V244" s="431"/>
      <c r="W244" s="431"/>
      <c r="X244" s="432"/>
      <c r="Y244" s="433" t="s">
        <v>156</v>
      </c>
      <c r="Z244" s="430" t="s">
        <v>152</v>
      </c>
      <c r="AA244" s="431"/>
      <c r="AB244" s="431"/>
      <c r="AC244" s="432"/>
      <c r="AD244" s="433" t="s">
        <v>156</v>
      </c>
      <c r="AE244" s="430" t="s">
        <v>152</v>
      </c>
      <c r="AF244" s="431"/>
      <c r="AG244" s="431"/>
      <c r="AH244" s="432"/>
      <c r="AI244" s="433" t="s">
        <v>156</v>
      </c>
      <c r="AJ244" s="430" t="s">
        <v>152</v>
      </c>
      <c r="AK244" s="431"/>
      <c r="AL244" s="431"/>
      <c r="AM244" s="432"/>
      <c r="AN244" s="433" t="s">
        <v>156</v>
      </c>
      <c r="AO244" s="430" t="s">
        <v>152</v>
      </c>
      <c r="AP244" s="431"/>
      <c r="AQ244" s="431"/>
      <c r="AR244" s="432"/>
      <c r="AS244" s="433" t="s">
        <v>156</v>
      </c>
      <c r="AT244" s="430" t="s">
        <v>152</v>
      </c>
      <c r="AU244" s="431"/>
      <c r="AV244" s="431"/>
      <c r="AW244" s="432"/>
      <c r="AX244" s="433" t="s">
        <v>156</v>
      </c>
    </row>
    <row r="245" spans="2:50" hidden="1">
      <c r="B245" s="433"/>
      <c r="C245" s="433"/>
      <c r="D245" s="433"/>
      <c r="E245" s="433" t="s">
        <v>148</v>
      </c>
      <c r="F245" s="433"/>
      <c r="G245" s="433"/>
      <c r="H245" s="441"/>
      <c r="I245" s="434" t="s">
        <v>148</v>
      </c>
      <c r="J245" s="434"/>
      <c r="K245" s="434"/>
      <c r="L245" s="434"/>
      <c r="M245" s="434"/>
      <c r="N245" s="433"/>
      <c r="O245" s="433"/>
      <c r="P245" s="430" t="s">
        <v>153</v>
      </c>
      <c r="Q245" s="431"/>
      <c r="R245" s="431"/>
      <c r="S245" s="432"/>
      <c r="T245" s="433"/>
      <c r="U245" s="430" t="s">
        <v>153</v>
      </c>
      <c r="V245" s="431"/>
      <c r="W245" s="431"/>
      <c r="X245" s="432"/>
      <c r="Y245" s="433"/>
      <c r="Z245" s="430" t="s">
        <v>153</v>
      </c>
      <c r="AA245" s="431"/>
      <c r="AB245" s="431"/>
      <c r="AC245" s="432"/>
      <c r="AD245" s="433"/>
      <c r="AE245" s="430" t="s">
        <v>153</v>
      </c>
      <c r="AF245" s="431"/>
      <c r="AG245" s="431"/>
      <c r="AH245" s="432"/>
      <c r="AI245" s="433"/>
      <c r="AJ245" s="430" t="s">
        <v>153</v>
      </c>
      <c r="AK245" s="431"/>
      <c r="AL245" s="431"/>
      <c r="AM245" s="432"/>
      <c r="AN245" s="433"/>
      <c r="AO245" s="430" t="s">
        <v>153</v>
      </c>
      <c r="AP245" s="431"/>
      <c r="AQ245" s="431"/>
      <c r="AR245" s="432"/>
      <c r="AS245" s="433"/>
      <c r="AT245" s="430" t="s">
        <v>153</v>
      </c>
      <c r="AU245" s="431"/>
      <c r="AV245" s="431"/>
      <c r="AW245" s="432"/>
      <c r="AX245" s="433"/>
    </row>
    <row r="246" spans="2:50" hidden="1">
      <c r="B246" s="433"/>
      <c r="C246" s="433"/>
      <c r="D246" s="433"/>
      <c r="E246" s="94" t="s">
        <v>150</v>
      </c>
      <c r="F246" s="94" t="s">
        <v>151</v>
      </c>
      <c r="G246" s="94" t="s">
        <v>154</v>
      </c>
      <c r="H246" s="442"/>
      <c r="I246" s="153" t="s">
        <v>150</v>
      </c>
      <c r="J246" s="153" t="s">
        <v>151</v>
      </c>
      <c r="K246" s="153" t="s">
        <v>154</v>
      </c>
      <c r="L246" s="434"/>
      <c r="M246" s="434"/>
      <c r="N246" s="433"/>
      <c r="O246" s="433"/>
      <c r="P246" s="94" t="s">
        <v>150</v>
      </c>
      <c r="Q246" s="94" t="s">
        <v>151</v>
      </c>
      <c r="R246" s="94" t="s">
        <v>154</v>
      </c>
      <c r="S246" s="94" t="s">
        <v>168</v>
      </c>
      <c r="T246" s="433"/>
      <c r="U246" s="94" t="s">
        <v>150</v>
      </c>
      <c r="V246" s="94" t="s">
        <v>151</v>
      </c>
      <c r="W246" s="94" t="s">
        <v>154</v>
      </c>
      <c r="X246" s="94" t="s">
        <v>168</v>
      </c>
      <c r="Y246" s="433"/>
      <c r="Z246" s="94" t="s">
        <v>150</v>
      </c>
      <c r="AA246" s="94" t="s">
        <v>151</v>
      </c>
      <c r="AB246" s="94" t="s">
        <v>154</v>
      </c>
      <c r="AC246" s="94" t="s">
        <v>168</v>
      </c>
      <c r="AD246" s="43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3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3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3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33"/>
    </row>
    <row r="247" spans="2:50" hidden="1">
      <c r="B247" s="435" t="s">
        <v>235</v>
      </c>
      <c r="C247" s="95">
        <f>C227</f>
        <v>1</v>
      </c>
      <c r="D247" s="95" t="s">
        <v>443</v>
      </c>
      <c r="E247" s="95">
        <v>10</v>
      </c>
      <c r="F247" s="95">
        <v>3000</v>
      </c>
      <c r="G247" s="178">
        <f t="shared" ref="G247:G255" si="247">F247/E247</f>
        <v>300</v>
      </c>
      <c r="H247" s="457">
        <f>AVERAGE(G247:G261)</f>
        <v>305.30303030303031</v>
      </c>
      <c r="I247" s="154">
        <f t="shared" ref="I247:I249" si="248">IFERROR(AVERAGE(P247,U247,Z247,AE247,AJ247,AO247,AT247),"")</f>
        <v>10</v>
      </c>
      <c r="J247" s="154">
        <f t="shared" ref="J247:J249" si="249">IFERROR(AVERAGE(Q247,V247,AA247,AF247,AK247,AP247,AU247),"")</f>
        <v>2862.4170625993765</v>
      </c>
      <c r="K247" s="155">
        <f t="shared" ref="K247:K249" si="250">IFERROR(AVERAGE(R247,W247,AB247,AG247,AL247,AQ247,AV247),"")</f>
        <v>286.24170625993764</v>
      </c>
      <c r="L247" s="449">
        <f>IFERROR(AVERAGE(K247:K261),"-")</f>
        <v>292.61643211624443</v>
      </c>
      <c r="M247" s="154">
        <f>IFERROR(RANK(K247, K$247:K$261),"")</f>
        <v>8</v>
      </c>
      <c r="N247" s="433"/>
      <c r="O247" s="433"/>
      <c r="P247" s="95">
        <v>10</v>
      </c>
      <c r="Q247" s="178">
        <v>2865.1948051948052</v>
      </c>
      <c r="R247" s="178">
        <f>IFERROR(Q247/P247,"")</f>
        <v>286.51948051948051</v>
      </c>
      <c r="S247" s="95">
        <f>IFERROR(RANK(R247, R$247:R$261),"")</f>
        <v>4</v>
      </c>
      <c r="T247" s="436">
        <f>AVERAGE(R247:R261)</f>
        <v>292.41370848104339</v>
      </c>
      <c r="U247" s="95">
        <v>10</v>
      </c>
      <c r="V247" s="178">
        <v>2858.6301369863022</v>
      </c>
      <c r="W247" s="178">
        <f>IFERROR(V247/U247,"")</f>
        <v>285.8630136986302</v>
      </c>
      <c r="X247" s="95">
        <f>IFERROR(RANK(W247, W$247:W$261),"")</f>
        <v>7</v>
      </c>
      <c r="Y247" s="436">
        <f>AVERAGE(W247:W261)</f>
        <v>292.26408598222196</v>
      </c>
      <c r="Z247" s="95">
        <v>10</v>
      </c>
      <c r="AA247" s="178">
        <v>2858.3999999999992</v>
      </c>
      <c r="AB247" s="178">
        <f>IFERROR(AA247/Z247,"")</f>
        <v>285.83999999999992</v>
      </c>
      <c r="AC247" s="95">
        <f>IFERROR(RANK(AB247, AB$247:AB$261),"")</f>
        <v>8</v>
      </c>
      <c r="AD247" s="436">
        <f>AVERAGE(AB247:AB261)</f>
        <v>292.17945182358716</v>
      </c>
      <c r="AE247" s="95">
        <v>10</v>
      </c>
      <c r="AF247" s="178">
        <v>2861.0526315789471</v>
      </c>
      <c r="AG247" s="178">
        <f>IFERROR(AF247/AE247,"")</f>
        <v>286.10526315789468</v>
      </c>
      <c r="AH247" s="95">
        <f>IFERROR(RANK(AG247, AG$247:AG$261),"")</f>
        <v>8</v>
      </c>
      <c r="AI247" s="436">
        <f>AVERAGE(AG247:AG261)</f>
        <v>293.03546756700194</v>
      </c>
      <c r="AJ247" s="95">
        <v>10</v>
      </c>
      <c r="AK247" s="178">
        <v>2874.1576086956529</v>
      </c>
      <c r="AL247" s="178">
        <f>IFERROR(AK247/AJ247,"")</f>
        <v>287.4157608695653</v>
      </c>
      <c r="AM247" s="95">
        <f>IFERROR(RANK(AL247, AL$247:AL$261),"")</f>
        <v>3</v>
      </c>
      <c r="AN247" s="436">
        <f>AVERAGE(AL247:AL261)</f>
        <v>291.74201321362494</v>
      </c>
      <c r="AO247" s="95">
        <v>10</v>
      </c>
      <c r="AP247" s="178">
        <v>2864.8258706467641</v>
      </c>
      <c r="AQ247" s="178">
        <f>IFERROR(AP247/AO247,"")</f>
        <v>286.48258706467641</v>
      </c>
      <c r="AR247" s="95">
        <f>IFERROR(RANK(AQ247, AQ$247:AQ$261),"")</f>
        <v>7</v>
      </c>
      <c r="AS247" s="436">
        <f>AVERAGE(AQ247:AQ261)</f>
        <v>293.6601559924834</v>
      </c>
      <c r="AT247" s="95">
        <v>10</v>
      </c>
      <c r="AU247" s="178">
        <v>2854.6583850931679</v>
      </c>
      <c r="AV247" s="178">
        <f>IFERROR(AU247/AT247,"")</f>
        <v>285.46583850931677</v>
      </c>
      <c r="AW247" s="95">
        <f>IFERROR(RANK(AV247, AV$247:AV$261),"")</f>
        <v>8</v>
      </c>
      <c r="AX247" s="436">
        <f>AVERAGE(AV247:AV261)</f>
        <v>293.02014175374848</v>
      </c>
    </row>
    <row r="248" spans="2:50" hidden="1">
      <c r="B248" s="435"/>
      <c r="C248" s="95">
        <f t="shared" ref="C248:C261" si="251">C228</f>
        <v>2</v>
      </c>
      <c r="D248" s="95" t="s">
        <v>444</v>
      </c>
      <c r="E248" s="95">
        <v>10</v>
      </c>
      <c r="F248" s="95">
        <v>3000</v>
      </c>
      <c r="G248" s="178">
        <f t="shared" si="247"/>
        <v>300</v>
      </c>
      <c r="H248" s="458"/>
      <c r="I248" s="154">
        <f t="shared" si="248"/>
        <v>10</v>
      </c>
      <c r="J248" s="154">
        <f t="shared" si="249"/>
        <v>2865.4571143646122</v>
      </c>
      <c r="K248" s="155">
        <f t="shared" si="250"/>
        <v>286.5457114364612</v>
      </c>
      <c r="L248" s="449"/>
      <c r="M248" s="154">
        <f t="shared" ref="M248:M261" si="252">IFERROR(RANK(K248, K$247:K$261),"")</f>
        <v>7</v>
      </c>
      <c r="N248" s="433"/>
      <c r="O248" s="433"/>
      <c r="P248" s="95">
        <v>10</v>
      </c>
      <c r="Q248" s="178">
        <v>2861.3445378151268</v>
      </c>
      <c r="R248" s="178">
        <f t="shared" ref="R248:R261" si="253">IFERROR(Q248/P248,"")</f>
        <v>286.13445378151266</v>
      </c>
      <c r="S248" s="95">
        <f t="shared" ref="S248:S261" si="254">IFERROR(RANK(R248, R$247:R$261),"")</f>
        <v>6</v>
      </c>
      <c r="T248" s="436"/>
      <c r="U248" s="95">
        <v>10</v>
      </c>
      <c r="V248" s="178">
        <v>2859.1525423728808</v>
      </c>
      <c r="W248" s="178">
        <f t="shared" ref="W248:W261" si="255">IFERROR(V248/U248,"")</f>
        <v>285.91525423728808</v>
      </c>
      <c r="X248" s="95">
        <f t="shared" ref="X248:X261" si="256">IFERROR(RANK(W248, W$247:W$261),"")</f>
        <v>6</v>
      </c>
      <c r="Y248" s="436"/>
      <c r="Z248" s="95">
        <v>10</v>
      </c>
      <c r="AA248" s="178">
        <v>2862.2448979591836</v>
      </c>
      <c r="AB248" s="178">
        <f t="shared" ref="AB248:AB261" si="257">IFERROR(AA248/Z248,"")</f>
        <v>286.22448979591837</v>
      </c>
      <c r="AC248" s="95">
        <f t="shared" ref="AC248:AC261" si="258">IFERROR(RANK(AB248, AB$247:AB$261),"")</f>
        <v>7</v>
      </c>
      <c r="AD248" s="436"/>
      <c r="AE248" s="95">
        <v>10</v>
      </c>
      <c r="AF248" s="178">
        <v>2868.1318681318671</v>
      </c>
      <c r="AG248" s="178">
        <f t="shared" ref="AG248:AG261" si="259">IFERROR(AF248/AE248,"")</f>
        <v>286.81318681318669</v>
      </c>
      <c r="AH248" s="95">
        <f t="shared" ref="AH248:AH261" si="260">IFERROR(RANK(AG248, AG$247:AG$261),"")</f>
        <v>4</v>
      </c>
      <c r="AI248" s="436"/>
      <c r="AJ248" s="95">
        <v>10</v>
      </c>
      <c r="AK248" s="178">
        <v>2857.1739130434776</v>
      </c>
      <c r="AL248" s="178">
        <f t="shared" ref="AL248:AL261" si="261">IFERROR(AK248/AJ248,"")</f>
        <v>285.71739130434776</v>
      </c>
      <c r="AM248" s="95">
        <f t="shared" ref="AM248:AM261" si="262">IFERROR(RANK(AL248, AL$247:AL$261),"")</f>
        <v>7</v>
      </c>
      <c r="AN248" s="436"/>
      <c r="AO248" s="95">
        <v>10</v>
      </c>
      <c r="AP248" s="178">
        <v>2876.0536805740103</v>
      </c>
      <c r="AQ248" s="178">
        <f t="shared" ref="AQ248:AQ261" si="263">IFERROR(AP248/AO248,"")</f>
        <v>287.60536805740105</v>
      </c>
      <c r="AR248" s="95">
        <f t="shared" ref="AR248:AR261" si="264">IFERROR(RANK(AQ248, AQ$247:AQ$261),"")</f>
        <v>6</v>
      </c>
      <c r="AS248" s="436"/>
      <c r="AT248" s="95">
        <v>10</v>
      </c>
      <c r="AU248" s="178">
        <v>2874.0983606557375</v>
      </c>
      <c r="AV248" s="178">
        <f t="shared" ref="AV248:AV261" si="265">IFERROR(AU248/AT248,"")</f>
        <v>287.40983606557376</v>
      </c>
      <c r="AW248" s="95">
        <f t="shared" ref="AW248:AW261" si="266">IFERROR(RANK(AV248, AV$247:AV$261),"")</f>
        <v>6</v>
      </c>
      <c r="AX248" s="436"/>
    </row>
    <row r="249" spans="2:50" hidden="1">
      <c r="B249" s="435"/>
      <c r="C249" s="95">
        <f t="shared" si="251"/>
        <v>3</v>
      </c>
      <c r="D249" s="95" t="s">
        <v>445</v>
      </c>
      <c r="E249" s="95">
        <v>10</v>
      </c>
      <c r="F249" s="95">
        <v>3000</v>
      </c>
      <c r="G249" s="178">
        <f t="shared" si="247"/>
        <v>300</v>
      </c>
      <c r="H249" s="458"/>
      <c r="I249" s="154">
        <f t="shared" si="248"/>
        <v>10</v>
      </c>
      <c r="J249" s="154">
        <f t="shared" si="249"/>
        <v>2873.6735945505857</v>
      </c>
      <c r="K249" s="155">
        <f t="shared" si="250"/>
        <v>287.36735945505859</v>
      </c>
      <c r="L249" s="449"/>
      <c r="M249" s="154">
        <f t="shared" si="252"/>
        <v>4</v>
      </c>
      <c r="N249" s="433"/>
      <c r="O249" s="433"/>
      <c r="P249" s="95">
        <v>10</v>
      </c>
      <c r="Q249" s="178">
        <v>2864.1818181818176</v>
      </c>
      <c r="R249" s="178">
        <f t="shared" si="253"/>
        <v>286.41818181818178</v>
      </c>
      <c r="S249" s="95">
        <f t="shared" si="254"/>
        <v>5</v>
      </c>
      <c r="T249" s="436"/>
      <c r="U249" s="95">
        <v>10</v>
      </c>
      <c r="V249" s="178">
        <v>2861.3592233009699</v>
      </c>
      <c r="W249" s="178">
        <f t="shared" si="255"/>
        <v>286.135922330097</v>
      </c>
      <c r="X249" s="95">
        <f t="shared" si="256"/>
        <v>5</v>
      </c>
      <c r="Y249" s="436"/>
      <c r="Z249" s="95">
        <v>10</v>
      </c>
      <c r="AA249" s="178">
        <v>2863.3333333333335</v>
      </c>
      <c r="AB249" s="178">
        <f t="shared" si="257"/>
        <v>286.33333333333337</v>
      </c>
      <c r="AC249" s="95">
        <f t="shared" si="258"/>
        <v>6</v>
      </c>
      <c r="AD249" s="436"/>
      <c r="AE249" s="95">
        <v>10</v>
      </c>
      <c r="AF249" s="178">
        <v>2886.5853658536575</v>
      </c>
      <c r="AG249" s="178">
        <f t="shared" si="259"/>
        <v>288.65853658536577</v>
      </c>
      <c r="AH249" s="95">
        <f t="shared" si="260"/>
        <v>3</v>
      </c>
      <c r="AI249" s="436"/>
      <c r="AJ249" s="95">
        <v>10</v>
      </c>
      <c r="AK249" s="178">
        <v>2868.409090909091</v>
      </c>
      <c r="AL249" s="178">
        <f t="shared" si="261"/>
        <v>286.84090909090912</v>
      </c>
      <c r="AM249" s="95">
        <f t="shared" si="262"/>
        <v>4</v>
      </c>
      <c r="AN249" s="436"/>
      <c r="AO249" s="95">
        <v>10</v>
      </c>
      <c r="AP249" s="178">
        <v>2896.25</v>
      </c>
      <c r="AQ249" s="178">
        <f t="shared" si="263"/>
        <v>289.625</v>
      </c>
      <c r="AR249" s="95">
        <f t="shared" si="264"/>
        <v>3</v>
      </c>
      <c r="AS249" s="436"/>
      <c r="AT249" s="95">
        <v>10</v>
      </c>
      <c r="AU249" s="178">
        <v>2875.5963302752289</v>
      </c>
      <c r="AV249" s="178">
        <f t="shared" si="265"/>
        <v>287.55963302752286</v>
      </c>
      <c r="AW249" s="95">
        <f t="shared" si="266"/>
        <v>5</v>
      </c>
      <c r="AX249" s="436"/>
    </row>
    <row r="250" spans="2:50" hidden="1">
      <c r="B250" s="435"/>
      <c r="C250" s="95">
        <f t="shared" si="251"/>
        <v>4</v>
      </c>
      <c r="D250" s="95" t="s">
        <v>448</v>
      </c>
      <c r="E250" s="95">
        <v>10</v>
      </c>
      <c r="F250" s="95">
        <v>3000</v>
      </c>
      <c r="G250" s="178">
        <f t="shared" si="247"/>
        <v>300</v>
      </c>
      <c r="H250" s="458"/>
      <c r="I250" s="154">
        <f>IFERROR(AVERAGE(P250,U250,Z250,AE250,AJ250,AO250,AT250),"")</f>
        <v>10</v>
      </c>
      <c r="J250" s="154">
        <f>IFERROR(AVERAGE(Q250,V250,AA250,AF250,AK250,AP250,AU250),"")</f>
        <v>2868.4596214249182</v>
      </c>
      <c r="K250" s="155">
        <f>IFERROR(AVERAGE(R250,W250,AB250,AG250,AL250,AQ250,AV250),"")</f>
        <v>286.84596214249189</v>
      </c>
      <c r="L250" s="449"/>
      <c r="M250" s="154">
        <f t="shared" si="252"/>
        <v>5</v>
      </c>
      <c r="N250" s="433"/>
      <c r="O250" s="433"/>
      <c r="P250" s="95">
        <v>10</v>
      </c>
      <c r="Q250" s="178">
        <v>2869.2537313432836</v>
      </c>
      <c r="R250" s="178">
        <f t="shared" si="253"/>
        <v>286.92537313432837</v>
      </c>
      <c r="S250" s="95">
        <f t="shared" si="254"/>
        <v>3</v>
      </c>
      <c r="T250" s="436"/>
      <c r="U250" s="95">
        <v>10</v>
      </c>
      <c r="V250" s="178">
        <v>2877.1875000000032</v>
      </c>
      <c r="W250" s="178">
        <f t="shared" si="255"/>
        <v>287.71875000000034</v>
      </c>
      <c r="X250" s="95">
        <f t="shared" si="256"/>
        <v>3</v>
      </c>
      <c r="Y250" s="436"/>
      <c r="Z250" s="95">
        <v>10</v>
      </c>
      <c r="AA250" s="178">
        <v>2866.3157894736864</v>
      </c>
      <c r="AB250" s="178">
        <f t="shared" si="257"/>
        <v>286.63157894736867</v>
      </c>
      <c r="AC250" s="95">
        <f t="shared" si="258"/>
        <v>4</v>
      </c>
      <c r="AD250" s="436"/>
      <c r="AE250" s="95">
        <v>10</v>
      </c>
      <c r="AF250" s="178">
        <v>2866.6666666666679</v>
      </c>
      <c r="AG250" s="178">
        <f t="shared" si="259"/>
        <v>286.6666666666668</v>
      </c>
      <c r="AH250" s="95">
        <f t="shared" si="260"/>
        <v>5</v>
      </c>
      <c r="AI250" s="436"/>
      <c r="AJ250" s="95">
        <v>10</v>
      </c>
      <c r="AK250" s="178">
        <v>2854.5762711864395</v>
      </c>
      <c r="AL250" s="178">
        <f t="shared" si="261"/>
        <v>285.45762711864393</v>
      </c>
      <c r="AM250" s="95">
        <f t="shared" si="262"/>
        <v>8</v>
      </c>
      <c r="AN250" s="436"/>
      <c r="AO250" s="95">
        <v>10</v>
      </c>
      <c r="AP250" s="178">
        <v>2863.4782608695655</v>
      </c>
      <c r="AQ250" s="178">
        <f t="shared" si="263"/>
        <v>286.34782608695656</v>
      </c>
      <c r="AR250" s="95">
        <f t="shared" si="264"/>
        <v>8</v>
      </c>
      <c r="AS250" s="436"/>
      <c r="AT250" s="95">
        <v>10</v>
      </c>
      <c r="AU250" s="178">
        <v>2881.7391304347825</v>
      </c>
      <c r="AV250" s="178">
        <f t="shared" si="265"/>
        <v>288.17391304347825</v>
      </c>
      <c r="AW250" s="95">
        <f t="shared" si="266"/>
        <v>4</v>
      </c>
      <c r="AX250" s="436"/>
    </row>
    <row r="251" spans="2:50" hidden="1">
      <c r="B251" s="435"/>
      <c r="C251" s="95">
        <f t="shared" si="251"/>
        <v>5</v>
      </c>
      <c r="D251" s="95" t="s">
        <v>449</v>
      </c>
      <c r="E251" s="95">
        <v>10</v>
      </c>
      <c r="F251" s="95">
        <v>3000</v>
      </c>
      <c r="G251" s="178">
        <f t="shared" si="247"/>
        <v>300</v>
      </c>
      <c r="H251" s="458"/>
      <c r="I251" s="154">
        <f t="shared" ref="I251:I261" si="267">IFERROR(AVERAGE(P251,U251,Z251,AE251,AJ251,AO251,AT251),"")</f>
        <v>10</v>
      </c>
      <c r="J251" s="154">
        <f t="shared" ref="J251:J261" si="268">IFERROR(AVERAGE(Q251,V251,AA251,AF251,AK251,AP251,AU251),"")</f>
        <v>2888.8384106080207</v>
      </c>
      <c r="K251" s="155">
        <f t="shared" ref="K251:K261" si="269">IFERROR(AVERAGE(R251,W251,AB251,AG251,AL251,AQ251,AV251),"")</f>
        <v>288.88384106080207</v>
      </c>
      <c r="L251" s="449"/>
      <c r="M251" s="154">
        <f t="shared" si="252"/>
        <v>2</v>
      </c>
      <c r="N251" s="433"/>
      <c r="O251" s="433"/>
      <c r="P251" s="95">
        <v>10</v>
      </c>
      <c r="Q251" s="178">
        <v>2888.9999999999986</v>
      </c>
      <c r="R251" s="178">
        <f t="shared" si="253"/>
        <v>288.89999999999986</v>
      </c>
      <c r="S251" s="95">
        <f t="shared" si="254"/>
        <v>2</v>
      </c>
      <c r="T251" s="436"/>
      <c r="U251" s="95">
        <v>10</v>
      </c>
      <c r="V251" s="178">
        <v>2897.2881355932191</v>
      </c>
      <c r="W251" s="178">
        <f t="shared" si="255"/>
        <v>289.72881355932191</v>
      </c>
      <c r="X251" s="95">
        <f t="shared" si="256"/>
        <v>2</v>
      </c>
      <c r="Y251" s="436"/>
      <c r="Z251" s="95">
        <v>10</v>
      </c>
      <c r="AA251" s="178">
        <v>2880</v>
      </c>
      <c r="AB251" s="178">
        <f t="shared" si="257"/>
        <v>288</v>
      </c>
      <c r="AC251" s="95">
        <f t="shared" si="258"/>
        <v>3</v>
      </c>
      <c r="AD251" s="436"/>
      <c r="AE251" s="95">
        <v>10</v>
      </c>
      <c r="AF251" s="178">
        <v>2912.608695652174</v>
      </c>
      <c r="AG251" s="178">
        <f t="shared" si="259"/>
        <v>291.26086956521738</v>
      </c>
      <c r="AH251" s="95">
        <f t="shared" si="260"/>
        <v>2</v>
      </c>
      <c r="AI251" s="436"/>
      <c r="AJ251" s="95">
        <v>10</v>
      </c>
      <c r="AK251" s="178">
        <v>2884.8000000000006</v>
      </c>
      <c r="AL251" s="178">
        <f t="shared" si="261"/>
        <v>288.48000000000008</v>
      </c>
      <c r="AM251" s="95">
        <f t="shared" si="262"/>
        <v>2</v>
      </c>
      <c r="AN251" s="436"/>
      <c r="AO251" s="95">
        <v>10</v>
      </c>
      <c r="AP251" s="178">
        <v>2884.8387096774186</v>
      </c>
      <c r="AQ251" s="178">
        <f t="shared" si="263"/>
        <v>288.48387096774184</v>
      </c>
      <c r="AR251" s="95">
        <f t="shared" si="264"/>
        <v>4</v>
      </c>
      <c r="AS251" s="436"/>
      <c r="AT251" s="95">
        <v>10</v>
      </c>
      <c r="AU251" s="178">
        <v>2873.3333333333326</v>
      </c>
      <c r="AV251" s="178">
        <f t="shared" si="265"/>
        <v>287.33333333333326</v>
      </c>
      <c r="AW251" s="95">
        <f t="shared" si="266"/>
        <v>7</v>
      </c>
      <c r="AX251" s="436"/>
    </row>
    <row r="252" spans="2:50" hidden="1">
      <c r="B252" s="435"/>
      <c r="C252" s="95">
        <f t="shared" si="251"/>
        <v>6</v>
      </c>
      <c r="D252" s="95" t="s">
        <v>450</v>
      </c>
      <c r="E252" s="95">
        <v>10</v>
      </c>
      <c r="F252" s="95">
        <v>3000</v>
      </c>
      <c r="G252" s="178">
        <f t="shared" si="247"/>
        <v>300</v>
      </c>
      <c r="H252" s="458"/>
      <c r="I252" s="154">
        <f t="shared" si="267"/>
        <v>10</v>
      </c>
      <c r="J252" s="154">
        <f t="shared" si="268"/>
        <v>2880.6718827391119</v>
      </c>
      <c r="K252" s="155">
        <f t="shared" si="269"/>
        <v>288.06718827391114</v>
      </c>
      <c r="L252" s="449"/>
      <c r="M252" s="154">
        <f t="shared" si="252"/>
        <v>3</v>
      </c>
      <c r="N252" s="433"/>
      <c r="O252" s="433"/>
      <c r="P252" s="95">
        <v>10</v>
      </c>
      <c r="Q252" s="178">
        <v>2856.3636363636397</v>
      </c>
      <c r="R252" s="178">
        <f t="shared" si="253"/>
        <v>285.63636363636397</v>
      </c>
      <c r="S252" s="95">
        <f t="shared" si="254"/>
        <v>7</v>
      </c>
      <c r="T252" s="436"/>
      <c r="U252" s="95">
        <v>10</v>
      </c>
      <c r="V252" s="178">
        <v>2858.1818181818212</v>
      </c>
      <c r="W252" s="178">
        <f t="shared" si="255"/>
        <v>285.8181818181821</v>
      </c>
      <c r="X252" s="95">
        <f t="shared" si="256"/>
        <v>8</v>
      </c>
      <c r="Y252" s="436"/>
      <c r="Z252" s="95">
        <v>10</v>
      </c>
      <c r="AA252" s="178">
        <v>2891.5384615384633</v>
      </c>
      <c r="AB252" s="178">
        <f t="shared" si="257"/>
        <v>289.1538461538463</v>
      </c>
      <c r="AC252" s="95">
        <f t="shared" si="258"/>
        <v>2</v>
      </c>
      <c r="AD252" s="436"/>
      <c r="AE252" s="95">
        <v>10</v>
      </c>
      <c r="AF252" s="178">
        <v>2863.8461538461552</v>
      </c>
      <c r="AG252" s="178">
        <f t="shared" si="259"/>
        <v>286.38461538461553</v>
      </c>
      <c r="AH252" s="95">
        <f t="shared" si="260"/>
        <v>7</v>
      </c>
      <c r="AI252" s="436"/>
      <c r="AJ252" s="95">
        <v>10</v>
      </c>
      <c r="AK252" s="178">
        <v>2860.0000000000027</v>
      </c>
      <c r="AL252" s="178">
        <f t="shared" si="261"/>
        <v>286.00000000000028</v>
      </c>
      <c r="AM252" s="95">
        <f t="shared" si="262"/>
        <v>5</v>
      </c>
      <c r="AN252" s="436"/>
      <c r="AO252" s="95">
        <v>10</v>
      </c>
      <c r="AP252" s="178">
        <v>2917.7142857142826</v>
      </c>
      <c r="AQ252" s="178">
        <f t="shared" si="263"/>
        <v>291.77142857142826</v>
      </c>
      <c r="AR252" s="95">
        <f t="shared" si="264"/>
        <v>2</v>
      </c>
      <c r="AS252" s="436"/>
      <c r="AT252" s="95">
        <v>10</v>
      </c>
      <c r="AU252" s="178">
        <v>2917.0588235294153</v>
      </c>
      <c r="AV252" s="178">
        <f t="shared" si="265"/>
        <v>291.70588235294156</v>
      </c>
      <c r="AW252" s="95">
        <f t="shared" si="266"/>
        <v>2</v>
      </c>
      <c r="AX252" s="436"/>
    </row>
    <row r="253" spans="2:50" hidden="1">
      <c r="B253" s="435"/>
      <c r="C253" s="95">
        <f t="shared" si="251"/>
        <v>7</v>
      </c>
      <c r="D253" s="95" t="s">
        <v>633</v>
      </c>
      <c r="E253" s="95">
        <v>8</v>
      </c>
      <c r="F253" s="95">
        <v>3000</v>
      </c>
      <c r="G253" s="178">
        <f t="shared" si="247"/>
        <v>375</v>
      </c>
      <c r="H253" s="458"/>
      <c r="I253" s="154">
        <f t="shared" si="267"/>
        <v>8</v>
      </c>
      <c r="J253" s="154">
        <f t="shared" si="268"/>
        <v>2899.9751599074889</v>
      </c>
      <c r="K253" s="155">
        <f t="shared" si="269"/>
        <v>362.49689498843611</v>
      </c>
      <c r="L253" s="449"/>
      <c r="M253" s="154">
        <f t="shared" si="252"/>
        <v>1</v>
      </c>
      <c r="N253" s="433"/>
      <c r="O253" s="433"/>
      <c r="P253" s="95">
        <v>8</v>
      </c>
      <c r="Q253" s="178">
        <v>2929.9999999999977</v>
      </c>
      <c r="R253" s="178">
        <f t="shared" si="253"/>
        <v>366.24999999999972</v>
      </c>
      <c r="S253" s="95">
        <f t="shared" si="254"/>
        <v>1</v>
      </c>
      <c r="T253" s="436"/>
      <c r="U253" s="95">
        <v>8</v>
      </c>
      <c r="V253" s="178">
        <v>2898.3333333333308</v>
      </c>
      <c r="W253" s="178">
        <f t="shared" si="255"/>
        <v>362.29166666666634</v>
      </c>
      <c r="X253" s="95">
        <f t="shared" si="256"/>
        <v>1</v>
      </c>
      <c r="Y253" s="436"/>
      <c r="Z253" s="95">
        <v>8</v>
      </c>
      <c r="AA253" s="178">
        <v>2881.9999999999945</v>
      </c>
      <c r="AB253" s="178">
        <f t="shared" si="257"/>
        <v>360.24999999999932</v>
      </c>
      <c r="AC253" s="95">
        <f t="shared" si="258"/>
        <v>1</v>
      </c>
      <c r="AD253" s="436"/>
      <c r="AE253" s="95">
        <v>8</v>
      </c>
      <c r="AF253" s="178">
        <v>2920.0000000000027</v>
      </c>
      <c r="AG253" s="178">
        <f t="shared" si="259"/>
        <v>365.00000000000034</v>
      </c>
      <c r="AH253" s="95">
        <f t="shared" si="260"/>
        <v>1</v>
      </c>
      <c r="AI253" s="436"/>
      <c r="AJ253" s="95">
        <v>8</v>
      </c>
      <c r="AK253" s="178">
        <v>2861.1428571428546</v>
      </c>
      <c r="AL253" s="178">
        <f t="shared" si="261"/>
        <v>357.64285714285683</v>
      </c>
      <c r="AM253" s="95">
        <f t="shared" si="262"/>
        <v>1</v>
      </c>
      <c r="AN253" s="436"/>
      <c r="AO253" s="95">
        <v>8</v>
      </c>
      <c r="AP253" s="178">
        <v>2917.2972972972952</v>
      </c>
      <c r="AQ253" s="178">
        <f t="shared" si="263"/>
        <v>364.66216216216191</v>
      </c>
      <c r="AR253" s="95">
        <f t="shared" si="264"/>
        <v>1</v>
      </c>
      <c r="AS253" s="436"/>
      <c r="AT253" s="95">
        <v>8</v>
      </c>
      <c r="AU253" s="178">
        <v>2891.0526315789452</v>
      </c>
      <c r="AV253" s="178">
        <f t="shared" si="265"/>
        <v>361.38157894736815</v>
      </c>
      <c r="AW253" s="95">
        <f t="shared" si="266"/>
        <v>1</v>
      </c>
      <c r="AX253" s="436"/>
    </row>
    <row r="254" spans="2:50" hidden="1">
      <c r="B254" s="435"/>
      <c r="C254" s="95">
        <f t="shared" si="251"/>
        <v>8</v>
      </c>
      <c r="D254" s="95" t="s">
        <v>794</v>
      </c>
      <c r="E254" s="95">
        <v>10</v>
      </c>
      <c r="F254" s="95">
        <v>3000</v>
      </c>
      <c r="G254" s="178">
        <f t="shared" si="247"/>
        <v>300</v>
      </c>
      <c r="H254" s="458"/>
      <c r="I254" s="154">
        <f t="shared" si="267"/>
        <v>10</v>
      </c>
      <c r="J254" s="154">
        <f t="shared" si="268"/>
        <v>2867.6154248939065</v>
      </c>
      <c r="K254" s="155">
        <f t="shared" si="269"/>
        <v>286.76154248939065</v>
      </c>
      <c r="L254" s="449"/>
      <c r="M254" s="154">
        <f t="shared" si="252"/>
        <v>6</v>
      </c>
      <c r="N254" s="433"/>
      <c r="O254" s="433"/>
      <c r="P254" s="95">
        <v>10</v>
      </c>
      <c r="Q254" s="178">
        <v>2854.8148148148166</v>
      </c>
      <c r="R254" s="178">
        <f t="shared" si="253"/>
        <v>285.48148148148164</v>
      </c>
      <c r="S254" s="95">
        <f t="shared" si="254"/>
        <v>8</v>
      </c>
      <c r="T254" s="436"/>
      <c r="U254" s="95">
        <v>10</v>
      </c>
      <c r="V254" s="178">
        <v>2863.2911392405049</v>
      </c>
      <c r="W254" s="178">
        <f t="shared" si="255"/>
        <v>286.32911392405049</v>
      </c>
      <c r="X254" s="95">
        <f t="shared" si="256"/>
        <v>4</v>
      </c>
      <c r="Y254" s="436"/>
      <c r="Z254" s="95">
        <v>10</v>
      </c>
      <c r="AA254" s="178">
        <v>2864.5454545454509</v>
      </c>
      <c r="AB254" s="178">
        <f t="shared" si="257"/>
        <v>286.4545454545451</v>
      </c>
      <c r="AC254" s="95">
        <f t="shared" si="258"/>
        <v>5</v>
      </c>
      <c r="AD254" s="436"/>
      <c r="AE254" s="95">
        <v>10</v>
      </c>
      <c r="AF254" s="178">
        <v>2865.0000000000032</v>
      </c>
      <c r="AG254" s="178">
        <f t="shared" si="259"/>
        <v>286.50000000000034</v>
      </c>
      <c r="AH254" s="95">
        <f t="shared" si="260"/>
        <v>6</v>
      </c>
      <c r="AI254" s="436"/>
      <c r="AJ254" s="95">
        <v>10</v>
      </c>
      <c r="AK254" s="178">
        <v>2858.0952380952408</v>
      </c>
      <c r="AL254" s="178">
        <f t="shared" si="261"/>
        <v>285.80952380952408</v>
      </c>
      <c r="AM254" s="95">
        <f t="shared" si="262"/>
        <v>6</v>
      </c>
      <c r="AN254" s="436"/>
      <c r="AO254" s="95">
        <v>10</v>
      </c>
      <c r="AP254" s="178">
        <v>2884.4444444444457</v>
      </c>
      <c r="AQ254" s="178">
        <f t="shared" si="263"/>
        <v>288.44444444444457</v>
      </c>
      <c r="AR254" s="95">
        <f t="shared" si="264"/>
        <v>5</v>
      </c>
      <c r="AS254" s="436"/>
      <c r="AT254" s="95">
        <v>10</v>
      </c>
      <c r="AU254" s="178">
        <v>2883.1168831168816</v>
      </c>
      <c r="AV254" s="178">
        <f t="shared" si="265"/>
        <v>288.31168831168816</v>
      </c>
      <c r="AW254" s="95">
        <f t="shared" si="266"/>
        <v>3</v>
      </c>
      <c r="AX254" s="436"/>
    </row>
    <row r="255" spans="2:50" hidden="1">
      <c r="B255" s="435"/>
      <c r="C255" s="95">
        <f t="shared" si="251"/>
        <v>9</v>
      </c>
      <c r="D255" s="95" t="s">
        <v>795</v>
      </c>
      <c r="E255" s="95">
        <v>11</v>
      </c>
      <c r="F255" s="95">
        <v>3000</v>
      </c>
      <c r="G255" s="178">
        <f t="shared" si="247"/>
        <v>272.72727272727275</v>
      </c>
      <c r="H255" s="458"/>
      <c r="I255" s="154">
        <f t="shared" si="267"/>
        <v>11</v>
      </c>
      <c r="J255" s="154">
        <f t="shared" si="268"/>
        <v>2863.7145123368186</v>
      </c>
      <c r="K255" s="155">
        <f t="shared" si="269"/>
        <v>260.33768293971087</v>
      </c>
      <c r="L255" s="449"/>
      <c r="M255" s="154">
        <f t="shared" si="252"/>
        <v>9</v>
      </c>
      <c r="N255" s="433"/>
      <c r="O255" s="433"/>
      <c r="P255" s="95">
        <v>11</v>
      </c>
      <c r="Q255" s="178">
        <v>2854.038461538461</v>
      </c>
      <c r="R255" s="178">
        <f t="shared" si="253"/>
        <v>259.45804195804192</v>
      </c>
      <c r="S255" s="95">
        <f t="shared" si="254"/>
        <v>9</v>
      </c>
      <c r="T255" s="436"/>
      <c r="U255" s="95">
        <v>11</v>
      </c>
      <c r="V255" s="178">
        <v>2866.3366336633671</v>
      </c>
      <c r="W255" s="178">
        <f t="shared" si="255"/>
        <v>260.57605760576064</v>
      </c>
      <c r="X255" s="95">
        <f t="shared" si="256"/>
        <v>9</v>
      </c>
      <c r="Y255" s="436"/>
      <c r="Z255" s="95">
        <v>11</v>
      </c>
      <c r="AA255" s="178">
        <v>2868.0000000000014</v>
      </c>
      <c r="AB255" s="178">
        <f t="shared" si="257"/>
        <v>260.72727272727286</v>
      </c>
      <c r="AC255" s="95">
        <f t="shared" si="258"/>
        <v>9</v>
      </c>
      <c r="AD255" s="436"/>
      <c r="AE255" s="95">
        <v>11</v>
      </c>
      <c r="AF255" s="178">
        <v>2859.2307692307709</v>
      </c>
      <c r="AG255" s="178">
        <f t="shared" si="259"/>
        <v>259.93006993007009</v>
      </c>
      <c r="AH255" s="95">
        <f t="shared" si="260"/>
        <v>9</v>
      </c>
      <c r="AI255" s="436"/>
      <c r="AJ255" s="95">
        <v>11</v>
      </c>
      <c r="AK255" s="178">
        <v>2885.4545454545464</v>
      </c>
      <c r="AL255" s="178">
        <f t="shared" si="261"/>
        <v>262.31404958677695</v>
      </c>
      <c r="AM255" s="95">
        <f t="shared" si="262"/>
        <v>9</v>
      </c>
      <c r="AN255" s="436"/>
      <c r="AO255" s="95">
        <v>11</v>
      </c>
      <c r="AP255" s="178">
        <v>2854.7058823529401</v>
      </c>
      <c r="AQ255" s="178">
        <f t="shared" si="263"/>
        <v>259.51871657754003</v>
      </c>
      <c r="AR255" s="95">
        <f t="shared" si="264"/>
        <v>9</v>
      </c>
      <c r="AS255" s="436"/>
      <c r="AT255" s="95">
        <v>11</v>
      </c>
      <c r="AU255" s="178">
        <v>2858.2352941176482</v>
      </c>
      <c r="AV255" s="178">
        <f t="shared" si="265"/>
        <v>259.83957219251346</v>
      </c>
      <c r="AW255" s="95">
        <f t="shared" si="266"/>
        <v>9</v>
      </c>
      <c r="AX255" s="436"/>
    </row>
    <row r="256" spans="2:50" hidden="1">
      <c r="B256" s="435"/>
      <c r="C256" s="95">
        <f t="shared" si="251"/>
        <v>10</v>
      </c>
      <c r="D256" s="95"/>
      <c r="E256" s="95"/>
      <c r="F256" s="95"/>
      <c r="G256" s="95"/>
      <c r="H256" s="458"/>
      <c r="I256" s="154" t="str">
        <f t="shared" si="267"/>
        <v/>
      </c>
      <c r="J256" s="154" t="str">
        <f t="shared" si="268"/>
        <v/>
      </c>
      <c r="K256" s="155" t="str">
        <f t="shared" si="269"/>
        <v/>
      </c>
      <c r="L256" s="449"/>
      <c r="M256" s="154" t="str">
        <f t="shared" si="252"/>
        <v/>
      </c>
      <c r="N256" s="433"/>
      <c r="O256" s="433"/>
      <c r="P256" s="95"/>
      <c r="Q256" s="178"/>
      <c r="R256" s="178" t="str">
        <f t="shared" si="253"/>
        <v/>
      </c>
      <c r="S256" s="95" t="str">
        <f t="shared" si="254"/>
        <v/>
      </c>
      <c r="T256" s="436"/>
      <c r="U256" s="95"/>
      <c r="V256" s="178"/>
      <c r="W256" s="178" t="str">
        <f t="shared" si="255"/>
        <v/>
      </c>
      <c r="X256" s="95" t="str">
        <f t="shared" si="256"/>
        <v/>
      </c>
      <c r="Y256" s="436"/>
      <c r="Z256" s="95"/>
      <c r="AA256" s="178"/>
      <c r="AB256" s="178" t="str">
        <f t="shared" si="257"/>
        <v/>
      </c>
      <c r="AC256" s="95" t="str">
        <f t="shared" si="258"/>
        <v/>
      </c>
      <c r="AD256" s="436"/>
      <c r="AE256" s="95"/>
      <c r="AF256" s="178"/>
      <c r="AG256" s="178" t="str">
        <f t="shared" si="259"/>
        <v/>
      </c>
      <c r="AH256" s="95" t="str">
        <f t="shared" si="260"/>
        <v/>
      </c>
      <c r="AI256" s="436"/>
      <c r="AJ256" s="95"/>
      <c r="AK256" s="178"/>
      <c r="AL256" s="178" t="str">
        <f t="shared" si="261"/>
        <v/>
      </c>
      <c r="AM256" s="95" t="str">
        <f t="shared" si="262"/>
        <v/>
      </c>
      <c r="AN256" s="436"/>
      <c r="AO256" s="95"/>
      <c r="AP256" s="178"/>
      <c r="AQ256" s="178" t="str">
        <f t="shared" si="263"/>
        <v/>
      </c>
      <c r="AR256" s="95" t="str">
        <f t="shared" si="264"/>
        <v/>
      </c>
      <c r="AS256" s="436"/>
      <c r="AT256" s="95"/>
      <c r="AU256" s="178"/>
      <c r="AV256" s="178" t="str">
        <f t="shared" si="265"/>
        <v/>
      </c>
      <c r="AW256" s="95" t="str">
        <f t="shared" si="266"/>
        <v/>
      </c>
      <c r="AX256" s="436"/>
    </row>
    <row r="257" spans="2:50" hidden="1">
      <c r="B257" s="435"/>
      <c r="C257" s="95">
        <f t="shared" si="251"/>
        <v>11</v>
      </c>
      <c r="D257" s="95"/>
      <c r="E257" s="95"/>
      <c r="F257" s="95"/>
      <c r="G257" s="95"/>
      <c r="H257" s="458"/>
      <c r="I257" s="154" t="str">
        <f t="shared" si="267"/>
        <v/>
      </c>
      <c r="J257" s="154" t="str">
        <f t="shared" si="268"/>
        <v/>
      </c>
      <c r="K257" s="155" t="str">
        <f t="shared" si="269"/>
        <v/>
      </c>
      <c r="L257" s="449"/>
      <c r="M257" s="154" t="str">
        <f t="shared" si="252"/>
        <v/>
      </c>
      <c r="N257" s="433"/>
      <c r="O257" s="433"/>
      <c r="P257" s="95"/>
      <c r="Q257" s="178"/>
      <c r="R257" s="178" t="str">
        <f t="shared" si="253"/>
        <v/>
      </c>
      <c r="S257" s="95" t="str">
        <f t="shared" si="254"/>
        <v/>
      </c>
      <c r="T257" s="436"/>
      <c r="U257" s="95"/>
      <c r="V257" s="178"/>
      <c r="W257" s="178" t="str">
        <f t="shared" si="255"/>
        <v/>
      </c>
      <c r="X257" s="95" t="str">
        <f t="shared" si="256"/>
        <v/>
      </c>
      <c r="Y257" s="436"/>
      <c r="Z257" s="95"/>
      <c r="AA257" s="178"/>
      <c r="AB257" s="178" t="str">
        <f t="shared" si="257"/>
        <v/>
      </c>
      <c r="AC257" s="95" t="str">
        <f t="shared" si="258"/>
        <v/>
      </c>
      <c r="AD257" s="436"/>
      <c r="AE257" s="95"/>
      <c r="AF257" s="178"/>
      <c r="AG257" s="178" t="str">
        <f t="shared" si="259"/>
        <v/>
      </c>
      <c r="AH257" s="95" t="str">
        <f t="shared" si="260"/>
        <v/>
      </c>
      <c r="AI257" s="436"/>
      <c r="AJ257" s="95"/>
      <c r="AK257" s="178"/>
      <c r="AL257" s="178" t="str">
        <f t="shared" si="261"/>
        <v/>
      </c>
      <c r="AM257" s="95" t="str">
        <f t="shared" si="262"/>
        <v/>
      </c>
      <c r="AN257" s="436"/>
      <c r="AO257" s="95"/>
      <c r="AP257" s="178"/>
      <c r="AQ257" s="178" t="str">
        <f t="shared" si="263"/>
        <v/>
      </c>
      <c r="AR257" s="95" t="str">
        <f t="shared" si="264"/>
        <v/>
      </c>
      <c r="AS257" s="436"/>
      <c r="AT257" s="95"/>
      <c r="AU257" s="178"/>
      <c r="AV257" s="178" t="str">
        <f t="shared" si="265"/>
        <v/>
      </c>
      <c r="AW257" s="95" t="str">
        <f t="shared" si="266"/>
        <v/>
      </c>
      <c r="AX257" s="436"/>
    </row>
    <row r="258" spans="2:50" hidden="1">
      <c r="B258" s="435"/>
      <c r="C258" s="95">
        <f t="shared" si="251"/>
        <v>12</v>
      </c>
      <c r="D258" s="95"/>
      <c r="E258" s="95"/>
      <c r="F258" s="95"/>
      <c r="G258" s="95"/>
      <c r="H258" s="458"/>
      <c r="I258" s="154" t="str">
        <f t="shared" si="267"/>
        <v/>
      </c>
      <c r="J258" s="154" t="str">
        <f t="shared" si="268"/>
        <v/>
      </c>
      <c r="K258" s="155" t="str">
        <f t="shared" si="269"/>
        <v/>
      </c>
      <c r="L258" s="449"/>
      <c r="M258" s="154" t="str">
        <f t="shared" si="252"/>
        <v/>
      </c>
      <c r="N258" s="433"/>
      <c r="O258" s="433"/>
      <c r="P258" s="95"/>
      <c r="Q258" s="178"/>
      <c r="R258" s="178" t="str">
        <f t="shared" si="253"/>
        <v/>
      </c>
      <c r="S258" s="95" t="str">
        <f t="shared" si="254"/>
        <v/>
      </c>
      <c r="T258" s="436"/>
      <c r="U258" s="95"/>
      <c r="V258" s="178"/>
      <c r="W258" s="178" t="str">
        <f t="shared" si="255"/>
        <v/>
      </c>
      <c r="X258" s="95" t="str">
        <f t="shared" si="256"/>
        <v/>
      </c>
      <c r="Y258" s="436"/>
      <c r="Z258" s="95"/>
      <c r="AA258" s="178"/>
      <c r="AB258" s="178" t="str">
        <f t="shared" si="257"/>
        <v/>
      </c>
      <c r="AC258" s="95" t="str">
        <f t="shared" si="258"/>
        <v/>
      </c>
      <c r="AD258" s="436"/>
      <c r="AE258" s="95"/>
      <c r="AF258" s="178"/>
      <c r="AG258" s="178" t="str">
        <f t="shared" si="259"/>
        <v/>
      </c>
      <c r="AH258" s="95" t="str">
        <f t="shared" si="260"/>
        <v/>
      </c>
      <c r="AI258" s="436"/>
      <c r="AJ258" s="95"/>
      <c r="AK258" s="178"/>
      <c r="AL258" s="178" t="str">
        <f t="shared" si="261"/>
        <v/>
      </c>
      <c r="AM258" s="95" t="str">
        <f t="shared" si="262"/>
        <v/>
      </c>
      <c r="AN258" s="436"/>
      <c r="AO258" s="95"/>
      <c r="AP258" s="178"/>
      <c r="AQ258" s="178" t="str">
        <f t="shared" si="263"/>
        <v/>
      </c>
      <c r="AR258" s="95" t="str">
        <f t="shared" si="264"/>
        <v/>
      </c>
      <c r="AS258" s="436"/>
      <c r="AT258" s="95"/>
      <c r="AU258" s="178"/>
      <c r="AV258" s="178" t="str">
        <f t="shared" si="265"/>
        <v/>
      </c>
      <c r="AW258" s="95" t="str">
        <f t="shared" si="266"/>
        <v/>
      </c>
      <c r="AX258" s="436"/>
    </row>
    <row r="259" spans="2:50" hidden="1">
      <c r="B259" s="435"/>
      <c r="C259" s="95">
        <f t="shared" si="251"/>
        <v>13</v>
      </c>
      <c r="D259" s="95"/>
      <c r="E259" s="95"/>
      <c r="F259" s="95"/>
      <c r="G259" s="95"/>
      <c r="H259" s="458"/>
      <c r="I259" s="154" t="str">
        <f t="shared" si="267"/>
        <v/>
      </c>
      <c r="J259" s="154" t="str">
        <f t="shared" si="268"/>
        <v/>
      </c>
      <c r="K259" s="155" t="str">
        <f t="shared" si="269"/>
        <v/>
      </c>
      <c r="L259" s="449"/>
      <c r="M259" s="154" t="str">
        <f t="shared" si="252"/>
        <v/>
      </c>
      <c r="N259" s="433"/>
      <c r="O259" s="433"/>
      <c r="P259" s="95"/>
      <c r="Q259" s="178"/>
      <c r="R259" s="178" t="str">
        <f t="shared" si="253"/>
        <v/>
      </c>
      <c r="S259" s="95" t="str">
        <f t="shared" si="254"/>
        <v/>
      </c>
      <c r="T259" s="436"/>
      <c r="U259" s="95"/>
      <c r="V259" s="178"/>
      <c r="W259" s="178" t="str">
        <f t="shared" si="255"/>
        <v/>
      </c>
      <c r="X259" s="95" t="str">
        <f t="shared" si="256"/>
        <v/>
      </c>
      <c r="Y259" s="436"/>
      <c r="Z259" s="95"/>
      <c r="AA259" s="178"/>
      <c r="AB259" s="178" t="str">
        <f t="shared" si="257"/>
        <v/>
      </c>
      <c r="AC259" s="95" t="str">
        <f t="shared" si="258"/>
        <v/>
      </c>
      <c r="AD259" s="436"/>
      <c r="AE259" s="95"/>
      <c r="AF259" s="178"/>
      <c r="AG259" s="178" t="str">
        <f t="shared" si="259"/>
        <v/>
      </c>
      <c r="AH259" s="95" t="str">
        <f t="shared" si="260"/>
        <v/>
      </c>
      <c r="AI259" s="436"/>
      <c r="AJ259" s="95"/>
      <c r="AK259" s="178"/>
      <c r="AL259" s="178" t="str">
        <f t="shared" si="261"/>
        <v/>
      </c>
      <c r="AM259" s="95" t="str">
        <f t="shared" si="262"/>
        <v/>
      </c>
      <c r="AN259" s="436"/>
      <c r="AO259" s="95"/>
      <c r="AP259" s="178"/>
      <c r="AQ259" s="178" t="str">
        <f t="shared" si="263"/>
        <v/>
      </c>
      <c r="AR259" s="95" t="str">
        <f t="shared" si="264"/>
        <v/>
      </c>
      <c r="AS259" s="436"/>
      <c r="AT259" s="95"/>
      <c r="AU259" s="178"/>
      <c r="AV259" s="178" t="str">
        <f t="shared" si="265"/>
        <v/>
      </c>
      <c r="AW259" s="95" t="str">
        <f t="shared" si="266"/>
        <v/>
      </c>
      <c r="AX259" s="436"/>
    </row>
    <row r="260" spans="2:50" hidden="1">
      <c r="B260" s="435"/>
      <c r="C260" s="95">
        <f t="shared" si="251"/>
        <v>14</v>
      </c>
      <c r="D260" s="95"/>
      <c r="E260" s="95"/>
      <c r="F260" s="95"/>
      <c r="G260" s="95"/>
      <c r="H260" s="458"/>
      <c r="I260" s="154" t="str">
        <f t="shared" si="267"/>
        <v/>
      </c>
      <c r="J260" s="154" t="str">
        <f t="shared" si="268"/>
        <v/>
      </c>
      <c r="K260" s="155" t="str">
        <f t="shared" si="269"/>
        <v/>
      </c>
      <c r="L260" s="449"/>
      <c r="M260" s="154" t="str">
        <f t="shared" si="252"/>
        <v/>
      </c>
      <c r="N260" s="433"/>
      <c r="O260" s="433"/>
      <c r="P260" s="95"/>
      <c r="Q260" s="178"/>
      <c r="R260" s="178" t="str">
        <f t="shared" si="253"/>
        <v/>
      </c>
      <c r="S260" s="95" t="str">
        <f t="shared" si="254"/>
        <v/>
      </c>
      <c r="T260" s="436"/>
      <c r="U260" s="95"/>
      <c r="V260" s="178"/>
      <c r="W260" s="178" t="str">
        <f t="shared" si="255"/>
        <v/>
      </c>
      <c r="X260" s="95" t="str">
        <f t="shared" si="256"/>
        <v/>
      </c>
      <c r="Y260" s="436"/>
      <c r="Z260" s="95"/>
      <c r="AA260" s="178"/>
      <c r="AB260" s="178" t="str">
        <f t="shared" si="257"/>
        <v/>
      </c>
      <c r="AC260" s="95" t="str">
        <f t="shared" si="258"/>
        <v/>
      </c>
      <c r="AD260" s="436"/>
      <c r="AE260" s="95"/>
      <c r="AF260" s="178"/>
      <c r="AG260" s="178" t="str">
        <f t="shared" si="259"/>
        <v/>
      </c>
      <c r="AH260" s="95" t="str">
        <f t="shared" si="260"/>
        <v/>
      </c>
      <c r="AI260" s="436"/>
      <c r="AJ260" s="95"/>
      <c r="AK260" s="178"/>
      <c r="AL260" s="178" t="str">
        <f t="shared" si="261"/>
        <v/>
      </c>
      <c r="AM260" s="95" t="str">
        <f t="shared" si="262"/>
        <v/>
      </c>
      <c r="AN260" s="436"/>
      <c r="AO260" s="95"/>
      <c r="AP260" s="178"/>
      <c r="AQ260" s="178" t="str">
        <f t="shared" si="263"/>
        <v/>
      </c>
      <c r="AR260" s="95" t="str">
        <f t="shared" si="264"/>
        <v/>
      </c>
      <c r="AS260" s="436"/>
      <c r="AT260" s="95"/>
      <c r="AU260" s="178"/>
      <c r="AV260" s="178" t="str">
        <f t="shared" si="265"/>
        <v/>
      </c>
      <c r="AW260" s="95" t="str">
        <f t="shared" si="266"/>
        <v/>
      </c>
      <c r="AX260" s="436"/>
    </row>
    <row r="261" spans="2:50" hidden="1">
      <c r="B261" s="435"/>
      <c r="C261" s="95">
        <f t="shared" si="251"/>
        <v>15</v>
      </c>
      <c r="D261" s="95"/>
      <c r="E261" s="95"/>
      <c r="F261" s="95"/>
      <c r="G261" s="95"/>
      <c r="H261" s="459"/>
      <c r="I261" s="154" t="str">
        <f t="shared" si="267"/>
        <v/>
      </c>
      <c r="J261" s="154" t="str">
        <f t="shared" si="268"/>
        <v/>
      </c>
      <c r="K261" s="155" t="str">
        <f t="shared" si="269"/>
        <v/>
      </c>
      <c r="L261" s="449"/>
      <c r="M261" s="154" t="str">
        <f t="shared" si="252"/>
        <v/>
      </c>
      <c r="N261" s="433"/>
      <c r="O261" s="433"/>
      <c r="P261" s="95"/>
      <c r="Q261" s="178"/>
      <c r="R261" s="178" t="str">
        <f t="shared" si="253"/>
        <v/>
      </c>
      <c r="S261" s="95" t="str">
        <f t="shared" si="254"/>
        <v/>
      </c>
      <c r="T261" s="436"/>
      <c r="U261" s="95"/>
      <c r="V261" s="178"/>
      <c r="W261" s="178" t="str">
        <f t="shared" si="255"/>
        <v/>
      </c>
      <c r="X261" s="95" t="str">
        <f t="shared" si="256"/>
        <v/>
      </c>
      <c r="Y261" s="436"/>
      <c r="Z261" s="95"/>
      <c r="AA261" s="178"/>
      <c r="AB261" s="178" t="str">
        <f t="shared" si="257"/>
        <v/>
      </c>
      <c r="AC261" s="95" t="str">
        <f t="shared" si="258"/>
        <v/>
      </c>
      <c r="AD261" s="436"/>
      <c r="AE261" s="95"/>
      <c r="AF261" s="178"/>
      <c r="AG261" s="178" t="str">
        <f t="shared" si="259"/>
        <v/>
      </c>
      <c r="AH261" s="95" t="str">
        <f t="shared" si="260"/>
        <v/>
      </c>
      <c r="AI261" s="436"/>
      <c r="AJ261" s="95"/>
      <c r="AK261" s="178"/>
      <c r="AL261" s="178" t="str">
        <f t="shared" si="261"/>
        <v/>
      </c>
      <c r="AM261" s="95" t="str">
        <f t="shared" si="262"/>
        <v/>
      </c>
      <c r="AN261" s="436"/>
      <c r="AO261" s="95"/>
      <c r="AP261" s="178"/>
      <c r="AQ261" s="178" t="str">
        <f t="shared" si="263"/>
        <v/>
      </c>
      <c r="AR261" s="95" t="str">
        <f t="shared" si="264"/>
        <v/>
      </c>
      <c r="AS261" s="436"/>
      <c r="AT261" s="95"/>
      <c r="AU261" s="178"/>
      <c r="AV261" s="178" t="str">
        <f t="shared" si="265"/>
        <v/>
      </c>
      <c r="AW261" s="95" t="str">
        <f t="shared" si="266"/>
        <v/>
      </c>
      <c r="AX261" s="436"/>
    </row>
    <row r="262" spans="2:50" ht="15.75" hidden="1">
      <c r="B262" s="443" t="s">
        <v>167</v>
      </c>
      <c r="C262" s="444"/>
      <c r="D262" s="444"/>
      <c r="E262" s="444"/>
      <c r="F262" s="444"/>
      <c r="G262" s="444"/>
      <c r="H262" s="444"/>
      <c r="I262" s="151"/>
      <c r="J262" s="151"/>
      <c r="K262" s="151"/>
      <c r="L262" s="151"/>
      <c r="M262" s="151"/>
      <c r="N262" s="433" t="s">
        <v>159</v>
      </c>
      <c r="O262" s="446" t="s">
        <v>106</v>
      </c>
      <c r="P262" s="448">
        <f>AT242+1</f>
        <v>45958</v>
      </c>
      <c r="Q262" s="435"/>
      <c r="R262" s="435"/>
      <c r="S262" s="435"/>
      <c r="T262" s="435"/>
      <c r="U262" s="448">
        <f>P262+1</f>
        <v>45959</v>
      </c>
      <c r="V262" s="435"/>
      <c r="W262" s="435"/>
      <c r="X262" s="435"/>
      <c r="Y262" s="435"/>
      <c r="Z262" s="448">
        <f>U262+1</f>
        <v>45960</v>
      </c>
      <c r="AA262" s="435"/>
      <c r="AB262" s="435"/>
      <c r="AC262" s="435"/>
      <c r="AD262" s="435"/>
      <c r="AE262" s="448">
        <f>Z262+1</f>
        <v>45961</v>
      </c>
      <c r="AF262" s="435"/>
      <c r="AG262" s="435"/>
      <c r="AH262" s="435"/>
      <c r="AI262" s="435"/>
      <c r="AJ262" s="448">
        <f>AE262+1</f>
        <v>45962</v>
      </c>
      <c r="AK262" s="435"/>
      <c r="AL262" s="435"/>
      <c r="AM262" s="435"/>
      <c r="AN262" s="435"/>
      <c r="AO262" s="448">
        <f>AJ262+1</f>
        <v>45963</v>
      </c>
      <c r="AP262" s="435"/>
      <c r="AQ262" s="435"/>
      <c r="AR262" s="435"/>
      <c r="AS262" s="435"/>
      <c r="AT262" s="448">
        <f>AO262+1</f>
        <v>45964</v>
      </c>
      <c r="AU262" s="435"/>
      <c r="AV262" s="435"/>
      <c r="AW262" s="435"/>
      <c r="AX262" s="435"/>
    </row>
    <row r="263" spans="2:50" ht="15.75" hidden="1">
      <c r="B263" s="445"/>
      <c r="C263" s="445"/>
      <c r="D263" s="445"/>
      <c r="E263" s="445"/>
      <c r="F263" s="445"/>
      <c r="G263" s="445"/>
      <c r="H263" s="445"/>
      <c r="I263" s="151"/>
      <c r="J263" s="151"/>
      <c r="K263" s="151"/>
      <c r="L263" s="151"/>
      <c r="M263" s="151"/>
      <c r="N263" s="433"/>
      <c r="O263" s="447"/>
      <c r="P263" s="448" t="s">
        <v>120</v>
      </c>
      <c r="Q263" s="435"/>
      <c r="R263" s="435"/>
      <c r="S263" s="435"/>
      <c r="T263" s="435"/>
      <c r="U263" s="448" t="s">
        <v>114</v>
      </c>
      <c r="V263" s="435"/>
      <c r="W263" s="435"/>
      <c r="X263" s="435"/>
      <c r="Y263" s="435"/>
      <c r="Z263" s="448" t="s">
        <v>115</v>
      </c>
      <c r="AA263" s="435"/>
      <c r="AB263" s="435"/>
      <c r="AC263" s="435"/>
      <c r="AD263" s="435"/>
      <c r="AE263" s="448" t="s">
        <v>116</v>
      </c>
      <c r="AF263" s="435"/>
      <c r="AG263" s="435"/>
      <c r="AH263" s="435"/>
      <c r="AI263" s="435"/>
      <c r="AJ263" s="448" t="s">
        <v>117</v>
      </c>
      <c r="AK263" s="435"/>
      <c r="AL263" s="435"/>
      <c r="AM263" s="435"/>
      <c r="AN263" s="435"/>
      <c r="AO263" s="448" t="s">
        <v>118</v>
      </c>
      <c r="AP263" s="435"/>
      <c r="AQ263" s="435"/>
      <c r="AR263" s="435"/>
      <c r="AS263" s="435"/>
      <c r="AT263" s="448" t="s">
        <v>119</v>
      </c>
      <c r="AU263" s="435"/>
      <c r="AV263" s="435"/>
      <c r="AW263" s="435"/>
      <c r="AX263" s="435"/>
    </row>
    <row r="264" spans="2:50" hidden="1">
      <c r="B264" s="433" t="s">
        <v>155</v>
      </c>
      <c r="C264" s="433" t="s">
        <v>147</v>
      </c>
      <c r="D264" s="433"/>
      <c r="E264" s="433" t="s">
        <v>149</v>
      </c>
      <c r="F264" s="433"/>
      <c r="G264" s="433"/>
      <c r="H264" s="440" t="s">
        <v>156</v>
      </c>
      <c r="I264" s="434" t="s">
        <v>225</v>
      </c>
      <c r="J264" s="434"/>
      <c r="K264" s="434"/>
      <c r="L264" s="434" t="s">
        <v>156</v>
      </c>
      <c r="M264" s="434" t="s">
        <v>168</v>
      </c>
      <c r="N264" s="433"/>
      <c r="O264" s="433" t="s">
        <v>158</v>
      </c>
      <c r="P264" s="430" t="s">
        <v>152</v>
      </c>
      <c r="Q264" s="431"/>
      <c r="R264" s="431"/>
      <c r="S264" s="432"/>
      <c r="T264" s="433" t="s">
        <v>156</v>
      </c>
      <c r="U264" s="430" t="s">
        <v>152</v>
      </c>
      <c r="V264" s="431"/>
      <c r="W264" s="431"/>
      <c r="X264" s="432"/>
      <c r="Y264" s="433" t="s">
        <v>156</v>
      </c>
      <c r="Z264" s="430" t="s">
        <v>152</v>
      </c>
      <c r="AA264" s="431"/>
      <c r="AB264" s="431"/>
      <c r="AC264" s="432"/>
      <c r="AD264" s="433" t="s">
        <v>156</v>
      </c>
      <c r="AE264" s="430" t="s">
        <v>152</v>
      </c>
      <c r="AF264" s="431"/>
      <c r="AG264" s="431"/>
      <c r="AH264" s="432"/>
      <c r="AI264" s="433" t="s">
        <v>156</v>
      </c>
      <c r="AJ264" s="430" t="s">
        <v>152</v>
      </c>
      <c r="AK264" s="431"/>
      <c r="AL264" s="431"/>
      <c r="AM264" s="432"/>
      <c r="AN264" s="433" t="s">
        <v>156</v>
      </c>
      <c r="AO264" s="430" t="s">
        <v>152</v>
      </c>
      <c r="AP264" s="431"/>
      <c r="AQ264" s="431"/>
      <c r="AR264" s="432"/>
      <c r="AS264" s="433" t="s">
        <v>156</v>
      </c>
      <c r="AT264" s="430" t="s">
        <v>152</v>
      </c>
      <c r="AU264" s="431"/>
      <c r="AV264" s="431"/>
      <c r="AW264" s="432"/>
      <c r="AX264" s="433" t="s">
        <v>156</v>
      </c>
    </row>
    <row r="265" spans="2:50" hidden="1">
      <c r="B265" s="433"/>
      <c r="C265" s="433"/>
      <c r="D265" s="433"/>
      <c r="E265" s="433" t="s">
        <v>148</v>
      </c>
      <c r="F265" s="433"/>
      <c r="G265" s="433"/>
      <c r="H265" s="441"/>
      <c r="I265" s="434" t="s">
        <v>148</v>
      </c>
      <c r="J265" s="434"/>
      <c r="K265" s="434"/>
      <c r="L265" s="434"/>
      <c r="M265" s="434"/>
      <c r="N265" s="433"/>
      <c r="O265" s="433"/>
      <c r="P265" s="430" t="s">
        <v>153</v>
      </c>
      <c r="Q265" s="431"/>
      <c r="R265" s="431"/>
      <c r="S265" s="432"/>
      <c r="T265" s="433"/>
      <c r="U265" s="430" t="s">
        <v>153</v>
      </c>
      <c r="V265" s="431"/>
      <c r="W265" s="431"/>
      <c r="X265" s="432"/>
      <c r="Y265" s="433"/>
      <c r="Z265" s="430" t="s">
        <v>153</v>
      </c>
      <c r="AA265" s="431"/>
      <c r="AB265" s="431"/>
      <c r="AC265" s="432"/>
      <c r="AD265" s="433"/>
      <c r="AE265" s="430" t="s">
        <v>153</v>
      </c>
      <c r="AF265" s="431"/>
      <c r="AG265" s="431"/>
      <c r="AH265" s="432"/>
      <c r="AI265" s="433"/>
      <c r="AJ265" s="430" t="s">
        <v>153</v>
      </c>
      <c r="AK265" s="431"/>
      <c r="AL265" s="431"/>
      <c r="AM265" s="432"/>
      <c r="AN265" s="433"/>
      <c r="AO265" s="430" t="s">
        <v>153</v>
      </c>
      <c r="AP265" s="431"/>
      <c r="AQ265" s="431"/>
      <c r="AR265" s="432"/>
      <c r="AS265" s="433"/>
      <c r="AT265" s="430" t="s">
        <v>153</v>
      </c>
      <c r="AU265" s="431"/>
      <c r="AV265" s="431"/>
      <c r="AW265" s="432"/>
      <c r="AX265" s="433"/>
    </row>
    <row r="266" spans="2:50" hidden="1">
      <c r="B266" s="433"/>
      <c r="C266" s="433"/>
      <c r="D266" s="433"/>
      <c r="E266" s="94" t="s">
        <v>150</v>
      </c>
      <c r="F266" s="94" t="s">
        <v>151</v>
      </c>
      <c r="G266" s="94" t="s">
        <v>154</v>
      </c>
      <c r="H266" s="442"/>
      <c r="I266" s="153" t="s">
        <v>150</v>
      </c>
      <c r="J266" s="153" t="s">
        <v>151</v>
      </c>
      <c r="K266" s="153" t="s">
        <v>154</v>
      </c>
      <c r="L266" s="434"/>
      <c r="M266" s="434"/>
      <c r="N266" s="433"/>
      <c r="O266" s="433"/>
      <c r="P266" s="94" t="s">
        <v>150</v>
      </c>
      <c r="Q266" s="94" t="s">
        <v>151</v>
      </c>
      <c r="R266" s="94" t="s">
        <v>154</v>
      </c>
      <c r="S266" s="94" t="s">
        <v>168</v>
      </c>
      <c r="T266" s="433"/>
      <c r="U266" s="94" t="s">
        <v>150</v>
      </c>
      <c r="V266" s="94" t="s">
        <v>151</v>
      </c>
      <c r="W266" s="94" t="s">
        <v>154</v>
      </c>
      <c r="X266" s="94" t="s">
        <v>168</v>
      </c>
      <c r="Y266" s="433"/>
      <c r="Z266" s="94" t="s">
        <v>150</v>
      </c>
      <c r="AA266" s="94" t="s">
        <v>151</v>
      </c>
      <c r="AB266" s="94" t="s">
        <v>154</v>
      </c>
      <c r="AC266" s="94" t="s">
        <v>168</v>
      </c>
      <c r="AD266" s="43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3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3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3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33"/>
    </row>
    <row r="267" spans="2:50" hidden="1">
      <c r="B267" s="435" t="s">
        <v>235</v>
      </c>
      <c r="C267" s="95">
        <f>C247</f>
        <v>1</v>
      </c>
      <c r="D267" s="95" t="s">
        <v>443</v>
      </c>
      <c r="E267" s="95">
        <v>10</v>
      </c>
      <c r="F267" s="95">
        <v>3000</v>
      </c>
      <c r="G267" s="178">
        <f t="shared" ref="G267:G277" si="270">F267/E267</f>
        <v>300</v>
      </c>
      <c r="H267" s="457">
        <f>AVERAGE(G267:G281)</f>
        <v>291.05212968849332</v>
      </c>
      <c r="I267" s="154">
        <f t="shared" ref="I267:I269" si="271">IFERROR(AVERAGE(P267,U267,Z267,AE267,AJ267,AO267,AT267),"")</f>
        <v>10</v>
      </c>
      <c r="J267" s="154">
        <f t="shared" ref="J267:J269" si="272">IFERROR(AVERAGE(Q267,V267,AA267,AF267,AK267,AP267,AU267),"")</f>
        <v>2869.316650000208</v>
      </c>
      <c r="K267" s="155">
        <f t="shared" ref="K267:K269" si="273">IFERROR(AVERAGE(R267,W267,AB267,AG267,AL267,AQ267,AV267),"")</f>
        <v>286.93166500002081</v>
      </c>
      <c r="L267" s="449">
        <f>IFERROR(AVERAGE(K267:K281),"-")</f>
        <v>279.43462831289901</v>
      </c>
      <c r="M267" s="154">
        <f>IFERROR(RANK(K267, K$267:K$281),"")</f>
        <v>5</v>
      </c>
      <c r="N267" s="433"/>
      <c r="O267" s="433"/>
      <c r="P267" s="95">
        <v>10</v>
      </c>
      <c r="Q267" s="178">
        <v>2857.6190476190495</v>
      </c>
      <c r="R267" s="178">
        <f>IFERROR(Q267/P267,"")</f>
        <v>285.76190476190493</v>
      </c>
      <c r="S267" s="95">
        <f>IFERROR(RANK(R267, R$267:R$281),"")</f>
        <v>8</v>
      </c>
      <c r="T267" s="436">
        <f>AVERAGE(R267:R281)</f>
        <v>278.78545800884422</v>
      </c>
      <c r="U267" s="95">
        <v>10</v>
      </c>
      <c r="V267" s="178">
        <v>2862.4697336561758</v>
      </c>
      <c r="W267" s="178">
        <f>IFERROR(V267/U267,"")</f>
        <v>286.24697336561758</v>
      </c>
      <c r="X267" s="95">
        <f>IFERROR(RANK(W267, W$267:W$281),"")</f>
        <v>8</v>
      </c>
      <c r="Y267" s="436">
        <f>AVERAGE(W267:W281)</f>
        <v>279.53419658739858</v>
      </c>
      <c r="Z267" s="95">
        <v>10</v>
      </c>
      <c r="AA267" s="178">
        <v>2878.3791208791217</v>
      </c>
      <c r="AB267" s="178">
        <f>IFERROR(AA267/Z267,"")</f>
        <v>287.83791208791217</v>
      </c>
      <c r="AC267" s="95">
        <f>IFERROR(RANK(AB267, AB$267:AB$281),"")</f>
        <v>4</v>
      </c>
      <c r="AD267" s="436">
        <f>AVERAGE(AB267:AB281)</f>
        <v>279.49845485714457</v>
      </c>
      <c r="AE267" s="95">
        <v>10</v>
      </c>
      <c r="AF267" s="178">
        <v>2877.6699029126216</v>
      </c>
      <c r="AG267" s="178">
        <f>IFERROR(AF267/AE267,"")</f>
        <v>287.76699029126218</v>
      </c>
      <c r="AH267" s="95">
        <f>IFERROR(RANK(AG267, AG$267:AG$281),"")</f>
        <v>6</v>
      </c>
      <c r="AI267" s="436">
        <f>AVERAGE(AG267:AG281)</f>
        <v>280.20633316618984</v>
      </c>
      <c r="AJ267" s="95">
        <v>10</v>
      </c>
      <c r="AK267" s="178">
        <v>2866.5420560747671</v>
      </c>
      <c r="AL267" s="178">
        <f>IFERROR(AK267/AJ267,"")</f>
        <v>286.65420560747668</v>
      </c>
      <c r="AM267" s="95">
        <f>IFERROR(RANK(AL267, AL$267:AL$281),"")</f>
        <v>7</v>
      </c>
      <c r="AN267" s="436">
        <f>AVERAGE(AL267:AL281)</f>
        <v>280.20223715046882</v>
      </c>
      <c r="AO267" s="95">
        <v>10</v>
      </c>
      <c r="AP267" s="178">
        <v>2866.0138081395362</v>
      </c>
      <c r="AQ267" s="178">
        <f>IFERROR(AP267/AO267,"")</f>
        <v>286.6013808139536</v>
      </c>
      <c r="AR267" s="95">
        <f>IFERROR(RANK(AQ267, AQ$267:AQ$281),"")</f>
        <v>7</v>
      </c>
      <c r="AS267" s="436">
        <f>AVERAGE(AQ267:AQ281)</f>
        <v>279.27660596980371</v>
      </c>
      <c r="AT267" s="95">
        <v>10</v>
      </c>
      <c r="AU267" s="178">
        <v>2876.522880720182</v>
      </c>
      <c r="AV267" s="178">
        <f>IFERROR(AU267/AT267,"")</f>
        <v>287.65228807201822</v>
      </c>
      <c r="AW267" s="95">
        <f>IFERROR(RANK(AV267, AV$267:AV$281),"")</f>
        <v>5</v>
      </c>
      <c r="AX267" s="436">
        <f>AVERAGE(AV267:AV281)</f>
        <v>278.5391124504435</v>
      </c>
    </row>
    <row r="268" spans="2:50" hidden="1">
      <c r="B268" s="435"/>
      <c r="C268" s="95">
        <f t="shared" ref="C268:C281" si="274">C248</f>
        <v>2</v>
      </c>
      <c r="D268" s="95" t="s">
        <v>444</v>
      </c>
      <c r="E268" s="95">
        <v>10</v>
      </c>
      <c r="F268" s="95">
        <v>3000</v>
      </c>
      <c r="G268" s="178">
        <f t="shared" si="270"/>
        <v>300</v>
      </c>
      <c r="H268" s="458"/>
      <c r="I268" s="154">
        <f t="shared" si="271"/>
        <v>10</v>
      </c>
      <c r="J268" s="154">
        <f t="shared" si="272"/>
        <v>2865.339347544887</v>
      </c>
      <c r="K268" s="155">
        <f t="shared" si="273"/>
        <v>286.53393475448871</v>
      </c>
      <c r="L268" s="449"/>
      <c r="M268" s="154">
        <f t="shared" ref="M268:M281" si="275">IFERROR(RANK(K268, K$267:K$281),"")</f>
        <v>9</v>
      </c>
      <c r="N268" s="433"/>
      <c r="O268" s="433"/>
      <c r="P268" s="95">
        <v>10</v>
      </c>
      <c r="Q268" s="178">
        <v>2858.4162895927611</v>
      </c>
      <c r="R268" s="178">
        <f t="shared" ref="R268:R281" si="276">IFERROR(Q268/P268,"")</f>
        <v>285.84162895927614</v>
      </c>
      <c r="S268" s="95">
        <f t="shared" ref="S268:S281" si="277">IFERROR(RANK(R268, R$267:R$281),"")</f>
        <v>7</v>
      </c>
      <c r="T268" s="436"/>
      <c r="U268" s="95">
        <v>10</v>
      </c>
      <c r="V268" s="178">
        <v>2865.6748911465902</v>
      </c>
      <c r="W268" s="178">
        <f t="shared" ref="W268:W281" si="278">IFERROR(V268/U268,"")</f>
        <v>286.567489114659</v>
      </c>
      <c r="X268" s="95">
        <f t="shared" ref="X268:X281" si="279">IFERROR(RANK(W268, W$267:W$281),"")</f>
        <v>7</v>
      </c>
      <c r="Y268" s="436"/>
      <c r="Z268" s="95">
        <v>10</v>
      </c>
      <c r="AA268" s="178">
        <v>2864.6328671328674</v>
      </c>
      <c r="AB268" s="178">
        <f t="shared" ref="AB268:AB281" si="280">IFERROR(AA268/Z268,"")</f>
        <v>286.46328671328672</v>
      </c>
      <c r="AC268" s="95">
        <f t="shared" ref="AC268:AC281" si="281">IFERROR(RANK(AB268, AB$267:AB$281),"")</f>
        <v>7</v>
      </c>
      <c r="AD268" s="436"/>
      <c r="AE268" s="95">
        <v>10</v>
      </c>
      <c r="AF268" s="178">
        <v>2862.6506024096389</v>
      </c>
      <c r="AG268" s="178">
        <f t="shared" ref="AG268:AG281" si="282">IFERROR(AF268/AE268,"")</f>
        <v>286.26506024096386</v>
      </c>
      <c r="AH268" s="95">
        <f t="shared" ref="AH268:AH281" si="283">IFERROR(RANK(AG268, AG$267:AG$281),"")</f>
        <v>9</v>
      </c>
      <c r="AI268" s="436"/>
      <c r="AJ268" s="95">
        <v>10</v>
      </c>
      <c r="AK268" s="178">
        <v>2860.0000000000005</v>
      </c>
      <c r="AL268" s="178">
        <f t="shared" ref="AL268:AL281" si="284">IFERROR(AK268/AJ268,"")</f>
        <v>286.00000000000006</v>
      </c>
      <c r="AM268" s="95">
        <f t="shared" ref="AM268:AM281" si="285">IFERROR(RANK(AL268, AL$267:AL$281),"")</f>
        <v>9</v>
      </c>
      <c r="AN268" s="436"/>
      <c r="AO268" s="95">
        <v>10</v>
      </c>
      <c r="AP268" s="178">
        <v>2868.7181738366999</v>
      </c>
      <c r="AQ268" s="178">
        <f t="shared" ref="AQ268:AQ281" si="286">IFERROR(AP268/AO268,"")</f>
        <v>286.87181738366996</v>
      </c>
      <c r="AR268" s="95">
        <f t="shared" ref="AR268:AR281" si="287">IFERROR(RANK(AQ268, AQ$267:AQ$281),"")</f>
        <v>6</v>
      </c>
      <c r="AS268" s="436"/>
      <c r="AT268" s="95">
        <v>10</v>
      </c>
      <c r="AU268" s="178">
        <v>2877.2826086956529</v>
      </c>
      <c r="AV268" s="178">
        <f t="shared" ref="AV268:AV281" si="288">IFERROR(AU268/AT268,"")</f>
        <v>287.7282608695653</v>
      </c>
      <c r="AW268" s="95">
        <f t="shared" ref="AW268:AW281" si="289">IFERROR(RANK(AV268, AV$267:AV$281),"")</f>
        <v>4</v>
      </c>
      <c r="AX268" s="436"/>
    </row>
    <row r="269" spans="2:50" hidden="1">
      <c r="B269" s="435"/>
      <c r="C269" s="95">
        <f t="shared" si="274"/>
        <v>3</v>
      </c>
      <c r="D269" s="95" t="s">
        <v>445</v>
      </c>
      <c r="E269" s="95">
        <v>10</v>
      </c>
      <c r="F269" s="95">
        <v>3000</v>
      </c>
      <c r="G269" s="178">
        <f t="shared" si="270"/>
        <v>300</v>
      </c>
      <c r="H269" s="458"/>
      <c r="I269" s="154">
        <f t="shared" si="271"/>
        <v>10</v>
      </c>
      <c r="J269" s="154">
        <f t="shared" si="272"/>
        <v>2867.9364832891652</v>
      </c>
      <c r="K269" s="155">
        <f t="shared" si="273"/>
        <v>286.7936483289165</v>
      </c>
      <c r="L269" s="449"/>
      <c r="M269" s="154">
        <f t="shared" si="275"/>
        <v>7</v>
      </c>
      <c r="N269" s="433"/>
      <c r="O269" s="433"/>
      <c r="P269" s="95">
        <v>10</v>
      </c>
      <c r="Q269" s="178">
        <v>2865.4205607476633</v>
      </c>
      <c r="R269" s="178">
        <f t="shared" si="276"/>
        <v>286.54205607476632</v>
      </c>
      <c r="S269" s="95">
        <f t="shared" si="277"/>
        <v>5</v>
      </c>
      <c r="T269" s="436"/>
      <c r="U269" s="95">
        <v>10</v>
      </c>
      <c r="V269" s="178">
        <v>2882.3529411764694</v>
      </c>
      <c r="W269" s="178">
        <f t="shared" si="278"/>
        <v>288.23529411764696</v>
      </c>
      <c r="X269" s="95">
        <f t="shared" si="279"/>
        <v>3</v>
      </c>
      <c r="Y269" s="436"/>
      <c r="Z269" s="95">
        <v>10</v>
      </c>
      <c r="AA269" s="178">
        <v>2866.5957446808516</v>
      </c>
      <c r="AB269" s="178">
        <f t="shared" si="280"/>
        <v>286.65957446808517</v>
      </c>
      <c r="AC269" s="95">
        <f t="shared" si="281"/>
        <v>5</v>
      </c>
      <c r="AD269" s="436"/>
      <c r="AE269" s="95">
        <v>10</v>
      </c>
      <c r="AF269" s="178">
        <v>2866.2162162162172</v>
      </c>
      <c r="AG269" s="178">
        <f t="shared" si="282"/>
        <v>286.62162162162173</v>
      </c>
      <c r="AH269" s="95">
        <f t="shared" si="283"/>
        <v>8</v>
      </c>
      <c r="AI269" s="436"/>
      <c r="AJ269" s="95">
        <v>10</v>
      </c>
      <c r="AK269" s="178">
        <v>2862.3076923076924</v>
      </c>
      <c r="AL269" s="178">
        <f t="shared" si="284"/>
        <v>286.23076923076923</v>
      </c>
      <c r="AM269" s="95">
        <f t="shared" si="285"/>
        <v>8</v>
      </c>
      <c r="AN269" s="436"/>
      <c r="AO269" s="95">
        <v>10</v>
      </c>
      <c r="AP269" s="178">
        <v>2872.871287128713</v>
      </c>
      <c r="AQ269" s="178">
        <f t="shared" si="286"/>
        <v>287.28712871287132</v>
      </c>
      <c r="AR269" s="95">
        <f t="shared" si="287"/>
        <v>5</v>
      </c>
      <c r="AS269" s="436"/>
      <c r="AT269" s="95">
        <v>10</v>
      </c>
      <c r="AU269" s="178">
        <v>2859.7909407665493</v>
      </c>
      <c r="AV269" s="178">
        <f t="shared" si="288"/>
        <v>285.97909407665492</v>
      </c>
      <c r="AW269" s="95">
        <f t="shared" si="289"/>
        <v>7</v>
      </c>
      <c r="AX269" s="436"/>
    </row>
    <row r="270" spans="2:50" hidden="1">
      <c r="B270" s="435"/>
      <c r="C270" s="95">
        <f t="shared" si="274"/>
        <v>4</v>
      </c>
      <c r="D270" s="95" t="s">
        <v>448</v>
      </c>
      <c r="E270" s="95">
        <v>10</v>
      </c>
      <c r="F270" s="95">
        <v>3000</v>
      </c>
      <c r="G270" s="178">
        <f t="shared" si="270"/>
        <v>300</v>
      </c>
      <c r="H270" s="458"/>
      <c r="I270" s="154">
        <f>IFERROR(AVERAGE(P270,U270,Z270,AE270,AJ270,AO270,AT270),"")</f>
        <v>10</v>
      </c>
      <c r="J270" s="154">
        <f>IFERROR(AVERAGE(Q270,V270,AA270,AF270,AK270,AP270,AU270),"")</f>
        <v>2867.750530163145</v>
      </c>
      <c r="K270" s="155">
        <f>IFERROR(AVERAGE(R270,W270,AB270,AG270,AL270,AQ270,AV270),"")</f>
        <v>286.77505301631442</v>
      </c>
      <c r="L270" s="449"/>
      <c r="M270" s="154">
        <f t="shared" si="275"/>
        <v>8</v>
      </c>
      <c r="N270" s="433"/>
      <c r="O270" s="433"/>
      <c r="P270" s="95">
        <v>10</v>
      </c>
      <c r="Q270" s="178">
        <v>2857.4999999999995</v>
      </c>
      <c r="R270" s="178">
        <f t="shared" si="276"/>
        <v>285.74999999999994</v>
      </c>
      <c r="S270" s="95">
        <f t="shared" si="277"/>
        <v>9</v>
      </c>
      <c r="T270" s="436"/>
      <c r="U270" s="95">
        <v>10</v>
      </c>
      <c r="V270" s="178">
        <v>2853.636363636364</v>
      </c>
      <c r="W270" s="178">
        <f t="shared" si="278"/>
        <v>285.36363636363637</v>
      </c>
      <c r="X270" s="95">
        <f t="shared" si="279"/>
        <v>9</v>
      </c>
      <c r="Y270" s="436"/>
      <c r="Z270" s="95">
        <v>10</v>
      </c>
      <c r="AA270" s="178">
        <v>2852.9032258064508</v>
      </c>
      <c r="AB270" s="178">
        <f t="shared" si="280"/>
        <v>285.29032258064507</v>
      </c>
      <c r="AC270" s="95">
        <f t="shared" si="281"/>
        <v>9</v>
      </c>
      <c r="AD270" s="436"/>
      <c r="AE270" s="95">
        <v>10</v>
      </c>
      <c r="AF270" s="178">
        <v>2897.5000000000009</v>
      </c>
      <c r="AG270" s="178">
        <f t="shared" si="282"/>
        <v>289.75000000000011</v>
      </c>
      <c r="AH270" s="95">
        <f t="shared" si="283"/>
        <v>2</v>
      </c>
      <c r="AI270" s="436"/>
      <c r="AJ270" s="95">
        <v>10</v>
      </c>
      <c r="AK270" s="178">
        <v>2873.0769230769247</v>
      </c>
      <c r="AL270" s="178">
        <f t="shared" si="284"/>
        <v>287.30769230769249</v>
      </c>
      <c r="AM270" s="95">
        <f t="shared" si="285"/>
        <v>6</v>
      </c>
      <c r="AN270" s="436"/>
      <c r="AO270" s="95">
        <v>10</v>
      </c>
      <c r="AP270" s="178">
        <v>2857.8461538461529</v>
      </c>
      <c r="AQ270" s="178">
        <f t="shared" si="286"/>
        <v>285.78461538461528</v>
      </c>
      <c r="AR270" s="95">
        <f t="shared" si="287"/>
        <v>8</v>
      </c>
      <c r="AS270" s="436"/>
      <c r="AT270" s="95">
        <v>10</v>
      </c>
      <c r="AU270" s="178">
        <v>2881.7910447761196</v>
      </c>
      <c r="AV270" s="178">
        <f t="shared" si="288"/>
        <v>288.17910447761199</v>
      </c>
      <c r="AW270" s="95">
        <f t="shared" si="289"/>
        <v>3</v>
      </c>
      <c r="AX270" s="436"/>
    </row>
    <row r="271" spans="2:50" hidden="1">
      <c r="B271" s="435"/>
      <c r="C271" s="95">
        <f t="shared" si="274"/>
        <v>5</v>
      </c>
      <c r="D271" s="95" t="s">
        <v>449</v>
      </c>
      <c r="E271" s="95">
        <v>10</v>
      </c>
      <c r="F271" s="95">
        <v>3000</v>
      </c>
      <c r="G271" s="178">
        <f t="shared" si="270"/>
        <v>300</v>
      </c>
      <c r="H271" s="458"/>
      <c r="I271" s="154">
        <f t="shared" ref="I271:I281" si="290">IFERROR(AVERAGE(P271,U271,Z271,AE271,AJ271,AO271,AT271),"")</f>
        <v>10</v>
      </c>
      <c r="J271" s="154">
        <f t="shared" ref="J271:J281" si="291">IFERROR(AVERAGE(Q271,V271,AA271,AF271,AK271,AP271,AU271),"")</f>
        <v>2880.651220671652</v>
      </c>
      <c r="K271" s="155">
        <f t="shared" ref="K271:K281" si="292">IFERROR(AVERAGE(R271,W271,AB271,AG271,AL271,AQ271,AV271),"")</f>
        <v>288.06512206716519</v>
      </c>
      <c r="L271" s="449"/>
      <c r="M271" s="154">
        <f t="shared" si="275"/>
        <v>3</v>
      </c>
      <c r="N271" s="433"/>
      <c r="O271" s="433"/>
      <c r="P271" s="95">
        <v>10</v>
      </c>
      <c r="Q271" s="178">
        <v>2862.9999999999986</v>
      </c>
      <c r="R271" s="178">
        <f t="shared" si="276"/>
        <v>286.29999999999984</v>
      </c>
      <c r="S271" s="95">
        <f t="shared" si="277"/>
        <v>6</v>
      </c>
      <c r="T271" s="436"/>
      <c r="U271" s="95">
        <v>10</v>
      </c>
      <c r="V271" s="178">
        <v>2866.7796610169476</v>
      </c>
      <c r="W271" s="178">
        <f t="shared" si="278"/>
        <v>286.67796610169478</v>
      </c>
      <c r="X271" s="95">
        <f t="shared" si="279"/>
        <v>6</v>
      </c>
      <c r="Y271" s="436"/>
      <c r="Z271" s="95">
        <v>10</v>
      </c>
      <c r="AA271" s="178">
        <v>2899.2857142857119</v>
      </c>
      <c r="AB271" s="178">
        <f t="shared" si="280"/>
        <v>289.92857142857122</v>
      </c>
      <c r="AC271" s="95">
        <f t="shared" si="281"/>
        <v>3</v>
      </c>
      <c r="AD271" s="436"/>
      <c r="AE271" s="95">
        <v>10</v>
      </c>
      <c r="AF271" s="178">
        <v>2873.333333333333</v>
      </c>
      <c r="AG271" s="178">
        <f t="shared" si="282"/>
        <v>287.33333333333331</v>
      </c>
      <c r="AH271" s="95">
        <f t="shared" si="283"/>
        <v>7</v>
      </c>
      <c r="AI271" s="436"/>
      <c r="AJ271" s="95">
        <v>10</v>
      </c>
      <c r="AK271" s="178">
        <v>2908.7500000000009</v>
      </c>
      <c r="AL271" s="178">
        <f t="shared" si="284"/>
        <v>290.87500000000011</v>
      </c>
      <c r="AM271" s="95">
        <f t="shared" si="285"/>
        <v>3</v>
      </c>
      <c r="AN271" s="436"/>
      <c r="AO271" s="95">
        <v>10</v>
      </c>
      <c r="AP271" s="178">
        <v>2897.9999999999986</v>
      </c>
      <c r="AQ271" s="178">
        <f t="shared" si="286"/>
        <v>289.79999999999984</v>
      </c>
      <c r="AR271" s="95">
        <f t="shared" si="287"/>
        <v>3</v>
      </c>
      <c r="AS271" s="436"/>
      <c r="AT271" s="95">
        <v>10</v>
      </c>
      <c r="AU271" s="178">
        <v>2855.409836065573</v>
      </c>
      <c r="AV271" s="178">
        <f t="shared" si="288"/>
        <v>285.54098360655729</v>
      </c>
      <c r="AW271" s="95">
        <f t="shared" si="289"/>
        <v>9</v>
      </c>
      <c r="AX271" s="436"/>
    </row>
    <row r="272" spans="2:50" hidden="1">
      <c r="B272" s="435"/>
      <c r="C272" s="95">
        <f t="shared" si="274"/>
        <v>6</v>
      </c>
      <c r="D272" s="95" t="s">
        <v>450</v>
      </c>
      <c r="E272" s="95">
        <v>10</v>
      </c>
      <c r="F272" s="95">
        <v>3000</v>
      </c>
      <c r="G272" s="178">
        <f t="shared" si="270"/>
        <v>300</v>
      </c>
      <c r="H272" s="458"/>
      <c r="I272" s="154">
        <f t="shared" si="290"/>
        <v>10</v>
      </c>
      <c r="J272" s="154">
        <f t="shared" si="291"/>
        <v>2906.9457829037342</v>
      </c>
      <c r="K272" s="155">
        <f t="shared" si="292"/>
        <v>290.69457829037344</v>
      </c>
      <c r="L272" s="449"/>
      <c r="M272" s="154">
        <f t="shared" si="275"/>
        <v>2</v>
      </c>
      <c r="N272" s="433"/>
      <c r="O272" s="433"/>
      <c r="P272" s="95">
        <v>10</v>
      </c>
      <c r="Q272" s="178">
        <v>2886.8571428571399</v>
      </c>
      <c r="R272" s="178">
        <f t="shared" si="276"/>
        <v>288.68571428571397</v>
      </c>
      <c r="S272" s="95">
        <f t="shared" si="277"/>
        <v>3</v>
      </c>
      <c r="T272" s="436"/>
      <c r="U272" s="95">
        <v>10</v>
      </c>
      <c r="V272" s="178">
        <v>2910.0000000000036</v>
      </c>
      <c r="W272" s="178">
        <f t="shared" si="278"/>
        <v>291.00000000000034</v>
      </c>
      <c r="X272" s="95">
        <f t="shared" si="279"/>
        <v>2</v>
      </c>
      <c r="Y272" s="436"/>
      <c r="Z272" s="95">
        <v>10</v>
      </c>
      <c r="AA272" s="178">
        <v>2919.3750000000036</v>
      </c>
      <c r="AB272" s="178">
        <f t="shared" si="280"/>
        <v>291.93750000000034</v>
      </c>
      <c r="AC272" s="95">
        <f t="shared" si="281"/>
        <v>2</v>
      </c>
      <c r="AD272" s="436"/>
      <c r="AE272" s="95">
        <v>10</v>
      </c>
      <c r="AF272" s="178">
        <v>2880.0000000000009</v>
      </c>
      <c r="AG272" s="178">
        <f t="shared" si="282"/>
        <v>288.00000000000011</v>
      </c>
      <c r="AH272" s="95">
        <f t="shared" si="283"/>
        <v>5</v>
      </c>
      <c r="AI272" s="436"/>
      <c r="AJ272" s="95">
        <v>10</v>
      </c>
      <c r="AK272" s="178">
        <v>2912.3076923076942</v>
      </c>
      <c r="AL272" s="178">
        <f t="shared" si="284"/>
        <v>291.2307692307694</v>
      </c>
      <c r="AM272" s="95">
        <f t="shared" si="285"/>
        <v>2</v>
      </c>
      <c r="AN272" s="436"/>
      <c r="AO272" s="95">
        <v>10</v>
      </c>
      <c r="AP272" s="178">
        <v>2917.5000000000036</v>
      </c>
      <c r="AQ272" s="178">
        <f t="shared" si="286"/>
        <v>291.75000000000034</v>
      </c>
      <c r="AR272" s="95">
        <f t="shared" si="287"/>
        <v>2</v>
      </c>
      <c r="AS272" s="436"/>
      <c r="AT272" s="95">
        <v>10</v>
      </c>
      <c r="AU272" s="178">
        <v>2922.580645161293</v>
      </c>
      <c r="AV272" s="178">
        <f t="shared" si="288"/>
        <v>292.25806451612931</v>
      </c>
      <c r="AW272" s="95">
        <f t="shared" si="289"/>
        <v>2</v>
      </c>
      <c r="AX272" s="436"/>
    </row>
    <row r="273" spans="2:50" hidden="1">
      <c r="B273" s="435"/>
      <c r="C273" s="95">
        <f t="shared" si="274"/>
        <v>7</v>
      </c>
      <c r="D273" s="95" t="s">
        <v>633</v>
      </c>
      <c r="E273" s="95">
        <v>8</v>
      </c>
      <c r="F273" s="95">
        <v>3000</v>
      </c>
      <c r="G273" s="178">
        <f t="shared" si="270"/>
        <v>375</v>
      </c>
      <c r="H273" s="458"/>
      <c r="I273" s="154">
        <f t="shared" si="290"/>
        <v>8</v>
      </c>
      <c r="J273" s="154">
        <f t="shared" si="291"/>
        <v>2918.6847927499934</v>
      </c>
      <c r="K273" s="155">
        <f t="shared" si="292"/>
        <v>364.83559909374918</v>
      </c>
      <c r="L273" s="449"/>
      <c r="M273" s="154">
        <f t="shared" si="275"/>
        <v>1</v>
      </c>
      <c r="N273" s="433"/>
      <c r="O273" s="433"/>
      <c r="P273" s="95">
        <v>8</v>
      </c>
      <c r="Q273" s="178">
        <v>2918.823529411768</v>
      </c>
      <c r="R273" s="178">
        <f t="shared" si="276"/>
        <v>364.85294117647101</v>
      </c>
      <c r="S273" s="95">
        <f t="shared" si="277"/>
        <v>1</v>
      </c>
      <c r="T273" s="436"/>
      <c r="U273" s="95">
        <v>8</v>
      </c>
      <c r="V273" s="178">
        <v>2936.4705882352978</v>
      </c>
      <c r="W273" s="178">
        <f t="shared" si="278"/>
        <v>367.05882352941222</v>
      </c>
      <c r="X273" s="95">
        <f t="shared" si="279"/>
        <v>1</v>
      </c>
      <c r="Y273" s="436"/>
      <c r="Z273" s="95">
        <v>8</v>
      </c>
      <c r="AA273" s="178">
        <v>2934.3750000000036</v>
      </c>
      <c r="AB273" s="178">
        <f t="shared" si="280"/>
        <v>366.79687500000045</v>
      </c>
      <c r="AC273" s="95">
        <f t="shared" si="281"/>
        <v>1</v>
      </c>
      <c r="AD273" s="436"/>
      <c r="AE273" s="95">
        <v>8</v>
      </c>
      <c r="AF273" s="178">
        <v>2946.9230769230785</v>
      </c>
      <c r="AG273" s="178">
        <f t="shared" si="282"/>
        <v>368.36538461538481</v>
      </c>
      <c r="AH273" s="95">
        <f t="shared" si="283"/>
        <v>1</v>
      </c>
      <c r="AI273" s="436"/>
      <c r="AJ273" s="95">
        <v>8</v>
      </c>
      <c r="AK273" s="178">
        <v>2935.8620689655195</v>
      </c>
      <c r="AL273" s="178">
        <f t="shared" si="284"/>
        <v>366.98275862068994</v>
      </c>
      <c r="AM273" s="95">
        <f t="shared" si="285"/>
        <v>1</v>
      </c>
      <c r="AN273" s="436"/>
      <c r="AO273" s="95">
        <v>8</v>
      </c>
      <c r="AP273" s="178">
        <v>2900.6250000000036</v>
      </c>
      <c r="AQ273" s="178">
        <f t="shared" si="286"/>
        <v>362.57812500000045</v>
      </c>
      <c r="AR273" s="95">
        <f t="shared" si="287"/>
        <v>1</v>
      </c>
      <c r="AS273" s="436"/>
      <c r="AT273" s="95">
        <v>8</v>
      </c>
      <c r="AU273" s="178">
        <v>2857.7142857142831</v>
      </c>
      <c r="AV273" s="178">
        <f t="shared" si="288"/>
        <v>357.21428571428538</v>
      </c>
      <c r="AW273" s="95">
        <f t="shared" si="289"/>
        <v>1</v>
      </c>
      <c r="AX273" s="436"/>
    </row>
    <row r="274" spans="2:50" hidden="1">
      <c r="B274" s="435"/>
      <c r="C274" s="95">
        <f t="shared" si="274"/>
        <v>8</v>
      </c>
      <c r="D274" s="95" t="s">
        <v>794</v>
      </c>
      <c r="E274" s="95">
        <v>10</v>
      </c>
      <c r="F274" s="95">
        <v>3000</v>
      </c>
      <c r="G274" s="178">
        <f t="shared" si="270"/>
        <v>300</v>
      </c>
      <c r="H274" s="458"/>
      <c r="I274" s="154">
        <f t="shared" si="290"/>
        <v>10</v>
      </c>
      <c r="J274" s="154">
        <f t="shared" si="291"/>
        <v>2880.4848016867668</v>
      </c>
      <c r="K274" s="155">
        <f t="shared" si="292"/>
        <v>288.04848016867669</v>
      </c>
      <c r="L274" s="449"/>
      <c r="M274" s="154">
        <f t="shared" si="275"/>
        <v>4</v>
      </c>
      <c r="N274" s="433"/>
      <c r="O274" s="433"/>
      <c r="P274" s="95">
        <v>10</v>
      </c>
      <c r="Q274" s="178">
        <v>2889.565217391304</v>
      </c>
      <c r="R274" s="178">
        <f t="shared" si="276"/>
        <v>288.95652173913038</v>
      </c>
      <c r="S274" s="95">
        <f t="shared" si="277"/>
        <v>2</v>
      </c>
      <c r="T274" s="436"/>
      <c r="U274" s="95">
        <v>10</v>
      </c>
      <c r="V274" s="178">
        <v>2877.313432835821</v>
      </c>
      <c r="W274" s="178">
        <f t="shared" si="278"/>
        <v>287.73134328358208</v>
      </c>
      <c r="X274" s="95">
        <f t="shared" si="279"/>
        <v>5</v>
      </c>
      <c r="Y274" s="436"/>
      <c r="Z274" s="95">
        <v>10</v>
      </c>
      <c r="AA274" s="178">
        <v>2865.7142857142853</v>
      </c>
      <c r="AB274" s="178">
        <f t="shared" si="280"/>
        <v>286.57142857142856</v>
      </c>
      <c r="AC274" s="95">
        <f t="shared" si="281"/>
        <v>6</v>
      </c>
      <c r="AD274" s="436"/>
      <c r="AE274" s="95">
        <v>10</v>
      </c>
      <c r="AF274" s="178">
        <v>2893.2000000000007</v>
      </c>
      <c r="AG274" s="178">
        <f t="shared" si="282"/>
        <v>289.32000000000005</v>
      </c>
      <c r="AH274" s="95">
        <f t="shared" si="283"/>
        <v>3</v>
      </c>
      <c r="AI274" s="436"/>
      <c r="AJ274" s="95">
        <v>10</v>
      </c>
      <c r="AK274" s="178">
        <v>2885.660377358492</v>
      </c>
      <c r="AL274" s="178">
        <f t="shared" si="284"/>
        <v>288.56603773584919</v>
      </c>
      <c r="AM274" s="95">
        <f t="shared" si="285"/>
        <v>4</v>
      </c>
      <c r="AN274" s="436"/>
      <c r="AO274" s="95">
        <v>10</v>
      </c>
      <c r="AP274" s="178">
        <v>2888.0597014925374</v>
      </c>
      <c r="AQ274" s="178">
        <f t="shared" si="286"/>
        <v>288.80597014925377</v>
      </c>
      <c r="AR274" s="95">
        <f t="shared" si="287"/>
        <v>4</v>
      </c>
      <c r="AS274" s="436"/>
      <c r="AT274" s="95">
        <v>10</v>
      </c>
      <c r="AU274" s="178">
        <v>2863.8805970149256</v>
      </c>
      <c r="AV274" s="178">
        <f t="shared" si="288"/>
        <v>286.38805970149258</v>
      </c>
      <c r="AW274" s="95">
        <f t="shared" si="289"/>
        <v>6</v>
      </c>
      <c r="AX274" s="436"/>
    </row>
    <row r="275" spans="2:50" hidden="1">
      <c r="B275" s="435"/>
      <c r="C275" s="95">
        <f t="shared" si="274"/>
        <v>9</v>
      </c>
      <c r="D275" s="95" t="s">
        <v>795</v>
      </c>
      <c r="E275" s="95">
        <v>11</v>
      </c>
      <c r="F275" s="95">
        <v>3000</v>
      </c>
      <c r="G275" s="178">
        <f t="shared" si="270"/>
        <v>272.72727272727275</v>
      </c>
      <c r="H275" s="458"/>
      <c r="I275" s="154">
        <f t="shared" si="290"/>
        <v>11</v>
      </c>
      <c r="J275" s="154">
        <f t="shared" si="291"/>
        <v>2873.9556016359566</v>
      </c>
      <c r="K275" s="155">
        <f t="shared" si="292"/>
        <v>261.26869105781424</v>
      </c>
      <c r="L275" s="449"/>
      <c r="M275" s="154">
        <f t="shared" si="275"/>
        <v>10</v>
      </c>
      <c r="N275" s="433"/>
      <c r="O275" s="433"/>
      <c r="P275" s="95">
        <v>11</v>
      </c>
      <c r="Q275" s="178">
        <v>2865.333333333333</v>
      </c>
      <c r="R275" s="178">
        <f t="shared" si="276"/>
        <v>260.48484848484844</v>
      </c>
      <c r="S275" s="95">
        <f t="shared" si="277"/>
        <v>10</v>
      </c>
      <c r="T275" s="436"/>
      <c r="U275" s="95">
        <v>11</v>
      </c>
      <c r="V275" s="178">
        <v>2876.4705882352937</v>
      </c>
      <c r="W275" s="178">
        <f t="shared" si="278"/>
        <v>261.4973262032085</v>
      </c>
      <c r="X275" s="95">
        <f t="shared" si="279"/>
        <v>10</v>
      </c>
      <c r="Y275" s="436"/>
      <c r="Z275" s="95">
        <v>11</v>
      </c>
      <c r="AA275" s="178">
        <v>2859.4936708860773</v>
      </c>
      <c r="AB275" s="178">
        <f t="shared" si="280"/>
        <v>259.95397008055249</v>
      </c>
      <c r="AC275" s="95">
        <f t="shared" si="281"/>
        <v>10</v>
      </c>
      <c r="AD275" s="436"/>
      <c r="AE275" s="95">
        <v>11</v>
      </c>
      <c r="AF275" s="178">
        <v>2895.9374999999991</v>
      </c>
      <c r="AG275" s="178">
        <f t="shared" si="282"/>
        <v>263.26704545454538</v>
      </c>
      <c r="AH275" s="95">
        <f t="shared" si="283"/>
        <v>10</v>
      </c>
      <c r="AI275" s="436"/>
      <c r="AJ275" s="95">
        <v>11</v>
      </c>
      <c r="AK275" s="178">
        <v>2896.1904761904757</v>
      </c>
      <c r="AL275" s="178">
        <f t="shared" si="284"/>
        <v>263.29004329004323</v>
      </c>
      <c r="AM275" s="95">
        <f t="shared" si="285"/>
        <v>10</v>
      </c>
      <c r="AN275" s="436"/>
      <c r="AO275" s="95">
        <v>11</v>
      </c>
      <c r="AP275" s="178">
        <v>2863.0588235294113</v>
      </c>
      <c r="AQ275" s="178">
        <f t="shared" si="286"/>
        <v>260.27807486631013</v>
      </c>
      <c r="AR275" s="95">
        <f t="shared" si="287"/>
        <v>10</v>
      </c>
      <c r="AS275" s="436"/>
      <c r="AT275" s="95">
        <v>11</v>
      </c>
      <c r="AU275" s="178">
        <v>2861.2048192771076</v>
      </c>
      <c r="AV275" s="178">
        <f t="shared" si="288"/>
        <v>260.10952902519159</v>
      </c>
      <c r="AW275" s="95">
        <f t="shared" si="289"/>
        <v>10</v>
      </c>
      <c r="AX275" s="436"/>
    </row>
    <row r="276" spans="2:50" hidden="1">
      <c r="B276" s="435"/>
      <c r="C276" s="95">
        <f t="shared" si="274"/>
        <v>10</v>
      </c>
      <c r="D276" s="95" t="s">
        <v>818</v>
      </c>
      <c r="E276" s="95">
        <v>13</v>
      </c>
      <c r="F276" s="95">
        <v>2000</v>
      </c>
      <c r="G276" s="178">
        <f t="shared" si="270"/>
        <v>153.84615384615384</v>
      </c>
      <c r="H276" s="458"/>
      <c r="I276" s="154">
        <f t="shared" si="290"/>
        <v>13</v>
      </c>
      <c r="J276" s="154">
        <f t="shared" si="291"/>
        <v>1910.8500654564707</v>
      </c>
      <c r="K276" s="155">
        <f t="shared" si="292"/>
        <v>146.98846657357467</v>
      </c>
      <c r="L276" s="449"/>
      <c r="M276" s="154">
        <f t="shared" si="275"/>
        <v>11</v>
      </c>
      <c r="N276" s="433"/>
      <c r="O276" s="433"/>
      <c r="P276" s="95">
        <v>13</v>
      </c>
      <c r="Q276" s="178">
        <v>1909.3280632411077</v>
      </c>
      <c r="R276" s="178">
        <f t="shared" si="276"/>
        <v>146.87138948008521</v>
      </c>
      <c r="S276" s="95">
        <f t="shared" si="277"/>
        <v>11</v>
      </c>
      <c r="T276" s="436"/>
      <c r="U276" s="95">
        <v>13</v>
      </c>
      <c r="V276" s="178">
        <v>1906.2377622377626</v>
      </c>
      <c r="W276" s="178">
        <f t="shared" si="278"/>
        <v>146.63367401828944</v>
      </c>
      <c r="X276" s="95">
        <f t="shared" si="279"/>
        <v>11</v>
      </c>
      <c r="Y276" s="436"/>
      <c r="Z276" s="95">
        <v>13</v>
      </c>
      <c r="AA276" s="178">
        <v>1912.6406926406935</v>
      </c>
      <c r="AB276" s="178">
        <f t="shared" si="280"/>
        <v>147.12620712620719</v>
      </c>
      <c r="AC276" s="95">
        <f t="shared" si="281"/>
        <v>11</v>
      </c>
      <c r="AD276" s="436"/>
      <c r="AE276" s="95">
        <v>13</v>
      </c>
      <c r="AF276" s="178">
        <v>1915.8220502901354</v>
      </c>
      <c r="AG276" s="178">
        <f t="shared" si="282"/>
        <v>147.37092694539504</v>
      </c>
      <c r="AH276" s="95">
        <f t="shared" si="283"/>
        <v>11</v>
      </c>
      <c r="AI276" s="436"/>
      <c r="AJ276" s="95">
        <v>13</v>
      </c>
      <c r="AK276" s="178">
        <v>1912.1353242142627</v>
      </c>
      <c r="AL276" s="178">
        <f t="shared" si="284"/>
        <v>147.08733263186636</v>
      </c>
      <c r="AM276" s="95">
        <f t="shared" si="285"/>
        <v>11</v>
      </c>
      <c r="AN276" s="436"/>
      <c r="AO276" s="95">
        <v>13</v>
      </c>
      <c r="AP276" s="178">
        <v>1905.8174568010631</v>
      </c>
      <c r="AQ276" s="178">
        <f t="shared" si="286"/>
        <v>146.60134283085102</v>
      </c>
      <c r="AR276" s="95">
        <f t="shared" si="287"/>
        <v>11</v>
      </c>
      <c r="AS276" s="436"/>
      <c r="AT276" s="95">
        <v>13</v>
      </c>
      <c r="AU276" s="178">
        <v>1913.969108770269</v>
      </c>
      <c r="AV276" s="178">
        <f t="shared" si="288"/>
        <v>147.22839298232839</v>
      </c>
      <c r="AW276" s="95">
        <f t="shared" si="289"/>
        <v>11</v>
      </c>
      <c r="AX276" s="436"/>
    </row>
    <row r="277" spans="2:50" hidden="1">
      <c r="B277" s="435"/>
      <c r="C277" s="95">
        <f t="shared" si="274"/>
        <v>11</v>
      </c>
      <c r="D277" s="95" t="s">
        <v>819</v>
      </c>
      <c r="E277" s="95">
        <v>10</v>
      </c>
      <c r="F277" s="95">
        <v>3000</v>
      </c>
      <c r="G277" s="178">
        <f t="shared" si="270"/>
        <v>300</v>
      </c>
      <c r="H277" s="458"/>
      <c r="I277" s="154">
        <f t="shared" si="290"/>
        <v>10</v>
      </c>
      <c r="J277" s="154">
        <f t="shared" si="291"/>
        <v>2868.456730907953</v>
      </c>
      <c r="K277" s="155">
        <f t="shared" si="292"/>
        <v>286.84567309079529</v>
      </c>
      <c r="L277" s="449"/>
      <c r="M277" s="154">
        <f t="shared" si="275"/>
        <v>6</v>
      </c>
      <c r="N277" s="433"/>
      <c r="O277" s="433"/>
      <c r="P277" s="95">
        <v>10</v>
      </c>
      <c r="Q277" s="178">
        <v>2865.9303313508944</v>
      </c>
      <c r="R277" s="178">
        <f t="shared" si="276"/>
        <v>286.59303313508946</v>
      </c>
      <c r="S277" s="95">
        <f t="shared" si="277"/>
        <v>4</v>
      </c>
      <c r="T277" s="436"/>
      <c r="U277" s="95">
        <v>10</v>
      </c>
      <c r="V277" s="178">
        <v>2878.6363636363635</v>
      </c>
      <c r="W277" s="178">
        <f t="shared" si="278"/>
        <v>287.86363636363637</v>
      </c>
      <c r="X277" s="95">
        <f t="shared" si="279"/>
        <v>4</v>
      </c>
      <c r="Y277" s="436"/>
      <c r="Z277" s="95">
        <v>10</v>
      </c>
      <c r="AA277" s="178">
        <v>2859.173553719007</v>
      </c>
      <c r="AB277" s="178">
        <f t="shared" si="280"/>
        <v>285.91735537190073</v>
      </c>
      <c r="AC277" s="95">
        <f t="shared" si="281"/>
        <v>8</v>
      </c>
      <c r="AD277" s="436"/>
      <c r="AE277" s="95">
        <v>10</v>
      </c>
      <c r="AF277" s="178">
        <v>2882.0930232558135</v>
      </c>
      <c r="AG277" s="178">
        <f t="shared" si="282"/>
        <v>288.20930232558135</v>
      </c>
      <c r="AH277" s="95">
        <f t="shared" si="283"/>
        <v>4</v>
      </c>
      <c r="AI277" s="436"/>
      <c r="AJ277" s="95">
        <v>10</v>
      </c>
      <c r="AK277" s="178">
        <v>2879.9999999999991</v>
      </c>
      <c r="AL277" s="178">
        <f t="shared" si="284"/>
        <v>287.99999999999989</v>
      </c>
      <c r="AM277" s="95">
        <f t="shared" si="285"/>
        <v>5</v>
      </c>
      <c r="AN277" s="436"/>
      <c r="AO277" s="95">
        <v>10</v>
      </c>
      <c r="AP277" s="178">
        <v>2856.8421052631561</v>
      </c>
      <c r="AQ277" s="178">
        <f t="shared" si="286"/>
        <v>285.68421052631561</v>
      </c>
      <c r="AR277" s="95">
        <f t="shared" si="287"/>
        <v>9</v>
      </c>
      <c r="AS277" s="436"/>
      <c r="AT277" s="95">
        <v>10</v>
      </c>
      <c r="AU277" s="178">
        <v>2856.521739130435</v>
      </c>
      <c r="AV277" s="178">
        <f t="shared" si="288"/>
        <v>285.6521739130435</v>
      </c>
      <c r="AW277" s="95">
        <f t="shared" si="289"/>
        <v>8</v>
      </c>
      <c r="AX277" s="436"/>
    </row>
    <row r="278" spans="2:50" hidden="1">
      <c r="B278" s="435"/>
      <c r="C278" s="95">
        <f t="shared" si="274"/>
        <v>12</v>
      </c>
      <c r="D278" s="95"/>
      <c r="E278" s="95"/>
      <c r="F278" s="95"/>
      <c r="G278" s="95"/>
      <c r="H278" s="458"/>
      <c r="I278" s="154" t="str">
        <f t="shared" si="290"/>
        <v/>
      </c>
      <c r="J278" s="154" t="str">
        <f t="shared" si="291"/>
        <v/>
      </c>
      <c r="K278" s="155" t="str">
        <f t="shared" si="292"/>
        <v/>
      </c>
      <c r="L278" s="449"/>
      <c r="M278" s="154" t="str">
        <f t="shared" si="275"/>
        <v/>
      </c>
      <c r="N278" s="433"/>
      <c r="O278" s="433"/>
      <c r="P278" s="95"/>
      <c r="Q278" s="178"/>
      <c r="R278" s="178" t="str">
        <f t="shared" si="276"/>
        <v/>
      </c>
      <c r="S278" s="95" t="str">
        <f t="shared" si="277"/>
        <v/>
      </c>
      <c r="T278" s="436"/>
      <c r="U278" s="95"/>
      <c r="V278" s="178"/>
      <c r="W278" s="178" t="str">
        <f t="shared" si="278"/>
        <v/>
      </c>
      <c r="X278" s="95" t="str">
        <f t="shared" si="279"/>
        <v/>
      </c>
      <c r="Y278" s="436"/>
      <c r="Z278" s="95"/>
      <c r="AA278" s="178"/>
      <c r="AB278" s="178" t="str">
        <f t="shared" si="280"/>
        <v/>
      </c>
      <c r="AC278" s="95" t="str">
        <f t="shared" si="281"/>
        <v/>
      </c>
      <c r="AD278" s="436"/>
      <c r="AE278" s="95"/>
      <c r="AF278" s="178"/>
      <c r="AG278" s="178" t="str">
        <f t="shared" si="282"/>
        <v/>
      </c>
      <c r="AH278" s="95" t="str">
        <f t="shared" si="283"/>
        <v/>
      </c>
      <c r="AI278" s="436"/>
      <c r="AJ278" s="95"/>
      <c r="AK278" s="178"/>
      <c r="AL278" s="178" t="str">
        <f t="shared" si="284"/>
        <v/>
      </c>
      <c r="AM278" s="95" t="str">
        <f t="shared" si="285"/>
        <v/>
      </c>
      <c r="AN278" s="436"/>
      <c r="AO278" s="95"/>
      <c r="AP278" s="178"/>
      <c r="AQ278" s="178" t="str">
        <f t="shared" si="286"/>
        <v/>
      </c>
      <c r="AR278" s="95" t="str">
        <f t="shared" si="287"/>
        <v/>
      </c>
      <c r="AS278" s="436"/>
      <c r="AT278" s="95"/>
      <c r="AU278" s="178"/>
      <c r="AV278" s="178" t="str">
        <f t="shared" si="288"/>
        <v/>
      </c>
      <c r="AW278" s="95" t="str">
        <f t="shared" si="289"/>
        <v/>
      </c>
      <c r="AX278" s="436"/>
    </row>
    <row r="279" spans="2:50" hidden="1">
      <c r="B279" s="435"/>
      <c r="C279" s="95">
        <f t="shared" si="274"/>
        <v>13</v>
      </c>
      <c r="D279" s="95"/>
      <c r="E279" s="95"/>
      <c r="F279" s="95"/>
      <c r="G279" s="95"/>
      <c r="H279" s="458"/>
      <c r="I279" s="154" t="str">
        <f t="shared" si="290"/>
        <v/>
      </c>
      <c r="J279" s="154" t="str">
        <f t="shared" si="291"/>
        <v/>
      </c>
      <c r="K279" s="155" t="str">
        <f t="shared" si="292"/>
        <v/>
      </c>
      <c r="L279" s="449"/>
      <c r="M279" s="154" t="str">
        <f t="shared" si="275"/>
        <v/>
      </c>
      <c r="N279" s="433"/>
      <c r="O279" s="433"/>
      <c r="P279" s="95"/>
      <c r="Q279" s="178"/>
      <c r="R279" s="178" t="str">
        <f t="shared" si="276"/>
        <v/>
      </c>
      <c r="S279" s="95" t="str">
        <f t="shared" si="277"/>
        <v/>
      </c>
      <c r="T279" s="436"/>
      <c r="U279" s="95"/>
      <c r="V279" s="178"/>
      <c r="W279" s="178" t="str">
        <f t="shared" si="278"/>
        <v/>
      </c>
      <c r="X279" s="95" t="str">
        <f t="shared" si="279"/>
        <v/>
      </c>
      <c r="Y279" s="436"/>
      <c r="Z279" s="95"/>
      <c r="AA279" s="178"/>
      <c r="AB279" s="178" t="str">
        <f t="shared" si="280"/>
        <v/>
      </c>
      <c r="AC279" s="95" t="str">
        <f t="shared" si="281"/>
        <v/>
      </c>
      <c r="AD279" s="436"/>
      <c r="AE279" s="95"/>
      <c r="AF279" s="178"/>
      <c r="AG279" s="178" t="str">
        <f t="shared" si="282"/>
        <v/>
      </c>
      <c r="AH279" s="95" t="str">
        <f t="shared" si="283"/>
        <v/>
      </c>
      <c r="AI279" s="436"/>
      <c r="AJ279" s="95"/>
      <c r="AK279" s="178"/>
      <c r="AL279" s="178" t="str">
        <f t="shared" si="284"/>
        <v/>
      </c>
      <c r="AM279" s="95" t="str">
        <f t="shared" si="285"/>
        <v/>
      </c>
      <c r="AN279" s="436"/>
      <c r="AO279" s="95"/>
      <c r="AP279" s="178"/>
      <c r="AQ279" s="178" t="str">
        <f t="shared" si="286"/>
        <v/>
      </c>
      <c r="AR279" s="95" t="str">
        <f t="shared" si="287"/>
        <v/>
      </c>
      <c r="AS279" s="436"/>
      <c r="AT279" s="95"/>
      <c r="AU279" s="178"/>
      <c r="AV279" s="178" t="str">
        <f t="shared" si="288"/>
        <v/>
      </c>
      <c r="AW279" s="95" t="str">
        <f t="shared" si="289"/>
        <v/>
      </c>
      <c r="AX279" s="436"/>
    </row>
    <row r="280" spans="2:50" hidden="1">
      <c r="B280" s="435"/>
      <c r="C280" s="95">
        <f t="shared" si="274"/>
        <v>14</v>
      </c>
      <c r="D280" s="95"/>
      <c r="E280" s="95"/>
      <c r="F280" s="95"/>
      <c r="G280" s="95"/>
      <c r="H280" s="458"/>
      <c r="I280" s="154" t="str">
        <f t="shared" si="290"/>
        <v/>
      </c>
      <c r="J280" s="154" t="str">
        <f t="shared" si="291"/>
        <v/>
      </c>
      <c r="K280" s="155" t="str">
        <f t="shared" si="292"/>
        <v/>
      </c>
      <c r="L280" s="449"/>
      <c r="M280" s="154" t="str">
        <f t="shared" si="275"/>
        <v/>
      </c>
      <c r="N280" s="433"/>
      <c r="O280" s="433"/>
      <c r="P280" s="95"/>
      <c r="Q280" s="178"/>
      <c r="R280" s="178" t="str">
        <f t="shared" si="276"/>
        <v/>
      </c>
      <c r="S280" s="95" t="str">
        <f t="shared" si="277"/>
        <v/>
      </c>
      <c r="T280" s="436"/>
      <c r="U280" s="95"/>
      <c r="V280" s="178"/>
      <c r="W280" s="178" t="str">
        <f t="shared" si="278"/>
        <v/>
      </c>
      <c r="X280" s="95" t="str">
        <f t="shared" si="279"/>
        <v/>
      </c>
      <c r="Y280" s="436"/>
      <c r="Z280" s="95"/>
      <c r="AA280" s="178"/>
      <c r="AB280" s="178" t="str">
        <f t="shared" si="280"/>
        <v/>
      </c>
      <c r="AC280" s="95" t="str">
        <f t="shared" si="281"/>
        <v/>
      </c>
      <c r="AD280" s="436"/>
      <c r="AE280" s="95"/>
      <c r="AF280" s="178"/>
      <c r="AG280" s="178" t="str">
        <f t="shared" si="282"/>
        <v/>
      </c>
      <c r="AH280" s="95" t="str">
        <f t="shared" si="283"/>
        <v/>
      </c>
      <c r="AI280" s="436"/>
      <c r="AJ280" s="95"/>
      <c r="AK280" s="178"/>
      <c r="AL280" s="178" t="str">
        <f t="shared" si="284"/>
        <v/>
      </c>
      <c r="AM280" s="95" t="str">
        <f t="shared" si="285"/>
        <v/>
      </c>
      <c r="AN280" s="436"/>
      <c r="AO280" s="95"/>
      <c r="AP280" s="178"/>
      <c r="AQ280" s="178" t="str">
        <f t="shared" si="286"/>
        <v/>
      </c>
      <c r="AR280" s="95" t="str">
        <f t="shared" si="287"/>
        <v/>
      </c>
      <c r="AS280" s="436"/>
      <c r="AT280" s="95"/>
      <c r="AU280" s="178"/>
      <c r="AV280" s="178" t="str">
        <f t="shared" si="288"/>
        <v/>
      </c>
      <c r="AW280" s="95" t="str">
        <f t="shared" si="289"/>
        <v/>
      </c>
      <c r="AX280" s="436"/>
    </row>
    <row r="281" spans="2:50" hidden="1">
      <c r="B281" s="435"/>
      <c r="C281" s="95">
        <f t="shared" si="274"/>
        <v>15</v>
      </c>
      <c r="D281" s="95"/>
      <c r="E281" s="95"/>
      <c r="F281" s="95"/>
      <c r="G281" s="95"/>
      <c r="H281" s="459"/>
      <c r="I281" s="154" t="str">
        <f t="shared" si="290"/>
        <v/>
      </c>
      <c r="J281" s="154" t="str">
        <f t="shared" si="291"/>
        <v/>
      </c>
      <c r="K281" s="155" t="str">
        <f t="shared" si="292"/>
        <v/>
      </c>
      <c r="L281" s="449"/>
      <c r="M281" s="154" t="str">
        <f t="shared" si="275"/>
        <v/>
      </c>
      <c r="N281" s="433"/>
      <c r="O281" s="433"/>
      <c r="P281" s="95"/>
      <c r="Q281" s="178"/>
      <c r="R281" s="178" t="str">
        <f t="shared" si="276"/>
        <v/>
      </c>
      <c r="S281" s="95" t="str">
        <f t="shared" si="277"/>
        <v/>
      </c>
      <c r="T281" s="436"/>
      <c r="U281" s="95"/>
      <c r="V281" s="178"/>
      <c r="W281" s="178" t="str">
        <f t="shared" si="278"/>
        <v/>
      </c>
      <c r="X281" s="95" t="str">
        <f t="shared" si="279"/>
        <v/>
      </c>
      <c r="Y281" s="436"/>
      <c r="Z281" s="95"/>
      <c r="AA281" s="178"/>
      <c r="AB281" s="178" t="str">
        <f t="shared" si="280"/>
        <v/>
      </c>
      <c r="AC281" s="95" t="str">
        <f t="shared" si="281"/>
        <v/>
      </c>
      <c r="AD281" s="436"/>
      <c r="AE281" s="95"/>
      <c r="AF281" s="178"/>
      <c r="AG281" s="178" t="str">
        <f t="shared" si="282"/>
        <v/>
      </c>
      <c r="AH281" s="95" t="str">
        <f t="shared" si="283"/>
        <v/>
      </c>
      <c r="AI281" s="436"/>
      <c r="AJ281" s="95"/>
      <c r="AK281" s="178"/>
      <c r="AL281" s="178" t="str">
        <f t="shared" si="284"/>
        <v/>
      </c>
      <c r="AM281" s="95" t="str">
        <f t="shared" si="285"/>
        <v/>
      </c>
      <c r="AN281" s="436"/>
      <c r="AO281" s="95"/>
      <c r="AP281" s="178"/>
      <c r="AQ281" s="178" t="str">
        <f t="shared" si="286"/>
        <v/>
      </c>
      <c r="AR281" s="95" t="str">
        <f t="shared" si="287"/>
        <v/>
      </c>
      <c r="AS281" s="436"/>
      <c r="AT281" s="95"/>
      <c r="AU281" s="178"/>
      <c r="AV281" s="178" t="str">
        <f t="shared" si="288"/>
        <v/>
      </c>
      <c r="AW281" s="95" t="str">
        <f t="shared" si="289"/>
        <v/>
      </c>
      <c r="AX281" s="436"/>
    </row>
    <row r="282" spans="2:50" ht="15.75" hidden="1">
      <c r="B282" s="443" t="s">
        <v>167</v>
      </c>
      <c r="C282" s="444"/>
      <c r="D282" s="444"/>
      <c r="E282" s="444"/>
      <c r="F282" s="444"/>
      <c r="G282" s="444"/>
      <c r="H282" s="444"/>
      <c r="I282" s="151"/>
      <c r="J282" s="151"/>
      <c r="K282" s="151"/>
      <c r="L282" s="151"/>
      <c r="M282" s="151"/>
      <c r="N282" s="433" t="s">
        <v>159</v>
      </c>
      <c r="O282" s="446" t="s">
        <v>106</v>
      </c>
      <c r="P282" s="448">
        <f>AT262+1</f>
        <v>45965</v>
      </c>
      <c r="Q282" s="435"/>
      <c r="R282" s="435"/>
      <c r="S282" s="435"/>
      <c r="T282" s="435"/>
      <c r="U282" s="448">
        <f>P282+1</f>
        <v>45966</v>
      </c>
      <c r="V282" s="435"/>
      <c r="W282" s="435"/>
      <c r="X282" s="435"/>
      <c r="Y282" s="435"/>
      <c r="Z282" s="448">
        <f>U282+1</f>
        <v>45967</v>
      </c>
      <c r="AA282" s="435"/>
      <c r="AB282" s="435"/>
      <c r="AC282" s="435"/>
      <c r="AD282" s="435"/>
      <c r="AE282" s="448">
        <f>Z282+1</f>
        <v>45968</v>
      </c>
      <c r="AF282" s="435"/>
      <c r="AG282" s="435"/>
      <c r="AH282" s="435"/>
      <c r="AI282" s="435"/>
      <c r="AJ282" s="448">
        <f>AE282+1</f>
        <v>45969</v>
      </c>
      <c r="AK282" s="435"/>
      <c r="AL282" s="435"/>
      <c r="AM282" s="435"/>
      <c r="AN282" s="435"/>
      <c r="AO282" s="448">
        <f>AJ282+1</f>
        <v>45970</v>
      </c>
      <c r="AP282" s="435"/>
      <c r="AQ282" s="435"/>
      <c r="AR282" s="435"/>
      <c r="AS282" s="435"/>
      <c r="AT282" s="448">
        <f>AO282+1</f>
        <v>45971</v>
      </c>
      <c r="AU282" s="435"/>
      <c r="AV282" s="435"/>
      <c r="AW282" s="435"/>
      <c r="AX282" s="435"/>
    </row>
    <row r="283" spans="2:50" ht="15.75" hidden="1">
      <c r="B283" s="445"/>
      <c r="C283" s="445"/>
      <c r="D283" s="445"/>
      <c r="E283" s="445"/>
      <c r="F283" s="445"/>
      <c r="G283" s="445"/>
      <c r="H283" s="445"/>
      <c r="I283" s="151"/>
      <c r="J283" s="151"/>
      <c r="K283" s="151"/>
      <c r="L283" s="151"/>
      <c r="M283" s="151"/>
      <c r="N283" s="433"/>
      <c r="O283" s="447"/>
      <c r="P283" s="448" t="s">
        <v>120</v>
      </c>
      <c r="Q283" s="435"/>
      <c r="R283" s="435"/>
      <c r="S283" s="435"/>
      <c r="T283" s="435"/>
      <c r="U283" s="448" t="s">
        <v>114</v>
      </c>
      <c r="V283" s="435"/>
      <c r="W283" s="435"/>
      <c r="X283" s="435"/>
      <c r="Y283" s="435"/>
      <c r="Z283" s="448" t="s">
        <v>115</v>
      </c>
      <c r="AA283" s="435"/>
      <c r="AB283" s="435"/>
      <c r="AC283" s="435"/>
      <c r="AD283" s="435"/>
      <c r="AE283" s="448" t="s">
        <v>116</v>
      </c>
      <c r="AF283" s="435"/>
      <c r="AG283" s="435"/>
      <c r="AH283" s="435"/>
      <c r="AI283" s="435"/>
      <c r="AJ283" s="448" t="s">
        <v>117</v>
      </c>
      <c r="AK283" s="435"/>
      <c r="AL283" s="435"/>
      <c r="AM283" s="435"/>
      <c r="AN283" s="435"/>
      <c r="AO283" s="448" t="s">
        <v>118</v>
      </c>
      <c r="AP283" s="435"/>
      <c r="AQ283" s="435"/>
      <c r="AR283" s="435"/>
      <c r="AS283" s="435"/>
      <c r="AT283" s="448" t="s">
        <v>119</v>
      </c>
      <c r="AU283" s="435"/>
      <c r="AV283" s="435"/>
      <c r="AW283" s="435"/>
      <c r="AX283" s="435"/>
    </row>
    <row r="284" spans="2:50" hidden="1">
      <c r="B284" s="433" t="s">
        <v>155</v>
      </c>
      <c r="C284" s="433" t="s">
        <v>147</v>
      </c>
      <c r="D284" s="433"/>
      <c r="E284" s="433" t="s">
        <v>149</v>
      </c>
      <c r="F284" s="433"/>
      <c r="G284" s="433"/>
      <c r="H284" s="440" t="s">
        <v>156</v>
      </c>
      <c r="I284" s="434" t="s">
        <v>225</v>
      </c>
      <c r="J284" s="434"/>
      <c r="K284" s="434"/>
      <c r="L284" s="434" t="s">
        <v>156</v>
      </c>
      <c r="M284" s="434" t="s">
        <v>168</v>
      </c>
      <c r="N284" s="433"/>
      <c r="O284" s="433" t="s">
        <v>158</v>
      </c>
      <c r="P284" s="430" t="s">
        <v>152</v>
      </c>
      <c r="Q284" s="431"/>
      <c r="R284" s="431"/>
      <c r="S284" s="432"/>
      <c r="T284" s="433" t="s">
        <v>156</v>
      </c>
      <c r="U284" s="430" t="s">
        <v>152</v>
      </c>
      <c r="V284" s="431"/>
      <c r="W284" s="431"/>
      <c r="X284" s="432"/>
      <c r="Y284" s="433" t="s">
        <v>156</v>
      </c>
      <c r="Z284" s="430" t="s">
        <v>152</v>
      </c>
      <c r="AA284" s="431"/>
      <c r="AB284" s="431"/>
      <c r="AC284" s="432"/>
      <c r="AD284" s="433" t="s">
        <v>156</v>
      </c>
      <c r="AE284" s="430" t="s">
        <v>152</v>
      </c>
      <c r="AF284" s="431"/>
      <c r="AG284" s="431"/>
      <c r="AH284" s="432"/>
      <c r="AI284" s="433" t="s">
        <v>156</v>
      </c>
      <c r="AJ284" s="430" t="s">
        <v>152</v>
      </c>
      <c r="AK284" s="431"/>
      <c r="AL284" s="431"/>
      <c r="AM284" s="432"/>
      <c r="AN284" s="433" t="s">
        <v>156</v>
      </c>
      <c r="AO284" s="430" t="s">
        <v>152</v>
      </c>
      <c r="AP284" s="431"/>
      <c r="AQ284" s="431"/>
      <c r="AR284" s="432"/>
      <c r="AS284" s="433" t="s">
        <v>156</v>
      </c>
      <c r="AT284" s="430" t="s">
        <v>152</v>
      </c>
      <c r="AU284" s="431"/>
      <c r="AV284" s="431"/>
      <c r="AW284" s="432"/>
      <c r="AX284" s="433" t="s">
        <v>156</v>
      </c>
    </row>
    <row r="285" spans="2:50" hidden="1">
      <c r="B285" s="433"/>
      <c r="C285" s="433"/>
      <c r="D285" s="433"/>
      <c r="E285" s="433" t="s">
        <v>148</v>
      </c>
      <c r="F285" s="433"/>
      <c r="G285" s="433"/>
      <c r="H285" s="441"/>
      <c r="I285" s="434" t="s">
        <v>148</v>
      </c>
      <c r="J285" s="434"/>
      <c r="K285" s="434"/>
      <c r="L285" s="434"/>
      <c r="M285" s="434"/>
      <c r="N285" s="433"/>
      <c r="O285" s="433"/>
      <c r="P285" s="430" t="s">
        <v>153</v>
      </c>
      <c r="Q285" s="431"/>
      <c r="R285" s="431"/>
      <c r="S285" s="432"/>
      <c r="T285" s="433"/>
      <c r="U285" s="430" t="s">
        <v>153</v>
      </c>
      <c r="V285" s="431"/>
      <c r="W285" s="431"/>
      <c r="X285" s="432"/>
      <c r="Y285" s="433"/>
      <c r="Z285" s="430" t="s">
        <v>153</v>
      </c>
      <c r="AA285" s="431"/>
      <c r="AB285" s="431"/>
      <c r="AC285" s="432"/>
      <c r="AD285" s="433"/>
      <c r="AE285" s="430" t="s">
        <v>153</v>
      </c>
      <c r="AF285" s="431"/>
      <c r="AG285" s="431"/>
      <c r="AH285" s="432"/>
      <c r="AI285" s="433"/>
      <c r="AJ285" s="430" t="s">
        <v>153</v>
      </c>
      <c r="AK285" s="431"/>
      <c r="AL285" s="431"/>
      <c r="AM285" s="432"/>
      <c r="AN285" s="433"/>
      <c r="AO285" s="430" t="s">
        <v>153</v>
      </c>
      <c r="AP285" s="431"/>
      <c r="AQ285" s="431"/>
      <c r="AR285" s="432"/>
      <c r="AS285" s="433"/>
      <c r="AT285" s="430" t="s">
        <v>153</v>
      </c>
      <c r="AU285" s="431"/>
      <c r="AV285" s="431"/>
      <c r="AW285" s="432"/>
      <c r="AX285" s="433"/>
    </row>
    <row r="286" spans="2:50" hidden="1">
      <c r="B286" s="433"/>
      <c r="C286" s="433"/>
      <c r="D286" s="433"/>
      <c r="E286" s="94" t="s">
        <v>150</v>
      </c>
      <c r="F286" s="94" t="s">
        <v>151</v>
      </c>
      <c r="G286" s="94" t="s">
        <v>154</v>
      </c>
      <c r="H286" s="442"/>
      <c r="I286" s="153" t="s">
        <v>150</v>
      </c>
      <c r="J286" s="153" t="s">
        <v>151</v>
      </c>
      <c r="K286" s="153" t="s">
        <v>154</v>
      </c>
      <c r="L286" s="434"/>
      <c r="M286" s="434"/>
      <c r="N286" s="433"/>
      <c r="O286" s="433"/>
      <c r="P286" s="94" t="s">
        <v>150</v>
      </c>
      <c r="Q286" s="94" t="s">
        <v>151</v>
      </c>
      <c r="R286" s="94" t="s">
        <v>154</v>
      </c>
      <c r="S286" s="94" t="s">
        <v>168</v>
      </c>
      <c r="T286" s="433"/>
      <c r="U286" s="94" t="s">
        <v>150</v>
      </c>
      <c r="V286" s="94" t="s">
        <v>151</v>
      </c>
      <c r="W286" s="94" t="s">
        <v>154</v>
      </c>
      <c r="X286" s="94" t="s">
        <v>168</v>
      </c>
      <c r="Y286" s="433"/>
      <c r="Z286" s="94" t="s">
        <v>150</v>
      </c>
      <c r="AA286" s="94" t="s">
        <v>151</v>
      </c>
      <c r="AB286" s="94" t="s">
        <v>154</v>
      </c>
      <c r="AC286" s="94" t="s">
        <v>168</v>
      </c>
      <c r="AD286" s="43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3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3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3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33"/>
    </row>
    <row r="287" spans="2:50" hidden="1">
      <c r="B287" s="435" t="s">
        <v>235</v>
      </c>
      <c r="C287" s="95">
        <f>C267</f>
        <v>1</v>
      </c>
      <c r="D287" s="95" t="s">
        <v>443</v>
      </c>
      <c r="E287" s="95">
        <v>10</v>
      </c>
      <c r="F287" s="95">
        <v>3000</v>
      </c>
      <c r="G287" s="178">
        <f t="shared" ref="G287:G296" si="293">F287/E287</f>
        <v>300</v>
      </c>
      <c r="H287" s="457">
        <f>AVERAGE(G287:G301)</f>
        <v>299.55128205128204</v>
      </c>
      <c r="I287" s="154">
        <f t="shared" ref="I287:I289" si="294">IFERROR(AVERAGE(P287,U287,Z287,AE287,AJ287,AO287,AT287),"")</f>
        <v>10</v>
      </c>
      <c r="J287" s="154">
        <f t="shared" ref="J287:J289" si="295">IFERROR(AVERAGE(Q287,V287,AA287,AF287,AK287,AP287,AU287),"")</f>
        <v>2869.4596288229723</v>
      </c>
      <c r="K287" s="155">
        <f t="shared" ref="K287:K289" si="296">IFERROR(AVERAGE(R287,W287,AB287,AG287,AL287,AQ287,AV287),"")</f>
        <v>286.94596288229724</v>
      </c>
      <c r="L287" s="449">
        <f>IFERROR(AVERAGE(K287:K301),"-")</f>
        <v>287.15014522591002</v>
      </c>
      <c r="M287" s="154">
        <f>IFERROR(RANK(K287, K$287:K$301),"")</f>
        <v>8</v>
      </c>
      <c r="N287" s="433"/>
      <c r="O287" s="433"/>
      <c r="P287" s="95">
        <v>10</v>
      </c>
      <c r="Q287" s="178">
        <v>2861.8719024018319</v>
      </c>
      <c r="R287" s="178">
        <f>IFERROR(Q287/P287,"")</f>
        <v>286.18719024018321</v>
      </c>
      <c r="S287" s="95">
        <f>IFERROR(RANK(R287, R$287:R$301),"")</f>
        <v>8</v>
      </c>
      <c r="T287" s="436">
        <f>AVERAGE(R287:R301)</f>
        <v>287.10901826023905</v>
      </c>
      <c r="U287" s="95">
        <v>10</v>
      </c>
      <c r="V287" s="178">
        <v>2868.2653450247817</v>
      </c>
      <c r="W287" s="178">
        <f>IFERROR(V287/U287,"")</f>
        <v>286.82653450247818</v>
      </c>
      <c r="X287" s="95">
        <f>IFERROR(RANK(W287, W$287:W$301),"")</f>
        <v>7</v>
      </c>
      <c r="Y287" s="436">
        <f>AVERAGE(W287:W301)</f>
        <v>286.88894936892041</v>
      </c>
      <c r="Z287" s="95">
        <v>10</v>
      </c>
      <c r="AA287" s="178">
        <v>2871.409266409265</v>
      </c>
      <c r="AB287" s="178">
        <f>IFERROR(AA287/Z287,"")</f>
        <v>287.14092664092652</v>
      </c>
      <c r="AC287" s="95">
        <f>IFERROR(RANK(AB287, AB$287:AB$301),"")</f>
        <v>9</v>
      </c>
      <c r="AD287" s="436">
        <f>AVERAGE(AB287:AB301)</f>
        <v>287.96393348043046</v>
      </c>
      <c r="AE287" s="95">
        <v>10</v>
      </c>
      <c r="AF287" s="178">
        <v>2870.1691542288554</v>
      </c>
      <c r="AG287" s="178">
        <f>IFERROR(AF287/AE287,"")</f>
        <v>287.01691542288552</v>
      </c>
      <c r="AH287" s="95">
        <f>IFERROR(RANK(AG287, AG$287:AG$301),"")</f>
        <v>6</v>
      </c>
      <c r="AI287" s="436">
        <f>AVERAGE(AG287:AG301)</f>
        <v>287.18661726110321</v>
      </c>
      <c r="AJ287" s="95">
        <v>10</v>
      </c>
      <c r="AK287" s="178">
        <v>2870.691699604743</v>
      </c>
      <c r="AL287" s="178">
        <f>IFERROR(AK287/AJ287,"")</f>
        <v>287.06916996047431</v>
      </c>
      <c r="AM287" s="95">
        <f>IFERROR(RANK(AL287, AL$287:AL$301),"")</f>
        <v>6</v>
      </c>
      <c r="AN287" s="436">
        <f>AVERAGE(AL287:AL301)</f>
        <v>286.86184699920688</v>
      </c>
      <c r="AO287" s="95">
        <v>10</v>
      </c>
      <c r="AP287" s="178">
        <v>2864.6702491450906</v>
      </c>
      <c r="AQ287" s="178">
        <f>IFERROR(AP287/AO287,"")</f>
        <v>286.46702491450907</v>
      </c>
      <c r="AR287" s="95">
        <f>IFERROR(RANK(AQ287, AQ$287:AQ$301),"")</f>
        <v>7</v>
      </c>
      <c r="AS287" s="436">
        <f>AVERAGE(AQ287:AQ301)</f>
        <v>287.36885048121655</v>
      </c>
      <c r="AT287" s="95">
        <v>10</v>
      </c>
      <c r="AU287" s="178">
        <v>2879.1397849462378</v>
      </c>
      <c r="AV287" s="178">
        <f>IFERROR(AU287/AT287,"")</f>
        <v>287.91397849462379</v>
      </c>
      <c r="AW287" s="95">
        <f>IFERROR(RANK(AV287, AV$287:AV$301),"")</f>
        <v>5</v>
      </c>
      <c r="AX287" s="436">
        <f>AVERAGE(AV287:AV301)</f>
        <v>286.67180073025315</v>
      </c>
    </row>
    <row r="288" spans="2:50" hidden="1">
      <c r="B288" s="435"/>
      <c r="C288" s="95">
        <f t="shared" ref="C288:C301" si="297">C268</f>
        <v>2</v>
      </c>
      <c r="D288" s="95" t="s">
        <v>444</v>
      </c>
      <c r="E288" s="95">
        <v>10</v>
      </c>
      <c r="F288" s="95">
        <v>3000</v>
      </c>
      <c r="G288" s="178">
        <f t="shared" si="293"/>
        <v>300</v>
      </c>
      <c r="H288" s="458"/>
      <c r="I288" s="154">
        <f t="shared" si="294"/>
        <v>10</v>
      </c>
      <c r="J288" s="154">
        <f t="shared" si="295"/>
        <v>2882.5555786024192</v>
      </c>
      <c r="K288" s="155">
        <f t="shared" si="296"/>
        <v>288.25555786024199</v>
      </c>
      <c r="L288" s="449"/>
      <c r="M288" s="154">
        <f t="shared" ref="M288:M301" si="298">IFERROR(RANK(K288, K$287:K$301),"")</f>
        <v>4</v>
      </c>
      <c r="N288" s="433"/>
      <c r="O288" s="433"/>
      <c r="P288" s="95">
        <v>10</v>
      </c>
      <c r="Q288" s="178">
        <v>2890.434782608696</v>
      </c>
      <c r="R288" s="178">
        <f t="shared" ref="R288:R301" si="299">IFERROR(Q288/P288,"")</f>
        <v>289.04347826086962</v>
      </c>
      <c r="S288" s="95">
        <f t="shared" ref="S288:S301" si="300">IFERROR(RANK(R288, R$287:R$301),"")</f>
        <v>5</v>
      </c>
      <c r="T288" s="436"/>
      <c r="U288" s="95">
        <v>10</v>
      </c>
      <c r="V288" s="178">
        <v>2865.7826086956529</v>
      </c>
      <c r="W288" s="178">
        <f t="shared" ref="W288:W301" si="301">IFERROR(V288/U288,"")</f>
        <v>286.57826086956527</v>
      </c>
      <c r="X288" s="95">
        <f t="shared" ref="X288:X301" si="302">IFERROR(RANK(W288, W$287:W$301),"")</f>
        <v>8</v>
      </c>
      <c r="Y288" s="436"/>
      <c r="Z288" s="95">
        <v>10</v>
      </c>
      <c r="AA288" s="178">
        <v>2895.032608695652</v>
      </c>
      <c r="AB288" s="178">
        <f t="shared" ref="AB288:AB301" si="303">IFERROR(AA288/Z288,"")</f>
        <v>289.50326086956522</v>
      </c>
      <c r="AC288" s="95">
        <f t="shared" ref="AC288:AC301" si="304">IFERROR(RANK(AB288, AB$287:AB$301),"")</f>
        <v>5</v>
      </c>
      <c r="AD288" s="436"/>
      <c r="AE288" s="95">
        <v>10</v>
      </c>
      <c r="AF288" s="178">
        <v>2877.0576923076915</v>
      </c>
      <c r="AG288" s="178">
        <f t="shared" ref="AG288:AG301" si="305">IFERROR(AF288/AE288,"")</f>
        <v>287.70576923076914</v>
      </c>
      <c r="AH288" s="95">
        <f t="shared" ref="AH288:AH301" si="306">IFERROR(RANK(AG288, AG$287:AG$301),"")</f>
        <v>5</v>
      </c>
      <c r="AI288" s="436"/>
      <c r="AJ288" s="95">
        <v>10</v>
      </c>
      <c r="AK288" s="178">
        <v>2894.2758620689642</v>
      </c>
      <c r="AL288" s="178">
        <f t="shared" ref="AL288:AL301" si="307">IFERROR(AK288/AJ288,"")</f>
        <v>289.42758620689642</v>
      </c>
      <c r="AM288" s="95">
        <f t="shared" ref="AM288:AM301" si="308">IFERROR(RANK(AL288, AL$287:AL$301),"")</f>
        <v>4</v>
      </c>
      <c r="AN288" s="436"/>
      <c r="AO288" s="95">
        <v>10</v>
      </c>
      <c r="AP288" s="178">
        <v>2881.8472906403927</v>
      </c>
      <c r="AQ288" s="178">
        <f t="shared" ref="AQ288:AQ301" si="309">IFERROR(AP288/AO288,"")</f>
        <v>288.18472906403929</v>
      </c>
      <c r="AR288" s="95">
        <f t="shared" ref="AR288:AR301" si="310">IFERROR(RANK(AQ288, AQ$287:AQ$301),"")</f>
        <v>4</v>
      </c>
      <c r="AS288" s="436"/>
      <c r="AT288" s="95">
        <v>10</v>
      </c>
      <c r="AU288" s="178">
        <v>2873.4582051998887</v>
      </c>
      <c r="AV288" s="178">
        <f t="shared" ref="AV288:AV301" si="311">IFERROR(AU288/AT288,"")</f>
        <v>287.34582051998888</v>
      </c>
      <c r="AW288" s="95">
        <f t="shared" ref="AW288:AW301" si="312">IFERROR(RANK(AV288, AV$287:AV$301),"")</f>
        <v>6</v>
      </c>
      <c r="AX288" s="436"/>
    </row>
    <row r="289" spans="2:50" hidden="1">
      <c r="B289" s="435"/>
      <c r="C289" s="95">
        <f t="shared" si="297"/>
        <v>3</v>
      </c>
      <c r="D289" s="95" t="s">
        <v>445</v>
      </c>
      <c r="E289" s="95">
        <v>10</v>
      </c>
      <c r="F289" s="95">
        <v>3000</v>
      </c>
      <c r="G289" s="178">
        <f t="shared" si="293"/>
        <v>300</v>
      </c>
      <c r="H289" s="458"/>
      <c r="I289" s="154">
        <f t="shared" si="294"/>
        <v>10</v>
      </c>
      <c r="J289" s="154">
        <f t="shared" si="295"/>
        <v>2873.1205283611293</v>
      </c>
      <c r="K289" s="155">
        <f t="shared" si="296"/>
        <v>287.31205283611291</v>
      </c>
      <c r="L289" s="449"/>
      <c r="M289" s="154">
        <f t="shared" si="298"/>
        <v>6</v>
      </c>
      <c r="N289" s="433"/>
      <c r="O289" s="433"/>
      <c r="P289" s="95">
        <v>10</v>
      </c>
      <c r="Q289" s="178">
        <v>2882.3552123552108</v>
      </c>
      <c r="R289" s="178">
        <f t="shared" si="299"/>
        <v>288.23552123552111</v>
      </c>
      <c r="S289" s="95">
        <f t="shared" si="300"/>
        <v>6</v>
      </c>
      <c r="T289" s="436"/>
      <c r="U289" s="95">
        <v>10</v>
      </c>
      <c r="V289" s="178">
        <v>2884.8571428571413</v>
      </c>
      <c r="W289" s="178">
        <f t="shared" si="301"/>
        <v>288.48571428571415</v>
      </c>
      <c r="X289" s="95">
        <f t="shared" si="302"/>
        <v>4</v>
      </c>
      <c r="Y289" s="436"/>
      <c r="Z289" s="95">
        <v>10</v>
      </c>
      <c r="AA289" s="178">
        <v>2886.8128654970751</v>
      </c>
      <c r="AB289" s="178">
        <f t="shared" si="303"/>
        <v>288.68128654970752</v>
      </c>
      <c r="AC289" s="95">
        <f t="shared" si="304"/>
        <v>6</v>
      </c>
      <c r="AD289" s="436"/>
      <c r="AE289" s="95">
        <v>10</v>
      </c>
      <c r="AF289" s="178">
        <v>2879.25925925926</v>
      </c>
      <c r="AG289" s="178">
        <f t="shared" si="305"/>
        <v>287.92592592592598</v>
      </c>
      <c r="AH289" s="95">
        <f t="shared" si="306"/>
        <v>4</v>
      </c>
      <c r="AI289" s="436"/>
      <c r="AJ289" s="95">
        <v>10</v>
      </c>
      <c r="AK289" s="178">
        <v>2854.2857142857133</v>
      </c>
      <c r="AL289" s="178">
        <f t="shared" si="307"/>
        <v>285.42857142857133</v>
      </c>
      <c r="AM289" s="95">
        <f t="shared" si="308"/>
        <v>9</v>
      </c>
      <c r="AN289" s="436"/>
      <c r="AO289" s="95">
        <v>10</v>
      </c>
      <c r="AP289" s="178">
        <v>2860.3846153846148</v>
      </c>
      <c r="AQ289" s="178">
        <f t="shared" si="309"/>
        <v>286.03846153846149</v>
      </c>
      <c r="AR289" s="95">
        <f t="shared" si="310"/>
        <v>8</v>
      </c>
      <c r="AS289" s="436"/>
      <c r="AT289" s="95">
        <v>10</v>
      </c>
      <c r="AU289" s="178">
        <v>2863.8888888888896</v>
      </c>
      <c r="AV289" s="178">
        <f t="shared" si="311"/>
        <v>286.38888888888897</v>
      </c>
      <c r="AW289" s="95">
        <f t="shared" si="312"/>
        <v>8</v>
      </c>
      <c r="AX289" s="436"/>
    </row>
    <row r="290" spans="2:50" hidden="1">
      <c r="B290" s="435"/>
      <c r="C290" s="95">
        <f t="shared" si="297"/>
        <v>4</v>
      </c>
      <c r="D290" s="95" t="s">
        <v>448</v>
      </c>
      <c r="E290" s="95">
        <v>9</v>
      </c>
      <c r="F290" s="95">
        <v>3000</v>
      </c>
      <c r="G290" s="178">
        <f t="shared" si="293"/>
        <v>333.33333333333331</v>
      </c>
      <c r="H290" s="458"/>
      <c r="I290" s="154">
        <f>IFERROR(AVERAGE(P290,U290,Z290,AE290,AJ290,AO290,AT290),"")</f>
        <v>9</v>
      </c>
      <c r="J290" s="154">
        <f>IFERROR(AVERAGE(Q290,V290,AA290,AF290,AK290,AP290,AU290),"")</f>
        <v>2875.8463941048394</v>
      </c>
      <c r="K290" s="155">
        <f>IFERROR(AVERAGE(R290,W290,AB290,AG290,AL290,AQ290,AV290),"")</f>
        <v>319.53848823387113</v>
      </c>
      <c r="L290" s="449"/>
      <c r="M290" s="154">
        <f t="shared" si="298"/>
        <v>3</v>
      </c>
      <c r="N290" s="433"/>
      <c r="O290" s="433"/>
      <c r="P290" s="95">
        <v>9</v>
      </c>
      <c r="Q290" s="178">
        <v>2859.0476190476184</v>
      </c>
      <c r="R290" s="178">
        <f t="shared" si="299"/>
        <v>317.67195767195761</v>
      </c>
      <c r="S290" s="95">
        <f t="shared" si="300"/>
        <v>3</v>
      </c>
      <c r="T290" s="436"/>
      <c r="U290" s="95">
        <v>9</v>
      </c>
      <c r="V290" s="178">
        <v>2860.9523809523803</v>
      </c>
      <c r="W290" s="178">
        <f t="shared" si="301"/>
        <v>317.88359788359782</v>
      </c>
      <c r="X290" s="95">
        <f t="shared" si="302"/>
        <v>3</v>
      </c>
      <c r="Y290" s="436"/>
      <c r="Z290" s="95">
        <v>9</v>
      </c>
      <c r="AA290" s="178">
        <v>2888.8524590163925</v>
      </c>
      <c r="AB290" s="178">
        <f t="shared" si="303"/>
        <v>320.98360655737696</v>
      </c>
      <c r="AC290" s="95">
        <f t="shared" si="304"/>
        <v>3</v>
      </c>
      <c r="AD290" s="436"/>
      <c r="AE290" s="95">
        <v>9</v>
      </c>
      <c r="AF290" s="178">
        <v>2875.4716981132092</v>
      </c>
      <c r="AG290" s="178">
        <f t="shared" si="305"/>
        <v>319.49685534591214</v>
      </c>
      <c r="AH290" s="95">
        <f t="shared" si="306"/>
        <v>3</v>
      </c>
      <c r="AI290" s="436"/>
      <c r="AJ290" s="95">
        <v>9</v>
      </c>
      <c r="AK290" s="178">
        <v>2886.5454545454563</v>
      </c>
      <c r="AL290" s="178">
        <f t="shared" si="307"/>
        <v>320.72727272727292</v>
      </c>
      <c r="AM290" s="95">
        <f t="shared" si="308"/>
        <v>3</v>
      </c>
      <c r="AN290" s="436"/>
      <c r="AO290" s="95">
        <v>9</v>
      </c>
      <c r="AP290" s="178">
        <v>2895.9374999999991</v>
      </c>
      <c r="AQ290" s="178">
        <f t="shared" si="309"/>
        <v>321.77083333333326</v>
      </c>
      <c r="AR290" s="95">
        <f t="shared" si="310"/>
        <v>3</v>
      </c>
      <c r="AS290" s="436"/>
      <c r="AT290" s="95">
        <v>9</v>
      </c>
      <c r="AU290" s="178">
        <v>2864.1176470588234</v>
      </c>
      <c r="AV290" s="178">
        <f t="shared" si="311"/>
        <v>318.23529411764707</v>
      </c>
      <c r="AW290" s="95">
        <f t="shared" si="312"/>
        <v>2</v>
      </c>
      <c r="AX290" s="436"/>
    </row>
    <row r="291" spans="2:50" hidden="1">
      <c r="B291" s="435"/>
      <c r="C291" s="95">
        <f t="shared" si="297"/>
        <v>5</v>
      </c>
      <c r="D291" s="95" t="s">
        <v>449</v>
      </c>
      <c r="E291" s="95">
        <v>10</v>
      </c>
      <c r="F291" s="95">
        <v>3000</v>
      </c>
      <c r="G291" s="178">
        <f t="shared" si="293"/>
        <v>300</v>
      </c>
      <c r="H291" s="458"/>
      <c r="I291" s="154">
        <f t="shared" ref="I291:I301" si="313">IFERROR(AVERAGE(P291,U291,Z291,AE291,AJ291,AO291,AT291),"")</f>
        <v>10</v>
      </c>
      <c r="J291" s="154">
        <f t="shared" ref="J291:J301" si="314">IFERROR(AVERAGE(Q291,V291,AA291,AF291,AK291,AP291,AU291),"")</f>
        <v>2875.757282071263</v>
      </c>
      <c r="K291" s="155">
        <f t="shared" ref="K291:K301" si="315">IFERROR(AVERAGE(R291,W291,AB291,AG291,AL291,AQ291,AV291),"")</f>
        <v>287.57572820712636</v>
      </c>
      <c r="L291" s="449"/>
      <c r="M291" s="154">
        <f t="shared" si="298"/>
        <v>5</v>
      </c>
      <c r="N291" s="433"/>
      <c r="O291" s="433"/>
      <c r="P291" s="95">
        <v>10</v>
      </c>
      <c r="Q291" s="178">
        <v>2858.3606557377043</v>
      </c>
      <c r="R291" s="178">
        <f t="shared" si="299"/>
        <v>285.83606557377044</v>
      </c>
      <c r="S291" s="95">
        <f t="shared" si="300"/>
        <v>9</v>
      </c>
      <c r="T291" s="436"/>
      <c r="U291" s="95">
        <v>10</v>
      </c>
      <c r="V291" s="178">
        <v>2880.9999999999986</v>
      </c>
      <c r="W291" s="178">
        <f t="shared" si="301"/>
        <v>288.09999999999985</v>
      </c>
      <c r="X291" s="95">
        <f t="shared" si="302"/>
        <v>6</v>
      </c>
      <c r="Y291" s="436"/>
      <c r="Z291" s="95">
        <v>10</v>
      </c>
      <c r="AA291" s="178">
        <v>2885.0847457627106</v>
      </c>
      <c r="AB291" s="178">
        <f t="shared" si="303"/>
        <v>288.50847457627106</v>
      </c>
      <c r="AC291" s="95">
        <f t="shared" si="304"/>
        <v>7</v>
      </c>
      <c r="AD291" s="436"/>
      <c r="AE291" s="95">
        <v>10</v>
      </c>
      <c r="AF291" s="178">
        <v>2856.7346938775522</v>
      </c>
      <c r="AG291" s="178">
        <f t="shared" si="305"/>
        <v>285.67346938775523</v>
      </c>
      <c r="AH291" s="95">
        <f t="shared" si="306"/>
        <v>7</v>
      </c>
      <c r="AI291" s="436"/>
      <c r="AJ291" s="95">
        <v>10</v>
      </c>
      <c r="AK291" s="178">
        <v>2877.6923076923094</v>
      </c>
      <c r="AL291" s="178">
        <f t="shared" si="307"/>
        <v>287.76923076923094</v>
      </c>
      <c r="AM291" s="95">
        <f t="shared" si="308"/>
        <v>5</v>
      </c>
      <c r="AN291" s="436"/>
      <c r="AO291" s="95">
        <v>10</v>
      </c>
      <c r="AP291" s="178">
        <v>2878.0952380952372</v>
      </c>
      <c r="AQ291" s="178">
        <f t="shared" si="309"/>
        <v>287.80952380952374</v>
      </c>
      <c r="AR291" s="95">
        <f t="shared" si="310"/>
        <v>5</v>
      </c>
      <c r="AS291" s="436"/>
      <c r="AT291" s="95">
        <v>10</v>
      </c>
      <c r="AU291" s="178">
        <v>2893.333333333333</v>
      </c>
      <c r="AV291" s="178">
        <f t="shared" si="311"/>
        <v>289.33333333333331</v>
      </c>
      <c r="AW291" s="95">
        <f t="shared" si="312"/>
        <v>4</v>
      </c>
      <c r="AX291" s="436"/>
    </row>
    <row r="292" spans="2:50" hidden="1">
      <c r="B292" s="435"/>
      <c r="C292" s="95">
        <f t="shared" si="297"/>
        <v>6</v>
      </c>
      <c r="D292" s="95" t="s">
        <v>633</v>
      </c>
      <c r="E292" s="95">
        <v>9</v>
      </c>
      <c r="F292" s="95">
        <v>3000</v>
      </c>
      <c r="G292" s="178">
        <f t="shared" si="293"/>
        <v>333.33333333333331</v>
      </c>
      <c r="H292" s="458"/>
      <c r="I292" s="154">
        <f t="shared" si="313"/>
        <v>9</v>
      </c>
      <c r="J292" s="154">
        <f t="shared" si="314"/>
        <v>2898.7387406255193</v>
      </c>
      <c r="K292" s="155">
        <f t="shared" si="315"/>
        <v>322.08208229172436</v>
      </c>
      <c r="L292" s="449"/>
      <c r="M292" s="154">
        <f t="shared" si="298"/>
        <v>2</v>
      </c>
      <c r="N292" s="433"/>
      <c r="O292" s="433"/>
      <c r="P292" s="95">
        <v>9</v>
      </c>
      <c r="Q292" s="178">
        <v>2896.8750000000036</v>
      </c>
      <c r="R292" s="178">
        <f t="shared" si="299"/>
        <v>321.8750000000004</v>
      </c>
      <c r="S292" s="95">
        <f t="shared" si="300"/>
        <v>2</v>
      </c>
      <c r="T292" s="436"/>
      <c r="U292" s="95">
        <v>9</v>
      </c>
      <c r="V292" s="178">
        <v>2889.0909090909054</v>
      </c>
      <c r="W292" s="178">
        <f t="shared" si="301"/>
        <v>321.01010101010058</v>
      </c>
      <c r="X292" s="95">
        <f t="shared" si="302"/>
        <v>2</v>
      </c>
      <c r="Y292" s="436"/>
      <c r="Z292" s="95">
        <v>9</v>
      </c>
      <c r="AA292" s="178">
        <v>2903.2258064516154</v>
      </c>
      <c r="AB292" s="178">
        <f t="shared" si="303"/>
        <v>322.58064516129059</v>
      </c>
      <c r="AC292" s="95">
        <f t="shared" si="304"/>
        <v>2</v>
      </c>
      <c r="AD292" s="436"/>
      <c r="AE292" s="95">
        <v>9</v>
      </c>
      <c r="AF292" s="178">
        <v>2942.2222222222235</v>
      </c>
      <c r="AG292" s="178">
        <f t="shared" si="305"/>
        <v>326.91358024691374</v>
      </c>
      <c r="AH292" s="95">
        <f t="shared" si="306"/>
        <v>2</v>
      </c>
      <c r="AI292" s="436"/>
      <c r="AJ292" s="95">
        <v>9</v>
      </c>
      <c r="AK292" s="178">
        <v>2892.4137931034502</v>
      </c>
      <c r="AL292" s="178">
        <f t="shared" si="307"/>
        <v>321.37931034482779</v>
      </c>
      <c r="AM292" s="95">
        <f t="shared" si="308"/>
        <v>2</v>
      </c>
      <c r="AN292" s="436"/>
      <c r="AO292" s="95">
        <v>9</v>
      </c>
      <c r="AP292" s="178">
        <v>2903.2258064516154</v>
      </c>
      <c r="AQ292" s="178">
        <f t="shared" si="309"/>
        <v>322.58064516129059</v>
      </c>
      <c r="AR292" s="95">
        <f t="shared" si="310"/>
        <v>2</v>
      </c>
      <c r="AS292" s="436"/>
      <c r="AT292" s="95">
        <v>9</v>
      </c>
      <c r="AU292" s="178">
        <v>2864.1176470588202</v>
      </c>
      <c r="AV292" s="178">
        <f t="shared" si="311"/>
        <v>318.23529411764667</v>
      </c>
      <c r="AW292" s="95">
        <f t="shared" si="312"/>
        <v>3</v>
      </c>
      <c r="AX292" s="436"/>
    </row>
    <row r="293" spans="2:50" hidden="1">
      <c r="B293" s="435"/>
      <c r="C293" s="95">
        <f t="shared" si="297"/>
        <v>7</v>
      </c>
      <c r="D293" s="95" t="s">
        <v>794</v>
      </c>
      <c r="E293" s="95">
        <v>10</v>
      </c>
      <c r="F293" s="95">
        <v>3000</v>
      </c>
      <c r="G293" s="178">
        <f t="shared" si="293"/>
        <v>300</v>
      </c>
      <c r="H293" s="458"/>
      <c r="I293" s="154">
        <f t="shared" si="313"/>
        <v>10</v>
      </c>
      <c r="J293" s="154">
        <f t="shared" si="314"/>
        <v>2873.0827407886236</v>
      </c>
      <c r="K293" s="155">
        <f t="shared" si="315"/>
        <v>287.30827407886233</v>
      </c>
      <c r="L293" s="449"/>
      <c r="M293" s="154">
        <f t="shared" si="298"/>
        <v>7</v>
      </c>
      <c r="N293" s="433"/>
      <c r="O293" s="433"/>
      <c r="P293" s="95">
        <v>10</v>
      </c>
      <c r="Q293" s="178">
        <v>2893.5483870967732</v>
      </c>
      <c r="R293" s="178">
        <f t="shared" si="299"/>
        <v>289.35483870967732</v>
      </c>
      <c r="S293" s="95">
        <f t="shared" si="300"/>
        <v>4</v>
      </c>
      <c r="T293" s="436"/>
      <c r="U293" s="95">
        <v>10</v>
      </c>
      <c r="V293" s="178">
        <v>2882.76923076923</v>
      </c>
      <c r="W293" s="178">
        <f t="shared" si="301"/>
        <v>288.27692307692303</v>
      </c>
      <c r="X293" s="95">
        <f t="shared" si="302"/>
        <v>5</v>
      </c>
      <c r="Y293" s="436"/>
      <c r="Z293" s="95">
        <v>10</v>
      </c>
      <c r="AA293" s="178">
        <v>2896.4516129032249</v>
      </c>
      <c r="AB293" s="178">
        <f t="shared" si="303"/>
        <v>289.64516129032251</v>
      </c>
      <c r="AC293" s="95">
        <f t="shared" si="304"/>
        <v>4</v>
      </c>
      <c r="AD293" s="436"/>
      <c r="AE293" s="95">
        <v>10</v>
      </c>
      <c r="AF293" s="178">
        <v>2854.1176470588248</v>
      </c>
      <c r="AG293" s="178">
        <f t="shared" si="305"/>
        <v>285.41176470588249</v>
      </c>
      <c r="AH293" s="95">
        <f t="shared" si="306"/>
        <v>8</v>
      </c>
      <c r="AI293" s="436"/>
      <c r="AJ293" s="95">
        <v>10</v>
      </c>
      <c r="AK293" s="178">
        <v>2855.7692307692323</v>
      </c>
      <c r="AL293" s="178">
        <f t="shared" si="307"/>
        <v>285.57692307692321</v>
      </c>
      <c r="AM293" s="95">
        <f t="shared" si="308"/>
        <v>8</v>
      </c>
      <c r="AN293" s="436"/>
      <c r="AO293" s="95">
        <v>10</v>
      </c>
      <c r="AP293" s="178">
        <v>2860</v>
      </c>
      <c r="AQ293" s="178">
        <f t="shared" si="309"/>
        <v>286</v>
      </c>
      <c r="AR293" s="95">
        <f t="shared" si="310"/>
        <v>9</v>
      </c>
      <c r="AS293" s="436"/>
      <c r="AT293" s="95">
        <v>10</v>
      </c>
      <c r="AU293" s="178">
        <v>2868.9230769230762</v>
      </c>
      <c r="AV293" s="178">
        <f t="shared" si="311"/>
        <v>286.89230769230761</v>
      </c>
      <c r="AW293" s="95">
        <f t="shared" si="312"/>
        <v>7</v>
      </c>
      <c r="AX293" s="436"/>
    </row>
    <row r="294" spans="2:50" hidden="1">
      <c r="B294" s="435"/>
      <c r="C294" s="95">
        <f t="shared" si="297"/>
        <v>8</v>
      </c>
      <c r="D294" s="95" t="s">
        <v>795</v>
      </c>
      <c r="E294" s="95">
        <v>10</v>
      </c>
      <c r="F294" s="95">
        <v>3000</v>
      </c>
      <c r="G294" s="178">
        <f t="shared" si="293"/>
        <v>300</v>
      </c>
      <c r="H294" s="458"/>
      <c r="I294" s="154">
        <f t="shared" si="313"/>
        <v>10</v>
      </c>
      <c r="J294" s="154">
        <f t="shared" si="314"/>
        <v>2864.8500166430981</v>
      </c>
      <c r="K294" s="155">
        <f t="shared" si="315"/>
        <v>286.48500166430983</v>
      </c>
      <c r="L294" s="449"/>
      <c r="M294" s="154">
        <f t="shared" si="298"/>
        <v>9</v>
      </c>
      <c r="N294" s="433"/>
      <c r="O294" s="433"/>
      <c r="P294" s="95">
        <v>10</v>
      </c>
      <c r="Q294" s="178">
        <v>2882.2784810126595</v>
      </c>
      <c r="R294" s="178">
        <f t="shared" si="299"/>
        <v>288.22784810126598</v>
      </c>
      <c r="S294" s="95">
        <f t="shared" si="300"/>
        <v>7</v>
      </c>
      <c r="T294" s="436"/>
      <c r="U294" s="95">
        <v>10</v>
      </c>
      <c r="V294" s="178">
        <v>2856.7500000000014</v>
      </c>
      <c r="W294" s="178">
        <f t="shared" si="301"/>
        <v>285.67500000000013</v>
      </c>
      <c r="X294" s="95">
        <f t="shared" si="302"/>
        <v>9</v>
      </c>
      <c r="Y294" s="436"/>
      <c r="Z294" s="95">
        <v>10</v>
      </c>
      <c r="AA294" s="178">
        <v>2876.8421052631593</v>
      </c>
      <c r="AB294" s="178">
        <f t="shared" si="303"/>
        <v>287.68421052631595</v>
      </c>
      <c r="AC294" s="95">
        <f t="shared" si="304"/>
        <v>8</v>
      </c>
      <c r="AD294" s="436"/>
      <c r="AE294" s="95">
        <v>10</v>
      </c>
      <c r="AF294" s="178">
        <v>2850.4615384615377</v>
      </c>
      <c r="AG294" s="178">
        <f t="shared" si="305"/>
        <v>285.04615384615374</v>
      </c>
      <c r="AH294" s="95">
        <f t="shared" si="306"/>
        <v>9</v>
      </c>
      <c r="AI294" s="436"/>
      <c r="AJ294" s="95">
        <v>10</v>
      </c>
      <c r="AK294" s="178">
        <v>2856.3636363636365</v>
      </c>
      <c r="AL294" s="178">
        <f t="shared" si="307"/>
        <v>285.63636363636363</v>
      </c>
      <c r="AM294" s="95">
        <f t="shared" si="308"/>
        <v>7</v>
      </c>
      <c r="AN294" s="436"/>
      <c r="AO294" s="95">
        <v>10</v>
      </c>
      <c r="AP294" s="178">
        <v>2872.6829268292672</v>
      </c>
      <c r="AQ294" s="178">
        <f t="shared" si="309"/>
        <v>287.2682926829267</v>
      </c>
      <c r="AR294" s="95">
        <f t="shared" si="310"/>
        <v>6</v>
      </c>
      <c r="AS294" s="436"/>
      <c r="AT294" s="95">
        <v>10</v>
      </c>
      <c r="AU294" s="178">
        <v>2858.5714285714275</v>
      </c>
      <c r="AV294" s="178">
        <f t="shared" si="311"/>
        <v>285.85714285714278</v>
      </c>
      <c r="AW294" s="95">
        <f t="shared" si="312"/>
        <v>9</v>
      </c>
      <c r="AX294" s="436"/>
    </row>
    <row r="295" spans="2:50" hidden="1">
      <c r="B295" s="435"/>
      <c r="C295" s="95">
        <f t="shared" si="297"/>
        <v>9</v>
      </c>
      <c r="D295" s="95" t="s">
        <v>818</v>
      </c>
      <c r="E295" s="95">
        <v>13</v>
      </c>
      <c r="F295" s="95">
        <v>2000</v>
      </c>
      <c r="G295" s="178">
        <f t="shared" si="293"/>
        <v>153.84615384615384</v>
      </c>
      <c r="H295" s="458"/>
      <c r="I295" s="154">
        <f t="shared" si="313"/>
        <v>13</v>
      </c>
      <c r="J295" s="154">
        <f t="shared" si="314"/>
        <v>1910.6297011884963</v>
      </c>
      <c r="K295" s="155">
        <f t="shared" si="315"/>
        <v>146.97151547603815</v>
      </c>
      <c r="L295" s="449"/>
      <c r="M295" s="154">
        <f t="shared" si="298"/>
        <v>10</v>
      </c>
      <c r="N295" s="433"/>
      <c r="O295" s="433"/>
      <c r="P295" s="95">
        <v>13</v>
      </c>
      <c r="Q295" s="178">
        <v>1904.9326765188835</v>
      </c>
      <c r="R295" s="178">
        <f t="shared" si="299"/>
        <v>146.53328280914488</v>
      </c>
      <c r="S295" s="95">
        <f t="shared" si="300"/>
        <v>10</v>
      </c>
      <c r="T295" s="436"/>
      <c r="U295" s="95">
        <v>13</v>
      </c>
      <c r="V295" s="178">
        <v>1910.3354978354982</v>
      </c>
      <c r="W295" s="178">
        <f t="shared" si="301"/>
        <v>146.94888444888448</v>
      </c>
      <c r="X295" s="95">
        <f t="shared" si="302"/>
        <v>10</v>
      </c>
      <c r="Y295" s="436"/>
      <c r="Z295" s="95">
        <v>13</v>
      </c>
      <c r="AA295" s="178">
        <v>1911.8841642228736</v>
      </c>
      <c r="AB295" s="178">
        <f t="shared" si="303"/>
        <v>147.06801263252873</v>
      </c>
      <c r="AC295" s="95">
        <f t="shared" si="304"/>
        <v>10</v>
      </c>
      <c r="AD295" s="436"/>
      <c r="AE295" s="95">
        <v>13</v>
      </c>
      <c r="AF295" s="178">
        <v>1913.8498178761552</v>
      </c>
      <c r="AG295" s="178">
        <f t="shared" si="305"/>
        <v>147.21921675970424</v>
      </c>
      <c r="AH295" s="95">
        <f t="shared" si="306"/>
        <v>10</v>
      </c>
      <c r="AI295" s="436"/>
      <c r="AJ295" s="95">
        <v>13</v>
      </c>
      <c r="AK295" s="178">
        <v>1910.2155576382381</v>
      </c>
      <c r="AL295" s="178">
        <f t="shared" si="307"/>
        <v>146.93965827986446</v>
      </c>
      <c r="AM295" s="95">
        <f t="shared" si="308"/>
        <v>10</v>
      </c>
      <c r="AN295" s="436"/>
      <c r="AO295" s="95">
        <v>13</v>
      </c>
      <c r="AP295" s="178">
        <v>1911.3487332339787</v>
      </c>
      <c r="AQ295" s="178">
        <f t="shared" si="309"/>
        <v>147.02682563338297</v>
      </c>
      <c r="AR295" s="95">
        <f t="shared" si="310"/>
        <v>10</v>
      </c>
      <c r="AS295" s="436"/>
      <c r="AT295" s="95">
        <v>13</v>
      </c>
      <c r="AU295" s="178">
        <v>1911.8414609938463</v>
      </c>
      <c r="AV295" s="178">
        <f t="shared" si="311"/>
        <v>147.06472776875742</v>
      </c>
      <c r="AW295" s="95">
        <f t="shared" si="312"/>
        <v>10</v>
      </c>
      <c r="AX295" s="436"/>
    </row>
    <row r="296" spans="2:50" hidden="1">
      <c r="B296" s="435"/>
      <c r="C296" s="95">
        <f t="shared" si="297"/>
        <v>10</v>
      </c>
      <c r="D296" s="95" t="s">
        <v>819</v>
      </c>
      <c r="E296" s="95">
        <v>8</v>
      </c>
      <c r="F296" s="95">
        <v>3000</v>
      </c>
      <c r="G296" s="178">
        <f t="shared" si="293"/>
        <v>375</v>
      </c>
      <c r="H296" s="458"/>
      <c r="I296" s="154">
        <f t="shared" si="313"/>
        <v>8</v>
      </c>
      <c r="J296" s="154">
        <f t="shared" si="314"/>
        <v>2872.214309828124</v>
      </c>
      <c r="K296" s="155">
        <f t="shared" si="315"/>
        <v>359.0267887285155</v>
      </c>
      <c r="L296" s="449"/>
      <c r="M296" s="154">
        <f t="shared" si="298"/>
        <v>1</v>
      </c>
      <c r="N296" s="433"/>
      <c r="O296" s="433"/>
      <c r="P296" s="95">
        <v>8</v>
      </c>
      <c r="Q296" s="178">
        <v>2864.9999999999995</v>
      </c>
      <c r="R296" s="178">
        <f t="shared" si="299"/>
        <v>358.12499999999994</v>
      </c>
      <c r="S296" s="95">
        <f t="shared" si="300"/>
        <v>1</v>
      </c>
      <c r="T296" s="436"/>
      <c r="U296" s="95">
        <v>8</v>
      </c>
      <c r="V296" s="178">
        <v>2872.8358208955224</v>
      </c>
      <c r="W296" s="178">
        <f t="shared" si="301"/>
        <v>359.1044776119403</v>
      </c>
      <c r="X296" s="95">
        <f t="shared" si="302"/>
        <v>1</v>
      </c>
      <c r="Y296" s="436"/>
      <c r="Z296" s="95">
        <v>8</v>
      </c>
      <c r="AA296" s="178">
        <v>2862.7499999999991</v>
      </c>
      <c r="AB296" s="178">
        <f t="shared" si="303"/>
        <v>357.84374999999989</v>
      </c>
      <c r="AC296" s="95">
        <f t="shared" si="304"/>
        <v>1</v>
      </c>
      <c r="AD296" s="436"/>
      <c r="AE296" s="95">
        <v>8</v>
      </c>
      <c r="AF296" s="178">
        <v>2875.6521739130435</v>
      </c>
      <c r="AG296" s="178">
        <f t="shared" si="305"/>
        <v>359.45652173913044</v>
      </c>
      <c r="AH296" s="95">
        <f t="shared" si="306"/>
        <v>1</v>
      </c>
      <c r="AI296" s="436"/>
      <c r="AJ296" s="95">
        <v>8</v>
      </c>
      <c r="AK296" s="178">
        <v>2869.3150684931516</v>
      </c>
      <c r="AL296" s="178">
        <f t="shared" si="307"/>
        <v>358.66438356164394</v>
      </c>
      <c r="AM296" s="95">
        <f t="shared" si="308"/>
        <v>1</v>
      </c>
      <c r="AN296" s="436"/>
      <c r="AO296" s="95">
        <v>8</v>
      </c>
      <c r="AP296" s="178">
        <v>2884.3373493975892</v>
      </c>
      <c r="AQ296" s="178">
        <f t="shared" si="309"/>
        <v>360.54216867469864</v>
      </c>
      <c r="AR296" s="95">
        <f t="shared" si="310"/>
        <v>1</v>
      </c>
      <c r="AS296" s="436"/>
      <c r="AT296" s="95">
        <v>8</v>
      </c>
      <c r="AU296" s="178">
        <v>2875.60975609756</v>
      </c>
      <c r="AV296" s="178">
        <f t="shared" si="311"/>
        <v>359.451219512195</v>
      </c>
      <c r="AW296" s="95">
        <f t="shared" si="312"/>
        <v>1</v>
      </c>
      <c r="AX296" s="436"/>
    </row>
    <row r="297" spans="2:50" hidden="1">
      <c r="B297" s="435"/>
      <c r="C297" s="95">
        <f t="shared" si="297"/>
        <v>11</v>
      </c>
      <c r="D297" s="95"/>
      <c r="E297" s="95"/>
      <c r="F297" s="95"/>
      <c r="G297" s="178"/>
      <c r="H297" s="458"/>
      <c r="I297" s="154" t="str">
        <f t="shared" si="313"/>
        <v/>
      </c>
      <c r="J297" s="154" t="str">
        <f t="shared" si="314"/>
        <v/>
      </c>
      <c r="K297" s="155" t="str">
        <f t="shared" si="315"/>
        <v/>
      </c>
      <c r="L297" s="449"/>
      <c r="M297" s="154" t="str">
        <f t="shared" si="298"/>
        <v/>
      </c>
      <c r="N297" s="433"/>
      <c r="O297" s="433"/>
      <c r="P297" s="95"/>
      <c r="Q297" s="178"/>
      <c r="R297" s="178" t="str">
        <f t="shared" si="299"/>
        <v/>
      </c>
      <c r="S297" s="95" t="str">
        <f t="shared" si="300"/>
        <v/>
      </c>
      <c r="T297" s="436"/>
      <c r="U297" s="95"/>
      <c r="V297" s="178"/>
      <c r="W297" s="178" t="str">
        <f t="shared" si="301"/>
        <v/>
      </c>
      <c r="X297" s="95" t="str">
        <f t="shared" si="302"/>
        <v/>
      </c>
      <c r="Y297" s="436"/>
      <c r="Z297" s="95"/>
      <c r="AA297" s="178"/>
      <c r="AB297" s="178" t="str">
        <f t="shared" si="303"/>
        <v/>
      </c>
      <c r="AC297" s="95" t="str">
        <f t="shared" si="304"/>
        <v/>
      </c>
      <c r="AD297" s="436"/>
      <c r="AE297" s="95"/>
      <c r="AF297" s="178"/>
      <c r="AG297" s="178" t="str">
        <f t="shared" si="305"/>
        <v/>
      </c>
      <c r="AH297" s="95" t="str">
        <f t="shared" si="306"/>
        <v/>
      </c>
      <c r="AI297" s="436"/>
      <c r="AJ297" s="95"/>
      <c r="AK297" s="178"/>
      <c r="AL297" s="178" t="str">
        <f t="shared" si="307"/>
        <v/>
      </c>
      <c r="AM297" s="95" t="str">
        <f t="shared" si="308"/>
        <v/>
      </c>
      <c r="AN297" s="436"/>
      <c r="AO297" s="95"/>
      <c r="AP297" s="178"/>
      <c r="AQ297" s="178" t="str">
        <f t="shared" si="309"/>
        <v/>
      </c>
      <c r="AR297" s="95" t="str">
        <f t="shared" si="310"/>
        <v/>
      </c>
      <c r="AS297" s="436"/>
      <c r="AT297" s="95"/>
      <c r="AU297" s="178"/>
      <c r="AV297" s="178" t="str">
        <f t="shared" si="311"/>
        <v/>
      </c>
      <c r="AW297" s="95" t="str">
        <f t="shared" si="312"/>
        <v/>
      </c>
      <c r="AX297" s="436"/>
    </row>
    <row r="298" spans="2:50" hidden="1">
      <c r="B298" s="435"/>
      <c r="C298" s="95">
        <f t="shared" si="297"/>
        <v>12</v>
      </c>
      <c r="D298" s="95"/>
      <c r="E298" s="95"/>
      <c r="F298" s="95"/>
      <c r="G298" s="95"/>
      <c r="H298" s="458"/>
      <c r="I298" s="154" t="str">
        <f t="shared" si="313"/>
        <v/>
      </c>
      <c r="J298" s="154" t="str">
        <f t="shared" si="314"/>
        <v/>
      </c>
      <c r="K298" s="155" t="str">
        <f t="shared" si="315"/>
        <v/>
      </c>
      <c r="L298" s="449"/>
      <c r="M298" s="154" t="str">
        <f t="shared" si="298"/>
        <v/>
      </c>
      <c r="N298" s="433"/>
      <c r="O298" s="433"/>
      <c r="P298" s="95"/>
      <c r="Q298" s="178"/>
      <c r="R298" s="178" t="str">
        <f t="shared" si="299"/>
        <v/>
      </c>
      <c r="S298" s="95" t="str">
        <f t="shared" si="300"/>
        <v/>
      </c>
      <c r="T298" s="436"/>
      <c r="U298" s="95"/>
      <c r="V298" s="178"/>
      <c r="W298" s="178" t="str">
        <f t="shared" si="301"/>
        <v/>
      </c>
      <c r="X298" s="95" t="str">
        <f t="shared" si="302"/>
        <v/>
      </c>
      <c r="Y298" s="436"/>
      <c r="Z298" s="95"/>
      <c r="AA298" s="178"/>
      <c r="AB298" s="178" t="str">
        <f t="shared" si="303"/>
        <v/>
      </c>
      <c r="AC298" s="95" t="str">
        <f t="shared" si="304"/>
        <v/>
      </c>
      <c r="AD298" s="436"/>
      <c r="AE298" s="95"/>
      <c r="AF298" s="178"/>
      <c r="AG298" s="178" t="str">
        <f t="shared" si="305"/>
        <v/>
      </c>
      <c r="AH298" s="95" t="str">
        <f t="shared" si="306"/>
        <v/>
      </c>
      <c r="AI298" s="436"/>
      <c r="AJ298" s="95"/>
      <c r="AK298" s="178"/>
      <c r="AL298" s="178" t="str">
        <f t="shared" si="307"/>
        <v/>
      </c>
      <c r="AM298" s="95" t="str">
        <f t="shared" si="308"/>
        <v/>
      </c>
      <c r="AN298" s="436"/>
      <c r="AO298" s="95"/>
      <c r="AP298" s="178"/>
      <c r="AQ298" s="178" t="str">
        <f t="shared" si="309"/>
        <v/>
      </c>
      <c r="AR298" s="95" t="str">
        <f t="shared" si="310"/>
        <v/>
      </c>
      <c r="AS298" s="436"/>
      <c r="AT298" s="95"/>
      <c r="AU298" s="178"/>
      <c r="AV298" s="178" t="str">
        <f t="shared" si="311"/>
        <v/>
      </c>
      <c r="AW298" s="95" t="str">
        <f t="shared" si="312"/>
        <v/>
      </c>
      <c r="AX298" s="436"/>
    </row>
    <row r="299" spans="2:50" hidden="1">
      <c r="B299" s="435"/>
      <c r="C299" s="95">
        <f t="shared" si="297"/>
        <v>13</v>
      </c>
      <c r="D299" s="95"/>
      <c r="E299" s="95"/>
      <c r="F299" s="95"/>
      <c r="G299" s="95"/>
      <c r="H299" s="458"/>
      <c r="I299" s="154" t="str">
        <f t="shared" si="313"/>
        <v/>
      </c>
      <c r="J299" s="154" t="str">
        <f t="shared" si="314"/>
        <v/>
      </c>
      <c r="K299" s="155" t="str">
        <f t="shared" si="315"/>
        <v/>
      </c>
      <c r="L299" s="449"/>
      <c r="M299" s="154" t="str">
        <f t="shared" si="298"/>
        <v/>
      </c>
      <c r="N299" s="433"/>
      <c r="O299" s="433"/>
      <c r="P299" s="95"/>
      <c r="Q299" s="178"/>
      <c r="R299" s="178" t="str">
        <f t="shared" si="299"/>
        <v/>
      </c>
      <c r="S299" s="95" t="str">
        <f t="shared" si="300"/>
        <v/>
      </c>
      <c r="T299" s="436"/>
      <c r="U299" s="95"/>
      <c r="V299" s="178"/>
      <c r="W299" s="178" t="str">
        <f t="shared" si="301"/>
        <v/>
      </c>
      <c r="X299" s="95" t="str">
        <f t="shared" si="302"/>
        <v/>
      </c>
      <c r="Y299" s="436"/>
      <c r="Z299" s="95"/>
      <c r="AA299" s="178"/>
      <c r="AB299" s="178" t="str">
        <f t="shared" si="303"/>
        <v/>
      </c>
      <c r="AC299" s="95" t="str">
        <f t="shared" si="304"/>
        <v/>
      </c>
      <c r="AD299" s="436"/>
      <c r="AE299" s="95"/>
      <c r="AF299" s="178"/>
      <c r="AG299" s="178" t="str">
        <f t="shared" si="305"/>
        <v/>
      </c>
      <c r="AH299" s="95" t="str">
        <f t="shared" si="306"/>
        <v/>
      </c>
      <c r="AI299" s="436"/>
      <c r="AJ299" s="95"/>
      <c r="AK299" s="178"/>
      <c r="AL299" s="178" t="str">
        <f t="shared" si="307"/>
        <v/>
      </c>
      <c r="AM299" s="95" t="str">
        <f t="shared" si="308"/>
        <v/>
      </c>
      <c r="AN299" s="436"/>
      <c r="AO299" s="95"/>
      <c r="AP299" s="178"/>
      <c r="AQ299" s="178" t="str">
        <f t="shared" si="309"/>
        <v/>
      </c>
      <c r="AR299" s="95" t="str">
        <f t="shared" si="310"/>
        <v/>
      </c>
      <c r="AS299" s="436"/>
      <c r="AT299" s="95"/>
      <c r="AU299" s="178"/>
      <c r="AV299" s="178" t="str">
        <f t="shared" si="311"/>
        <v/>
      </c>
      <c r="AW299" s="95" t="str">
        <f t="shared" si="312"/>
        <v/>
      </c>
      <c r="AX299" s="436"/>
    </row>
    <row r="300" spans="2:50" hidden="1">
      <c r="B300" s="435"/>
      <c r="C300" s="95">
        <f t="shared" si="297"/>
        <v>14</v>
      </c>
      <c r="D300" s="95"/>
      <c r="E300" s="95"/>
      <c r="F300" s="95"/>
      <c r="G300" s="95"/>
      <c r="H300" s="458"/>
      <c r="I300" s="154" t="str">
        <f t="shared" si="313"/>
        <v/>
      </c>
      <c r="J300" s="154" t="str">
        <f t="shared" si="314"/>
        <v/>
      </c>
      <c r="K300" s="155" t="str">
        <f t="shared" si="315"/>
        <v/>
      </c>
      <c r="L300" s="449"/>
      <c r="M300" s="154" t="str">
        <f t="shared" si="298"/>
        <v/>
      </c>
      <c r="N300" s="433"/>
      <c r="O300" s="433"/>
      <c r="P300" s="95"/>
      <c r="Q300" s="178"/>
      <c r="R300" s="178" t="str">
        <f t="shared" si="299"/>
        <v/>
      </c>
      <c r="S300" s="95" t="str">
        <f t="shared" si="300"/>
        <v/>
      </c>
      <c r="T300" s="436"/>
      <c r="U300" s="95"/>
      <c r="V300" s="178"/>
      <c r="W300" s="178" t="str">
        <f t="shared" si="301"/>
        <v/>
      </c>
      <c r="X300" s="95" t="str">
        <f t="shared" si="302"/>
        <v/>
      </c>
      <c r="Y300" s="436"/>
      <c r="Z300" s="95"/>
      <c r="AA300" s="178"/>
      <c r="AB300" s="178" t="str">
        <f t="shared" si="303"/>
        <v/>
      </c>
      <c r="AC300" s="95" t="str">
        <f t="shared" si="304"/>
        <v/>
      </c>
      <c r="AD300" s="436"/>
      <c r="AE300" s="95"/>
      <c r="AF300" s="178"/>
      <c r="AG300" s="178" t="str">
        <f t="shared" si="305"/>
        <v/>
      </c>
      <c r="AH300" s="95" t="str">
        <f t="shared" si="306"/>
        <v/>
      </c>
      <c r="AI300" s="436"/>
      <c r="AJ300" s="95"/>
      <c r="AK300" s="178"/>
      <c r="AL300" s="178" t="str">
        <f t="shared" si="307"/>
        <v/>
      </c>
      <c r="AM300" s="95" t="str">
        <f t="shared" si="308"/>
        <v/>
      </c>
      <c r="AN300" s="436"/>
      <c r="AO300" s="95"/>
      <c r="AP300" s="178"/>
      <c r="AQ300" s="178" t="str">
        <f t="shared" si="309"/>
        <v/>
      </c>
      <c r="AR300" s="95" t="str">
        <f t="shared" si="310"/>
        <v/>
      </c>
      <c r="AS300" s="436"/>
      <c r="AT300" s="95"/>
      <c r="AU300" s="178"/>
      <c r="AV300" s="178" t="str">
        <f t="shared" si="311"/>
        <v/>
      </c>
      <c r="AW300" s="95" t="str">
        <f t="shared" si="312"/>
        <v/>
      </c>
      <c r="AX300" s="436"/>
    </row>
    <row r="301" spans="2:50" hidden="1">
      <c r="B301" s="435"/>
      <c r="C301" s="95">
        <f t="shared" si="297"/>
        <v>15</v>
      </c>
      <c r="D301" s="95"/>
      <c r="E301" s="95"/>
      <c r="F301" s="95"/>
      <c r="G301" s="95"/>
      <c r="H301" s="459"/>
      <c r="I301" s="154" t="str">
        <f t="shared" si="313"/>
        <v/>
      </c>
      <c r="J301" s="154" t="str">
        <f t="shared" si="314"/>
        <v/>
      </c>
      <c r="K301" s="155" t="str">
        <f t="shared" si="315"/>
        <v/>
      </c>
      <c r="L301" s="449"/>
      <c r="M301" s="154" t="str">
        <f t="shared" si="298"/>
        <v/>
      </c>
      <c r="N301" s="433"/>
      <c r="O301" s="433"/>
      <c r="P301" s="95"/>
      <c r="Q301" s="178"/>
      <c r="R301" s="178" t="str">
        <f t="shared" si="299"/>
        <v/>
      </c>
      <c r="S301" s="95" t="str">
        <f t="shared" si="300"/>
        <v/>
      </c>
      <c r="T301" s="436"/>
      <c r="U301" s="95"/>
      <c r="V301" s="178"/>
      <c r="W301" s="178" t="str">
        <f t="shared" si="301"/>
        <v/>
      </c>
      <c r="X301" s="95" t="str">
        <f t="shared" si="302"/>
        <v/>
      </c>
      <c r="Y301" s="436"/>
      <c r="Z301" s="95"/>
      <c r="AA301" s="178"/>
      <c r="AB301" s="178" t="str">
        <f t="shared" si="303"/>
        <v/>
      </c>
      <c r="AC301" s="95" t="str">
        <f t="shared" si="304"/>
        <v/>
      </c>
      <c r="AD301" s="436"/>
      <c r="AE301" s="95"/>
      <c r="AF301" s="178"/>
      <c r="AG301" s="178" t="str">
        <f t="shared" si="305"/>
        <v/>
      </c>
      <c r="AH301" s="95" t="str">
        <f t="shared" si="306"/>
        <v/>
      </c>
      <c r="AI301" s="436"/>
      <c r="AJ301" s="95"/>
      <c r="AK301" s="178"/>
      <c r="AL301" s="178" t="str">
        <f t="shared" si="307"/>
        <v/>
      </c>
      <c r="AM301" s="95" t="str">
        <f t="shared" si="308"/>
        <v/>
      </c>
      <c r="AN301" s="436"/>
      <c r="AO301" s="95"/>
      <c r="AP301" s="178"/>
      <c r="AQ301" s="178" t="str">
        <f t="shared" si="309"/>
        <v/>
      </c>
      <c r="AR301" s="95" t="str">
        <f t="shared" si="310"/>
        <v/>
      </c>
      <c r="AS301" s="436"/>
      <c r="AT301" s="95"/>
      <c r="AU301" s="178"/>
      <c r="AV301" s="178" t="str">
        <f t="shared" si="311"/>
        <v/>
      </c>
      <c r="AW301" s="95" t="str">
        <f t="shared" si="312"/>
        <v/>
      </c>
      <c r="AX301" s="436"/>
    </row>
    <row r="302" spans="2:50" ht="15.75" hidden="1">
      <c r="B302" s="443" t="s">
        <v>167</v>
      </c>
      <c r="C302" s="444"/>
      <c r="D302" s="444"/>
      <c r="E302" s="444"/>
      <c r="F302" s="444"/>
      <c r="G302" s="444"/>
      <c r="H302" s="444"/>
      <c r="I302" s="151"/>
      <c r="J302" s="151"/>
      <c r="K302" s="151"/>
      <c r="L302" s="151"/>
      <c r="M302" s="151"/>
      <c r="N302" s="433" t="s">
        <v>159</v>
      </c>
      <c r="O302" s="446" t="s">
        <v>106</v>
      </c>
      <c r="P302" s="448">
        <f>AT282+1</f>
        <v>45972</v>
      </c>
      <c r="Q302" s="435"/>
      <c r="R302" s="435"/>
      <c r="S302" s="435"/>
      <c r="T302" s="435"/>
      <c r="U302" s="448">
        <f>P302+1</f>
        <v>45973</v>
      </c>
      <c r="V302" s="435"/>
      <c r="W302" s="435"/>
      <c r="X302" s="435"/>
      <c r="Y302" s="435"/>
      <c r="Z302" s="448">
        <f>U302+1</f>
        <v>45974</v>
      </c>
      <c r="AA302" s="435"/>
      <c r="AB302" s="435"/>
      <c r="AC302" s="435"/>
      <c r="AD302" s="435"/>
      <c r="AE302" s="448">
        <f>Z302+1</f>
        <v>45975</v>
      </c>
      <c r="AF302" s="435"/>
      <c r="AG302" s="435"/>
      <c r="AH302" s="435"/>
      <c r="AI302" s="435"/>
      <c r="AJ302" s="448">
        <f>AE302+1</f>
        <v>45976</v>
      </c>
      <c r="AK302" s="435"/>
      <c r="AL302" s="435"/>
      <c r="AM302" s="435"/>
      <c r="AN302" s="435"/>
      <c r="AO302" s="448">
        <f>AJ302+1</f>
        <v>45977</v>
      </c>
      <c r="AP302" s="435"/>
      <c r="AQ302" s="435"/>
      <c r="AR302" s="435"/>
      <c r="AS302" s="435"/>
      <c r="AT302" s="448">
        <f>AO302+1</f>
        <v>45978</v>
      </c>
      <c r="AU302" s="435"/>
      <c r="AV302" s="435"/>
      <c r="AW302" s="435"/>
      <c r="AX302" s="435"/>
    </row>
    <row r="303" spans="2:50" ht="15.75" hidden="1">
      <c r="B303" s="445"/>
      <c r="C303" s="445"/>
      <c r="D303" s="445"/>
      <c r="E303" s="445"/>
      <c r="F303" s="445"/>
      <c r="G303" s="445"/>
      <c r="H303" s="445"/>
      <c r="I303" s="151"/>
      <c r="J303" s="151"/>
      <c r="K303" s="151"/>
      <c r="L303" s="151"/>
      <c r="M303" s="151"/>
      <c r="N303" s="433"/>
      <c r="O303" s="447"/>
      <c r="P303" s="448" t="s">
        <v>120</v>
      </c>
      <c r="Q303" s="435"/>
      <c r="R303" s="435"/>
      <c r="S303" s="435"/>
      <c r="T303" s="435"/>
      <c r="U303" s="448" t="s">
        <v>114</v>
      </c>
      <c r="V303" s="435"/>
      <c r="W303" s="435"/>
      <c r="X303" s="435"/>
      <c r="Y303" s="435"/>
      <c r="Z303" s="448" t="s">
        <v>115</v>
      </c>
      <c r="AA303" s="435"/>
      <c r="AB303" s="435"/>
      <c r="AC303" s="435"/>
      <c r="AD303" s="435"/>
      <c r="AE303" s="448" t="s">
        <v>116</v>
      </c>
      <c r="AF303" s="435"/>
      <c r="AG303" s="435"/>
      <c r="AH303" s="435"/>
      <c r="AI303" s="435"/>
      <c r="AJ303" s="448" t="s">
        <v>117</v>
      </c>
      <c r="AK303" s="435"/>
      <c r="AL303" s="435"/>
      <c r="AM303" s="435"/>
      <c r="AN303" s="435"/>
      <c r="AO303" s="448" t="s">
        <v>118</v>
      </c>
      <c r="AP303" s="435"/>
      <c r="AQ303" s="435"/>
      <c r="AR303" s="435"/>
      <c r="AS303" s="435"/>
      <c r="AT303" s="448" t="s">
        <v>119</v>
      </c>
      <c r="AU303" s="435"/>
      <c r="AV303" s="435"/>
      <c r="AW303" s="435"/>
      <c r="AX303" s="435"/>
    </row>
    <row r="304" spans="2:50" hidden="1">
      <c r="B304" s="433" t="s">
        <v>155</v>
      </c>
      <c r="C304" s="433" t="s">
        <v>147</v>
      </c>
      <c r="D304" s="433"/>
      <c r="E304" s="433" t="s">
        <v>149</v>
      </c>
      <c r="F304" s="433"/>
      <c r="G304" s="433"/>
      <c r="H304" s="440" t="s">
        <v>156</v>
      </c>
      <c r="I304" s="434" t="s">
        <v>225</v>
      </c>
      <c r="J304" s="434"/>
      <c r="K304" s="434"/>
      <c r="L304" s="434" t="s">
        <v>156</v>
      </c>
      <c r="M304" s="434" t="s">
        <v>168</v>
      </c>
      <c r="N304" s="433"/>
      <c r="O304" s="433" t="s">
        <v>158</v>
      </c>
      <c r="P304" s="430" t="s">
        <v>152</v>
      </c>
      <c r="Q304" s="431"/>
      <c r="R304" s="431"/>
      <c r="S304" s="432"/>
      <c r="T304" s="433" t="s">
        <v>156</v>
      </c>
      <c r="U304" s="430" t="s">
        <v>152</v>
      </c>
      <c r="V304" s="431"/>
      <c r="W304" s="431"/>
      <c r="X304" s="432"/>
      <c r="Y304" s="433" t="s">
        <v>156</v>
      </c>
      <c r="Z304" s="430" t="s">
        <v>152</v>
      </c>
      <c r="AA304" s="431"/>
      <c r="AB304" s="431"/>
      <c r="AC304" s="432"/>
      <c r="AD304" s="433" t="s">
        <v>156</v>
      </c>
      <c r="AE304" s="430" t="s">
        <v>152</v>
      </c>
      <c r="AF304" s="431"/>
      <c r="AG304" s="431"/>
      <c r="AH304" s="432"/>
      <c r="AI304" s="433" t="s">
        <v>156</v>
      </c>
      <c r="AJ304" s="430" t="s">
        <v>152</v>
      </c>
      <c r="AK304" s="431"/>
      <c r="AL304" s="431"/>
      <c r="AM304" s="432"/>
      <c r="AN304" s="433" t="s">
        <v>156</v>
      </c>
      <c r="AO304" s="430" t="s">
        <v>152</v>
      </c>
      <c r="AP304" s="431"/>
      <c r="AQ304" s="431"/>
      <c r="AR304" s="432"/>
      <c r="AS304" s="433" t="s">
        <v>156</v>
      </c>
      <c r="AT304" s="430" t="s">
        <v>152</v>
      </c>
      <c r="AU304" s="431"/>
      <c r="AV304" s="431"/>
      <c r="AW304" s="432"/>
      <c r="AX304" s="433" t="s">
        <v>156</v>
      </c>
    </row>
    <row r="305" spans="2:50" hidden="1">
      <c r="B305" s="433"/>
      <c r="C305" s="433"/>
      <c r="D305" s="433"/>
      <c r="E305" s="433" t="s">
        <v>148</v>
      </c>
      <c r="F305" s="433"/>
      <c r="G305" s="433"/>
      <c r="H305" s="441"/>
      <c r="I305" s="434" t="s">
        <v>148</v>
      </c>
      <c r="J305" s="434"/>
      <c r="K305" s="434"/>
      <c r="L305" s="434"/>
      <c r="M305" s="434"/>
      <c r="N305" s="433"/>
      <c r="O305" s="433"/>
      <c r="P305" s="430" t="s">
        <v>153</v>
      </c>
      <c r="Q305" s="431"/>
      <c r="R305" s="431"/>
      <c r="S305" s="432"/>
      <c r="T305" s="433"/>
      <c r="U305" s="430" t="s">
        <v>153</v>
      </c>
      <c r="V305" s="431"/>
      <c r="W305" s="431"/>
      <c r="X305" s="432"/>
      <c r="Y305" s="433"/>
      <c r="Z305" s="430" t="s">
        <v>153</v>
      </c>
      <c r="AA305" s="431"/>
      <c r="AB305" s="431"/>
      <c r="AC305" s="432"/>
      <c r="AD305" s="433"/>
      <c r="AE305" s="430" t="s">
        <v>153</v>
      </c>
      <c r="AF305" s="431"/>
      <c r="AG305" s="431"/>
      <c r="AH305" s="432"/>
      <c r="AI305" s="433"/>
      <c r="AJ305" s="430" t="s">
        <v>153</v>
      </c>
      <c r="AK305" s="431"/>
      <c r="AL305" s="431"/>
      <c r="AM305" s="432"/>
      <c r="AN305" s="433"/>
      <c r="AO305" s="430" t="s">
        <v>153</v>
      </c>
      <c r="AP305" s="431"/>
      <c r="AQ305" s="431"/>
      <c r="AR305" s="432"/>
      <c r="AS305" s="433"/>
      <c r="AT305" s="430" t="s">
        <v>153</v>
      </c>
      <c r="AU305" s="431"/>
      <c r="AV305" s="431"/>
      <c r="AW305" s="432"/>
      <c r="AX305" s="433"/>
    </row>
    <row r="306" spans="2:50" hidden="1">
      <c r="B306" s="433"/>
      <c r="C306" s="433"/>
      <c r="D306" s="433"/>
      <c r="E306" s="94" t="s">
        <v>150</v>
      </c>
      <c r="F306" s="94" t="s">
        <v>151</v>
      </c>
      <c r="G306" s="94" t="s">
        <v>154</v>
      </c>
      <c r="H306" s="442"/>
      <c r="I306" s="153" t="s">
        <v>150</v>
      </c>
      <c r="J306" s="153" t="s">
        <v>151</v>
      </c>
      <c r="K306" s="153" t="s">
        <v>154</v>
      </c>
      <c r="L306" s="434"/>
      <c r="M306" s="434"/>
      <c r="N306" s="433"/>
      <c r="O306" s="433"/>
      <c r="P306" s="94" t="s">
        <v>150</v>
      </c>
      <c r="Q306" s="94" t="s">
        <v>151</v>
      </c>
      <c r="R306" s="94" t="s">
        <v>154</v>
      </c>
      <c r="S306" s="94" t="s">
        <v>168</v>
      </c>
      <c r="T306" s="433"/>
      <c r="U306" s="94" t="s">
        <v>150</v>
      </c>
      <c r="V306" s="94" t="s">
        <v>151</v>
      </c>
      <c r="W306" s="94" t="s">
        <v>154</v>
      </c>
      <c r="X306" s="94" t="s">
        <v>168</v>
      </c>
      <c r="Y306" s="433"/>
      <c r="Z306" s="94" t="s">
        <v>150</v>
      </c>
      <c r="AA306" s="94" t="s">
        <v>151</v>
      </c>
      <c r="AB306" s="94" t="s">
        <v>154</v>
      </c>
      <c r="AC306" s="94" t="s">
        <v>168</v>
      </c>
      <c r="AD306" s="43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3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3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3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33"/>
    </row>
    <row r="307" spans="2:50" hidden="1">
      <c r="B307" s="435" t="s">
        <v>235</v>
      </c>
      <c r="C307" s="95">
        <f>C287</f>
        <v>1</v>
      </c>
      <c r="D307" s="95" t="s">
        <v>443</v>
      </c>
      <c r="E307" s="95">
        <v>10</v>
      </c>
      <c r="F307" s="95">
        <v>3000</v>
      </c>
      <c r="G307" s="178">
        <f t="shared" ref="G307:G316" si="316">F307/E307</f>
        <v>300</v>
      </c>
      <c r="H307" s="457">
        <f>AVERAGE(G307:G321)</f>
        <v>299.55128205128204</v>
      </c>
      <c r="I307" s="154">
        <f t="shared" ref="I307:I309" si="317">IFERROR(AVERAGE(P307,U307,Z307,AE307,AJ307,AO307,AT307),"")</f>
        <v>10</v>
      </c>
      <c r="J307" s="154">
        <f t="shared" ref="J307:J309" si="318">IFERROR(AVERAGE(Q307,V307,AA307,AF307,AK307,AP307,AU307),"")</f>
        <v>2870.2990170339153</v>
      </c>
      <c r="K307" s="155">
        <f t="shared" ref="K307:K309" si="319">IFERROR(AVERAGE(R307,W307,AB307,AG307,AL307,AQ307,AV307),"")</f>
        <v>287.02990170339154</v>
      </c>
      <c r="L307" s="449">
        <f>IFERROR(AVERAGE(K307:K321),"-")</f>
        <v>287.13609426844607</v>
      </c>
      <c r="M307" s="154">
        <f>IFERROR(RANK(K307, K$307:K$321),"")</f>
        <v>7</v>
      </c>
      <c r="N307" s="433"/>
      <c r="O307" s="433"/>
      <c r="P307" s="95">
        <v>10</v>
      </c>
      <c r="Q307" s="178">
        <v>2871.0691823899379</v>
      </c>
      <c r="R307" s="178">
        <f>IFERROR(Q307/P307,"")</f>
        <v>287.10691823899379</v>
      </c>
      <c r="S307" s="95">
        <f>IFERROR(RANK(R307, R$307:R$321),"")</f>
        <v>5</v>
      </c>
      <c r="T307" s="436">
        <f>AVERAGE(R307:R321)</f>
        <v>286.72077648899665</v>
      </c>
      <c r="U307" s="95">
        <v>10</v>
      </c>
      <c r="V307" s="178">
        <v>2863.515151515152</v>
      </c>
      <c r="W307" s="178">
        <f>IFERROR(V307/U307,"")</f>
        <v>286.35151515151517</v>
      </c>
      <c r="X307" s="95">
        <f>IFERROR(RANK(W307, W$307:W$321),"")</f>
        <v>8</v>
      </c>
      <c r="Y307" s="436">
        <f>AVERAGE(W307:W321)</f>
        <v>286.89222969398776</v>
      </c>
      <c r="Z307" s="95">
        <v>10</v>
      </c>
      <c r="AA307" s="178">
        <v>2879.8917748917756</v>
      </c>
      <c r="AB307" s="178">
        <f>IFERROR(AA307/Z307,"")</f>
        <v>287.98917748917756</v>
      </c>
      <c r="AC307" s="95">
        <f>IFERROR(RANK(AB307, AB$307:AB$321),"")</f>
        <v>6</v>
      </c>
      <c r="AD307" s="436">
        <f>AVERAGE(AB307:AB321)</f>
        <v>287.41697166608009</v>
      </c>
      <c r="AE307" s="95">
        <v>10</v>
      </c>
      <c r="AF307" s="178">
        <v>2872.3529411764707</v>
      </c>
      <c r="AG307" s="178">
        <f>IFERROR(AF307/AE307,"")</f>
        <v>287.23529411764707</v>
      </c>
      <c r="AH307" s="95">
        <f>IFERROR(RANK(AG307, AG$307:AG$321),"")</f>
        <v>6</v>
      </c>
      <c r="AI307" s="436">
        <f>AVERAGE(AG307:AG321)</f>
        <v>287.31217447344204</v>
      </c>
      <c r="AJ307" s="95">
        <v>10</v>
      </c>
      <c r="AK307" s="178">
        <v>2858.7272727272734</v>
      </c>
      <c r="AL307" s="178">
        <f>IFERROR(AK307/AJ307,"")</f>
        <v>285.87272727272733</v>
      </c>
      <c r="AM307" s="95">
        <f>IFERROR(RANK(AL307, AL$307:AL$321),"")</f>
        <v>8</v>
      </c>
      <c r="AN307" s="436">
        <f>AVERAGE(AL307:AL321)</f>
        <v>287.40738317804232</v>
      </c>
      <c r="AO307" s="95">
        <v>10</v>
      </c>
      <c r="AP307" s="178">
        <v>2880.4761904761917</v>
      </c>
      <c r="AQ307" s="178">
        <f>IFERROR(AP307/AO307,"")</f>
        <v>288.04761904761915</v>
      </c>
      <c r="AR307" s="95">
        <f>IFERROR(RANK(AQ307, AQ$307:AQ$321),"")</f>
        <v>6</v>
      </c>
      <c r="AS307" s="436">
        <f>AVERAGE(AQ307:AQ321)</f>
        <v>287.22633623587814</v>
      </c>
      <c r="AT307" s="95">
        <v>10</v>
      </c>
      <c r="AU307" s="178">
        <v>2866.0606060606078</v>
      </c>
      <c r="AV307" s="178">
        <f>IFERROR(AU307/AT307,"")</f>
        <v>286.60606060606079</v>
      </c>
      <c r="AW307" s="95">
        <f>IFERROR(RANK(AV307, AV$307:AV$321),"")</f>
        <v>7</v>
      </c>
      <c r="AX307" s="436">
        <f>AVERAGE(AV307:AV321)</f>
        <v>286.97678814269511</v>
      </c>
    </row>
    <row r="308" spans="2:50" hidden="1">
      <c r="B308" s="435"/>
      <c r="C308" s="95">
        <f t="shared" ref="C308:C321" si="320">C288</f>
        <v>2</v>
      </c>
      <c r="D308" s="95" t="s">
        <v>444</v>
      </c>
      <c r="E308" s="95">
        <v>10</v>
      </c>
      <c r="F308" s="95">
        <v>3000</v>
      </c>
      <c r="G308" s="178">
        <f t="shared" si="316"/>
        <v>300</v>
      </c>
      <c r="H308" s="458"/>
      <c r="I308" s="154">
        <f t="shared" si="317"/>
        <v>10</v>
      </c>
      <c r="J308" s="154">
        <f t="shared" si="318"/>
        <v>2868.6497567434121</v>
      </c>
      <c r="K308" s="155">
        <f t="shared" si="319"/>
        <v>286.86497567434122</v>
      </c>
      <c r="L308" s="449"/>
      <c r="M308" s="154">
        <f t="shared" ref="M308:M321" si="321">IFERROR(RANK(K308, K$307:K$321),"")</f>
        <v>8</v>
      </c>
      <c r="N308" s="433"/>
      <c r="O308" s="433"/>
      <c r="P308" s="95">
        <v>10</v>
      </c>
      <c r="Q308" s="178">
        <v>2856.3839285714266</v>
      </c>
      <c r="R308" s="178">
        <f t="shared" ref="R308:R321" si="322">IFERROR(Q308/P308,"")</f>
        <v>285.63839285714266</v>
      </c>
      <c r="S308" s="95">
        <f t="shared" ref="S308:S321" si="323">IFERROR(RANK(R308, R$307:R$321),"")</f>
        <v>8</v>
      </c>
      <c r="T308" s="436"/>
      <c r="U308" s="95">
        <v>10</v>
      </c>
      <c r="V308" s="178">
        <v>2865.9937156323658</v>
      </c>
      <c r="W308" s="178">
        <f t="shared" ref="W308:W321" si="324">IFERROR(V308/U308,"")</f>
        <v>286.59937156323656</v>
      </c>
      <c r="X308" s="95">
        <f t="shared" ref="X308:X321" si="325">IFERROR(RANK(W308, W$307:W$321),"")</f>
        <v>7</v>
      </c>
      <c r="Y308" s="436"/>
      <c r="Z308" s="95">
        <v>10</v>
      </c>
      <c r="AA308" s="178">
        <v>2902.5940438871471</v>
      </c>
      <c r="AB308" s="178">
        <f t="shared" ref="AB308:AB321" si="326">IFERROR(AA308/Z308,"")</f>
        <v>290.2594043887147</v>
      </c>
      <c r="AC308" s="95">
        <f t="shared" ref="AC308:AC321" si="327">IFERROR(RANK(AB308, AB$307:AB$321),"")</f>
        <v>4</v>
      </c>
      <c r="AD308" s="436"/>
      <c r="AE308" s="95">
        <v>10</v>
      </c>
      <c r="AF308" s="178">
        <v>2863.1707317073169</v>
      </c>
      <c r="AG308" s="178">
        <f t="shared" ref="AG308:AG321" si="328">IFERROR(AF308/AE308,"")</f>
        <v>286.3170731707317</v>
      </c>
      <c r="AH308" s="95">
        <f t="shared" ref="AH308:AH321" si="329">IFERROR(RANK(AG308, AG$307:AG$321),"")</f>
        <v>9</v>
      </c>
      <c r="AI308" s="436"/>
      <c r="AJ308" s="95">
        <v>10</v>
      </c>
      <c r="AK308" s="178">
        <v>2866.8965517241381</v>
      </c>
      <c r="AL308" s="178">
        <f t="shared" ref="AL308:AL321" si="330">IFERROR(AK308/AJ308,"")</f>
        <v>286.68965517241384</v>
      </c>
      <c r="AM308" s="95">
        <f t="shared" ref="AM308:AM321" si="331">IFERROR(RANK(AL308, AL$307:AL$321),"")</f>
        <v>6</v>
      </c>
      <c r="AN308" s="436"/>
      <c r="AO308" s="95">
        <v>10</v>
      </c>
      <c r="AP308" s="178">
        <v>2869.411764705882</v>
      </c>
      <c r="AQ308" s="178">
        <f t="shared" ref="AQ308:AQ321" si="332">IFERROR(AP308/AO308,"")</f>
        <v>286.94117647058818</v>
      </c>
      <c r="AR308" s="95">
        <f t="shared" ref="AR308:AR321" si="333">IFERROR(RANK(AQ308, AQ$307:AQ$321),"")</f>
        <v>8</v>
      </c>
      <c r="AS308" s="436"/>
      <c r="AT308" s="95">
        <v>10</v>
      </c>
      <c r="AU308" s="178">
        <v>2856.0975609756101</v>
      </c>
      <c r="AV308" s="178">
        <f t="shared" ref="AV308:AV321" si="334">IFERROR(AU308/AT308,"")</f>
        <v>285.60975609756099</v>
      </c>
      <c r="AW308" s="95">
        <f t="shared" ref="AW308:AW321" si="335">IFERROR(RANK(AV308, AV$307:AV$321),"")</f>
        <v>9</v>
      </c>
      <c r="AX308" s="436"/>
    </row>
    <row r="309" spans="2:50" hidden="1">
      <c r="B309" s="435"/>
      <c r="C309" s="95">
        <f t="shared" si="320"/>
        <v>3</v>
      </c>
      <c r="D309" s="95" t="s">
        <v>445</v>
      </c>
      <c r="E309" s="95">
        <v>10</v>
      </c>
      <c r="F309" s="95">
        <v>3000</v>
      </c>
      <c r="G309" s="178">
        <f t="shared" si="316"/>
        <v>300</v>
      </c>
      <c r="H309" s="458"/>
      <c r="I309" s="154">
        <f t="shared" si="317"/>
        <v>10</v>
      </c>
      <c r="J309" s="154">
        <f t="shared" si="318"/>
        <v>2863.6963843669023</v>
      </c>
      <c r="K309" s="155">
        <f t="shared" si="319"/>
        <v>286.3696384366902</v>
      </c>
      <c r="L309" s="449"/>
      <c r="M309" s="154">
        <f t="shared" si="321"/>
        <v>9</v>
      </c>
      <c r="N309" s="433"/>
      <c r="O309" s="433"/>
      <c r="P309" s="95">
        <v>10</v>
      </c>
      <c r="Q309" s="178">
        <v>2860.4633204633192</v>
      </c>
      <c r="R309" s="178">
        <f t="shared" si="322"/>
        <v>286.04633204633194</v>
      </c>
      <c r="S309" s="95">
        <f t="shared" si="323"/>
        <v>6</v>
      </c>
      <c r="T309" s="436"/>
      <c r="U309" s="95">
        <v>10</v>
      </c>
      <c r="V309" s="178">
        <v>2878.8118811881191</v>
      </c>
      <c r="W309" s="178">
        <f t="shared" si="324"/>
        <v>287.88118811881191</v>
      </c>
      <c r="X309" s="95">
        <f t="shared" si="325"/>
        <v>6</v>
      </c>
      <c r="Y309" s="436"/>
      <c r="Z309" s="95">
        <v>10</v>
      </c>
      <c r="AA309" s="178">
        <v>2863.0434782608695</v>
      </c>
      <c r="AB309" s="178">
        <f t="shared" si="326"/>
        <v>286.30434782608694</v>
      </c>
      <c r="AC309" s="95">
        <f t="shared" si="327"/>
        <v>7</v>
      </c>
      <c r="AD309" s="436"/>
      <c r="AE309" s="95">
        <v>10</v>
      </c>
      <c r="AF309" s="178">
        <v>2870.8333333333321</v>
      </c>
      <c r="AG309" s="178">
        <f t="shared" si="328"/>
        <v>287.0833333333332</v>
      </c>
      <c r="AH309" s="95">
        <f t="shared" si="329"/>
        <v>7</v>
      </c>
      <c r="AI309" s="436"/>
      <c r="AJ309" s="95">
        <v>10</v>
      </c>
      <c r="AK309" s="178">
        <v>2851.1688311688308</v>
      </c>
      <c r="AL309" s="178">
        <f t="shared" si="330"/>
        <v>285.11688311688306</v>
      </c>
      <c r="AM309" s="95">
        <f t="shared" si="331"/>
        <v>9</v>
      </c>
      <c r="AN309" s="436"/>
      <c r="AO309" s="95">
        <v>10</v>
      </c>
      <c r="AP309" s="178">
        <v>2855.4000000000005</v>
      </c>
      <c r="AQ309" s="178">
        <f t="shared" si="332"/>
        <v>285.54000000000008</v>
      </c>
      <c r="AR309" s="95">
        <f t="shared" si="333"/>
        <v>9</v>
      </c>
      <c r="AS309" s="436"/>
      <c r="AT309" s="95">
        <v>10</v>
      </c>
      <c r="AU309" s="178">
        <v>2866.1538461538457</v>
      </c>
      <c r="AV309" s="178">
        <f t="shared" si="334"/>
        <v>286.61538461538458</v>
      </c>
      <c r="AW309" s="95">
        <f t="shared" si="335"/>
        <v>6</v>
      </c>
      <c r="AX309" s="436"/>
    </row>
    <row r="310" spans="2:50" hidden="1">
      <c r="B310" s="435"/>
      <c r="C310" s="95">
        <f t="shared" si="320"/>
        <v>4</v>
      </c>
      <c r="D310" s="95" t="s">
        <v>448</v>
      </c>
      <c r="E310" s="95">
        <v>9</v>
      </c>
      <c r="F310" s="95">
        <v>3000</v>
      </c>
      <c r="G310" s="178">
        <f t="shared" si="316"/>
        <v>333.33333333333331</v>
      </c>
      <c r="H310" s="458"/>
      <c r="I310" s="154">
        <f>IFERROR(AVERAGE(P310,U310,Z310,AE310,AJ310,AO310,AT310),"")</f>
        <v>9</v>
      </c>
      <c r="J310" s="154">
        <f>IFERROR(AVERAGE(Q310,V310,AA310,AF310,AK310,AP310,AU310),"")</f>
        <v>2878.1504497299643</v>
      </c>
      <c r="K310" s="155">
        <f>IFERROR(AVERAGE(R310,W310,AB310,AG310,AL310,AQ310,AV310),"")</f>
        <v>319.79449441444052</v>
      </c>
      <c r="L310" s="449"/>
      <c r="M310" s="154">
        <f t="shared" si="321"/>
        <v>3</v>
      </c>
      <c r="N310" s="433"/>
      <c r="O310" s="433"/>
      <c r="P310" s="95">
        <v>9</v>
      </c>
      <c r="Q310" s="178">
        <v>2898.0952380952376</v>
      </c>
      <c r="R310" s="178">
        <f t="shared" si="322"/>
        <v>322.01058201058197</v>
      </c>
      <c r="S310" s="95">
        <f t="shared" si="323"/>
        <v>3</v>
      </c>
      <c r="T310" s="436"/>
      <c r="U310" s="95">
        <v>9</v>
      </c>
      <c r="V310" s="178">
        <v>2867.9999999999995</v>
      </c>
      <c r="W310" s="178">
        <f t="shared" si="324"/>
        <v>318.66666666666663</v>
      </c>
      <c r="X310" s="95">
        <f t="shared" si="325"/>
        <v>2</v>
      </c>
      <c r="Y310" s="436"/>
      <c r="Z310" s="95">
        <v>9</v>
      </c>
      <c r="AA310" s="178">
        <v>2858.0952380952376</v>
      </c>
      <c r="AB310" s="178">
        <f t="shared" si="326"/>
        <v>317.56613756613751</v>
      </c>
      <c r="AC310" s="95">
        <f t="shared" si="327"/>
        <v>3</v>
      </c>
      <c r="AD310" s="436"/>
      <c r="AE310" s="95">
        <v>9</v>
      </c>
      <c r="AF310" s="178">
        <v>2855.7692307692323</v>
      </c>
      <c r="AG310" s="178">
        <f t="shared" si="328"/>
        <v>317.30769230769249</v>
      </c>
      <c r="AH310" s="95">
        <f t="shared" si="329"/>
        <v>3</v>
      </c>
      <c r="AI310" s="436"/>
      <c r="AJ310" s="95">
        <v>9</v>
      </c>
      <c r="AK310" s="178">
        <v>2890.1886792452842</v>
      </c>
      <c r="AL310" s="178">
        <f t="shared" si="330"/>
        <v>321.13207547169827</v>
      </c>
      <c r="AM310" s="95">
        <f t="shared" si="331"/>
        <v>3</v>
      </c>
      <c r="AN310" s="436"/>
      <c r="AO310" s="95">
        <v>9</v>
      </c>
      <c r="AP310" s="178">
        <v>2881.904761904761</v>
      </c>
      <c r="AQ310" s="178">
        <f t="shared" si="332"/>
        <v>320.21164021164009</v>
      </c>
      <c r="AR310" s="95">
        <f t="shared" si="333"/>
        <v>3</v>
      </c>
      <c r="AS310" s="436"/>
      <c r="AT310" s="95">
        <v>9</v>
      </c>
      <c r="AU310" s="178">
        <v>2894.9999999999991</v>
      </c>
      <c r="AV310" s="178">
        <f t="shared" si="334"/>
        <v>321.66666666666657</v>
      </c>
      <c r="AW310" s="95">
        <f t="shared" si="335"/>
        <v>2</v>
      </c>
      <c r="AX310" s="436"/>
    </row>
    <row r="311" spans="2:50" hidden="1">
      <c r="B311" s="435"/>
      <c r="C311" s="95">
        <f t="shared" si="320"/>
        <v>5</v>
      </c>
      <c r="D311" s="95" t="s">
        <v>449</v>
      </c>
      <c r="E311" s="95">
        <v>10</v>
      </c>
      <c r="F311" s="95">
        <v>3000</v>
      </c>
      <c r="G311" s="178">
        <f t="shared" si="316"/>
        <v>300</v>
      </c>
      <c r="H311" s="458"/>
      <c r="I311" s="154">
        <f t="shared" ref="I311:I321" si="336">IFERROR(AVERAGE(P311,U311,Z311,AE311,AJ311,AO311,AT311),"")</f>
        <v>10</v>
      </c>
      <c r="J311" s="154">
        <f t="shared" ref="J311:J321" si="337">IFERROR(AVERAGE(Q311,V311,AA311,AF311,AK311,AP311,AU311),"")</f>
        <v>2884.5105330613164</v>
      </c>
      <c r="K311" s="155">
        <f t="shared" ref="K311:K321" si="338">IFERROR(AVERAGE(R311,W311,AB311,AG311,AL311,AQ311,AV311),"")</f>
        <v>288.4510533061316</v>
      </c>
      <c r="L311" s="449"/>
      <c r="M311" s="154">
        <f t="shared" si="321"/>
        <v>4</v>
      </c>
      <c r="N311" s="433"/>
      <c r="O311" s="433"/>
      <c r="P311" s="95">
        <v>10</v>
      </c>
      <c r="Q311" s="178">
        <v>2871.4285714285725</v>
      </c>
      <c r="R311" s="178">
        <f t="shared" si="322"/>
        <v>287.14285714285722</v>
      </c>
      <c r="S311" s="95">
        <f t="shared" si="323"/>
        <v>4</v>
      </c>
      <c r="T311" s="436"/>
      <c r="U311" s="95">
        <v>10</v>
      </c>
      <c r="V311" s="178">
        <v>2892.7868852459005</v>
      </c>
      <c r="W311" s="178">
        <f t="shared" si="324"/>
        <v>289.27868852459005</v>
      </c>
      <c r="X311" s="95">
        <f t="shared" si="325"/>
        <v>4</v>
      </c>
      <c r="Y311" s="436"/>
      <c r="Z311" s="95">
        <v>10</v>
      </c>
      <c r="AA311" s="178">
        <v>2862.4137931034466</v>
      </c>
      <c r="AB311" s="178">
        <f t="shared" si="326"/>
        <v>286.24137931034466</v>
      </c>
      <c r="AC311" s="95">
        <f t="shared" si="327"/>
        <v>8</v>
      </c>
      <c r="AD311" s="436"/>
      <c r="AE311" s="95">
        <v>10</v>
      </c>
      <c r="AF311" s="178">
        <v>2917.333333333333</v>
      </c>
      <c r="AG311" s="178">
        <f t="shared" si="328"/>
        <v>291.73333333333329</v>
      </c>
      <c r="AH311" s="95">
        <f t="shared" si="329"/>
        <v>4</v>
      </c>
      <c r="AI311" s="436"/>
      <c r="AJ311" s="95">
        <v>10</v>
      </c>
      <c r="AK311" s="178">
        <v>2887.6595744680853</v>
      </c>
      <c r="AL311" s="178">
        <f t="shared" si="330"/>
        <v>288.76595744680856</v>
      </c>
      <c r="AM311" s="95">
        <f t="shared" si="331"/>
        <v>5</v>
      </c>
      <c r="AN311" s="436"/>
      <c r="AO311" s="95">
        <v>10</v>
      </c>
      <c r="AP311" s="178">
        <v>2894.2372881355918</v>
      </c>
      <c r="AQ311" s="178">
        <f t="shared" si="332"/>
        <v>289.42372881355919</v>
      </c>
      <c r="AR311" s="95">
        <f t="shared" si="333"/>
        <v>4</v>
      </c>
      <c r="AS311" s="436"/>
      <c r="AT311" s="95">
        <v>10</v>
      </c>
      <c r="AU311" s="178">
        <v>2865.7142857142853</v>
      </c>
      <c r="AV311" s="178">
        <f t="shared" si="334"/>
        <v>286.57142857142856</v>
      </c>
      <c r="AW311" s="95">
        <f t="shared" si="335"/>
        <v>8</v>
      </c>
      <c r="AX311" s="436"/>
    </row>
    <row r="312" spans="2:50" hidden="1">
      <c r="B312" s="435"/>
      <c r="C312" s="95">
        <f t="shared" si="320"/>
        <v>6</v>
      </c>
      <c r="D312" s="95" t="s">
        <v>633</v>
      </c>
      <c r="E312" s="95">
        <v>9</v>
      </c>
      <c r="F312" s="95">
        <v>3000</v>
      </c>
      <c r="G312" s="178">
        <f t="shared" si="316"/>
        <v>333.33333333333331</v>
      </c>
      <c r="H312" s="458"/>
      <c r="I312" s="154">
        <f t="shared" si="336"/>
        <v>9</v>
      </c>
      <c r="J312" s="154">
        <f t="shared" si="337"/>
        <v>2900.9695308944174</v>
      </c>
      <c r="K312" s="155">
        <f t="shared" si="338"/>
        <v>322.32994787715745</v>
      </c>
      <c r="L312" s="449"/>
      <c r="M312" s="154">
        <f t="shared" si="321"/>
        <v>2</v>
      </c>
      <c r="N312" s="433"/>
      <c r="O312" s="433"/>
      <c r="P312" s="95">
        <v>9</v>
      </c>
      <c r="Q312" s="178">
        <v>2917.5000000000036</v>
      </c>
      <c r="R312" s="178">
        <f t="shared" si="322"/>
        <v>324.16666666666708</v>
      </c>
      <c r="S312" s="95">
        <f t="shared" si="323"/>
        <v>2</v>
      </c>
      <c r="T312" s="436"/>
      <c r="U312" s="95">
        <v>9</v>
      </c>
      <c r="V312" s="178">
        <v>2855.2941176470626</v>
      </c>
      <c r="W312" s="178">
        <f t="shared" si="324"/>
        <v>317.25490196078476</v>
      </c>
      <c r="X312" s="95">
        <f t="shared" si="325"/>
        <v>3</v>
      </c>
      <c r="Y312" s="436"/>
      <c r="Z312" s="95">
        <v>9</v>
      </c>
      <c r="AA312" s="178">
        <v>2922.0000000000027</v>
      </c>
      <c r="AB312" s="178">
        <f t="shared" si="326"/>
        <v>324.66666666666697</v>
      </c>
      <c r="AC312" s="95">
        <f t="shared" si="327"/>
        <v>2</v>
      </c>
      <c r="AD312" s="436"/>
      <c r="AE312" s="95">
        <v>9</v>
      </c>
      <c r="AF312" s="178">
        <v>2902.5000000000009</v>
      </c>
      <c r="AG312" s="178">
        <f t="shared" si="328"/>
        <v>322.50000000000011</v>
      </c>
      <c r="AH312" s="95">
        <f t="shared" si="329"/>
        <v>2</v>
      </c>
      <c r="AI312" s="436"/>
      <c r="AJ312" s="95">
        <v>9</v>
      </c>
      <c r="AK312" s="178">
        <v>2916.9230769230785</v>
      </c>
      <c r="AL312" s="178">
        <f t="shared" si="330"/>
        <v>324.10256410256426</v>
      </c>
      <c r="AM312" s="95">
        <f t="shared" si="331"/>
        <v>2</v>
      </c>
      <c r="AN312" s="436"/>
      <c r="AO312" s="95">
        <v>9</v>
      </c>
      <c r="AP312" s="178">
        <v>2904.8275862068986</v>
      </c>
      <c r="AQ312" s="178">
        <f t="shared" si="332"/>
        <v>322.7586206896554</v>
      </c>
      <c r="AR312" s="95">
        <f t="shared" si="333"/>
        <v>2</v>
      </c>
      <c r="AS312" s="436"/>
      <c r="AT312" s="95">
        <v>9</v>
      </c>
      <c r="AU312" s="178">
        <v>2887.7419354838739</v>
      </c>
      <c r="AV312" s="178">
        <f t="shared" si="334"/>
        <v>320.8602150537638</v>
      </c>
      <c r="AW312" s="95">
        <f t="shared" si="335"/>
        <v>3</v>
      </c>
      <c r="AX312" s="436"/>
    </row>
    <row r="313" spans="2:50" hidden="1">
      <c r="B313" s="435"/>
      <c r="C313" s="95">
        <f t="shared" si="320"/>
        <v>7</v>
      </c>
      <c r="D313" s="95" t="s">
        <v>794</v>
      </c>
      <c r="E313" s="95">
        <v>10</v>
      </c>
      <c r="F313" s="95">
        <v>3000</v>
      </c>
      <c r="G313" s="178">
        <f t="shared" si="316"/>
        <v>300</v>
      </c>
      <c r="H313" s="458"/>
      <c r="I313" s="154">
        <f t="shared" si="336"/>
        <v>10</v>
      </c>
      <c r="J313" s="154">
        <f t="shared" si="337"/>
        <v>2871.8163119941096</v>
      </c>
      <c r="K313" s="155">
        <f t="shared" si="338"/>
        <v>287.1816311994109</v>
      </c>
      <c r="L313" s="449"/>
      <c r="M313" s="154">
        <f t="shared" si="321"/>
        <v>6</v>
      </c>
      <c r="N313" s="433"/>
      <c r="O313" s="433"/>
      <c r="P313" s="95">
        <v>10</v>
      </c>
      <c r="Q313" s="178">
        <v>2851.9999999999986</v>
      </c>
      <c r="R313" s="178">
        <f t="shared" si="322"/>
        <v>285.19999999999987</v>
      </c>
      <c r="S313" s="95">
        <f t="shared" si="323"/>
        <v>9</v>
      </c>
      <c r="T313" s="436"/>
      <c r="U313" s="95">
        <v>10</v>
      </c>
      <c r="V313" s="178">
        <v>2888.9999999999986</v>
      </c>
      <c r="W313" s="178">
        <f t="shared" si="324"/>
        <v>288.89999999999986</v>
      </c>
      <c r="X313" s="95">
        <f t="shared" si="325"/>
        <v>5</v>
      </c>
      <c r="Y313" s="436"/>
      <c r="Z313" s="95">
        <v>10</v>
      </c>
      <c r="AA313" s="178">
        <v>2891.5384615384633</v>
      </c>
      <c r="AB313" s="178">
        <f t="shared" si="326"/>
        <v>289.1538461538463</v>
      </c>
      <c r="AC313" s="95">
        <f t="shared" si="327"/>
        <v>5</v>
      </c>
      <c r="AD313" s="436"/>
      <c r="AE313" s="95">
        <v>10</v>
      </c>
      <c r="AF313" s="178">
        <v>2863.2558139534881</v>
      </c>
      <c r="AG313" s="178">
        <f t="shared" si="328"/>
        <v>286.32558139534882</v>
      </c>
      <c r="AH313" s="95">
        <f t="shared" si="329"/>
        <v>8</v>
      </c>
      <c r="AI313" s="436"/>
      <c r="AJ313" s="95">
        <v>10</v>
      </c>
      <c r="AK313" s="178">
        <v>2859.1304347826085</v>
      </c>
      <c r="AL313" s="178">
        <f t="shared" si="330"/>
        <v>285.91304347826087</v>
      </c>
      <c r="AM313" s="95">
        <f t="shared" si="331"/>
        <v>7</v>
      </c>
      <c r="AN313" s="436"/>
      <c r="AO313" s="95">
        <v>10</v>
      </c>
      <c r="AP313" s="178">
        <v>2871.9999999999986</v>
      </c>
      <c r="AQ313" s="178">
        <f t="shared" si="332"/>
        <v>287.19999999999987</v>
      </c>
      <c r="AR313" s="95">
        <f t="shared" si="333"/>
        <v>7</v>
      </c>
      <c r="AS313" s="436"/>
      <c r="AT313" s="95">
        <v>10</v>
      </c>
      <c r="AU313" s="178">
        <v>2875.7894736842086</v>
      </c>
      <c r="AV313" s="178">
        <f t="shared" si="334"/>
        <v>287.57894736842087</v>
      </c>
      <c r="AW313" s="95">
        <f t="shared" si="335"/>
        <v>4</v>
      </c>
      <c r="AX313" s="436"/>
    </row>
    <row r="314" spans="2:50" hidden="1">
      <c r="B314" s="435"/>
      <c r="C314" s="95">
        <f t="shared" si="320"/>
        <v>8</v>
      </c>
      <c r="D314" s="95" t="s">
        <v>795</v>
      </c>
      <c r="E314" s="95">
        <v>10</v>
      </c>
      <c r="F314" s="95">
        <v>3000</v>
      </c>
      <c r="G314" s="178">
        <f t="shared" si="316"/>
        <v>300</v>
      </c>
      <c r="H314" s="458"/>
      <c r="I314" s="154">
        <f t="shared" si="336"/>
        <v>10</v>
      </c>
      <c r="J314" s="154">
        <f t="shared" si="337"/>
        <v>2872.9303271815734</v>
      </c>
      <c r="K314" s="155">
        <f t="shared" si="338"/>
        <v>287.29303271815741</v>
      </c>
      <c r="L314" s="449"/>
      <c r="M314" s="154">
        <f t="shared" si="321"/>
        <v>5</v>
      </c>
      <c r="N314" s="433"/>
      <c r="O314" s="433"/>
      <c r="P314" s="95">
        <v>10</v>
      </c>
      <c r="Q314" s="178">
        <v>2859.4736842105276</v>
      </c>
      <c r="R314" s="178">
        <f t="shared" si="322"/>
        <v>285.94736842105277</v>
      </c>
      <c r="S314" s="95">
        <f t="shared" si="323"/>
        <v>7</v>
      </c>
      <c r="T314" s="436"/>
      <c r="U314" s="95">
        <v>10</v>
      </c>
      <c r="V314" s="178">
        <v>2863.0769230769247</v>
      </c>
      <c r="W314" s="178">
        <f t="shared" si="324"/>
        <v>286.30769230769249</v>
      </c>
      <c r="X314" s="95">
        <f t="shared" si="325"/>
        <v>9</v>
      </c>
      <c r="Y314" s="436"/>
      <c r="Z314" s="95">
        <v>10</v>
      </c>
      <c r="AA314" s="178">
        <v>2857.1830985915499</v>
      </c>
      <c r="AB314" s="178">
        <f t="shared" si="326"/>
        <v>285.718309859155</v>
      </c>
      <c r="AC314" s="95">
        <f t="shared" si="327"/>
        <v>9</v>
      </c>
      <c r="AD314" s="436"/>
      <c r="AE314" s="95">
        <v>10</v>
      </c>
      <c r="AF314" s="178">
        <v>2887.2413793103433</v>
      </c>
      <c r="AG314" s="178">
        <f t="shared" si="328"/>
        <v>288.72413793103431</v>
      </c>
      <c r="AH314" s="95">
        <f t="shared" si="329"/>
        <v>5</v>
      </c>
      <c r="AI314" s="436"/>
      <c r="AJ314" s="95">
        <v>10</v>
      </c>
      <c r="AK314" s="178">
        <v>2891.3793103448261</v>
      </c>
      <c r="AL314" s="178">
        <f t="shared" si="330"/>
        <v>289.13793103448262</v>
      </c>
      <c r="AM314" s="95">
        <f t="shared" si="331"/>
        <v>4</v>
      </c>
      <c r="AN314" s="436"/>
      <c r="AO314" s="95">
        <v>10</v>
      </c>
      <c r="AP314" s="178">
        <v>2884.0000000000009</v>
      </c>
      <c r="AQ314" s="178">
        <f t="shared" si="332"/>
        <v>288.40000000000009</v>
      </c>
      <c r="AR314" s="95">
        <f t="shared" si="333"/>
        <v>5</v>
      </c>
      <c r="AS314" s="436"/>
      <c r="AT314" s="95">
        <v>10</v>
      </c>
      <c r="AU314" s="178">
        <v>2868.157894736843</v>
      </c>
      <c r="AV314" s="178">
        <f t="shared" si="334"/>
        <v>286.81578947368428</v>
      </c>
      <c r="AW314" s="95">
        <f t="shared" si="335"/>
        <v>5</v>
      </c>
      <c r="AX314" s="436"/>
    </row>
    <row r="315" spans="2:50" hidden="1">
      <c r="B315" s="435"/>
      <c r="C315" s="95">
        <f t="shared" si="320"/>
        <v>9</v>
      </c>
      <c r="D315" s="95" t="s">
        <v>818</v>
      </c>
      <c r="E315" s="95">
        <v>13</v>
      </c>
      <c r="F315" s="95">
        <v>2000</v>
      </c>
      <c r="G315" s="178">
        <f t="shared" si="316"/>
        <v>153.84615384615384</v>
      </c>
      <c r="H315" s="458"/>
      <c r="I315" s="154">
        <f t="shared" si="336"/>
        <v>13</v>
      </c>
      <c r="J315" s="154">
        <f t="shared" si="337"/>
        <v>1912.5101666494036</v>
      </c>
      <c r="K315" s="155">
        <f t="shared" si="338"/>
        <v>147.11616666533877</v>
      </c>
      <c r="L315" s="449"/>
      <c r="M315" s="154">
        <f t="shared" si="321"/>
        <v>10</v>
      </c>
      <c r="N315" s="433"/>
      <c r="O315" s="433"/>
      <c r="P315" s="95">
        <v>13</v>
      </c>
      <c r="Q315" s="178">
        <v>1906.1538461538464</v>
      </c>
      <c r="R315" s="178">
        <f t="shared" si="322"/>
        <v>146.62721893491127</v>
      </c>
      <c r="S315" s="95">
        <f t="shared" si="323"/>
        <v>10</v>
      </c>
      <c r="T315" s="436"/>
      <c r="U315" s="95">
        <v>13</v>
      </c>
      <c r="V315" s="178">
        <v>1918.6353671903546</v>
      </c>
      <c r="W315" s="178">
        <f t="shared" si="324"/>
        <v>147.58733593771959</v>
      </c>
      <c r="X315" s="95">
        <f t="shared" si="325"/>
        <v>10</v>
      </c>
      <c r="Y315" s="436"/>
      <c r="Z315" s="95">
        <v>13</v>
      </c>
      <c r="AA315" s="178">
        <v>1904.2622950819666</v>
      </c>
      <c r="AB315" s="178">
        <f t="shared" si="326"/>
        <v>146.48171500630514</v>
      </c>
      <c r="AC315" s="95">
        <f t="shared" si="327"/>
        <v>10</v>
      </c>
      <c r="AD315" s="436"/>
      <c r="AE315" s="95">
        <v>13</v>
      </c>
      <c r="AF315" s="178">
        <v>1912.8888888888889</v>
      </c>
      <c r="AG315" s="178">
        <f t="shared" si="328"/>
        <v>147.14529914529913</v>
      </c>
      <c r="AH315" s="95">
        <f t="shared" si="329"/>
        <v>10</v>
      </c>
      <c r="AI315" s="436"/>
      <c r="AJ315" s="95">
        <v>13</v>
      </c>
      <c r="AK315" s="178">
        <v>1912.1538461538457</v>
      </c>
      <c r="AL315" s="178">
        <f t="shared" si="330"/>
        <v>147.08875739644967</v>
      </c>
      <c r="AM315" s="95">
        <f t="shared" si="331"/>
        <v>10</v>
      </c>
      <c r="AN315" s="436"/>
      <c r="AO315" s="95">
        <v>13</v>
      </c>
      <c r="AP315" s="178">
        <v>1914.0384615384623</v>
      </c>
      <c r="AQ315" s="178">
        <f t="shared" si="332"/>
        <v>147.23372781065095</v>
      </c>
      <c r="AR315" s="95">
        <f t="shared" si="333"/>
        <v>10</v>
      </c>
      <c r="AS315" s="436"/>
      <c r="AT315" s="95">
        <v>13</v>
      </c>
      <c r="AU315" s="178">
        <v>1919.4384615384615</v>
      </c>
      <c r="AV315" s="178">
        <f t="shared" si="334"/>
        <v>147.64911242603551</v>
      </c>
      <c r="AW315" s="95">
        <f t="shared" si="335"/>
        <v>10</v>
      </c>
      <c r="AX315" s="436"/>
    </row>
    <row r="316" spans="2:50" hidden="1">
      <c r="B316" s="435"/>
      <c r="C316" s="95">
        <f t="shared" si="320"/>
        <v>10</v>
      </c>
      <c r="D316" s="95" t="s">
        <v>819</v>
      </c>
      <c r="E316" s="95">
        <v>8</v>
      </c>
      <c r="F316" s="95">
        <v>3000</v>
      </c>
      <c r="G316" s="178">
        <f t="shared" si="316"/>
        <v>375</v>
      </c>
      <c r="H316" s="458"/>
      <c r="I316" s="154">
        <f t="shared" si="336"/>
        <v>8</v>
      </c>
      <c r="J316" s="154">
        <f t="shared" si="337"/>
        <v>2871.4408055152048</v>
      </c>
      <c r="K316" s="155">
        <f t="shared" si="338"/>
        <v>358.9301006894006</v>
      </c>
      <c r="L316" s="449"/>
      <c r="M316" s="154">
        <f t="shared" si="321"/>
        <v>1</v>
      </c>
      <c r="N316" s="433"/>
      <c r="O316" s="433"/>
      <c r="P316" s="95">
        <v>8</v>
      </c>
      <c r="Q316" s="178">
        <v>2858.5714285714294</v>
      </c>
      <c r="R316" s="178">
        <f t="shared" si="322"/>
        <v>357.32142857142867</v>
      </c>
      <c r="S316" s="95">
        <f t="shared" si="323"/>
        <v>1</v>
      </c>
      <c r="T316" s="436"/>
      <c r="U316" s="95">
        <v>8</v>
      </c>
      <c r="V316" s="178">
        <v>2880.7594936708847</v>
      </c>
      <c r="W316" s="178">
        <f t="shared" si="324"/>
        <v>360.09493670886059</v>
      </c>
      <c r="X316" s="95">
        <f t="shared" si="325"/>
        <v>1</v>
      </c>
      <c r="Y316" s="436"/>
      <c r="Z316" s="95">
        <v>8</v>
      </c>
      <c r="AA316" s="178">
        <v>2878.3098591549301</v>
      </c>
      <c r="AB316" s="178">
        <f t="shared" si="326"/>
        <v>359.78873239436626</v>
      </c>
      <c r="AC316" s="95">
        <f t="shared" si="327"/>
        <v>1</v>
      </c>
      <c r="AD316" s="436"/>
      <c r="AE316" s="95">
        <v>8</v>
      </c>
      <c r="AF316" s="178">
        <v>2869.9999999999986</v>
      </c>
      <c r="AG316" s="178">
        <f t="shared" si="328"/>
        <v>358.74999999999983</v>
      </c>
      <c r="AH316" s="95">
        <f t="shared" si="329"/>
        <v>1</v>
      </c>
      <c r="AI316" s="436"/>
      <c r="AJ316" s="95">
        <v>8</v>
      </c>
      <c r="AK316" s="178">
        <v>2882.0338983050838</v>
      </c>
      <c r="AL316" s="178">
        <f t="shared" si="330"/>
        <v>360.25423728813547</v>
      </c>
      <c r="AM316" s="95">
        <f t="shared" si="331"/>
        <v>1</v>
      </c>
      <c r="AN316" s="436"/>
      <c r="AO316" s="95">
        <v>8</v>
      </c>
      <c r="AP316" s="178">
        <v>2852.0547945205485</v>
      </c>
      <c r="AQ316" s="178">
        <f t="shared" si="332"/>
        <v>356.50684931506856</v>
      </c>
      <c r="AR316" s="95">
        <f t="shared" si="333"/>
        <v>1</v>
      </c>
      <c r="AS316" s="436"/>
      <c r="AT316" s="95">
        <v>8</v>
      </c>
      <c r="AU316" s="178">
        <v>2878.3561643835619</v>
      </c>
      <c r="AV316" s="178">
        <f t="shared" si="334"/>
        <v>359.79452054794524</v>
      </c>
      <c r="AW316" s="95">
        <f t="shared" si="335"/>
        <v>1</v>
      </c>
      <c r="AX316" s="436"/>
    </row>
    <row r="317" spans="2:50" hidden="1">
      <c r="B317" s="435"/>
      <c r="C317" s="95">
        <f t="shared" si="320"/>
        <v>11</v>
      </c>
      <c r="D317" s="95"/>
      <c r="E317" s="95"/>
      <c r="F317" s="95"/>
      <c r="G317" s="178"/>
      <c r="H317" s="458"/>
      <c r="I317" s="154" t="str">
        <f t="shared" si="336"/>
        <v/>
      </c>
      <c r="J317" s="154" t="str">
        <f t="shared" si="337"/>
        <v/>
      </c>
      <c r="K317" s="155" t="str">
        <f t="shared" si="338"/>
        <v/>
      </c>
      <c r="L317" s="449"/>
      <c r="M317" s="154" t="str">
        <f t="shared" si="321"/>
        <v/>
      </c>
      <c r="N317" s="433"/>
      <c r="O317" s="433"/>
      <c r="P317" s="95"/>
      <c r="Q317" s="178"/>
      <c r="R317" s="178" t="str">
        <f t="shared" si="322"/>
        <v/>
      </c>
      <c r="S317" s="95" t="str">
        <f t="shared" si="323"/>
        <v/>
      </c>
      <c r="T317" s="436"/>
      <c r="U317" s="95"/>
      <c r="V317" s="178"/>
      <c r="W317" s="178" t="str">
        <f t="shared" si="324"/>
        <v/>
      </c>
      <c r="X317" s="95" t="str">
        <f t="shared" si="325"/>
        <v/>
      </c>
      <c r="Y317" s="436"/>
      <c r="Z317" s="95"/>
      <c r="AA317" s="178"/>
      <c r="AB317" s="178" t="str">
        <f t="shared" si="326"/>
        <v/>
      </c>
      <c r="AC317" s="95" t="str">
        <f t="shared" si="327"/>
        <v/>
      </c>
      <c r="AD317" s="436"/>
      <c r="AE317" s="95"/>
      <c r="AF317" s="178"/>
      <c r="AG317" s="178" t="str">
        <f t="shared" si="328"/>
        <v/>
      </c>
      <c r="AH317" s="95" t="str">
        <f t="shared" si="329"/>
        <v/>
      </c>
      <c r="AI317" s="436"/>
      <c r="AJ317" s="95"/>
      <c r="AK317" s="178"/>
      <c r="AL317" s="178" t="str">
        <f t="shared" si="330"/>
        <v/>
      </c>
      <c r="AM317" s="95" t="str">
        <f t="shared" si="331"/>
        <v/>
      </c>
      <c r="AN317" s="436"/>
      <c r="AO317" s="95"/>
      <c r="AP317" s="178"/>
      <c r="AQ317" s="178" t="str">
        <f t="shared" si="332"/>
        <v/>
      </c>
      <c r="AR317" s="95" t="str">
        <f t="shared" si="333"/>
        <v/>
      </c>
      <c r="AS317" s="436"/>
      <c r="AT317" s="95"/>
      <c r="AU317" s="178"/>
      <c r="AV317" s="178" t="str">
        <f t="shared" si="334"/>
        <v/>
      </c>
      <c r="AW317" s="95" t="str">
        <f t="shared" si="335"/>
        <v/>
      </c>
      <c r="AX317" s="436"/>
    </row>
    <row r="318" spans="2:50" hidden="1">
      <c r="B318" s="435"/>
      <c r="C318" s="95">
        <f t="shared" si="320"/>
        <v>12</v>
      </c>
      <c r="D318" s="95"/>
      <c r="E318" s="95"/>
      <c r="F318" s="95"/>
      <c r="G318" s="95"/>
      <c r="H318" s="458"/>
      <c r="I318" s="154" t="str">
        <f t="shared" si="336"/>
        <v/>
      </c>
      <c r="J318" s="154" t="str">
        <f t="shared" si="337"/>
        <v/>
      </c>
      <c r="K318" s="155" t="str">
        <f t="shared" si="338"/>
        <v/>
      </c>
      <c r="L318" s="449"/>
      <c r="M318" s="154" t="str">
        <f t="shared" si="321"/>
        <v/>
      </c>
      <c r="N318" s="433"/>
      <c r="O318" s="433"/>
      <c r="P318" s="95"/>
      <c r="Q318" s="178"/>
      <c r="R318" s="178" t="str">
        <f t="shared" si="322"/>
        <v/>
      </c>
      <c r="S318" s="95" t="str">
        <f t="shared" si="323"/>
        <v/>
      </c>
      <c r="T318" s="436"/>
      <c r="U318" s="95"/>
      <c r="V318" s="178"/>
      <c r="W318" s="178" t="str">
        <f t="shared" si="324"/>
        <v/>
      </c>
      <c r="X318" s="95" t="str">
        <f t="shared" si="325"/>
        <v/>
      </c>
      <c r="Y318" s="436"/>
      <c r="Z318" s="95"/>
      <c r="AA318" s="178"/>
      <c r="AB318" s="178" t="str">
        <f t="shared" si="326"/>
        <v/>
      </c>
      <c r="AC318" s="95" t="str">
        <f t="shared" si="327"/>
        <v/>
      </c>
      <c r="AD318" s="436"/>
      <c r="AE318" s="95"/>
      <c r="AF318" s="178"/>
      <c r="AG318" s="178" t="str">
        <f t="shared" si="328"/>
        <v/>
      </c>
      <c r="AH318" s="95" t="str">
        <f t="shared" si="329"/>
        <v/>
      </c>
      <c r="AI318" s="436"/>
      <c r="AJ318" s="95"/>
      <c r="AK318" s="178"/>
      <c r="AL318" s="178" t="str">
        <f t="shared" si="330"/>
        <v/>
      </c>
      <c r="AM318" s="95" t="str">
        <f t="shared" si="331"/>
        <v/>
      </c>
      <c r="AN318" s="436"/>
      <c r="AO318" s="95"/>
      <c r="AP318" s="178"/>
      <c r="AQ318" s="178" t="str">
        <f t="shared" si="332"/>
        <v/>
      </c>
      <c r="AR318" s="95" t="str">
        <f t="shared" si="333"/>
        <v/>
      </c>
      <c r="AS318" s="436"/>
      <c r="AT318" s="95"/>
      <c r="AU318" s="178"/>
      <c r="AV318" s="178" t="str">
        <f t="shared" si="334"/>
        <v/>
      </c>
      <c r="AW318" s="95" t="str">
        <f t="shared" si="335"/>
        <v/>
      </c>
      <c r="AX318" s="436"/>
    </row>
    <row r="319" spans="2:50" hidden="1">
      <c r="B319" s="435"/>
      <c r="C319" s="95">
        <f t="shared" si="320"/>
        <v>13</v>
      </c>
      <c r="D319" s="95"/>
      <c r="E319" s="95"/>
      <c r="F319" s="95"/>
      <c r="G319" s="95"/>
      <c r="H319" s="458"/>
      <c r="I319" s="154" t="str">
        <f t="shared" si="336"/>
        <v/>
      </c>
      <c r="J319" s="154" t="str">
        <f t="shared" si="337"/>
        <v/>
      </c>
      <c r="K319" s="155" t="str">
        <f t="shared" si="338"/>
        <v/>
      </c>
      <c r="L319" s="449"/>
      <c r="M319" s="154" t="str">
        <f t="shared" si="321"/>
        <v/>
      </c>
      <c r="N319" s="433"/>
      <c r="O319" s="433"/>
      <c r="P319" s="95"/>
      <c r="Q319" s="178"/>
      <c r="R319" s="178" t="str">
        <f t="shared" si="322"/>
        <v/>
      </c>
      <c r="S319" s="95" t="str">
        <f t="shared" si="323"/>
        <v/>
      </c>
      <c r="T319" s="436"/>
      <c r="U319" s="95"/>
      <c r="V319" s="178"/>
      <c r="W319" s="178" t="str">
        <f t="shared" si="324"/>
        <v/>
      </c>
      <c r="X319" s="95" t="str">
        <f t="shared" si="325"/>
        <v/>
      </c>
      <c r="Y319" s="436"/>
      <c r="Z319" s="95"/>
      <c r="AA319" s="178"/>
      <c r="AB319" s="178" t="str">
        <f t="shared" si="326"/>
        <v/>
      </c>
      <c r="AC319" s="95" t="str">
        <f t="shared" si="327"/>
        <v/>
      </c>
      <c r="AD319" s="436"/>
      <c r="AE319" s="95"/>
      <c r="AF319" s="178"/>
      <c r="AG319" s="178" t="str">
        <f t="shared" si="328"/>
        <v/>
      </c>
      <c r="AH319" s="95" t="str">
        <f t="shared" si="329"/>
        <v/>
      </c>
      <c r="AI319" s="436"/>
      <c r="AJ319" s="95"/>
      <c r="AK319" s="178"/>
      <c r="AL319" s="178" t="str">
        <f t="shared" si="330"/>
        <v/>
      </c>
      <c r="AM319" s="95" t="str">
        <f t="shared" si="331"/>
        <v/>
      </c>
      <c r="AN319" s="436"/>
      <c r="AO319" s="95"/>
      <c r="AP319" s="178"/>
      <c r="AQ319" s="178" t="str">
        <f t="shared" si="332"/>
        <v/>
      </c>
      <c r="AR319" s="95" t="str">
        <f t="shared" si="333"/>
        <v/>
      </c>
      <c r="AS319" s="436"/>
      <c r="AT319" s="95"/>
      <c r="AU319" s="178"/>
      <c r="AV319" s="178" t="str">
        <f t="shared" si="334"/>
        <v/>
      </c>
      <c r="AW319" s="95" t="str">
        <f t="shared" si="335"/>
        <v/>
      </c>
      <c r="AX319" s="436"/>
    </row>
    <row r="320" spans="2:50" hidden="1">
      <c r="B320" s="435"/>
      <c r="C320" s="95">
        <f t="shared" si="320"/>
        <v>14</v>
      </c>
      <c r="D320" s="95"/>
      <c r="E320" s="95"/>
      <c r="F320" s="95"/>
      <c r="G320" s="95"/>
      <c r="H320" s="458"/>
      <c r="I320" s="154" t="str">
        <f t="shared" si="336"/>
        <v/>
      </c>
      <c r="J320" s="154" t="str">
        <f t="shared" si="337"/>
        <v/>
      </c>
      <c r="K320" s="155" t="str">
        <f t="shared" si="338"/>
        <v/>
      </c>
      <c r="L320" s="449"/>
      <c r="M320" s="154" t="str">
        <f t="shared" si="321"/>
        <v/>
      </c>
      <c r="N320" s="433"/>
      <c r="O320" s="433"/>
      <c r="P320" s="95"/>
      <c r="Q320" s="178"/>
      <c r="R320" s="178" t="str">
        <f t="shared" si="322"/>
        <v/>
      </c>
      <c r="S320" s="95" t="str">
        <f t="shared" si="323"/>
        <v/>
      </c>
      <c r="T320" s="436"/>
      <c r="U320" s="95"/>
      <c r="V320" s="178"/>
      <c r="W320" s="178" t="str">
        <f t="shared" si="324"/>
        <v/>
      </c>
      <c r="X320" s="95" t="str">
        <f t="shared" si="325"/>
        <v/>
      </c>
      <c r="Y320" s="436"/>
      <c r="Z320" s="95"/>
      <c r="AA320" s="178"/>
      <c r="AB320" s="178" t="str">
        <f t="shared" si="326"/>
        <v/>
      </c>
      <c r="AC320" s="95" t="str">
        <f t="shared" si="327"/>
        <v/>
      </c>
      <c r="AD320" s="436"/>
      <c r="AE320" s="95"/>
      <c r="AF320" s="178"/>
      <c r="AG320" s="178" t="str">
        <f t="shared" si="328"/>
        <v/>
      </c>
      <c r="AH320" s="95" t="str">
        <f t="shared" si="329"/>
        <v/>
      </c>
      <c r="AI320" s="436"/>
      <c r="AJ320" s="95"/>
      <c r="AK320" s="178"/>
      <c r="AL320" s="178" t="str">
        <f t="shared" si="330"/>
        <v/>
      </c>
      <c r="AM320" s="95" t="str">
        <f t="shared" si="331"/>
        <v/>
      </c>
      <c r="AN320" s="436"/>
      <c r="AO320" s="95"/>
      <c r="AP320" s="178"/>
      <c r="AQ320" s="178" t="str">
        <f t="shared" si="332"/>
        <v/>
      </c>
      <c r="AR320" s="95" t="str">
        <f t="shared" si="333"/>
        <v/>
      </c>
      <c r="AS320" s="436"/>
      <c r="AT320" s="95"/>
      <c r="AU320" s="178"/>
      <c r="AV320" s="178" t="str">
        <f t="shared" si="334"/>
        <v/>
      </c>
      <c r="AW320" s="95" t="str">
        <f t="shared" si="335"/>
        <v/>
      </c>
      <c r="AX320" s="436"/>
    </row>
    <row r="321" spans="2:50" hidden="1">
      <c r="B321" s="435"/>
      <c r="C321" s="95">
        <f t="shared" si="320"/>
        <v>15</v>
      </c>
      <c r="D321" s="95"/>
      <c r="E321" s="95"/>
      <c r="F321" s="95"/>
      <c r="G321" s="95"/>
      <c r="H321" s="459"/>
      <c r="I321" s="154" t="str">
        <f t="shared" si="336"/>
        <v/>
      </c>
      <c r="J321" s="154" t="str">
        <f t="shared" si="337"/>
        <v/>
      </c>
      <c r="K321" s="155" t="str">
        <f t="shared" si="338"/>
        <v/>
      </c>
      <c r="L321" s="449"/>
      <c r="M321" s="154" t="str">
        <f t="shared" si="321"/>
        <v/>
      </c>
      <c r="N321" s="433"/>
      <c r="O321" s="433"/>
      <c r="P321" s="95"/>
      <c r="Q321" s="178"/>
      <c r="R321" s="178" t="str">
        <f t="shared" si="322"/>
        <v/>
      </c>
      <c r="S321" s="95" t="str">
        <f t="shared" si="323"/>
        <v/>
      </c>
      <c r="T321" s="436"/>
      <c r="U321" s="95"/>
      <c r="V321" s="178"/>
      <c r="W321" s="178" t="str">
        <f t="shared" si="324"/>
        <v/>
      </c>
      <c r="X321" s="95" t="str">
        <f t="shared" si="325"/>
        <v/>
      </c>
      <c r="Y321" s="436"/>
      <c r="Z321" s="95"/>
      <c r="AA321" s="178"/>
      <c r="AB321" s="178" t="str">
        <f t="shared" si="326"/>
        <v/>
      </c>
      <c r="AC321" s="95" t="str">
        <f t="shared" si="327"/>
        <v/>
      </c>
      <c r="AD321" s="436"/>
      <c r="AE321" s="95"/>
      <c r="AF321" s="178"/>
      <c r="AG321" s="178" t="str">
        <f t="shared" si="328"/>
        <v/>
      </c>
      <c r="AH321" s="95" t="str">
        <f t="shared" si="329"/>
        <v/>
      </c>
      <c r="AI321" s="436"/>
      <c r="AJ321" s="95"/>
      <c r="AK321" s="178"/>
      <c r="AL321" s="178" t="str">
        <f t="shared" si="330"/>
        <v/>
      </c>
      <c r="AM321" s="95" t="str">
        <f t="shared" si="331"/>
        <v/>
      </c>
      <c r="AN321" s="436"/>
      <c r="AO321" s="95"/>
      <c r="AP321" s="178"/>
      <c r="AQ321" s="178" t="str">
        <f t="shared" si="332"/>
        <v/>
      </c>
      <c r="AR321" s="95" t="str">
        <f t="shared" si="333"/>
        <v/>
      </c>
      <c r="AS321" s="436"/>
      <c r="AT321" s="95"/>
      <c r="AU321" s="178"/>
      <c r="AV321" s="178" t="str">
        <f t="shared" si="334"/>
        <v/>
      </c>
      <c r="AW321" s="95" t="str">
        <f t="shared" si="335"/>
        <v/>
      </c>
      <c r="AX321" s="436"/>
    </row>
    <row r="322" spans="2:50" ht="15.75" hidden="1">
      <c r="B322" s="443" t="s">
        <v>167</v>
      </c>
      <c r="C322" s="444"/>
      <c r="D322" s="444"/>
      <c r="E322" s="444"/>
      <c r="F322" s="444"/>
      <c r="G322" s="444"/>
      <c r="H322" s="444"/>
      <c r="I322" s="151"/>
      <c r="J322" s="151"/>
      <c r="K322" s="151"/>
      <c r="L322" s="151"/>
      <c r="M322" s="151"/>
      <c r="N322" s="433" t="s">
        <v>159</v>
      </c>
      <c r="O322" s="446" t="s">
        <v>106</v>
      </c>
      <c r="P322" s="448">
        <f>AT302+1</f>
        <v>45979</v>
      </c>
      <c r="Q322" s="435"/>
      <c r="R322" s="435"/>
      <c r="S322" s="435"/>
      <c r="T322" s="435"/>
      <c r="U322" s="448">
        <f>P322+1</f>
        <v>45980</v>
      </c>
      <c r="V322" s="435"/>
      <c r="W322" s="435"/>
      <c r="X322" s="435"/>
      <c r="Y322" s="435"/>
      <c r="Z322" s="448">
        <f>U322+1</f>
        <v>45981</v>
      </c>
      <c r="AA322" s="435"/>
      <c r="AB322" s="435"/>
      <c r="AC322" s="435"/>
      <c r="AD322" s="435"/>
      <c r="AE322" s="448">
        <f>Z322+1</f>
        <v>45982</v>
      </c>
      <c r="AF322" s="435"/>
      <c r="AG322" s="435"/>
      <c r="AH322" s="435"/>
      <c r="AI322" s="435"/>
      <c r="AJ322" s="448">
        <f>AE322+1</f>
        <v>45983</v>
      </c>
      <c r="AK322" s="435"/>
      <c r="AL322" s="435"/>
      <c r="AM322" s="435"/>
      <c r="AN322" s="435"/>
      <c r="AO322" s="448">
        <f>AJ322+1</f>
        <v>45984</v>
      </c>
      <c r="AP322" s="435"/>
      <c r="AQ322" s="435"/>
      <c r="AR322" s="435"/>
      <c r="AS322" s="435"/>
      <c r="AT322" s="448">
        <f>AO322+1</f>
        <v>45985</v>
      </c>
      <c r="AU322" s="435"/>
      <c r="AV322" s="435"/>
      <c r="AW322" s="435"/>
      <c r="AX322" s="435"/>
    </row>
    <row r="323" spans="2:50" ht="15.75" hidden="1">
      <c r="B323" s="445"/>
      <c r="C323" s="445"/>
      <c r="D323" s="445"/>
      <c r="E323" s="445"/>
      <c r="F323" s="445"/>
      <c r="G323" s="445"/>
      <c r="H323" s="445"/>
      <c r="I323" s="151"/>
      <c r="J323" s="151"/>
      <c r="K323" s="151"/>
      <c r="L323" s="151"/>
      <c r="M323" s="151"/>
      <c r="N323" s="433"/>
      <c r="O323" s="447"/>
      <c r="P323" s="448" t="s">
        <v>120</v>
      </c>
      <c r="Q323" s="435"/>
      <c r="R323" s="435"/>
      <c r="S323" s="435"/>
      <c r="T323" s="435"/>
      <c r="U323" s="448" t="s">
        <v>114</v>
      </c>
      <c r="V323" s="435"/>
      <c r="W323" s="435"/>
      <c r="X323" s="435"/>
      <c r="Y323" s="435"/>
      <c r="Z323" s="448" t="s">
        <v>115</v>
      </c>
      <c r="AA323" s="435"/>
      <c r="AB323" s="435"/>
      <c r="AC323" s="435"/>
      <c r="AD323" s="435"/>
      <c r="AE323" s="448" t="s">
        <v>116</v>
      </c>
      <c r="AF323" s="435"/>
      <c r="AG323" s="435"/>
      <c r="AH323" s="435"/>
      <c r="AI323" s="435"/>
      <c r="AJ323" s="448" t="s">
        <v>117</v>
      </c>
      <c r="AK323" s="435"/>
      <c r="AL323" s="435"/>
      <c r="AM323" s="435"/>
      <c r="AN323" s="435"/>
      <c r="AO323" s="448" t="s">
        <v>118</v>
      </c>
      <c r="AP323" s="435"/>
      <c r="AQ323" s="435"/>
      <c r="AR323" s="435"/>
      <c r="AS323" s="435"/>
      <c r="AT323" s="448" t="s">
        <v>119</v>
      </c>
      <c r="AU323" s="435"/>
      <c r="AV323" s="435"/>
      <c r="AW323" s="435"/>
      <c r="AX323" s="435"/>
    </row>
    <row r="324" spans="2:50" hidden="1">
      <c r="B324" s="433" t="s">
        <v>155</v>
      </c>
      <c r="C324" s="433" t="s">
        <v>147</v>
      </c>
      <c r="D324" s="433"/>
      <c r="E324" s="433" t="s">
        <v>149</v>
      </c>
      <c r="F324" s="433"/>
      <c r="G324" s="433"/>
      <c r="H324" s="440" t="s">
        <v>156</v>
      </c>
      <c r="I324" s="434" t="s">
        <v>225</v>
      </c>
      <c r="J324" s="434"/>
      <c r="K324" s="434"/>
      <c r="L324" s="434" t="s">
        <v>156</v>
      </c>
      <c r="M324" s="434" t="s">
        <v>168</v>
      </c>
      <c r="N324" s="433"/>
      <c r="O324" s="433" t="s">
        <v>158</v>
      </c>
      <c r="P324" s="430" t="s">
        <v>152</v>
      </c>
      <c r="Q324" s="431"/>
      <c r="R324" s="431"/>
      <c r="S324" s="432"/>
      <c r="T324" s="433" t="s">
        <v>156</v>
      </c>
      <c r="U324" s="430" t="s">
        <v>152</v>
      </c>
      <c r="V324" s="431"/>
      <c r="W324" s="431"/>
      <c r="X324" s="432"/>
      <c r="Y324" s="433" t="s">
        <v>156</v>
      </c>
      <c r="Z324" s="430" t="s">
        <v>152</v>
      </c>
      <c r="AA324" s="431"/>
      <c r="AB324" s="431"/>
      <c r="AC324" s="432"/>
      <c r="AD324" s="433" t="s">
        <v>156</v>
      </c>
      <c r="AE324" s="430" t="s">
        <v>152</v>
      </c>
      <c r="AF324" s="431"/>
      <c r="AG324" s="431"/>
      <c r="AH324" s="432"/>
      <c r="AI324" s="433" t="s">
        <v>156</v>
      </c>
      <c r="AJ324" s="430" t="s">
        <v>152</v>
      </c>
      <c r="AK324" s="431"/>
      <c r="AL324" s="431"/>
      <c r="AM324" s="432"/>
      <c r="AN324" s="433" t="s">
        <v>156</v>
      </c>
      <c r="AO324" s="430" t="s">
        <v>152</v>
      </c>
      <c r="AP324" s="431"/>
      <c r="AQ324" s="431"/>
      <c r="AR324" s="432"/>
      <c r="AS324" s="433" t="s">
        <v>156</v>
      </c>
      <c r="AT324" s="430" t="s">
        <v>152</v>
      </c>
      <c r="AU324" s="431"/>
      <c r="AV324" s="431"/>
      <c r="AW324" s="432"/>
      <c r="AX324" s="433" t="s">
        <v>156</v>
      </c>
    </row>
    <row r="325" spans="2:50" hidden="1">
      <c r="B325" s="433"/>
      <c r="C325" s="433"/>
      <c r="D325" s="433"/>
      <c r="E325" s="433" t="s">
        <v>148</v>
      </c>
      <c r="F325" s="433"/>
      <c r="G325" s="433"/>
      <c r="H325" s="441"/>
      <c r="I325" s="434" t="s">
        <v>148</v>
      </c>
      <c r="J325" s="434"/>
      <c r="K325" s="434"/>
      <c r="L325" s="434"/>
      <c r="M325" s="434"/>
      <c r="N325" s="433"/>
      <c r="O325" s="433"/>
      <c r="P325" s="430" t="s">
        <v>153</v>
      </c>
      <c r="Q325" s="431"/>
      <c r="R325" s="431"/>
      <c r="S325" s="432"/>
      <c r="T325" s="433"/>
      <c r="U325" s="430" t="s">
        <v>153</v>
      </c>
      <c r="V325" s="431"/>
      <c r="W325" s="431"/>
      <c r="X325" s="432"/>
      <c r="Y325" s="433"/>
      <c r="Z325" s="430" t="s">
        <v>153</v>
      </c>
      <c r="AA325" s="431"/>
      <c r="AB325" s="431"/>
      <c r="AC325" s="432"/>
      <c r="AD325" s="433"/>
      <c r="AE325" s="430" t="s">
        <v>153</v>
      </c>
      <c r="AF325" s="431"/>
      <c r="AG325" s="431"/>
      <c r="AH325" s="432"/>
      <c r="AI325" s="433"/>
      <c r="AJ325" s="430" t="s">
        <v>153</v>
      </c>
      <c r="AK325" s="431"/>
      <c r="AL325" s="431"/>
      <c r="AM325" s="432"/>
      <c r="AN325" s="433"/>
      <c r="AO325" s="430" t="s">
        <v>153</v>
      </c>
      <c r="AP325" s="431"/>
      <c r="AQ325" s="431"/>
      <c r="AR325" s="432"/>
      <c r="AS325" s="433"/>
      <c r="AT325" s="430" t="s">
        <v>153</v>
      </c>
      <c r="AU325" s="431"/>
      <c r="AV325" s="431"/>
      <c r="AW325" s="432"/>
      <c r="AX325" s="433"/>
    </row>
    <row r="326" spans="2:50" hidden="1">
      <c r="B326" s="433"/>
      <c r="C326" s="433"/>
      <c r="D326" s="433"/>
      <c r="E326" s="94" t="s">
        <v>150</v>
      </c>
      <c r="F326" s="94" t="s">
        <v>151</v>
      </c>
      <c r="G326" s="94" t="s">
        <v>154</v>
      </c>
      <c r="H326" s="442"/>
      <c r="I326" s="153" t="s">
        <v>150</v>
      </c>
      <c r="J326" s="153" t="s">
        <v>151</v>
      </c>
      <c r="K326" s="153" t="s">
        <v>154</v>
      </c>
      <c r="L326" s="434"/>
      <c r="M326" s="434"/>
      <c r="N326" s="433"/>
      <c r="O326" s="433"/>
      <c r="P326" s="94" t="s">
        <v>150</v>
      </c>
      <c r="Q326" s="94" t="s">
        <v>151</v>
      </c>
      <c r="R326" s="94" t="s">
        <v>154</v>
      </c>
      <c r="S326" s="94" t="s">
        <v>168</v>
      </c>
      <c r="T326" s="433"/>
      <c r="U326" s="94" t="s">
        <v>150</v>
      </c>
      <c r="V326" s="94" t="s">
        <v>151</v>
      </c>
      <c r="W326" s="94" t="s">
        <v>154</v>
      </c>
      <c r="X326" s="94" t="s">
        <v>168</v>
      </c>
      <c r="Y326" s="433"/>
      <c r="Z326" s="94" t="s">
        <v>150</v>
      </c>
      <c r="AA326" s="94" t="s">
        <v>151</v>
      </c>
      <c r="AB326" s="94" t="s">
        <v>154</v>
      </c>
      <c r="AC326" s="94" t="s">
        <v>168</v>
      </c>
      <c r="AD326" s="43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3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3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3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33"/>
    </row>
    <row r="327" spans="2:50" hidden="1">
      <c r="B327" s="435" t="s">
        <v>235</v>
      </c>
      <c r="C327" s="95">
        <f>C307</f>
        <v>1</v>
      </c>
      <c r="D327" s="95" t="s">
        <v>443</v>
      </c>
      <c r="E327" s="95">
        <v>10</v>
      </c>
      <c r="F327" s="95">
        <v>3000</v>
      </c>
      <c r="G327" s="178">
        <f t="shared" ref="G327:G336" si="339">F327/E327</f>
        <v>300</v>
      </c>
      <c r="H327" s="457">
        <f>AVERAGE(G327:G341)</f>
        <v>299.55128205128204</v>
      </c>
      <c r="I327" s="154">
        <f t="shared" ref="I327:I329" si="340">IFERROR(AVERAGE(P327,U327,Z327,AE327,AJ327,AO327,AT327),"")</f>
        <v>10</v>
      </c>
      <c r="J327" s="154">
        <f t="shared" ref="J327:J329" si="341">IFERROR(AVERAGE(Q327,V327,AA327,AF327,AK327,AP327,AU327),"")</f>
        <v>2868.5744249321615</v>
      </c>
      <c r="K327" s="155">
        <f t="shared" ref="K327:K329" si="342">IFERROR(AVERAGE(R327,W327,AB327,AG327,AL327,AQ327,AV327),"")</f>
        <v>286.85744249321613</v>
      </c>
      <c r="L327" s="449">
        <f>IFERROR(AVERAGE(K327:K341),"-")</f>
        <v>286.8502450327843</v>
      </c>
      <c r="M327" s="154">
        <f>IFERROR(RANK(K327, K$327:K$341),"")</f>
        <v>7</v>
      </c>
      <c r="N327" s="433"/>
      <c r="O327" s="433"/>
      <c r="P327" s="95">
        <v>10</v>
      </c>
      <c r="Q327" s="178">
        <v>2877.4712643678172</v>
      </c>
      <c r="R327" s="178">
        <f>IFERROR(Q327/P327,"")</f>
        <v>287.74712643678174</v>
      </c>
      <c r="S327" s="95">
        <f>IFERROR(RANK(R327, R$327:R$341),"")</f>
        <v>5</v>
      </c>
      <c r="T327" s="436">
        <f>AVERAGE(R327:R341)</f>
        <v>286.86879533273316</v>
      </c>
      <c r="U327" s="95">
        <v>10</v>
      </c>
      <c r="V327" s="178">
        <v>2866.9398907103841</v>
      </c>
      <c r="W327" s="178">
        <f>IFERROR(V327/U327,"")</f>
        <v>286.6939890710384</v>
      </c>
      <c r="X327" s="95">
        <f>IFERROR(RANK(W327, W$327:W$341),"")</f>
        <v>4</v>
      </c>
      <c r="Y327" s="436">
        <f>AVERAGE(W327:W341)</f>
        <v>286.87824747253313</v>
      </c>
      <c r="Z327" s="95">
        <v>10</v>
      </c>
      <c r="AA327" s="178">
        <v>2866.8627450980398</v>
      </c>
      <c r="AB327" s="178">
        <f>IFERROR(AA327/Z327,"")</f>
        <v>286.68627450980398</v>
      </c>
      <c r="AC327" s="95">
        <f>IFERROR(RANK(AB327, AB$327:AB$341),"")</f>
        <v>8</v>
      </c>
      <c r="AD327" s="436">
        <f>AVERAGE(AB327:AB341)</f>
        <v>287.78513620532823</v>
      </c>
      <c r="AE327" s="95">
        <v>10</v>
      </c>
      <c r="AF327" s="178">
        <v>2876.4406779661012</v>
      </c>
      <c r="AG327" s="178">
        <f>IFERROR(AF327/AE327,"")</f>
        <v>287.6440677966101</v>
      </c>
      <c r="AH327" s="95">
        <f>IFERROR(RANK(AG327, AG$327:AG$341),"")</f>
        <v>6</v>
      </c>
      <c r="AI327" s="436">
        <f>AVERAGE(AG327:AG341)</f>
        <v>286.68642168658232</v>
      </c>
      <c r="AJ327" s="95">
        <v>10</v>
      </c>
      <c r="AK327" s="178">
        <v>2855.4098360655739</v>
      </c>
      <c r="AL327" s="178">
        <f>IFERROR(AK327/AJ327,"")</f>
        <v>285.5409836065574</v>
      </c>
      <c r="AM327" s="95">
        <f>IFERROR(RANK(AL327, AL$327:AL$341),"")</f>
        <v>9</v>
      </c>
      <c r="AN327" s="436">
        <f>AVERAGE(AL327:AL341)</f>
        <v>286.31917273532287</v>
      </c>
      <c r="AO327" s="95">
        <v>10</v>
      </c>
      <c r="AP327" s="178">
        <v>2871.2775126981687</v>
      </c>
      <c r="AQ327" s="178">
        <f>IFERROR(AP327/AO327,"")</f>
        <v>287.12775126981688</v>
      </c>
      <c r="AR327" s="95">
        <f>IFERROR(RANK(AQ327, AQ$327:AQ$341),"")</f>
        <v>6</v>
      </c>
      <c r="AS327" s="436">
        <f>AVERAGE(AQ327:AQ341)</f>
        <v>287.03564115258814</v>
      </c>
      <c r="AT327" s="95">
        <v>10</v>
      </c>
      <c r="AU327" s="178">
        <v>2865.6190476190459</v>
      </c>
      <c r="AV327" s="178">
        <f>IFERROR(AU327/AT327,"")</f>
        <v>286.5619047619046</v>
      </c>
      <c r="AW327" s="95">
        <f>IFERROR(RANK(AV327, AV$327:AV$341),"")</f>
        <v>6</v>
      </c>
      <c r="AX327" s="436">
        <f>AVERAGE(AV327:AV341)</f>
        <v>286.37830064440266</v>
      </c>
    </row>
    <row r="328" spans="2:50" hidden="1">
      <c r="B328" s="435"/>
      <c r="C328" s="95">
        <f t="shared" ref="C328:C341" si="343">C308</f>
        <v>2</v>
      </c>
      <c r="D328" s="95" t="s">
        <v>444</v>
      </c>
      <c r="E328" s="95">
        <v>10</v>
      </c>
      <c r="F328" s="95">
        <v>3000</v>
      </c>
      <c r="G328" s="178">
        <f t="shared" si="339"/>
        <v>300</v>
      </c>
      <c r="H328" s="458"/>
      <c r="I328" s="154">
        <f t="shared" si="340"/>
        <v>10</v>
      </c>
      <c r="J328" s="154">
        <f t="shared" si="341"/>
        <v>2868.0471272146106</v>
      </c>
      <c r="K328" s="155">
        <f t="shared" si="342"/>
        <v>286.80471272146104</v>
      </c>
      <c r="L328" s="449"/>
      <c r="M328" s="154">
        <f t="shared" ref="M328:M341" si="344">IFERROR(RANK(K328, K$327:K$341),"")</f>
        <v>8</v>
      </c>
      <c r="N328" s="433"/>
      <c r="O328" s="433"/>
      <c r="P328" s="95">
        <v>10</v>
      </c>
      <c r="Q328" s="178">
        <v>2875</v>
      </c>
      <c r="R328" s="178">
        <f t="shared" ref="R328:R341" si="345">IFERROR(Q328/P328,"")</f>
        <v>287.5</v>
      </c>
      <c r="S328" s="95">
        <f t="shared" ref="S328:S341" si="346">IFERROR(RANK(R328, R$327:R$341),"")</f>
        <v>7</v>
      </c>
      <c r="T328" s="436"/>
      <c r="U328" s="95">
        <v>10</v>
      </c>
      <c r="V328" s="178">
        <v>2858.9743589743589</v>
      </c>
      <c r="W328" s="178">
        <f t="shared" ref="W328:W341" si="347">IFERROR(V328/U328,"")</f>
        <v>285.89743589743591</v>
      </c>
      <c r="X328" s="95">
        <f t="shared" ref="X328:X341" si="348">IFERROR(RANK(W328, W$327:W$341),"")</f>
        <v>7</v>
      </c>
      <c r="Y328" s="436"/>
      <c r="Z328" s="95">
        <v>10</v>
      </c>
      <c r="AA328" s="178">
        <v>2859.4736842105272</v>
      </c>
      <c r="AB328" s="178">
        <f t="shared" ref="AB328:AB341" si="349">IFERROR(AA328/Z328,"")</f>
        <v>285.94736842105272</v>
      </c>
      <c r="AC328" s="95">
        <f t="shared" ref="AC328:AC341" si="350">IFERROR(RANK(AB328, AB$327:AB$341),"")</f>
        <v>9</v>
      </c>
      <c r="AD328" s="436"/>
      <c r="AE328" s="95">
        <v>10</v>
      </c>
      <c r="AF328" s="178">
        <v>2852.8421052631575</v>
      </c>
      <c r="AG328" s="178">
        <f t="shared" ref="AG328:AG341" si="351">IFERROR(AF328/AE328,"")</f>
        <v>285.28421052631575</v>
      </c>
      <c r="AH328" s="95">
        <f t="shared" ref="AH328:AH341" si="352">IFERROR(RANK(AG328, AG$327:AG$341),"")</f>
        <v>9</v>
      </c>
      <c r="AI328" s="436"/>
      <c r="AJ328" s="95">
        <v>10</v>
      </c>
      <c r="AK328" s="178">
        <v>2864.8421052631575</v>
      </c>
      <c r="AL328" s="178">
        <f t="shared" ref="AL328:AL341" si="353">IFERROR(AK328/AJ328,"")</f>
        <v>286.48421052631574</v>
      </c>
      <c r="AM328" s="95">
        <f t="shared" ref="AM328:AM341" si="354">IFERROR(RANK(AL328, AL$327:AL$341),"")</f>
        <v>7</v>
      </c>
      <c r="AN328" s="436"/>
      <c r="AO328" s="95">
        <v>10</v>
      </c>
      <c r="AP328" s="178">
        <v>2891.9741448963105</v>
      </c>
      <c r="AQ328" s="178">
        <f t="shared" ref="AQ328:AQ341" si="355">IFERROR(AP328/AO328,"")</f>
        <v>289.19741448963106</v>
      </c>
      <c r="AR328" s="95">
        <f t="shared" ref="AR328:AR341" si="356">IFERROR(RANK(AQ328, AQ$327:AQ$341),"")</f>
        <v>4</v>
      </c>
      <c r="AS328" s="436"/>
      <c r="AT328" s="95">
        <v>10</v>
      </c>
      <c r="AU328" s="178">
        <v>2873.2234918947652</v>
      </c>
      <c r="AV328" s="178">
        <f t="shared" ref="AV328:AV341" si="357">IFERROR(AU328/AT328,"")</f>
        <v>287.32234918947654</v>
      </c>
      <c r="AW328" s="95">
        <f t="shared" ref="AW328:AW341" si="358">IFERROR(RANK(AV328, AV$327:AV$341),"")</f>
        <v>5</v>
      </c>
      <c r="AX328" s="436"/>
    </row>
    <row r="329" spans="2:50" hidden="1">
      <c r="B329" s="435"/>
      <c r="C329" s="95">
        <f t="shared" si="343"/>
        <v>3</v>
      </c>
      <c r="D329" s="95" t="s">
        <v>445</v>
      </c>
      <c r="E329" s="95">
        <v>10</v>
      </c>
      <c r="F329" s="95">
        <v>3000</v>
      </c>
      <c r="G329" s="178">
        <f t="shared" si="339"/>
        <v>300</v>
      </c>
      <c r="H329" s="458"/>
      <c r="I329" s="154">
        <f t="shared" si="340"/>
        <v>10</v>
      </c>
      <c r="J329" s="154">
        <f t="shared" si="341"/>
        <v>2867.5127609656242</v>
      </c>
      <c r="K329" s="155">
        <f t="shared" si="342"/>
        <v>286.75127609656238</v>
      </c>
      <c r="L329" s="449"/>
      <c r="M329" s="154">
        <f t="shared" si="344"/>
        <v>9</v>
      </c>
      <c r="N329" s="433"/>
      <c r="O329" s="433"/>
      <c r="P329" s="95">
        <v>10</v>
      </c>
      <c r="Q329" s="178">
        <v>2876.4705882352951</v>
      </c>
      <c r="R329" s="178">
        <f t="shared" si="345"/>
        <v>287.64705882352951</v>
      </c>
      <c r="S329" s="95">
        <f t="shared" si="346"/>
        <v>6</v>
      </c>
      <c r="T329" s="436"/>
      <c r="U329" s="95">
        <v>10</v>
      </c>
      <c r="V329" s="178">
        <v>2852.7272727272739</v>
      </c>
      <c r="W329" s="178">
        <f t="shared" si="347"/>
        <v>285.27272727272737</v>
      </c>
      <c r="X329" s="95">
        <f t="shared" si="348"/>
        <v>9</v>
      </c>
      <c r="Y329" s="436"/>
      <c r="Z329" s="95">
        <v>10</v>
      </c>
      <c r="AA329" s="178">
        <v>2869.7872340425538</v>
      </c>
      <c r="AB329" s="178">
        <f t="shared" si="349"/>
        <v>286.97872340425539</v>
      </c>
      <c r="AC329" s="95">
        <f t="shared" si="350"/>
        <v>7</v>
      </c>
      <c r="AD329" s="436"/>
      <c r="AE329" s="95">
        <v>10</v>
      </c>
      <c r="AF329" s="178">
        <v>2877.0731707317063</v>
      </c>
      <c r="AG329" s="178">
        <f t="shared" si="351"/>
        <v>287.70731707317066</v>
      </c>
      <c r="AH329" s="95">
        <f t="shared" si="352"/>
        <v>5</v>
      </c>
      <c r="AI329" s="436"/>
      <c r="AJ329" s="95">
        <v>10</v>
      </c>
      <c r="AK329" s="178">
        <v>2879.9999999999991</v>
      </c>
      <c r="AL329" s="178">
        <f t="shared" si="353"/>
        <v>287.99999999999989</v>
      </c>
      <c r="AM329" s="95">
        <f t="shared" si="354"/>
        <v>6</v>
      </c>
      <c r="AN329" s="436"/>
      <c r="AO329" s="95">
        <v>10</v>
      </c>
      <c r="AP329" s="178">
        <v>2861.7647058823527</v>
      </c>
      <c r="AQ329" s="178">
        <f t="shared" si="355"/>
        <v>286.17647058823525</v>
      </c>
      <c r="AR329" s="95">
        <f t="shared" si="356"/>
        <v>8</v>
      </c>
      <c r="AS329" s="436"/>
      <c r="AT329" s="95">
        <v>10</v>
      </c>
      <c r="AU329" s="178">
        <v>2854.7663551401874</v>
      </c>
      <c r="AV329" s="178">
        <f t="shared" si="357"/>
        <v>285.47663551401877</v>
      </c>
      <c r="AW329" s="95">
        <f t="shared" si="358"/>
        <v>9</v>
      </c>
      <c r="AX329" s="436"/>
    </row>
    <row r="330" spans="2:50" hidden="1">
      <c r="B330" s="435"/>
      <c r="C330" s="95">
        <f t="shared" si="343"/>
        <v>4</v>
      </c>
      <c r="D330" s="95" t="s">
        <v>448</v>
      </c>
      <c r="E330" s="95">
        <v>9</v>
      </c>
      <c r="F330" s="95">
        <v>3000</v>
      </c>
      <c r="G330" s="178">
        <f t="shared" si="339"/>
        <v>333.33333333333331</v>
      </c>
      <c r="H330" s="458"/>
      <c r="I330" s="154">
        <f>IFERROR(AVERAGE(P330,U330,Z330,AE330,AJ330,AO330,AT330),"")</f>
        <v>9</v>
      </c>
      <c r="J330" s="154">
        <f>IFERROR(AVERAGE(Q330,V330,AA330,AF330,AK330,AP330,AU330),"")</f>
        <v>2872.6914085380081</v>
      </c>
      <c r="K330" s="155">
        <f>IFERROR(AVERAGE(R330,W330,AB330,AG330,AL330,AQ330,AV330),"")</f>
        <v>319.18793428200087</v>
      </c>
      <c r="L330" s="449"/>
      <c r="M330" s="154">
        <f t="shared" si="344"/>
        <v>3</v>
      </c>
      <c r="N330" s="433"/>
      <c r="O330" s="433"/>
      <c r="P330" s="95">
        <v>9</v>
      </c>
      <c r="Q330" s="178">
        <v>2893.5483870967732</v>
      </c>
      <c r="R330" s="178">
        <f t="shared" si="345"/>
        <v>321.5053763440859</v>
      </c>
      <c r="S330" s="95">
        <f t="shared" si="346"/>
        <v>2</v>
      </c>
      <c r="T330" s="436"/>
      <c r="U330" s="95">
        <v>9</v>
      </c>
      <c r="V330" s="178">
        <v>2877.1428571428564</v>
      </c>
      <c r="W330" s="178">
        <f t="shared" si="347"/>
        <v>319.68253968253958</v>
      </c>
      <c r="X330" s="95">
        <f t="shared" si="348"/>
        <v>3</v>
      </c>
      <c r="Y330" s="436"/>
      <c r="Z330" s="95">
        <v>9</v>
      </c>
      <c r="AA330" s="178">
        <v>2874.0983606557365</v>
      </c>
      <c r="AB330" s="178">
        <f t="shared" si="349"/>
        <v>319.34426229508182</v>
      </c>
      <c r="AC330" s="95">
        <f t="shared" si="350"/>
        <v>3</v>
      </c>
      <c r="AD330" s="436"/>
      <c r="AE330" s="95">
        <v>9</v>
      </c>
      <c r="AF330" s="178">
        <v>2892.222222222224</v>
      </c>
      <c r="AG330" s="178">
        <f t="shared" si="351"/>
        <v>321.3580246913582</v>
      </c>
      <c r="AH330" s="95">
        <f t="shared" si="352"/>
        <v>2</v>
      </c>
      <c r="AI330" s="436"/>
      <c r="AJ330" s="95">
        <v>9</v>
      </c>
      <c r="AK330" s="178">
        <v>2861.0526315789493</v>
      </c>
      <c r="AL330" s="178">
        <f t="shared" si="353"/>
        <v>317.89473684210549</v>
      </c>
      <c r="AM330" s="95">
        <f t="shared" si="354"/>
        <v>2</v>
      </c>
      <c r="AN330" s="436"/>
      <c r="AO330" s="95">
        <v>9</v>
      </c>
      <c r="AP330" s="178">
        <v>2856.3636363636365</v>
      </c>
      <c r="AQ330" s="178">
        <f t="shared" si="355"/>
        <v>317.37373737373741</v>
      </c>
      <c r="AR330" s="95">
        <f t="shared" si="356"/>
        <v>3</v>
      </c>
      <c r="AS330" s="436"/>
      <c r="AT330" s="95">
        <v>9</v>
      </c>
      <c r="AU330" s="178">
        <v>2854.411764705882</v>
      </c>
      <c r="AV330" s="178">
        <f t="shared" si="357"/>
        <v>317.15686274509801</v>
      </c>
      <c r="AW330" s="95">
        <f t="shared" si="358"/>
        <v>3</v>
      </c>
      <c r="AX330" s="436"/>
    </row>
    <row r="331" spans="2:50" hidden="1">
      <c r="B331" s="435"/>
      <c r="C331" s="95">
        <f t="shared" si="343"/>
        <v>5</v>
      </c>
      <c r="D331" s="95" t="s">
        <v>449</v>
      </c>
      <c r="E331" s="95">
        <v>10</v>
      </c>
      <c r="F331" s="95">
        <v>3000</v>
      </c>
      <c r="G331" s="178">
        <f t="shared" si="339"/>
        <v>300</v>
      </c>
      <c r="H331" s="458"/>
      <c r="I331" s="154">
        <f t="shared" ref="I331:I341" si="359">IFERROR(AVERAGE(P331,U331,Z331,AE331,AJ331,AO331,AT331),"")</f>
        <v>10</v>
      </c>
      <c r="J331" s="154">
        <f t="shared" ref="J331:J341" si="360">IFERROR(AVERAGE(Q331,V331,AA331,AF331,AK331,AP331,AU331),"")</f>
        <v>2870.3570087853004</v>
      </c>
      <c r="K331" s="155">
        <f t="shared" ref="K331:K341" si="361">IFERROR(AVERAGE(R331,W331,AB331,AG331,AL331,AQ331,AV331),"")</f>
        <v>287.03570087853012</v>
      </c>
      <c r="L331" s="449"/>
      <c r="M331" s="154">
        <f t="shared" si="344"/>
        <v>5</v>
      </c>
      <c r="N331" s="433"/>
      <c r="O331" s="433"/>
      <c r="P331" s="95">
        <v>10</v>
      </c>
      <c r="Q331" s="178">
        <v>2860.6451612903215</v>
      </c>
      <c r="R331" s="178">
        <f t="shared" si="345"/>
        <v>286.06451612903214</v>
      </c>
      <c r="S331" s="95">
        <f t="shared" si="346"/>
        <v>9</v>
      </c>
      <c r="T331" s="436"/>
      <c r="U331" s="95">
        <v>10</v>
      </c>
      <c r="V331" s="178">
        <v>2855.8208955223881</v>
      </c>
      <c r="W331" s="178">
        <f t="shared" si="347"/>
        <v>285.58208955223881</v>
      </c>
      <c r="X331" s="95">
        <f t="shared" si="348"/>
        <v>8</v>
      </c>
      <c r="Y331" s="436"/>
      <c r="Z331" s="95">
        <v>10</v>
      </c>
      <c r="AA331" s="178">
        <v>2877.966101694914</v>
      </c>
      <c r="AB331" s="178">
        <f t="shared" si="349"/>
        <v>287.79661016949137</v>
      </c>
      <c r="AC331" s="95">
        <f t="shared" si="350"/>
        <v>5</v>
      </c>
      <c r="AD331" s="436"/>
      <c r="AE331" s="95">
        <v>10</v>
      </c>
      <c r="AF331" s="178">
        <v>2870.4000000000005</v>
      </c>
      <c r="AG331" s="178">
        <f t="shared" si="351"/>
        <v>287.04000000000008</v>
      </c>
      <c r="AH331" s="95">
        <f t="shared" si="352"/>
        <v>8</v>
      </c>
      <c r="AI331" s="436"/>
      <c r="AJ331" s="95">
        <v>10</v>
      </c>
      <c r="AK331" s="178">
        <v>2881.1538461538476</v>
      </c>
      <c r="AL331" s="178">
        <f t="shared" si="353"/>
        <v>288.11538461538476</v>
      </c>
      <c r="AM331" s="95">
        <f t="shared" si="354"/>
        <v>5</v>
      </c>
      <c r="AN331" s="436"/>
      <c r="AO331" s="95">
        <v>10</v>
      </c>
      <c r="AP331" s="178">
        <v>2870.3225806451601</v>
      </c>
      <c r="AQ331" s="178">
        <f t="shared" si="355"/>
        <v>287.03225806451599</v>
      </c>
      <c r="AR331" s="95">
        <f t="shared" si="356"/>
        <v>7</v>
      </c>
      <c r="AS331" s="436"/>
      <c r="AT331" s="95">
        <v>10</v>
      </c>
      <c r="AU331" s="178">
        <v>2876.1904761904752</v>
      </c>
      <c r="AV331" s="178">
        <f t="shared" si="357"/>
        <v>287.61904761904754</v>
      </c>
      <c r="AW331" s="95">
        <f t="shared" si="358"/>
        <v>4</v>
      </c>
      <c r="AX331" s="436"/>
    </row>
    <row r="332" spans="2:50" hidden="1">
      <c r="B332" s="435"/>
      <c r="C332" s="95">
        <f t="shared" si="343"/>
        <v>6</v>
      </c>
      <c r="D332" s="95" t="s">
        <v>633</v>
      </c>
      <c r="E332" s="95">
        <v>9</v>
      </c>
      <c r="F332" s="95">
        <v>3000</v>
      </c>
      <c r="G332" s="178">
        <f t="shared" si="339"/>
        <v>333.33333333333331</v>
      </c>
      <c r="H332" s="458"/>
      <c r="I332" s="154">
        <f t="shared" si="359"/>
        <v>9</v>
      </c>
      <c r="J332" s="154">
        <f t="shared" si="360"/>
        <v>2884.7920264623367</v>
      </c>
      <c r="K332" s="155">
        <f t="shared" si="361"/>
        <v>320.53244738470414</v>
      </c>
      <c r="L332" s="449"/>
      <c r="M332" s="154">
        <f t="shared" si="344"/>
        <v>2</v>
      </c>
      <c r="N332" s="433"/>
      <c r="O332" s="433"/>
      <c r="P332" s="95">
        <v>9</v>
      </c>
      <c r="Q332" s="178">
        <v>2867.5862068965539</v>
      </c>
      <c r="R332" s="178">
        <f t="shared" si="345"/>
        <v>318.62068965517267</v>
      </c>
      <c r="S332" s="95">
        <f t="shared" si="346"/>
        <v>3</v>
      </c>
      <c r="T332" s="436"/>
      <c r="U332" s="95">
        <v>9</v>
      </c>
      <c r="V332" s="178">
        <v>2914.8387096774222</v>
      </c>
      <c r="W332" s="178">
        <f t="shared" si="347"/>
        <v>323.87096774193583</v>
      </c>
      <c r="X332" s="95">
        <f t="shared" si="348"/>
        <v>2</v>
      </c>
      <c r="Y332" s="436"/>
      <c r="Z332" s="95">
        <v>9</v>
      </c>
      <c r="AA332" s="178">
        <v>2929.6551724137953</v>
      </c>
      <c r="AB332" s="178">
        <f t="shared" si="349"/>
        <v>325.51724137931058</v>
      </c>
      <c r="AC332" s="95">
        <f t="shared" si="350"/>
        <v>2</v>
      </c>
      <c r="AD332" s="436"/>
      <c r="AE332" s="95">
        <v>9</v>
      </c>
      <c r="AF332" s="178">
        <v>2852.3076923076937</v>
      </c>
      <c r="AG332" s="178">
        <f t="shared" si="351"/>
        <v>316.92307692307708</v>
      </c>
      <c r="AH332" s="95">
        <f t="shared" si="352"/>
        <v>3</v>
      </c>
      <c r="AI332" s="436"/>
      <c r="AJ332" s="95">
        <v>9</v>
      </c>
      <c r="AK332" s="178">
        <v>2854.2857142857165</v>
      </c>
      <c r="AL332" s="178">
        <f t="shared" si="353"/>
        <v>317.14285714285739</v>
      </c>
      <c r="AM332" s="95">
        <f t="shared" si="354"/>
        <v>3</v>
      </c>
      <c r="AN332" s="436"/>
      <c r="AO332" s="95">
        <v>9</v>
      </c>
      <c r="AP332" s="178">
        <v>2898.6206896551744</v>
      </c>
      <c r="AQ332" s="178">
        <f t="shared" si="355"/>
        <v>322.06896551724162</v>
      </c>
      <c r="AR332" s="95">
        <f t="shared" si="356"/>
        <v>2</v>
      </c>
      <c r="AS332" s="436"/>
      <c r="AT332" s="95">
        <v>9</v>
      </c>
      <c r="AU332" s="178">
        <v>2876.2500000000032</v>
      </c>
      <c r="AV332" s="178">
        <f t="shared" si="357"/>
        <v>319.58333333333371</v>
      </c>
      <c r="AW332" s="95">
        <f t="shared" si="358"/>
        <v>2</v>
      </c>
      <c r="AX332" s="436"/>
    </row>
    <row r="333" spans="2:50" hidden="1">
      <c r="B333" s="435"/>
      <c r="C333" s="95">
        <f t="shared" si="343"/>
        <v>7</v>
      </c>
      <c r="D333" s="95" t="s">
        <v>794</v>
      </c>
      <c r="E333" s="95">
        <v>10</v>
      </c>
      <c r="F333" s="95">
        <v>3000</v>
      </c>
      <c r="G333" s="178">
        <f t="shared" si="339"/>
        <v>300</v>
      </c>
      <c r="H333" s="458"/>
      <c r="I333" s="154">
        <f t="shared" si="359"/>
        <v>10</v>
      </c>
      <c r="J333" s="154">
        <f t="shared" si="360"/>
        <v>2869.659481129569</v>
      </c>
      <c r="K333" s="155">
        <f t="shared" si="361"/>
        <v>286.96594811295694</v>
      </c>
      <c r="L333" s="449"/>
      <c r="M333" s="154">
        <f t="shared" si="344"/>
        <v>6</v>
      </c>
      <c r="N333" s="433"/>
      <c r="O333" s="433"/>
      <c r="P333" s="95">
        <v>10</v>
      </c>
      <c r="Q333" s="178">
        <v>2866.5517241379293</v>
      </c>
      <c r="R333" s="178">
        <f t="shared" si="345"/>
        <v>286.65517241379291</v>
      </c>
      <c r="S333" s="95">
        <f t="shared" si="346"/>
        <v>8</v>
      </c>
      <c r="T333" s="436"/>
      <c r="U333" s="95">
        <v>10</v>
      </c>
      <c r="V333" s="178">
        <v>2866.9090909090928</v>
      </c>
      <c r="W333" s="178">
        <f t="shared" si="347"/>
        <v>286.69090909090926</v>
      </c>
      <c r="X333" s="95">
        <f t="shared" si="348"/>
        <v>5</v>
      </c>
      <c r="Y333" s="436"/>
      <c r="Z333" s="95">
        <v>10</v>
      </c>
      <c r="AA333" s="178">
        <v>2870.9433962264166</v>
      </c>
      <c r="AB333" s="178">
        <f t="shared" si="349"/>
        <v>287.09433962264166</v>
      </c>
      <c r="AC333" s="95">
        <f t="shared" si="350"/>
        <v>6</v>
      </c>
      <c r="AD333" s="436"/>
      <c r="AE333" s="95">
        <v>10</v>
      </c>
      <c r="AF333" s="178">
        <v>2872</v>
      </c>
      <c r="AG333" s="178">
        <f t="shared" si="351"/>
        <v>287.2</v>
      </c>
      <c r="AH333" s="95">
        <f t="shared" si="352"/>
        <v>7</v>
      </c>
      <c r="AI333" s="436"/>
      <c r="AJ333" s="95">
        <v>10</v>
      </c>
      <c r="AK333" s="178">
        <v>2884</v>
      </c>
      <c r="AL333" s="178">
        <f t="shared" si="353"/>
        <v>288.39999999999998</v>
      </c>
      <c r="AM333" s="95">
        <f t="shared" si="354"/>
        <v>4</v>
      </c>
      <c r="AN333" s="436"/>
      <c r="AO333" s="95">
        <v>10</v>
      </c>
      <c r="AP333" s="178">
        <v>2861.6949152542361</v>
      </c>
      <c r="AQ333" s="178">
        <f t="shared" si="355"/>
        <v>286.16949152542361</v>
      </c>
      <c r="AR333" s="95">
        <f t="shared" si="356"/>
        <v>9</v>
      </c>
      <c r="AS333" s="436"/>
      <c r="AT333" s="95">
        <v>10</v>
      </c>
      <c r="AU333" s="178">
        <v>2865.5172413793089</v>
      </c>
      <c r="AV333" s="178">
        <f t="shared" si="357"/>
        <v>286.55172413793088</v>
      </c>
      <c r="AW333" s="95">
        <f t="shared" si="358"/>
        <v>7</v>
      </c>
      <c r="AX333" s="436"/>
    </row>
    <row r="334" spans="2:50" hidden="1">
      <c r="B334" s="435"/>
      <c r="C334" s="95">
        <f t="shared" si="343"/>
        <v>8</v>
      </c>
      <c r="D334" s="95" t="s">
        <v>795</v>
      </c>
      <c r="E334" s="95">
        <v>10</v>
      </c>
      <c r="F334" s="95">
        <v>3000</v>
      </c>
      <c r="G334" s="178">
        <f t="shared" si="339"/>
        <v>300</v>
      </c>
      <c r="H334" s="458"/>
      <c r="I334" s="154">
        <f t="shared" si="359"/>
        <v>10</v>
      </c>
      <c r="J334" s="154">
        <f t="shared" si="360"/>
        <v>2876.0335259569097</v>
      </c>
      <c r="K334" s="155">
        <f t="shared" si="361"/>
        <v>287.60335259569098</v>
      </c>
      <c r="L334" s="449"/>
      <c r="M334" s="154">
        <f t="shared" si="344"/>
        <v>4</v>
      </c>
      <c r="N334" s="433"/>
      <c r="O334" s="433"/>
      <c r="P334" s="95">
        <v>10</v>
      </c>
      <c r="Q334" s="178">
        <v>2885.0000000000005</v>
      </c>
      <c r="R334" s="178">
        <f t="shared" si="345"/>
        <v>288.50000000000006</v>
      </c>
      <c r="S334" s="95">
        <f t="shared" si="346"/>
        <v>4</v>
      </c>
      <c r="T334" s="436"/>
      <c r="U334" s="95">
        <v>10</v>
      </c>
      <c r="V334" s="178">
        <v>2863.5616438356169</v>
      </c>
      <c r="W334" s="178">
        <f t="shared" si="347"/>
        <v>286.35616438356169</v>
      </c>
      <c r="X334" s="95">
        <f t="shared" si="348"/>
        <v>6</v>
      </c>
      <c r="Y334" s="436"/>
      <c r="Z334" s="95">
        <v>10</v>
      </c>
      <c r="AA334" s="178">
        <v>2894.782608695652</v>
      </c>
      <c r="AB334" s="178">
        <f t="shared" si="349"/>
        <v>289.47826086956519</v>
      </c>
      <c r="AC334" s="95">
        <f t="shared" si="350"/>
        <v>4</v>
      </c>
      <c r="AD334" s="436"/>
      <c r="AE334" s="95">
        <v>10</v>
      </c>
      <c r="AF334" s="178">
        <v>2886.8852459016384</v>
      </c>
      <c r="AG334" s="178">
        <f t="shared" si="351"/>
        <v>288.68852459016387</v>
      </c>
      <c r="AH334" s="95">
        <f t="shared" si="352"/>
        <v>4</v>
      </c>
      <c r="AI334" s="436"/>
      <c r="AJ334" s="95">
        <v>10</v>
      </c>
      <c r="AK334" s="178">
        <v>2855.9999999999986</v>
      </c>
      <c r="AL334" s="178">
        <f t="shared" si="353"/>
        <v>285.59999999999985</v>
      </c>
      <c r="AM334" s="95">
        <f t="shared" si="354"/>
        <v>8</v>
      </c>
      <c r="AN334" s="436"/>
      <c r="AO334" s="95">
        <v>10</v>
      </c>
      <c r="AP334" s="178">
        <v>2881.6216216216226</v>
      </c>
      <c r="AQ334" s="178">
        <f t="shared" si="355"/>
        <v>288.16216216216225</v>
      </c>
      <c r="AR334" s="95">
        <f t="shared" si="356"/>
        <v>5</v>
      </c>
      <c r="AS334" s="436"/>
      <c r="AT334" s="95">
        <v>10</v>
      </c>
      <c r="AU334" s="178">
        <v>2864.3835616438359</v>
      </c>
      <c r="AV334" s="178">
        <f t="shared" si="357"/>
        <v>286.43835616438361</v>
      </c>
      <c r="AW334" s="95">
        <f t="shared" si="358"/>
        <v>8</v>
      </c>
      <c r="AX334" s="436"/>
    </row>
    <row r="335" spans="2:50" hidden="1">
      <c r="B335" s="435"/>
      <c r="C335" s="95">
        <f t="shared" si="343"/>
        <v>9</v>
      </c>
      <c r="D335" s="95" t="s">
        <v>818</v>
      </c>
      <c r="E335" s="95">
        <v>13</v>
      </c>
      <c r="F335" s="95">
        <v>2000</v>
      </c>
      <c r="G335" s="178">
        <f t="shared" si="339"/>
        <v>153.84615384615384</v>
      </c>
      <c r="H335" s="458"/>
      <c r="I335" s="154">
        <f t="shared" si="359"/>
        <v>13</v>
      </c>
      <c r="J335" s="154">
        <f t="shared" si="360"/>
        <v>1914.492242789956</v>
      </c>
      <c r="K335" s="155">
        <f t="shared" si="361"/>
        <v>147.26863406076583</v>
      </c>
      <c r="L335" s="449"/>
      <c r="M335" s="154">
        <f t="shared" si="344"/>
        <v>10</v>
      </c>
      <c r="N335" s="433"/>
      <c r="O335" s="433"/>
      <c r="P335" s="95">
        <v>13</v>
      </c>
      <c r="Q335" s="178">
        <v>1914.0384615384617</v>
      </c>
      <c r="R335" s="178">
        <f t="shared" si="345"/>
        <v>147.23372781065089</v>
      </c>
      <c r="S335" s="95">
        <f t="shared" si="346"/>
        <v>10</v>
      </c>
      <c r="T335" s="436"/>
      <c r="U335" s="95">
        <v>13</v>
      </c>
      <c r="V335" s="178">
        <v>1916.6069546891454</v>
      </c>
      <c r="W335" s="178">
        <f t="shared" si="347"/>
        <v>147.43130420685733</v>
      </c>
      <c r="X335" s="95">
        <f t="shared" si="348"/>
        <v>10</v>
      </c>
      <c r="Y335" s="436"/>
      <c r="Z335" s="95">
        <v>13</v>
      </c>
      <c r="AA335" s="178">
        <v>1927.9670329670332</v>
      </c>
      <c r="AB335" s="178">
        <f t="shared" si="349"/>
        <v>148.30515638207947</v>
      </c>
      <c r="AC335" s="95">
        <f t="shared" si="350"/>
        <v>10</v>
      </c>
      <c r="AD335" s="436"/>
      <c r="AE335" s="95">
        <v>13</v>
      </c>
      <c r="AF335" s="178">
        <v>1903.7383177570091</v>
      </c>
      <c r="AG335" s="178">
        <f t="shared" si="351"/>
        <v>146.44140905823147</v>
      </c>
      <c r="AH335" s="95">
        <f t="shared" si="352"/>
        <v>10</v>
      </c>
      <c r="AI335" s="436"/>
      <c r="AJ335" s="95">
        <v>13</v>
      </c>
      <c r="AK335" s="178">
        <v>1918.3486238532107</v>
      </c>
      <c r="AL335" s="178">
        <f t="shared" si="353"/>
        <v>147.5652787579393</v>
      </c>
      <c r="AM335" s="95">
        <f t="shared" si="354"/>
        <v>10</v>
      </c>
      <c r="AN335" s="436"/>
      <c r="AO335" s="95">
        <v>13</v>
      </c>
      <c r="AP335" s="178">
        <v>1908.7999999999997</v>
      </c>
      <c r="AQ335" s="178">
        <f t="shared" si="355"/>
        <v>146.83076923076922</v>
      </c>
      <c r="AR335" s="95">
        <f t="shared" si="356"/>
        <v>10</v>
      </c>
      <c r="AS335" s="436"/>
      <c r="AT335" s="95">
        <v>13</v>
      </c>
      <c r="AU335" s="178">
        <v>1911.9463087248319</v>
      </c>
      <c r="AV335" s="178">
        <f t="shared" si="357"/>
        <v>147.07279297883321</v>
      </c>
      <c r="AW335" s="95">
        <f t="shared" si="358"/>
        <v>10</v>
      </c>
      <c r="AX335" s="436"/>
    </row>
    <row r="336" spans="2:50" hidden="1">
      <c r="B336" s="435"/>
      <c r="C336" s="95">
        <f t="shared" si="343"/>
        <v>10</v>
      </c>
      <c r="D336" s="95" t="s">
        <v>819</v>
      </c>
      <c r="E336" s="95">
        <v>8</v>
      </c>
      <c r="F336" s="95">
        <v>3000</v>
      </c>
      <c r="G336" s="178">
        <f t="shared" si="339"/>
        <v>375</v>
      </c>
      <c r="H336" s="458"/>
      <c r="I336" s="154">
        <f t="shared" si="359"/>
        <v>8</v>
      </c>
      <c r="J336" s="154">
        <f t="shared" si="360"/>
        <v>2875.9600136156409</v>
      </c>
      <c r="K336" s="155">
        <f t="shared" si="361"/>
        <v>359.49500170195512</v>
      </c>
      <c r="L336" s="449"/>
      <c r="M336" s="154">
        <f t="shared" si="344"/>
        <v>1</v>
      </c>
      <c r="N336" s="433"/>
      <c r="O336" s="433"/>
      <c r="P336" s="95">
        <v>8</v>
      </c>
      <c r="Q336" s="178">
        <v>2857.7142857142862</v>
      </c>
      <c r="R336" s="178">
        <f t="shared" si="345"/>
        <v>357.21428571428578</v>
      </c>
      <c r="S336" s="95">
        <f t="shared" si="346"/>
        <v>1</v>
      </c>
      <c r="T336" s="436"/>
      <c r="U336" s="95">
        <v>8</v>
      </c>
      <c r="V336" s="178">
        <v>2890.4347826086955</v>
      </c>
      <c r="W336" s="178">
        <f t="shared" si="347"/>
        <v>361.30434782608694</v>
      </c>
      <c r="X336" s="95">
        <f t="shared" si="348"/>
        <v>1</v>
      </c>
      <c r="Y336" s="436"/>
      <c r="Z336" s="95">
        <v>8</v>
      </c>
      <c r="AA336" s="178">
        <v>2885.6249999999991</v>
      </c>
      <c r="AB336" s="178">
        <f t="shared" si="349"/>
        <v>360.70312499999989</v>
      </c>
      <c r="AC336" s="95">
        <f t="shared" si="350"/>
        <v>1</v>
      </c>
      <c r="AD336" s="436"/>
      <c r="AE336" s="95">
        <v>8</v>
      </c>
      <c r="AF336" s="178">
        <v>2868.6206896551707</v>
      </c>
      <c r="AG336" s="178">
        <f t="shared" si="351"/>
        <v>358.57758620689634</v>
      </c>
      <c r="AH336" s="95">
        <f t="shared" si="352"/>
        <v>1</v>
      </c>
      <c r="AI336" s="436"/>
      <c r="AJ336" s="95">
        <v>8</v>
      </c>
      <c r="AK336" s="178">
        <v>2867.5862068965503</v>
      </c>
      <c r="AL336" s="178">
        <f t="shared" si="353"/>
        <v>358.44827586206878</v>
      </c>
      <c r="AM336" s="95">
        <f t="shared" si="354"/>
        <v>1</v>
      </c>
      <c r="AN336" s="436"/>
      <c r="AO336" s="95">
        <v>8</v>
      </c>
      <c r="AP336" s="178">
        <v>2881.7391304347825</v>
      </c>
      <c r="AQ336" s="178">
        <f t="shared" si="355"/>
        <v>360.21739130434781</v>
      </c>
      <c r="AR336" s="95">
        <f t="shared" si="356"/>
        <v>1</v>
      </c>
      <c r="AS336" s="436"/>
      <c r="AT336" s="95">
        <v>8</v>
      </c>
      <c r="AU336" s="178">
        <v>2880.0000000000005</v>
      </c>
      <c r="AV336" s="178">
        <f t="shared" si="357"/>
        <v>360.00000000000006</v>
      </c>
      <c r="AW336" s="95">
        <f t="shared" si="358"/>
        <v>1</v>
      </c>
      <c r="AX336" s="436"/>
    </row>
    <row r="337" spans="2:50" hidden="1">
      <c r="B337" s="435"/>
      <c r="C337" s="95">
        <f t="shared" si="343"/>
        <v>11</v>
      </c>
      <c r="D337" s="95"/>
      <c r="E337" s="95"/>
      <c r="F337" s="95"/>
      <c r="G337" s="178"/>
      <c r="H337" s="458"/>
      <c r="I337" s="154" t="str">
        <f t="shared" si="359"/>
        <v/>
      </c>
      <c r="J337" s="154" t="str">
        <f t="shared" si="360"/>
        <v/>
      </c>
      <c r="K337" s="155" t="str">
        <f t="shared" si="361"/>
        <v/>
      </c>
      <c r="L337" s="449"/>
      <c r="M337" s="154" t="str">
        <f t="shared" si="344"/>
        <v/>
      </c>
      <c r="N337" s="433"/>
      <c r="O337" s="433"/>
      <c r="P337" s="95"/>
      <c r="Q337" s="178"/>
      <c r="R337" s="178" t="str">
        <f t="shared" si="345"/>
        <v/>
      </c>
      <c r="S337" s="95" t="str">
        <f t="shared" si="346"/>
        <v/>
      </c>
      <c r="T337" s="436"/>
      <c r="U337" s="95"/>
      <c r="V337" s="178"/>
      <c r="W337" s="178" t="str">
        <f t="shared" si="347"/>
        <v/>
      </c>
      <c r="X337" s="95" t="str">
        <f t="shared" si="348"/>
        <v/>
      </c>
      <c r="Y337" s="436"/>
      <c r="Z337" s="95"/>
      <c r="AA337" s="178"/>
      <c r="AB337" s="178" t="str">
        <f t="shared" si="349"/>
        <v/>
      </c>
      <c r="AC337" s="95" t="str">
        <f t="shared" si="350"/>
        <v/>
      </c>
      <c r="AD337" s="436"/>
      <c r="AE337" s="95"/>
      <c r="AF337" s="178"/>
      <c r="AG337" s="178" t="str">
        <f t="shared" si="351"/>
        <v/>
      </c>
      <c r="AH337" s="95" t="str">
        <f t="shared" si="352"/>
        <v/>
      </c>
      <c r="AI337" s="436"/>
      <c r="AJ337" s="95"/>
      <c r="AK337" s="178"/>
      <c r="AL337" s="178" t="str">
        <f t="shared" si="353"/>
        <v/>
      </c>
      <c r="AM337" s="95" t="str">
        <f t="shared" si="354"/>
        <v/>
      </c>
      <c r="AN337" s="436"/>
      <c r="AO337" s="95"/>
      <c r="AP337" s="178"/>
      <c r="AQ337" s="178" t="str">
        <f t="shared" si="355"/>
        <v/>
      </c>
      <c r="AR337" s="95" t="str">
        <f t="shared" si="356"/>
        <v/>
      </c>
      <c r="AS337" s="436"/>
      <c r="AT337" s="95"/>
      <c r="AU337" s="178"/>
      <c r="AV337" s="178" t="str">
        <f t="shared" si="357"/>
        <v/>
      </c>
      <c r="AW337" s="95" t="str">
        <f t="shared" si="358"/>
        <v/>
      </c>
      <c r="AX337" s="436"/>
    </row>
    <row r="338" spans="2:50" hidden="1">
      <c r="B338" s="435"/>
      <c r="C338" s="95">
        <f t="shared" si="343"/>
        <v>12</v>
      </c>
      <c r="D338" s="95"/>
      <c r="E338" s="95"/>
      <c r="F338" s="95"/>
      <c r="G338" s="95"/>
      <c r="H338" s="458"/>
      <c r="I338" s="154" t="str">
        <f t="shared" si="359"/>
        <v/>
      </c>
      <c r="J338" s="154" t="str">
        <f t="shared" si="360"/>
        <v/>
      </c>
      <c r="K338" s="155" t="str">
        <f t="shared" si="361"/>
        <v/>
      </c>
      <c r="L338" s="449"/>
      <c r="M338" s="154" t="str">
        <f t="shared" si="344"/>
        <v/>
      </c>
      <c r="N338" s="433"/>
      <c r="O338" s="433"/>
      <c r="P338" s="95"/>
      <c r="Q338" s="178"/>
      <c r="R338" s="178" t="str">
        <f t="shared" si="345"/>
        <v/>
      </c>
      <c r="S338" s="95" t="str">
        <f t="shared" si="346"/>
        <v/>
      </c>
      <c r="T338" s="436"/>
      <c r="U338" s="95"/>
      <c r="V338" s="178"/>
      <c r="W338" s="178" t="str">
        <f t="shared" si="347"/>
        <v/>
      </c>
      <c r="X338" s="95" t="str">
        <f t="shared" si="348"/>
        <v/>
      </c>
      <c r="Y338" s="436"/>
      <c r="Z338" s="95"/>
      <c r="AA338" s="178"/>
      <c r="AB338" s="178" t="str">
        <f t="shared" si="349"/>
        <v/>
      </c>
      <c r="AC338" s="95" t="str">
        <f t="shared" si="350"/>
        <v/>
      </c>
      <c r="AD338" s="436"/>
      <c r="AE338" s="95"/>
      <c r="AF338" s="178"/>
      <c r="AG338" s="178" t="str">
        <f t="shared" si="351"/>
        <v/>
      </c>
      <c r="AH338" s="95" t="str">
        <f t="shared" si="352"/>
        <v/>
      </c>
      <c r="AI338" s="436"/>
      <c r="AJ338" s="95"/>
      <c r="AK338" s="178"/>
      <c r="AL338" s="178" t="str">
        <f t="shared" si="353"/>
        <v/>
      </c>
      <c r="AM338" s="95" t="str">
        <f t="shared" si="354"/>
        <v/>
      </c>
      <c r="AN338" s="436"/>
      <c r="AO338" s="95"/>
      <c r="AP338" s="178"/>
      <c r="AQ338" s="178" t="str">
        <f t="shared" si="355"/>
        <v/>
      </c>
      <c r="AR338" s="95" t="str">
        <f t="shared" si="356"/>
        <v/>
      </c>
      <c r="AS338" s="436"/>
      <c r="AT338" s="95"/>
      <c r="AU338" s="178"/>
      <c r="AV338" s="178" t="str">
        <f t="shared" si="357"/>
        <v/>
      </c>
      <c r="AW338" s="95" t="str">
        <f t="shared" si="358"/>
        <v/>
      </c>
      <c r="AX338" s="436"/>
    </row>
    <row r="339" spans="2:50" hidden="1">
      <c r="B339" s="435"/>
      <c r="C339" s="95">
        <f t="shared" si="343"/>
        <v>13</v>
      </c>
      <c r="D339" s="95"/>
      <c r="E339" s="95"/>
      <c r="F339" s="95"/>
      <c r="G339" s="95"/>
      <c r="H339" s="458"/>
      <c r="I339" s="154" t="str">
        <f t="shared" si="359"/>
        <v/>
      </c>
      <c r="J339" s="154" t="str">
        <f t="shared" si="360"/>
        <v/>
      </c>
      <c r="K339" s="155" t="str">
        <f t="shared" si="361"/>
        <v/>
      </c>
      <c r="L339" s="449"/>
      <c r="M339" s="154" t="str">
        <f t="shared" si="344"/>
        <v/>
      </c>
      <c r="N339" s="433"/>
      <c r="O339" s="433"/>
      <c r="P339" s="95"/>
      <c r="Q339" s="178"/>
      <c r="R339" s="178" t="str">
        <f t="shared" si="345"/>
        <v/>
      </c>
      <c r="S339" s="95" t="str">
        <f t="shared" si="346"/>
        <v/>
      </c>
      <c r="T339" s="436"/>
      <c r="U339" s="95"/>
      <c r="V339" s="178"/>
      <c r="W339" s="178" t="str">
        <f t="shared" si="347"/>
        <v/>
      </c>
      <c r="X339" s="95" t="str">
        <f t="shared" si="348"/>
        <v/>
      </c>
      <c r="Y339" s="436"/>
      <c r="Z339" s="95"/>
      <c r="AA339" s="178"/>
      <c r="AB339" s="178" t="str">
        <f t="shared" si="349"/>
        <v/>
      </c>
      <c r="AC339" s="95" t="str">
        <f t="shared" si="350"/>
        <v/>
      </c>
      <c r="AD339" s="436"/>
      <c r="AE339" s="95"/>
      <c r="AF339" s="178"/>
      <c r="AG339" s="178" t="str">
        <f t="shared" si="351"/>
        <v/>
      </c>
      <c r="AH339" s="95" t="str">
        <f t="shared" si="352"/>
        <v/>
      </c>
      <c r="AI339" s="436"/>
      <c r="AJ339" s="95"/>
      <c r="AK339" s="178"/>
      <c r="AL339" s="178" t="str">
        <f t="shared" si="353"/>
        <v/>
      </c>
      <c r="AM339" s="95" t="str">
        <f t="shared" si="354"/>
        <v/>
      </c>
      <c r="AN339" s="436"/>
      <c r="AO339" s="95"/>
      <c r="AP339" s="178"/>
      <c r="AQ339" s="178" t="str">
        <f t="shared" si="355"/>
        <v/>
      </c>
      <c r="AR339" s="95" t="str">
        <f t="shared" si="356"/>
        <v/>
      </c>
      <c r="AS339" s="436"/>
      <c r="AT339" s="95"/>
      <c r="AU339" s="178"/>
      <c r="AV339" s="178" t="str">
        <f t="shared" si="357"/>
        <v/>
      </c>
      <c r="AW339" s="95" t="str">
        <f t="shared" si="358"/>
        <v/>
      </c>
      <c r="AX339" s="436"/>
    </row>
    <row r="340" spans="2:50" hidden="1">
      <c r="B340" s="435"/>
      <c r="C340" s="95">
        <f t="shared" si="343"/>
        <v>14</v>
      </c>
      <c r="D340" s="95"/>
      <c r="E340" s="95"/>
      <c r="F340" s="95"/>
      <c r="G340" s="95"/>
      <c r="H340" s="458"/>
      <c r="I340" s="154" t="str">
        <f t="shared" si="359"/>
        <v/>
      </c>
      <c r="J340" s="154" t="str">
        <f t="shared" si="360"/>
        <v/>
      </c>
      <c r="K340" s="155" t="str">
        <f t="shared" si="361"/>
        <v/>
      </c>
      <c r="L340" s="449"/>
      <c r="M340" s="154" t="str">
        <f t="shared" si="344"/>
        <v/>
      </c>
      <c r="N340" s="433"/>
      <c r="O340" s="433"/>
      <c r="P340" s="95"/>
      <c r="Q340" s="178"/>
      <c r="R340" s="178" t="str">
        <f t="shared" si="345"/>
        <v/>
      </c>
      <c r="S340" s="95" t="str">
        <f t="shared" si="346"/>
        <v/>
      </c>
      <c r="T340" s="436"/>
      <c r="U340" s="95"/>
      <c r="V340" s="178"/>
      <c r="W340" s="178" t="str">
        <f t="shared" si="347"/>
        <v/>
      </c>
      <c r="X340" s="95" t="str">
        <f t="shared" si="348"/>
        <v/>
      </c>
      <c r="Y340" s="436"/>
      <c r="Z340" s="95"/>
      <c r="AA340" s="178"/>
      <c r="AB340" s="178" t="str">
        <f t="shared" si="349"/>
        <v/>
      </c>
      <c r="AC340" s="95" t="str">
        <f t="shared" si="350"/>
        <v/>
      </c>
      <c r="AD340" s="436"/>
      <c r="AE340" s="95"/>
      <c r="AF340" s="178"/>
      <c r="AG340" s="178" t="str">
        <f t="shared" si="351"/>
        <v/>
      </c>
      <c r="AH340" s="95" t="str">
        <f t="shared" si="352"/>
        <v/>
      </c>
      <c r="AI340" s="436"/>
      <c r="AJ340" s="95"/>
      <c r="AK340" s="178"/>
      <c r="AL340" s="178" t="str">
        <f t="shared" si="353"/>
        <v/>
      </c>
      <c r="AM340" s="95" t="str">
        <f t="shared" si="354"/>
        <v/>
      </c>
      <c r="AN340" s="436"/>
      <c r="AO340" s="95"/>
      <c r="AP340" s="178"/>
      <c r="AQ340" s="178" t="str">
        <f t="shared" si="355"/>
        <v/>
      </c>
      <c r="AR340" s="95" t="str">
        <f t="shared" si="356"/>
        <v/>
      </c>
      <c r="AS340" s="436"/>
      <c r="AT340" s="95"/>
      <c r="AU340" s="178"/>
      <c r="AV340" s="178" t="str">
        <f t="shared" si="357"/>
        <v/>
      </c>
      <c r="AW340" s="95" t="str">
        <f t="shared" si="358"/>
        <v/>
      </c>
      <c r="AX340" s="436"/>
    </row>
    <row r="341" spans="2:50" hidden="1">
      <c r="B341" s="435"/>
      <c r="C341" s="95">
        <f t="shared" si="343"/>
        <v>15</v>
      </c>
      <c r="D341" s="95"/>
      <c r="E341" s="95"/>
      <c r="F341" s="95"/>
      <c r="G341" s="95"/>
      <c r="H341" s="459"/>
      <c r="I341" s="154" t="str">
        <f t="shared" si="359"/>
        <v/>
      </c>
      <c r="J341" s="154" t="str">
        <f t="shared" si="360"/>
        <v/>
      </c>
      <c r="K341" s="155" t="str">
        <f t="shared" si="361"/>
        <v/>
      </c>
      <c r="L341" s="449"/>
      <c r="M341" s="154" t="str">
        <f t="shared" si="344"/>
        <v/>
      </c>
      <c r="N341" s="433"/>
      <c r="O341" s="433"/>
      <c r="P341" s="95"/>
      <c r="Q341" s="178"/>
      <c r="R341" s="178" t="str">
        <f t="shared" si="345"/>
        <v/>
      </c>
      <c r="S341" s="95" t="str">
        <f t="shared" si="346"/>
        <v/>
      </c>
      <c r="T341" s="436"/>
      <c r="U341" s="95"/>
      <c r="V341" s="178"/>
      <c r="W341" s="178" t="str">
        <f t="shared" si="347"/>
        <v/>
      </c>
      <c r="X341" s="95" t="str">
        <f t="shared" si="348"/>
        <v/>
      </c>
      <c r="Y341" s="436"/>
      <c r="Z341" s="95"/>
      <c r="AA341" s="178"/>
      <c r="AB341" s="178" t="str">
        <f t="shared" si="349"/>
        <v/>
      </c>
      <c r="AC341" s="95" t="str">
        <f t="shared" si="350"/>
        <v/>
      </c>
      <c r="AD341" s="436"/>
      <c r="AE341" s="95"/>
      <c r="AF341" s="178"/>
      <c r="AG341" s="178" t="str">
        <f t="shared" si="351"/>
        <v/>
      </c>
      <c r="AH341" s="95" t="str">
        <f t="shared" si="352"/>
        <v/>
      </c>
      <c r="AI341" s="436"/>
      <c r="AJ341" s="95"/>
      <c r="AK341" s="178"/>
      <c r="AL341" s="178" t="str">
        <f t="shared" si="353"/>
        <v/>
      </c>
      <c r="AM341" s="95" t="str">
        <f t="shared" si="354"/>
        <v/>
      </c>
      <c r="AN341" s="436"/>
      <c r="AO341" s="95"/>
      <c r="AP341" s="178"/>
      <c r="AQ341" s="178" t="str">
        <f t="shared" si="355"/>
        <v/>
      </c>
      <c r="AR341" s="95" t="str">
        <f t="shared" si="356"/>
        <v/>
      </c>
      <c r="AS341" s="436"/>
      <c r="AT341" s="95"/>
      <c r="AU341" s="178"/>
      <c r="AV341" s="178" t="str">
        <f t="shared" si="357"/>
        <v/>
      </c>
      <c r="AW341" s="95" t="str">
        <f t="shared" si="358"/>
        <v/>
      </c>
      <c r="AX341" s="436"/>
    </row>
    <row r="342" spans="2:50" ht="15.75" hidden="1">
      <c r="B342" s="443" t="s">
        <v>167</v>
      </c>
      <c r="C342" s="444"/>
      <c r="D342" s="444"/>
      <c r="E342" s="444"/>
      <c r="F342" s="444"/>
      <c r="G342" s="444"/>
      <c r="H342" s="444"/>
      <c r="I342" s="151"/>
      <c r="J342" s="151"/>
      <c r="K342" s="151"/>
      <c r="L342" s="151"/>
      <c r="M342" s="151"/>
      <c r="N342" s="433" t="s">
        <v>159</v>
      </c>
      <c r="O342" s="446" t="s">
        <v>106</v>
      </c>
      <c r="P342" s="448">
        <f>AT322+1</f>
        <v>45986</v>
      </c>
      <c r="Q342" s="435"/>
      <c r="R342" s="435"/>
      <c r="S342" s="435"/>
      <c r="T342" s="435"/>
      <c r="U342" s="448">
        <f>P342+1</f>
        <v>45987</v>
      </c>
      <c r="V342" s="435"/>
      <c r="W342" s="435"/>
      <c r="X342" s="435"/>
      <c r="Y342" s="435"/>
      <c r="Z342" s="448">
        <f>U342+1</f>
        <v>45988</v>
      </c>
      <c r="AA342" s="435"/>
      <c r="AB342" s="435"/>
      <c r="AC342" s="435"/>
      <c r="AD342" s="435"/>
      <c r="AE342" s="448">
        <f>Z342+1</f>
        <v>45989</v>
      </c>
      <c r="AF342" s="435"/>
      <c r="AG342" s="435"/>
      <c r="AH342" s="435"/>
      <c r="AI342" s="435"/>
      <c r="AJ342" s="448">
        <f>AE342+1</f>
        <v>45990</v>
      </c>
      <c r="AK342" s="435"/>
      <c r="AL342" s="435"/>
      <c r="AM342" s="435"/>
      <c r="AN342" s="435"/>
      <c r="AO342" s="448">
        <f>AJ342+1</f>
        <v>45991</v>
      </c>
      <c r="AP342" s="435"/>
      <c r="AQ342" s="435"/>
      <c r="AR342" s="435"/>
      <c r="AS342" s="435"/>
      <c r="AT342" s="448">
        <f>AO342+1</f>
        <v>45992</v>
      </c>
      <c r="AU342" s="435"/>
      <c r="AV342" s="435"/>
      <c r="AW342" s="435"/>
      <c r="AX342" s="435"/>
    </row>
    <row r="343" spans="2:50" ht="15.75" hidden="1">
      <c r="B343" s="445"/>
      <c r="C343" s="445"/>
      <c r="D343" s="445"/>
      <c r="E343" s="445"/>
      <c r="F343" s="445"/>
      <c r="G343" s="445"/>
      <c r="H343" s="445"/>
      <c r="I343" s="151"/>
      <c r="J343" s="151"/>
      <c r="K343" s="151"/>
      <c r="L343" s="151"/>
      <c r="M343" s="151"/>
      <c r="N343" s="433"/>
      <c r="O343" s="447"/>
      <c r="P343" s="448" t="s">
        <v>120</v>
      </c>
      <c r="Q343" s="435"/>
      <c r="R343" s="435"/>
      <c r="S343" s="435"/>
      <c r="T343" s="435"/>
      <c r="U343" s="448" t="s">
        <v>114</v>
      </c>
      <c r="V343" s="435"/>
      <c r="W343" s="435"/>
      <c r="X343" s="435"/>
      <c r="Y343" s="435"/>
      <c r="Z343" s="448" t="s">
        <v>115</v>
      </c>
      <c r="AA343" s="435"/>
      <c r="AB343" s="435"/>
      <c r="AC343" s="435"/>
      <c r="AD343" s="435"/>
      <c r="AE343" s="448" t="s">
        <v>116</v>
      </c>
      <c r="AF343" s="435"/>
      <c r="AG343" s="435"/>
      <c r="AH343" s="435"/>
      <c r="AI343" s="435"/>
      <c r="AJ343" s="448" t="s">
        <v>117</v>
      </c>
      <c r="AK343" s="435"/>
      <c r="AL343" s="435"/>
      <c r="AM343" s="435"/>
      <c r="AN343" s="435"/>
      <c r="AO343" s="448" t="s">
        <v>118</v>
      </c>
      <c r="AP343" s="435"/>
      <c r="AQ343" s="435"/>
      <c r="AR343" s="435"/>
      <c r="AS343" s="435"/>
      <c r="AT343" s="448" t="s">
        <v>119</v>
      </c>
      <c r="AU343" s="435"/>
      <c r="AV343" s="435"/>
      <c r="AW343" s="435"/>
      <c r="AX343" s="435"/>
    </row>
    <row r="344" spans="2:50" hidden="1">
      <c r="B344" s="433" t="s">
        <v>155</v>
      </c>
      <c r="C344" s="433" t="s">
        <v>147</v>
      </c>
      <c r="D344" s="433"/>
      <c r="E344" s="433" t="s">
        <v>149</v>
      </c>
      <c r="F344" s="433"/>
      <c r="G344" s="433"/>
      <c r="H344" s="440" t="s">
        <v>156</v>
      </c>
      <c r="I344" s="434" t="s">
        <v>225</v>
      </c>
      <c r="J344" s="434"/>
      <c r="K344" s="434"/>
      <c r="L344" s="434" t="s">
        <v>156</v>
      </c>
      <c r="M344" s="434" t="s">
        <v>168</v>
      </c>
      <c r="N344" s="433"/>
      <c r="O344" s="433" t="s">
        <v>158</v>
      </c>
      <c r="P344" s="430" t="s">
        <v>152</v>
      </c>
      <c r="Q344" s="431"/>
      <c r="R344" s="431"/>
      <c r="S344" s="432"/>
      <c r="T344" s="433" t="s">
        <v>156</v>
      </c>
      <c r="U344" s="430" t="s">
        <v>152</v>
      </c>
      <c r="V344" s="431"/>
      <c r="W344" s="431"/>
      <c r="X344" s="432"/>
      <c r="Y344" s="433" t="s">
        <v>156</v>
      </c>
      <c r="Z344" s="430" t="s">
        <v>152</v>
      </c>
      <c r="AA344" s="431"/>
      <c r="AB344" s="431"/>
      <c r="AC344" s="432"/>
      <c r="AD344" s="433" t="s">
        <v>156</v>
      </c>
      <c r="AE344" s="430" t="s">
        <v>152</v>
      </c>
      <c r="AF344" s="431"/>
      <c r="AG344" s="431"/>
      <c r="AH344" s="432"/>
      <c r="AI344" s="433" t="s">
        <v>156</v>
      </c>
      <c r="AJ344" s="430" t="s">
        <v>152</v>
      </c>
      <c r="AK344" s="431"/>
      <c r="AL344" s="431"/>
      <c r="AM344" s="432"/>
      <c r="AN344" s="433" t="s">
        <v>156</v>
      </c>
      <c r="AO344" s="430" t="s">
        <v>152</v>
      </c>
      <c r="AP344" s="431"/>
      <c r="AQ344" s="431"/>
      <c r="AR344" s="432"/>
      <c r="AS344" s="433" t="s">
        <v>156</v>
      </c>
      <c r="AT344" s="430" t="s">
        <v>152</v>
      </c>
      <c r="AU344" s="431"/>
      <c r="AV344" s="431"/>
      <c r="AW344" s="432"/>
      <c r="AX344" s="433" t="s">
        <v>156</v>
      </c>
    </row>
    <row r="345" spans="2:50" hidden="1">
      <c r="B345" s="433"/>
      <c r="C345" s="433"/>
      <c r="D345" s="433"/>
      <c r="E345" s="433" t="s">
        <v>148</v>
      </c>
      <c r="F345" s="433"/>
      <c r="G345" s="433"/>
      <c r="H345" s="441"/>
      <c r="I345" s="434" t="s">
        <v>148</v>
      </c>
      <c r="J345" s="434"/>
      <c r="K345" s="434"/>
      <c r="L345" s="434"/>
      <c r="M345" s="434"/>
      <c r="N345" s="433"/>
      <c r="O345" s="433"/>
      <c r="P345" s="430" t="s">
        <v>153</v>
      </c>
      <c r="Q345" s="431"/>
      <c r="R345" s="431"/>
      <c r="S345" s="432"/>
      <c r="T345" s="433"/>
      <c r="U345" s="430" t="s">
        <v>153</v>
      </c>
      <c r="V345" s="431"/>
      <c r="W345" s="431"/>
      <c r="X345" s="432"/>
      <c r="Y345" s="433"/>
      <c r="Z345" s="430" t="s">
        <v>153</v>
      </c>
      <c r="AA345" s="431"/>
      <c r="AB345" s="431"/>
      <c r="AC345" s="432"/>
      <c r="AD345" s="433"/>
      <c r="AE345" s="430" t="s">
        <v>153</v>
      </c>
      <c r="AF345" s="431"/>
      <c r="AG345" s="431"/>
      <c r="AH345" s="432"/>
      <c r="AI345" s="433"/>
      <c r="AJ345" s="430" t="s">
        <v>153</v>
      </c>
      <c r="AK345" s="431"/>
      <c r="AL345" s="431"/>
      <c r="AM345" s="432"/>
      <c r="AN345" s="433"/>
      <c r="AO345" s="430" t="s">
        <v>153</v>
      </c>
      <c r="AP345" s="431"/>
      <c r="AQ345" s="431"/>
      <c r="AR345" s="432"/>
      <c r="AS345" s="433"/>
      <c r="AT345" s="430" t="s">
        <v>153</v>
      </c>
      <c r="AU345" s="431"/>
      <c r="AV345" s="431"/>
      <c r="AW345" s="432"/>
      <c r="AX345" s="433"/>
    </row>
    <row r="346" spans="2:50" hidden="1">
      <c r="B346" s="433"/>
      <c r="C346" s="433"/>
      <c r="D346" s="433"/>
      <c r="E346" s="94" t="s">
        <v>150</v>
      </c>
      <c r="F346" s="94" t="s">
        <v>151</v>
      </c>
      <c r="G346" s="94" t="s">
        <v>154</v>
      </c>
      <c r="H346" s="442"/>
      <c r="I346" s="153" t="s">
        <v>150</v>
      </c>
      <c r="J346" s="153" t="s">
        <v>151</v>
      </c>
      <c r="K346" s="153" t="s">
        <v>154</v>
      </c>
      <c r="L346" s="434"/>
      <c r="M346" s="434"/>
      <c r="N346" s="433"/>
      <c r="O346" s="433"/>
      <c r="P346" s="94" t="s">
        <v>150</v>
      </c>
      <c r="Q346" s="94" t="s">
        <v>151</v>
      </c>
      <c r="R346" s="94" t="s">
        <v>154</v>
      </c>
      <c r="S346" s="94" t="s">
        <v>168</v>
      </c>
      <c r="T346" s="433"/>
      <c r="U346" s="94" t="s">
        <v>150</v>
      </c>
      <c r="V346" s="94" t="s">
        <v>151</v>
      </c>
      <c r="W346" s="94" t="s">
        <v>154</v>
      </c>
      <c r="X346" s="94" t="s">
        <v>168</v>
      </c>
      <c r="Y346" s="433"/>
      <c r="Z346" s="94" t="s">
        <v>150</v>
      </c>
      <c r="AA346" s="94" t="s">
        <v>151</v>
      </c>
      <c r="AB346" s="94" t="s">
        <v>154</v>
      </c>
      <c r="AC346" s="94" t="s">
        <v>168</v>
      </c>
      <c r="AD346" s="43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3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3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3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33"/>
    </row>
    <row r="347" spans="2:50" hidden="1">
      <c r="B347" s="435" t="s">
        <v>235</v>
      </c>
      <c r="C347" s="95">
        <f>C327</f>
        <v>1</v>
      </c>
      <c r="D347" s="95" t="s">
        <v>443</v>
      </c>
      <c r="E347" s="95">
        <v>10</v>
      </c>
      <c r="F347" s="95">
        <v>3000</v>
      </c>
      <c r="G347" s="178">
        <f t="shared" ref="G347:G356" si="362">F347/E347</f>
        <v>300</v>
      </c>
      <c r="H347" s="457">
        <f>AVERAGE(G347:G361)</f>
        <v>299.55128205128204</v>
      </c>
      <c r="I347" s="154">
        <f t="shared" ref="I347:I349" si="363">IFERROR(AVERAGE(P347,U347,Z347,AE347,AJ347,AO347,AT347),"")</f>
        <v>10</v>
      </c>
      <c r="J347" s="154">
        <f t="shared" ref="J347:J349" si="364">IFERROR(AVERAGE(Q347,V347,AA347,AF347,AK347,AP347,AU347),"")</f>
        <v>2870.916663121835</v>
      </c>
      <c r="K347" s="155">
        <f t="shared" ref="K347:K349" si="365">IFERROR(AVERAGE(R347,W347,AB347,AG347,AL347,AQ347,AV347),"")</f>
        <v>287.09166631218352</v>
      </c>
      <c r="L347" s="449">
        <f>IFERROR(AVERAGE(K347:K361),"-")</f>
        <v>287.18645263450378</v>
      </c>
      <c r="M347" s="154">
        <f>IFERROR(RANK(K347, K$347:K$361),"")</f>
        <v>7</v>
      </c>
      <c r="N347" s="433"/>
      <c r="O347" s="433"/>
      <c r="P347" s="95">
        <v>10</v>
      </c>
      <c r="Q347" s="178">
        <v>2882.6436781609204</v>
      </c>
      <c r="R347" s="178">
        <f>IFERROR(Q347/P347,"")</f>
        <v>288.26436781609203</v>
      </c>
      <c r="S347" s="95">
        <f>IFERROR(RANK(R347, R$347:R$361),"")</f>
        <v>6</v>
      </c>
      <c r="T347" s="436">
        <f>AVERAGE(R347:R361)</f>
        <v>287.32156742711146</v>
      </c>
      <c r="U347" s="95">
        <v>10</v>
      </c>
      <c r="V347" s="178">
        <v>2860.8717948717967</v>
      </c>
      <c r="W347" s="178">
        <f>IFERROR(V347/U347,"")</f>
        <v>286.0871794871797</v>
      </c>
      <c r="X347" s="95">
        <f>IFERROR(RANK(W347, W$347:W$361),"")</f>
        <v>9</v>
      </c>
      <c r="Y347" s="436">
        <f>AVERAGE(W347:W361)</f>
        <v>287.27390069343409</v>
      </c>
      <c r="Z347" s="95">
        <v>10</v>
      </c>
      <c r="AA347" s="178">
        <v>2866.2595419847335</v>
      </c>
      <c r="AB347" s="178">
        <f>IFERROR(AA347/Z347,"")</f>
        <v>286.62595419847332</v>
      </c>
      <c r="AC347" s="95">
        <f>IFERROR(RANK(AB347, AB$347:AB$361),"")</f>
        <v>8</v>
      </c>
      <c r="AD347" s="436">
        <f>AVERAGE(AB347:AB361)</f>
        <v>287.03792008015762</v>
      </c>
      <c r="AE347" s="95">
        <v>10</v>
      </c>
      <c r="AF347" s="178">
        <v>2872.1495327102807</v>
      </c>
      <c r="AG347" s="178">
        <f>IFERROR(AF347/AE347,"")</f>
        <v>287.21495327102809</v>
      </c>
      <c r="AH347" s="95">
        <f>IFERROR(RANK(AG347, AG$347:AG$361),"")</f>
        <v>7</v>
      </c>
      <c r="AI347" s="436">
        <f>AVERAGE(AG347:AG361)</f>
        <v>287.5652718959085</v>
      </c>
      <c r="AJ347" s="95">
        <v>10</v>
      </c>
      <c r="AK347" s="178">
        <v>2863.5398230088495</v>
      </c>
      <c r="AL347" s="178">
        <f>IFERROR(AK347/AJ347,"")</f>
        <v>286.35398230088492</v>
      </c>
      <c r="AM347" s="95">
        <f>IFERROR(RANK(AL347, AL$347:AL$361),"")</f>
        <v>9</v>
      </c>
      <c r="AN347" s="436">
        <f>AVERAGE(AL347:AL361)</f>
        <v>287.2397921927228</v>
      </c>
      <c r="AO347" s="95">
        <v>10</v>
      </c>
      <c r="AP347" s="178">
        <v>2870.8476321207977</v>
      </c>
      <c r="AQ347" s="178">
        <f>IFERROR(AP347/AO347,"")</f>
        <v>287.08476321207979</v>
      </c>
      <c r="AR347" s="95">
        <f>IFERROR(RANK(AQ347, AQ$347:AQ$361),"")</f>
        <v>7</v>
      </c>
      <c r="AS347" s="436">
        <f>AVERAGE(AQ347:AQ361)</f>
        <v>286.51692566852023</v>
      </c>
      <c r="AT347" s="95">
        <v>10</v>
      </c>
      <c r="AU347" s="178">
        <v>2880.1046389954672</v>
      </c>
      <c r="AV347" s="178">
        <f>IFERROR(AU347/AT347,"")</f>
        <v>288.01046389954672</v>
      </c>
      <c r="AW347" s="95">
        <f>IFERROR(RANK(AV347, AV$347:AV$361),"")</f>
        <v>5</v>
      </c>
      <c r="AX347" s="436">
        <f>AVERAGE(AV347:AV361)</f>
        <v>287.34979048367177</v>
      </c>
    </row>
    <row r="348" spans="2:50" hidden="1">
      <c r="B348" s="435"/>
      <c r="C348" s="95">
        <f t="shared" ref="C348:C361" si="366">C328</f>
        <v>2</v>
      </c>
      <c r="D348" s="95" t="s">
        <v>444</v>
      </c>
      <c r="E348" s="95">
        <v>10</v>
      </c>
      <c r="F348" s="95">
        <v>3000</v>
      </c>
      <c r="G348" s="178">
        <f t="shared" si="362"/>
        <v>300</v>
      </c>
      <c r="H348" s="458"/>
      <c r="I348" s="154">
        <f t="shared" si="363"/>
        <v>10</v>
      </c>
      <c r="J348" s="154">
        <f t="shared" si="364"/>
        <v>2872.5037858827718</v>
      </c>
      <c r="K348" s="155">
        <f t="shared" si="365"/>
        <v>287.25037858827727</v>
      </c>
      <c r="L348" s="449"/>
      <c r="M348" s="154">
        <f t="shared" ref="M348:M361" si="367">IFERROR(RANK(K348, K$347:K$361),"")</f>
        <v>6</v>
      </c>
      <c r="N348" s="433"/>
      <c r="O348" s="433"/>
      <c r="P348" s="95">
        <v>10</v>
      </c>
      <c r="Q348" s="178">
        <v>2890.5732066819519</v>
      </c>
      <c r="R348" s="178">
        <f t="shared" ref="R348:R361" si="368">IFERROR(Q348/P348,"")</f>
        <v>289.05732066819519</v>
      </c>
      <c r="S348" s="95">
        <f t="shared" ref="S348:S361" si="369">IFERROR(RANK(R348, R$347:R$361),"")</f>
        <v>4</v>
      </c>
      <c r="T348" s="436"/>
      <c r="U348" s="95">
        <v>10</v>
      </c>
      <c r="V348" s="178">
        <v>2871.1651728553134</v>
      </c>
      <c r="W348" s="178">
        <f t="shared" ref="W348:W361" si="370">IFERROR(V348/U348,"")</f>
        <v>287.11651728553136</v>
      </c>
      <c r="X348" s="95">
        <f t="shared" ref="X348:X361" si="371">IFERROR(RANK(W348, W$347:W$361),"")</f>
        <v>6</v>
      </c>
      <c r="Y348" s="436"/>
      <c r="Z348" s="95">
        <v>10</v>
      </c>
      <c r="AA348" s="178">
        <v>2874.9056603773583</v>
      </c>
      <c r="AB348" s="178">
        <f t="shared" ref="AB348:AB361" si="372">IFERROR(AA348/Z348,"")</f>
        <v>287.49056603773585</v>
      </c>
      <c r="AC348" s="95">
        <f t="shared" ref="AC348:AC361" si="373">IFERROR(RANK(AB348, AB$347:AB$361),"")</f>
        <v>6</v>
      </c>
      <c r="AD348" s="436"/>
      <c r="AE348" s="95">
        <v>10</v>
      </c>
      <c r="AF348" s="178">
        <v>2857.5903614457829</v>
      </c>
      <c r="AG348" s="178">
        <f t="shared" ref="AG348:AG361" si="374">IFERROR(AF348/AE348,"")</f>
        <v>285.75903614457832</v>
      </c>
      <c r="AH348" s="95">
        <f t="shared" ref="AH348:AH361" si="375">IFERROR(RANK(AG348, AG$347:AG$361),"")</f>
        <v>9</v>
      </c>
      <c r="AI348" s="436"/>
      <c r="AJ348" s="95">
        <v>10</v>
      </c>
      <c r="AK348" s="178">
        <v>2865.1685393258435</v>
      </c>
      <c r="AL348" s="178">
        <f t="shared" ref="AL348:AL361" si="376">IFERROR(AK348/AJ348,"")</f>
        <v>286.51685393258435</v>
      </c>
      <c r="AM348" s="95">
        <f t="shared" ref="AM348:AM361" si="377">IFERROR(RANK(AL348, AL$347:AL$361),"")</f>
        <v>8</v>
      </c>
      <c r="AN348" s="436"/>
      <c r="AO348" s="95">
        <v>10</v>
      </c>
      <c r="AP348" s="178">
        <v>2871.0743801652893</v>
      </c>
      <c r="AQ348" s="178">
        <f t="shared" ref="AQ348:AQ361" si="378">IFERROR(AP348/AO348,"")</f>
        <v>287.10743801652893</v>
      </c>
      <c r="AR348" s="95">
        <f t="shared" ref="AR348:AR361" si="379">IFERROR(RANK(AQ348, AQ$347:AQ$361),"")</f>
        <v>6</v>
      </c>
      <c r="AS348" s="436"/>
      <c r="AT348" s="95">
        <v>10</v>
      </c>
      <c r="AU348" s="178">
        <v>2877.0491803278687</v>
      </c>
      <c r="AV348" s="178">
        <f t="shared" ref="AV348:AV361" si="380">IFERROR(AU348/AT348,"")</f>
        <v>287.70491803278685</v>
      </c>
      <c r="AW348" s="95">
        <f t="shared" ref="AW348:AW361" si="381">IFERROR(RANK(AV348, AV$347:AV$361),"")</f>
        <v>6</v>
      </c>
      <c r="AX348" s="436"/>
    </row>
    <row r="349" spans="2:50" hidden="1">
      <c r="B349" s="435"/>
      <c r="C349" s="95">
        <f t="shared" si="366"/>
        <v>3</v>
      </c>
      <c r="D349" s="95" t="s">
        <v>445</v>
      </c>
      <c r="E349" s="95">
        <v>10</v>
      </c>
      <c r="F349" s="95">
        <v>3000</v>
      </c>
      <c r="G349" s="178">
        <f t="shared" si="362"/>
        <v>300</v>
      </c>
      <c r="H349" s="458"/>
      <c r="I349" s="154">
        <f t="shared" si="363"/>
        <v>10</v>
      </c>
      <c r="J349" s="154">
        <f t="shared" si="364"/>
        <v>2870.1477112653665</v>
      </c>
      <c r="K349" s="155">
        <f t="shared" si="365"/>
        <v>287.01477112653669</v>
      </c>
      <c r="L349" s="449"/>
      <c r="M349" s="154">
        <f t="shared" si="367"/>
        <v>8</v>
      </c>
      <c r="N349" s="433"/>
      <c r="O349" s="433"/>
      <c r="P349" s="95">
        <v>10</v>
      </c>
      <c r="Q349" s="178">
        <v>2863.0303030303039</v>
      </c>
      <c r="R349" s="178">
        <f t="shared" si="368"/>
        <v>286.30303030303037</v>
      </c>
      <c r="S349" s="95">
        <f t="shared" si="369"/>
        <v>7</v>
      </c>
      <c r="T349" s="436"/>
      <c r="U349" s="95">
        <v>10</v>
      </c>
      <c r="V349" s="178">
        <v>2869.3750000000009</v>
      </c>
      <c r="W349" s="178">
        <f t="shared" si="370"/>
        <v>286.93750000000011</v>
      </c>
      <c r="X349" s="95">
        <f t="shared" si="371"/>
        <v>7</v>
      </c>
      <c r="Y349" s="436"/>
      <c r="Z349" s="95">
        <v>10</v>
      </c>
      <c r="AA349" s="178">
        <v>2873.1034482758614</v>
      </c>
      <c r="AB349" s="178">
        <f t="shared" si="372"/>
        <v>287.31034482758616</v>
      </c>
      <c r="AC349" s="95">
        <f t="shared" si="373"/>
        <v>7</v>
      </c>
      <c r="AD349" s="436"/>
      <c r="AE349" s="95">
        <v>10</v>
      </c>
      <c r="AF349" s="178">
        <v>2876.5217391304368</v>
      </c>
      <c r="AG349" s="178">
        <f t="shared" si="374"/>
        <v>287.65217391304367</v>
      </c>
      <c r="AH349" s="95">
        <f t="shared" si="375"/>
        <v>6</v>
      </c>
      <c r="AI349" s="436"/>
      <c r="AJ349" s="95">
        <v>10</v>
      </c>
      <c r="AK349" s="178">
        <v>2867.5324675324673</v>
      </c>
      <c r="AL349" s="178">
        <f t="shared" si="376"/>
        <v>286.75324675324674</v>
      </c>
      <c r="AM349" s="95">
        <f t="shared" si="377"/>
        <v>7</v>
      </c>
      <c r="AN349" s="436"/>
      <c r="AO349" s="95">
        <v>10</v>
      </c>
      <c r="AP349" s="178">
        <v>2867.8787878787889</v>
      </c>
      <c r="AQ349" s="178">
        <f t="shared" si="378"/>
        <v>286.78787878787887</v>
      </c>
      <c r="AR349" s="95">
        <f t="shared" si="379"/>
        <v>8</v>
      </c>
      <c r="AS349" s="436"/>
      <c r="AT349" s="95">
        <v>10</v>
      </c>
      <c r="AU349" s="178">
        <v>2873.5922330097101</v>
      </c>
      <c r="AV349" s="178">
        <f t="shared" si="380"/>
        <v>287.359223300971</v>
      </c>
      <c r="AW349" s="95">
        <f t="shared" si="381"/>
        <v>8</v>
      </c>
      <c r="AX349" s="436"/>
    </row>
    <row r="350" spans="2:50" hidden="1">
      <c r="B350" s="435"/>
      <c r="C350" s="95">
        <f t="shared" si="366"/>
        <v>4</v>
      </c>
      <c r="D350" s="95" t="s">
        <v>448</v>
      </c>
      <c r="E350" s="95">
        <v>9</v>
      </c>
      <c r="F350" s="95">
        <v>3000</v>
      </c>
      <c r="G350" s="178">
        <f t="shared" si="362"/>
        <v>333.33333333333331</v>
      </c>
      <c r="H350" s="458"/>
      <c r="I350" s="154">
        <f>IFERROR(AVERAGE(P350,U350,Z350,AE350,AJ350,AO350,AT350),"")</f>
        <v>9</v>
      </c>
      <c r="J350" s="154">
        <f>IFERROR(AVERAGE(Q350,V350,AA350,AF350,AK350,AP350,AU350),"")</f>
        <v>2881.6798782750452</v>
      </c>
      <c r="K350" s="155">
        <f>IFERROR(AVERAGE(R350,W350,AB350,AG350,AL350,AQ350,AV350),"")</f>
        <v>320.18665314167168</v>
      </c>
      <c r="L350" s="449"/>
      <c r="M350" s="154">
        <f t="shared" si="367"/>
        <v>3</v>
      </c>
      <c r="N350" s="433"/>
      <c r="O350" s="433"/>
      <c r="P350" s="95">
        <v>9</v>
      </c>
      <c r="Q350" s="178">
        <v>2885.6249999999991</v>
      </c>
      <c r="R350" s="178">
        <f t="shared" si="368"/>
        <v>320.62499999999989</v>
      </c>
      <c r="S350" s="95">
        <f t="shared" si="369"/>
        <v>3</v>
      </c>
      <c r="T350" s="436"/>
      <c r="U350" s="95">
        <v>9</v>
      </c>
      <c r="V350" s="178">
        <v>2864.2622950819659</v>
      </c>
      <c r="W350" s="178">
        <f t="shared" si="370"/>
        <v>318.25136612021845</v>
      </c>
      <c r="X350" s="95">
        <f t="shared" si="371"/>
        <v>3</v>
      </c>
      <c r="Y350" s="436"/>
      <c r="Z350" s="95">
        <v>9</v>
      </c>
      <c r="AA350" s="178">
        <v>2867.9999999999986</v>
      </c>
      <c r="AB350" s="178">
        <f t="shared" si="372"/>
        <v>318.66666666666652</v>
      </c>
      <c r="AC350" s="95">
        <f t="shared" si="373"/>
        <v>3</v>
      </c>
      <c r="AD350" s="436"/>
      <c r="AE350" s="95">
        <v>9</v>
      </c>
      <c r="AF350" s="178">
        <v>2908.0851063829791</v>
      </c>
      <c r="AG350" s="178">
        <f t="shared" si="374"/>
        <v>323.12056737588659</v>
      </c>
      <c r="AH350" s="95">
        <f t="shared" si="375"/>
        <v>2</v>
      </c>
      <c r="AI350" s="436"/>
      <c r="AJ350" s="95">
        <v>9</v>
      </c>
      <c r="AK350" s="178">
        <v>2889.2307692307709</v>
      </c>
      <c r="AL350" s="178">
        <f t="shared" si="376"/>
        <v>321.02564102564122</v>
      </c>
      <c r="AM350" s="95">
        <f t="shared" si="377"/>
        <v>2</v>
      </c>
      <c r="AN350" s="436"/>
      <c r="AO350" s="95">
        <v>9</v>
      </c>
      <c r="AP350" s="178">
        <v>2880.967741935483</v>
      </c>
      <c r="AQ350" s="178">
        <f t="shared" si="378"/>
        <v>320.10752688172033</v>
      </c>
      <c r="AR350" s="95">
        <f t="shared" si="379"/>
        <v>2</v>
      </c>
      <c r="AS350" s="436"/>
      <c r="AT350" s="95">
        <v>9</v>
      </c>
      <c r="AU350" s="178">
        <v>2875.588235294118</v>
      </c>
      <c r="AV350" s="178">
        <f t="shared" si="380"/>
        <v>319.50980392156868</v>
      </c>
      <c r="AW350" s="95">
        <f t="shared" si="381"/>
        <v>2</v>
      </c>
      <c r="AX350" s="436"/>
    </row>
    <row r="351" spans="2:50" hidden="1">
      <c r="B351" s="435"/>
      <c r="C351" s="95">
        <f t="shared" si="366"/>
        <v>5</v>
      </c>
      <c r="D351" s="95" t="s">
        <v>449</v>
      </c>
      <c r="E351" s="95">
        <v>10</v>
      </c>
      <c r="F351" s="95">
        <v>3000</v>
      </c>
      <c r="G351" s="178">
        <f t="shared" si="362"/>
        <v>300</v>
      </c>
      <c r="H351" s="458"/>
      <c r="I351" s="154">
        <f t="shared" ref="I351:I361" si="382">IFERROR(AVERAGE(P351,U351,Z351,AE351,AJ351,AO351,AT351),"")</f>
        <v>10</v>
      </c>
      <c r="J351" s="154">
        <f t="shared" ref="J351:J361" si="383">IFERROR(AVERAGE(Q351,V351,AA351,AF351,AK351,AP351,AU351),"")</f>
        <v>2873.9563198630781</v>
      </c>
      <c r="K351" s="155">
        <f t="shared" ref="K351:K361" si="384">IFERROR(AVERAGE(R351,W351,AB351,AG351,AL351,AQ351,AV351),"")</f>
        <v>287.39563198630776</v>
      </c>
      <c r="L351" s="449"/>
      <c r="M351" s="154">
        <f t="shared" si="367"/>
        <v>5</v>
      </c>
      <c r="N351" s="433"/>
      <c r="O351" s="433"/>
      <c r="P351" s="95">
        <v>10</v>
      </c>
      <c r="Q351" s="178">
        <v>2856.9999999999986</v>
      </c>
      <c r="R351" s="178">
        <f t="shared" si="368"/>
        <v>285.69999999999987</v>
      </c>
      <c r="S351" s="95">
        <f t="shared" si="369"/>
        <v>9</v>
      </c>
      <c r="T351" s="436"/>
      <c r="U351" s="95">
        <v>10</v>
      </c>
      <c r="V351" s="178">
        <v>2874.9152542372867</v>
      </c>
      <c r="W351" s="178">
        <f t="shared" si="370"/>
        <v>287.49152542372866</v>
      </c>
      <c r="X351" s="95">
        <f t="shared" si="371"/>
        <v>5</v>
      </c>
      <c r="Y351" s="436"/>
      <c r="Z351" s="95">
        <v>10</v>
      </c>
      <c r="AA351" s="178">
        <v>2858.1818181818203</v>
      </c>
      <c r="AB351" s="178">
        <f t="shared" si="372"/>
        <v>285.81818181818204</v>
      </c>
      <c r="AC351" s="95">
        <f t="shared" si="373"/>
        <v>9</v>
      </c>
      <c r="AD351" s="436"/>
      <c r="AE351" s="95">
        <v>10</v>
      </c>
      <c r="AF351" s="178">
        <v>2879.9999999999991</v>
      </c>
      <c r="AG351" s="178">
        <f t="shared" si="374"/>
        <v>287.99999999999989</v>
      </c>
      <c r="AH351" s="95">
        <f t="shared" si="375"/>
        <v>5</v>
      </c>
      <c r="AI351" s="436"/>
      <c r="AJ351" s="95">
        <v>10</v>
      </c>
      <c r="AK351" s="178">
        <v>2873.8775510204091</v>
      </c>
      <c r="AL351" s="178">
        <f t="shared" si="376"/>
        <v>287.3877551020409</v>
      </c>
      <c r="AM351" s="95">
        <f t="shared" si="377"/>
        <v>6</v>
      </c>
      <c r="AN351" s="436"/>
      <c r="AO351" s="95">
        <v>10</v>
      </c>
      <c r="AP351" s="178">
        <v>2878.9655172413773</v>
      </c>
      <c r="AQ351" s="178">
        <f t="shared" si="378"/>
        <v>287.89655172413774</v>
      </c>
      <c r="AR351" s="95">
        <f t="shared" si="379"/>
        <v>4</v>
      </c>
      <c r="AS351" s="436"/>
      <c r="AT351" s="95">
        <v>10</v>
      </c>
      <c r="AU351" s="178">
        <v>2894.754098360655</v>
      </c>
      <c r="AV351" s="178">
        <f t="shared" si="380"/>
        <v>289.47540983606552</v>
      </c>
      <c r="AW351" s="95">
        <f t="shared" si="381"/>
        <v>4</v>
      </c>
      <c r="AX351" s="436"/>
    </row>
    <row r="352" spans="2:50" hidden="1">
      <c r="B352" s="435"/>
      <c r="C352" s="95">
        <f t="shared" si="366"/>
        <v>6</v>
      </c>
      <c r="D352" s="95" t="s">
        <v>633</v>
      </c>
      <c r="E352" s="95">
        <v>9</v>
      </c>
      <c r="F352" s="95">
        <v>3000</v>
      </c>
      <c r="G352" s="178">
        <f t="shared" si="362"/>
        <v>333.33333333333331</v>
      </c>
      <c r="H352" s="458"/>
      <c r="I352" s="154">
        <f t="shared" si="382"/>
        <v>9</v>
      </c>
      <c r="J352" s="154">
        <f t="shared" si="383"/>
        <v>2882.1743842364549</v>
      </c>
      <c r="K352" s="155">
        <f t="shared" si="384"/>
        <v>320.241598248495</v>
      </c>
      <c r="L352" s="449"/>
      <c r="M352" s="154">
        <f t="shared" si="367"/>
        <v>2</v>
      </c>
      <c r="N352" s="433"/>
      <c r="O352" s="433"/>
      <c r="P352" s="95">
        <v>9</v>
      </c>
      <c r="Q352" s="178">
        <v>2898.6206896551744</v>
      </c>
      <c r="R352" s="178">
        <f t="shared" si="368"/>
        <v>322.06896551724162</v>
      </c>
      <c r="S352" s="95">
        <f t="shared" si="369"/>
        <v>2</v>
      </c>
      <c r="T352" s="436"/>
      <c r="U352" s="95">
        <v>9</v>
      </c>
      <c r="V352" s="178">
        <v>2937.6000000000008</v>
      </c>
      <c r="W352" s="178">
        <f t="shared" si="370"/>
        <v>326.40000000000009</v>
      </c>
      <c r="X352" s="95">
        <f t="shared" si="371"/>
        <v>2</v>
      </c>
      <c r="Y352" s="436"/>
      <c r="Z352" s="95">
        <v>9</v>
      </c>
      <c r="AA352" s="178">
        <v>2889.6000000000008</v>
      </c>
      <c r="AB352" s="178">
        <f t="shared" si="372"/>
        <v>321.06666666666678</v>
      </c>
      <c r="AC352" s="95">
        <f t="shared" si="373"/>
        <v>2</v>
      </c>
      <c r="AD352" s="436"/>
      <c r="AE352" s="95">
        <v>9</v>
      </c>
      <c r="AF352" s="178">
        <v>2858.9999999999991</v>
      </c>
      <c r="AG352" s="178">
        <f t="shared" si="374"/>
        <v>317.66666666666657</v>
      </c>
      <c r="AH352" s="95">
        <f t="shared" si="375"/>
        <v>3</v>
      </c>
      <c r="AI352" s="436"/>
      <c r="AJ352" s="95">
        <v>9</v>
      </c>
      <c r="AK352" s="178">
        <v>2882.400000000001</v>
      </c>
      <c r="AL352" s="178">
        <f t="shared" si="376"/>
        <v>320.26666666666677</v>
      </c>
      <c r="AM352" s="95">
        <f t="shared" si="377"/>
        <v>3</v>
      </c>
      <c r="AN352" s="436"/>
      <c r="AO352" s="95">
        <v>9</v>
      </c>
      <c r="AP352" s="178">
        <v>2850.0000000000018</v>
      </c>
      <c r="AQ352" s="178">
        <f t="shared" si="378"/>
        <v>316.66666666666686</v>
      </c>
      <c r="AR352" s="95">
        <f t="shared" si="379"/>
        <v>3</v>
      </c>
      <c r="AS352" s="436"/>
      <c r="AT352" s="95">
        <v>9</v>
      </c>
      <c r="AU352" s="178">
        <v>2858.0000000000027</v>
      </c>
      <c r="AV352" s="178">
        <f t="shared" si="380"/>
        <v>317.55555555555588</v>
      </c>
      <c r="AW352" s="95">
        <f t="shared" si="381"/>
        <v>3</v>
      </c>
      <c r="AX352" s="436"/>
    </row>
    <row r="353" spans="2:50" hidden="1">
      <c r="B353" s="435"/>
      <c r="C353" s="95">
        <f t="shared" si="366"/>
        <v>7</v>
      </c>
      <c r="D353" s="95" t="s">
        <v>794</v>
      </c>
      <c r="E353" s="95">
        <v>10</v>
      </c>
      <c r="F353" s="95">
        <v>3000</v>
      </c>
      <c r="G353" s="178">
        <f t="shared" si="362"/>
        <v>300</v>
      </c>
      <c r="H353" s="458"/>
      <c r="I353" s="154">
        <f t="shared" si="382"/>
        <v>10</v>
      </c>
      <c r="J353" s="154">
        <f t="shared" si="383"/>
        <v>2881.7084732607095</v>
      </c>
      <c r="K353" s="155">
        <f t="shared" si="384"/>
        <v>288.17084732607094</v>
      </c>
      <c r="L353" s="449"/>
      <c r="M353" s="154">
        <f t="shared" si="367"/>
        <v>4</v>
      </c>
      <c r="N353" s="433"/>
      <c r="O353" s="433"/>
      <c r="P353" s="95">
        <v>10</v>
      </c>
      <c r="Q353" s="178">
        <v>2886.0000000000009</v>
      </c>
      <c r="R353" s="178">
        <f t="shared" si="368"/>
        <v>288.60000000000008</v>
      </c>
      <c r="S353" s="95">
        <f t="shared" si="369"/>
        <v>5</v>
      </c>
      <c r="T353" s="436"/>
      <c r="U353" s="95">
        <v>10</v>
      </c>
      <c r="V353" s="178">
        <v>2877.5510204081643</v>
      </c>
      <c r="W353" s="178">
        <f t="shared" si="370"/>
        <v>287.75510204081644</v>
      </c>
      <c r="X353" s="95">
        <f t="shared" si="371"/>
        <v>4</v>
      </c>
      <c r="Y353" s="436"/>
      <c r="Z353" s="95">
        <v>10</v>
      </c>
      <c r="AA353" s="178">
        <v>2887.6595744680853</v>
      </c>
      <c r="AB353" s="178">
        <f t="shared" si="372"/>
        <v>288.76595744680856</v>
      </c>
      <c r="AC353" s="95">
        <f t="shared" si="373"/>
        <v>4</v>
      </c>
      <c r="AD353" s="436"/>
      <c r="AE353" s="95">
        <v>10</v>
      </c>
      <c r="AF353" s="178">
        <v>2898.3333333333308</v>
      </c>
      <c r="AG353" s="178">
        <f t="shared" si="374"/>
        <v>289.83333333333309</v>
      </c>
      <c r="AH353" s="95">
        <f t="shared" si="375"/>
        <v>4</v>
      </c>
      <c r="AI353" s="436"/>
      <c r="AJ353" s="95">
        <v>10</v>
      </c>
      <c r="AK353" s="178">
        <v>2897.9999999999991</v>
      </c>
      <c r="AL353" s="178">
        <f t="shared" si="376"/>
        <v>289.7999999999999</v>
      </c>
      <c r="AM353" s="95">
        <f t="shared" si="377"/>
        <v>4</v>
      </c>
      <c r="AN353" s="436"/>
      <c r="AO353" s="95">
        <v>10</v>
      </c>
      <c r="AP353" s="178">
        <v>2854.8000000000006</v>
      </c>
      <c r="AQ353" s="178">
        <f t="shared" si="378"/>
        <v>285.48000000000008</v>
      </c>
      <c r="AR353" s="95">
        <f t="shared" si="379"/>
        <v>9</v>
      </c>
      <c r="AS353" s="436"/>
      <c r="AT353" s="95">
        <v>10</v>
      </c>
      <c r="AU353" s="178">
        <v>2869.6153846153861</v>
      </c>
      <c r="AV353" s="178">
        <f t="shared" si="380"/>
        <v>286.96153846153862</v>
      </c>
      <c r="AW353" s="95">
        <f t="shared" si="381"/>
        <v>9</v>
      </c>
      <c r="AX353" s="436"/>
    </row>
    <row r="354" spans="2:50" hidden="1">
      <c r="B354" s="435"/>
      <c r="C354" s="95">
        <f t="shared" si="366"/>
        <v>8</v>
      </c>
      <c r="D354" s="95" t="s">
        <v>795</v>
      </c>
      <c r="E354" s="95">
        <v>10</v>
      </c>
      <c r="F354" s="95">
        <v>3000</v>
      </c>
      <c r="G354" s="178">
        <f t="shared" si="362"/>
        <v>300</v>
      </c>
      <c r="H354" s="458"/>
      <c r="I354" s="154">
        <f t="shared" si="382"/>
        <v>10</v>
      </c>
      <c r="J354" s="154">
        <f t="shared" si="383"/>
        <v>2869.986387900914</v>
      </c>
      <c r="K354" s="155">
        <f t="shared" si="384"/>
        <v>286.99863879009138</v>
      </c>
      <c r="L354" s="449"/>
      <c r="M354" s="154">
        <f t="shared" si="367"/>
        <v>9</v>
      </c>
      <c r="N354" s="433"/>
      <c r="O354" s="433"/>
      <c r="P354" s="95">
        <v>10</v>
      </c>
      <c r="Q354" s="178">
        <v>2861.739130434783</v>
      </c>
      <c r="R354" s="178">
        <f t="shared" si="368"/>
        <v>286.17391304347831</v>
      </c>
      <c r="S354" s="95">
        <f t="shared" si="369"/>
        <v>8</v>
      </c>
      <c r="T354" s="436"/>
      <c r="U354" s="95">
        <v>10</v>
      </c>
      <c r="V354" s="178">
        <v>2864.5454545454545</v>
      </c>
      <c r="W354" s="178">
        <f t="shared" si="370"/>
        <v>286.45454545454544</v>
      </c>
      <c r="X354" s="95">
        <f t="shared" si="371"/>
        <v>8</v>
      </c>
      <c r="Y354" s="436"/>
      <c r="Z354" s="95">
        <v>10</v>
      </c>
      <c r="AA354" s="178">
        <v>2878.0645161290313</v>
      </c>
      <c r="AB354" s="178">
        <f t="shared" si="372"/>
        <v>287.80645161290312</v>
      </c>
      <c r="AC354" s="95">
        <f t="shared" si="373"/>
        <v>5</v>
      </c>
      <c r="AD354" s="436"/>
      <c r="AE354" s="95">
        <v>10</v>
      </c>
      <c r="AF354" s="178">
        <v>2861.5384615384633</v>
      </c>
      <c r="AG354" s="178">
        <f t="shared" si="374"/>
        <v>286.1538461538463</v>
      </c>
      <c r="AH354" s="95">
        <f t="shared" si="375"/>
        <v>8</v>
      </c>
      <c r="AI354" s="436"/>
      <c r="AJ354" s="95">
        <v>10</v>
      </c>
      <c r="AK354" s="178">
        <v>2875.4716981132092</v>
      </c>
      <c r="AL354" s="178">
        <f t="shared" si="376"/>
        <v>287.54716981132094</v>
      </c>
      <c r="AM354" s="95">
        <f t="shared" si="377"/>
        <v>5</v>
      </c>
      <c r="AN354" s="436"/>
      <c r="AO354" s="95">
        <v>10</v>
      </c>
      <c r="AP354" s="178">
        <v>2874.5454545454545</v>
      </c>
      <c r="AQ354" s="178">
        <f t="shared" si="378"/>
        <v>287.45454545454544</v>
      </c>
      <c r="AR354" s="95">
        <f t="shared" si="379"/>
        <v>5</v>
      </c>
      <c r="AS354" s="436"/>
      <c r="AT354" s="95">
        <v>10</v>
      </c>
      <c r="AU354" s="178">
        <v>2874.0000000000009</v>
      </c>
      <c r="AV354" s="178">
        <f t="shared" si="380"/>
        <v>287.40000000000009</v>
      </c>
      <c r="AW354" s="95">
        <f t="shared" si="381"/>
        <v>7</v>
      </c>
      <c r="AX354" s="436"/>
    </row>
    <row r="355" spans="2:50" hidden="1">
      <c r="B355" s="435"/>
      <c r="C355" s="95">
        <f t="shared" si="366"/>
        <v>9</v>
      </c>
      <c r="D355" s="95" t="s">
        <v>818</v>
      </c>
      <c r="E355" s="95">
        <v>13</v>
      </c>
      <c r="F355" s="95">
        <v>2000</v>
      </c>
      <c r="G355" s="178">
        <f t="shared" si="362"/>
        <v>153.84615384615384</v>
      </c>
      <c r="H355" s="458"/>
      <c r="I355" s="154">
        <f t="shared" si="382"/>
        <v>13</v>
      </c>
      <c r="J355" s="154">
        <f t="shared" si="383"/>
        <v>1910.0566349599369</v>
      </c>
      <c r="K355" s="155">
        <f t="shared" si="384"/>
        <v>146.92743345845665</v>
      </c>
      <c r="L355" s="449"/>
      <c r="M355" s="154">
        <f t="shared" si="367"/>
        <v>10</v>
      </c>
      <c r="N355" s="433"/>
      <c r="O355" s="433"/>
      <c r="P355" s="95">
        <v>13</v>
      </c>
      <c r="Q355" s="178">
        <v>1907.9999999999995</v>
      </c>
      <c r="R355" s="178">
        <f t="shared" si="368"/>
        <v>146.76923076923075</v>
      </c>
      <c r="S355" s="95">
        <f t="shared" si="369"/>
        <v>10</v>
      </c>
      <c r="T355" s="436"/>
      <c r="U355" s="95">
        <v>13</v>
      </c>
      <c r="V355" s="178">
        <v>1902.7868852459021</v>
      </c>
      <c r="W355" s="178">
        <f t="shared" si="370"/>
        <v>146.36822194199246</v>
      </c>
      <c r="X355" s="95">
        <f t="shared" si="371"/>
        <v>10</v>
      </c>
      <c r="Y355" s="436"/>
      <c r="Z355" s="95">
        <v>13</v>
      </c>
      <c r="AA355" s="178">
        <v>1907.058823529411</v>
      </c>
      <c r="AB355" s="178">
        <f t="shared" si="372"/>
        <v>146.69683257918547</v>
      </c>
      <c r="AC355" s="95">
        <f t="shared" si="373"/>
        <v>10</v>
      </c>
      <c r="AD355" s="436"/>
      <c r="AE355" s="95">
        <v>13</v>
      </c>
      <c r="AF355" s="178">
        <v>1924.2352941176466</v>
      </c>
      <c r="AG355" s="178">
        <f t="shared" si="374"/>
        <v>148.01809954751127</v>
      </c>
      <c r="AH355" s="95">
        <f t="shared" si="375"/>
        <v>10</v>
      </c>
      <c r="AI355" s="436"/>
      <c r="AJ355" s="95">
        <v>13</v>
      </c>
      <c r="AK355" s="178">
        <v>1911.5294117647054</v>
      </c>
      <c r="AL355" s="178">
        <f t="shared" si="376"/>
        <v>147.04072398190041</v>
      </c>
      <c r="AM355" s="95">
        <f t="shared" si="377"/>
        <v>10</v>
      </c>
      <c r="AN355" s="436"/>
      <c r="AO355" s="95">
        <v>13</v>
      </c>
      <c r="AP355" s="178">
        <v>1903.9655172413795</v>
      </c>
      <c r="AQ355" s="178">
        <f t="shared" si="378"/>
        <v>146.45888594164458</v>
      </c>
      <c r="AR355" s="95">
        <f t="shared" si="379"/>
        <v>10</v>
      </c>
      <c r="AS355" s="436"/>
      <c r="AT355" s="95">
        <v>13</v>
      </c>
      <c r="AU355" s="178">
        <v>1912.820512820512</v>
      </c>
      <c r="AV355" s="178">
        <f t="shared" si="380"/>
        <v>147.14003944773168</v>
      </c>
      <c r="AW355" s="95">
        <f t="shared" si="381"/>
        <v>10</v>
      </c>
      <c r="AX355" s="436"/>
    </row>
    <row r="356" spans="2:50" hidden="1">
      <c r="B356" s="435"/>
      <c r="C356" s="95">
        <f t="shared" si="366"/>
        <v>10</v>
      </c>
      <c r="D356" s="95" t="s">
        <v>819</v>
      </c>
      <c r="E356" s="95">
        <v>8</v>
      </c>
      <c r="F356" s="95">
        <v>3000</v>
      </c>
      <c r="G356" s="178">
        <f t="shared" si="362"/>
        <v>375</v>
      </c>
      <c r="H356" s="458"/>
      <c r="I356" s="154">
        <f t="shared" si="382"/>
        <v>8</v>
      </c>
      <c r="J356" s="154">
        <f t="shared" si="383"/>
        <v>2884.6952589355742</v>
      </c>
      <c r="K356" s="155">
        <f t="shared" si="384"/>
        <v>360.58690736694678</v>
      </c>
      <c r="L356" s="449"/>
      <c r="M356" s="154">
        <f t="shared" si="367"/>
        <v>1</v>
      </c>
      <c r="N356" s="433"/>
      <c r="O356" s="433"/>
      <c r="P356" s="95">
        <v>8</v>
      </c>
      <c r="Q356" s="178">
        <v>2877.2307692307686</v>
      </c>
      <c r="R356" s="178">
        <f t="shared" si="368"/>
        <v>359.65384615384608</v>
      </c>
      <c r="S356" s="95">
        <f t="shared" si="369"/>
        <v>1</v>
      </c>
      <c r="T356" s="436"/>
      <c r="U356" s="95">
        <v>8</v>
      </c>
      <c r="V356" s="178">
        <v>2879.0163934426218</v>
      </c>
      <c r="W356" s="178">
        <f t="shared" si="370"/>
        <v>359.87704918032773</v>
      </c>
      <c r="X356" s="95">
        <f t="shared" si="371"/>
        <v>1</v>
      </c>
      <c r="Y356" s="436"/>
      <c r="Z356" s="95">
        <v>8</v>
      </c>
      <c r="AA356" s="178">
        <v>2881.0526315789457</v>
      </c>
      <c r="AB356" s="178">
        <f t="shared" si="372"/>
        <v>360.13157894736821</v>
      </c>
      <c r="AC356" s="95">
        <f t="shared" si="373"/>
        <v>1</v>
      </c>
      <c r="AD356" s="436"/>
      <c r="AE356" s="95">
        <v>8</v>
      </c>
      <c r="AF356" s="178">
        <v>2897.8723404255325</v>
      </c>
      <c r="AG356" s="178">
        <f t="shared" si="374"/>
        <v>362.23404255319156</v>
      </c>
      <c r="AH356" s="95">
        <f t="shared" si="375"/>
        <v>1</v>
      </c>
      <c r="AI356" s="436"/>
      <c r="AJ356" s="95">
        <v>8</v>
      </c>
      <c r="AK356" s="178">
        <v>2877.6470588235306</v>
      </c>
      <c r="AL356" s="178">
        <f t="shared" si="376"/>
        <v>359.70588235294133</v>
      </c>
      <c r="AM356" s="95">
        <f t="shared" si="377"/>
        <v>1</v>
      </c>
      <c r="AN356" s="436"/>
      <c r="AO356" s="95">
        <v>8</v>
      </c>
      <c r="AP356" s="178">
        <v>2880.9999999999986</v>
      </c>
      <c r="AQ356" s="178">
        <f t="shared" si="378"/>
        <v>360.12499999999983</v>
      </c>
      <c r="AR356" s="95">
        <f t="shared" si="379"/>
        <v>1</v>
      </c>
      <c r="AS356" s="436"/>
      <c r="AT356" s="95">
        <v>8</v>
      </c>
      <c r="AU356" s="178">
        <v>2899.0476190476184</v>
      </c>
      <c r="AV356" s="178">
        <f t="shared" si="380"/>
        <v>362.38095238095229</v>
      </c>
      <c r="AW356" s="95">
        <f t="shared" si="381"/>
        <v>1</v>
      </c>
      <c r="AX356" s="436"/>
    </row>
    <row r="357" spans="2:50" hidden="1">
      <c r="B357" s="435"/>
      <c r="C357" s="95">
        <f t="shared" si="366"/>
        <v>11</v>
      </c>
      <c r="D357" s="95"/>
      <c r="E357" s="95"/>
      <c r="F357" s="95"/>
      <c r="G357" s="178"/>
      <c r="H357" s="458"/>
      <c r="I357" s="154" t="str">
        <f t="shared" si="382"/>
        <v/>
      </c>
      <c r="J357" s="154" t="str">
        <f t="shared" si="383"/>
        <v/>
      </c>
      <c r="K357" s="155" t="str">
        <f t="shared" si="384"/>
        <v/>
      </c>
      <c r="L357" s="449"/>
      <c r="M357" s="154" t="str">
        <f t="shared" si="367"/>
        <v/>
      </c>
      <c r="N357" s="433"/>
      <c r="O357" s="433"/>
      <c r="P357" s="95"/>
      <c r="Q357" s="178"/>
      <c r="R357" s="178" t="str">
        <f t="shared" si="368"/>
        <v/>
      </c>
      <c r="S357" s="95" t="str">
        <f t="shared" si="369"/>
        <v/>
      </c>
      <c r="T357" s="436"/>
      <c r="U357" s="95"/>
      <c r="V357" s="178"/>
      <c r="W357" s="178" t="str">
        <f t="shared" si="370"/>
        <v/>
      </c>
      <c r="X357" s="95" t="str">
        <f t="shared" si="371"/>
        <v/>
      </c>
      <c r="Y357" s="436"/>
      <c r="Z357" s="95"/>
      <c r="AA357" s="178"/>
      <c r="AB357" s="178" t="str">
        <f t="shared" si="372"/>
        <v/>
      </c>
      <c r="AC357" s="95" t="str">
        <f t="shared" si="373"/>
        <v/>
      </c>
      <c r="AD357" s="436"/>
      <c r="AE357" s="95"/>
      <c r="AF357" s="178"/>
      <c r="AG357" s="178" t="str">
        <f t="shared" si="374"/>
        <v/>
      </c>
      <c r="AH357" s="95" t="str">
        <f t="shared" si="375"/>
        <v/>
      </c>
      <c r="AI357" s="436"/>
      <c r="AJ357" s="95"/>
      <c r="AK357" s="178"/>
      <c r="AL357" s="178" t="str">
        <f t="shared" si="376"/>
        <v/>
      </c>
      <c r="AM357" s="95" t="str">
        <f t="shared" si="377"/>
        <v/>
      </c>
      <c r="AN357" s="436"/>
      <c r="AO357" s="95"/>
      <c r="AP357" s="178"/>
      <c r="AQ357" s="178" t="str">
        <f t="shared" si="378"/>
        <v/>
      </c>
      <c r="AR357" s="95" t="str">
        <f t="shared" si="379"/>
        <v/>
      </c>
      <c r="AS357" s="436"/>
      <c r="AT357" s="95"/>
      <c r="AU357" s="178"/>
      <c r="AV357" s="178" t="str">
        <f t="shared" si="380"/>
        <v/>
      </c>
      <c r="AW357" s="95" t="str">
        <f t="shared" si="381"/>
        <v/>
      </c>
      <c r="AX357" s="436"/>
    </row>
    <row r="358" spans="2:50" hidden="1">
      <c r="B358" s="435"/>
      <c r="C358" s="95">
        <f t="shared" si="366"/>
        <v>12</v>
      </c>
      <c r="D358" s="95"/>
      <c r="E358" s="95"/>
      <c r="F358" s="95"/>
      <c r="G358" s="95"/>
      <c r="H358" s="458"/>
      <c r="I358" s="154" t="str">
        <f t="shared" si="382"/>
        <v/>
      </c>
      <c r="J358" s="154" t="str">
        <f t="shared" si="383"/>
        <v/>
      </c>
      <c r="K358" s="155" t="str">
        <f t="shared" si="384"/>
        <v/>
      </c>
      <c r="L358" s="449"/>
      <c r="M358" s="154" t="str">
        <f t="shared" si="367"/>
        <v/>
      </c>
      <c r="N358" s="433"/>
      <c r="O358" s="433"/>
      <c r="P358" s="95"/>
      <c r="Q358" s="178"/>
      <c r="R358" s="178" t="str">
        <f t="shared" si="368"/>
        <v/>
      </c>
      <c r="S358" s="95" t="str">
        <f t="shared" si="369"/>
        <v/>
      </c>
      <c r="T358" s="436"/>
      <c r="U358" s="95"/>
      <c r="V358" s="178"/>
      <c r="W358" s="178" t="str">
        <f t="shared" si="370"/>
        <v/>
      </c>
      <c r="X358" s="95" t="str">
        <f t="shared" si="371"/>
        <v/>
      </c>
      <c r="Y358" s="436"/>
      <c r="Z358" s="95"/>
      <c r="AA358" s="178"/>
      <c r="AB358" s="178" t="str">
        <f t="shared" si="372"/>
        <v/>
      </c>
      <c r="AC358" s="95" t="str">
        <f t="shared" si="373"/>
        <v/>
      </c>
      <c r="AD358" s="436"/>
      <c r="AE358" s="95"/>
      <c r="AF358" s="178"/>
      <c r="AG358" s="178" t="str">
        <f t="shared" si="374"/>
        <v/>
      </c>
      <c r="AH358" s="95" t="str">
        <f t="shared" si="375"/>
        <v/>
      </c>
      <c r="AI358" s="436"/>
      <c r="AJ358" s="95"/>
      <c r="AK358" s="178"/>
      <c r="AL358" s="178" t="str">
        <f t="shared" si="376"/>
        <v/>
      </c>
      <c r="AM358" s="95" t="str">
        <f t="shared" si="377"/>
        <v/>
      </c>
      <c r="AN358" s="436"/>
      <c r="AO358" s="95"/>
      <c r="AP358" s="178"/>
      <c r="AQ358" s="178" t="str">
        <f t="shared" si="378"/>
        <v/>
      </c>
      <c r="AR358" s="95" t="str">
        <f t="shared" si="379"/>
        <v/>
      </c>
      <c r="AS358" s="436"/>
      <c r="AT358" s="95"/>
      <c r="AU358" s="178"/>
      <c r="AV358" s="178" t="str">
        <f t="shared" si="380"/>
        <v/>
      </c>
      <c r="AW358" s="95" t="str">
        <f t="shared" si="381"/>
        <v/>
      </c>
      <c r="AX358" s="436"/>
    </row>
    <row r="359" spans="2:50" hidden="1">
      <c r="B359" s="435"/>
      <c r="C359" s="95">
        <f t="shared" si="366"/>
        <v>13</v>
      </c>
      <c r="D359" s="95"/>
      <c r="E359" s="95"/>
      <c r="F359" s="95"/>
      <c r="G359" s="95"/>
      <c r="H359" s="458"/>
      <c r="I359" s="154" t="str">
        <f t="shared" si="382"/>
        <v/>
      </c>
      <c r="J359" s="154" t="str">
        <f t="shared" si="383"/>
        <v/>
      </c>
      <c r="K359" s="155" t="str">
        <f t="shared" si="384"/>
        <v/>
      </c>
      <c r="L359" s="449"/>
      <c r="M359" s="154" t="str">
        <f t="shared" si="367"/>
        <v/>
      </c>
      <c r="N359" s="433"/>
      <c r="O359" s="433"/>
      <c r="P359" s="95"/>
      <c r="Q359" s="178"/>
      <c r="R359" s="178" t="str">
        <f t="shared" si="368"/>
        <v/>
      </c>
      <c r="S359" s="95" t="str">
        <f t="shared" si="369"/>
        <v/>
      </c>
      <c r="T359" s="436"/>
      <c r="U359" s="95"/>
      <c r="V359" s="178"/>
      <c r="W359" s="178" t="str">
        <f t="shared" si="370"/>
        <v/>
      </c>
      <c r="X359" s="95" t="str">
        <f t="shared" si="371"/>
        <v/>
      </c>
      <c r="Y359" s="436"/>
      <c r="Z359" s="95"/>
      <c r="AA359" s="178"/>
      <c r="AB359" s="178" t="str">
        <f t="shared" si="372"/>
        <v/>
      </c>
      <c r="AC359" s="95" t="str">
        <f t="shared" si="373"/>
        <v/>
      </c>
      <c r="AD359" s="436"/>
      <c r="AE359" s="95"/>
      <c r="AF359" s="178"/>
      <c r="AG359" s="178" t="str">
        <f t="shared" si="374"/>
        <v/>
      </c>
      <c r="AH359" s="95" t="str">
        <f t="shared" si="375"/>
        <v/>
      </c>
      <c r="AI359" s="436"/>
      <c r="AJ359" s="95"/>
      <c r="AK359" s="178"/>
      <c r="AL359" s="178" t="str">
        <f t="shared" si="376"/>
        <v/>
      </c>
      <c r="AM359" s="95" t="str">
        <f t="shared" si="377"/>
        <v/>
      </c>
      <c r="AN359" s="436"/>
      <c r="AO359" s="95"/>
      <c r="AP359" s="178"/>
      <c r="AQ359" s="178" t="str">
        <f t="shared" si="378"/>
        <v/>
      </c>
      <c r="AR359" s="95" t="str">
        <f t="shared" si="379"/>
        <v/>
      </c>
      <c r="AS359" s="436"/>
      <c r="AT359" s="95"/>
      <c r="AU359" s="178"/>
      <c r="AV359" s="178" t="str">
        <f t="shared" si="380"/>
        <v/>
      </c>
      <c r="AW359" s="95" t="str">
        <f t="shared" si="381"/>
        <v/>
      </c>
      <c r="AX359" s="436"/>
    </row>
    <row r="360" spans="2:50" hidden="1">
      <c r="B360" s="435"/>
      <c r="C360" s="95">
        <f t="shared" si="366"/>
        <v>14</v>
      </c>
      <c r="D360" s="95"/>
      <c r="E360" s="95"/>
      <c r="F360" s="95"/>
      <c r="G360" s="95"/>
      <c r="H360" s="458"/>
      <c r="I360" s="154" t="str">
        <f t="shared" si="382"/>
        <v/>
      </c>
      <c r="J360" s="154" t="str">
        <f t="shared" si="383"/>
        <v/>
      </c>
      <c r="K360" s="155" t="str">
        <f t="shared" si="384"/>
        <v/>
      </c>
      <c r="L360" s="449"/>
      <c r="M360" s="154" t="str">
        <f t="shared" si="367"/>
        <v/>
      </c>
      <c r="N360" s="433"/>
      <c r="O360" s="433"/>
      <c r="P360" s="95"/>
      <c r="Q360" s="178"/>
      <c r="R360" s="178" t="str">
        <f t="shared" si="368"/>
        <v/>
      </c>
      <c r="S360" s="95" t="str">
        <f t="shared" si="369"/>
        <v/>
      </c>
      <c r="T360" s="436"/>
      <c r="U360" s="95"/>
      <c r="V360" s="178"/>
      <c r="W360" s="178" t="str">
        <f t="shared" si="370"/>
        <v/>
      </c>
      <c r="X360" s="95" t="str">
        <f t="shared" si="371"/>
        <v/>
      </c>
      <c r="Y360" s="436"/>
      <c r="Z360" s="95"/>
      <c r="AA360" s="178"/>
      <c r="AB360" s="178" t="str">
        <f t="shared" si="372"/>
        <v/>
      </c>
      <c r="AC360" s="95" t="str">
        <f t="shared" si="373"/>
        <v/>
      </c>
      <c r="AD360" s="436"/>
      <c r="AE360" s="95"/>
      <c r="AF360" s="178"/>
      <c r="AG360" s="178" t="str">
        <f t="shared" si="374"/>
        <v/>
      </c>
      <c r="AH360" s="95" t="str">
        <f t="shared" si="375"/>
        <v/>
      </c>
      <c r="AI360" s="436"/>
      <c r="AJ360" s="95"/>
      <c r="AK360" s="178"/>
      <c r="AL360" s="178" t="str">
        <f t="shared" si="376"/>
        <v/>
      </c>
      <c r="AM360" s="95" t="str">
        <f t="shared" si="377"/>
        <v/>
      </c>
      <c r="AN360" s="436"/>
      <c r="AO360" s="95"/>
      <c r="AP360" s="178"/>
      <c r="AQ360" s="178" t="str">
        <f t="shared" si="378"/>
        <v/>
      </c>
      <c r="AR360" s="95" t="str">
        <f t="shared" si="379"/>
        <v/>
      </c>
      <c r="AS360" s="436"/>
      <c r="AT360" s="95"/>
      <c r="AU360" s="178"/>
      <c r="AV360" s="178" t="str">
        <f t="shared" si="380"/>
        <v/>
      </c>
      <c r="AW360" s="95" t="str">
        <f t="shared" si="381"/>
        <v/>
      </c>
      <c r="AX360" s="436"/>
    </row>
    <row r="361" spans="2:50" hidden="1">
      <c r="B361" s="435"/>
      <c r="C361" s="95">
        <f t="shared" si="366"/>
        <v>15</v>
      </c>
      <c r="D361" s="95"/>
      <c r="E361" s="95"/>
      <c r="F361" s="95"/>
      <c r="G361" s="95"/>
      <c r="H361" s="459"/>
      <c r="I361" s="154" t="str">
        <f t="shared" si="382"/>
        <v/>
      </c>
      <c r="J361" s="154" t="str">
        <f t="shared" si="383"/>
        <v/>
      </c>
      <c r="K361" s="155" t="str">
        <f t="shared" si="384"/>
        <v/>
      </c>
      <c r="L361" s="449"/>
      <c r="M361" s="154" t="str">
        <f t="shared" si="367"/>
        <v/>
      </c>
      <c r="N361" s="433"/>
      <c r="O361" s="433"/>
      <c r="P361" s="95"/>
      <c r="Q361" s="178"/>
      <c r="R361" s="178" t="str">
        <f t="shared" si="368"/>
        <v/>
      </c>
      <c r="S361" s="95" t="str">
        <f t="shared" si="369"/>
        <v/>
      </c>
      <c r="T361" s="436"/>
      <c r="U361" s="95"/>
      <c r="V361" s="178"/>
      <c r="W361" s="178" t="str">
        <f t="shared" si="370"/>
        <v/>
      </c>
      <c r="X361" s="95" t="str">
        <f t="shared" si="371"/>
        <v/>
      </c>
      <c r="Y361" s="436"/>
      <c r="Z361" s="95"/>
      <c r="AA361" s="178"/>
      <c r="AB361" s="178" t="str">
        <f t="shared" si="372"/>
        <v/>
      </c>
      <c r="AC361" s="95" t="str">
        <f t="shared" si="373"/>
        <v/>
      </c>
      <c r="AD361" s="436"/>
      <c r="AE361" s="95"/>
      <c r="AF361" s="178"/>
      <c r="AG361" s="178" t="str">
        <f t="shared" si="374"/>
        <v/>
      </c>
      <c r="AH361" s="95" t="str">
        <f t="shared" si="375"/>
        <v/>
      </c>
      <c r="AI361" s="436"/>
      <c r="AJ361" s="95"/>
      <c r="AK361" s="178"/>
      <c r="AL361" s="178" t="str">
        <f t="shared" si="376"/>
        <v/>
      </c>
      <c r="AM361" s="95" t="str">
        <f t="shared" si="377"/>
        <v/>
      </c>
      <c r="AN361" s="436"/>
      <c r="AO361" s="95"/>
      <c r="AP361" s="178"/>
      <c r="AQ361" s="178" t="str">
        <f t="shared" si="378"/>
        <v/>
      </c>
      <c r="AR361" s="95" t="str">
        <f t="shared" si="379"/>
        <v/>
      </c>
      <c r="AS361" s="436"/>
      <c r="AT361" s="95"/>
      <c r="AU361" s="178"/>
      <c r="AV361" s="178" t="str">
        <f t="shared" si="380"/>
        <v/>
      </c>
      <c r="AW361" s="95" t="str">
        <f t="shared" si="381"/>
        <v/>
      </c>
      <c r="AX361" s="436"/>
    </row>
    <row r="362" spans="2:50" ht="15.75">
      <c r="B362" s="443" t="s">
        <v>167</v>
      </c>
      <c r="C362" s="444"/>
      <c r="D362" s="444"/>
      <c r="E362" s="444"/>
      <c r="F362" s="444"/>
      <c r="G362" s="444"/>
      <c r="H362" s="444"/>
      <c r="I362" s="151"/>
      <c r="J362" s="151"/>
      <c r="K362" s="151"/>
      <c r="L362" s="151"/>
      <c r="M362" s="151"/>
      <c r="N362" s="433" t="s">
        <v>159</v>
      </c>
      <c r="O362" s="446" t="s">
        <v>106</v>
      </c>
      <c r="P362" s="448">
        <f>AT342+1</f>
        <v>45993</v>
      </c>
      <c r="Q362" s="435"/>
      <c r="R362" s="435"/>
      <c r="S362" s="435"/>
      <c r="T362" s="435"/>
      <c r="U362" s="448">
        <f>P362+1</f>
        <v>45994</v>
      </c>
      <c r="V362" s="435"/>
      <c r="W362" s="435"/>
      <c r="X362" s="435"/>
      <c r="Y362" s="435"/>
      <c r="Z362" s="448">
        <f>U362+1</f>
        <v>45995</v>
      </c>
      <c r="AA362" s="435"/>
      <c r="AB362" s="435"/>
      <c r="AC362" s="435"/>
      <c r="AD362" s="435"/>
      <c r="AE362" s="448">
        <f>Z362+1</f>
        <v>45996</v>
      </c>
      <c r="AF362" s="435"/>
      <c r="AG362" s="435"/>
      <c r="AH362" s="435"/>
      <c r="AI362" s="435"/>
      <c r="AJ362" s="448">
        <f>AE362+1</f>
        <v>45997</v>
      </c>
      <c r="AK362" s="435"/>
      <c r="AL362" s="435"/>
      <c r="AM362" s="435"/>
      <c r="AN362" s="435"/>
      <c r="AO362" s="448">
        <f>AJ362+1</f>
        <v>45998</v>
      </c>
      <c r="AP362" s="435"/>
      <c r="AQ362" s="435"/>
      <c r="AR362" s="435"/>
      <c r="AS362" s="435"/>
      <c r="AT362" s="448">
        <f>AO362+1</f>
        <v>45999</v>
      </c>
      <c r="AU362" s="435"/>
      <c r="AV362" s="435"/>
      <c r="AW362" s="435"/>
      <c r="AX362" s="435"/>
    </row>
    <row r="363" spans="2:50" ht="15.75">
      <c r="B363" s="445"/>
      <c r="C363" s="445"/>
      <c r="D363" s="445"/>
      <c r="E363" s="445"/>
      <c r="F363" s="445"/>
      <c r="G363" s="445"/>
      <c r="H363" s="445"/>
      <c r="I363" s="151"/>
      <c r="J363" s="151"/>
      <c r="K363" s="151"/>
      <c r="L363" s="151"/>
      <c r="M363" s="151"/>
      <c r="N363" s="433"/>
      <c r="O363" s="447"/>
      <c r="P363" s="448" t="s">
        <v>120</v>
      </c>
      <c r="Q363" s="435"/>
      <c r="R363" s="435"/>
      <c r="S363" s="435"/>
      <c r="T363" s="435"/>
      <c r="U363" s="448" t="s">
        <v>114</v>
      </c>
      <c r="V363" s="435"/>
      <c r="W363" s="435"/>
      <c r="X363" s="435"/>
      <c r="Y363" s="435"/>
      <c r="Z363" s="448" t="s">
        <v>115</v>
      </c>
      <c r="AA363" s="435"/>
      <c r="AB363" s="435"/>
      <c r="AC363" s="435"/>
      <c r="AD363" s="435"/>
      <c r="AE363" s="448" t="s">
        <v>116</v>
      </c>
      <c r="AF363" s="435"/>
      <c r="AG363" s="435"/>
      <c r="AH363" s="435"/>
      <c r="AI363" s="435"/>
      <c r="AJ363" s="448" t="s">
        <v>117</v>
      </c>
      <c r="AK363" s="435"/>
      <c r="AL363" s="435"/>
      <c r="AM363" s="435"/>
      <c r="AN363" s="435"/>
      <c r="AO363" s="448" t="s">
        <v>118</v>
      </c>
      <c r="AP363" s="435"/>
      <c r="AQ363" s="435"/>
      <c r="AR363" s="435"/>
      <c r="AS363" s="435"/>
      <c r="AT363" s="448" t="s">
        <v>119</v>
      </c>
      <c r="AU363" s="435"/>
      <c r="AV363" s="435"/>
      <c r="AW363" s="435"/>
      <c r="AX363" s="435"/>
    </row>
    <row r="364" spans="2:50">
      <c r="B364" s="433" t="s">
        <v>155</v>
      </c>
      <c r="C364" s="433" t="s">
        <v>147</v>
      </c>
      <c r="D364" s="433"/>
      <c r="E364" s="433" t="s">
        <v>149</v>
      </c>
      <c r="F364" s="433"/>
      <c r="G364" s="433"/>
      <c r="H364" s="440" t="s">
        <v>156</v>
      </c>
      <c r="I364" s="434" t="s">
        <v>225</v>
      </c>
      <c r="J364" s="434"/>
      <c r="K364" s="434"/>
      <c r="L364" s="434" t="s">
        <v>156</v>
      </c>
      <c r="M364" s="434" t="s">
        <v>168</v>
      </c>
      <c r="N364" s="433"/>
      <c r="O364" s="433" t="s">
        <v>158</v>
      </c>
      <c r="P364" s="430" t="s">
        <v>152</v>
      </c>
      <c r="Q364" s="431"/>
      <c r="R364" s="431"/>
      <c r="S364" s="432"/>
      <c r="T364" s="433" t="s">
        <v>156</v>
      </c>
      <c r="U364" s="430" t="s">
        <v>152</v>
      </c>
      <c r="V364" s="431"/>
      <c r="W364" s="431"/>
      <c r="X364" s="432"/>
      <c r="Y364" s="433" t="s">
        <v>156</v>
      </c>
      <c r="Z364" s="430" t="s">
        <v>152</v>
      </c>
      <c r="AA364" s="431"/>
      <c r="AB364" s="431"/>
      <c r="AC364" s="432"/>
      <c r="AD364" s="433" t="s">
        <v>156</v>
      </c>
      <c r="AE364" s="430" t="s">
        <v>152</v>
      </c>
      <c r="AF364" s="431"/>
      <c r="AG364" s="431"/>
      <c r="AH364" s="432"/>
      <c r="AI364" s="433" t="s">
        <v>156</v>
      </c>
      <c r="AJ364" s="430" t="s">
        <v>152</v>
      </c>
      <c r="AK364" s="431"/>
      <c r="AL364" s="431"/>
      <c r="AM364" s="432"/>
      <c r="AN364" s="433" t="s">
        <v>156</v>
      </c>
      <c r="AO364" s="430" t="s">
        <v>152</v>
      </c>
      <c r="AP364" s="431"/>
      <c r="AQ364" s="431"/>
      <c r="AR364" s="432"/>
      <c r="AS364" s="433" t="s">
        <v>156</v>
      </c>
      <c r="AT364" s="430" t="s">
        <v>152</v>
      </c>
      <c r="AU364" s="431"/>
      <c r="AV364" s="431"/>
      <c r="AW364" s="432"/>
      <c r="AX364" s="433" t="s">
        <v>156</v>
      </c>
    </row>
    <row r="365" spans="2:50">
      <c r="B365" s="433"/>
      <c r="C365" s="433"/>
      <c r="D365" s="433"/>
      <c r="E365" s="433" t="s">
        <v>148</v>
      </c>
      <c r="F365" s="433"/>
      <c r="G365" s="433"/>
      <c r="H365" s="441"/>
      <c r="I365" s="434" t="s">
        <v>148</v>
      </c>
      <c r="J365" s="434"/>
      <c r="K365" s="434"/>
      <c r="L365" s="434"/>
      <c r="M365" s="434"/>
      <c r="N365" s="433"/>
      <c r="O365" s="433"/>
      <c r="P365" s="430" t="s">
        <v>153</v>
      </c>
      <c r="Q365" s="431"/>
      <c r="R365" s="431"/>
      <c r="S365" s="432"/>
      <c r="T365" s="433"/>
      <c r="U365" s="430" t="s">
        <v>153</v>
      </c>
      <c r="V365" s="431"/>
      <c r="W365" s="431"/>
      <c r="X365" s="432"/>
      <c r="Y365" s="433"/>
      <c r="Z365" s="430" t="s">
        <v>153</v>
      </c>
      <c r="AA365" s="431"/>
      <c r="AB365" s="431"/>
      <c r="AC365" s="432"/>
      <c r="AD365" s="433"/>
      <c r="AE365" s="430" t="s">
        <v>153</v>
      </c>
      <c r="AF365" s="431"/>
      <c r="AG365" s="431"/>
      <c r="AH365" s="432"/>
      <c r="AI365" s="433"/>
      <c r="AJ365" s="430" t="s">
        <v>153</v>
      </c>
      <c r="AK365" s="431"/>
      <c r="AL365" s="431"/>
      <c r="AM365" s="432"/>
      <c r="AN365" s="433"/>
      <c r="AO365" s="430" t="s">
        <v>153</v>
      </c>
      <c r="AP365" s="431"/>
      <c r="AQ365" s="431"/>
      <c r="AR365" s="432"/>
      <c r="AS365" s="433"/>
      <c r="AT365" s="430" t="s">
        <v>153</v>
      </c>
      <c r="AU365" s="431"/>
      <c r="AV365" s="431"/>
      <c r="AW365" s="432"/>
      <c r="AX365" s="433"/>
    </row>
    <row r="366" spans="2:50">
      <c r="B366" s="433"/>
      <c r="C366" s="433"/>
      <c r="D366" s="433"/>
      <c r="E366" s="94" t="s">
        <v>150</v>
      </c>
      <c r="F366" s="94" t="s">
        <v>151</v>
      </c>
      <c r="G366" s="94" t="s">
        <v>154</v>
      </c>
      <c r="H366" s="442"/>
      <c r="I366" s="153" t="s">
        <v>150</v>
      </c>
      <c r="J366" s="153" t="s">
        <v>151</v>
      </c>
      <c r="K366" s="153" t="s">
        <v>154</v>
      </c>
      <c r="L366" s="434"/>
      <c r="M366" s="434"/>
      <c r="N366" s="433"/>
      <c r="O366" s="433"/>
      <c r="P366" s="94" t="s">
        <v>150</v>
      </c>
      <c r="Q366" s="94" t="s">
        <v>151</v>
      </c>
      <c r="R366" s="94" t="s">
        <v>154</v>
      </c>
      <c r="S366" s="94" t="s">
        <v>168</v>
      </c>
      <c r="T366" s="433"/>
      <c r="U366" s="94" t="s">
        <v>150</v>
      </c>
      <c r="V366" s="94" t="s">
        <v>151</v>
      </c>
      <c r="W366" s="94" t="s">
        <v>154</v>
      </c>
      <c r="X366" s="94" t="s">
        <v>168</v>
      </c>
      <c r="Y366" s="433"/>
      <c r="Z366" s="94" t="s">
        <v>150</v>
      </c>
      <c r="AA366" s="94" t="s">
        <v>151</v>
      </c>
      <c r="AB366" s="94" t="s">
        <v>154</v>
      </c>
      <c r="AC366" s="94" t="s">
        <v>168</v>
      </c>
      <c r="AD366" s="43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3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3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3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33"/>
    </row>
    <row r="367" spans="2:50">
      <c r="B367" s="435" t="s">
        <v>235</v>
      </c>
      <c r="C367" s="95">
        <f>C347</f>
        <v>1</v>
      </c>
      <c r="D367" s="95" t="s">
        <v>443</v>
      </c>
      <c r="E367" s="95">
        <v>10</v>
      </c>
      <c r="F367" s="95">
        <v>3000</v>
      </c>
      <c r="G367" s="178">
        <f t="shared" ref="G367:G376" si="385">F367/E367</f>
        <v>300</v>
      </c>
      <c r="H367" s="457">
        <f>AVERAGE(G367:G381)</f>
        <v>299.55128205128204</v>
      </c>
      <c r="I367" s="154">
        <f t="shared" ref="I367:I369" si="386">IFERROR(AVERAGE(P367,U367,Z367,AE367,AJ367,AO367,AT367),"")</f>
        <v>10</v>
      </c>
      <c r="J367" s="154">
        <f t="shared" ref="J367:J369" si="387">IFERROR(AVERAGE(Q367,V367,AA367,AF367,AK367,AP367,AU367),"")</f>
        <v>2870.0137942670822</v>
      </c>
      <c r="K367" s="155">
        <f t="shared" ref="K367:K369" si="388">IFERROR(AVERAGE(R367,W367,AB367,AG367,AL367,AQ367,AV367),"")</f>
        <v>287.00137942670824</v>
      </c>
      <c r="L367" s="449">
        <f>IFERROR(AVERAGE(K367:K381),"-")</f>
        <v>287.24521850468795</v>
      </c>
      <c r="M367" s="154">
        <f>IFERROR(RANK(K367, K$367:K$381),"")</f>
        <v>8</v>
      </c>
      <c r="N367" s="433"/>
      <c r="O367" s="433"/>
      <c r="P367" s="95">
        <v>10</v>
      </c>
      <c r="Q367" s="178">
        <v>2874.6061643835615</v>
      </c>
      <c r="R367" s="178">
        <f>IFERROR(Q367/P367,"")</f>
        <v>287.46061643835617</v>
      </c>
      <c r="S367" s="95">
        <f>IFERROR(RANK(R367, R$367:R$381),"")</f>
        <v>6</v>
      </c>
      <c r="T367" s="436">
        <f>AVERAGE(R367:R381)</f>
        <v>286.51381974639708</v>
      </c>
      <c r="U367" s="95">
        <v>10</v>
      </c>
      <c r="V367" s="178">
        <v>2871.2728310502275</v>
      </c>
      <c r="W367" s="178">
        <f>IFERROR(V367/U367,"")</f>
        <v>287.12728310502274</v>
      </c>
      <c r="X367" s="95">
        <f>IFERROR(RANK(W367, W$367:W$381),"")</f>
        <v>6</v>
      </c>
      <c r="Y367" s="436">
        <f>AVERAGE(W367:W381)</f>
        <v>287.25348538321293</v>
      </c>
      <c r="Z367" s="95">
        <v>10</v>
      </c>
      <c r="AA367" s="178">
        <v>2866.1194029850731</v>
      </c>
      <c r="AB367" s="178">
        <f>IFERROR(AA367/Z367,"")</f>
        <v>286.61194029850731</v>
      </c>
      <c r="AC367" s="95">
        <f>IFERROR(RANK(AB367, AB$367:AB$381),"")</f>
        <v>8</v>
      </c>
      <c r="AD367" s="436">
        <f>AVERAGE(AB367:AB381)</f>
        <v>287.06571947815814</v>
      </c>
      <c r="AE367" s="95">
        <v>10</v>
      </c>
      <c r="AF367" s="178">
        <v>2870.9243697479001</v>
      </c>
      <c r="AG367" s="178">
        <f>IFERROR(AF367/AE367,"")</f>
        <v>287.09243697479002</v>
      </c>
      <c r="AH367" s="95">
        <f>IFERROR(RANK(AG367, AG$367:AG$381),"")</f>
        <v>6</v>
      </c>
      <c r="AI367" s="436">
        <f>AVERAGE(AG367:AG381)</f>
        <v>288.07200876948036</v>
      </c>
      <c r="AJ367" s="95">
        <v>10</v>
      </c>
      <c r="AK367" s="178">
        <v>2870.4761904761908</v>
      </c>
      <c r="AL367" s="178">
        <f>IFERROR(AK367/AJ367,"")</f>
        <v>287.04761904761909</v>
      </c>
      <c r="AM367" s="95">
        <f>IFERROR(RANK(AL367, AL$367:AL$381),"")</f>
        <v>8</v>
      </c>
      <c r="AN367" s="436">
        <f>AVERAGE(AL367:AL381)</f>
        <v>288.30928032536582</v>
      </c>
      <c r="AO367" s="95">
        <v>10</v>
      </c>
      <c r="AP367" s="178">
        <v>2866.9128654144902</v>
      </c>
      <c r="AQ367" s="178">
        <f>IFERROR(AP367/AO367,"")</f>
        <v>286.69128654144902</v>
      </c>
      <c r="AR367" s="95">
        <f>IFERROR(RANK(AQ367, AQ$367:AQ$381),"")</f>
        <v>8</v>
      </c>
      <c r="AS367" s="436">
        <f>AVERAGE(AQ367:AQ381)</f>
        <v>286.99789704048072</v>
      </c>
      <c r="AT367" s="95">
        <v>10</v>
      </c>
      <c r="AU367" s="178">
        <v>2869.784735812133</v>
      </c>
      <c r="AV367" s="178">
        <f>IFERROR(AU367/AT367,"")</f>
        <v>286.97847358121328</v>
      </c>
      <c r="AW367" s="95">
        <f>IFERROR(RANK(AV367, AV$367:AV$381),"")</f>
        <v>6</v>
      </c>
      <c r="AX367" s="436">
        <f>AVERAGE(AV367:AV381)</f>
        <v>286.50431878972068</v>
      </c>
    </row>
    <row r="368" spans="2:50">
      <c r="B368" s="435"/>
      <c r="C368" s="95">
        <f t="shared" ref="C368:C381" si="389">C348</f>
        <v>2</v>
      </c>
      <c r="D368" s="95" t="s">
        <v>444</v>
      </c>
      <c r="E368" s="95">
        <v>10</v>
      </c>
      <c r="F368" s="95">
        <v>3000</v>
      </c>
      <c r="G368" s="178">
        <f t="shared" si="385"/>
        <v>300</v>
      </c>
      <c r="H368" s="458"/>
      <c r="I368" s="154">
        <f t="shared" si="386"/>
        <v>10</v>
      </c>
      <c r="J368" s="154">
        <f t="shared" si="387"/>
        <v>2863.8156039934761</v>
      </c>
      <c r="K368" s="155">
        <f t="shared" si="388"/>
        <v>286.38156039934762</v>
      </c>
      <c r="L368" s="449"/>
      <c r="M368" s="154">
        <f t="shared" ref="M368:M381" si="390">IFERROR(RANK(K368, K$367:K$381),"")</f>
        <v>9</v>
      </c>
      <c r="N368" s="433"/>
      <c r="O368" s="433"/>
      <c r="P368" s="95">
        <v>10</v>
      </c>
      <c r="Q368" s="178">
        <v>2865.3781512605042</v>
      </c>
      <c r="R368" s="178">
        <f t="shared" ref="R368:R381" si="391">IFERROR(Q368/P368,"")</f>
        <v>286.53781512605042</v>
      </c>
      <c r="S368" s="95">
        <f t="shared" ref="S368:S381" si="392">IFERROR(RANK(R368, R$367:R$381),"")</f>
        <v>9</v>
      </c>
      <c r="T368" s="436"/>
      <c r="U368" s="95">
        <v>10</v>
      </c>
      <c r="V368" s="178">
        <v>2858.6086956521735</v>
      </c>
      <c r="W368" s="178">
        <f t="shared" ref="W368:W381" si="393">IFERROR(V368/U368,"")</f>
        <v>285.86086956521734</v>
      </c>
      <c r="X368" s="95">
        <f t="shared" ref="X368:X381" si="394">IFERROR(RANK(W368, W$367:W$381),"")</f>
        <v>9</v>
      </c>
      <c r="Y368" s="436"/>
      <c r="Z368" s="95">
        <v>10</v>
      </c>
      <c r="AA368" s="178">
        <v>2870.086956521739</v>
      </c>
      <c r="AB368" s="178">
        <f t="shared" ref="AB368:AB381" si="395">IFERROR(AA368/Z368,"")</f>
        <v>287.00869565217391</v>
      </c>
      <c r="AC368" s="95">
        <f t="shared" ref="AC368:AC381" si="396">IFERROR(RANK(AB368, AB$367:AB$381),"")</f>
        <v>7</v>
      </c>
      <c r="AD368" s="436"/>
      <c r="AE368" s="95">
        <v>10</v>
      </c>
      <c r="AF368" s="178">
        <v>2858.2978723404249</v>
      </c>
      <c r="AG368" s="178">
        <f t="shared" ref="AG368:AG381" si="397">IFERROR(AF368/AE368,"")</f>
        <v>285.8297872340425</v>
      </c>
      <c r="AH368" s="95">
        <f t="shared" ref="AH368:AH381" si="398">IFERROR(RANK(AG368, AG$367:AG$381),"")</f>
        <v>9</v>
      </c>
      <c r="AI368" s="436"/>
      <c r="AJ368" s="95">
        <v>10</v>
      </c>
      <c r="AK368" s="178">
        <v>2868.4848484848485</v>
      </c>
      <c r="AL368" s="178">
        <f t="shared" ref="AL368:AL381" si="399">IFERROR(AK368/AJ368,"")</f>
        <v>286.84848484848487</v>
      </c>
      <c r="AM368" s="95">
        <f t="shared" ref="AM368:AM381" si="400">IFERROR(RANK(AL368, AL$367:AL$381),"")</f>
        <v>9</v>
      </c>
      <c r="AN368" s="436"/>
      <c r="AO368" s="95">
        <v>10</v>
      </c>
      <c r="AP368" s="178">
        <v>2857.1641791044781</v>
      </c>
      <c r="AQ368" s="178">
        <f t="shared" ref="AQ368:AQ381" si="401">IFERROR(AP368/AO368,"")</f>
        <v>285.71641791044783</v>
      </c>
      <c r="AR368" s="95">
        <f t="shared" ref="AR368:AR381" si="402">IFERROR(RANK(AQ368, AQ$367:AQ$381),"")</f>
        <v>9</v>
      </c>
      <c r="AS368" s="436"/>
      <c r="AT368" s="95">
        <v>10</v>
      </c>
      <c r="AU368" s="178">
        <v>2868.688524590164</v>
      </c>
      <c r="AV368" s="178">
        <f t="shared" ref="AV368:AV381" si="403">IFERROR(AU368/AT368,"")</f>
        <v>286.86885245901641</v>
      </c>
      <c r="AW368" s="95">
        <f t="shared" ref="AW368:AW381" si="404">IFERROR(RANK(AV368, AV$367:AV$381),"")</f>
        <v>7</v>
      </c>
      <c r="AX368" s="436"/>
    </row>
    <row r="369" spans="2:50">
      <c r="B369" s="435"/>
      <c r="C369" s="95">
        <f t="shared" si="389"/>
        <v>3</v>
      </c>
      <c r="D369" s="95" t="s">
        <v>445</v>
      </c>
      <c r="E369" s="95">
        <v>10</v>
      </c>
      <c r="F369" s="95">
        <v>3000</v>
      </c>
      <c r="G369" s="178">
        <f t="shared" si="385"/>
        <v>300</v>
      </c>
      <c r="H369" s="458"/>
      <c r="I369" s="154">
        <f t="shared" si="386"/>
        <v>10</v>
      </c>
      <c r="J369" s="154">
        <f t="shared" si="387"/>
        <v>2874.0806414130848</v>
      </c>
      <c r="K369" s="155">
        <f t="shared" si="388"/>
        <v>287.40806414130844</v>
      </c>
      <c r="L369" s="449"/>
      <c r="M369" s="154">
        <f t="shared" si="390"/>
        <v>7</v>
      </c>
      <c r="N369" s="433"/>
      <c r="O369" s="433"/>
      <c r="P369" s="95">
        <v>10</v>
      </c>
      <c r="Q369" s="178">
        <v>2871</v>
      </c>
      <c r="R369" s="178">
        <f t="shared" si="391"/>
        <v>287.10000000000002</v>
      </c>
      <c r="S369" s="95">
        <f t="shared" si="392"/>
        <v>7</v>
      </c>
      <c r="T369" s="436"/>
      <c r="U369" s="95">
        <v>10</v>
      </c>
      <c r="V369" s="178">
        <v>2865.3191489361693</v>
      </c>
      <c r="W369" s="178">
        <f t="shared" si="393"/>
        <v>286.53191489361694</v>
      </c>
      <c r="X369" s="95">
        <f t="shared" si="394"/>
        <v>7</v>
      </c>
      <c r="Y369" s="436"/>
      <c r="Z369" s="95">
        <v>10</v>
      </c>
      <c r="AA369" s="178">
        <v>2882.790697674418</v>
      </c>
      <c r="AB369" s="178">
        <f t="shared" si="395"/>
        <v>288.2790697674418</v>
      </c>
      <c r="AC369" s="95">
        <f t="shared" si="396"/>
        <v>5</v>
      </c>
      <c r="AD369" s="436"/>
      <c r="AE369" s="95">
        <v>10</v>
      </c>
      <c r="AF369" s="178">
        <v>2876.0526315789484</v>
      </c>
      <c r="AG369" s="178">
        <f t="shared" si="397"/>
        <v>287.60526315789485</v>
      </c>
      <c r="AH369" s="95">
        <f t="shared" si="398"/>
        <v>5</v>
      </c>
      <c r="AI369" s="436"/>
      <c r="AJ369" s="95">
        <v>10</v>
      </c>
      <c r="AK369" s="178">
        <v>2877.0731707317063</v>
      </c>
      <c r="AL369" s="178">
        <f t="shared" si="399"/>
        <v>287.70731707317066</v>
      </c>
      <c r="AM369" s="95">
        <f t="shared" si="400"/>
        <v>7</v>
      </c>
      <c r="AN369" s="436"/>
      <c r="AO369" s="95">
        <v>10</v>
      </c>
      <c r="AP369" s="178">
        <v>2875.4716981132069</v>
      </c>
      <c r="AQ369" s="178">
        <f t="shared" si="401"/>
        <v>287.54716981132071</v>
      </c>
      <c r="AR369" s="95">
        <f t="shared" si="402"/>
        <v>7</v>
      </c>
      <c r="AS369" s="436"/>
      <c r="AT369" s="95">
        <v>10</v>
      </c>
      <c r="AU369" s="178">
        <v>2870.8571428571431</v>
      </c>
      <c r="AV369" s="178">
        <f t="shared" si="403"/>
        <v>287.08571428571429</v>
      </c>
      <c r="AW369" s="95">
        <f t="shared" si="404"/>
        <v>5</v>
      </c>
      <c r="AX369" s="436"/>
    </row>
    <row r="370" spans="2:50">
      <c r="B370" s="435"/>
      <c r="C370" s="95">
        <f t="shared" si="389"/>
        <v>4</v>
      </c>
      <c r="D370" s="95" t="s">
        <v>448</v>
      </c>
      <c r="E370" s="95">
        <v>9</v>
      </c>
      <c r="F370" s="95">
        <v>3000</v>
      </c>
      <c r="G370" s="178">
        <f t="shared" si="385"/>
        <v>333.33333333333331</v>
      </c>
      <c r="H370" s="458"/>
      <c r="I370" s="154">
        <f>IFERROR(AVERAGE(P370,U370,Z370,AE370,AJ370,AO370,AT370),"")</f>
        <v>9</v>
      </c>
      <c r="J370" s="154">
        <f>IFERROR(AVERAGE(Q370,V370,AA370,AF370,AK370,AP370,AU370),"")</f>
        <v>2880.4724063315766</v>
      </c>
      <c r="K370" s="155">
        <f>IFERROR(AVERAGE(R370,W370,AB370,AG370,AL370,AQ370,AV370),"")</f>
        <v>320.05248959239736</v>
      </c>
      <c r="L370" s="449"/>
      <c r="M370" s="154">
        <f t="shared" si="390"/>
        <v>3</v>
      </c>
      <c r="N370" s="433"/>
      <c r="O370" s="433"/>
      <c r="P370" s="95">
        <v>9</v>
      </c>
      <c r="Q370" s="178">
        <v>2853.3333333333326</v>
      </c>
      <c r="R370" s="178">
        <f t="shared" si="391"/>
        <v>317.03703703703695</v>
      </c>
      <c r="S370" s="95">
        <f t="shared" si="392"/>
        <v>3</v>
      </c>
      <c r="T370" s="436"/>
      <c r="U370" s="95">
        <v>9</v>
      </c>
      <c r="V370" s="178">
        <v>2872.3809523809514</v>
      </c>
      <c r="W370" s="178">
        <f t="shared" si="393"/>
        <v>319.15343915343902</v>
      </c>
      <c r="X370" s="95">
        <f t="shared" si="394"/>
        <v>3</v>
      </c>
      <c r="Y370" s="436"/>
      <c r="Z370" s="95">
        <v>9</v>
      </c>
      <c r="AA370" s="178">
        <v>2902.7586206896535</v>
      </c>
      <c r="AB370" s="178">
        <f t="shared" si="395"/>
        <v>322.52873563218373</v>
      </c>
      <c r="AC370" s="95">
        <f t="shared" si="396"/>
        <v>2</v>
      </c>
      <c r="AD370" s="436"/>
      <c r="AE370" s="95">
        <v>9</v>
      </c>
      <c r="AF370" s="178">
        <v>2865.3061224489802</v>
      </c>
      <c r="AG370" s="178">
        <f t="shared" si="397"/>
        <v>318.3673469387756</v>
      </c>
      <c r="AH370" s="95">
        <f t="shared" si="398"/>
        <v>3</v>
      </c>
      <c r="AI370" s="436"/>
      <c r="AJ370" s="95">
        <v>9</v>
      </c>
      <c r="AK370" s="178">
        <v>2899.6363636363653</v>
      </c>
      <c r="AL370" s="178">
        <f t="shared" si="399"/>
        <v>322.18181818181836</v>
      </c>
      <c r="AM370" s="95">
        <f t="shared" si="400"/>
        <v>3</v>
      </c>
      <c r="AN370" s="436"/>
      <c r="AO370" s="95">
        <v>9</v>
      </c>
      <c r="AP370" s="178">
        <v>2882.727272727273</v>
      </c>
      <c r="AQ370" s="178">
        <f t="shared" si="401"/>
        <v>320.30303030303031</v>
      </c>
      <c r="AR370" s="95">
        <f t="shared" si="402"/>
        <v>2</v>
      </c>
      <c r="AS370" s="436"/>
      <c r="AT370" s="95">
        <v>9</v>
      </c>
      <c r="AU370" s="178">
        <v>2887.1641791044776</v>
      </c>
      <c r="AV370" s="178">
        <f t="shared" si="403"/>
        <v>320.79601990049753</v>
      </c>
      <c r="AW370" s="95">
        <f t="shared" si="404"/>
        <v>2</v>
      </c>
      <c r="AX370" s="436"/>
    </row>
    <row r="371" spans="2:50">
      <c r="B371" s="435"/>
      <c r="C371" s="95">
        <f t="shared" si="389"/>
        <v>5</v>
      </c>
      <c r="D371" s="95" t="s">
        <v>449</v>
      </c>
      <c r="E371" s="95">
        <v>10</v>
      </c>
      <c r="F371" s="95">
        <v>3000</v>
      </c>
      <c r="G371" s="178">
        <f t="shared" si="385"/>
        <v>300</v>
      </c>
      <c r="H371" s="458"/>
      <c r="I371" s="154">
        <f t="shared" ref="I371:I381" si="405">IFERROR(AVERAGE(P371,U371,Z371,AE371,AJ371,AO371,AT371),"")</f>
        <v>10</v>
      </c>
      <c r="J371" s="154">
        <f t="shared" ref="J371:J381" si="406">IFERROR(AVERAGE(Q371,V371,AA371,AF371,AK371,AP371,AU371),"")</f>
        <v>2883.8908550484143</v>
      </c>
      <c r="K371" s="155">
        <f t="shared" ref="K371:K381" si="407">IFERROR(AVERAGE(R371,W371,AB371,AG371,AL371,AQ371,AV371),"")</f>
        <v>288.38908550484143</v>
      </c>
      <c r="L371" s="449"/>
      <c r="M371" s="154">
        <f t="shared" si="390"/>
        <v>4</v>
      </c>
      <c r="N371" s="433"/>
      <c r="O371" s="433"/>
      <c r="P371" s="95">
        <v>10</v>
      </c>
      <c r="Q371" s="178">
        <v>2866.9999999999986</v>
      </c>
      <c r="R371" s="178">
        <f t="shared" si="391"/>
        <v>286.69999999999987</v>
      </c>
      <c r="S371" s="95">
        <f t="shared" si="392"/>
        <v>8</v>
      </c>
      <c r="T371" s="436"/>
      <c r="U371" s="95">
        <v>10</v>
      </c>
      <c r="V371" s="178">
        <v>2887.2413793103433</v>
      </c>
      <c r="W371" s="178">
        <f t="shared" si="393"/>
        <v>288.72413793103431</v>
      </c>
      <c r="X371" s="95">
        <f t="shared" si="394"/>
        <v>4</v>
      </c>
      <c r="Y371" s="436"/>
      <c r="Z371" s="95">
        <v>10</v>
      </c>
      <c r="AA371" s="178">
        <v>2859.2727272727288</v>
      </c>
      <c r="AB371" s="178">
        <f t="shared" si="395"/>
        <v>285.92727272727291</v>
      </c>
      <c r="AC371" s="95">
        <f t="shared" si="396"/>
        <v>9</v>
      </c>
      <c r="AD371" s="436"/>
      <c r="AE371" s="95">
        <v>10</v>
      </c>
      <c r="AF371" s="178">
        <v>2912.727272727273</v>
      </c>
      <c r="AG371" s="178">
        <f t="shared" si="397"/>
        <v>291.27272727272731</v>
      </c>
      <c r="AH371" s="95">
        <f t="shared" si="398"/>
        <v>4</v>
      </c>
      <c r="AI371" s="436"/>
      <c r="AJ371" s="95">
        <v>10</v>
      </c>
      <c r="AK371" s="178">
        <v>2908.8000000000006</v>
      </c>
      <c r="AL371" s="178">
        <f t="shared" si="399"/>
        <v>290.88000000000005</v>
      </c>
      <c r="AM371" s="95">
        <f t="shared" si="400"/>
        <v>4</v>
      </c>
      <c r="AN371" s="436"/>
      <c r="AO371" s="95">
        <v>10</v>
      </c>
      <c r="AP371" s="178">
        <v>2876.1290322580635</v>
      </c>
      <c r="AQ371" s="178">
        <f t="shared" si="401"/>
        <v>287.61290322580635</v>
      </c>
      <c r="AR371" s="95">
        <f t="shared" si="402"/>
        <v>5</v>
      </c>
      <c r="AS371" s="436"/>
      <c r="AT371" s="95">
        <v>10</v>
      </c>
      <c r="AU371" s="178">
        <v>2876.065573770491</v>
      </c>
      <c r="AV371" s="178">
        <f t="shared" si="403"/>
        <v>287.60655737704911</v>
      </c>
      <c r="AW371" s="95">
        <f t="shared" si="404"/>
        <v>4</v>
      </c>
      <c r="AX371" s="436"/>
    </row>
    <row r="372" spans="2:50">
      <c r="B372" s="435"/>
      <c r="C372" s="95">
        <f t="shared" si="389"/>
        <v>6</v>
      </c>
      <c r="D372" s="95" t="s">
        <v>633</v>
      </c>
      <c r="E372" s="95">
        <v>9</v>
      </c>
      <c r="F372" s="95">
        <v>3000</v>
      </c>
      <c r="G372" s="178">
        <f t="shared" si="385"/>
        <v>333.33333333333331</v>
      </c>
      <c r="H372" s="458"/>
      <c r="I372" s="154">
        <f t="shared" si="405"/>
        <v>9</v>
      </c>
      <c r="J372" s="154">
        <f t="shared" si="406"/>
        <v>2897.6489260286003</v>
      </c>
      <c r="K372" s="155">
        <f t="shared" si="407"/>
        <v>321.96099178095562</v>
      </c>
      <c r="L372" s="449"/>
      <c r="M372" s="154">
        <f t="shared" si="390"/>
        <v>2</v>
      </c>
      <c r="N372" s="433"/>
      <c r="O372" s="433"/>
      <c r="P372" s="95">
        <v>9</v>
      </c>
      <c r="Q372" s="178">
        <v>2860.0000000000014</v>
      </c>
      <c r="R372" s="178">
        <f t="shared" si="391"/>
        <v>317.77777777777794</v>
      </c>
      <c r="S372" s="95">
        <f t="shared" si="392"/>
        <v>2</v>
      </c>
      <c r="T372" s="436"/>
      <c r="U372" s="95">
        <v>9</v>
      </c>
      <c r="V372" s="178">
        <v>2946.9230769230785</v>
      </c>
      <c r="W372" s="178">
        <f t="shared" si="393"/>
        <v>327.43589743589763</v>
      </c>
      <c r="X372" s="95">
        <f t="shared" si="394"/>
        <v>2</v>
      </c>
      <c r="Y372" s="436"/>
      <c r="Z372" s="95">
        <v>9</v>
      </c>
      <c r="AA372" s="178">
        <v>2861.5384615384633</v>
      </c>
      <c r="AB372" s="178">
        <f t="shared" si="395"/>
        <v>317.94871794871813</v>
      </c>
      <c r="AC372" s="95">
        <f t="shared" si="396"/>
        <v>3</v>
      </c>
      <c r="AD372" s="436"/>
      <c r="AE372" s="95">
        <v>9</v>
      </c>
      <c r="AF372" s="178">
        <v>2977.8947368421032</v>
      </c>
      <c r="AG372" s="178">
        <f t="shared" si="397"/>
        <v>330.87719298245588</v>
      </c>
      <c r="AH372" s="95">
        <f t="shared" si="398"/>
        <v>2</v>
      </c>
      <c r="AI372" s="436"/>
      <c r="AJ372" s="95">
        <v>9</v>
      </c>
      <c r="AK372" s="178">
        <v>2904.0000000000009</v>
      </c>
      <c r="AL372" s="178">
        <f t="shared" si="399"/>
        <v>322.66666666666674</v>
      </c>
      <c r="AM372" s="95">
        <f t="shared" si="400"/>
        <v>2</v>
      </c>
      <c r="AN372" s="436"/>
      <c r="AO372" s="95">
        <v>9</v>
      </c>
      <c r="AP372" s="178">
        <v>2865.6000000000008</v>
      </c>
      <c r="AQ372" s="178">
        <f t="shared" si="401"/>
        <v>318.40000000000009</v>
      </c>
      <c r="AR372" s="95">
        <f t="shared" si="402"/>
        <v>3</v>
      </c>
      <c r="AS372" s="436"/>
      <c r="AT372" s="95">
        <v>9</v>
      </c>
      <c r="AU372" s="178">
        <v>2867.5862068965539</v>
      </c>
      <c r="AV372" s="178">
        <f t="shared" si="403"/>
        <v>318.62068965517267</v>
      </c>
      <c r="AW372" s="95">
        <f t="shared" si="404"/>
        <v>3</v>
      </c>
      <c r="AX372" s="436"/>
    </row>
    <row r="373" spans="2:50">
      <c r="B373" s="435"/>
      <c r="C373" s="95">
        <f t="shared" si="389"/>
        <v>7</v>
      </c>
      <c r="D373" s="95" t="s">
        <v>794</v>
      </c>
      <c r="E373" s="95">
        <v>10</v>
      </c>
      <c r="F373" s="95">
        <v>3000</v>
      </c>
      <c r="G373" s="178">
        <f t="shared" si="385"/>
        <v>300</v>
      </c>
      <c r="H373" s="458"/>
      <c r="I373" s="154">
        <f t="shared" si="405"/>
        <v>10</v>
      </c>
      <c r="J373" s="154">
        <f t="shared" si="406"/>
        <v>2878.0458892371544</v>
      </c>
      <c r="K373" s="155">
        <f t="shared" si="407"/>
        <v>287.80458892371541</v>
      </c>
      <c r="L373" s="449"/>
      <c r="M373" s="154">
        <f t="shared" si="390"/>
        <v>5</v>
      </c>
      <c r="N373" s="433"/>
      <c r="O373" s="433"/>
      <c r="P373" s="95">
        <v>10</v>
      </c>
      <c r="Q373" s="178">
        <v>2887.6595744680853</v>
      </c>
      <c r="R373" s="178">
        <f t="shared" si="391"/>
        <v>288.76595744680856</v>
      </c>
      <c r="S373" s="95">
        <f t="shared" si="392"/>
        <v>5</v>
      </c>
      <c r="T373" s="436"/>
      <c r="U373" s="95">
        <v>10</v>
      </c>
      <c r="V373" s="178">
        <v>2865.3061224489802</v>
      </c>
      <c r="W373" s="178">
        <f t="shared" si="393"/>
        <v>286.53061224489801</v>
      </c>
      <c r="X373" s="95">
        <f t="shared" si="394"/>
        <v>8</v>
      </c>
      <c r="Y373" s="436"/>
      <c r="Z373" s="95">
        <v>10</v>
      </c>
      <c r="AA373" s="178">
        <v>2886.3829787234044</v>
      </c>
      <c r="AB373" s="178">
        <f t="shared" si="395"/>
        <v>288.63829787234044</v>
      </c>
      <c r="AC373" s="95">
        <f t="shared" si="396"/>
        <v>4</v>
      </c>
      <c r="AD373" s="436"/>
      <c r="AE373" s="95">
        <v>10</v>
      </c>
      <c r="AF373" s="178">
        <v>2866.6666666666647</v>
      </c>
      <c r="AG373" s="178">
        <f t="shared" si="397"/>
        <v>286.66666666666646</v>
      </c>
      <c r="AH373" s="95">
        <f t="shared" si="398"/>
        <v>8</v>
      </c>
      <c r="AI373" s="436"/>
      <c r="AJ373" s="95">
        <v>10</v>
      </c>
      <c r="AK373" s="178">
        <v>2891.9999999999991</v>
      </c>
      <c r="AL373" s="178">
        <f t="shared" si="399"/>
        <v>289.19999999999993</v>
      </c>
      <c r="AM373" s="95">
        <f t="shared" si="400"/>
        <v>5</v>
      </c>
      <c r="AN373" s="436"/>
      <c r="AO373" s="95">
        <v>10</v>
      </c>
      <c r="AP373" s="178">
        <v>2883.6000000000008</v>
      </c>
      <c r="AQ373" s="178">
        <f t="shared" si="401"/>
        <v>288.36000000000007</v>
      </c>
      <c r="AR373" s="95">
        <f t="shared" si="402"/>
        <v>4</v>
      </c>
      <c r="AS373" s="436"/>
      <c r="AT373" s="95">
        <v>10</v>
      </c>
      <c r="AU373" s="178">
        <v>2864.7058823529424</v>
      </c>
      <c r="AV373" s="178">
        <f t="shared" si="403"/>
        <v>286.47058823529426</v>
      </c>
      <c r="AW373" s="95">
        <f t="shared" si="404"/>
        <v>8</v>
      </c>
      <c r="AX373" s="436"/>
    </row>
    <row r="374" spans="2:50">
      <c r="B374" s="435"/>
      <c r="C374" s="95">
        <f t="shared" si="389"/>
        <v>8</v>
      </c>
      <c r="D374" s="95" t="s">
        <v>795</v>
      </c>
      <c r="E374" s="95">
        <v>10</v>
      </c>
      <c r="F374" s="95">
        <v>3000</v>
      </c>
      <c r="G374" s="178">
        <f t="shared" si="385"/>
        <v>300</v>
      </c>
      <c r="H374" s="458"/>
      <c r="I374" s="154">
        <f t="shared" si="405"/>
        <v>10</v>
      </c>
      <c r="J374" s="154">
        <f t="shared" si="406"/>
        <v>2874.1347168260877</v>
      </c>
      <c r="K374" s="155">
        <f t="shared" si="407"/>
        <v>287.41347168260887</v>
      </c>
      <c r="L374" s="449"/>
      <c r="M374" s="154">
        <f t="shared" si="390"/>
        <v>6</v>
      </c>
      <c r="N374" s="433"/>
      <c r="O374" s="433"/>
      <c r="P374" s="95">
        <v>10</v>
      </c>
      <c r="Q374" s="178">
        <v>2891.9999999999991</v>
      </c>
      <c r="R374" s="178">
        <f t="shared" si="391"/>
        <v>289.19999999999993</v>
      </c>
      <c r="S374" s="95">
        <f t="shared" si="392"/>
        <v>4</v>
      </c>
      <c r="T374" s="436"/>
      <c r="U374" s="95">
        <v>10</v>
      </c>
      <c r="V374" s="178">
        <v>2873.538461538461</v>
      </c>
      <c r="W374" s="178">
        <f t="shared" si="393"/>
        <v>287.35384615384612</v>
      </c>
      <c r="X374" s="95">
        <f t="shared" si="394"/>
        <v>5</v>
      </c>
      <c r="Y374" s="436"/>
      <c r="Z374" s="95">
        <v>10</v>
      </c>
      <c r="AA374" s="178">
        <v>2871.4285714285706</v>
      </c>
      <c r="AB374" s="178">
        <f t="shared" si="395"/>
        <v>287.14285714285705</v>
      </c>
      <c r="AC374" s="95">
        <f t="shared" si="396"/>
        <v>6</v>
      </c>
      <c r="AD374" s="436"/>
      <c r="AE374" s="95">
        <v>10</v>
      </c>
      <c r="AF374" s="178">
        <v>2867.5471698113224</v>
      </c>
      <c r="AG374" s="178">
        <f t="shared" si="397"/>
        <v>286.75471698113222</v>
      </c>
      <c r="AH374" s="95">
        <f t="shared" si="398"/>
        <v>7</v>
      </c>
      <c r="AI374" s="436"/>
      <c r="AJ374" s="95">
        <v>10</v>
      </c>
      <c r="AK374" s="178">
        <v>2886.6666666666683</v>
      </c>
      <c r="AL374" s="178">
        <f t="shared" si="399"/>
        <v>288.66666666666686</v>
      </c>
      <c r="AM374" s="95">
        <f t="shared" si="400"/>
        <v>6</v>
      </c>
      <c r="AN374" s="436"/>
      <c r="AO374" s="95">
        <v>10</v>
      </c>
      <c r="AP374" s="178">
        <v>2875.588235294118</v>
      </c>
      <c r="AQ374" s="178">
        <f t="shared" si="401"/>
        <v>287.55882352941182</v>
      </c>
      <c r="AR374" s="95">
        <f t="shared" si="402"/>
        <v>6</v>
      </c>
      <c r="AS374" s="436"/>
      <c r="AT374" s="95">
        <v>10</v>
      </c>
      <c r="AU374" s="178">
        <v>2852.173913043478</v>
      </c>
      <c r="AV374" s="178">
        <f t="shared" si="403"/>
        <v>285.21739130434781</v>
      </c>
      <c r="AW374" s="95">
        <f t="shared" si="404"/>
        <v>9</v>
      </c>
      <c r="AX374" s="436"/>
    </row>
    <row r="375" spans="2:50">
      <c r="B375" s="435"/>
      <c r="C375" s="95">
        <f t="shared" si="389"/>
        <v>9</v>
      </c>
      <c r="D375" s="95" t="s">
        <v>818</v>
      </c>
      <c r="E375" s="95">
        <v>13</v>
      </c>
      <c r="F375" s="95">
        <v>2000</v>
      </c>
      <c r="G375" s="178">
        <f t="shared" si="385"/>
        <v>153.84615384615384</v>
      </c>
      <c r="H375" s="458"/>
      <c r="I375" s="154">
        <f t="shared" si="405"/>
        <v>13</v>
      </c>
      <c r="J375" s="154">
        <f t="shared" si="406"/>
        <v>1913.9184912474436</v>
      </c>
      <c r="K375" s="155">
        <f t="shared" si="407"/>
        <v>147.2244993267264</v>
      </c>
      <c r="L375" s="449"/>
      <c r="M375" s="154">
        <f t="shared" si="390"/>
        <v>10</v>
      </c>
      <c r="N375" s="433"/>
      <c r="O375" s="433"/>
      <c r="P375" s="95">
        <v>13</v>
      </c>
      <c r="Q375" s="178">
        <v>1921.0526315789461</v>
      </c>
      <c r="R375" s="178">
        <f t="shared" si="391"/>
        <v>147.77327935222664</v>
      </c>
      <c r="S375" s="95">
        <f t="shared" si="392"/>
        <v>10</v>
      </c>
      <c r="T375" s="436"/>
      <c r="U375" s="95">
        <v>13</v>
      </c>
      <c r="V375" s="178">
        <v>1911.1764705882347</v>
      </c>
      <c r="W375" s="178">
        <f t="shared" si="393"/>
        <v>147.01357466063342</v>
      </c>
      <c r="X375" s="95">
        <f t="shared" si="394"/>
        <v>10</v>
      </c>
      <c r="Y375" s="436"/>
      <c r="Z375" s="95">
        <v>13</v>
      </c>
      <c r="AA375" s="178">
        <v>1908.9130434782608</v>
      </c>
      <c r="AB375" s="178">
        <f t="shared" si="395"/>
        <v>146.83946488294313</v>
      </c>
      <c r="AC375" s="95">
        <f t="shared" si="396"/>
        <v>10</v>
      </c>
      <c r="AD375" s="436"/>
      <c r="AE375" s="95">
        <v>13</v>
      </c>
      <c r="AF375" s="178">
        <v>1903.2911392405074</v>
      </c>
      <c r="AG375" s="178">
        <f t="shared" si="397"/>
        <v>146.40701071080827</v>
      </c>
      <c r="AH375" s="95">
        <f t="shared" si="398"/>
        <v>10</v>
      </c>
      <c r="AI375" s="436"/>
      <c r="AJ375" s="95">
        <v>13</v>
      </c>
      <c r="AK375" s="178">
        <v>1928.2500000000009</v>
      </c>
      <c r="AL375" s="178">
        <f t="shared" si="399"/>
        <v>148.32692307692315</v>
      </c>
      <c r="AM375" s="95">
        <f t="shared" si="400"/>
        <v>10</v>
      </c>
      <c r="AN375" s="436"/>
      <c r="AO375" s="95">
        <v>13</v>
      </c>
      <c r="AP375" s="178">
        <v>1911.3461538461534</v>
      </c>
      <c r="AQ375" s="178">
        <f t="shared" si="401"/>
        <v>147.02662721893486</v>
      </c>
      <c r="AR375" s="95">
        <f t="shared" si="402"/>
        <v>10</v>
      </c>
      <c r="AS375" s="436"/>
      <c r="AT375" s="95">
        <v>13</v>
      </c>
      <c r="AU375" s="178">
        <v>1913.4000000000005</v>
      </c>
      <c r="AV375" s="178">
        <f t="shared" si="403"/>
        <v>147.18461538461543</v>
      </c>
      <c r="AW375" s="95">
        <f t="shared" si="404"/>
        <v>10</v>
      </c>
      <c r="AX375" s="436"/>
    </row>
    <row r="376" spans="2:50">
      <c r="B376" s="435"/>
      <c r="C376" s="95">
        <f t="shared" si="389"/>
        <v>10</v>
      </c>
      <c r="D376" s="95" t="s">
        <v>819</v>
      </c>
      <c r="E376" s="95">
        <v>8</v>
      </c>
      <c r="F376" s="95">
        <v>3000</v>
      </c>
      <c r="G376" s="178">
        <f t="shared" si="385"/>
        <v>375</v>
      </c>
      <c r="H376" s="458"/>
      <c r="I376" s="154">
        <f t="shared" si="405"/>
        <v>8</v>
      </c>
      <c r="J376" s="154">
        <f t="shared" si="406"/>
        <v>2870.5284341461629</v>
      </c>
      <c r="K376" s="155">
        <f t="shared" si="407"/>
        <v>358.81605426827036</v>
      </c>
      <c r="L376" s="449"/>
      <c r="M376" s="154">
        <f t="shared" si="390"/>
        <v>1</v>
      </c>
      <c r="N376" s="433"/>
      <c r="O376" s="433"/>
      <c r="P376" s="95">
        <v>8</v>
      </c>
      <c r="Q376" s="178">
        <v>2854.2857142857138</v>
      </c>
      <c r="R376" s="178">
        <f t="shared" si="391"/>
        <v>356.78571428571422</v>
      </c>
      <c r="S376" s="95">
        <f t="shared" si="392"/>
        <v>1</v>
      </c>
      <c r="T376" s="436"/>
      <c r="U376" s="95">
        <v>8</v>
      </c>
      <c r="V376" s="178">
        <v>2854.4262295081953</v>
      </c>
      <c r="W376" s="178">
        <f t="shared" si="393"/>
        <v>356.80327868852441</v>
      </c>
      <c r="X376" s="95">
        <f t="shared" si="394"/>
        <v>1</v>
      </c>
      <c r="Y376" s="436"/>
      <c r="Z376" s="95">
        <v>8</v>
      </c>
      <c r="AA376" s="178">
        <v>2877.8571428571449</v>
      </c>
      <c r="AB376" s="178">
        <f t="shared" si="395"/>
        <v>359.73214285714312</v>
      </c>
      <c r="AC376" s="95">
        <f t="shared" si="396"/>
        <v>1</v>
      </c>
      <c r="AD376" s="436"/>
      <c r="AE376" s="95">
        <v>8</v>
      </c>
      <c r="AF376" s="178">
        <v>2878.7755102040824</v>
      </c>
      <c r="AG376" s="178">
        <f t="shared" si="397"/>
        <v>359.8469387755103</v>
      </c>
      <c r="AH376" s="95">
        <f t="shared" si="398"/>
        <v>1</v>
      </c>
      <c r="AI376" s="436"/>
      <c r="AJ376" s="95">
        <v>8</v>
      </c>
      <c r="AK376" s="178">
        <v>2876.5384615384633</v>
      </c>
      <c r="AL376" s="178">
        <f t="shared" si="399"/>
        <v>359.56730769230791</v>
      </c>
      <c r="AM376" s="95">
        <f t="shared" si="400"/>
        <v>1</v>
      </c>
      <c r="AN376" s="436"/>
      <c r="AO376" s="95">
        <v>8</v>
      </c>
      <c r="AP376" s="178">
        <v>2886.1016949152527</v>
      </c>
      <c r="AQ376" s="178">
        <f t="shared" si="401"/>
        <v>360.76271186440658</v>
      </c>
      <c r="AR376" s="95">
        <f t="shared" si="402"/>
        <v>1</v>
      </c>
      <c r="AS376" s="436"/>
      <c r="AT376" s="95">
        <v>8</v>
      </c>
      <c r="AU376" s="178">
        <v>2865.7142857142853</v>
      </c>
      <c r="AV376" s="178">
        <f t="shared" si="403"/>
        <v>358.21428571428567</v>
      </c>
      <c r="AW376" s="95">
        <f t="shared" si="404"/>
        <v>1</v>
      </c>
      <c r="AX376" s="436"/>
    </row>
    <row r="377" spans="2:50">
      <c r="B377" s="435"/>
      <c r="C377" s="95">
        <f t="shared" si="389"/>
        <v>11</v>
      </c>
      <c r="D377" s="95"/>
      <c r="E377" s="95"/>
      <c r="F377" s="95"/>
      <c r="G377" s="178"/>
      <c r="H377" s="458"/>
      <c r="I377" s="154" t="str">
        <f t="shared" si="405"/>
        <v/>
      </c>
      <c r="J377" s="154" t="str">
        <f t="shared" si="406"/>
        <v/>
      </c>
      <c r="K377" s="155" t="str">
        <f t="shared" si="407"/>
        <v/>
      </c>
      <c r="L377" s="449"/>
      <c r="M377" s="154" t="str">
        <f t="shared" si="390"/>
        <v/>
      </c>
      <c r="N377" s="433"/>
      <c r="O377" s="433"/>
      <c r="P377" s="95"/>
      <c r="Q377" s="178"/>
      <c r="R377" s="178" t="str">
        <f t="shared" si="391"/>
        <v/>
      </c>
      <c r="S377" s="95" t="str">
        <f t="shared" si="392"/>
        <v/>
      </c>
      <c r="T377" s="436"/>
      <c r="U377" s="95"/>
      <c r="V377" s="178"/>
      <c r="W377" s="178" t="str">
        <f t="shared" si="393"/>
        <v/>
      </c>
      <c r="X377" s="95" t="str">
        <f t="shared" si="394"/>
        <v/>
      </c>
      <c r="Y377" s="436"/>
      <c r="Z377" s="95"/>
      <c r="AA377" s="178"/>
      <c r="AB377" s="178" t="str">
        <f t="shared" si="395"/>
        <v/>
      </c>
      <c r="AC377" s="95" t="str">
        <f t="shared" si="396"/>
        <v/>
      </c>
      <c r="AD377" s="436"/>
      <c r="AE377" s="95"/>
      <c r="AF377" s="178"/>
      <c r="AG377" s="178" t="str">
        <f t="shared" si="397"/>
        <v/>
      </c>
      <c r="AH377" s="95" t="str">
        <f t="shared" si="398"/>
        <v/>
      </c>
      <c r="AI377" s="436"/>
      <c r="AJ377" s="95"/>
      <c r="AK377" s="178"/>
      <c r="AL377" s="178" t="str">
        <f t="shared" si="399"/>
        <v/>
      </c>
      <c r="AM377" s="95" t="str">
        <f t="shared" si="400"/>
        <v/>
      </c>
      <c r="AN377" s="436"/>
      <c r="AO377" s="95"/>
      <c r="AP377" s="178"/>
      <c r="AQ377" s="178" t="str">
        <f t="shared" si="401"/>
        <v/>
      </c>
      <c r="AR377" s="95" t="str">
        <f t="shared" si="402"/>
        <v/>
      </c>
      <c r="AS377" s="436"/>
      <c r="AT377" s="95"/>
      <c r="AU377" s="178"/>
      <c r="AV377" s="178" t="str">
        <f t="shared" si="403"/>
        <v/>
      </c>
      <c r="AW377" s="95" t="str">
        <f t="shared" si="404"/>
        <v/>
      </c>
      <c r="AX377" s="436"/>
    </row>
    <row r="378" spans="2:50">
      <c r="B378" s="435"/>
      <c r="C378" s="95">
        <f t="shared" si="389"/>
        <v>12</v>
      </c>
      <c r="D378" s="95"/>
      <c r="E378" s="95"/>
      <c r="F378" s="95"/>
      <c r="G378" s="95"/>
      <c r="H378" s="458"/>
      <c r="I378" s="154" t="str">
        <f t="shared" si="405"/>
        <v/>
      </c>
      <c r="J378" s="154" t="str">
        <f t="shared" si="406"/>
        <v/>
      </c>
      <c r="K378" s="155" t="str">
        <f t="shared" si="407"/>
        <v/>
      </c>
      <c r="L378" s="449"/>
      <c r="M378" s="154" t="str">
        <f t="shared" si="390"/>
        <v/>
      </c>
      <c r="N378" s="433"/>
      <c r="O378" s="433"/>
      <c r="P378" s="95"/>
      <c r="Q378" s="178"/>
      <c r="R378" s="178" t="str">
        <f t="shared" si="391"/>
        <v/>
      </c>
      <c r="S378" s="95" t="str">
        <f t="shared" si="392"/>
        <v/>
      </c>
      <c r="T378" s="436"/>
      <c r="U378" s="95"/>
      <c r="V378" s="178"/>
      <c r="W378" s="178" t="str">
        <f t="shared" si="393"/>
        <v/>
      </c>
      <c r="X378" s="95" t="str">
        <f t="shared" si="394"/>
        <v/>
      </c>
      <c r="Y378" s="436"/>
      <c r="Z378" s="95"/>
      <c r="AA378" s="178"/>
      <c r="AB378" s="178" t="str">
        <f t="shared" si="395"/>
        <v/>
      </c>
      <c r="AC378" s="95" t="str">
        <f t="shared" si="396"/>
        <v/>
      </c>
      <c r="AD378" s="436"/>
      <c r="AE378" s="95"/>
      <c r="AF378" s="178"/>
      <c r="AG378" s="178" t="str">
        <f t="shared" si="397"/>
        <v/>
      </c>
      <c r="AH378" s="95" t="str">
        <f t="shared" si="398"/>
        <v/>
      </c>
      <c r="AI378" s="436"/>
      <c r="AJ378" s="95"/>
      <c r="AK378" s="178"/>
      <c r="AL378" s="178" t="str">
        <f t="shared" si="399"/>
        <v/>
      </c>
      <c r="AM378" s="95" t="str">
        <f t="shared" si="400"/>
        <v/>
      </c>
      <c r="AN378" s="436"/>
      <c r="AO378" s="95"/>
      <c r="AP378" s="178"/>
      <c r="AQ378" s="178" t="str">
        <f t="shared" si="401"/>
        <v/>
      </c>
      <c r="AR378" s="95" t="str">
        <f t="shared" si="402"/>
        <v/>
      </c>
      <c r="AS378" s="436"/>
      <c r="AT378" s="95"/>
      <c r="AU378" s="178"/>
      <c r="AV378" s="178" t="str">
        <f t="shared" si="403"/>
        <v/>
      </c>
      <c r="AW378" s="95" t="str">
        <f t="shared" si="404"/>
        <v/>
      </c>
      <c r="AX378" s="436"/>
    </row>
    <row r="379" spans="2:50">
      <c r="B379" s="435"/>
      <c r="C379" s="95">
        <f t="shared" si="389"/>
        <v>13</v>
      </c>
      <c r="D379" s="95"/>
      <c r="E379" s="95"/>
      <c r="F379" s="95"/>
      <c r="G379" s="95"/>
      <c r="H379" s="458"/>
      <c r="I379" s="154" t="str">
        <f t="shared" si="405"/>
        <v/>
      </c>
      <c r="J379" s="154" t="str">
        <f t="shared" si="406"/>
        <v/>
      </c>
      <c r="K379" s="155" t="str">
        <f t="shared" si="407"/>
        <v/>
      </c>
      <c r="L379" s="449"/>
      <c r="M379" s="154" t="str">
        <f t="shared" si="390"/>
        <v/>
      </c>
      <c r="N379" s="433"/>
      <c r="O379" s="433"/>
      <c r="P379" s="95"/>
      <c r="Q379" s="178"/>
      <c r="R379" s="178" t="str">
        <f t="shared" si="391"/>
        <v/>
      </c>
      <c r="S379" s="95" t="str">
        <f t="shared" si="392"/>
        <v/>
      </c>
      <c r="T379" s="436"/>
      <c r="U379" s="95"/>
      <c r="V379" s="178"/>
      <c r="W379" s="178" t="str">
        <f t="shared" si="393"/>
        <v/>
      </c>
      <c r="X379" s="95" t="str">
        <f t="shared" si="394"/>
        <v/>
      </c>
      <c r="Y379" s="436"/>
      <c r="Z379" s="95"/>
      <c r="AA379" s="178"/>
      <c r="AB379" s="178" t="str">
        <f t="shared" si="395"/>
        <v/>
      </c>
      <c r="AC379" s="95" t="str">
        <f t="shared" si="396"/>
        <v/>
      </c>
      <c r="AD379" s="436"/>
      <c r="AE379" s="95"/>
      <c r="AF379" s="178"/>
      <c r="AG379" s="178" t="str">
        <f t="shared" si="397"/>
        <v/>
      </c>
      <c r="AH379" s="95" t="str">
        <f t="shared" si="398"/>
        <v/>
      </c>
      <c r="AI379" s="436"/>
      <c r="AJ379" s="95"/>
      <c r="AK379" s="178"/>
      <c r="AL379" s="178" t="str">
        <f t="shared" si="399"/>
        <v/>
      </c>
      <c r="AM379" s="95" t="str">
        <f t="shared" si="400"/>
        <v/>
      </c>
      <c r="AN379" s="436"/>
      <c r="AO379" s="95"/>
      <c r="AP379" s="178"/>
      <c r="AQ379" s="178" t="str">
        <f t="shared" si="401"/>
        <v/>
      </c>
      <c r="AR379" s="95" t="str">
        <f t="shared" si="402"/>
        <v/>
      </c>
      <c r="AS379" s="436"/>
      <c r="AT379" s="95"/>
      <c r="AU379" s="178"/>
      <c r="AV379" s="178" t="str">
        <f t="shared" si="403"/>
        <v/>
      </c>
      <c r="AW379" s="95" t="str">
        <f t="shared" si="404"/>
        <v/>
      </c>
      <c r="AX379" s="436"/>
    </row>
    <row r="380" spans="2:50">
      <c r="B380" s="435"/>
      <c r="C380" s="95">
        <f t="shared" si="389"/>
        <v>14</v>
      </c>
      <c r="D380" s="95"/>
      <c r="E380" s="95"/>
      <c r="F380" s="95"/>
      <c r="G380" s="95"/>
      <c r="H380" s="458"/>
      <c r="I380" s="154" t="str">
        <f t="shared" si="405"/>
        <v/>
      </c>
      <c r="J380" s="154" t="str">
        <f t="shared" si="406"/>
        <v/>
      </c>
      <c r="K380" s="155" t="str">
        <f t="shared" si="407"/>
        <v/>
      </c>
      <c r="L380" s="449"/>
      <c r="M380" s="154" t="str">
        <f t="shared" si="390"/>
        <v/>
      </c>
      <c r="N380" s="433"/>
      <c r="O380" s="433"/>
      <c r="P380" s="95"/>
      <c r="Q380" s="178"/>
      <c r="R380" s="178" t="str">
        <f t="shared" si="391"/>
        <v/>
      </c>
      <c r="S380" s="95" t="str">
        <f t="shared" si="392"/>
        <v/>
      </c>
      <c r="T380" s="436"/>
      <c r="U380" s="95"/>
      <c r="V380" s="178"/>
      <c r="W380" s="178" t="str">
        <f t="shared" si="393"/>
        <v/>
      </c>
      <c r="X380" s="95" t="str">
        <f t="shared" si="394"/>
        <v/>
      </c>
      <c r="Y380" s="436"/>
      <c r="Z380" s="95"/>
      <c r="AA380" s="178"/>
      <c r="AB380" s="178" t="str">
        <f t="shared" si="395"/>
        <v/>
      </c>
      <c r="AC380" s="95" t="str">
        <f t="shared" si="396"/>
        <v/>
      </c>
      <c r="AD380" s="436"/>
      <c r="AE380" s="95"/>
      <c r="AF380" s="178"/>
      <c r="AG380" s="178" t="str">
        <f t="shared" si="397"/>
        <v/>
      </c>
      <c r="AH380" s="95" t="str">
        <f t="shared" si="398"/>
        <v/>
      </c>
      <c r="AI380" s="436"/>
      <c r="AJ380" s="95"/>
      <c r="AK380" s="178"/>
      <c r="AL380" s="178" t="str">
        <f t="shared" si="399"/>
        <v/>
      </c>
      <c r="AM380" s="95" t="str">
        <f t="shared" si="400"/>
        <v/>
      </c>
      <c r="AN380" s="436"/>
      <c r="AO380" s="95"/>
      <c r="AP380" s="178"/>
      <c r="AQ380" s="178" t="str">
        <f t="shared" si="401"/>
        <v/>
      </c>
      <c r="AR380" s="95" t="str">
        <f t="shared" si="402"/>
        <v/>
      </c>
      <c r="AS380" s="436"/>
      <c r="AT380" s="95"/>
      <c r="AU380" s="178"/>
      <c r="AV380" s="178" t="str">
        <f t="shared" si="403"/>
        <v/>
      </c>
      <c r="AW380" s="95" t="str">
        <f t="shared" si="404"/>
        <v/>
      </c>
      <c r="AX380" s="436"/>
    </row>
    <row r="381" spans="2:50">
      <c r="B381" s="435"/>
      <c r="C381" s="95">
        <f t="shared" si="389"/>
        <v>15</v>
      </c>
      <c r="D381" s="95"/>
      <c r="E381" s="95"/>
      <c r="F381" s="95"/>
      <c r="G381" s="95"/>
      <c r="H381" s="459"/>
      <c r="I381" s="154" t="str">
        <f t="shared" si="405"/>
        <v/>
      </c>
      <c r="J381" s="154" t="str">
        <f t="shared" si="406"/>
        <v/>
      </c>
      <c r="K381" s="155" t="str">
        <f t="shared" si="407"/>
        <v/>
      </c>
      <c r="L381" s="449"/>
      <c r="M381" s="154" t="str">
        <f t="shared" si="390"/>
        <v/>
      </c>
      <c r="N381" s="433"/>
      <c r="O381" s="433"/>
      <c r="P381" s="95"/>
      <c r="Q381" s="178"/>
      <c r="R381" s="178" t="str">
        <f t="shared" si="391"/>
        <v/>
      </c>
      <c r="S381" s="95" t="str">
        <f t="shared" si="392"/>
        <v/>
      </c>
      <c r="T381" s="436"/>
      <c r="U381" s="95"/>
      <c r="V381" s="178"/>
      <c r="W381" s="178" t="str">
        <f t="shared" si="393"/>
        <v/>
      </c>
      <c r="X381" s="95" t="str">
        <f t="shared" si="394"/>
        <v/>
      </c>
      <c r="Y381" s="436"/>
      <c r="Z381" s="95"/>
      <c r="AA381" s="178"/>
      <c r="AB381" s="178" t="str">
        <f t="shared" si="395"/>
        <v/>
      </c>
      <c r="AC381" s="95" t="str">
        <f t="shared" si="396"/>
        <v/>
      </c>
      <c r="AD381" s="436"/>
      <c r="AE381" s="95"/>
      <c r="AF381" s="178"/>
      <c r="AG381" s="178" t="str">
        <f t="shared" si="397"/>
        <v/>
      </c>
      <c r="AH381" s="95" t="str">
        <f t="shared" si="398"/>
        <v/>
      </c>
      <c r="AI381" s="436"/>
      <c r="AJ381" s="95"/>
      <c r="AK381" s="178"/>
      <c r="AL381" s="178" t="str">
        <f t="shared" si="399"/>
        <v/>
      </c>
      <c r="AM381" s="95" t="str">
        <f t="shared" si="400"/>
        <v/>
      </c>
      <c r="AN381" s="436"/>
      <c r="AO381" s="95"/>
      <c r="AP381" s="178"/>
      <c r="AQ381" s="178" t="str">
        <f t="shared" si="401"/>
        <v/>
      </c>
      <c r="AR381" s="95" t="str">
        <f t="shared" si="402"/>
        <v/>
      </c>
      <c r="AS381" s="436"/>
      <c r="AT381" s="95"/>
      <c r="AU381" s="178"/>
      <c r="AV381" s="178" t="str">
        <f t="shared" si="403"/>
        <v/>
      </c>
      <c r="AW381" s="95" t="str">
        <f t="shared" si="404"/>
        <v/>
      </c>
      <c r="AX381" s="436"/>
    </row>
    <row r="382" spans="2:50" ht="15.75">
      <c r="B382" s="443" t="s">
        <v>167</v>
      </c>
      <c r="C382" s="444"/>
      <c r="D382" s="444"/>
      <c r="E382" s="444"/>
      <c r="F382" s="444"/>
      <c r="G382" s="444"/>
      <c r="H382" s="444"/>
      <c r="I382" s="151"/>
      <c r="J382" s="151"/>
      <c r="K382" s="151"/>
      <c r="L382" s="151"/>
      <c r="M382" s="151"/>
      <c r="N382" s="433" t="s">
        <v>159</v>
      </c>
      <c r="O382" s="446" t="s">
        <v>106</v>
      </c>
      <c r="P382" s="448">
        <f>AT362+1</f>
        <v>46000</v>
      </c>
      <c r="Q382" s="435"/>
      <c r="R382" s="435"/>
      <c r="S382" s="435"/>
      <c r="T382" s="435"/>
      <c r="U382" s="448">
        <f>P382+1</f>
        <v>46001</v>
      </c>
      <c r="V382" s="435"/>
      <c r="W382" s="435"/>
      <c r="X382" s="435"/>
      <c r="Y382" s="435"/>
      <c r="Z382" s="448">
        <f>U382+1</f>
        <v>46002</v>
      </c>
      <c r="AA382" s="435"/>
      <c r="AB382" s="435"/>
      <c r="AC382" s="435"/>
      <c r="AD382" s="435"/>
      <c r="AE382" s="448">
        <f>Z382+1</f>
        <v>46003</v>
      </c>
      <c r="AF382" s="435"/>
      <c r="AG382" s="435"/>
      <c r="AH382" s="435"/>
      <c r="AI382" s="435"/>
      <c r="AJ382" s="448">
        <f>AE382+1</f>
        <v>46004</v>
      </c>
      <c r="AK382" s="435"/>
      <c r="AL382" s="435"/>
      <c r="AM382" s="435"/>
      <c r="AN382" s="435"/>
      <c r="AO382" s="448">
        <f>AJ382+1</f>
        <v>46005</v>
      </c>
      <c r="AP382" s="435"/>
      <c r="AQ382" s="435"/>
      <c r="AR382" s="435"/>
      <c r="AS382" s="435"/>
      <c r="AT382" s="448">
        <f>AO382+1</f>
        <v>46006</v>
      </c>
      <c r="AU382" s="435"/>
      <c r="AV382" s="435"/>
      <c r="AW382" s="435"/>
      <c r="AX382" s="435"/>
    </row>
    <row r="383" spans="2:50" ht="15.75">
      <c r="B383" s="445"/>
      <c r="C383" s="445"/>
      <c r="D383" s="445"/>
      <c r="E383" s="445"/>
      <c r="F383" s="445"/>
      <c r="G383" s="445"/>
      <c r="H383" s="445"/>
      <c r="I383" s="151"/>
      <c r="J383" s="151"/>
      <c r="K383" s="151"/>
      <c r="L383" s="151"/>
      <c r="M383" s="151"/>
      <c r="N383" s="433"/>
      <c r="O383" s="447"/>
      <c r="P383" s="448" t="s">
        <v>120</v>
      </c>
      <c r="Q383" s="435"/>
      <c r="R383" s="435"/>
      <c r="S383" s="435"/>
      <c r="T383" s="435"/>
      <c r="U383" s="448" t="s">
        <v>114</v>
      </c>
      <c r="V383" s="435"/>
      <c r="W383" s="435"/>
      <c r="X383" s="435"/>
      <c r="Y383" s="435"/>
      <c r="Z383" s="448" t="s">
        <v>115</v>
      </c>
      <c r="AA383" s="435"/>
      <c r="AB383" s="435"/>
      <c r="AC383" s="435"/>
      <c r="AD383" s="435"/>
      <c r="AE383" s="448" t="s">
        <v>116</v>
      </c>
      <c r="AF383" s="435"/>
      <c r="AG383" s="435"/>
      <c r="AH383" s="435"/>
      <c r="AI383" s="435"/>
      <c r="AJ383" s="448" t="s">
        <v>117</v>
      </c>
      <c r="AK383" s="435"/>
      <c r="AL383" s="435"/>
      <c r="AM383" s="435"/>
      <c r="AN383" s="435"/>
      <c r="AO383" s="448" t="s">
        <v>118</v>
      </c>
      <c r="AP383" s="435"/>
      <c r="AQ383" s="435"/>
      <c r="AR383" s="435"/>
      <c r="AS383" s="435"/>
      <c r="AT383" s="448" t="s">
        <v>119</v>
      </c>
      <c r="AU383" s="435"/>
      <c r="AV383" s="435"/>
      <c r="AW383" s="435"/>
      <c r="AX383" s="435"/>
    </row>
    <row r="384" spans="2:50">
      <c r="B384" s="433" t="s">
        <v>155</v>
      </c>
      <c r="C384" s="433" t="s">
        <v>147</v>
      </c>
      <c r="D384" s="433"/>
      <c r="E384" s="433" t="s">
        <v>149</v>
      </c>
      <c r="F384" s="433"/>
      <c r="G384" s="433"/>
      <c r="H384" s="440" t="s">
        <v>156</v>
      </c>
      <c r="I384" s="434" t="s">
        <v>225</v>
      </c>
      <c r="J384" s="434"/>
      <c r="K384" s="434"/>
      <c r="L384" s="434" t="s">
        <v>156</v>
      </c>
      <c r="M384" s="434" t="s">
        <v>168</v>
      </c>
      <c r="N384" s="433"/>
      <c r="O384" s="433" t="s">
        <v>158</v>
      </c>
      <c r="P384" s="430" t="s">
        <v>152</v>
      </c>
      <c r="Q384" s="431"/>
      <c r="R384" s="431"/>
      <c r="S384" s="432"/>
      <c r="T384" s="433" t="s">
        <v>156</v>
      </c>
      <c r="U384" s="430" t="s">
        <v>152</v>
      </c>
      <c r="V384" s="431"/>
      <c r="W384" s="431"/>
      <c r="X384" s="432"/>
      <c r="Y384" s="433" t="s">
        <v>156</v>
      </c>
      <c r="Z384" s="430" t="s">
        <v>152</v>
      </c>
      <c r="AA384" s="431"/>
      <c r="AB384" s="431"/>
      <c r="AC384" s="432"/>
      <c r="AD384" s="433" t="s">
        <v>156</v>
      </c>
      <c r="AE384" s="430" t="s">
        <v>152</v>
      </c>
      <c r="AF384" s="431"/>
      <c r="AG384" s="431"/>
      <c r="AH384" s="432"/>
      <c r="AI384" s="433" t="s">
        <v>156</v>
      </c>
      <c r="AJ384" s="430" t="s">
        <v>152</v>
      </c>
      <c r="AK384" s="431"/>
      <c r="AL384" s="431"/>
      <c r="AM384" s="432"/>
      <c r="AN384" s="433" t="s">
        <v>156</v>
      </c>
      <c r="AO384" s="430" t="s">
        <v>152</v>
      </c>
      <c r="AP384" s="431"/>
      <c r="AQ384" s="431"/>
      <c r="AR384" s="432"/>
      <c r="AS384" s="433" t="s">
        <v>156</v>
      </c>
      <c r="AT384" s="430" t="s">
        <v>152</v>
      </c>
      <c r="AU384" s="431"/>
      <c r="AV384" s="431"/>
      <c r="AW384" s="432"/>
      <c r="AX384" s="433" t="s">
        <v>156</v>
      </c>
    </row>
    <row r="385" spans="2:50">
      <c r="B385" s="433"/>
      <c r="C385" s="433"/>
      <c r="D385" s="433"/>
      <c r="E385" s="433" t="s">
        <v>148</v>
      </c>
      <c r="F385" s="433"/>
      <c r="G385" s="433"/>
      <c r="H385" s="441"/>
      <c r="I385" s="434" t="s">
        <v>148</v>
      </c>
      <c r="J385" s="434"/>
      <c r="K385" s="434"/>
      <c r="L385" s="434"/>
      <c r="M385" s="434"/>
      <c r="N385" s="433"/>
      <c r="O385" s="433"/>
      <c r="P385" s="430" t="s">
        <v>153</v>
      </c>
      <c r="Q385" s="431"/>
      <c r="R385" s="431"/>
      <c r="S385" s="432"/>
      <c r="T385" s="433"/>
      <c r="U385" s="430" t="s">
        <v>153</v>
      </c>
      <c r="V385" s="431"/>
      <c r="W385" s="431"/>
      <c r="X385" s="432"/>
      <c r="Y385" s="433"/>
      <c r="Z385" s="430" t="s">
        <v>153</v>
      </c>
      <c r="AA385" s="431"/>
      <c r="AB385" s="431"/>
      <c r="AC385" s="432"/>
      <c r="AD385" s="433"/>
      <c r="AE385" s="430" t="s">
        <v>153</v>
      </c>
      <c r="AF385" s="431"/>
      <c r="AG385" s="431"/>
      <c r="AH385" s="432"/>
      <c r="AI385" s="433"/>
      <c r="AJ385" s="430" t="s">
        <v>153</v>
      </c>
      <c r="AK385" s="431"/>
      <c r="AL385" s="431"/>
      <c r="AM385" s="432"/>
      <c r="AN385" s="433"/>
      <c r="AO385" s="430" t="s">
        <v>153</v>
      </c>
      <c r="AP385" s="431"/>
      <c r="AQ385" s="431"/>
      <c r="AR385" s="432"/>
      <c r="AS385" s="433"/>
      <c r="AT385" s="430" t="s">
        <v>153</v>
      </c>
      <c r="AU385" s="431"/>
      <c r="AV385" s="431"/>
      <c r="AW385" s="432"/>
      <c r="AX385" s="433"/>
    </row>
    <row r="386" spans="2:50">
      <c r="B386" s="433"/>
      <c r="C386" s="433"/>
      <c r="D386" s="433"/>
      <c r="E386" s="94" t="s">
        <v>150</v>
      </c>
      <c r="F386" s="94" t="s">
        <v>151</v>
      </c>
      <c r="G386" s="94" t="s">
        <v>154</v>
      </c>
      <c r="H386" s="442"/>
      <c r="I386" s="153" t="s">
        <v>150</v>
      </c>
      <c r="J386" s="153" t="s">
        <v>151</v>
      </c>
      <c r="K386" s="153" t="s">
        <v>154</v>
      </c>
      <c r="L386" s="434"/>
      <c r="M386" s="434"/>
      <c r="N386" s="433"/>
      <c r="O386" s="433"/>
      <c r="P386" s="94" t="s">
        <v>150</v>
      </c>
      <c r="Q386" s="94" t="s">
        <v>151</v>
      </c>
      <c r="R386" s="94" t="s">
        <v>154</v>
      </c>
      <c r="S386" s="94" t="s">
        <v>168</v>
      </c>
      <c r="T386" s="433"/>
      <c r="U386" s="94" t="s">
        <v>150</v>
      </c>
      <c r="V386" s="94" t="s">
        <v>151</v>
      </c>
      <c r="W386" s="94" t="s">
        <v>154</v>
      </c>
      <c r="X386" s="94" t="s">
        <v>168</v>
      </c>
      <c r="Y386" s="433"/>
      <c r="Z386" s="94" t="s">
        <v>150</v>
      </c>
      <c r="AA386" s="94" t="s">
        <v>151</v>
      </c>
      <c r="AB386" s="94" t="s">
        <v>154</v>
      </c>
      <c r="AC386" s="94" t="s">
        <v>168</v>
      </c>
      <c r="AD386" s="43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3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3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3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33"/>
    </row>
    <row r="387" spans="2:50">
      <c r="B387" s="435" t="s">
        <v>235</v>
      </c>
      <c r="C387" s="95">
        <f>C367</f>
        <v>1</v>
      </c>
      <c r="D387" s="95" t="s">
        <v>443</v>
      </c>
      <c r="E387" s="95">
        <v>10</v>
      </c>
      <c r="F387" s="95">
        <v>3000</v>
      </c>
      <c r="G387" s="178">
        <f t="shared" ref="G387:G397" si="408">F387/E387</f>
        <v>300</v>
      </c>
      <c r="H387" s="457">
        <f>AVERAGE(G387:G401)</f>
        <v>283.68298368298366</v>
      </c>
      <c r="I387" s="154">
        <f t="shared" ref="I387:I389" si="409">IFERROR(AVERAGE(P387,U387,Z387,AE387,AJ387,AO387,AT387),"")</f>
        <v>10</v>
      </c>
      <c r="J387" s="154">
        <f t="shared" ref="J387:J389" si="410">IFERROR(AVERAGE(Q387,V387,AA387,AF387,AK387,AP387,AU387),"")</f>
        <v>2870.6505007707888</v>
      </c>
      <c r="K387" s="155">
        <f t="shared" ref="K387:K389" si="411">IFERROR(AVERAGE(R387,W387,AB387,AG387,AL387,AQ387,AV387),"")</f>
        <v>287.06505007707887</v>
      </c>
      <c r="L387" s="449">
        <f>IFERROR(AVERAGE(K387:K401),"-")</f>
        <v>272.62265009082586</v>
      </c>
      <c r="M387" s="154">
        <f>IFERROR(RANK(K387, K$387:K$401),"")</f>
        <v>8</v>
      </c>
      <c r="N387" s="433"/>
      <c r="O387" s="433"/>
      <c r="P387" s="95">
        <v>10</v>
      </c>
      <c r="Q387" s="178">
        <v>2876.7950581395362</v>
      </c>
      <c r="R387" s="178">
        <f>IFERROR(Q387/P387,"")</f>
        <v>287.6795058139536</v>
      </c>
      <c r="S387" s="95">
        <f>IFERROR(RANK(R387, R$387:R$401),"")</f>
        <v>6</v>
      </c>
      <c r="T387" s="436">
        <f>AVERAGE(R387:R401)</f>
        <v>273.08561468004228</v>
      </c>
      <c r="U387" s="95">
        <v>10</v>
      </c>
      <c r="V387" s="178">
        <v>2874.2610837438438</v>
      </c>
      <c r="W387" s="178">
        <f>IFERROR(V387/U387,"")</f>
        <v>287.4261083743844</v>
      </c>
      <c r="X387" s="95">
        <f>IFERROR(RANK(W387, W$387:W$401),"")</f>
        <v>7</v>
      </c>
      <c r="Y387" s="436">
        <f>AVERAGE(W387:W401)</f>
        <v>271.60000800103404</v>
      </c>
      <c r="Z387" s="95">
        <v>10</v>
      </c>
      <c r="AA387" s="178">
        <v>2875.5584415584426</v>
      </c>
      <c r="AB387" s="178">
        <f>IFERROR(AA387/Z387,"")</f>
        <v>287.55584415584428</v>
      </c>
      <c r="AC387" s="95">
        <f>IFERROR(RANK(AB387, AB$387:AB$401),"")</f>
        <v>7</v>
      </c>
      <c r="AD387" s="436">
        <f>AVERAGE(AB387:AB401)</f>
        <v>272.98695053657389</v>
      </c>
      <c r="AE387" s="95">
        <v>10</v>
      </c>
      <c r="AF387" s="178">
        <v>2854.5132743362833</v>
      </c>
      <c r="AG387" s="178">
        <f>IFERROR(AF387/AE387,"")</f>
        <v>285.45132743362831</v>
      </c>
      <c r="AH387" s="95">
        <f>IFERROR(RANK(AG387, AG$387:AG$401),"")</f>
        <v>9</v>
      </c>
      <c r="AI387" s="436">
        <f>AVERAGE(AG387:AG401)</f>
        <v>273.69823491899075</v>
      </c>
      <c r="AJ387" s="95">
        <v>10</v>
      </c>
      <c r="AK387" s="178">
        <v>2876.557377049181</v>
      </c>
      <c r="AL387" s="178">
        <f>IFERROR(AK387/AJ387,"")</f>
        <v>287.65573770491812</v>
      </c>
      <c r="AM387" s="95">
        <f>IFERROR(RANK(AL387, AL$387:AL$401),"")</f>
        <v>6</v>
      </c>
      <c r="AN387" s="436">
        <f>AVERAGE(AL387:AL401)</f>
        <v>272.28887829310753</v>
      </c>
      <c r="AO387" s="95">
        <v>10</v>
      </c>
      <c r="AP387" s="178">
        <v>2871.8844984802417</v>
      </c>
      <c r="AQ387" s="178">
        <f>IFERROR(AP387/AO387,"")</f>
        <v>287.18844984802416</v>
      </c>
      <c r="AR387" s="95">
        <f>IFERROR(RANK(AQ387, AQ$387:AQ$401),"")</f>
        <v>8</v>
      </c>
      <c r="AS387" s="436">
        <f>AVERAGE(AQ387:AQ401)</f>
        <v>272.38979029348496</v>
      </c>
      <c r="AT387" s="95">
        <v>10</v>
      </c>
      <c r="AU387" s="178">
        <v>2864.9837720879927</v>
      </c>
      <c r="AV387" s="178">
        <f>IFERROR(AU387/AT387,"")</f>
        <v>286.4983772087993</v>
      </c>
      <c r="AW387" s="95">
        <f>IFERROR(RANK(AV387, AV$387:AV$401),"")</f>
        <v>9</v>
      </c>
      <c r="AX387" s="436">
        <f>AVERAGE(AV387:AV401)</f>
        <v>272.30907391254789</v>
      </c>
    </row>
    <row r="388" spans="2:50">
      <c r="B388" s="435"/>
      <c r="C388" s="95">
        <f t="shared" ref="C388:C401" si="412">C368</f>
        <v>2</v>
      </c>
      <c r="D388" s="95" t="s">
        <v>444</v>
      </c>
      <c r="E388" s="95">
        <v>10</v>
      </c>
      <c r="F388" s="95">
        <v>3000</v>
      </c>
      <c r="G388" s="178">
        <f t="shared" si="408"/>
        <v>300</v>
      </c>
      <c r="H388" s="458"/>
      <c r="I388" s="154">
        <f t="shared" si="409"/>
        <v>10</v>
      </c>
      <c r="J388" s="154">
        <f t="shared" si="410"/>
        <v>2868.1898061454058</v>
      </c>
      <c r="K388" s="155">
        <f t="shared" si="411"/>
        <v>286.81898061454064</v>
      </c>
      <c r="L388" s="449"/>
      <c r="M388" s="154">
        <f t="shared" ref="M388:M401" si="413">IFERROR(RANK(K388, K$387:K$401),"")</f>
        <v>9</v>
      </c>
      <c r="N388" s="433"/>
      <c r="O388" s="433"/>
      <c r="P388" s="95">
        <v>10</v>
      </c>
      <c r="Q388" s="178">
        <v>2862.3692307692309</v>
      </c>
      <c r="R388" s="178">
        <f t="shared" ref="R388:R401" si="414">IFERROR(Q388/P388,"")</f>
        <v>286.23692307692306</v>
      </c>
      <c r="S388" s="95">
        <f t="shared" ref="S388:S401" si="415">IFERROR(RANK(R388, R$387:R$401),"")</f>
        <v>9</v>
      </c>
      <c r="T388" s="436"/>
      <c r="U388" s="95">
        <v>10</v>
      </c>
      <c r="V388" s="178">
        <v>2876.0747663551401</v>
      </c>
      <c r="W388" s="178">
        <f t="shared" ref="W388:W401" si="416">IFERROR(V388/U388,"")</f>
        <v>287.60747663551399</v>
      </c>
      <c r="X388" s="95">
        <f t="shared" ref="X388:X401" si="417">IFERROR(RANK(W388, W$387:W$401),"")</f>
        <v>5</v>
      </c>
      <c r="Y388" s="436"/>
      <c r="Z388" s="95">
        <v>10</v>
      </c>
      <c r="AA388" s="178">
        <v>2858.0198019801978</v>
      </c>
      <c r="AB388" s="178">
        <f t="shared" ref="AB388:AB401" si="418">IFERROR(AA388/Z388,"")</f>
        <v>285.80198019801981</v>
      </c>
      <c r="AC388" s="95">
        <f t="shared" ref="AC388:AC401" si="419">IFERROR(RANK(AB388, AB$387:AB$401),"")</f>
        <v>9</v>
      </c>
      <c r="AD388" s="436"/>
      <c r="AE388" s="95">
        <v>10</v>
      </c>
      <c r="AF388" s="178">
        <v>2874.0659340659349</v>
      </c>
      <c r="AG388" s="178">
        <f t="shared" ref="AG388:AG401" si="420">IFERROR(AF388/AE388,"")</f>
        <v>287.40659340659352</v>
      </c>
      <c r="AH388" s="95">
        <f t="shared" ref="AH388:AH401" si="421">IFERROR(RANK(AG388, AG$387:AG$401),"")</f>
        <v>8</v>
      </c>
      <c r="AI388" s="436"/>
      <c r="AJ388" s="95">
        <v>10</v>
      </c>
      <c r="AK388" s="178">
        <v>2852.4489795918366</v>
      </c>
      <c r="AL388" s="178">
        <f t="shared" ref="AL388:AL401" si="422">IFERROR(AK388/AJ388,"")</f>
        <v>285.24489795918367</v>
      </c>
      <c r="AM388" s="95">
        <f t="shared" ref="AM388:AM401" si="423">IFERROR(RANK(AL388, AL$387:AL$401),"")</f>
        <v>9</v>
      </c>
      <c r="AN388" s="436"/>
      <c r="AO388" s="95">
        <v>10</v>
      </c>
      <c r="AP388" s="178">
        <v>2881.912955465586</v>
      </c>
      <c r="AQ388" s="178">
        <f t="shared" ref="AQ388:AQ401" si="424">IFERROR(AP388/AO388,"")</f>
        <v>288.19129554655859</v>
      </c>
      <c r="AR388" s="95">
        <f t="shared" ref="AR388:AR401" si="425">IFERROR(RANK(AQ388, AQ$387:AQ$401),"")</f>
        <v>6</v>
      </c>
      <c r="AS388" s="436"/>
      <c r="AT388" s="95">
        <v>10</v>
      </c>
      <c r="AU388" s="178">
        <v>2872.4369747899159</v>
      </c>
      <c r="AV388" s="178">
        <f t="shared" ref="AV388:AV401" si="426">IFERROR(AU388/AT388,"")</f>
        <v>287.24369747899158</v>
      </c>
      <c r="AW388" s="95">
        <f t="shared" ref="AW388:AW401" si="427">IFERROR(RANK(AV388, AV$387:AV$401),"")</f>
        <v>8</v>
      </c>
      <c r="AX388" s="436"/>
    </row>
    <row r="389" spans="2:50">
      <c r="B389" s="435"/>
      <c r="C389" s="95">
        <f t="shared" si="412"/>
        <v>3</v>
      </c>
      <c r="D389" s="95" t="s">
        <v>445</v>
      </c>
      <c r="E389" s="95">
        <v>10</v>
      </c>
      <c r="F389" s="95">
        <v>3000</v>
      </c>
      <c r="G389" s="178">
        <f t="shared" si="408"/>
        <v>300</v>
      </c>
      <c r="H389" s="458"/>
      <c r="I389" s="154">
        <f t="shared" si="409"/>
        <v>10</v>
      </c>
      <c r="J389" s="154">
        <f t="shared" si="410"/>
        <v>2876.2077856958776</v>
      </c>
      <c r="K389" s="155">
        <f t="shared" si="411"/>
        <v>287.62077856958774</v>
      </c>
      <c r="L389" s="449"/>
      <c r="M389" s="154">
        <f t="shared" si="413"/>
        <v>6</v>
      </c>
      <c r="N389" s="433"/>
      <c r="O389" s="433"/>
      <c r="P389" s="95">
        <v>10</v>
      </c>
      <c r="Q389" s="178">
        <v>2870.0000000000009</v>
      </c>
      <c r="R389" s="178">
        <f t="shared" si="414"/>
        <v>287.00000000000011</v>
      </c>
      <c r="S389" s="95">
        <f t="shared" si="415"/>
        <v>7</v>
      </c>
      <c r="T389" s="436"/>
      <c r="U389" s="95">
        <v>10</v>
      </c>
      <c r="V389" s="178">
        <v>2874.8076923076919</v>
      </c>
      <c r="W389" s="178">
        <f t="shared" si="416"/>
        <v>287.48076923076917</v>
      </c>
      <c r="X389" s="95">
        <f t="shared" si="417"/>
        <v>6</v>
      </c>
      <c r="Y389" s="436"/>
      <c r="Z389" s="95">
        <v>10</v>
      </c>
      <c r="AA389" s="178">
        <v>2899.3181818181802</v>
      </c>
      <c r="AB389" s="178">
        <f t="shared" si="418"/>
        <v>289.93181818181802</v>
      </c>
      <c r="AC389" s="95">
        <f t="shared" si="419"/>
        <v>5</v>
      </c>
      <c r="AD389" s="436"/>
      <c r="AE389" s="95">
        <v>10</v>
      </c>
      <c r="AF389" s="178">
        <v>2880.8219178082195</v>
      </c>
      <c r="AG389" s="178">
        <f t="shared" si="420"/>
        <v>288.08219178082197</v>
      </c>
      <c r="AH389" s="95">
        <f t="shared" si="421"/>
        <v>6</v>
      </c>
      <c r="AI389" s="436"/>
      <c r="AJ389" s="95">
        <v>10</v>
      </c>
      <c r="AK389" s="178">
        <v>2872.7710843373484</v>
      </c>
      <c r="AL389" s="178">
        <f t="shared" si="422"/>
        <v>287.27710843373484</v>
      </c>
      <c r="AM389" s="95">
        <f t="shared" si="423"/>
        <v>7</v>
      </c>
      <c r="AN389" s="436"/>
      <c r="AO389" s="95">
        <v>10</v>
      </c>
      <c r="AP389" s="178">
        <v>2859.2307692307681</v>
      </c>
      <c r="AQ389" s="178">
        <f t="shared" si="424"/>
        <v>285.92307692307679</v>
      </c>
      <c r="AR389" s="95">
        <f t="shared" si="425"/>
        <v>9</v>
      </c>
      <c r="AS389" s="436"/>
      <c r="AT389" s="95">
        <v>10</v>
      </c>
      <c r="AU389" s="178">
        <v>2876.5048543689331</v>
      </c>
      <c r="AV389" s="178">
        <f t="shared" si="426"/>
        <v>287.65048543689329</v>
      </c>
      <c r="AW389" s="95">
        <f t="shared" si="427"/>
        <v>7</v>
      </c>
      <c r="AX389" s="436"/>
    </row>
    <row r="390" spans="2:50">
      <c r="B390" s="435"/>
      <c r="C390" s="95">
        <f t="shared" si="412"/>
        <v>4</v>
      </c>
      <c r="D390" s="95" t="s">
        <v>448</v>
      </c>
      <c r="E390" s="95">
        <v>9</v>
      </c>
      <c r="F390" s="95">
        <v>3000</v>
      </c>
      <c r="G390" s="178">
        <f t="shared" si="408"/>
        <v>333.33333333333331</v>
      </c>
      <c r="H390" s="458"/>
      <c r="I390" s="154">
        <f>IFERROR(AVERAGE(P390,U390,Z390,AE390,AJ390,AO390,AT390),"")</f>
        <v>9</v>
      </c>
      <c r="J390" s="154">
        <f>IFERROR(AVERAGE(Q390,V390,AA390,AF390,AK390,AP390,AU390),"")</f>
        <v>2877.8922644572704</v>
      </c>
      <c r="K390" s="155">
        <f>IFERROR(AVERAGE(R390,W390,AB390,AG390,AL390,AQ390,AV390),"")</f>
        <v>319.76580716191893</v>
      </c>
      <c r="L390" s="449"/>
      <c r="M390" s="154">
        <f t="shared" si="413"/>
        <v>3</v>
      </c>
      <c r="N390" s="433"/>
      <c r="O390" s="433"/>
      <c r="P390" s="95">
        <v>9</v>
      </c>
      <c r="Q390" s="178">
        <v>2888.4374999999991</v>
      </c>
      <c r="R390" s="178">
        <f t="shared" si="414"/>
        <v>320.93749999999989</v>
      </c>
      <c r="S390" s="95">
        <f t="shared" si="415"/>
        <v>3</v>
      </c>
      <c r="T390" s="436"/>
      <c r="U390" s="95">
        <v>9</v>
      </c>
      <c r="V390" s="178">
        <v>2850.0000000000009</v>
      </c>
      <c r="W390" s="178">
        <f t="shared" si="416"/>
        <v>316.66666666666674</v>
      </c>
      <c r="X390" s="95">
        <f t="shared" si="417"/>
        <v>3</v>
      </c>
      <c r="Y390" s="436"/>
      <c r="Z390" s="95">
        <v>9</v>
      </c>
      <c r="AA390" s="178">
        <v>2877.8947368421036</v>
      </c>
      <c r="AB390" s="178">
        <f t="shared" si="418"/>
        <v>319.76608187134485</v>
      </c>
      <c r="AC390" s="95">
        <f t="shared" si="419"/>
        <v>3</v>
      </c>
      <c r="AD390" s="436"/>
      <c r="AE390" s="95">
        <v>9</v>
      </c>
      <c r="AF390" s="178">
        <v>2908.6956521739112</v>
      </c>
      <c r="AG390" s="178">
        <f t="shared" si="420"/>
        <v>323.18840579710127</v>
      </c>
      <c r="AH390" s="95">
        <f t="shared" si="421"/>
        <v>3</v>
      </c>
      <c r="AI390" s="436"/>
      <c r="AJ390" s="95">
        <v>9</v>
      </c>
      <c r="AK390" s="178">
        <v>2868.2142857142881</v>
      </c>
      <c r="AL390" s="178">
        <f t="shared" si="422"/>
        <v>318.69047619047643</v>
      </c>
      <c r="AM390" s="95">
        <f t="shared" si="423"/>
        <v>3</v>
      </c>
      <c r="AN390" s="436"/>
      <c r="AO390" s="95">
        <v>9</v>
      </c>
      <c r="AP390" s="178">
        <v>2894.0625000000014</v>
      </c>
      <c r="AQ390" s="178">
        <f t="shared" si="424"/>
        <v>321.56250000000017</v>
      </c>
      <c r="AR390" s="95">
        <f t="shared" si="425"/>
        <v>3</v>
      </c>
      <c r="AS390" s="436"/>
      <c r="AT390" s="95">
        <v>9</v>
      </c>
      <c r="AU390" s="178">
        <v>2857.9411764705883</v>
      </c>
      <c r="AV390" s="178">
        <f t="shared" si="426"/>
        <v>317.54901960784315</v>
      </c>
      <c r="AW390" s="95">
        <f t="shared" si="427"/>
        <v>3</v>
      </c>
      <c r="AX390" s="436"/>
    </row>
    <row r="391" spans="2:50">
      <c r="B391" s="435"/>
      <c r="C391" s="95">
        <f t="shared" si="412"/>
        <v>5</v>
      </c>
      <c r="D391" s="95" t="s">
        <v>449</v>
      </c>
      <c r="E391" s="95">
        <v>10</v>
      </c>
      <c r="F391" s="95">
        <v>3000</v>
      </c>
      <c r="G391" s="178">
        <f t="shared" si="408"/>
        <v>300</v>
      </c>
      <c r="H391" s="458"/>
      <c r="I391" s="154">
        <f t="shared" ref="I391:I401" si="428">IFERROR(AVERAGE(P391,U391,Z391,AE391,AJ391,AO391,AT391),"")</f>
        <v>10</v>
      </c>
      <c r="J391" s="154">
        <f t="shared" ref="J391:J401" si="429">IFERROR(AVERAGE(Q391,V391,AA391,AF391,AK391,AP391,AU391),"")</f>
        <v>2874.8098614796409</v>
      </c>
      <c r="K391" s="155">
        <f t="shared" ref="K391:K401" si="430">IFERROR(AVERAGE(R391,W391,AB391,AG391,AL391,AQ391,AV391),"")</f>
        <v>287.48098614796407</v>
      </c>
      <c r="L391" s="449"/>
      <c r="M391" s="154">
        <f t="shared" si="413"/>
        <v>7</v>
      </c>
      <c r="N391" s="433"/>
      <c r="O391" s="433"/>
      <c r="P391" s="95">
        <v>10</v>
      </c>
      <c r="Q391" s="178">
        <v>2864.7457627118633</v>
      </c>
      <c r="R391" s="178">
        <f t="shared" si="414"/>
        <v>286.47457627118632</v>
      </c>
      <c r="S391" s="95">
        <f t="shared" si="415"/>
        <v>8</v>
      </c>
      <c r="T391" s="436"/>
      <c r="U391" s="95">
        <v>10</v>
      </c>
      <c r="V391" s="178">
        <v>2861.3793103448261</v>
      </c>
      <c r="W391" s="178">
        <f t="shared" si="416"/>
        <v>286.13793103448262</v>
      </c>
      <c r="X391" s="95">
        <f t="shared" si="417"/>
        <v>9</v>
      </c>
      <c r="Y391" s="436"/>
      <c r="Z391" s="95">
        <v>10</v>
      </c>
      <c r="AA391" s="178">
        <v>2868.9999999999986</v>
      </c>
      <c r="AB391" s="178">
        <f t="shared" si="418"/>
        <v>286.89999999999986</v>
      </c>
      <c r="AC391" s="95">
        <f t="shared" si="419"/>
        <v>8</v>
      </c>
      <c r="AD391" s="436"/>
      <c r="AE391" s="95">
        <v>10</v>
      </c>
      <c r="AF391" s="178">
        <v>2886.9767441860463</v>
      </c>
      <c r="AG391" s="178">
        <f t="shared" si="420"/>
        <v>288.69767441860461</v>
      </c>
      <c r="AH391" s="95">
        <f t="shared" si="421"/>
        <v>5</v>
      </c>
      <c r="AI391" s="436"/>
      <c r="AJ391" s="95">
        <v>10</v>
      </c>
      <c r="AK391" s="178">
        <v>2877.6000000000008</v>
      </c>
      <c r="AL391" s="178">
        <f t="shared" si="422"/>
        <v>287.7600000000001</v>
      </c>
      <c r="AM391" s="95">
        <f t="shared" si="423"/>
        <v>5</v>
      </c>
      <c r="AN391" s="436"/>
      <c r="AO391" s="95">
        <v>10</v>
      </c>
      <c r="AP391" s="178">
        <v>2881.9999999999986</v>
      </c>
      <c r="AQ391" s="178">
        <f t="shared" si="424"/>
        <v>288.19999999999987</v>
      </c>
      <c r="AR391" s="95">
        <f t="shared" si="425"/>
        <v>5</v>
      </c>
      <c r="AS391" s="436"/>
      <c r="AT391" s="95">
        <v>10</v>
      </c>
      <c r="AU391" s="178">
        <v>2881.9672131147531</v>
      </c>
      <c r="AV391" s="178">
        <f t="shared" si="426"/>
        <v>288.1967213114753</v>
      </c>
      <c r="AW391" s="95">
        <f t="shared" si="427"/>
        <v>6</v>
      </c>
      <c r="AX391" s="436"/>
    </row>
    <row r="392" spans="2:50">
      <c r="B392" s="435"/>
      <c r="C392" s="95">
        <f t="shared" si="412"/>
        <v>6</v>
      </c>
      <c r="D392" s="95" t="s">
        <v>633</v>
      </c>
      <c r="E392" s="95">
        <v>9</v>
      </c>
      <c r="F392" s="95">
        <v>3000</v>
      </c>
      <c r="G392" s="178">
        <f t="shared" si="408"/>
        <v>333.33333333333331</v>
      </c>
      <c r="H392" s="458"/>
      <c r="I392" s="154">
        <f t="shared" si="428"/>
        <v>9</v>
      </c>
      <c r="J392" s="154">
        <f t="shared" si="429"/>
        <v>2926.9876864681214</v>
      </c>
      <c r="K392" s="155">
        <f t="shared" si="430"/>
        <v>325.22085405201352</v>
      </c>
      <c r="L392" s="449"/>
      <c r="M392" s="154">
        <f t="shared" si="413"/>
        <v>2</v>
      </c>
      <c r="N392" s="433"/>
      <c r="O392" s="433"/>
      <c r="P392" s="95">
        <v>9</v>
      </c>
      <c r="Q392" s="178">
        <v>2937.6923076923094</v>
      </c>
      <c r="R392" s="178">
        <f t="shared" si="414"/>
        <v>326.41025641025658</v>
      </c>
      <c r="S392" s="95">
        <f t="shared" si="415"/>
        <v>2</v>
      </c>
      <c r="T392" s="436"/>
      <c r="U392" s="95">
        <v>9</v>
      </c>
      <c r="V392" s="178">
        <v>2892.0000000000009</v>
      </c>
      <c r="W392" s="178">
        <f t="shared" si="416"/>
        <v>321.33333333333343</v>
      </c>
      <c r="X392" s="95">
        <f t="shared" si="417"/>
        <v>2</v>
      </c>
      <c r="Y392" s="436"/>
      <c r="Z392" s="95">
        <v>9</v>
      </c>
      <c r="AA392" s="178">
        <v>2956.8000000000011</v>
      </c>
      <c r="AB392" s="178">
        <f t="shared" si="418"/>
        <v>328.53333333333347</v>
      </c>
      <c r="AC392" s="95">
        <f t="shared" si="419"/>
        <v>2</v>
      </c>
      <c r="AD392" s="436"/>
      <c r="AE392" s="95">
        <v>9</v>
      </c>
      <c r="AF392" s="178">
        <v>2958.7499999999964</v>
      </c>
      <c r="AG392" s="178">
        <f t="shared" si="420"/>
        <v>328.7499999999996</v>
      </c>
      <c r="AH392" s="95">
        <f t="shared" si="421"/>
        <v>2</v>
      </c>
      <c r="AI392" s="436"/>
      <c r="AJ392" s="95">
        <v>9</v>
      </c>
      <c r="AK392" s="178">
        <v>2947.8260869565215</v>
      </c>
      <c r="AL392" s="178">
        <f t="shared" si="422"/>
        <v>327.53623188405794</v>
      </c>
      <c r="AM392" s="95">
        <f t="shared" si="423"/>
        <v>2</v>
      </c>
      <c r="AN392" s="436"/>
      <c r="AO392" s="95">
        <v>9</v>
      </c>
      <c r="AP392" s="178">
        <v>2926.9565217391305</v>
      </c>
      <c r="AQ392" s="178">
        <f t="shared" si="424"/>
        <v>325.21739130434781</v>
      </c>
      <c r="AR392" s="95">
        <f t="shared" si="425"/>
        <v>2</v>
      </c>
      <c r="AS392" s="436"/>
      <c r="AT392" s="95">
        <v>9</v>
      </c>
      <c r="AU392" s="178">
        <v>2868.8888888888905</v>
      </c>
      <c r="AV392" s="178">
        <f t="shared" si="426"/>
        <v>318.76543209876559</v>
      </c>
      <c r="AW392" s="95">
        <f t="shared" si="427"/>
        <v>2</v>
      </c>
      <c r="AX392" s="436"/>
    </row>
    <row r="393" spans="2:50">
      <c r="B393" s="435"/>
      <c r="C393" s="95">
        <f t="shared" si="412"/>
        <v>7</v>
      </c>
      <c r="D393" s="95" t="s">
        <v>794</v>
      </c>
      <c r="E393" s="95">
        <v>10</v>
      </c>
      <c r="F393" s="95">
        <v>3000</v>
      </c>
      <c r="G393" s="178">
        <f t="shared" si="408"/>
        <v>300</v>
      </c>
      <c r="H393" s="458"/>
      <c r="I393" s="154">
        <f t="shared" si="428"/>
        <v>10</v>
      </c>
      <c r="J393" s="154">
        <f t="shared" si="429"/>
        <v>2902.0205665891131</v>
      </c>
      <c r="K393" s="155">
        <f t="shared" si="430"/>
        <v>290.20205665891132</v>
      </c>
      <c r="L393" s="449"/>
      <c r="M393" s="154">
        <f t="shared" si="413"/>
        <v>4</v>
      </c>
      <c r="N393" s="433"/>
      <c r="O393" s="433"/>
      <c r="P393" s="95">
        <v>10</v>
      </c>
      <c r="Q393" s="178">
        <v>2914.6666666666665</v>
      </c>
      <c r="R393" s="178">
        <f t="shared" si="414"/>
        <v>291.46666666666664</v>
      </c>
      <c r="S393" s="95">
        <f t="shared" si="415"/>
        <v>4</v>
      </c>
      <c r="T393" s="436"/>
      <c r="U393" s="95">
        <v>10</v>
      </c>
      <c r="V393" s="178">
        <v>2897.3333333333335</v>
      </c>
      <c r="W393" s="178">
        <f t="shared" si="416"/>
        <v>289.73333333333335</v>
      </c>
      <c r="X393" s="95">
        <f t="shared" si="417"/>
        <v>4</v>
      </c>
      <c r="Y393" s="436"/>
      <c r="Z393" s="95">
        <v>10</v>
      </c>
      <c r="AA393" s="178">
        <v>2909.3023255813951</v>
      </c>
      <c r="AB393" s="178">
        <f t="shared" si="418"/>
        <v>290.93023255813949</v>
      </c>
      <c r="AC393" s="95">
        <f t="shared" si="419"/>
        <v>4</v>
      </c>
      <c r="AD393" s="436"/>
      <c r="AE393" s="95">
        <v>10</v>
      </c>
      <c r="AF393" s="178">
        <v>2943.8709677419383</v>
      </c>
      <c r="AG393" s="178">
        <f t="shared" si="420"/>
        <v>294.38709677419382</v>
      </c>
      <c r="AH393" s="95">
        <f t="shared" si="421"/>
        <v>4</v>
      </c>
      <c r="AI393" s="436"/>
      <c r="AJ393" s="95">
        <v>10</v>
      </c>
      <c r="AK393" s="178">
        <v>2862.1621621621598</v>
      </c>
      <c r="AL393" s="178">
        <f t="shared" si="422"/>
        <v>286.21621621621597</v>
      </c>
      <c r="AM393" s="95">
        <f t="shared" si="423"/>
        <v>8</v>
      </c>
      <c r="AN393" s="436"/>
      <c r="AO393" s="95">
        <v>10</v>
      </c>
      <c r="AP393" s="178">
        <v>2878.7234042553196</v>
      </c>
      <c r="AQ393" s="178">
        <f t="shared" si="424"/>
        <v>287.87234042553195</v>
      </c>
      <c r="AR393" s="95">
        <f t="shared" si="425"/>
        <v>7</v>
      </c>
      <c r="AS393" s="436"/>
      <c r="AT393" s="95">
        <v>10</v>
      </c>
      <c r="AU393" s="178">
        <v>2908.0851063829791</v>
      </c>
      <c r="AV393" s="178">
        <f t="shared" si="426"/>
        <v>290.80851063829789</v>
      </c>
      <c r="AW393" s="95">
        <f t="shared" si="427"/>
        <v>4</v>
      </c>
      <c r="AX393" s="436"/>
    </row>
    <row r="394" spans="2:50">
      <c r="B394" s="435"/>
      <c r="C394" s="95">
        <f t="shared" si="412"/>
        <v>8</v>
      </c>
      <c r="D394" s="95" t="s">
        <v>795</v>
      </c>
      <c r="E394" s="95">
        <v>10</v>
      </c>
      <c r="F394" s="95">
        <v>3000</v>
      </c>
      <c r="G394" s="178">
        <f t="shared" si="408"/>
        <v>300</v>
      </c>
      <c r="H394" s="458"/>
      <c r="I394" s="154">
        <f t="shared" si="428"/>
        <v>10</v>
      </c>
      <c r="J394" s="154">
        <f t="shared" si="429"/>
        <v>2883.7304586585083</v>
      </c>
      <c r="K394" s="155">
        <f t="shared" si="430"/>
        <v>288.37304586585077</v>
      </c>
      <c r="L394" s="449"/>
      <c r="M394" s="154">
        <f t="shared" si="413"/>
        <v>5</v>
      </c>
      <c r="N394" s="433"/>
      <c r="O394" s="433"/>
      <c r="P394" s="95">
        <v>10</v>
      </c>
      <c r="Q394" s="178">
        <v>2886.9999999999986</v>
      </c>
      <c r="R394" s="178">
        <f t="shared" si="414"/>
        <v>288.69999999999987</v>
      </c>
      <c r="S394" s="95">
        <f t="shared" si="415"/>
        <v>5</v>
      </c>
      <c r="T394" s="436"/>
      <c r="U394" s="95">
        <v>10</v>
      </c>
      <c r="V394" s="178">
        <v>2863.5483870967732</v>
      </c>
      <c r="W394" s="178">
        <f t="shared" si="416"/>
        <v>286.35483870967732</v>
      </c>
      <c r="X394" s="95">
        <f t="shared" si="417"/>
        <v>8</v>
      </c>
      <c r="Y394" s="436"/>
      <c r="Z394" s="95">
        <v>10</v>
      </c>
      <c r="AA394" s="178">
        <v>2884.137931034481</v>
      </c>
      <c r="AB394" s="178">
        <f t="shared" si="418"/>
        <v>288.41379310344809</v>
      </c>
      <c r="AC394" s="95">
        <f t="shared" si="419"/>
        <v>6</v>
      </c>
      <c r="AD394" s="436"/>
      <c r="AE394" s="95">
        <v>10</v>
      </c>
      <c r="AF394" s="178">
        <v>2880.0000000000009</v>
      </c>
      <c r="AG394" s="178">
        <f t="shared" si="420"/>
        <v>288.00000000000011</v>
      </c>
      <c r="AH394" s="95">
        <f t="shared" si="421"/>
        <v>7</v>
      </c>
      <c r="AI394" s="436"/>
      <c r="AJ394" s="95">
        <v>10</v>
      </c>
      <c r="AK394" s="178">
        <v>2888.2352941176482</v>
      </c>
      <c r="AL394" s="178">
        <f t="shared" si="422"/>
        <v>288.82352941176481</v>
      </c>
      <c r="AM394" s="95">
        <f t="shared" si="423"/>
        <v>4</v>
      </c>
      <c r="AN394" s="436"/>
      <c r="AO394" s="95">
        <v>10</v>
      </c>
      <c r="AP394" s="178">
        <v>2894.754098360655</v>
      </c>
      <c r="AQ394" s="178">
        <f t="shared" si="424"/>
        <v>289.47540983606552</v>
      </c>
      <c r="AR394" s="95">
        <f t="shared" si="425"/>
        <v>4</v>
      </c>
      <c r="AS394" s="436"/>
      <c r="AT394" s="95">
        <v>10</v>
      </c>
      <c r="AU394" s="178">
        <v>2888.4374999999991</v>
      </c>
      <c r="AV394" s="178">
        <f t="shared" si="426"/>
        <v>288.84374999999989</v>
      </c>
      <c r="AW394" s="95">
        <f t="shared" si="427"/>
        <v>5</v>
      </c>
      <c r="AX394" s="436"/>
    </row>
    <row r="395" spans="2:50">
      <c r="B395" s="435"/>
      <c r="C395" s="95">
        <f t="shared" si="412"/>
        <v>9</v>
      </c>
      <c r="D395" s="95" t="s">
        <v>818</v>
      </c>
      <c r="E395" s="95">
        <v>13</v>
      </c>
      <c r="F395" s="95">
        <v>2000</v>
      </c>
      <c r="G395" s="178">
        <f t="shared" si="408"/>
        <v>153.84615384615384</v>
      </c>
      <c r="H395" s="458"/>
      <c r="I395" s="154">
        <f t="shared" si="428"/>
        <v>13</v>
      </c>
      <c r="J395" s="154">
        <f t="shared" si="429"/>
        <v>1920.253937479529</v>
      </c>
      <c r="K395" s="155">
        <f t="shared" si="430"/>
        <v>147.71184134457917</v>
      </c>
      <c r="L395" s="449"/>
      <c r="M395" s="154">
        <f t="shared" si="413"/>
        <v>10</v>
      </c>
      <c r="N395" s="433"/>
      <c r="O395" s="433"/>
      <c r="P395" s="95">
        <v>13</v>
      </c>
      <c r="Q395" s="178">
        <v>1920.6896551724137</v>
      </c>
      <c r="R395" s="178">
        <f t="shared" si="414"/>
        <v>147.74535809018568</v>
      </c>
      <c r="S395" s="95">
        <f t="shared" si="415"/>
        <v>10</v>
      </c>
      <c r="T395" s="436"/>
      <c r="U395" s="95">
        <v>13</v>
      </c>
      <c r="V395" s="178">
        <v>1922.2222222222215</v>
      </c>
      <c r="W395" s="178">
        <f t="shared" si="416"/>
        <v>147.86324786324781</v>
      </c>
      <c r="X395" s="95">
        <f t="shared" si="417"/>
        <v>10</v>
      </c>
      <c r="Y395" s="436"/>
      <c r="Z395" s="95">
        <v>13</v>
      </c>
      <c r="AA395" s="178">
        <v>1916.0000000000007</v>
      </c>
      <c r="AB395" s="178">
        <f t="shared" si="418"/>
        <v>147.38461538461544</v>
      </c>
      <c r="AC395" s="95">
        <f t="shared" si="419"/>
        <v>10</v>
      </c>
      <c r="AD395" s="436"/>
      <c r="AE395" s="95">
        <v>13</v>
      </c>
      <c r="AF395" s="178">
        <v>1921.9999999999991</v>
      </c>
      <c r="AG395" s="178">
        <f t="shared" si="420"/>
        <v>147.84615384615378</v>
      </c>
      <c r="AH395" s="95">
        <f t="shared" si="421"/>
        <v>10</v>
      </c>
      <c r="AI395" s="436"/>
      <c r="AJ395" s="95">
        <v>13</v>
      </c>
      <c r="AK395" s="178">
        <v>1933.3333333333328</v>
      </c>
      <c r="AL395" s="178">
        <f t="shared" si="422"/>
        <v>148.71794871794867</v>
      </c>
      <c r="AM395" s="95">
        <f t="shared" si="423"/>
        <v>10</v>
      </c>
      <c r="AN395" s="436"/>
      <c r="AO395" s="95">
        <v>13</v>
      </c>
      <c r="AP395" s="178">
        <v>1912.5925925925919</v>
      </c>
      <c r="AQ395" s="178">
        <f t="shared" si="424"/>
        <v>147.12250712250707</v>
      </c>
      <c r="AR395" s="95">
        <f t="shared" si="425"/>
        <v>10</v>
      </c>
      <c r="AS395" s="436"/>
      <c r="AT395" s="95">
        <v>13</v>
      </c>
      <c r="AU395" s="178">
        <v>1914.9397590361441</v>
      </c>
      <c r="AV395" s="178">
        <f t="shared" si="426"/>
        <v>147.30305838739571</v>
      </c>
      <c r="AW395" s="95">
        <f t="shared" si="427"/>
        <v>10</v>
      </c>
      <c r="AX395" s="436"/>
    </row>
    <row r="396" spans="2:50">
      <c r="B396" s="435"/>
      <c r="C396" s="95">
        <f t="shared" si="412"/>
        <v>10</v>
      </c>
      <c r="D396" s="95" t="s">
        <v>819</v>
      </c>
      <c r="E396" s="95">
        <v>8</v>
      </c>
      <c r="F396" s="95">
        <v>3000</v>
      </c>
      <c r="G396" s="178">
        <f t="shared" si="408"/>
        <v>375</v>
      </c>
      <c r="H396" s="458"/>
      <c r="I396" s="154">
        <f t="shared" si="428"/>
        <v>8</v>
      </c>
      <c r="J396" s="154">
        <f t="shared" si="429"/>
        <v>2871.6231163916932</v>
      </c>
      <c r="K396" s="155">
        <f t="shared" si="430"/>
        <v>358.95288954896165</v>
      </c>
      <c r="L396" s="449"/>
      <c r="M396" s="154">
        <f t="shared" si="413"/>
        <v>1</v>
      </c>
      <c r="N396" s="433"/>
      <c r="O396" s="433"/>
      <c r="P396" s="95">
        <v>8</v>
      </c>
      <c r="Q396" s="178">
        <v>2895.7894736842127</v>
      </c>
      <c r="R396" s="178">
        <f t="shared" si="414"/>
        <v>361.97368421052659</v>
      </c>
      <c r="S396" s="95">
        <f t="shared" si="415"/>
        <v>1</v>
      </c>
      <c r="T396" s="436"/>
      <c r="U396" s="95">
        <v>8</v>
      </c>
      <c r="V396" s="178">
        <v>2860.3636363636379</v>
      </c>
      <c r="W396" s="178">
        <f t="shared" si="416"/>
        <v>357.54545454545473</v>
      </c>
      <c r="X396" s="95">
        <f t="shared" si="417"/>
        <v>1</v>
      </c>
      <c r="Y396" s="436"/>
      <c r="Z396" s="95">
        <v>8</v>
      </c>
      <c r="AA396" s="178">
        <v>2863.5294117647072</v>
      </c>
      <c r="AB396" s="178">
        <f t="shared" si="418"/>
        <v>357.9411764705884</v>
      </c>
      <c r="AC396" s="95">
        <f t="shared" si="419"/>
        <v>1</v>
      </c>
      <c r="AD396" s="436"/>
      <c r="AE396" s="95">
        <v>8</v>
      </c>
      <c r="AF396" s="178">
        <v>2871.818181818182</v>
      </c>
      <c r="AG396" s="178">
        <f t="shared" si="420"/>
        <v>358.97727272727275</v>
      </c>
      <c r="AH396" s="95">
        <f t="shared" si="421"/>
        <v>1</v>
      </c>
      <c r="AI396" s="436"/>
      <c r="AJ396" s="95">
        <v>8</v>
      </c>
      <c r="AK396" s="178">
        <v>2858.7500000000009</v>
      </c>
      <c r="AL396" s="178">
        <f t="shared" si="422"/>
        <v>357.34375000000011</v>
      </c>
      <c r="AM396" s="95">
        <f t="shared" si="423"/>
        <v>1</v>
      </c>
      <c r="AN396" s="436"/>
      <c r="AO396" s="95">
        <v>8</v>
      </c>
      <c r="AP396" s="178">
        <v>2851.1111111111122</v>
      </c>
      <c r="AQ396" s="178">
        <f t="shared" si="424"/>
        <v>356.38888888888903</v>
      </c>
      <c r="AR396" s="95">
        <f t="shared" si="425"/>
        <v>1</v>
      </c>
      <c r="AS396" s="436"/>
      <c r="AT396" s="95">
        <v>8</v>
      </c>
      <c r="AU396" s="178">
        <v>2899.9999999999982</v>
      </c>
      <c r="AV396" s="178">
        <f t="shared" si="426"/>
        <v>362.49999999999977</v>
      </c>
      <c r="AW396" s="95">
        <f t="shared" si="427"/>
        <v>1</v>
      </c>
      <c r="AX396" s="436"/>
    </row>
    <row r="397" spans="2:50">
      <c r="B397" s="435"/>
      <c r="C397" s="95">
        <f t="shared" si="412"/>
        <v>11</v>
      </c>
      <c r="D397" s="95" t="s">
        <v>910</v>
      </c>
      <c r="E397" s="95">
        <v>16</v>
      </c>
      <c r="F397" s="95">
        <v>2000</v>
      </c>
      <c r="G397" s="178">
        <f t="shared" si="408"/>
        <v>125</v>
      </c>
      <c r="H397" s="458"/>
      <c r="I397" s="154">
        <f t="shared" si="428"/>
        <v>16</v>
      </c>
      <c r="J397" s="154">
        <f t="shared" si="429"/>
        <v>1914.1897753228513</v>
      </c>
      <c r="K397" s="155">
        <f t="shared" si="430"/>
        <v>119.63686095767821</v>
      </c>
      <c r="L397" s="449"/>
      <c r="M397" s="154">
        <f t="shared" si="413"/>
        <v>11</v>
      </c>
      <c r="N397" s="433"/>
      <c r="O397" s="433"/>
      <c r="P397" s="95">
        <v>16</v>
      </c>
      <c r="Q397" s="178">
        <v>1909.0766550522642</v>
      </c>
      <c r="R397" s="178">
        <f t="shared" si="414"/>
        <v>119.31729094076651</v>
      </c>
      <c r="S397" s="95">
        <f t="shared" si="415"/>
        <v>11</v>
      </c>
      <c r="T397" s="436"/>
      <c r="U397" s="95">
        <v>16</v>
      </c>
      <c r="V397" s="178">
        <v>1911.2148525521698</v>
      </c>
      <c r="W397" s="178">
        <f t="shared" si="416"/>
        <v>119.45092828451061</v>
      </c>
      <c r="X397" s="95">
        <f t="shared" si="417"/>
        <v>11</v>
      </c>
      <c r="Y397" s="436"/>
      <c r="Z397" s="95">
        <v>16</v>
      </c>
      <c r="AA397" s="178">
        <v>1915.16129032258</v>
      </c>
      <c r="AB397" s="178">
        <f t="shared" si="418"/>
        <v>119.69758064516125</v>
      </c>
      <c r="AC397" s="95">
        <f t="shared" si="419"/>
        <v>11</v>
      </c>
      <c r="AD397" s="436"/>
      <c r="AE397" s="95">
        <v>16</v>
      </c>
      <c r="AF397" s="178">
        <v>1918.3018867924523</v>
      </c>
      <c r="AG397" s="178">
        <f t="shared" si="420"/>
        <v>119.89386792452827</v>
      </c>
      <c r="AH397" s="95">
        <f t="shared" si="421"/>
        <v>11</v>
      </c>
      <c r="AI397" s="436"/>
      <c r="AJ397" s="95">
        <v>16</v>
      </c>
      <c r="AK397" s="178">
        <v>1918.5882352941171</v>
      </c>
      <c r="AL397" s="178">
        <f t="shared" si="422"/>
        <v>119.91176470588232</v>
      </c>
      <c r="AM397" s="95">
        <f t="shared" si="423"/>
        <v>11</v>
      </c>
      <c r="AN397" s="436"/>
      <c r="AO397" s="95">
        <v>16</v>
      </c>
      <c r="AP397" s="178">
        <v>1906.3333333333326</v>
      </c>
      <c r="AQ397" s="178">
        <f t="shared" si="424"/>
        <v>119.14583333333329</v>
      </c>
      <c r="AR397" s="95">
        <f t="shared" si="425"/>
        <v>11</v>
      </c>
      <c r="AS397" s="436"/>
      <c r="AT397" s="95">
        <v>16</v>
      </c>
      <c r="AU397" s="178">
        <v>1920.6521739130435</v>
      </c>
      <c r="AV397" s="178">
        <f t="shared" si="426"/>
        <v>120.04076086956522</v>
      </c>
      <c r="AW397" s="95">
        <f t="shared" si="427"/>
        <v>11</v>
      </c>
      <c r="AX397" s="436"/>
    </row>
    <row r="398" spans="2:50">
      <c r="B398" s="435"/>
      <c r="C398" s="95">
        <f t="shared" si="412"/>
        <v>12</v>
      </c>
      <c r="D398" s="95"/>
      <c r="E398" s="95"/>
      <c r="F398" s="95"/>
      <c r="G398" s="95"/>
      <c r="H398" s="458"/>
      <c r="I398" s="154" t="str">
        <f t="shared" si="428"/>
        <v/>
      </c>
      <c r="J398" s="154" t="str">
        <f t="shared" si="429"/>
        <v/>
      </c>
      <c r="K398" s="155" t="str">
        <f t="shared" si="430"/>
        <v/>
      </c>
      <c r="L398" s="449"/>
      <c r="M398" s="154" t="str">
        <f t="shared" si="413"/>
        <v/>
      </c>
      <c r="N398" s="433"/>
      <c r="O398" s="433"/>
      <c r="P398" s="95"/>
      <c r="Q398" s="178"/>
      <c r="R398" s="178" t="str">
        <f t="shared" si="414"/>
        <v/>
      </c>
      <c r="S398" s="95" t="str">
        <f t="shared" si="415"/>
        <v/>
      </c>
      <c r="T398" s="436"/>
      <c r="U398" s="95"/>
      <c r="V398" s="178"/>
      <c r="W398" s="178" t="str">
        <f t="shared" si="416"/>
        <v/>
      </c>
      <c r="X398" s="95" t="str">
        <f t="shared" si="417"/>
        <v/>
      </c>
      <c r="Y398" s="436"/>
      <c r="Z398" s="95"/>
      <c r="AA398" s="178"/>
      <c r="AB398" s="178" t="str">
        <f t="shared" si="418"/>
        <v/>
      </c>
      <c r="AC398" s="95" t="str">
        <f t="shared" si="419"/>
        <v/>
      </c>
      <c r="AD398" s="436"/>
      <c r="AE398" s="95"/>
      <c r="AF398" s="178"/>
      <c r="AG398" s="178" t="str">
        <f t="shared" si="420"/>
        <v/>
      </c>
      <c r="AH398" s="95" t="str">
        <f t="shared" si="421"/>
        <v/>
      </c>
      <c r="AI398" s="436"/>
      <c r="AJ398" s="95"/>
      <c r="AK398" s="178"/>
      <c r="AL398" s="178" t="str">
        <f t="shared" si="422"/>
        <v/>
      </c>
      <c r="AM398" s="95" t="str">
        <f t="shared" si="423"/>
        <v/>
      </c>
      <c r="AN398" s="436"/>
      <c r="AO398" s="95"/>
      <c r="AP398" s="178"/>
      <c r="AQ398" s="178" t="str">
        <f t="shared" si="424"/>
        <v/>
      </c>
      <c r="AR398" s="95" t="str">
        <f t="shared" si="425"/>
        <v/>
      </c>
      <c r="AS398" s="436"/>
      <c r="AT398" s="95"/>
      <c r="AU398" s="178"/>
      <c r="AV398" s="178" t="str">
        <f t="shared" si="426"/>
        <v/>
      </c>
      <c r="AW398" s="95" t="str">
        <f t="shared" si="427"/>
        <v/>
      </c>
      <c r="AX398" s="436"/>
    </row>
    <row r="399" spans="2:50">
      <c r="B399" s="435"/>
      <c r="C399" s="95">
        <f t="shared" si="412"/>
        <v>13</v>
      </c>
      <c r="D399" s="95"/>
      <c r="E399" s="95"/>
      <c r="F399" s="95"/>
      <c r="G399" s="95"/>
      <c r="H399" s="458"/>
      <c r="I399" s="154" t="str">
        <f t="shared" si="428"/>
        <v/>
      </c>
      <c r="J399" s="154" t="str">
        <f t="shared" si="429"/>
        <v/>
      </c>
      <c r="K399" s="155" t="str">
        <f t="shared" si="430"/>
        <v/>
      </c>
      <c r="L399" s="449"/>
      <c r="M399" s="154" t="str">
        <f t="shared" si="413"/>
        <v/>
      </c>
      <c r="N399" s="433"/>
      <c r="O399" s="433"/>
      <c r="P399" s="95"/>
      <c r="Q399" s="178"/>
      <c r="R399" s="178" t="str">
        <f t="shared" si="414"/>
        <v/>
      </c>
      <c r="S399" s="95" t="str">
        <f t="shared" si="415"/>
        <v/>
      </c>
      <c r="T399" s="436"/>
      <c r="U399" s="95"/>
      <c r="V399" s="178"/>
      <c r="W399" s="178" t="str">
        <f t="shared" si="416"/>
        <v/>
      </c>
      <c r="X399" s="95" t="str">
        <f t="shared" si="417"/>
        <v/>
      </c>
      <c r="Y399" s="436"/>
      <c r="Z399" s="95"/>
      <c r="AA399" s="178"/>
      <c r="AB399" s="178" t="str">
        <f t="shared" si="418"/>
        <v/>
      </c>
      <c r="AC399" s="95" t="str">
        <f t="shared" si="419"/>
        <v/>
      </c>
      <c r="AD399" s="436"/>
      <c r="AE399" s="95"/>
      <c r="AF399" s="178"/>
      <c r="AG399" s="178" t="str">
        <f t="shared" si="420"/>
        <v/>
      </c>
      <c r="AH399" s="95" t="str">
        <f t="shared" si="421"/>
        <v/>
      </c>
      <c r="AI399" s="436"/>
      <c r="AJ399" s="95"/>
      <c r="AK399" s="178"/>
      <c r="AL399" s="178" t="str">
        <f t="shared" si="422"/>
        <v/>
      </c>
      <c r="AM399" s="95" t="str">
        <f t="shared" si="423"/>
        <v/>
      </c>
      <c r="AN399" s="436"/>
      <c r="AO399" s="95"/>
      <c r="AP399" s="178"/>
      <c r="AQ399" s="178" t="str">
        <f t="shared" si="424"/>
        <v/>
      </c>
      <c r="AR399" s="95" t="str">
        <f t="shared" si="425"/>
        <v/>
      </c>
      <c r="AS399" s="436"/>
      <c r="AT399" s="95"/>
      <c r="AU399" s="178"/>
      <c r="AV399" s="178" t="str">
        <f t="shared" si="426"/>
        <v/>
      </c>
      <c r="AW399" s="95" t="str">
        <f t="shared" si="427"/>
        <v/>
      </c>
      <c r="AX399" s="436"/>
    </row>
    <row r="400" spans="2:50">
      <c r="B400" s="435"/>
      <c r="C400" s="95">
        <f t="shared" si="412"/>
        <v>14</v>
      </c>
      <c r="D400" s="95"/>
      <c r="E400" s="95"/>
      <c r="F400" s="95"/>
      <c r="G400" s="95"/>
      <c r="H400" s="458"/>
      <c r="I400" s="154" t="str">
        <f t="shared" si="428"/>
        <v/>
      </c>
      <c r="J400" s="154" t="str">
        <f t="shared" si="429"/>
        <v/>
      </c>
      <c r="K400" s="155" t="str">
        <f t="shared" si="430"/>
        <v/>
      </c>
      <c r="L400" s="449"/>
      <c r="M400" s="154" t="str">
        <f t="shared" si="413"/>
        <v/>
      </c>
      <c r="N400" s="433"/>
      <c r="O400" s="433"/>
      <c r="P400" s="95"/>
      <c r="Q400" s="178"/>
      <c r="R400" s="178" t="str">
        <f t="shared" si="414"/>
        <v/>
      </c>
      <c r="S400" s="95" t="str">
        <f t="shared" si="415"/>
        <v/>
      </c>
      <c r="T400" s="436"/>
      <c r="U400" s="95"/>
      <c r="V400" s="178"/>
      <c r="W400" s="178" t="str">
        <f t="shared" si="416"/>
        <v/>
      </c>
      <c r="X400" s="95" t="str">
        <f t="shared" si="417"/>
        <v/>
      </c>
      <c r="Y400" s="436"/>
      <c r="Z400" s="95"/>
      <c r="AA400" s="178"/>
      <c r="AB400" s="178" t="str">
        <f t="shared" si="418"/>
        <v/>
      </c>
      <c r="AC400" s="95" t="str">
        <f t="shared" si="419"/>
        <v/>
      </c>
      <c r="AD400" s="436"/>
      <c r="AE400" s="95"/>
      <c r="AF400" s="178"/>
      <c r="AG400" s="178" t="str">
        <f t="shared" si="420"/>
        <v/>
      </c>
      <c r="AH400" s="95" t="str">
        <f t="shared" si="421"/>
        <v/>
      </c>
      <c r="AI400" s="436"/>
      <c r="AJ400" s="95"/>
      <c r="AK400" s="178"/>
      <c r="AL400" s="178" t="str">
        <f t="shared" si="422"/>
        <v/>
      </c>
      <c r="AM400" s="95" t="str">
        <f t="shared" si="423"/>
        <v/>
      </c>
      <c r="AN400" s="436"/>
      <c r="AO400" s="95"/>
      <c r="AP400" s="178"/>
      <c r="AQ400" s="178" t="str">
        <f t="shared" si="424"/>
        <v/>
      </c>
      <c r="AR400" s="95" t="str">
        <f t="shared" si="425"/>
        <v/>
      </c>
      <c r="AS400" s="436"/>
      <c r="AT400" s="95"/>
      <c r="AU400" s="178"/>
      <c r="AV400" s="178" t="str">
        <f t="shared" si="426"/>
        <v/>
      </c>
      <c r="AW400" s="95" t="str">
        <f t="shared" si="427"/>
        <v/>
      </c>
      <c r="AX400" s="436"/>
    </row>
    <row r="401" spans="2:50">
      <c r="B401" s="435"/>
      <c r="C401" s="95">
        <f t="shared" si="412"/>
        <v>15</v>
      </c>
      <c r="D401" s="95"/>
      <c r="E401" s="95"/>
      <c r="F401" s="95"/>
      <c r="G401" s="95"/>
      <c r="H401" s="459"/>
      <c r="I401" s="154" t="str">
        <f t="shared" si="428"/>
        <v/>
      </c>
      <c r="J401" s="154" t="str">
        <f t="shared" si="429"/>
        <v/>
      </c>
      <c r="K401" s="155" t="str">
        <f t="shared" si="430"/>
        <v/>
      </c>
      <c r="L401" s="449"/>
      <c r="M401" s="154" t="str">
        <f t="shared" si="413"/>
        <v/>
      </c>
      <c r="N401" s="433"/>
      <c r="O401" s="433"/>
      <c r="P401" s="95"/>
      <c r="Q401" s="178"/>
      <c r="R401" s="178" t="str">
        <f t="shared" si="414"/>
        <v/>
      </c>
      <c r="S401" s="95" t="str">
        <f t="shared" si="415"/>
        <v/>
      </c>
      <c r="T401" s="436"/>
      <c r="U401" s="95"/>
      <c r="V401" s="178"/>
      <c r="W401" s="178" t="str">
        <f t="shared" si="416"/>
        <v/>
      </c>
      <c r="X401" s="95" t="str">
        <f t="shared" si="417"/>
        <v/>
      </c>
      <c r="Y401" s="436"/>
      <c r="Z401" s="95"/>
      <c r="AA401" s="178"/>
      <c r="AB401" s="178" t="str">
        <f t="shared" si="418"/>
        <v/>
      </c>
      <c r="AC401" s="95" t="str">
        <f t="shared" si="419"/>
        <v/>
      </c>
      <c r="AD401" s="436"/>
      <c r="AE401" s="95"/>
      <c r="AF401" s="178"/>
      <c r="AG401" s="178" t="str">
        <f t="shared" si="420"/>
        <v/>
      </c>
      <c r="AH401" s="95" t="str">
        <f t="shared" si="421"/>
        <v/>
      </c>
      <c r="AI401" s="436"/>
      <c r="AJ401" s="95"/>
      <c r="AK401" s="178"/>
      <c r="AL401" s="178" t="str">
        <f t="shared" si="422"/>
        <v/>
      </c>
      <c r="AM401" s="95" t="str">
        <f t="shared" si="423"/>
        <v/>
      </c>
      <c r="AN401" s="436"/>
      <c r="AO401" s="95"/>
      <c r="AP401" s="178"/>
      <c r="AQ401" s="178" t="str">
        <f t="shared" si="424"/>
        <v/>
      </c>
      <c r="AR401" s="95" t="str">
        <f t="shared" si="425"/>
        <v/>
      </c>
      <c r="AS401" s="436"/>
      <c r="AT401" s="95"/>
      <c r="AU401" s="178"/>
      <c r="AV401" s="178" t="str">
        <f t="shared" si="426"/>
        <v/>
      </c>
      <c r="AW401" s="95" t="str">
        <f t="shared" si="427"/>
        <v/>
      </c>
      <c r="AX401" s="436"/>
    </row>
    <row r="402" spans="2:50" ht="15.75">
      <c r="B402" s="443" t="s">
        <v>167</v>
      </c>
      <c r="C402" s="444"/>
      <c r="D402" s="444"/>
      <c r="E402" s="444"/>
      <c r="F402" s="444"/>
      <c r="G402" s="444"/>
      <c r="H402" s="444"/>
      <c r="I402" s="151"/>
      <c r="J402" s="151"/>
      <c r="K402" s="151"/>
      <c r="L402" s="151"/>
      <c r="M402" s="151"/>
      <c r="N402" s="433" t="s">
        <v>159</v>
      </c>
      <c r="O402" s="446" t="s">
        <v>106</v>
      </c>
      <c r="P402" s="448">
        <f>AT382+1</f>
        <v>46007</v>
      </c>
      <c r="Q402" s="435"/>
      <c r="R402" s="435"/>
      <c r="S402" s="435"/>
      <c r="T402" s="435"/>
      <c r="U402" s="448">
        <f>P402+1</f>
        <v>46008</v>
      </c>
      <c r="V402" s="435"/>
      <c r="W402" s="435"/>
      <c r="X402" s="435"/>
      <c r="Y402" s="435"/>
      <c r="Z402" s="448">
        <f>U402+1</f>
        <v>46009</v>
      </c>
      <c r="AA402" s="435"/>
      <c r="AB402" s="435"/>
      <c r="AC402" s="435"/>
      <c r="AD402" s="435"/>
      <c r="AE402" s="448">
        <f>Z402+1</f>
        <v>46010</v>
      </c>
      <c r="AF402" s="435"/>
      <c r="AG402" s="435"/>
      <c r="AH402" s="435"/>
      <c r="AI402" s="435"/>
      <c r="AJ402" s="448">
        <f>AE402+1</f>
        <v>46011</v>
      </c>
      <c r="AK402" s="435"/>
      <c r="AL402" s="435"/>
      <c r="AM402" s="435"/>
      <c r="AN402" s="435"/>
      <c r="AO402" s="448">
        <f>AJ402+1</f>
        <v>46012</v>
      </c>
      <c r="AP402" s="435"/>
      <c r="AQ402" s="435"/>
      <c r="AR402" s="435"/>
      <c r="AS402" s="435"/>
      <c r="AT402" s="448">
        <f>AO402+1</f>
        <v>46013</v>
      </c>
      <c r="AU402" s="435"/>
      <c r="AV402" s="435"/>
      <c r="AW402" s="435"/>
      <c r="AX402" s="435"/>
    </row>
    <row r="403" spans="2:50" ht="15.75">
      <c r="B403" s="445"/>
      <c r="C403" s="445"/>
      <c r="D403" s="445"/>
      <c r="E403" s="445"/>
      <c r="F403" s="445"/>
      <c r="G403" s="445"/>
      <c r="H403" s="445"/>
      <c r="I403" s="151"/>
      <c r="J403" s="151"/>
      <c r="K403" s="151"/>
      <c r="L403" s="151"/>
      <c r="M403" s="151"/>
      <c r="N403" s="433"/>
      <c r="O403" s="447"/>
      <c r="P403" s="448" t="s">
        <v>120</v>
      </c>
      <c r="Q403" s="435"/>
      <c r="R403" s="435"/>
      <c r="S403" s="435"/>
      <c r="T403" s="435"/>
      <c r="U403" s="448" t="s">
        <v>114</v>
      </c>
      <c r="V403" s="435"/>
      <c r="W403" s="435"/>
      <c r="X403" s="435"/>
      <c r="Y403" s="435"/>
      <c r="Z403" s="448" t="s">
        <v>115</v>
      </c>
      <c r="AA403" s="435"/>
      <c r="AB403" s="435"/>
      <c r="AC403" s="435"/>
      <c r="AD403" s="435"/>
      <c r="AE403" s="448" t="s">
        <v>116</v>
      </c>
      <c r="AF403" s="435"/>
      <c r="AG403" s="435"/>
      <c r="AH403" s="435"/>
      <c r="AI403" s="435"/>
      <c r="AJ403" s="448" t="s">
        <v>117</v>
      </c>
      <c r="AK403" s="435"/>
      <c r="AL403" s="435"/>
      <c r="AM403" s="435"/>
      <c r="AN403" s="435"/>
      <c r="AO403" s="448" t="s">
        <v>118</v>
      </c>
      <c r="AP403" s="435"/>
      <c r="AQ403" s="435"/>
      <c r="AR403" s="435"/>
      <c r="AS403" s="435"/>
      <c r="AT403" s="448" t="s">
        <v>119</v>
      </c>
      <c r="AU403" s="435"/>
      <c r="AV403" s="435"/>
      <c r="AW403" s="435"/>
      <c r="AX403" s="435"/>
    </row>
    <row r="404" spans="2:50">
      <c r="B404" s="433" t="s">
        <v>155</v>
      </c>
      <c r="C404" s="433" t="s">
        <v>147</v>
      </c>
      <c r="D404" s="433"/>
      <c r="E404" s="433" t="s">
        <v>149</v>
      </c>
      <c r="F404" s="433"/>
      <c r="G404" s="433"/>
      <c r="H404" s="440" t="s">
        <v>156</v>
      </c>
      <c r="I404" s="434" t="s">
        <v>225</v>
      </c>
      <c r="J404" s="434"/>
      <c r="K404" s="434"/>
      <c r="L404" s="434" t="s">
        <v>156</v>
      </c>
      <c r="M404" s="434" t="s">
        <v>168</v>
      </c>
      <c r="N404" s="433"/>
      <c r="O404" s="433" t="s">
        <v>158</v>
      </c>
      <c r="P404" s="430" t="s">
        <v>152</v>
      </c>
      <c r="Q404" s="431"/>
      <c r="R404" s="431"/>
      <c r="S404" s="432"/>
      <c r="T404" s="433" t="s">
        <v>156</v>
      </c>
      <c r="U404" s="430" t="s">
        <v>152</v>
      </c>
      <c r="V404" s="431"/>
      <c r="W404" s="431"/>
      <c r="X404" s="432"/>
      <c r="Y404" s="433" t="s">
        <v>156</v>
      </c>
      <c r="Z404" s="430" t="s">
        <v>152</v>
      </c>
      <c r="AA404" s="431"/>
      <c r="AB404" s="431"/>
      <c r="AC404" s="432"/>
      <c r="AD404" s="433" t="s">
        <v>156</v>
      </c>
      <c r="AE404" s="430" t="s">
        <v>152</v>
      </c>
      <c r="AF404" s="431"/>
      <c r="AG404" s="431"/>
      <c r="AH404" s="432"/>
      <c r="AI404" s="433" t="s">
        <v>156</v>
      </c>
      <c r="AJ404" s="430" t="s">
        <v>152</v>
      </c>
      <c r="AK404" s="431"/>
      <c r="AL404" s="431"/>
      <c r="AM404" s="432"/>
      <c r="AN404" s="433" t="s">
        <v>156</v>
      </c>
      <c r="AO404" s="430" t="s">
        <v>152</v>
      </c>
      <c r="AP404" s="431"/>
      <c r="AQ404" s="431"/>
      <c r="AR404" s="432"/>
      <c r="AS404" s="433" t="s">
        <v>156</v>
      </c>
      <c r="AT404" s="430" t="s">
        <v>152</v>
      </c>
      <c r="AU404" s="431"/>
      <c r="AV404" s="431"/>
      <c r="AW404" s="432"/>
      <c r="AX404" s="433" t="s">
        <v>156</v>
      </c>
    </row>
    <row r="405" spans="2:50">
      <c r="B405" s="433"/>
      <c r="C405" s="433"/>
      <c r="D405" s="433"/>
      <c r="E405" s="433" t="s">
        <v>148</v>
      </c>
      <c r="F405" s="433"/>
      <c r="G405" s="433"/>
      <c r="H405" s="441"/>
      <c r="I405" s="434" t="s">
        <v>148</v>
      </c>
      <c r="J405" s="434"/>
      <c r="K405" s="434"/>
      <c r="L405" s="434"/>
      <c r="M405" s="434"/>
      <c r="N405" s="433"/>
      <c r="O405" s="433"/>
      <c r="P405" s="430" t="s">
        <v>153</v>
      </c>
      <c r="Q405" s="431"/>
      <c r="R405" s="431"/>
      <c r="S405" s="432"/>
      <c r="T405" s="433"/>
      <c r="U405" s="430" t="s">
        <v>153</v>
      </c>
      <c r="V405" s="431"/>
      <c r="W405" s="431"/>
      <c r="X405" s="432"/>
      <c r="Y405" s="433"/>
      <c r="Z405" s="430" t="s">
        <v>153</v>
      </c>
      <c r="AA405" s="431"/>
      <c r="AB405" s="431"/>
      <c r="AC405" s="432"/>
      <c r="AD405" s="433"/>
      <c r="AE405" s="430" t="s">
        <v>153</v>
      </c>
      <c r="AF405" s="431"/>
      <c r="AG405" s="431"/>
      <c r="AH405" s="432"/>
      <c r="AI405" s="433"/>
      <c r="AJ405" s="430" t="s">
        <v>153</v>
      </c>
      <c r="AK405" s="431"/>
      <c r="AL405" s="431"/>
      <c r="AM405" s="432"/>
      <c r="AN405" s="433"/>
      <c r="AO405" s="430" t="s">
        <v>153</v>
      </c>
      <c r="AP405" s="431"/>
      <c r="AQ405" s="431"/>
      <c r="AR405" s="432"/>
      <c r="AS405" s="433"/>
      <c r="AT405" s="430" t="s">
        <v>153</v>
      </c>
      <c r="AU405" s="431"/>
      <c r="AV405" s="431"/>
      <c r="AW405" s="432"/>
      <c r="AX405" s="433"/>
    </row>
    <row r="406" spans="2:50">
      <c r="B406" s="433"/>
      <c r="C406" s="433"/>
      <c r="D406" s="433"/>
      <c r="E406" s="94" t="s">
        <v>150</v>
      </c>
      <c r="F406" s="94" t="s">
        <v>151</v>
      </c>
      <c r="G406" s="94" t="s">
        <v>154</v>
      </c>
      <c r="H406" s="442"/>
      <c r="I406" s="153" t="s">
        <v>150</v>
      </c>
      <c r="J406" s="153" t="s">
        <v>151</v>
      </c>
      <c r="K406" s="153" t="s">
        <v>154</v>
      </c>
      <c r="L406" s="434"/>
      <c r="M406" s="434"/>
      <c r="N406" s="433"/>
      <c r="O406" s="433"/>
      <c r="P406" s="94" t="s">
        <v>150</v>
      </c>
      <c r="Q406" s="94" t="s">
        <v>151</v>
      </c>
      <c r="R406" s="94" t="s">
        <v>154</v>
      </c>
      <c r="S406" s="94" t="s">
        <v>168</v>
      </c>
      <c r="T406" s="433"/>
      <c r="U406" s="94" t="s">
        <v>150</v>
      </c>
      <c r="V406" s="94" t="s">
        <v>151</v>
      </c>
      <c r="W406" s="94" t="s">
        <v>154</v>
      </c>
      <c r="X406" s="94" t="s">
        <v>168</v>
      </c>
      <c r="Y406" s="433"/>
      <c r="Z406" s="94" t="s">
        <v>150</v>
      </c>
      <c r="AA406" s="94" t="s">
        <v>151</v>
      </c>
      <c r="AB406" s="94" t="s">
        <v>154</v>
      </c>
      <c r="AC406" s="94" t="s">
        <v>168</v>
      </c>
      <c r="AD406" s="43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3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3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3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33"/>
    </row>
    <row r="407" spans="2:50">
      <c r="B407" s="435" t="s">
        <v>235</v>
      </c>
      <c r="C407" s="95">
        <f>C387</f>
        <v>1</v>
      </c>
      <c r="D407" s="95"/>
      <c r="E407" s="95"/>
      <c r="F407" s="95"/>
      <c r="G407" s="178" t="e">
        <f t="shared" ref="G407:G416" si="431">F407/E407</f>
        <v>#DIV/0!</v>
      </c>
      <c r="H407" s="457" t="e">
        <f>AVERAGE(G407:G421)</f>
        <v>#DIV/0!</v>
      </c>
      <c r="I407" s="154" t="str">
        <f t="shared" ref="I407:I409" si="432">IFERROR(AVERAGE(P407,U407,Z407,AE407,AJ407,AO407,AT407),"")</f>
        <v/>
      </c>
      <c r="J407" s="154" t="str">
        <f t="shared" ref="J407:J409" si="433">IFERROR(AVERAGE(Q407,V407,AA407,AF407,AK407,AP407,AU407),"")</f>
        <v/>
      </c>
      <c r="K407" s="155" t="str">
        <f t="shared" ref="K407:K409" si="434">IFERROR(AVERAGE(R407,W407,AB407,AG407,AL407,AQ407,AV407),"")</f>
        <v/>
      </c>
      <c r="L407" s="449" t="str">
        <f>IFERROR(AVERAGE(K407:K421),"-")</f>
        <v>-</v>
      </c>
      <c r="M407" s="154" t="str">
        <f>IFERROR(RANK(K407, K$407:K$421),"")</f>
        <v/>
      </c>
      <c r="N407" s="433"/>
      <c r="O407" s="433"/>
      <c r="P407" s="95"/>
      <c r="Q407" s="178"/>
      <c r="R407" s="178" t="str">
        <f>IFERROR(Q407/P407,"")</f>
        <v/>
      </c>
      <c r="S407" s="95" t="str">
        <f>IFERROR(RANK(R407, R$407:R$421),"")</f>
        <v/>
      </c>
      <c r="T407" s="436" t="e">
        <f>AVERAGE(R407:R421)</f>
        <v>#DIV/0!</v>
      </c>
      <c r="U407" s="95"/>
      <c r="V407" s="178"/>
      <c r="W407" s="178" t="str">
        <f>IFERROR(V407/U407,"")</f>
        <v/>
      </c>
      <c r="X407" s="95" t="str">
        <f>IFERROR(RANK(W407, W$407:W$421),"")</f>
        <v/>
      </c>
      <c r="Y407" s="436" t="e">
        <f>AVERAGE(W407:W421)</f>
        <v>#DIV/0!</v>
      </c>
      <c r="Z407" s="95"/>
      <c r="AA407" s="178"/>
      <c r="AB407" s="178" t="str">
        <f>IFERROR(AA407/Z407,"")</f>
        <v/>
      </c>
      <c r="AC407" s="95" t="str">
        <f>IFERROR(RANK(AB407, AB$407:AB$421),"")</f>
        <v/>
      </c>
      <c r="AD407" s="436" t="e">
        <f>AVERAGE(AB407:AB421)</f>
        <v>#DIV/0!</v>
      </c>
      <c r="AE407" s="95"/>
      <c r="AF407" s="178"/>
      <c r="AG407" s="178" t="str">
        <f>IFERROR(AF407/AE407,"")</f>
        <v/>
      </c>
      <c r="AH407" s="95" t="str">
        <f>IFERROR(RANK(AG407, AG$407:AG$421),"")</f>
        <v/>
      </c>
      <c r="AI407" s="436" t="e">
        <f>AVERAGE(AG407:AG421)</f>
        <v>#DIV/0!</v>
      </c>
      <c r="AJ407" s="95"/>
      <c r="AK407" s="178"/>
      <c r="AL407" s="178" t="str">
        <f>IFERROR(AK407/AJ407,"")</f>
        <v/>
      </c>
      <c r="AM407" s="95" t="str">
        <f>IFERROR(RANK(AL407, AL$407:AL$421),"")</f>
        <v/>
      </c>
      <c r="AN407" s="436" t="e">
        <f>AVERAGE(AL407:AL421)</f>
        <v>#DIV/0!</v>
      </c>
      <c r="AO407" s="95"/>
      <c r="AP407" s="178"/>
      <c r="AQ407" s="178" t="str">
        <f>IFERROR(AP407/AO407,"")</f>
        <v/>
      </c>
      <c r="AR407" s="95" t="str">
        <f>IFERROR(RANK(AQ407, AQ$407:AQ$421),"")</f>
        <v/>
      </c>
      <c r="AS407" s="436" t="e">
        <f>AVERAGE(AQ407:AQ421)</f>
        <v>#DIV/0!</v>
      </c>
      <c r="AT407" s="95"/>
      <c r="AU407" s="178"/>
      <c r="AV407" s="178" t="str">
        <f>IFERROR(AU407/AT407,"")</f>
        <v/>
      </c>
      <c r="AW407" s="95" t="str">
        <f>IFERROR(RANK(AV407, AV$407:AV$421),"")</f>
        <v/>
      </c>
      <c r="AX407" s="436" t="e">
        <f>AVERAGE(AV407:AV421)</f>
        <v>#DIV/0!</v>
      </c>
    </row>
    <row r="408" spans="2:50">
      <c r="B408" s="435"/>
      <c r="C408" s="95">
        <f t="shared" ref="C408:C421" si="435">C388</f>
        <v>2</v>
      </c>
      <c r="D408" s="95"/>
      <c r="E408" s="95"/>
      <c r="F408" s="95"/>
      <c r="G408" s="178" t="e">
        <f t="shared" si="431"/>
        <v>#DIV/0!</v>
      </c>
      <c r="H408" s="458"/>
      <c r="I408" s="154" t="str">
        <f t="shared" si="432"/>
        <v/>
      </c>
      <c r="J408" s="154" t="str">
        <f t="shared" si="433"/>
        <v/>
      </c>
      <c r="K408" s="155" t="str">
        <f t="shared" si="434"/>
        <v/>
      </c>
      <c r="L408" s="449"/>
      <c r="M408" s="154" t="str">
        <f t="shared" ref="M408:M421" si="436">IFERROR(RANK(K408, K$407:K$421),"")</f>
        <v/>
      </c>
      <c r="N408" s="433"/>
      <c r="O408" s="433"/>
      <c r="P408" s="95"/>
      <c r="Q408" s="178"/>
      <c r="R408" s="178" t="str">
        <f t="shared" ref="R408:R421" si="437">IFERROR(Q408/P408,"")</f>
        <v/>
      </c>
      <c r="S408" s="95" t="str">
        <f t="shared" ref="S408:S421" si="438">IFERROR(RANK(R408, R$407:R$421),"")</f>
        <v/>
      </c>
      <c r="T408" s="436"/>
      <c r="U408" s="95"/>
      <c r="V408" s="178"/>
      <c r="W408" s="178" t="str">
        <f t="shared" ref="W408:W421" si="439">IFERROR(V408/U408,"")</f>
        <v/>
      </c>
      <c r="X408" s="95" t="str">
        <f t="shared" ref="X408:X421" si="440">IFERROR(RANK(W408, W$407:W$421),"")</f>
        <v/>
      </c>
      <c r="Y408" s="436"/>
      <c r="Z408" s="95"/>
      <c r="AA408" s="178"/>
      <c r="AB408" s="178" t="str">
        <f t="shared" ref="AB408:AB421" si="441">IFERROR(AA408/Z408,"")</f>
        <v/>
      </c>
      <c r="AC408" s="95" t="str">
        <f t="shared" ref="AC408:AC421" si="442">IFERROR(RANK(AB408, AB$407:AB$421),"")</f>
        <v/>
      </c>
      <c r="AD408" s="436"/>
      <c r="AE408" s="95"/>
      <c r="AF408" s="178"/>
      <c r="AG408" s="178" t="str">
        <f t="shared" ref="AG408:AG421" si="443">IFERROR(AF408/AE408,"")</f>
        <v/>
      </c>
      <c r="AH408" s="95" t="str">
        <f t="shared" ref="AH408:AH421" si="444">IFERROR(RANK(AG408, AG$407:AG$421),"")</f>
        <v/>
      </c>
      <c r="AI408" s="436"/>
      <c r="AJ408" s="95"/>
      <c r="AK408" s="178"/>
      <c r="AL408" s="178" t="str">
        <f t="shared" ref="AL408:AL421" si="445">IFERROR(AK408/AJ408,"")</f>
        <v/>
      </c>
      <c r="AM408" s="95" t="str">
        <f t="shared" ref="AM408:AM421" si="446">IFERROR(RANK(AL408, AL$407:AL$421),"")</f>
        <v/>
      </c>
      <c r="AN408" s="436"/>
      <c r="AO408" s="95"/>
      <c r="AP408" s="178"/>
      <c r="AQ408" s="178" t="str">
        <f t="shared" ref="AQ408:AQ421" si="447">IFERROR(AP408/AO408,"")</f>
        <v/>
      </c>
      <c r="AR408" s="95" t="str">
        <f t="shared" ref="AR408:AR421" si="448">IFERROR(RANK(AQ408, AQ$407:AQ$421),"")</f>
        <v/>
      </c>
      <c r="AS408" s="436"/>
      <c r="AT408" s="95"/>
      <c r="AU408" s="178"/>
      <c r="AV408" s="178" t="str">
        <f t="shared" ref="AV408:AV421" si="449">IFERROR(AU408/AT408,"")</f>
        <v/>
      </c>
      <c r="AW408" s="95" t="str">
        <f t="shared" ref="AW408:AW421" si="450">IFERROR(RANK(AV408, AV$407:AV$421),"")</f>
        <v/>
      </c>
      <c r="AX408" s="436"/>
    </row>
    <row r="409" spans="2:50">
      <c r="B409" s="435"/>
      <c r="C409" s="95">
        <f t="shared" si="435"/>
        <v>3</v>
      </c>
      <c r="D409" s="95"/>
      <c r="E409" s="95"/>
      <c r="F409" s="95"/>
      <c r="G409" s="178" t="e">
        <f t="shared" si="431"/>
        <v>#DIV/0!</v>
      </c>
      <c r="H409" s="458"/>
      <c r="I409" s="154" t="str">
        <f t="shared" si="432"/>
        <v/>
      </c>
      <c r="J409" s="154" t="str">
        <f t="shared" si="433"/>
        <v/>
      </c>
      <c r="K409" s="155" t="str">
        <f t="shared" si="434"/>
        <v/>
      </c>
      <c r="L409" s="449"/>
      <c r="M409" s="154" t="str">
        <f t="shared" si="436"/>
        <v/>
      </c>
      <c r="N409" s="433"/>
      <c r="O409" s="433"/>
      <c r="P409" s="95"/>
      <c r="Q409" s="178"/>
      <c r="R409" s="178" t="str">
        <f t="shared" si="437"/>
        <v/>
      </c>
      <c r="S409" s="95" t="str">
        <f t="shared" si="438"/>
        <v/>
      </c>
      <c r="T409" s="436"/>
      <c r="U409" s="95"/>
      <c r="V409" s="178"/>
      <c r="W409" s="178" t="str">
        <f t="shared" si="439"/>
        <v/>
      </c>
      <c r="X409" s="95" t="str">
        <f t="shared" si="440"/>
        <v/>
      </c>
      <c r="Y409" s="436"/>
      <c r="Z409" s="95"/>
      <c r="AA409" s="178"/>
      <c r="AB409" s="178" t="str">
        <f t="shared" si="441"/>
        <v/>
      </c>
      <c r="AC409" s="95" t="str">
        <f t="shared" si="442"/>
        <v/>
      </c>
      <c r="AD409" s="436"/>
      <c r="AE409" s="95"/>
      <c r="AF409" s="178"/>
      <c r="AG409" s="178" t="str">
        <f t="shared" si="443"/>
        <v/>
      </c>
      <c r="AH409" s="95" t="str">
        <f t="shared" si="444"/>
        <v/>
      </c>
      <c r="AI409" s="436"/>
      <c r="AJ409" s="95"/>
      <c r="AK409" s="178"/>
      <c r="AL409" s="178" t="str">
        <f t="shared" si="445"/>
        <v/>
      </c>
      <c r="AM409" s="95" t="str">
        <f t="shared" si="446"/>
        <v/>
      </c>
      <c r="AN409" s="436"/>
      <c r="AO409" s="95"/>
      <c r="AP409" s="178"/>
      <c r="AQ409" s="178" t="str">
        <f t="shared" si="447"/>
        <v/>
      </c>
      <c r="AR409" s="95" t="str">
        <f t="shared" si="448"/>
        <v/>
      </c>
      <c r="AS409" s="436"/>
      <c r="AT409" s="95"/>
      <c r="AU409" s="178"/>
      <c r="AV409" s="178" t="str">
        <f t="shared" si="449"/>
        <v/>
      </c>
      <c r="AW409" s="95" t="str">
        <f t="shared" si="450"/>
        <v/>
      </c>
      <c r="AX409" s="436"/>
    </row>
    <row r="410" spans="2:50">
      <c r="B410" s="435"/>
      <c r="C410" s="95">
        <f t="shared" si="435"/>
        <v>4</v>
      </c>
      <c r="D410" s="95"/>
      <c r="E410" s="95"/>
      <c r="F410" s="95"/>
      <c r="G410" s="178" t="e">
        <f t="shared" si="431"/>
        <v>#DIV/0!</v>
      </c>
      <c r="H410" s="458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9"/>
      <c r="M410" s="154" t="str">
        <f t="shared" si="436"/>
        <v/>
      </c>
      <c r="N410" s="433"/>
      <c r="O410" s="433"/>
      <c r="P410" s="95"/>
      <c r="Q410" s="178"/>
      <c r="R410" s="178" t="str">
        <f t="shared" si="437"/>
        <v/>
      </c>
      <c r="S410" s="95" t="str">
        <f t="shared" si="438"/>
        <v/>
      </c>
      <c r="T410" s="436"/>
      <c r="U410" s="95"/>
      <c r="V410" s="178"/>
      <c r="W410" s="178" t="str">
        <f t="shared" si="439"/>
        <v/>
      </c>
      <c r="X410" s="95" t="str">
        <f t="shared" si="440"/>
        <v/>
      </c>
      <c r="Y410" s="436"/>
      <c r="Z410" s="95"/>
      <c r="AA410" s="178"/>
      <c r="AB410" s="178" t="str">
        <f t="shared" si="441"/>
        <v/>
      </c>
      <c r="AC410" s="95" t="str">
        <f t="shared" si="442"/>
        <v/>
      </c>
      <c r="AD410" s="436"/>
      <c r="AE410" s="95"/>
      <c r="AF410" s="178"/>
      <c r="AG410" s="178" t="str">
        <f t="shared" si="443"/>
        <v/>
      </c>
      <c r="AH410" s="95" t="str">
        <f t="shared" si="444"/>
        <v/>
      </c>
      <c r="AI410" s="436"/>
      <c r="AJ410" s="95"/>
      <c r="AK410" s="178"/>
      <c r="AL410" s="178" t="str">
        <f t="shared" si="445"/>
        <v/>
      </c>
      <c r="AM410" s="95" t="str">
        <f t="shared" si="446"/>
        <v/>
      </c>
      <c r="AN410" s="436"/>
      <c r="AO410" s="95"/>
      <c r="AP410" s="178"/>
      <c r="AQ410" s="178" t="str">
        <f t="shared" si="447"/>
        <v/>
      </c>
      <c r="AR410" s="95" t="str">
        <f t="shared" si="448"/>
        <v/>
      </c>
      <c r="AS410" s="436"/>
      <c r="AT410" s="95"/>
      <c r="AU410" s="178"/>
      <c r="AV410" s="178" t="str">
        <f t="shared" si="449"/>
        <v/>
      </c>
      <c r="AW410" s="95" t="str">
        <f t="shared" si="450"/>
        <v/>
      </c>
      <c r="AX410" s="436"/>
    </row>
    <row r="411" spans="2:50">
      <c r="B411" s="435"/>
      <c r="C411" s="95">
        <f t="shared" si="435"/>
        <v>5</v>
      </c>
      <c r="D411" s="95"/>
      <c r="E411" s="95"/>
      <c r="F411" s="95"/>
      <c r="G411" s="178" t="e">
        <f t="shared" si="431"/>
        <v>#DIV/0!</v>
      </c>
      <c r="H411" s="458"/>
      <c r="I411" s="154" t="str">
        <f t="shared" ref="I411:I421" si="451">IFERROR(AVERAGE(P411,U411,Z411,AE411,AJ411,AO411,AT411),"")</f>
        <v/>
      </c>
      <c r="J411" s="154" t="str">
        <f t="shared" ref="J411:J421" si="452">IFERROR(AVERAGE(Q411,V411,AA411,AF411,AK411,AP411,AU411),"")</f>
        <v/>
      </c>
      <c r="K411" s="155" t="str">
        <f t="shared" ref="K411:K421" si="453">IFERROR(AVERAGE(R411,W411,AB411,AG411,AL411,AQ411,AV411),"")</f>
        <v/>
      </c>
      <c r="L411" s="449"/>
      <c r="M411" s="154" t="str">
        <f t="shared" si="436"/>
        <v/>
      </c>
      <c r="N411" s="433"/>
      <c r="O411" s="433"/>
      <c r="P411" s="95"/>
      <c r="Q411" s="178"/>
      <c r="R411" s="178" t="str">
        <f t="shared" si="437"/>
        <v/>
      </c>
      <c r="S411" s="95" t="str">
        <f t="shared" si="438"/>
        <v/>
      </c>
      <c r="T411" s="436"/>
      <c r="U411" s="95"/>
      <c r="V411" s="178"/>
      <c r="W411" s="178" t="str">
        <f t="shared" si="439"/>
        <v/>
      </c>
      <c r="X411" s="95" t="str">
        <f t="shared" si="440"/>
        <v/>
      </c>
      <c r="Y411" s="436"/>
      <c r="Z411" s="95"/>
      <c r="AA411" s="178"/>
      <c r="AB411" s="178" t="str">
        <f t="shared" si="441"/>
        <v/>
      </c>
      <c r="AC411" s="95" t="str">
        <f t="shared" si="442"/>
        <v/>
      </c>
      <c r="AD411" s="436"/>
      <c r="AE411" s="95"/>
      <c r="AF411" s="178"/>
      <c r="AG411" s="178" t="str">
        <f t="shared" si="443"/>
        <v/>
      </c>
      <c r="AH411" s="95" t="str">
        <f t="shared" si="444"/>
        <v/>
      </c>
      <c r="AI411" s="436"/>
      <c r="AJ411" s="95"/>
      <c r="AK411" s="178"/>
      <c r="AL411" s="178" t="str">
        <f t="shared" si="445"/>
        <v/>
      </c>
      <c r="AM411" s="95" t="str">
        <f t="shared" si="446"/>
        <v/>
      </c>
      <c r="AN411" s="436"/>
      <c r="AO411" s="95"/>
      <c r="AP411" s="178"/>
      <c r="AQ411" s="178" t="str">
        <f t="shared" si="447"/>
        <v/>
      </c>
      <c r="AR411" s="95" t="str">
        <f t="shared" si="448"/>
        <v/>
      </c>
      <c r="AS411" s="436"/>
      <c r="AT411" s="95"/>
      <c r="AU411" s="178"/>
      <c r="AV411" s="178" t="str">
        <f t="shared" si="449"/>
        <v/>
      </c>
      <c r="AW411" s="95" t="str">
        <f t="shared" si="450"/>
        <v/>
      </c>
      <c r="AX411" s="436"/>
    </row>
    <row r="412" spans="2:50">
      <c r="B412" s="435"/>
      <c r="C412" s="95">
        <f t="shared" si="435"/>
        <v>6</v>
      </c>
      <c r="D412" s="95"/>
      <c r="E412" s="95"/>
      <c r="F412" s="95"/>
      <c r="G412" s="178" t="e">
        <f t="shared" si="431"/>
        <v>#DIV/0!</v>
      </c>
      <c r="H412" s="458"/>
      <c r="I412" s="154" t="str">
        <f t="shared" si="451"/>
        <v/>
      </c>
      <c r="J412" s="154" t="str">
        <f t="shared" si="452"/>
        <v/>
      </c>
      <c r="K412" s="155" t="str">
        <f t="shared" si="453"/>
        <v/>
      </c>
      <c r="L412" s="449"/>
      <c r="M412" s="154" t="str">
        <f t="shared" si="436"/>
        <v/>
      </c>
      <c r="N412" s="433"/>
      <c r="O412" s="433"/>
      <c r="P412" s="95"/>
      <c r="Q412" s="178"/>
      <c r="R412" s="178" t="str">
        <f t="shared" si="437"/>
        <v/>
      </c>
      <c r="S412" s="95" t="str">
        <f t="shared" si="438"/>
        <v/>
      </c>
      <c r="T412" s="436"/>
      <c r="U412" s="95"/>
      <c r="V412" s="178"/>
      <c r="W412" s="178" t="str">
        <f t="shared" si="439"/>
        <v/>
      </c>
      <c r="X412" s="95" t="str">
        <f t="shared" si="440"/>
        <v/>
      </c>
      <c r="Y412" s="436"/>
      <c r="Z412" s="95"/>
      <c r="AA412" s="178"/>
      <c r="AB412" s="178" t="str">
        <f t="shared" si="441"/>
        <v/>
      </c>
      <c r="AC412" s="95" t="str">
        <f t="shared" si="442"/>
        <v/>
      </c>
      <c r="AD412" s="436"/>
      <c r="AE412" s="95"/>
      <c r="AF412" s="178"/>
      <c r="AG412" s="178" t="str">
        <f t="shared" si="443"/>
        <v/>
      </c>
      <c r="AH412" s="95" t="str">
        <f t="shared" si="444"/>
        <v/>
      </c>
      <c r="AI412" s="436"/>
      <c r="AJ412" s="95"/>
      <c r="AK412" s="178"/>
      <c r="AL412" s="178" t="str">
        <f t="shared" si="445"/>
        <v/>
      </c>
      <c r="AM412" s="95" t="str">
        <f t="shared" si="446"/>
        <v/>
      </c>
      <c r="AN412" s="436"/>
      <c r="AO412" s="95"/>
      <c r="AP412" s="178"/>
      <c r="AQ412" s="178" t="str">
        <f t="shared" si="447"/>
        <v/>
      </c>
      <c r="AR412" s="95" t="str">
        <f t="shared" si="448"/>
        <v/>
      </c>
      <c r="AS412" s="436"/>
      <c r="AT412" s="95"/>
      <c r="AU412" s="178"/>
      <c r="AV412" s="178" t="str">
        <f t="shared" si="449"/>
        <v/>
      </c>
      <c r="AW412" s="95" t="str">
        <f t="shared" si="450"/>
        <v/>
      </c>
      <c r="AX412" s="436"/>
    </row>
    <row r="413" spans="2:50">
      <c r="B413" s="435"/>
      <c r="C413" s="95">
        <f t="shared" si="435"/>
        <v>7</v>
      </c>
      <c r="D413" s="95"/>
      <c r="E413" s="95"/>
      <c r="F413" s="95"/>
      <c r="G413" s="178" t="e">
        <f t="shared" si="431"/>
        <v>#DIV/0!</v>
      </c>
      <c r="H413" s="458"/>
      <c r="I413" s="154" t="str">
        <f t="shared" si="451"/>
        <v/>
      </c>
      <c r="J413" s="154" t="str">
        <f t="shared" si="452"/>
        <v/>
      </c>
      <c r="K413" s="155" t="str">
        <f t="shared" si="453"/>
        <v/>
      </c>
      <c r="L413" s="449"/>
      <c r="M413" s="154" t="str">
        <f t="shared" si="436"/>
        <v/>
      </c>
      <c r="N413" s="433"/>
      <c r="O413" s="433"/>
      <c r="P413" s="95"/>
      <c r="Q413" s="178"/>
      <c r="R413" s="178" t="str">
        <f t="shared" si="437"/>
        <v/>
      </c>
      <c r="S413" s="95" t="str">
        <f t="shared" si="438"/>
        <v/>
      </c>
      <c r="T413" s="436"/>
      <c r="U413" s="95"/>
      <c r="V413" s="178"/>
      <c r="W413" s="178" t="str">
        <f t="shared" si="439"/>
        <v/>
      </c>
      <c r="X413" s="95" t="str">
        <f t="shared" si="440"/>
        <v/>
      </c>
      <c r="Y413" s="436"/>
      <c r="Z413" s="95"/>
      <c r="AA413" s="178"/>
      <c r="AB413" s="178" t="str">
        <f t="shared" si="441"/>
        <v/>
      </c>
      <c r="AC413" s="95" t="str">
        <f t="shared" si="442"/>
        <v/>
      </c>
      <c r="AD413" s="436"/>
      <c r="AE413" s="95"/>
      <c r="AF413" s="178"/>
      <c r="AG413" s="178" t="str">
        <f t="shared" si="443"/>
        <v/>
      </c>
      <c r="AH413" s="95" t="str">
        <f t="shared" si="444"/>
        <v/>
      </c>
      <c r="AI413" s="436"/>
      <c r="AJ413" s="95"/>
      <c r="AK413" s="178"/>
      <c r="AL413" s="178" t="str">
        <f t="shared" si="445"/>
        <v/>
      </c>
      <c r="AM413" s="95" t="str">
        <f t="shared" si="446"/>
        <v/>
      </c>
      <c r="AN413" s="436"/>
      <c r="AO413" s="95"/>
      <c r="AP413" s="178"/>
      <c r="AQ413" s="178" t="str">
        <f t="shared" si="447"/>
        <v/>
      </c>
      <c r="AR413" s="95" t="str">
        <f t="shared" si="448"/>
        <v/>
      </c>
      <c r="AS413" s="436"/>
      <c r="AT413" s="95"/>
      <c r="AU413" s="178"/>
      <c r="AV413" s="178" t="str">
        <f t="shared" si="449"/>
        <v/>
      </c>
      <c r="AW413" s="95" t="str">
        <f t="shared" si="450"/>
        <v/>
      </c>
      <c r="AX413" s="436"/>
    </row>
    <row r="414" spans="2:50">
      <c r="B414" s="435"/>
      <c r="C414" s="95">
        <f t="shared" si="435"/>
        <v>8</v>
      </c>
      <c r="D414" s="95"/>
      <c r="E414" s="95"/>
      <c r="F414" s="95"/>
      <c r="G414" s="178" t="e">
        <f t="shared" si="431"/>
        <v>#DIV/0!</v>
      </c>
      <c r="H414" s="458"/>
      <c r="I414" s="154" t="str">
        <f t="shared" si="451"/>
        <v/>
      </c>
      <c r="J414" s="154" t="str">
        <f t="shared" si="452"/>
        <v/>
      </c>
      <c r="K414" s="155" t="str">
        <f t="shared" si="453"/>
        <v/>
      </c>
      <c r="L414" s="449"/>
      <c r="M414" s="154" t="str">
        <f t="shared" si="436"/>
        <v/>
      </c>
      <c r="N414" s="433"/>
      <c r="O414" s="433"/>
      <c r="P414" s="95"/>
      <c r="Q414" s="178"/>
      <c r="R414" s="178" t="str">
        <f t="shared" si="437"/>
        <v/>
      </c>
      <c r="S414" s="95" t="str">
        <f t="shared" si="438"/>
        <v/>
      </c>
      <c r="T414" s="436"/>
      <c r="U414" s="95"/>
      <c r="V414" s="178"/>
      <c r="W414" s="178" t="str">
        <f t="shared" si="439"/>
        <v/>
      </c>
      <c r="X414" s="95" t="str">
        <f t="shared" si="440"/>
        <v/>
      </c>
      <c r="Y414" s="436"/>
      <c r="Z414" s="95"/>
      <c r="AA414" s="178"/>
      <c r="AB414" s="178" t="str">
        <f t="shared" si="441"/>
        <v/>
      </c>
      <c r="AC414" s="95" t="str">
        <f t="shared" si="442"/>
        <v/>
      </c>
      <c r="AD414" s="436"/>
      <c r="AE414" s="95"/>
      <c r="AF414" s="178"/>
      <c r="AG414" s="178" t="str">
        <f t="shared" si="443"/>
        <v/>
      </c>
      <c r="AH414" s="95" t="str">
        <f t="shared" si="444"/>
        <v/>
      </c>
      <c r="AI414" s="436"/>
      <c r="AJ414" s="95"/>
      <c r="AK414" s="178"/>
      <c r="AL414" s="178" t="str">
        <f t="shared" si="445"/>
        <v/>
      </c>
      <c r="AM414" s="95" t="str">
        <f t="shared" si="446"/>
        <v/>
      </c>
      <c r="AN414" s="436"/>
      <c r="AO414" s="95"/>
      <c r="AP414" s="178"/>
      <c r="AQ414" s="178" t="str">
        <f t="shared" si="447"/>
        <v/>
      </c>
      <c r="AR414" s="95" t="str">
        <f t="shared" si="448"/>
        <v/>
      </c>
      <c r="AS414" s="436"/>
      <c r="AT414" s="95"/>
      <c r="AU414" s="178"/>
      <c r="AV414" s="178" t="str">
        <f t="shared" si="449"/>
        <v/>
      </c>
      <c r="AW414" s="95" t="str">
        <f t="shared" si="450"/>
        <v/>
      </c>
      <c r="AX414" s="436"/>
    </row>
    <row r="415" spans="2:50">
      <c r="B415" s="435"/>
      <c r="C415" s="95">
        <f t="shared" si="435"/>
        <v>9</v>
      </c>
      <c r="D415" s="95"/>
      <c r="E415" s="95"/>
      <c r="F415" s="95"/>
      <c r="G415" s="178" t="e">
        <f t="shared" si="431"/>
        <v>#DIV/0!</v>
      </c>
      <c r="H415" s="458"/>
      <c r="I415" s="154" t="str">
        <f t="shared" si="451"/>
        <v/>
      </c>
      <c r="J415" s="154" t="str">
        <f t="shared" si="452"/>
        <v/>
      </c>
      <c r="K415" s="155" t="str">
        <f t="shared" si="453"/>
        <v/>
      </c>
      <c r="L415" s="449"/>
      <c r="M415" s="154" t="str">
        <f t="shared" si="436"/>
        <v/>
      </c>
      <c r="N415" s="433"/>
      <c r="O415" s="433"/>
      <c r="P415" s="95"/>
      <c r="Q415" s="178"/>
      <c r="R415" s="178" t="str">
        <f t="shared" si="437"/>
        <v/>
      </c>
      <c r="S415" s="95" t="str">
        <f t="shared" si="438"/>
        <v/>
      </c>
      <c r="T415" s="436"/>
      <c r="U415" s="95"/>
      <c r="V415" s="178"/>
      <c r="W415" s="178" t="str">
        <f t="shared" si="439"/>
        <v/>
      </c>
      <c r="X415" s="95" t="str">
        <f t="shared" si="440"/>
        <v/>
      </c>
      <c r="Y415" s="436"/>
      <c r="Z415" s="95"/>
      <c r="AA415" s="178"/>
      <c r="AB415" s="178" t="str">
        <f t="shared" si="441"/>
        <v/>
      </c>
      <c r="AC415" s="95" t="str">
        <f t="shared" si="442"/>
        <v/>
      </c>
      <c r="AD415" s="436"/>
      <c r="AE415" s="95"/>
      <c r="AF415" s="178"/>
      <c r="AG415" s="178" t="str">
        <f t="shared" si="443"/>
        <v/>
      </c>
      <c r="AH415" s="95" t="str">
        <f t="shared" si="444"/>
        <v/>
      </c>
      <c r="AI415" s="436"/>
      <c r="AJ415" s="95"/>
      <c r="AK415" s="178"/>
      <c r="AL415" s="178" t="str">
        <f t="shared" si="445"/>
        <v/>
      </c>
      <c r="AM415" s="95" t="str">
        <f t="shared" si="446"/>
        <v/>
      </c>
      <c r="AN415" s="436"/>
      <c r="AO415" s="95"/>
      <c r="AP415" s="178"/>
      <c r="AQ415" s="178" t="str">
        <f t="shared" si="447"/>
        <v/>
      </c>
      <c r="AR415" s="95" t="str">
        <f t="shared" si="448"/>
        <v/>
      </c>
      <c r="AS415" s="436"/>
      <c r="AT415" s="95"/>
      <c r="AU415" s="178"/>
      <c r="AV415" s="178" t="str">
        <f t="shared" si="449"/>
        <v/>
      </c>
      <c r="AW415" s="95" t="str">
        <f t="shared" si="450"/>
        <v/>
      </c>
      <c r="AX415" s="436"/>
    </row>
    <row r="416" spans="2:50">
      <c r="B416" s="435"/>
      <c r="C416" s="95">
        <f t="shared" si="435"/>
        <v>10</v>
      </c>
      <c r="D416" s="95"/>
      <c r="E416" s="95"/>
      <c r="F416" s="95"/>
      <c r="G416" s="178" t="e">
        <f t="shared" si="431"/>
        <v>#DIV/0!</v>
      </c>
      <c r="H416" s="458"/>
      <c r="I416" s="154" t="str">
        <f t="shared" si="451"/>
        <v/>
      </c>
      <c r="J416" s="154" t="str">
        <f t="shared" si="452"/>
        <v/>
      </c>
      <c r="K416" s="155" t="str">
        <f t="shared" si="453"/>
        <v/>
      </c>
      <c r="L416" s="449"/>
      <c r="M416" s="154" t="str">
        <f t="shared" si="436"/>
        <v/>
      </c>
      <c r="N416" s="433"/>
      <c r="O416" s="433"/>
      <c r="P416" s="95"/>
      <c r="Q416" s="178"/>
      <c r="R416" s="178" t="str">
        <f t="shared" si="437"/>
        <v/>
      </c>
      <c r="S416" s="95" t="str">
        <f t="shared" si="438"/>
        <v/>
      </c>
      <c r="T416" s="436"/>
      <c r="U416" s="95"/>
      <c r="V416" s="178"/>
      <c r="W416" s="178" t="str">
        <f t="shared" si="439"/>
        <v/>
      </c>
      <c r="X416" s="95" t="str">
        <f t="shared" si="440"/>
        <v/>
      </c>
      <c r="Y416" s="436"/>
      <c r="Z416" s="95"/>
      <c r="AA416" s="178"/>
      <c r="AB416" s="178" t="str">
        <f t="shared" si="441"/>
        <v/>
      </c>
      <c r="AC416" s="95" t="str">
        <f t="shared" si="442"/>
        <v/>
      </c>
      <c r="AD416" s="436"/>
      <c r="AE416" s="95"/>
      <c r="AF416" s="178"/>
      <c r="AG416" s="178" t="str">
        <f t="shared" si="443"/>
        <v/>
      </c>
      <c r="AH416" s="95" t="str">
        <f t="shared" si="444"/>
        <v/>
      </c>
      <c r="AI416" s="436"/>
      <c r="AJ416" s="95"/>
      <c r="AK416" s="178"/>
      <c r="AL416" s="178" t="str">
        <f t="shared" si="445"/>
        <v/>
      </c>
      <c r="AM416" s="95" t="str">
        <f t="shared" si="446"/>
        <v/>
      </c>
      <c r="AN416" s="436"/>
      <c r="AO416" s="95"/>
      <c r="AP416" s="178"/>
      <c r="AQ416" s="178" t="str">
        <f t="shared" si="447"/>
        <v/>
      </c>
      <c r="AR416" s="95" t="str">
        <f t="shared" si="448"/>
        <v/>
      </c>
      <c r="AS416" s="436"/>
      <c r="AT416" s="95"/>
      <c r="AU416" s="178"/>
      <c r="AV416" s="178" t="str">
        <f t="shared" si="449"/>
        <v/>
      </c>
      <c r="AW416" s="95" t="str">
        <f t="shared" si="450"/>
        <v/>
      </c>
      <c r="AX416" s="436"/>
    </row>
    <row r="417" spans="2:50">
      <c r="B417" s="435"/>
      <c r="C417" s="95">
        <f t="shared" si="435"/>
        <v>11</v>
      </c>
      <c r="D417" s="95"/>
      <c r="E417" s="95"/>
      <c r="F417" s="95"/>
      <c r="G417" s="178"/>
      <c r="H417" s="458"/>
      <c r="I417" s="154" t="str">
        <f t="shared" si="451"/>
        <v/>
      </c>
      <c r="J417" s="154" t="str">
        <f t="shared" si="452"/>
        <v/>
      </c>
      <c r="K417" s="155" t="str">
        <f t="shared" si="453"/>
        <v/>
      </c>
      <c r="L417" s="449"/>
      <c r="M417" s="154" t="str">
        <f t="shared" si="436"/>
        <v/>
      </c>
      <c r="N417" s="433"/>
      <c r="O417" s="433"/>
      <c r="P417" s="95"/>
      <c r="Q417" s="178"/>
      <c r="R417" s="178" t="str">
        <f t="shared" si="437"/>
        <v/>
      </c>
      <c r="S417" s="95" t="str">
        <f t="shared" si="438"/>
        <v/>
      </c>
      <c r="T417" s="436"/>
      <c r="U417" s="95"/>
      <c r="V417" s="178"/>
      <c r="W417" s="178" t="str">
        <f t="shared" si="439"/>
        <v/>
      </c>
      <c r="X417" s="95" t="str">
        <f t="shared" si="440"/>
        <v/>
      </c>
      <c r="Y417" s="436"/>
      <c r="Z417" s="95"/>
      <c r="AA417" s="178"/>
      <c r="AB417" s="178" t="str">
        <f t="shared" si="441"/>
        <v/>
      </c>
      <c r="AC417" s="95" t="str">
        <f t="shared" si="442"/>
        <v/>
      </c>
      <c r="AD417" s="436"/>
      <c r="AE417" s="95"/>
      <c r="AF417" s="178"/>
      <c r="AG417" s="178" t="str">
        <f t="shared" si="443"/>
        <v/>
      </c>
      <c r="AH417" s="95" t="str">
        <f t="shared" si="444"/>
        <v/>
      </c>
      <c r="AI417" s="436"/>
      <c r="AJ417" s="95"/>
      <c r="AK417" s="178"/>
      <c r="AL417" s="178" t="str">
        <f t="shared" si="445"/>
        <v/>
      </c>
      <c r="AM417" s="95" t="str">
        <f t="shared" si="446"/>
        <v/>
      </c>
      <c r="AN417" s="436"/>
      <c r="AO417" s="95"/>
      <c r="AP417" s="178"/>
      <c r="AQ417" s="178" t="str">
        <f t="shared" si="447"/>
        <v/>
      </c>
      <c r="AR417" s="95" t="str">
        <f t="shared" si="448"/>
        <v/>
      </c>
      <c r="AS417" s="436"/>
      <c r="AT417" s="95"/>
      <c r="AU417" s="178"/>
      <c r="AV417" s="178" t="str">
        <f t="shared" si="449"/>
        <v/>
      </c>
      <c r="AW417" s="95" t="str">
        <f t="shared" si="450"/>
        <v/>
      </c>
      <c r="AX417" s="436"/>
    </row>
    <row r="418" spans="2:50">
      <c r="B418" s="435"/>
      <c r="C418" s="95">
        <f t="shared" si="435"/>
        <v>12</v>
      </c>
      <c r="D418" s="95"/>
      <c r="E418" s="95"/>
      <c r="F418" s="95"/>
      <c r="G418" s="95"/>
      <c r="H418" s="458"/>
      <c r="I418" s="154" t="str">
        <f t="shared" si="451"/>
        <v/>
      </c>
      <c r="J418" s="154" t="str">
        <f t="shared" si="452"/>
        <v/>
      </c>
      <c r="K418" s="155" t="str">
        <f t="shared" si="453"/>
        <v/>
      </c>
      <c r="L418" s="449"/>
      <c r="M418" s="154" t="str">
        <f t="shared" si="436"/>
        <v/>
      </c>
      <c r="N418" s="433"/>
      <c r="O418" s="433"/>
      <c r="P418" s="95"/>
      <c r="Q418" s="178"/>
      <c r="R418" s="178" t="str">
        <f t="shared" si="437"/>
        <v/>
      </c>
      <c r="S418" s="95" t="str">
        <f t="shared" si="438"/>
        <v/>
      </c>
      <c r="T418" s="436"/>
      <c r="U418" s="95"/>
      <c r="V418" s="178"/>
      <c r="W418" s="178" t="str">
        <f t="shared" si="439"/>
        <v/>
      </c>
      <c r="X418" s="95" t="str">
        <f t="shared" si="440"/>
        <v/>
      </c>
      <c r="Y418" s="436"/>
      <c r="Z418" s="95"/>
      <c r="AA418" s="178"/>
      <c r="AB418" s="178" t="str">
        <f t="shared" si="441"/>
        <v/>
      </c>
      <c r="AC418" s="95" t="str">
        <f t="shared" si="442"/>
        <v/>
      </c>
      <c r="AD418" s="436"/>
      <c r="AE418" s="95"/>
      <c r="AF418" s="178"/>
      <c r="AG418" s="178" t="str">
        <f t="shared" si="443"/>
        <v/>
      </c>
      <c r="AH418" s="95" t="str">
        <f t="shared" si="444"/>
        <v/>
      </c>
      <c r="AI418" s="436"/>
      <c r="AJ418" s="95"/>
      <c r="AK418" s="178"/>
      <c r="AL418" s="178" t="str">
        <f t="shared" si="445"/>
        <v/>
      </c>
      <c r="AM418" s="95" t="str">
        <f t="shared" si="446"/>
        <v/>
      </c>
      <c r="AN418" s="436"/>
      <c r="AO418" s="95"/>
      <c r="AP418" s="178"/>
      <c r="AQ418" s="178" t="str">
        <f t="shared" si="447"/>
        <v/>
      </c>
      <c r="AR418" s="95" t="str">
        <f t="shared" si="448"/>
        <v/>
      </c>
      <c r="AS418" s="436"/>
      <c r="AT418" s="95"/>
      <c r="AU418" s="178"/>
      <c r="AV418" s="178" t="str">
        <f t="shared" si="449"/>
        <v/>
      </c>
      <c r="AW418" s="95" t="str">
        <f t="shared" si="450"/>
        <v/>
      </c>
      <c r="AX418" s="436"/>
    </row>
    <row r="419" spans="2:50">
      <c r="B419" s="435"/>
      <c r="C419" s="95">
        <f t="shared" si="435"/>
        <v>13</v>
      </c>
      <c r="D419" s="95"/>
      <c r="E419" s="95"/>
      <c r="F419" s="95"/>
      <c r="G419" s="95"/>
      <c r="H419" s="458"/>
      <c r="I419" s="154" t="str">
        <f t="shared" si="451"/>
        <v/>
      </c>
      <c r="J419" s="154" t="str">
        <f t="shared" si="452"/>
        <v/>
      </c>
      <c r="K419" s="155" t="str">
        <f t="shared" si="453"/>
        <v/>
      </c>
      <c r="L419" s="449"/>
      <c r="M419" s="154" t="str">
        <f t="shared" si="436"/>
        <v/>
      </c>
      <c r="N419" s="433"/>
      <c r="O419" s="433"/>
      <c r="P419" s="95"/>
      <c r="Q419" s="178"/>
      <c r="R419" s="178" t="str">
        <f t="shared" si="437"/>
        <v/>
      </c>
      <c r="S419" s="95" t="str">
        <f t="shared" si="438"/>
        <v/>
      </c>
      <c r="T419" s="436"/>
      <c r="U419" s="95"/>
      <c r="V419" s="178"/>
      <c r="W419" s="178" t="str">
        <f t="shared" si="439"/>
        <v/>
      </c>
      <c r="X419" s="95" t="str">
        <f t="shared" si="440"/>
        <v/>
      </c>
      <c r="Y419" s="436"/>
      <c r="Z419" s="95"/>
      <c r="AA419" s="178"/>
      <c r="AB419" s="178" t="str">
        <f t="shared" si="441"/>
        <v/>
      </c>
      <c r="AC419" s="95" t="str">
        <f t="shared" si="442"/>
        <v/>
      </c>
      <c r="AD419" s="436"/>
      <c r="AE419" s="95"/>
      <c r="AF419" s="178"/>
      <c r="AG419" s="178" t="str">
        <f t="shared" si="443"/>
        <v/>
      </c>
      <c r="AH419" s="95" t="str">
        <f t="shared" si="444"/>
        <v/>
      </c>
      <c r="AI419" s="436"/>
      <c r="AJ419" s="95"/>
      <c r="AK419" s="178"/>
      <c r="AL419" s="178" t="str">
        <f t="shared" si="445"/>
        <v/>
      </c>
      <c r="AM419" s="95" t="str">
        <f t="shared" si="446"/>
        <v/>
      </c>
      <c r="AN419" s="436"/>
      <c r="AO419" s="95"/>
      <c r="AP419" s="178"/>
      <c r="AQ419" s="178" t="str">
        <f t="shared" si="447"/>
        <v/>
      </c>
      <c r="AR419" s="95" t="str">
        <f t="shared" si="448"/>
        <v/>
      </c>
      <c r="AS419" s="436"/>
      <c r="AT419" s="95"/>
      <c r="AU419" s="178"/>
      <c r="AV419" s="178" t="str">
        <f t="shared" si="449"/>
        <v/>
      </c>
      <c r="AW419" s="95" t="str">
        <f t="shared" si="450"/>
        <v/>
      </c>
      <c r="AX419" s="436"/>
    </row>
    <row r="420" spans="2:50">
      <c r="B420" s="435"/>
      <c r="C420" s="95">
        <f t="shared" si="435"/>
        <v>14</v>
      </c>
      <c r="D420" s="95"/>
      <c r="E420" s="95"/>
      <c r="F420" s="95"/>
      <c r="G420" s="95"/>
      <c r="H420" s="458"/>
      <c r="I420" s="154" t="str">
        <f t="shared" si="451"/>
        <v/>
      </c>
      <c r="J420" s="154" t="str">
        <f t="shared" si="452"/>
        <v/>
      </c>
      <c r="K420" s="155" t="str">
        <f t="shared" si="453"/>
        <v/>
      </c>
      <c r="L420" s="449"/>
      <c r="M420" s="154" t="str">
        <f t="shared" si="436"/>
        <v/>
      </c>
      <c r="N420" s="433"/>
      <c r="O420" s="433"/>
      <c r="P420" s="95"/>
      <c r="Q420" s="178"/>
      <c r="R420" s="178" t="str">
        <f t="shared" si="437"/>
        <v/>
      </c>
      <c r="S420" s="95" t="str">
        <f t="shared" si="438"/>
        <v/>
      </c>
      <c r="T420" s="436"/>
      <c r="U420" s="95"/>
      <c r="V420" s="178"/>
      <c r="W420" s="178" t="str">
        <f t="shared" si="439"/>
        <v/>
      </c>
      <c r="X420" s="95" t="str">
        <f t="shared" si="440"/>
        <v/>
      </c>
      <c r="Y420" s="436"/>
      <c r="Z420" s="95"/>
      <c r="AA420" s="178"/>
      <c r="AB420" s="178" t="str">
        <f t="shared" si="441"/>
        <v/>
      </c>
      <c r="AC420" s="95" t="str">
        <f t="shared" si="442"/>
        <v/>
      </c>
      <c r="AD420" s="436"/>
      <c r="AE420" s="95"/>
      <c r="AF420" s="178"/>
      <c r="AG420" s="178" t="str">
        <f t="shared" si="443"/>
        <v/>
      </c>
      <c r="AH420" s="95" t="str">
        <f t="shared" si="444"/>
        <v/>
      </c>
      <c r="AI420" s="436"/>
      <c r="AJ420" s="95"/>
      <c r="AK420" s="178"/>
      <c r="AL420" s="178" t="str">
        <f t="shared" si="445"/>
        <v/>
      </c>
      <c r="AM420" s="95" t="str">
        <f t="shared" si="446"/>
        <v/>
      </c>
      <c r="AN420" s="436"/>
      <c r="AO420" s="95"/>
      <c r="AP420" s="178"/>
      <c r="AQ420" s="178" t="str">
        <f t="shared" si="447"/>
        <v/>
      </c>
      <c r="AR420" s="95" t="str">
        <f t="shared" si="448"/>
        <v/>
      </c>
      <c r="AS420" s="436"/>
      <c r="AT420" s="95"/>
      <c r="AU420" s="178"/>
      <c r="AV420" s="178" t="str">
        <f t="shared" si="449"/>
        <v/>
      </c>
      <c r="AW420" s="95" t="str">
        <f t="shared" si="450"/>
        <v/>
      </c>
      <c r="AX420" s="436"/>
    </row>
    <row r="421" spans="2:50">
      <c r="B421" s="435"/>
      <c r="C421" s="95">
        <f t="shared" si="435"/>
        <v>15</v>
      </c>
      <c r="D421" s="95"/>
      <c r="E421" s="95"/>
      <c r="F421" s="95"/>
      <c r="G421" s="95"/>
      <c r="H421" s="459"/>
      <c r="I421" s="154" t="str">
        <f t="shared" si="451"/>
        <v/>
      </c>
      <c r="J421" s="154" t="str">
        <f t="shared" si="452"/>
        <v/>
      </c>
      <c r="K421" s="155" t="str">
        <f t="shared" si="453"/>
        <v/>
      </c>
      <c r="L421" s="449"/>
      <c r="M421" s="154" t="str">
        <f t="shared" si="436"/>
        <v/>
      </c>
      <c r="N421" s="433"/>
      <c r="O421" s="433"/>
      <c r="P421" s="95"/>
      <c r="Q421" s="178"/>
      <c r="R421" s="178" t="str">
        <f t="shared" si="437"/>
        <v/>
      </c>
      <c r="S421" s="95" t="str">
        <f t="shared" si="438"/>
        <v/>
      </c>
      <c r="T421" s="436"/>
      <c r="U421" s="95"/>
      <c r="V421" s="178"/>
      <c r="W421" s="178" t="str">
        <f t="shared" si="439"/>
        <v/>
      </c>
      <c r="X421" s="95" t="str">
        <f t="shared" si="440"/>
        <v/>
      </c>
      <c r="Y421" s="436"/>
      <c r="Z421" s="95"/>
      <c r="AA421" s="178"/>
      <c r="AB421" s="178" t="str">
        <f t="shared" si="441"/>
        <v/>
      </c>
      <c r="AC421" s="95" t="str">
        <f t="shared" si="442"/>
        <v/>
      </c>
      <c r="AD421" s="436"/>
      <c r="AE421" s="95"/>
      <c r="AF421" s="178"/>
      <c r="AG421" s="178" t="str">
        <f t="shared" si="443"/>
        <v/>
      </c>
      <c r="AH421" s="95" t="str">
        <f t="shared" si="444"/>
        <v/>
      </c>
      <c r="AI421" s="436"/>
      <c r="AJ421" s="95"/>
      <c r="AK421" s="178"/>
      <c r="AL421" s="178" t="str">
        <f t="shared" si="445"/>
        <v/>
      </c>
      <c r="AM421" s="95" t="str">
        <f t="shared" si="446"/>
        <v/>
      </c>
      <c r="AN421" s="436"/>
      <c r="AO421" s="95"/>
      <c r="AP421" s="178"/>
      <c r="AQ421" s="178" t="str">
        <f t="shared" si="447"/>
        <v/>
      </c>
      <c r="AR421" s="95" t="str">
        <f t="shared" si="448"/>
        <v/>
      </c>
      <c r="AS421" s="436"/>
      <c r="AT421" s="95"/>
      <c r="AU421" s="178"/>
      <c r="AV421" s="178" t="str">
        <f t="shared" si="449"/>
        <v/>
      </c>
      <c r="AW421" s="95" t="str">
        <f t="shared" si="450"/>
        <v/>
      </c>
      <c r="AX421" s="436"/>
    </row>
    <row r="422" spans="2:50" ht="15.75">
      <c r="B422" s="443" t="s">
        <v>167</v>
      </c>
      <c r="C422" s="444"/>
      <c r="D422" s="444"/>
      <c r="E422" s="444"/>
      <c r="F422" s="444"/>
      <c r="G422" s="444"/>
      <c r="H422" s="444"/>
      <c r="I422" s="151"/>
      <c r="J422" s="151"/>
      <c r="K422" s="151"/>
      <c r="L422" s="151"/>
      <c r="M422" s="151"/>
      <c r="N422" s="433" t="s">
        <v>159</v>
      </c>
      <c r="O422" s="446" t="s">
        <v>106</v>
      </c>
      <c r="P422" s="448">
        <f>AT402+1</f>
        <v>46014</v>
      </c>
      <c r="Q422" s="435"/>
      <c r="R422" s="435"/>
      <c r="S422" s="435"/>
      <c r="T422" s="435"/>
      <c r="U422" s="448">
        <f>P422+1</f>
        <v>46015</v>
      </c>
      <c r="V422" s="435"/>
      <c r="W422" s="435"/>
      <c r="X422" s="435"/>
      <c r="Y422" s="435"/>
      <c r="Z422" s="448">
        <f>U422+1</f>
        <v>46016</v>
      </c>
      <c r="AA422" s="435"/>
      <c r="AB422" s="435"/>
      <c r="AC422" s="435"/>
      <c r="AD422" s="435"/>
      <c r="AE422" s="448">
        <f>Z422+1</f>
        <v>46017</v>
      </c>
      <c r="AF422" s="435"/>
      <c r="AG422" s="435"/>
      <c r="AH422" s="435"/>
      <c r="AI422" s="435"/>
      <c r="AJ422" s="448">
        <f>AE422+1</f>
        <v>46018</v>
      </c>
      <c r="AK422" s="435"/>
      <c r="AL422" s="435"/>
      <c r="AM422" s="435"/>
      <c r="AN422" s="435"/>
      <c r="AO422" s="448">
        <f>AJ422+1</f>
        <v>46019</v>
      </c>
      <c r="AP422" s="435"/>
      <c r="AQ422" s="435"/>
      <c r="AR422" s="435"/>
      <c r="AS422" s="435"/>
      <c r="AT422" s="448">
        <f>AO422+1</f>
        <v>46020</v>
      </c>
      <c r="AU422" s="435"/>
      <c r="AV422" s="435"/>
      <c r="AW422" s="435"/>
      <c r="AX422" s="435"/>
    </row>
    <row r="423" spans="2:50" ht="15.75">
      <c r="B423" s="445"/>
      <c r="C423" s="445"/>
      <c r="D423" s="445"/>
      <c r="E423" s="445"/>
      <c r="F423" s="445"/>
      <c r="G423" s="445"/>
      <c r="H423" s="445"/>
      <c r="I423" s="151"/>
      <c r="J423" s="151"/>
      <c r="K423" s="151"/>
      <c r="L423" s="151"/>
      <c r="M423" s="151"/>
      <c r="N423" s="433"/>
      <c r="O423" s="447"/>
      <c r="P423" s="448" t="s">
        <v>120</v>
      </c>
      <c r="Q423" s="435"/>
      <c r="R423" s="435"/>
      <c r="S423" s="435"/>
      <c r="T423" s="435"/>
      <c r="U423" s="448" t="s">
        <v>114</v>
      </c>
      <c r="V423" s="435"/>
      <c r="W423" s="435"/>
      <c r="X423" s="435"/>
      <c r="Y423" s="435"/>
      <c r="Z423" s="448" t="s">
        <v>115</v>
      </c>
      <c r="AA423" s="435"/>
      <c r="AB423" s="435"/>
      <c r="AC423" s="435"/>
      <c r="AD423" s="435"/>
      <c r="AE423" s="448" t="s">
        <v>116</v>
      </c>
      <c r="AF423" s="435"/>
      <c r="AG423" s="435"/>
      <c r="AH423" s="435"/>
      <c r="AI423" s="435"/>
      <c r="AJ423" s="448" t="s">
        <v>117</v>
      </c>
      <c r="AK423" s="435"/>
      <c r="AL423" s="435"/>
      <c r="AM423" s="435"/>
      <c r="AN423" s="435"/>
      <c r="AO423" s="448" t="s">
        <v>118</v>
      </c>
      <c r="AP423" s="435"/>
      <c r="AQ423" s="435"/>
      <c r="AR423" s="435"/>
      <c r="AS423" s="435"/>
      <c r="AT423" s="448" t="s">
        <v>119</v>
      </c>
      <c r="AU423" s="435"/>
      <c r="AV423" s="435"/>
      <c r="AW423" s="435"/>
      <c r="AX423" s="435"/>
    </row>
    <row r="424" spans="2:50">
      <c r="B424" s="433" t="s">
        <v>155</v>
      </c>
      <c r="C424" s="433" t="s">
        <v>147</v>
      </c>
      <c r="D424" s="433"/>
      <c r="E424" s="433" t="s">
        <v>149</v>
      </c>
      <c r="F424" s="433"/>
      <c r="G424" s="433"/>
      <c r="H424" s="440" t="s">
        <v>156</v>
      </c>
      <c r="I424" s="434" t="s">
        <v>225</v>
      </c>
      <c r="J424" s="434"/>
      <c r="K424" s="434"/>
      <c r="L424" s="434" t="s">
        <v>156</v>
      </c>
      <c r="M424" s="434" t="s">
        <v>168</v>
      </c>
      <c r="N424" s="433"/>
      <c r="O424" s="433" t="s">
        <v>158</v>
      </c>
      <c r="P424" s="430" t="s">
        <v>152</v>
      </c>
      <c r="Q424" s="431"/>
      <c r="R424" s="431"/>
      <c r="S424" s="432"/>
      <c r="T424" s="433" t="s">
        <v>156</v>
      </c>
      <c r="U424" s="430" t="s">
        <v>152</v>
      </c>
      <c r="V424" s="431"/>
      <c r="W424" s="431"/>
      <c r="X424" s="432"/>
      <c r="Y424" s="433" t="s">
        <v>156</v>
      </c>
      <c r="Z424" s="430" t="s">
        <v>152</v>
      </c>
      <c r="AA424" s="431"/>
      <c r="AB424" s="431"/>
      <c r="AC424" s="432"/>
      <c r="AD424" s="433" t="s">
        <v>156</v>
      </c>
      <c r="AE424" s="430" t="s">
        <v>152</v>
      </c>
      <c r="AF424" s="431"/>
      <c r="AG424" s="431"/>
      <c r="AH424" s="432"/>
      <c r="AI424" s="433" t="s">
        <v>156</v>
      </c>
      <c r="AJ424" s="430" t="s">
        <v>152</v>
      </c>
      <c r="AK424" s="431"/>
      <c r="AL424" s="431"/>
      <c r="AM424" s="432"/>
      <c r="AN424" s="433" t="s">
        <v>156</v>
      </c>
      <c r="AO424" s="430" t="s">
        <v>152</v>
      </c>
      <c r="AP424" s="431"/>
      <c r="AQ424" s="431"/>
      <c r="AR424" s="432"/>
      <c r="AS424" s="433" t="s">
        <v>156</v>
      </c>
      <c r="AT424" s="430" t="s">
        <v>152</v>
      </c>
      <c r="AU424" s="431"/>
      <c r="AV424" s="431"/>
      <c r="AW424" s="432"/>
      <c r="AX424" s="433" t="s">
        <v>156</v>
      </c>
    </row>
    <row r="425" spans="2:50">
      <c r="B425" s="433"/>
      <c r="C425" s="433"/>
      <c r="D425" s="433"/>
      <c r="E425" s="433" t="s">
        <v>148</v>
      </c>
      <c r="F425" s="433"/>
      <c r="G425" s="433"/>
      <c r="H425" s="441"/>
      <c r="I425" s="434" t="s">
        <v>148</v>
      </c>
      <c r="J425" s="434"/>
      <c r="K425" s="434"/>
      <c r="L425" s="434"/>
      <c r="M425" s="434"/>
      <c r="N425" s="433"/>
      <c r="O425" s="433"/>
      <c r="P425" s="430" t="s">
        <v>153</v>
      </c>
      <c r="Q425" s="431"/>
      <c r="R425" s="431"/>
      <c r="S425" s="432"/>
      <c r="T425" s="433"/>
      <c r="U425" s="430" t="s">
        <v>153</v>
      </c>
      <c r="V425" s="431"/>
      <c r="W425" s="431"/>
      <c r="X425" s="432"/>
      <c r="Y425" s="433"/>
      <c r="Z425" s="430" t="s">
        <v>153</v>
      </c>
      <c r="AA425" s="431"/>
      <c r="AB425" s="431"/>
      <c r="AC425" s="432"/>
      <c r="AD425" s="433"/>
      <c r="AE425" s="430" t="s">
        <v>153</v>
      </c>
      <c r="AF425" s="431"/>
      <c r="AG425" s="431"/>
      <c r="AH425" s="432"/>
      <c r="AI425" s="433"/>
      <c r="AJ425" s="430" t="s">
        <v>153</v>
      </c>
      <c r="AK425" s="431"/>
      <c r="AL425" s="431"/>
      <c r="AM425" s="432"/>
      <c r="AN425" s="433"/>
      <c r="AO425" s="430" t="s">
        <v>153</v>
      </c>
      <c r="AP425" s="431"/>
      <c r="AQ425" s="431"/>
      <c r="AR425" s="432"/>
      <c r="AS425" s="433"/>
      <c r="AT425" s="430" t="s">
        <v>153</v>
      </c>
      <c r="AU425" s="431"/>
      <c r="AV425" s="431"/>
      <c r="AW425" s="432"/>
      <c r="AX425" s="433"/>
    </row>
    <row r="426" spans="2:50">
      <c r="B426" s="433"/>
      <c r="C426" s="433"/>
      <c r="D426" s="433"/>
      <c r="E426" s="94" t="s">
        <v>150</v>
      </c>
      <c r="F426" s="94" t="s">
        <v>151</v>
      </c>
      <c r="G426" s="94" t="s">
        <v>154</v>
      </c>
      <c r="H426" s="442"/>
      <c r="I426" s="153" t="s">
        <v>150</v>
      </c>
      <c r="J426" s="153" t="s">
        <v>151</v>
      </c>
      <c r="K426" s="153" t="s">
        <v>154</v>
      </c>
      <c r="L426" s="434"/>
      <c r="M426" s="434"/>
      <c r="N426" s="433"/>
      <c r="O426" s="433"/>
      <c r="P426" s="94" t="s">
        <v>150</v>
      </c>
      <c r="Q426" s="94" t="s">
        <v>151</v>
      </c>
      <c r="R426" s="94" t="s">
        <v>154</v>
      </c>
      <c r="S426" s="94" t="s">
        <v>168</v>
      </c>
      <c r="T426" s="433"/>
      <c r="U426" s="94" t="s">
        <v>150</v>
      </c>
      <c r="V426" s="94" t="s">
        <v>151</v>
      </c>
      <c r="W426" s="94" t="s">
        <v>154</v>
      </c>
      <c r="X426" s="94" t="s">
        <v>168</v>
      </c>
      <c r="Y426" s="433"/>
      <c r="Z426" s="94" t="s">
        <v>150</v>
      </c>
      <c r="AA426" s="94" t="s">
        <v>151</v>
      </c>
      <c r="AB426" s="94" t="s">
        <v>154</v>
      </c>
      <c r="AC426" s="94" t="s">
        <v>168</v>
      </c>
      <c r="AD426" s="43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3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3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3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33"/>
    </row>
    <row r="427" spans="2:50">
      <c r="B427" s="435" t="s">
        <v>235</v>
      </c>
      <c r="C427" s="95">
        <f>C407</f>
        <v>1</v>
      </c>
      <c r="D427" s="95"/>
      <c r="E427" s="95"/>
      <c r="F427" s="95"/>
      <c r="G427" s="178" t="e">
        <f t="shared" ref="G427:G436" si="454">F427/E427</f>
        <v>#DIV/0!</v>
      </c>
      <c r="H427" s="457" t="e">
        <f>AVERAGE(G427:G441)</f>
        <v>#DIV/0!</v>
      </c>
      <c r="I427" s="154" t="str">
        <f t="shared" ref="I427:I429" si="455">IFERROR(AVERAGE(P427,U427,Z427,AE427,AJ427,AO427,AT427),"")</f>
        <v/>
      </c>
      <c r="J427" s="154" t="str">
        <f t="shared" ref="J427:J429" si="456">IFERROR(AVERAGE(Q427,V427,AA427,AF427,AK427,AP427,AU427),"")</f>
        <v/>
      </c>
      <c r="K427" s="155" t="str">
        <f t="shared" ref="K427:K429" si="457">IFERROR(AVERAGE(R427,W427,AB427,AG427,AL427,AQ427,AV427),"")</f>
        <v/>
      </c>
      <c r="L427" s="449" t="str">
        <f>IFERROR(AVERAGE(K427:K441),"-")</f>
        <v>-</v>
      </c>
      <c r="M427" s="154" t="str">
        <f>IFERROR(RANK(K427, K$427:K$441),"")</f>
        <v/>
      </c>
      <c r="N427" s="433"/>
      <c r="O427" s="433"/>
      <c r="P427" s="95"/>
      <c r="Q427" s="178"/>
      <c r="R427" s="178" t="str">
        <f>IFERROR(Q427/P427,"")</f>
        <v/>
      </c>
      <c r="S427" s="95" t="str">
        <f>IFERROR(RANK(R427, R$427:R$441),"")</f>
        <v/>
      </c>
      <c r="T427" s="436" t="e">
        <f>AVERAGE(R427:R441)</f>
        <v>#DIV/0!</v>
      </c>
      <c r="U427" s="95"/>
      <c r="V427" s="178"/>
      <c r="W427" s="178" t="str">
        <f>IFERROR(V427/U427,"")</f>
        <v/>
      </c>
      <c r="X427" s="95" t="str">
        <f>IFERROR(RANK(W427, W$427:W$441),"")</f>
        <v/>
      </c>
      <c r="Y427" s="436" t="e">
        <f>AVERAGE(W427:W441)</f>
        <v>#DIV/0!</v>
      </c>
      <c r="Z427" s="95"/>
      <c r="AA427" s="178"/>
      <c r="AB427" s="178" t="str">
        <f>IFERROR(AA427/Z427,"")</f>
        <v/>
      </c>
      <c r="AC427" s="95" t="str">
        <f>IFERROR(RANK(AB427, AB$427:AB$441),"")</f>
        <v/>
      </c>
      <c r="AD427" s="436" t="e">
        <f>AVERAGE(AB427:AB441)</f>
        <v>#DIV/0!</v>
      </c>
      <c r="AE427" s="95"/>
      <c r="AF427" s="178"/>
      <c r="AG427" s="178" t="str">
        <f>IFERROR(AF427/AE427,"")</f>
        <v/>
      </c>
      <c r="AH427" s="95" t="str">
        <f>IFERROR(RANK(AG427, AG$427:AG$441),"")</f>
        <v/>
      </c>
      <c r="AI427" s="436" t="e">
        <f>AVERAGE(AG427:AG441)</f>
        <v>#DIV/0!</v>
      </c>
      <c r="AJ427" s="95"/>
      <c r="AK427" s="178"/>
      <c r="AL427" s="178" t="str">
        <f>IFERROR(AK427/AJ427,"")</f>
        <v/>
      </c>
      <c r="AM427" s="95" t="str">
        <f>IFERROR(RANK(AL427, AL$427:AL$441),"")</f>
        <v/>
      </c>
      <c r="AN427" s="436" t="e">
        <f>AVERAGE(AL427:AL441)</f>
        <v>#DIV/0!</v>
      </c>
      <c r="AO427" s="95"/>
      <c r="AP427" s="178"/>
      <c r="AQ427" s="178" t="str">
        <f>IFERROR(AP427/AO427,"")</f>
        <v/>
      </c>
      <c r="AR427" s="95" t="str">
        <f>IFERROR(RANK(AQ427, AQ$427:AQ$441),"")</f>
        <v/>
      </c>
      <c r="AS427" s="436" t="e">
        <f>AVERAGE(AQ427:AQ441)</f>
        <v>#DIV/0!</v>
      </c>
      <c r="AT427" s="95"/>
      <c r="AU427" s="178"/>
      <c r="AV427" s="178" t="str">
        <f>IFERROR(AU427/AT427,"")</f>
        <v/>
      </c>
      <c r="AW427" s="95" t="str">
        <f>IFERROR(RANK(AV427, AV$427:AV$441),"")</f>
        <v/>
      </c>
      <c r="AX427" s="436" t="e">
        <f>AVERAGE(AV427:AV441)</f>
        <v>#DIV/0!</v>
      </c>
    </row>
    <row r="428" spans="2:50">
      <c r="B428" s="435"/>
      <c r="C428" s="95">
        <f t="shared" ref="C428:C441" si="458">C408</f>
        <v>2</v>
      </c>
      <c r="D428" s="95"/>
      <c r="E428" s="95"/>
      <c r="F428" s="95"/>
      <c r="G428" s="178" t="e">
        <f t="shared" si="454"/>
        <v>#DIV/0!</v>
      </c>
      <c r="H428" s="458"/>
      <c r="I428" s="154" t="str">
        <f t="shared" si="455"/>
        <v/>
      </c>
      <c r="J428" s="154" t="str">
        <f t="shared" si="456"/>
        <v/>
      </c>
      <c r="K428" s="155" t="str">
        <f t="shared" si="457"/>
        <v/>
      </c>
      <c r="L428" s="449"/>
      <c r="M428" s="154" t="str">
        <f t="shared" ref="M428:M441" si="459">IFERROR(RANK(K428, K$427:K$441),"")</f>
        <v/>
      </c>
      <c r="N428" s="433"/>
      <c r="O428" s="433"/>
      <c r="P428" s="95"/>
      <c r="Q428" s="178"/>
      <c r="R428" s="178" t="str">
        <f t="shared" ref="R428:R441" si="460">IFERROR(Q428/P428,"")</f>
        <v/>
      </c>
      <c r="S428" s="95" t="str">
        <f t="shared" ref="S428:S441" si="461">IFERROR(RANK(R428, R$427:R$441),"")</f>
        <v/>
      </c>
      <c r="T428" s="436"/>
      <c r="U428" s="95"/>
      <c r="V428" s="178"/>
      <c r="W428" s="178" t="str">
        <f t="shared" ref="W428:W441" si="462">IFERROR(V428/U428,"")</f>
        <v/>
      </c>
      <c r="X428" s="95" t="str">
        <f t="shared" ref="X428:X441" si="463">IFERROR(RANK(W428, W$427:W$441),"")</f>
        <v/>
      </c>
      <c r="Y428" s="436"/>
      <c r="Z428" s="95"/>
      <c r="AA428" s="178"/>
      <c r="AB428" s="178" t="str">
        <f t="shared" ref="AB428:AB441" si="464">IFERROR(AA428/Z428,"")</f>
        <v/>
      </c>
      <c r="AC428" s="95" t="str">
        <f t="shared" ref="AC428:AC441" si="465">IFERROR(RANK(AB428, AB$427:AB$441),"")</f>
        <v/>
      </c>
      <c r="AD428" s="436"/>
      <c r="AE428" s="95"/>
      <c r="AF428" s="178"/>
      <c r="AG428" s="178" t="str">
        <f t="shared" ref="AG428:AG441" si="466">IFERROR(AF428/AE428,"")</f>
        <v/>
      </c>
      <c r="AH428" s="95" t="str">
        <f t="shared" ref="AH428:AH441" si="467">IFERROR(RANK(AG428, AG$427:AG$441),"")</f>
        <v/>
      </c>
      <c r="AI428" s="436"/>
      <c r="AJ428" s="95"/>
      <c r="AK428" s="178"/>
      <c r="AL428" s="178" t="str">
        <f t="shared" ref="AL428:AL441" si="468">IFERROR(AK428/AJ428,"")</f>
        <v/>
      </c>
      <c r="AM428" s="95" t="str">
        <f t="shared" ref="AM428:AM441" si="469">IFERROR(RANK(AL428, AL$427:AL$441),"")</f>
        <v/>
      </c>
      <c r="AN428" s="436"/>
      <c r="AO428" s="95"/>
      <c r="AP428" s="178"/>
      <c r="AQ428" s="178" t="str">
        <f t="shared" ref="AQ428:AQ441" si="470">IFERROR(AP428/AO428,"")</f>
        <v/>
      </c>
      <c r="AR428" s="95" t="str">
        <f t="shared" ref="AR428:AR441" si="471">IFERROR(RANK(AQ428, AQ$427:AQ$441),"")</f>
        <v/>
      </c>
      <c r="AS428" s="436"/>
      <c r="AT428" s="95"/>
      <c r="AU428" s="178"/>
      <c r="AV428" s="178" t="str">
        <f t="shared" ref="AV428:AV441" si="472">IFERROR(AU428/AT428,"")</f>
        <v/>
      </c>
      <c r="AW428" s="95" t="str">
        <f t="shared" ref="AW428:AW441" si="473">IFERROR(RANK(AV428, AV$427:AV$441),"")</f>
        <v/>
      </c>
      <c r="AX428" s="436"/>
    </row>
    <row r="429" spans="2:50">
      <c r="B429" s="435"/>
      <c r="C429" s="95">
        <f t="shared" si="458"/>
        <v>3</v>
      </c>
      <c r="D429" s="95"/>
      <c r="E429" s="95"/>
      <c r="F429" s="95"/>
      <c r="G429" s="178" t="e">
        <f t="shared" si="454"/>
        <v>#DIV/0!</v>
      </c>
      <c r="H429" s="458"/>
      <c r="I429" s="154" t="str">
        <f t="shared" si="455"/>
        <v/>
      </c>
      <c r="J429" s="154" t="str">
        <f t="shared" si="456"/>
        <v/>
      </c>
      <c r="K429" s="155" t="str">
        <f t="shared" si="457"/>
        <v/>
      </c>
      <c r="L429" s="449"/>
      <c r="M429" s="154" t="str">
        <f t="shared" si="459"/>
        <v/>
      </c>
      <c r="N429" s="433"/>
      <c r="O429" s="433"/>
      <c r="P429" s="95"/>
      <c r="Q429" s="178"/>
      <c r="R429" s="178" t="str">
        <f t="shared" si="460"/>
        <v/>
      </c>
      <c r="S429" s="95" t="str">
        <f t="shared" si="461"/>
        <v/>
      </c>
      <c r="T429" s="436"/>
      <c r="U429" s="95"/>
      <c r="V429" s="178"/>
      <c r="W429" s="178" t="str">
        <f t="shared" si="462"/>
        <v/>
      </c>
      <c r="X429" s="95" t="str">
        <f t="shared" si="463"/>
        <v/>
      </c>
      <c r="Y429" s="436"/>
      <c r="Z429" s="95"/>
      <c r="AA429" s="178"/>
      <c r="AB429" s="178" t="str">
        <f t="shared" si="464"/>
        <v/>
      </c>
      <c r="AC429" s="95" t="str">
        <f t="shared" si="465"/>
        <v/>
      </c>
      <c r="AD429" s="436"/>
      <c r="AE429" s="95"/>
      <c r="AF429" s="178"/>
      <c r="AG429" s="178" t="str">
        <f t="shared" si="466"/>
        <v/>
      </c>
      <c r="AH429" s="95" t="str">
        <f t="shared" si="467"/>
        <v/>
      </c>
      <c r="AI429" s="436"/>
      <c r="AJ429" s="95"/>
      <c r="AK429" s="178"/>
      <c r="AL429" s="178" t="str">
        <f t="shared" si="468"/>
        <v/>
      </c>
      <c r="AM429" s="95" t="str">
        <f t="shared" si="469"/>
        <v/>
      </c>
      <c r="AN429" s="436"/>
      <c r="AO429" s="95"/>
      <c r="AP429" s="178"/>
      <c r="AQ429" s="178" t="str">
        <f t="shared" si="470"/>
        <v/>
      </c>
      <c r="AR429" s="95" t="str">
        <f t="shared" si="471"/>
        <v/>
      </c>
      <c r="AS429" s="436"/>
      <c r="AT429" s="95"/>
      <c r="AU429" s="178"/>
      <c r="AV429" s="178" t="str">
        <f t="shared" si="472"/>
        <v/>
      </c>
      <c r="AW429" s="95" t="str">
        <f t="shared" si="473"/>
        <v/>
      </c>
      <c r="AX429" s="436"/>
    </row>
    <row r="430" spans="2:50">
      <c r="B430" s="435"/>
      <c r="C430" s="95">
        <f t="shared" si="458"/>
        <v>4</v>
      </c>
      <c r="D430" s="95"/>
      <c r="E430" s="95"/>
      <c r="F430" s="95"/>
      <c r="G430" s="178" t="e">
        <f t="shared" si="454"/>
        <v>#DIV/0!</v>
      </c>
      <c r="H430" s="458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9"/>
      <c r="M430" s="154" t="str">
        <f t="shared" si="459"/>
        <v/>
      </c>
      <c r="N430" s="433"/>
      <c r="O430" s="433"/>
      <c r="P430" s="95"/>
      <c r="Q430" s="178"/>
      <c r="R430" s="178" t="str">
        <f t="shared" si="460"/>
        <v/>
      </c>
      <c r="S430" s="95" t="str">
        <f t="shared" si="461"/>
        <v/>
      </c>
      <c r="T430" s="436"/>
      <c r="U430" s="95"/>
      <c r="V430" s="178"/>
      <c r="W430" s="178" t="str">
        <f t="shared" si="462"/>
        <v/>
      </c>
      <c r="X430" s="95" t="str">
        <f t="shared" si="463"/>
        <v/>
      </c>
      <c r="Y430" s="436"/>
      <c r="Z430" s="95"/>
      <c r="AA430" s="178"/>
      <c r="AB430" s="178" t="str">
        <f t="shared" si="464"/>
        <v/>
      </c>
      <c r="AC430" s="95" t="str">
        <f t="shared" si="465"/>
        <v/>
      </c>
      <c r="AD430" s="436"/>
      <c r="AE430" s="95"/>
      <c r="AF430" s="178"/>
      <c r="AG430" s="178" t="str">
        <f t="shared" si="466"/>
        <v/>
      </c>
      <c r="AH430" s="95" t="str">
        <f t="shared" si="467"/>
        <v/>
      </c>
      <c r="AI430" s="436"/>
      <c r="AJ430" s="95"/>
      <c r="AK430" s="178"/>
      <c r="AL430" s="178" t="str">
        <f t="shared" si="468"/>
        <v/>
      </c>
      <c r="AM430" s="95" t="str">
        <f t="shared" si="469"/>
        <v/>
      </c>
      <c r="AN430" s="436"/>
      <c r="AO430" s="95"/>
      <c r="AP430" s="178"/>
      <c r="AQ430" s="178" t="str">
        <f t="shared" si="470"/>
        <v/>
      </c>
      <c r="AR430" s="95" t="str">
        <f t="shared" si="471"/>
        <v/>
      </c>
      <c r="AS430" s="436"/>
      <c r="AT430" s="95"/>
      <c r="AU430" s="178"/>
      <c r="AV430" s="178" t="str">
        <f t="shared" si="472"/>
        <v/>
      </c>
      <c r="AW430" s="95" t="str">
        <f t="shared" si="473"/>
        <v/>
      </c>
      <c r="AX430" s="436"/>
    </row>
    <row r="431" spans="2:50">
      <c r="B431" s="435"/>
      <c r="C431" s="95">
        <f t="shared" si="458"/>
        <v>5</v>
      </c>
      <c r="D431" s="95"/>
      <c r="E431" s="95"/>
      <c r="F431" s="95"/>
      <c r="G431" s="178" t="e">
        <f t="shared" si="454"/>
        <v>#DIV/0!</v>
      </c>
      <c r="H431" s="458"/>
      <c r="I431" s="154" t="str">
        <f t="shared" ref="I431:I441" si="474">IFERROR(AVERAGE(P431,U431,Z431,AE431,AJ431,AO431,AT431),"")</f>
        <v/>
      </c>
      <c r="J431" s="154" t="str">
        <f t="shared" ref="J431:J441" si="475">IFERROR(AVERAGE(Q431,V431,AA431,AF431,AK431,AP431,AU431),"")</f>
        <v/>
      </c>
      <c r="K431" s="155" t="str">
        <f t="shared" ref="K431:K441" si="476">IFERROR(AVERAGE(R431,W431,AB431,AG431,AL431,AQ431,AV431),"")</f>
        <v/>
      </c>
      <c r="L431" s="449"/>
      <c r="M431" s="154" t="str">
        <f t="shared" si="459"/>
        <v/>
      </c>
      <c r="N431" s="433"/>
      <c r="O431" s="433"/>
      <c r="P431" s="95"/>
      <c r="Q431" s="178"/>
      <c r="R431" s="178" t="str">
        <f t="shared" si="460"/>
        <v/>
      </c>
      <c r="S431" s="95" t="str">
        <f t="shared" si="461"/>
        <v/>
      </c>
      <c r="T431" s="436"/>
      <c r="U431" s="95"/>
      <c r="V431" s="178"/>
      <c r="W431" s="178" t="str">
        <f t="shared" si="462"/>
        <v/>
      </c>
      <c r="X431" s="95" t="str">
        <f t="shared" si="463"/>
        <v/>
      </c>
      <c r="Y431" s="436"/>
      <c r="Z431" s="95"/>
      <c r="AA431" s="178"/>
      <c r="AB431" s="178" t="str">
        <f t="shared" si="464"/>
        <v/>
      </c>
      <c r="AC431" s="95" t="str">
        <f t="shared" si="465"/>
        <v/>
      </c>
      <c r="AD431" s="436"/>
      <c r="AE431" s="95"/>
      <c r="AF431" s="178"/>
      <c r="AG431" s="178" t="str">
        <f t="shared" si="466"/>
        <v/>
      </c>
      <c r="AH431" s="95" t="str">
        <f t="shared" si="467"/>
        <v/>
      </c>
      <c r="AI431" s="436"/>
      <c r="AJ431" s="95"/>
      <c r="AK431" s="178"/>
      <c r="AL431" s="178" t="str">
        <f t="shared" si="468"/>
        <v/>
      </c>
      <c r="AM431" s="95" t="str">
        <f t="shared" si="469"/>
        <v/>
      </c>
      <c r="AN431" s="436"/>
      <c r="AO431" s="95"/>
      <c r="AP431" s="178"/>
      <c r="AQ431" s="178" t="str">
        <f t="shared" si="470"/>
        <v/>
      </c>
      <c r="AR431" s="95" t="str">
        <f t="shared" si="471"/>
        <v/>
      </c>
      <c r="AS431" s="436"/>
      <c r="AT431" s="95"/>
      <c r="AU431" s="178"/>
      <c r="AV431" s="178" t="str">
        <f t="shared" si="472"/>
        <v/>
      </c>
      <c r="AW431" s="95" t="str">
        <f t="shared" si="473"/>
        <v/>
      </c>
      <c r="AX431" s="436"/>
    </row>
    <row r="432" spans="2:50">
      <c r="B432" s="435"/>
      <c r="C432" s="95">
        <f t="shared" si="458"/>
        <v>6</v>
      </c>
      <c r="D432" s="95"/>
      <c r="E432" s="95"/>
      <c r="F432" s="95"/>
      <c r="G432" s="178" t="e">
        <f t="shared" si="454"/>
        <v>#DIV/0!</v>
      </c>
      <c r="H432" s="458"/>
      <c r="I432" s="154" t="str">
        <f t="shared" si="474"/>
        <v/>
      </c>
      <c r="J432" s="154" t="str">
        <f t="shared" si="475"/>
        <v/>
      </c>
      <c r="K432" s="155" t="str">
        <f t="shared" si="476"/>
        <v/>
      </c>
      <c r="L432" s="449"/>
      <c r="M432" s="154" t="str">
        <f t="shared" si="459"/>
        <v/>
      </c>
      <c r="N432" s="433"/>
      <c r="O432" s="433"/>
      <c r="P432" s="95"/>
      <c r="Q432" s="178"/>
      <c r="R432" s="178" t="str">
        <f t="shared" si="460"/>
        <v/>
      </c>
      <c r="S432" s="95" t="str">
        <f t="shared" si="461"/>
        <v/>
      </c>
      <c r="T432" s="436"/>
      <c r="U432" s="95"/>
      <c r="V432" s="178"/>
      <c r="W432" s="178" t="str">
        <f t="shared" si="462"/>
        <v/>
      </c>
      <c r="X432" s="95" t="str">
        <f t="shared" si="463"/>
        <v/>
      </c>
      <c r="Y432" s="436"/>
      <c r="Z432" s="95"/>
      <c r="AA432" s="178"/>
      <c r="AB432" s="178" t="str">
        <f t="shared" si="464"/>
        <v/>
      </c>
      <c r="AC432" s="95" t="str">
        <f t="shared" si="465"/>
        <v/>
      </c>
      <c r="AD432" s="436"/>
      <c r="AE432" s="95"/>
      <c r="AF432" s="178"/>
      <c r="AG432" s="178" t="str">
        <f t="shared" si="466"/>
        <v/>
      </c>
      <c r="AH432" s="95" t="str">
        <f t="shared" si="467"/>
        <v/>
      </c>
      <c r="AI432" s="436"/>
      <c r="AJ432" s="95"/>
      <c r="AK432" s="178"/>
      <c r="AL432" s="178" t="str">
        <f t="shared" si="468"/>
        <v/>
      </c>
      <c r="AM432" s="95" t="str">
        <f t="shared" si="469"/>
        <v/>
      </c>
      <c r="AN432" s="436"/>
      <c r="AO432" s="95"/>
      <c r="AP432" s="178"/>
      <c r="AQ432" s="178" t="str">
        <f t="shared" si="470"/>
        <v/>
      </c>
      <c r="AR432" s="95" t="str">
        <f t="shared" si="471"/>
        <v/>
      </c>
      <c r="AS432" s="436"/>
      <c r="AT432" s="95"/>
      <c r="AU432" s="178"/>
      <c r="AV432" s="178" t="str">
        <f t="shared" si="472"/>
        <v/>
      </c>
      <c r="AW432" s="95" t="str">
        <f t="shared" si="473"/>
        <v/>
      </c>
      <c r="AX432" s="436"/>
    </row>
    <row r="433" spans="2:50">
      <c r="B433" s="435"/>
      <c r="C433" s="95">
        <f t="shared" si="458"/>
        <v>7</v>
      </c>
      <c r="D433" s="95"/>
      <c r="E433" s="95"/>
      <c r="F433" s="95"/>
      <c r="G433" s="178" t="e">
        <f t="shared" si="454"/>
        <v>#DIV/0!</v>
      </c>
      <c r="H433" s="458"/>
      <c r="I433" s="154" t="str">
        <f t="shared" si="474"/>
        <v/>
      </c>
      <c r="J433" s="154" t="str">
        <f t="shared" si="475"/>
        <v/>
      </c>
      <c r="K433" s="155" t="str">
        <f t="shared" si="476"/>
        <v/>
      </c>
      <c r="L433" s="449"/>
      <c r="M433" s="154" t="str">
        <f t="shared" si="459"/>
        <v/>
      </c>
      <c r="N433" s="433"/>
      <c r="O433" s="433"/>
      <c r="P433" s="95"/>
      <c r="Q433" s="178"/>
      <c r="R433" s="178" t="str">
        <f t="shared" si="460"/>
        <v/>
      </c>
      <c r="S433" s="95" t="str">
        <f t="shared" si="461"/>
        <v/>
      </c>
      <c r="T433" s="436"/>
      <c r="U433" s="95"/>
      <c r="V433" s="178"/>
      <c r="W433" s="178" t="str">
        <f t="shared" si="462"/>
        <v/>
      </c>
      <c r="X433" s="95" t="str">
        <f t="shared" si="463"/>
        <v/>
      </c>
      <c r="Y433" s="436"/>
      <c r="Z433" s="95"/>
      <c r="AA433" s="178"/>
      <c r="AB433" s="178" t="str">
        <f t="shared" si="464"/>
        <v/>
      </c>
      <c r="AC433" s="95" t="str">
        <f t="shared" si="465"/>
        <v/>
      </c>
      <c r="AD433" s="436"/>
      <c r="AE433" s="95"/>
      <c r="AF433" s="178"/>
      <c r="AG433" s="178" t="str">
        <f t="shared" si="466"/>
        <v/>
      </c>
      <c r="AH433" s="95" t="str">
        <f t="shared" si="467"/>
        <v/>
      </c>
      <c r="AI433" s="436"/>
      <c r="AJ433" s="95"/>
      <c r="AK433" s="178"/>
      <c r="AL433" s="178" t="str">
        <f t="shared" si="468"/>
        <v/>
      </c>
      <c r="AM433" s="95" t="str">
        <f t="shared" si="469"/>
        <v/>
      </c>
      <c r="AN433" s="436"/>
      <c r="AO433" s="95"/>
      <c r="AP433" s="178"/>
      <c r="AQ433" s="178" t="str">
        <f t="shared" si="470"/>
        <v/>
      </c>
      <c r="AR433" s="95" t="str">
        <f t="shared" si="471"/>
        <v/>
      </c>
      <c r="AS433" s="436"/>
      <c r="AT433" s="95"/>
      <c r="AU433" s="178"/>
      <c r="AV433" s="178" t="str">
        <f t="shared" si="472"/>
        <v/>
      </c>
      <c r="AW433" s="95" t="str">
        <f t="shared" si="473"/>
        <v/>
      </c>
      <c r="AX433" s="436"/>
    </row>
    <row r="434" spans="2:50">
      <c r="B434" s="435"/>
      <c r="C434" s="95">
        <f t="shared" si="458"/>
        <v>8</v>
      </c>
      <c r="D434" s="95"/>
      <c r="E434" s="95"/>
      <c r="F434" s="95"/>
      <c r="G434" s="178" t="e">
        <f t="shared" si="454"/>
        <v>#DIV/0!</v>
      </c>
      <c r="H434" s="458"/>
      <c r="I434" s="154" t="str">
        <f t="shared" si="474"/>
        <v/>
      </c>
      <c r="J434" s="154" t="str">
        <f t="shared" si="475"/>
        <v/>
      </c>
      <c r="K434" s="155" t="str">
        <f t="shared" si="476"/>
        <v/>
      </c>
      <c r="L434" s="449"/>
      <c r="M434" s="154" t="str">
        <f t="shared" si="459"/>
        <v/>
      </c>
      <c r="N434" s="433"/>
      <c r="O434" s="433"/>
      <c r="P434" s="95"/>
      <c r="Q434" s="178"/>
      <c r="R434" s="178" t="str">
        <f t="shared" si="460"/>
        <v/>
      </c>
      <c r="S434" s="95" t="str">
        <f t="shared" si="461"/>
        <v/>
      </c>
      <c r="T434" s="436"/>
      <c r="U434" s="95"/>
      <c r="V434" s="178"/>
      <c r="W434" s="178" t="str">
        <f t="shared" si="462"/>
        <v/>
      </c>
      <c r="X434" s="95" t="str">
        <f t="shared" si="463"/>
        <v/>
      </c>
      <c r="Y434" s="436"/>
      <c r="Z434" s="95"/>
      <c r="AA434" s="178"/>
      <c r="AB434" s="178" t="str">
        <f t="shared" si="464"/>
        <v/>
      </c>
      <c r="AC434" s="95" t="str">
        <f t="shared" si="465"/>
        <v/>
      </c>
      <c r="AD434" s="436"/>
      <c r="AE434" s="95"/>
      <c r="AF434" s="178"/>
      <c r="AG434" s="178" t="str">
        <f t="shared" si="466"/>
        <v/>
      </c>
      <c r="AH434" s="95" t="str">
        <f t="shared" si="467"/>
        <v/>
      </c>
      <c r="AI434" s="436"/>
      <c r="AJ434" s="95"/>
      <c r="AK434" s="178"/>
      <c r="AL434" s="178" t="str">
        <f t="shared" si="468"/>
        <v/>
      </c>
      <c r="AM434" s="95" t="str">
        <f t="shared" si="469"/>
        <v/>
      </c>
      <c r="AN434" s="436"/>
      <c r="AO434" s="95"/>
      <c r="AP434" s="178"/>
      <c r="AQ434" s="178" t="str">
        <f t="shared" si="470"/>
        <v/>
      </c>
      <c r="AR434" s="95" t="str">
        <f t="shared" si="471"/>
        <v/>
      </c>
      <c r="AS434" s="436"/>
      <c r="AT434" s="95"/>
      <c r="AU434" s="178"/>
      <c r="AV434" s="178" t="str">
        <f t="shared" si="472"/>
        <v/>
      </c>
      <c r="AW434" s="95" t="str">
        <f t="shared" si="473"/>
        <v/>
      </c>
      <c r="AX434" s="436"/>
    </row>
    <row r="435" spans="2:50">
      <c r="B435" s="435"/>
      <c r="C435" s="95">
        <f t="shared" si="458"/>
        <v>9</v>
      </c>
      <c r="D435" s="95"/>
      <c r="E435" s="95"/>
      <c r="F435" s="95"/>
      <c r="G435" s="178" t="e">
        <f t="shared" si="454"/>
        <v>#DIV/0!</v>
      </c>
      <c r="H435" s="458"/>
      <c r="I435" s="154" t="str">
        <f t="shared" si="474"/>
        <v/>
      </c>
      <c r="J435" s="154" t="str">
        <f t="shared" si="475"/>
        <v/>
      </c>
      <c r="K435" s="155" t="str">
        <f t="shared" si="476"/>
        <v/>
      </c>
      <c r="L435" s="449"/>
      <c r="M435" s="154" t="str">
        <f t="shared" si="459"/>
        <v/>
      </c>
      <c r="N435" s="433"/>
      <c r="O435" s="433"/>
      <c r="P435" s="95"/>
      <c r="Q435" s="178"/>
      <c r="R435" s="178" t="str">
        <f t="shared" si="460"/>
        <v/>
      </c>
      <c r="S435" s="95" t="str">
        <f t="shared" si="461"/>
        <v/>
      </c>
      <c r="T435" s="436"/>
      <c r="U435" s="95"/>
      <c r="V435" s="178"/>
      <c r="W435" s="178" t="str">
        <f t="shared" si="462"/>
        <v/>
      </c>
      <c r="X435" s="95" t="str">
        <f t="shared" si="463"/>
        <v/>
      </c>
      <c r="Y435" s="436"/>
      <c r="Z435" s="95"/>
      <c r="AA435" s="178"/>
      <c r="AB435" s="178" t="str">
        <f t="shared" si="464"/>
        <v/>
      </c>
      <c r="AC435" s="95" t="str">
        <f t="shared" si="465"/>
        <v/>
      </c>
      <c r="AD435" s="436"/>
      <c r="AE435" s="95"/>
      <c r="AF435" s="178"/>
      <c r="AG435" s="178" t="str">
        <f t="shared" si="466"/>
        <v/>
      </c>
      <c r="AH435" s="95" t="str">
        <f t="shared" si="467"/>
        <v/>
      </c>
      <c r="AI435" s="436"/>
      <c r="AJ435" s="95"/>
      <c r="AK435" s="178"/>
      <c r="AL435" s="178" t="str">
        <f t="shared" si="468"/>
        <v/>
      </c>
      <c r="AM435" s="95" t="str">
        <f t="shared" si="469"/>
        <v/>
      </c>
      <c r="AN435" s="436"/>
      <c r="AO435" s="95"/>
      <c r="AP435" s="178"/>
      <c r="AQ435" s="178" t="str">
        <f t="shared" si="470"/>
        <v/>
      </c>
      <c r="AR435" s="95" t="str">
        <f t="shared" si="471"/>
        <v/>
      </c>
      <c r="AS435" s="436"/>
      <c r="AT435" s="95"/>
      <c r="AU435" s="178"/>
      <c r="AV435" s="178" t="str">
        <f t="shared" si="472"/>
        <v/>
      </c>
      <c r="AW435" s="95" t="str">
        <f t="shared" si="473"/>
        <v/>
      </c>
      <c r="AX435" s="436"/>
    </row>
    <row r="436" spans="2:50">
      <c r="B436" s="435"/>
      <c r="C436" s="95">
        <f t="shared" si="458"/>
        <v>10</v>
      </c>
      <c r="D436" s="95"/>
      <c r="E436" s="95"/>
      <c r="F436" s="95"/>
      <c r="G436" s="178" t="e">
        <f t="shared" si="454"/>
        <v>#DIV/0!</v>
      </c>
      <c r="H436" s="458"/>
      <c r="I436" s="154" t="str">
        <f t="shared" si="474"/>
        <v/>
      </c>
      <c r="J436" s="154" t="str">
        <f t="shared" si="475"/>
        <v/>
      </c>
      <c r="K436" s="155" t="str">
        <f t="shared" si="476"/>
        <v/>
      </c>
      <c r="L436" s="449"/>
      <c r="M436" s="154" t="str">
        <f t="shared" si="459"/>
        <v/>
      </c>
      <c r="N436" s="433"/>
      <c r="O436" s="433"/>
      <c r="P436" s="95"/>
      <c r="Q436" s="178"/>
      <c r="R436" s="178" t="str">
        <f t="shared" si="460"/>
        <v/>
      </c>
      <c r="S436" s="95" t="str">
        <f t="shared" si="461"/>
        <v/>
      </c>
      <c r="T436" s="436"/>
      <c r="U436" s="95"/>
      <c r="V436" s="178"/>
      <c r="W436" s="178" t="str">
        <f t="shared" si="462"/>
        <v/>
      </c>
      <c r="X436" s="95" t="str">
        <f t="shared" si="463"/>
        <v/>
      </c>
      <c r="Y436" s="436"/>
      <c r="Z436" s="95"/>
      <c r="AA436" s="178"/>
      <c r="AB436" s="178" t="str">
        <f t="shared" si="464"/>
        <v/>
      </c>
      <c r="AC436" s="95" t="str">
        <f t="shared" si="465"/>
        <v/>
      </c>
      <c r="AD436" s="436"/>
      <c r="AE436" s="95"/>
      <c r="AF436" s="178"/>
      <c r="AG436" s="178" t="str">
        <f t="shared" si="466"/>
        <v/>
      </c>
      <c r="AH436" s="95" t="str">
        <f t="shared" si="467"/>
        <v/>
      </c>
      <c r="AI436" s="436"/>
      <c r="AJ436" s="95"/>
      <c r="AK436" s="178"/>
      <c r="AL436" s="178" t="str">
        <f t="shared" si="468"/>
        <v/>
      </c>
      <c r="AM436" s="95" t="str">
        <f t="shared" si="469"/>
        <v/>
      </c>
      <c r="AN436" s="436"/>
      <c r="AO436" s="95"/>
      <c r="AP436" s="178"/>
      <c r="AQ436" s="178" t="str">
        <f t="shared" si="470"/>
        <v/>
      </c>
      <c r="AR436" s="95" t="str">
        <f t="shared" si="471"/>
        <v/>
      </c>
      <c r="AS436" s="436"/>
      <c r="AT436" s="95"/>
      <c r="AU436" s="178"/>
      <c r="AV436" s="178" t="str">
        <f t="shared" si="472"/>
        <v/>
      </c>
      <c r="AW436" s="95" t="str">
        <f t="shared" si="473"/>
        <v/>
      </c>
      <c r="AX436" s="436"/>
    </row>
    <row r="437" spans="2:50">
      <c r="B437" s="435"/>
      <c r="C437" s="95">
        <f t="shared" si="458"/>
        <v>11</v>
      </c>
      <c r="D437" s="95"/>
      <c r="E437" s="95"/>
      <c r="F437" s="95"/>
      <c r="G437" s="178"/>
      <c r="H437" s="458"/>
      <c r="I437" s="154" t="str">
        <f t="shared" si="474"/>
        <v/>
      </c>
      <c r="J437" s="154" t="str">
        <f t="shared" si="475"/>
        <v/>
      </c>
      <c r="K437" s="155" t="str">
        <f t="shared" si="476"/>
        <v/>
      </c>
      <c r="L437" s="449"/>
      <c r="M437" s="154" t="str">
        <f t="shared" si="459"/>
        <v/>
      </c>
      <c r="N437" s="433"/>
      <c r="O437" s="433"/>
      <c r="P437" s="95"/>
      <c r="Q437" s="178"/>
      <c r="R437" s="178" t="str">
        <f t="shared" si="460"/>
        <v/>
      </c>
      <c r="S437" s="95" t="str">
        <f t="shared" si="461"/>
        <v/>
      </c>
      <c r="T437" s="436"/>
      <c r="U437" s="95"/>
      <c r="V437" s="178"/>
      <c r="W437" s="178" t="str">
        <f t="shared" si="462"/>
        <v/>
      </c>
      <c r="X437" s="95" t="str">
        <f t="shared" si="463"/>
        <v/>
      </c>
      <c r="Y437" s="436"/>
      <c r="Z437" s="95"/>
      <c r="AA437" s="178"/>
      <c r="AB437" s="178" t="str">
        <f t="shared" si="464"/>
        <v/>
      </c>
      <c r="AC437" s="95" t="str">
        <f t="shared" si="465"/>
        <v/>
      </c>
      <c r="AD437" s="436"/>
      <c r="AE437" s="95"/>
      <c r="AF437" s="178"/>
      <c r="AG437" s="178" t="str">
        <f t="shared" si="466"/>
        <v/>
      </c>
      <c r="AH437" s="95" t="str">
        <f t="shared" si="467"/>
        <v/>
      </c>
      <c r="AI437" s="436"/>
      <c r="AJ437" s="95"/>
      <c r="AK437" s="178"/>
      <c r="AL437" s="178" t="str">
        <f t="shared" si="468"/>
        <v/>
      </c>
      <c r="AM437" s="95" t="str">
        <f t="shared" si="469"/>
        <v/>
      </c>
      <c r="AN437" s="436"/>
      <c r="AO437" s="95"/>
      <c r="AP437" s="178"/>
      <c r="AQ437" s="178" t="str">
        <f t="shared" si="470"/>
        <v/>
      </c>
      <c r="AR437" s="95" t="str">
        <f t="shared" si="471"/>
        <v/>
      </c>
      <c r="AS437" s="436"/>
      <c r="AT437" s="95"/>
      <c r="AU437" s="178"/>
      <c r="AV437" s="178" t="str">
        <f t="shared" si="472"/>
        <v/>
      </c>
      <c r="AW437" s="95" t="str">
        <f t="shared" si="473"/>
        <v/>
      </c>
      <c r="AX437" s="436"/>
    </row>
    <row r="438" spans="2:50">
      <c r="B438" s="435"/>
      <c r="C438" s="95">
        <f t="shared" si="458"/>
        <v>12</v>
      </c>
      <c r="D438" s="95"/>
      <c r="E438" s="95"/>
      <c r="F438" s="95"/>
      <c r="G438" s="95"/>
      <c r="H438" s="458"/>
      <c r="I438" s="154" t="str">
        <f t="shared" si="474"/>
        <v/>
      </c>
      <c r="J438" s="154" t="str">
        <f t="shared" si="475"/>
        <v/>
      </c>
      <c r="K438" s="155" t="str">
        <f t="shared" si="476"/>
        <v/>
      </c>
      <c r="L438" s="449"/>
      <c r="M438" s="154" t="str">
        <f t="shared" si="459"/>
        <v/>
      </c>
      <c r="N438" s="433"/>
      <c r="O438" s="433"/>
      <c r="P438" s="95"/>
      <c r="Q438" s="178"/>
      <c r="R438" s="178" t="str">
        <f t="shared" si="460"/>
        <v/>
      </c>
      <c r="S438" s="95" t="str">
        <f t="shared" si="461"/>
        <v/>
      </c>
      <c r="T438" s="436"/>
      <c r="U438" s="95"/>
      <c r="V438" s="178"/>
      <c r="W438" s="178" t="str">
        <f t="shared" si="462"/>
        <v/>
      </c>
      <c r="X438" s="95" t="str">
        <f t="shared" si="463"/>
        <v/>
      </c>
      <c r="Y438" s="436"/>
      <c r="Z438" s="95"/>
      <c r="AA438" s="178"/>
      <c r="AB438" s="178" t="str">
        <f t="shared" si="464"/>
        <v/>
      </c>
      <c r="AC438" s="95" t="str">
        <f t="shared" si="465"/>
        <v/>
      </c>
      <c r="AD438" s="436"/>
      <c r="AE438" s="95"/>
      <c r="AF438" s="178"/>
      <c r="AG438" s="178" t="str">
        <f t="shared" si="466"/>
        <v/>
      </c>
      <c r="AH438" s="95" t="str">
        <f t="shared" si="467"/>
        <v/>
      </c>
      <c r="AI438" s="436"/>
      <c r="AJ438" s="95"/>
      <c r="AK438" s="178"/>
      <c r="AL438" s="178" t="str">
        <f t="shared" si="468"/>
        <v/>
      </c>
      <c r="AM438" s="95" t="str">
        <f t="shared" si="469"/>
        <v/>
      </c>
      <c r="AN438" s="436"/>
      <c r="AO438" s="95"/>
      <c r="AP438" s="178"/>
      <c r="AQ438" s="178" t="str">
        <f t="shared" si="470"/>
        <v/>
      </c>
      <c r="AR438" s="95" t="str">
        <f t="shared" si="471"/>
        <v/>
      </c>
      <c r="AS438" s="436"/>
      <c r="AT438" s="95"/>
      <c r="AU438" s="178"/>
      <c r="AV438" s="178" t="str">
        <f t="shared" si="472"/>
        <v/>
      </c>
      <c r="AW438" s="95" t="str">
        <f t="shared" si="473"/>
        <v/>
      </c>
      <c r="AX438" s="436"/>
    </row>
    <row r="439" spans="2:50">
      <c r="B439" s="435"/>
      <c r="C439" s="95">
        <f t="shared" si="458"/>
        <v>13</v>
      </c>
      <c r="D439" s="95"/>
      <c r="E439" s="95"/>
      <c r="F439" s="95"/>
      <c r="G439" s="95"/>
      <c r="H439" s="458"/>
      <c r="I439" s="154" t="str">
        <f t="shared" si="474"/>
        <v/>
      </c>
      <c r="J439" s="154" t="str">
        <f t="shared" si="475"/>
        <v/>
      </c>
      <c r="K439" s="155" t="str">
        <f t="shared" si="476"/>
        <v/>
      </c>
      <c r="L439" s="449"/>
      <c r="M439" s="154" t="str">
        <f t="shared" si="459"/>
        <v/>
      </c>
      <c r="N439" s="433"/>
      <c r="O439" s="433"/>
      <c r="P439" s="95"/>
      <c r="Q439" s="178"/>
      <c r="R439" s="178" t="str">
        <f t="shared" si="460"/>
        <v/>
      </c>
      <c r="S439" s="95" t="str">
        <f t="shared" si="461"/>
        <v/>
      </c>
      <c r="T439" s="436"/>
      <c r="U439" s="95"/>
      <c r="V439" s="178"/>
      <c r="W439" s="178" t="str">
        <f t="shared" si="462"/>
        <v/>
      </c>
      <c r="X439" s="95" t="str">
        <f t="shared" si="463"/>
        <v/>
      </c>
      <c r="Y439" s="436"/>
      <c r="Z439" s="95"/>
      <c r="AA439" s="178"/>
      <c r="AB439" s="178" t="str">
        <f t="shared" si="464"/>
        <v/>
      </c>
      <c r="AC439" s="95" t="str">
        <f t="shared" si="465"/>
        <v/>
      </c>
      <c r="AD439" s="436"/>
      <c r="AE439" s="95"/>
      <c r="AF439" s="178"/>
      <c r="AG439" s="178" t="str">
        <f t="shared" si="466"/>
        <v/>
      </c>
      <c r="AH439" s="95" t="str">
        <f t="shared" si="467"/>
        <v/>
      </c>
      <c r="AI439" s="436"/>
      <c r="AJ439" s="95"/>
      <c r="AK439" s="178"/>
      <c r="AL439" s="178" t="str">
        <f t="shared" si="468"/>
        <v/>
      </c>
      <c r="AM439" s="95" t="str">
        <f t="shared" si="469"/>
        <v/>
      </c>
      <c r="AN439" s="436"/>
      <c r="AO439" s="95"/>
      <c r="AP439" s="178"/>
      <c r="AQ439" s="178" t="str">
        <f t="shared" si="470"/>
        <v/>
      </c>
      <c r="AR439" s="95" t="str">
        <f t="shared" si="471"/>
        <v/>
      </c>
      <c r="AS439" s="436"/>
      <c r="AT439" s="95"/>
      <c r="AU439" s="178"/>
      <c r="AV439" s="178" t="str">
        <f t="shared" si="472"/>
        <v/>
      </c>
      <c r="AW439" s="95" t="str">
        <f t="shared" si="473"/>
        <v/>
      </c>
      <c r="AX439" s="436"/>
    </row>
    <row r="440" spans="2:50">
      <c r="B440" s="435"/>
      <c r="C440" s="95">
        <f t="shared" si="458"/>
        <v>14</v>
      </c>
      <c r="D440" s="95"/>
      <c r="E440" s="95"/>
      <c r="F440" s="95"/>
      <c r="G440" s="95"/>
      <c r="H440" s="458"/>
      <c r="I440" s="154" t="str">
        <f t="shared" si="474"/>
        <v/>
      </c>
      <c r="J440" s="154" t="str">
        <f t="shared" si="475"/>
        <v/>
      </c>
      <c r="K440" s="155" t="str">
        <f t="shared" si="476"/>
        <v/>
      </c>
      <c r="L440" s="449"/>
      <c r="M440" s="154" t="str">
        <f t="shared" si="459"/>
        <v/>
      </c>
      <c r="N440" s="433"/>
      <c r="O440" s="433"/>
      <c r="P440" s="95"/>
      <c r="Q440" s="178"/>
      <c r="R440" s="178" t="str">
        <f t="shared" si="460"/>
        <v/>
      </c>
      <c r="S440" s="95" t="str">
        <f t="shared" si="461"/>
        <v/>
      </c>
      <c r="T440" s="436"/>
      <c r="U440" s="95"/>
      <c r="V440" s="178"/>
      <c r="W440" s="178" t="str">
        <f t="shared" si="462"/>
        <v/>
      </c>
      <c r="X440" s="95" t="str">
        <f t="shared" si="463"/>
        <v/>
      </c>
      <c r="Y440" s="436"/>
      <c r="Z440" s="95"/>
      <c r="AA440" s="178"/>
      <c r="AB440" s="178" t="str">
        <f t="shared" si="464"/>
        <v/>
      </c>
      <c r="AC440" s="95" t="str">
        <f t="shared" si="465"/>
        <v/>
      </c>
      <c r="AD440" s="436"/>
      <c r="AE440" s="95"/>
      <c r="AF440" s="178"/>
      <c r="AG440" s="178" t="str">
        <f t="shared" si="466"/>
        <v/>
      </c>
      <c r="AH440" s="95" t="str">
        <f t="shared" si="467"/>
        <v/>
      </c>
      <c r="AI440" s="436"/>
      <c r="AJ440" s="95"/>
      <c r="AK440" s="178"/>
      <c r="AL440" s="178" t="str">
        <f t="shared" si="468"/>
        <v/>
      </c>
      <c r="AM440" s="95" t="str">
        <f t="shared" si="469"/>
        <v/>
      </c>
      <c r="AN440" s="436"/>
      <c r="AO440" s="95"/>
      <c r="AP440" s="178"/>
      <c r="AQ440" s="178" t="str">
        <f t="shared" si="470"/>
        <v/>
      </c>
      <c r="AR440" s="95" t="str">
        <f t="shared" si="471"/>
        <v/>
      </c>
      <c r="AS440" s="436"/>
      <c r="AT440" s="95"/>
      <c r="AU440" s="178"/>
      <c r="AV440" s="178" t="str">
        <f t="shared" si="472"/>
        <v/>
      </c>
      <c r="AW440" s="95" t="str">
        <f t="shared" si="473"/>
        <v/>
      </c>
      <c r="AX440" s="436"/>
    </row>
    <row r="441" spans="2:50">
      <c r="B441" s="435"/>
      <c r="C441" s="95">
        <f t="shared" si="458"/>
        <v>15</v>
      </c>
      <c r="D441" s="95"/>
      <c r="E441" s="95"/>
      <c r="F441" s="95"/>
      <c r="G441" s="95"/>
      <c r="H441" s="459"/>
      <c r="I441" s="154" t="str">
        <f t="shared" si="474"/>
        <v/>
      </c>
      <c r="J441" s="154" t="str">
        <f t="shared" si="475"/>
        <v/>
      </c>
      <c r="K441" s="155" t="str">
        <f t="shared" si="476"/>
        <v/>
      </c>
      <c r="L441" s="449"/>
      <c r="M441" s="154" t="str">
        <f t="shared" si="459"/>
        <v/>
      </c>
      <c r="N441" s="433"/>
      <c r="O441" s="433"/>
      <c r="P441" s="95"/>
      <c r="Q441" s="178"/>
      <c r="R441" s="178" t="str">
        <f t="shared" si="460"/>
        <v/>
      </c>
      <c r="S441" s="95" t="str">
        <f t="shared" si="461"/>
        <v/>
      </c>
      <c r="T441" s="436"/>
      <c r="U441" s="95"/>
      <c r="V441" s="178"/>
      <c r="W441" s="178" t="str">
        <f t="shared" si="462"/>
        <v/>
      </c>
      <c r="X441" s="95" t="str">
        <f t="shared" si="463"/>
        <v/>
      </c>
      <c r="Y441" s="436"/>
      <c r="Z441" s="95"/>
      <c r="AA441" s="178"/>
      <c r="AB441" s="178" t="str">
        <f t="shared" si="464"/>
        <v/>
      </c>
      <c r="AC441" s="95" t="str">
        <f t="shared" si="465"/>
        <v/>
      </c>
      <c r="AD441" s="436"/>
      <c r="AE441" s="95"/>
      <c r="AF441" s="178"/>
      <c r="AG441" s="178" t="str">
        <f t="shared" si="466"/>
        <v/>
      </c>
      <c r="AH441" s="95" t="str">
        <f t="shared" si="467"/>
        <v/>
      </c>
      <c r="AI441" s="436"/>
      <c r="AJ441" s="95"/>
      <c r="AK441" s="178"/>
      <c r="AL441" s="178" t="str">
        <f t="shared" si="468"/>
        <v/>
      </c>
      <c r="AM441" s="95" t="str">
        <f t="shared" si="469"/>
        <v/>
      </c>
      <c r="AN441" s="436"/>
      <c r="AO441" s="95"/>
      <c r="AP441" s="178"/>
      <c r="AQ441" s="178" t="str">
        <f t="shared" si="470"/>
        <v/>
      </c>
      <c r="AR441" s="95" t="str">
        <f t="shared" si="471"/>
        <v/>
      </c>
      <c r="AS441" s="436"/>
      <c r="AT441" s="95"/>
      <c r="AU441" s="178"/>
      <c r="AV441" s="178" t="str">
        <f t="shared" si="472"/>
        <v/>
      </c>
      <c r="AW441" s="95" t="str">
        <f t="shared" si="473"/>
        <v/>
      </c>
      <c r="AX441" s="436"/>
    </row>
    <row r="442" spans="2:50" ht="15.75">
      <c r="B442" s="443" t="s">
        <v>167</v>
      </c>
      <c r="C442" s="444"/>
      <c r="D442" s="444"/>
      <c r="E442" s="444"/>
      <c r="F442" s="444"/>
      <c r="G442" s="444"/>
      <c r="H442" s="444"/>
      <c r="I442" s="151"/>
      <c r="J442" s="151"/>
      <c r="K442" s="151"/>
      <c r="L442" s="151"/>
      <c r="M442" s="151"/>
      <c r="N442" s="433" t="s">
        <v>159</v>
      </c>
      <c r="O442" s="446" t="s">
        <v>106</v>
      </c>
      <c r="P442" s="448">
        <f>AT422+1</f>
        <v>46021</v>
      </c>
      <c r="Q442" s="435"/>
      <c r="R442" s="435"/>
      <c r="S442" s="435"/>
      <c r="T442" s="435"/>
      <c r="U442" s="448">
        <f>P442+1</f>
        <v>46022</v>
      </c>
      <c r="V442" s="435"/>
      <c r="W442" s="435"/>
      <c r="X442" s="435"/>
      <c r="Y442" s="435"/>
      <c r="Z442" s="448">
        <f>U442+1</f>
        <v>46023</v>
      </c>
      <c r="AA442" s="435"/>
      <c r="AB442" s="435"/>
      <c r="AC442" s="435"/>
      <c r="AD442" s="435"/>
      <c r="AE442" s="448">
        <f>Z442+1</f>
        <v>46024</v>
      </c>
      <c r="AF442" s="435"/>
      <c r="AG442" s="435"/>
      <c r="AH442" s="435"/>
      <c r="AI442" s="435"/>
      <c r="AJ442" s="448">
        <f>AE442+1</f>
        <v>46025</v>
      </c>
      <c r="AK442" s="435"/>
      <c r="AL442" s="435"/>
      <c r="AM442" s="435"/>
      <c r="AN442" s="435"/>
      <c r="AO442" s="448">
        <f>AJ442+1</f>
        <v>46026</v>
      </c>
      <c r="AP442" s="435"/>
      <c r="AQ442" s="435"/>
      <c r="AR442" s="435"/>
      <c r="AS442" s="435"/>
      <c r="AT442" s="448">
        <f>AO442+1</f>
        <v>46027</v>
      </c>
      <c r="AU442" s="435"/>
      <c r="AV442" s="435"/>
      <c r="AW442" s="435"/>
      <c r="AX442" s="435"/>
    </row>
    <row r="443" spans="2:50" ht="15.75">
      <c r="B443" s="445"/>
      <c r="C443" s="445"/>
      <c r="D443" s="445"/>
      <c r="E443" s="445"/>
      <c r="F443" s="445"/>
      <c r="G443" s="445"/>
      <c r="H443" s="445"/>
      <c r="I443" s="151"/>
      <c r="J443" s="151"/>
      <c r="K443" s="151"/>
      <c r="L443" s="151"/>
      <c r="M443" s="151"/>
      <c r="N443" s="433"/>
      <c r="O443" s="447"/>
      <c r="P443" s="448" t="s">
        <v>120</v>
      </c>
      <c r="Q443" s="435"/>
      <c r="R443" s="435"/>
      <c r="S443" s="435"/>
      <c r="T443" s="435"/>
      <c r="U443" s="448" t="s">
        <v>114</v>
      </c>
      <c r="V443" s="435"/>
      <c r="W443" s="435"/>
      <c r="X443" s="435"/>
      <c r="Y443" s="435"/>
      <c r="Z443" s="448" t="s">
        <v>115</v>
      </c>
      <c r="AA443" s="435"/>
      <c r="AB443" s="435"/>
      <c r="AC443" s="435"/>
      <c r="AD443" s="435"/>
      <c r="AE443" s="448" t="s">
        <v>116</v>
      </c>
      <c r="AF443" s="435"/>
      <c r="AG443" s="435"/>
      <c r="AH443" s="435"/>
      <c r="AI443" s="435"/>
      <c r="AJ443" s="448" t="s">
        <v>117</v>
      </c>
      <c r="AK443" s="435"/>
      <c r="AL443" s="435"/>
      <c r="AM443" s="435"/>
      <c r="AN443" s="435"/>
      <c r="AO443" s="448" t="s">
        <v>118</v>
      </c>
      <c r="AP443" s="435"/>
      <c r="AQ443" s="435"/>
      <c r="AR443" s="435"/>
      <c r="AS443" s="435"/>
      <c r="AT443" s="448" t="s">
        <v>119</v>
      </c>
      <c r="AU443" s="435"/>
      <c r="AV443" s="435"/>
      <c r="AW443" s="435"/>
      <c r="AX443" s="435"/>
    </row>
    <row r="444" spans="2:50">
      <c r="B444" s="433" t="s">
        <v>155</v>
      </c>
      <c r="C444" s="433" t="s">
        <v>147</v>
      </c>
      <c r="D444" s="433"/>
      <c r="E444" s="433" t="s">
        <v>149</v>
      </c>
      <c r="F444" s="433"/>
      <c r="G444" s="433"/>
      <c r="H444" s="440" t="s">
        <v>156</v>
      </c>
      <c r="I444" s="434" t="s">
        <v>225</v>
      </c>
      <c r="J444" s="434"/>
      <c r="K444" s="434"/>
      <c r="L444" s="434" t="s">
        <v>156</v>
      </c>
      <c r="M444" s="434" t="s">
        <v>168</v>
      </c>
      <c r="N444" s="433"/>
      <c r="O444" s="433" t="s">
        <v>158</v>
      </c>
      <c r="P444" s="430" t="s">
        <v>152</v>
      </c>
      <c r="Q444" s="431"/>
      <c r="R444" s="431"/>
      <c r="S444" s="432"/>
      <c r="T444" s="433" t="s">
        <v>156</v>
      </c>
      <c r="U444" s="430" t="s">
        <v>152</v>
      </c>
      <c r="V444" s="431"/>
      <c r="W444" s="431"/>
      <c r="X444" s="432"/>
      <c r="Y444" s="433" t="s">
        <v>156</v>
      </c>
      <c r="Z444" s="430" t="s">
        <v>152</v>
      </c>
      <c r="AA444" s="431"/>
      <c r="AB444" s="431"/>
      <c r="AC444" s="432"/>
      <c r="AD444" s="433" t="s">
        <v>156</v>
      </c>
      <c r="AE444" s="430" t="s">
        <v>152</v>
      </c>
      <c r="AF444" s="431"/>
      <c r="AG444" s="431"/>
      <c r="AH444" s="432"/>
      <c r="AI444" s="433" t="s">
        <v>156</v>
      </c>
      <c r="AJ444" s="430" t="s">
        <v>152</v>
      </c>
      <c r="AK444" s="431"/>
      <c r="AL444" s="431"/>
      <c r="AM444" s="432"/>
      <c r="AN444" s="433" t="s">
        <v>156</v>
      </c>
      <c r="AO444" s="430" t="s">
        <v>152</v>
      </c>
      <c r="AP444" s="431"/>
      <c r="AQ444" s="431"/>
      <c r="AR444" s="432"/>
      <c r="AS444" s="433" t="s">
        <v>156</v>
      </c>
      <c r="AT444" s="430" t="s">
        <v>152</v>
      </c>
      <c r="AU444" s="431"/>
      <c r="AV444" s="431"/>
      <c r="AW444" s="432"/>
      <c r="AX444" s="433" t="s">
        <v>156</v>
      </c>
    </row>
    <row r="445" spans="2:50">
      <c r="B445" s="433"/>
      <c r="C445" s="433"/>
      <c r="D445" s="433"/>
      <c r="E445" s="433" t="s">
        <v>148</v>
      </c>
      <c r="F445" s="433"/>
      <c r="G445" s="433"/>
      <c r="H445" s="441"/>
      <c r="I445" s="434" t="s">
        <v>148</v>
      </c>
      <c r="J445" s="434"/>
      <c r="K445" s="434"/>
      <c r="L445" s="434"/>
      <c r="M445" s="434"/>
      <c r="N445" s="433"/>
      <c r="O445" s="433"/>
      <c r="P445" s="430" t="s">
        <v>153</v>
      </c>
      <c r="Q445" s="431"/>
      <c r="R445" s="431"/>
      <c r="S445" s="432"/>
      <c r="T445" s="433"/>
      <c r="U445" s="430" t="s">
        <v>153</v>
      </c>
      <c r="V445" s="431"/>
      <c r="W445" s="431"/>
      <c r="X445" s="432"/>
      <c r="Y445" s="433"/>
      <c r="Z445" s="430" t="s">
        <v>153</v>
      </c>
      <c r="AA445" s="431"/>
      <c r="AB445" s="431"/>
      <c r="AC445" s="432"/>
      <c r="AD445" s="433"/>
      <c r="AE445" s="430" t="s">
        <v>153</v>
      </c>
      <c r="AF445" s="431"/>
      <c r="AG445" s="431"/>
      <c r="AH445" s="432"/>
      <c r="AI445" s="433"/>
      <c r="AJ445" s="430" t="s">
        <v>153</v>
      </c>
      <c r="AK445" s="431"/>
      <c r="AL445" s="431"/>
      <c r="AM445" s="432"/>
      <c r="AN445" s="433"/>
      <c r="AO445" s="430" t="s">
        <v>153</v>
      </c>
      <c r="AP445" s="431"/>
      <c r="AQ445" s="431"/>
      <c r="AR445" s="432"/>
      <c r="AS445" s="433"/>
      <c r="AT445" s="430" t="s">
        <v>153</v>
      </c>
      <c r="AU445" s="431"/>
      <c r="AV445" s="431"/>
      <c r="AW445" s="432"/>
      <c r="AX445" s="433"/>
    </row>
    <row r="446" spans="2:50">
      <c r="B446" s="433"/>
      <c r="C446" s="433"/>
      <c r="D446" s="433"/>
      <c r="E446" s="94" t="s">
        <v>150</v>
      </c>
      <c r="F446" s="94" t="s">
        <v>151</v>
      </c>
      <c r="G446" s="94" t="s">
        <v>154</v>
      </c>
      <c r="H446" s="442"/>
      <c r="I446" s="153" t="s">
        <v>150</v>
      </c>
      <c r="J446" s="153" t="s">
        <v>151</v>
      </c>
      <c r="K446" s="153" t="s">
        <v>154</v>
      </c>
      <c r="L446" s="434"/>
      <c r="M446" s="434"/>
      <c r="N446" s="433"/>
      <c r="O446" s="433"/>
      <c r="P446" s="94" t="s">
        <v>150</v>
      </c>
      <c r="Q446" s="94" t="s">
        <v>151</v>
      </c>
      <c r="R446" s="94" t="s">
        <v>154</v>
      </c>
      <c r="S446" s="94" t="s">
        <v>168</v>
      </c>
      <c r="T446" s="433"/>
      <c r="U446" s="94" t="s">
        <v>150</v>
      </c>
      <c r="V446" s="94" t="s">
        <v>151</v>
      </c>
      <c r="W446" s="94" t="s">
        <v>154</v>
      </c>
      <c r="X446" s="94" t="s">
        <v>168</v>
      </c>
      <c r="Y446" s="433"/>
      <c r="Z446" s="94" t="s">
        <v>150</v>
      </c>
      <c r="AA446" s="94" t="s">
        <v>151</v>
      </c>
      <c r="AB446" s="94" t="s">
        <v>154</v>
      </c>
      <c r="AC446" s="94" t="s">
        <v>168</v>
      </c>
      <c r="AD446" s="43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3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3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3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33"/>
    </row>
    <row r="447" spans="2:50">
      <c r="B447" s="435" t="s">
        <v>235</v>
      </c>
      <c r="C447" s="95">
        <f>C427</f>
        <v>1</v>
      </c>
      <c r="D447" s="95"/>
      <c r="E447" s="95"/>
      <c r="F447" s="95"/>
      <c r="G447" s="178" t="e">
        <f t="shared" ref="G447:G456" si="477">F447/E447</f>
        <v>#DIV/0!</v>
      </c>
      <c r="H447" s="457" t="e">
        <f>AVERAGE(G447:G461)</f>
        <v>#DIV/0!</v>
      </c>
      <c r="I447" s="154" t="str">
        <f t="shared" ref="I447:I449" si="478">IFERROR(AVERAGE(P447,U447,Z447,AE447,AJ447,AO447,AT447),"")</f>
        <v/>
      </c>
      <c r="J447" s="154" t="str">
        <f t="shared" ref="J447:J449" si="479">IFERROR(AVERAGE(Q447,V447,AA447,AF447,AK447,AP447,AU447),"")</f>
        <v/>
      </c>
      <c r="K447" s="155" t="str">
        <f t="shared" ref="K447:K449" si="480">IFERROR(AVERAGE(R447,W447,AB447,AG447,AL447,AQ447,AV447),"")</f>
        <v/>
      </c>
      <c r="L447" s="449" t="str">
        <f>IFERROR(AVERAGE(K447:K461),"-")</f>
        <v>-</v>
      </c>
      <c r="M447" s="154" t="str">
        <f>IFERROR(RANK(K447, K$447:K$461),"")</f>
        <v/>
      </c>
      <c r="N447" s="433"/>
      <c r="O447" s="433"/>
      <c r="P447" s="95"/>
      <c r="Q447" s="178"/>
      <c r="R447" s="178" t="str">
        <f>IFERROR(Q447/P447,"")</f>
        <v/>
      </c>
      <c r="S447" s="95" t="str">
        <f>IFERROR(RANK(R447, R$447:R$461),"")</f>
        <v/>
      </c>
      <c r="T447" s="436" t="e">
        <f>AVERAGE(R447:R461)</f>
        <v>#DIV/0!</v>
      </c>
      <c r="U447" s="95"/>
      <c r="V447" s="178"/>
      <c r="W447" s="178" t="str">
        <f>IFERROR(V447/U447,"")</f>
        <v/>
      </c>
      <c r="X447" s="95" t="str">
        <f>IFERROR(RANK(W447, W$447:W$461),"")</f>
        <v/>
      </c>
      <c r="Y447" s="436" t="e">
        <f>AVERAGE(W447:W461)</f>
        <v>#DIV/0!</v>
      </c>
      <c r="Z447" s="95"/>
      <c r="AA447" s="178"/>
      <c r="AB447" s="178" t="str">
        <f>IFERROR(AA447/Z447,"")</f>
        <v/>
      </c>
      <c r="AC447" s="95" t="str">
        <f>IFERROR(RANK(AB447, AB$447:AB$461),"")</f>
        <v/>
      </c>
      <c r="AD447" s="436" t="e">
        <f>AVERAGE(AB447:AB461)</f>
        <v>#DIV/0!</v>
      </c>
      <c r="AE447" s="95"/>
      <c r="AF447" s="178"/>
      <c r="AG447" s="178" t="str">
        <f>IFERROR(AF447/AE447,"")</f>
        <v/>
      </c>
      <c r="AH447" s="95" t="str">
        <f>IFERROR(RANK(AG447, AG$447:AG$461),"")</f>
        <v/>
      </c>
      <c r="AI447" s="436" t="e">
        <f>AVERAGE(AG447:AG461)</f>
        <v>#DIV/0!</v>
      </c>
      <c r="AJ447" s="95"/>
      <c r="AK447" s="178"/>
      <c r="AL447" s="178" t="str">
        <f>IFERROR(AK447/AJ447,"")</f>
        <v/>
      </c>
      <c r="AM447" s="95" t="str">
        <f>IFERROR(RANK(AL447, AL$447:AL$461),"")</f>
        <v/>
      </c>
      <c r="AN447" s="436" t="e">
        <f>AVERAGE(AL447:AL461)</f>
        <v>#DIV/0!</v>
      </c>
      <c r="AO447" s="95"/>
      <c r="AP447" s="178"/>
      <c r="AQ447" s="178" t="str">
        <f>IFERROR(AP447/AO447,"")</f>
        <v/>
      </c>
      <c r="AR447" s="95" t="str">
        <f>IFERROR(RANK(AQ447, AQ$447:AQ$461),"")</f>
        <v/>
      </c>
      <c r="AS447" s="436" t="e">
        <f>AVERAGE(AQ447:AQ461)</f>
        <v>#DIV/0!</v>
      </c>
      <c r="AT447" s="95"/>
      <c r="AU447" s="178"/>
      <c r="AV447" s="178" t="str">
        <f>IFERROR(AU447/AT447,"")</f>
        <v/>
      </c>
      <c r="AW447" s="95" t="str">
        <f>IFERROR(RANK(AV447, AV$447:AV$461),"")</f>
        <v/>
      </c>
      <c r="AX447" s="436" t="e">
        <f>AVERAGE(AV447:AV461)</f>
        <v>#DIV/0!</v>
      </c>
    </row>
    <row r="448" spans="2:50">
      <c r="B448" s="435"/>
      <c r="C448" s="95">
        <f t="shared" ref="C448:C461" si="481">C428</f>
        <v>2</v>
      </c>
      <c r="D448" s="95"/>
      <c r="E448" s="95"/>
      <c r="F448" s="95"/>
      <c r="G448" s="178" t="e">
        <f t="shared" si="477"/>
        <v>#DIV/0!</v>
      </c>
      <c r="H448" s="458"/>
      <c r="I448" s="154" t="str">
        <f t="shared" si="478"/>
        <v/>
      </c>
      <c r="J448" s="154" t="str">
        <f t="shared" si="479"/>
        <v/>
      </c>
      <c r="K448" s="155" t="str">
        <f t="shared" si="480"/>
        <v/>
      </c>
      <c r="L448" s="449"/>
      <c r="M448" s="154" t="str">
        <f t="shared" ref="M448:M461" si="482">IFERROR(RANK(K448, K$447:K$461),"")</f>
        <v/>
      </c>
      <c r="N448" s="433"/>
      <c r="O448" s="433"/>
      <c r="P448" s="95"/>
      <c r="Q448" s="178"/>
      <c r="R448" s="178" t="str">
        <f t="shared" ref="R448:R461" si="483">IFERROR(Q448/P448,"")</f>
        <v/>
      </c>
      <c r="S448" s="95" t="str">
        <f t="shared" ref="S448:S461" si="484">IFERROR(RANK(R448, R$447:R$461),"")</f>
        <v/>
      </c>
      <c r="T448" s="436"/>
      <c r="U448" s="95"/>
      <c r="V448" s="178"/>
      <c r="W448" s="178" t="str">
        <f t="shared" ref="W448:W461" si="485">IFERROR(V448/U448,"")</f>
        <v/>
      </c>
      <c r="X448" s="95" t="str">
        <f t="shared" ref="X448:X461" si="486">IFERROR(RANK(W448, W$447:W$461),"")</f>
        <v/>
      </c>
      <c r="Y448" s="436"/>
      <c r="Z448" s="95"/>
      <c r="AA448" s="178"/>
      <c r="AB448" s="178" t="str">
        <f t="shared" ref="AB448:AB461" si="487">IFERROR(AA448/Z448,"")</f>
        <v/>
      </c>
      <c r="AC448" s="95" t="str">
        <f t="shared" ref="AC448:AC461" si="488">IFERROR(RANK(AB448, AB$447:AB$461),"")</f>
        <v/>
      </c>
      <c r="AD448" s="436"/>
      <c r="AE448" s="95"/>
      <c r="AF448" s="178"/>
      <c r="AG448" s="178" t="str">
        <f t="shared" ref="AG448:AG461" si="489">IFERROR(AF448/AE448,"")</f>
        <v/>
      </c>
      <c r="AH448" s="95" t="str">
        <f t="shared" ref="AH448:AH461" si="490">IFERROR(RANK(AG448, AG$447:AG$461),"")</f>
        <v/>
      </c>
      <c r="AI448" s="436"/>
      <c r="AJ448" s="95"/>
      <c r="AK448" s="178"/>
      <c r="AL448" s="178" t="str">
        <f t="shared" ref="AL448:AL461" si="491">IFERROR(AK448/AJ448,"")</f>
        <v/>
      </c>
      <c r="AM448" s="95" t="str">
        <f t="shared" ref="AM448:AM461" si="492">IFERROR(RANK(AL448, AL$447:AL$461),"")</f>
        <v/>
      </c>
      <c r="AN448" s="436"/>
      <c r="AO448" s="95"/>
      <c r="AP448" s="178"/>
      <c r="AQ448" s="178" t="str">
        <f t="shared" ref="AQ448:AQ461" si="493">IFERROR(AP448/AO448,"")</f>
        <v/>
      </c>
      <c r="AR448" s="95" t="str">
        <f t="shared" ref="AR448:AR461" si="494">IFERROR(RANK(AQ448, AQ$447:AQ$461),"")</f>
        <v/>
      </c>
      <c r="AS448" s="436"/>
      <c r="AT448" s="95"/>
      <c r="AU448" s="178"/>
      <c r="AV448" s="178" t="str">
        <f t="shared" ref="AV448:AV461" si="495">IFERROR(AU448/AT448,"")</f>
        <v/>
      </c>
      <c r="AW448" s="95" t="str">
        <f t="shared" ref="AW448:AW461" si="496">IFERROR(RANK(AV448, AV$447:AV$461),"")</f>
        <v/>
      </c>
      <c r="AX448" s="436"/>
    </row>
    <row r="449" spans="2:50">
      <c r="B449" s="435"/>
      <c r="C449" s="95">
        <f t="shared" si="481"/>
        <v>3</v>
      </c>
      <c r="D449" s="95"/>
      <c r="E449" s="95"/>
      <c r="F449" s="95"/>
      <c r="G449" s="178" t="e">
        <f t="shared" si="477"/>
        <v>#DIV/0!</v>
      </c>
      <c r="H449" s="458"/>
      <c r="I449" s="154" t="str">
        <f t="shared" si="478"/>
        <v/>
      </c>
      <c r="J449" s="154" t="str">
        <f t="shared" si="479"/>
        <v/>
      </c>
      <c r="K449" s="155" t="str">
        <f t="shared" si="480"/>
        <v/>
      </c>
      <c r="L449" s="449"/>
      <c r="M449" s="154" t="str">
        <f t="shared" si="482"/>
        <v/>
      </c>
      <c r="N449" s="433"/>
      <c r="O449" s="433"/>
      <c r="P449" s="95"/>
      <c r="Q449" s="178"/>
      <c r="R449" s="178" t="str">
        <f t="shared" si="483"/>
        <v/>
      </c>
      <c r="S449" s="95" t="str">
        <f t="shared" si="484"/>
        <v/>
      </c>
      <c r="T449" s="436"/>
      <c r="U449" s="95"/>
      <c r="V449" s="178"/>
      <c r="W449" s="178" t="str">
        <f t="shared" si="485"/>
        <v/>
      </c>
      <c r="X449" s="95" t="str">
        <f t="shared" si="486"/>
        <v/>
      </c>
      <c r="Y449" s="436"/>
      <c r="Z449" s="95"/>
      <c r="AA449" s="178"/>
      <c r="AB449" s="178" t="str">
        <f t="shared" si="487"/>
        <v/>
      </c>
      <c r="AC449" s="95" t="str">
        <f t="shared" si="488"/>
        <v/>
      </c>
      <c r="AD449" s="436"/>
      <c r="AE449" s="95"/>
      <c r="AF449" s="178"/>
      <c r="AG449" s="178" t="str">
        <f t="shared" si="489"/>
        <v/>
      </c>
      <c r="AH449" s="95" t="str">
        <f t="shared" si="490"/>
        <v/>
      </c>
      <c r="AI449" s="436"/>
      <c r="AJ449" s="95"/>
      <c r="AK449" s="178"/>
      <c r="AL449" s="178" t="str">
        <f t="shared" si="491"/>
        <v/>
      </c>
      <c r="AM449" s="95" t="str">
        <f t="shared" si="492"/>
        <v/>
      </c>
      <c r="AN449" s="436"/>
      <c r="AO449" s="95"/>
      <c r="AP449" s="178"/>
      <c r="AQ449" s="178" t="str">
        <f t="shared" si="493"/>
        <v/>
      </c>
      <c r="AR449" s="95" t="str">
        <f t="shared" si="494"/>
        <v/>
      </c>
      <c r="AS449" s="436"/>
      <c r="AT449" s="95"/>
      <c r="AU449" s="178"/>
      <c r="AV449" s="178" t="str">
        <f t="shared" si="495"/>
        <v/>
      </c>
      <c r="AW449" s="95" t="str">
        <f t="shared" si="496"/>
        <v/>
      </c>
      <c r="AX449" s="436"/>
    </row>
    <row r="450" spans="2:50">
      <c r="B450" s="435"/>
      <c r="C450" s="95">
        <f t="shared" si="481"/>
        <v>4</v>
      </c>
      <c r="D450" s="95"/>
      <c r="E450" s="95"/>
      <c r="F450" s="95"/>
      <c r="G450" s="178" t="e">
        <f t="shared" si="477"/>
        <v>#DIV/0!</v>
      </c>
      <c r="H450" s="458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9"/>
      <c r="M450" s="154" t="str">
        <f t="shared" si="482"/>
        <v/>
      </c>
      <c r="N450" s="433"/>
      <c r="O450" s="433"/>
      <c r="P450" s="95"/>
      <c r="Q450" s="178"/>
      <c r="R450" s="178" t="str">
        <f t="shared" si="483"/>
        <v/>
      </c>
      <c r="S450" s="95" t="str">
        <f t="shared" si="484"/>
        <v/>
      </c>
      <c r="T450" s="436"/>
      <c r="U450" s="95"/>
      <c r="V450" s="178"/>
      <c r="W450" s="178" t="str">
        <f t="shared" si="485"/>
        <v/>
      </c>
      <c r="X450" s="95" t="str">
        <f t="shared" si="486"/>
        <v/>
      </c>
      <c r="Y450" s="436"/>
      <c r="Z450" s="95"/>
      <c r="AA450" s="178"/>
      <c r="AB450" s="178" t="str">
        <f t="shared" si="487"/>
        <v/>
      </c>
      <c r="AC450" s="95" t="str">
        <f t="shared" si="488"/>
        <v/>
      </c>
      <c r="AD450" s="436"/>
      <c r="AE450" s="95"/>
      <c r="AF450" s="178"/>
      <c r="AG450" s="178" t="str">
        <f t="shared" si="489"/>
        <v/>
      </c>
      <c r="AH450" s="95" t="str">
        <f t="shared" si="490"/>
        <v/>
      </c>
      <c r="AI450" s="436"/>
      <c r="AJ450" s="95"/>
      <c r="AK450" s="178"/>
      <c r="AL450" s="178" t="str">
        <f t="shared" si="491"/>
        <v/>
      </c>
      <c r="AM450" s="95" t="str">
        <f t="shared" si="492"/>
        <v/>
      </c>
      <c r="AN450" s="436"/>
      <c r="AO450" s="95"/>
      <c r="AP450" s="178"/>
      <c r="AQ450" s="178" t="str">
        <f t="shared" si="493"/>
        <v/>
      </c>
      <c r="AR450" s="95" t="str">
        <f t="shared" si="494"/>
        <v/>
      </c>
      <c r="AS450" s="436"/>
      <c r="AT450" s="95"/>
      <c r="AU450" s="178"/>
      <c r="AV450" s="178" t="str">
        <f t="shared" si="495"/>
        <v/>
      </c>
      <c r="AW450" s="95" t="str">
        <f t="shared" si="496"/>
        <v/>
      </c>
      <c r="AX450" s="436"/>
    </row>
    <row r="451" spans="2:50">
      <c r="B451" s="435"/>
      <c r="C451" s="95">
        <f t="shared" si="481"/>
        <v>5</v>
      </c>
      <c r="D451" s="95"/>
      <c r="E451" s="95"/>
      <c r="F451" s="95"/>
      <c r="G451" s="178" t="e">
        <f t="shared" si="477"/>
        <v>#DIV/0!</v>
      </c>
      <c r="H451" s="458"/>
      <c r="I451" s="154" t="str">
        <f t="shared" ref="I451:I461" si="497">IFERROR(AVERAGE(P451,U451,Z451,AE451,AJ451,AO451,AT451),"")</f>
        <v/>
      </c>
      <c r="J451" s="154" t="str">
        <f t="shared" ref="J451:J461" si="498">IFERROR(AVERAGE(Q451,V451,AA451,AF451,AK451,AP451,AU451),"")</f>
        <v/>
      </c>
      <c r="K451" s="155" t="str">
        <f t="shared" ref="K451:K461" si="499">IFERROR(AVERAGE(R451,W451,AB451,AG451,AL451,AQ451,AV451),"")</f>
        <v/>
      </c>
      <c r="L451" s="449"/>
      <c r="M451" s="154" t="str">
        <f t="shared" si="482"/>
        <v/>
      </c>
      <c r="N451" s="433"/>
      <c r="O451" s="433"/>
      <c r="P451" s="95"/>
      <c r="Q451" s="178"/>
      <c r="R451" s="178" t="str">
        <f t="shared" si="483"/>
        <v/>
      </c>
      <c r="S451" s="95" t="str">
        <f t="shared" si="484"/>
        <v/>
      </c>
      <c r="T451" s="436"/>
      <c r="U451" s="95"/>
      <c r="V451" s="178"/>
      <c r="W451" s="178" t="str">
        <f t="shared" si="485"/>
        <v/>
      </c>
      <c r="X451" s="95" t="str">
        <f t="shared" si="486"/>
        <v/>
      </c>
      <c r="Y451" s="436"/>
      <c r="Z451" s="95"/>
      <c r="AA451" s="178"/>
      <c r="AB451" s="178" t="str">
        <f t="shared" si="487"/>
        <v/>
      </c>
      <c r="AC451" s="95" t="str">
        <f t="shared" si="488"/>
        <v/>
      </c>
      <c r="AD451" s="436"/>
      <c r="AE451" s="95"/>
      <c r="AF451" s="178"/>
      <c r="AG451" s="178" t="str">
        <f t="shared" si="489"/>
        <v/>
      </c>
      <c r="AH451" s="95" t="str">
        <f t="shared" si="490"/>
        <v/>
      </c>
      <c r="AI451" s="436"/>
      <c r="AJ451" s="95"/>
      <c r="AK451" s="178"/>
      <c r="AL451" s="178" t="str">
        <f t="shared" si="491"/>
        <v/>
      </c>
      <c r="AM451" s="95" t="str">
        <f t="shared" si="492"/>
        <v/>
      </c>
      <c r="AN451" s="436"/>
      <c r="AO451" s="95"/>
      <c r="AP451" s="178"/>
      <c r="AQ451" s="178" t="str">
        <f t="shared" si="493"/>
        <v/>
      </c>
      <c r="AR451" s="95" t="str">
        <f t="shared" si="494"/>
        <v/>
      </c>
      <c r="AS451" s="436"/>
      <c r="AT451" s="95"/>
      <c r="AU451" s="178"/>
      <c r="AV451" s="178" t="str">
        <f t="shared" si="495"/>
        <v/>
      </c>
      <c r="AW451" s="95" t="str">
        <f t="shared" si="496"/>
        <v/>
      </c>
      <c r="AX451" s="436"/>
    </row>
    <row r="452" spans="2:50">
      <c r="B452" s="435"/>
      <c r="C452" s="95">
        <f t="shared" si="481"/>
        <v>6</v>
      </c>
      <c r="D452" s="95"/>
      <c r="E452" s="95"/>
      <c r="F452" s="95"/>
      <c r="G452" s="178" t="e">
        <f t="shared" si="477"/>
        <v>#DIV/0!</v>
      </c>
      <c r="H452" s="458"/>
      <c r="I452" s="154" t="str">
        <f t="shared" si="497"/>
        <v/>
      </c>
      <c r="J452" s="154" t="str">
        <f t="shared" si="498"/>
        <v/>
      </c>
      <c r="K452" s="155" t="str">
        <f t="shared" si="499"/>
        <v/>
      </c>
      <c r="L452" s="449"/>
      <c r="M452" s="154" t="str">
        <f t="shared" si="482"/>
        <v/>
      </c>
      <c r="N452" s="433"/>
      <c r="O452" s="433"/>
      <c r="P452" s="95"/>
      <c r="Q452" s="178"/>
      <c r="R452" s="178" t="str">
        <f t="shared" si="483"/>
        <v/>
      </c>
      <c r="S452" s="95" t="str">
        <f t="shared" si="484"/>
        <v/>
      </c>
      <c r="T452" s="436"/>
      <c r="U452" s="95"/>
      <c r="V452" s="178"/>
      <c r="W452" s="178" t="str">
        <f t="shared" si="485"/>
        <v/>
      </c>
      <c r="X452" s="95" t="str">
        <f t="shared" si="486"/>
        <v/>
      </c>
      <c r="Y452" s="436"/>
      <c r="Z452" s="95"/>
      <c r="AA452" s="178"/>
      <c r="AB452" s="178" t="str">
        <f t="shared" si="487"/>
        <v/>
      </c>
      <c r="AC452" s="95" t="str">
        <f t="shared" si="488"/>
        <v/>
      </c>
      <c r="AD452" s="436"/>
      <c r="AE452" s="95"/>
      <c r="AF452" s="178"/>
      <c r="AG452" s="178" t="str">
        <f t="shared" si="489"/>
        <v/>
      </c>
      <c r="AH452" s="95" t="str">
        <f t="shared" si="490"/>
        <v/>
      </c>
      <c r="AI452" s="436"/>
      <c r="AJ452" s="95"/>
      <c r="AK452" s="178"/>
      <c r="AL452" s="178" t="str">
        <f t="shared" si="491"/>
        <v/>
      </c>
      <c r="AM452" s="95" t="str">
        <f t="shared" si="492"/>
        <v/>
      </c>
      <c r="AN452" s="436"/>
      <c r="AO452" s="95"/>
      <c r="AP452" s="178"/>
      <c r="AQ452" s="178" t="str">
        <f t="shared" si="493"/>
        <v/>
      </c>
      <c r="AR452" s="95" t="str">
        <f t="shared" si="494"/>
        <v/>
      </c>
      <c r="AS452" s="436"/>
      <c r="AT452" s="95"/>
      <c r="AU452" s="178"/>
      <c r="AV452" s="178" t="str">
        <f t="shared" si="495"/>
        <v/>
      </c>
      <c r="AW452" s="95" t="str">
        <f t="shared" si="496"/>
        <v/>
      </c>
      <c r="AX452" s="436"/>
    </row>
    <row r="453" spans="2:50">
      <c r="B453" s="435"/>
      <c r="C453" s="95">
        <f t="shared" si="481"/>
        <v>7</v>
      </c>
      <c r="D453" s="95"/>
      <c r="E453" s="95"/>
      <c r="F453" s="95"/>
      <c r="G453" s="178" t="e">
        <f t="shared" si="477"/>
        <v>#DIV/0!</v>
      </c>
      <c r="H453" s="458"/>
      <c r="I453" s="154" t="str">
        <f t="shared" si="497"/>
        <v/>
      </c>
      <c r="J453" s="154" t="str">
        <f t="shared" si="498"/>
        <v/>
      </c>
      <c r="K453" s="155" t="str">
        <f t="shared" si="499"/>
        <v/>
      </c>
      <c r="L453" s="449"/>
      <c r="M453" s="154" t="str">
        <f t="shared" si="482"/>
        <v/>
      </c>
      <c r="N453" s="433"/>
      <c r="O453" s="433"/>
      <c r="P453" s="95"/>
      <c r="Q453" s="178"/>
      <c r="R453" s="178" t="str">
        <f t="shared" si="483"/>
        <v/>
      </c>
      <c r="S453" s="95" t="str">
        <f t="shared" si="484"/>
        <v/>
      </c>
      <c r="T453" s="436"/>
      <c r="U453" s="95"/>
      <c r="V453" s="178"/>
      <c r="W453" s="178" t="str">
        <f t="shared" si="485"/>
        <v/>
      </c>
      <c r="X453" s="95" t="str">
        <f t="shared" si="486"/>
        <v/>
      </c>
      <c r="Y453" s="436"/>
      <c r="Z453" s="95"/>
      <c r="AA453" s="178"/>
      <c r="AB453" s="178" t="str">
        <f t="shared" si="487"/>
        <v/>
      </c>
      <c r="AC453" s="95" t="str">
        <f t="shared" si="488"/>
        <v/>
      </c>
      <c r="AD453" s="436"/>
      <c r="AE453" s="95"/>
      <c r="AF453" s="178"/>
      <c r="AG453" s="178" t="str">
        <f t="shared" si="489"/>
        <v/>
      </c>
      <c r="AH453" s="95" t="str">
        <f t="shared" si="490"/>
        <v/>
      </c>
      <c r="AI453" s="436"/>
      <c r="AJ453" s="95"/>
      <c r="AK453" s="178"/>
      <c r="AL453" s="178" t="str">
        <f t="shared" si="491"/>
        <v/>
      </c>
      <c r="AM453" s="95" t="str">
        <f t="shared" si="492"/>
        <v/>
      </c>
      <c r="AN453" s="436"/>
      <c r="AO453" s="95"/>
      <c r="AP453" s="178"/>
      <c r="AQ453" s="178" t="str">
        <f t="shared" si="493"/>
        <v/>
      </c>
      <c r="AR453" s="95" t="str">
        <f t="shared" si="494"/>
        <v/>
      </c>
      <c r="AS453" s="436"/>
      <c r="AT453" s="95"/>
      <c r="AU453" s="178"/>
      <c r="AV453" s="178" t="str">
        <f t="shared" si="495"/>
        <v/>
      </c>
      <c r="AW453" s="95" t="str">
        <f t="shared" si="496"/>
        <v/>
      </c>
      <c r="AX453" s="436"/>
    </row>
    <row r="454" spans="2:50">
      <c r="B454" s="435"/>
      <c r="C454" s="95">
        <f t="shared" si="481"/>
        <v>8</v>
      </c>
      <c r="D454" s="95"/>
      <c r="E454" s="95"/>
      <c r="F454" s="95"/>
      <c r="G454" s="178" t="e">
        <f t="shared" si="477"/>
        <v>#DIV/0!</v>
      </c>
      <c r="H454" s="458"/>
      <c r="I454" s="154" t="str">
        <f t="shared" si="497"/>
        <v/>
      </c>
      <c r="J454" s="154" t="str">
        <f t="shared" si="498"/>
        <v/>
      </c>
      <c r="K454" s="155" t="str">
        <f t="shared" si="499"/>
        <v/>
      </c>
      <c r="L454" s="449"/>
      <c r="M454" s="154" t="str">
        <f t="shared" si="482"/>
        <v/>
      </c>
      <c r="N454" s="433"/>
      <c r="O454" s="433"/>
      <c r="P454" s="95"/>
      <c r="Q454" s="178"/>
      <c r="R454" s="178" t="str">
        <f t="shared" si="483"/>
        <v/>
      </c>
      <c r="S454" s="95" t="str">
        <f t="shared" si="484"/>
        <v/>
      </c>
      <c r="T454" s="436"/>
      <c r="U454" s="95"/>
      <c r="V454" s="178"/>
      <c r="W454" s="178" t="str">
        <f t="shared" si="485"/>
        <v/>
      </c>
      <c r="X454" s="95" t="str">
        <f t="shared" si="486"/>
        <v/>
      </c>
      <c r="Y454" s="436"/>
      <c r="Z454" s="95"/>
      <c r="AA454" s="178"/>
      <c r="AB454" s="178" t="str">
        <f t="shared" si="487"/>
        <v/>
      </c>
      <c r="AC454" s="95" t="str">
        <f t="shared" si="488"/>
        <v/>
      </c>
      <c r="AD454" s="436"/>
      <c r="AE454" s="95"/>
      <c r="AF454" s="178"/>
      <c r="AG454" s="178" t="str">
        <f t="shared" si="489"/>
        <v/>
      </c>
      <c r="AH454" s="95" t="str">
        <f t="shared" si="490"/>
        <v/>
      </c>
      <c r="AI454" s="436"/>
      <c r="AJ454" s="95"/>
      <c r="AK454" s="178"/>
      <c r="AL454" s="178" t="str">
        <f t="shared" si="491"/>
        <v/>
      </c>
      <c r="AM454" s="95" t="str">
        <f t="shared" si="492"/>
        <v/>
      </c>
      <c r="AN454" s="436"/>
      <c r="AO454" s="95"/>
      <c r="AP454" s="178"/>
      <c r="AQ454" s="178" t="str">
        <f t="shared" si="493"/>
        <v/>
      </c>
      <c r="AR454" s="95" t="str">
        <f t="shared" si="494"/>
        <v/>
      </c>
      <c r="AS454" s="436"/>
      <c r="AT454" s="95"/>
      <c r="AU454" s="178"/>
      <c r="AV454" s="178" t="str">
        <f t="shared" si="495"/>
        <v/>
      </c>
      <c r="AW454" s="95" t="str">
        <f t="shared" si="496"/>
        <v/>
      </c>
      <c r="AX454" s="436"/>
    </row>
    <row r="455" spans="2:50">
      <c r="B455" s="435"/>
      <c r="C455" s="95">
        <f t="shared" si="481"/>
        <v>9</v>
      </c>
      <c r="D455" s="95"/>
      <c r="E455" s="95"/>
      <c r="F455" s="95"/>
      <c r="G455" s="178" t="e">
        <f t="shared" si="477"/>
        <v>#DIV/0!</v>
      </c>
      <c r="H455" s="458"/>
      <c r="I455" s="154" t="str">
        <f t="shared" si="497"/>
        <v/>
      </c>
      <c r="J455" s="154" t="str">
        <f t="shared" si="498"/>
        <v/>
      </c>
      <c r="K455" s="155" t="str">
        <f t="shared" si="499"/>
        <v/>
      </c>
      <c r="L455" s="449"/>
      <c r="M455" s="154" t="str">
        <f t="shared" si="482"/>
        <v/>
      </c>
      <c r="N455" s="433"/>
      <c r="O455" s="433"/>
      <c r="P455" s="95"/>
      <c r="Q455" s="178"/>
      <c r="R455" s="178" t="str">
        <f t="shared" si="483"/>
        <v/>
      </c>
      <c r="S455" s="95" t="str">
        <f t="shared" si="484"/>
        <v/>
      </c>
      <c r="T455" s="436"/>
      <c r="U455" s="95"/>
      <c r="V455" s="178"/>
      <c r="W455" s="178" t="str">
        <f t="shared" si="485"/>
        <v/>
      </c>
      <c r="X455" s="95" t="str">
        <f t="shared" si="486"/>
        <v/>
      </c>
      <c r="Y455" s="436"/>
      <c r="Z455" s="95"/>
      <c r="AA455" s="178"/>
      <c r="AB455" s="178" t="str">
        <f t="shared" si="487"/>
        <v/>
      </c>
      <c r="AC455" s="95" t="str">
        <f t="shared" si="488"/>
        <v/>
      </c>
      <c r="AD455" s="436"/>
      <c r="AE455" s="95"/>
      <c r="AF455" s="178"/>
      <c r="AG455" s="178" t="str">
        <f t="shared" si="489"/>
        <v/>
      </c>
      <c r="AH455" s="95" t="str">
        <f t="shared" si="490"/>
        <v/>
      </c>
      <c r="AI455" s="436"/>
      <c r="AJ455" s="95"/>
      <c r="AK455" s="178"/>
      <c r="AL455" s="178" t="str">
        <f t="shared" si="491"/>
        <v/>
      </c>
      <c r="AM455" s="95" t="str">
        <f t="shared" si="492"/>
        <v/>
      </c>
      <c r="AN455" s="436"/>
      <c r="AO455" s="95"/>
      <c r="AP455" s="178"/>
      <c r="AQ455" s="178" t="str">
        <f t="shared" si="493"/>
        <v/>
      </c>
      <c r="AR455" s="95" t="str">
        <f t="shared" si="494"/>
        <v/>
      </c>
      <c r="AS455" s="436"/>
      <c r="AT455" s="95"/>
      <c r="AU455" s="178"/>
      <c r="AV455" s="178" t="str">
        <f t="shared" si="495"/>
        <v/>
      </c>
      <c r="AW455" s="95" t="str">
        <f t="shared" si="496"/>
        <v/>
      </c>
      <c r="AX455" s="436"/>
    </row>
    <row r="456" spans="2:50">
      <c r="B456" s="435"/>
      <c r="C456" s="95">
        <f t="shared" si="481"/>
        <v>10</v>
      </c>
      <c r="D456" s="95"/>
      <c r="E456" s="95"/>
      <c r="F456" s="95"/>
      <c r="G456" s="178" t="e">
        <f t="shared" si="477"/>
        <v>#DIV/0!</v>
      </c>
      <c r="H456" s="458"/>
      <c r="I456" s="154" t="str">
        <f t="shared" si="497"/>
        <v/>
      </c>
      <c r="J456" s="154" t="str">
        <f t="shared" si="498"/>
        <v/>
      </c>
      <c r="K456" s="155" t="str">
        <f t="shared" si="499"/>
        <v/>
      </c>
      <c r="L456" s="449"/>
      <c r="M456" s="154" t="str">
        <f t="shared" si="482"/>
        <v/>
      </c>
      <c r="N456" s="433"/>
      <c r="O456" s="433"/>
      <c r="P456" s="95"/>
      <c r="Q456" s="178"/>
      <c r="R456" s="178" t="str">
        <f t="shared" si="483"/>
        <v/>
      </c>
      <c r="S456" s="95" t="str">
        <f t="shared" si="484"/>
        <v/>
      </c>
      <c r="T456" s="436"/>
      <c r="U456" s="95"/>
      <c r="V456" s="178"/>
      <c r="W456" s="178" t="str">
        <f t="shared" si="485"/>
        <v/>
      </c>
      <c r="X456" s="95" t="str">
        <f t="shared" si="486"/>
        <v/>
      </c>
      <c r="Y456" s="436"/>
      <c r="Z456" s="95"/>
      <c r="AA456" s="178"/>
      <c r="AB456" s="178" t="str">
        <f t="shared" si="487"/>
        <v/>
      </c>
      <c r="AC456" s="95" t="str">
        <f t="shared" si="488"/>
        <v/>
      </c>
      <c r="AD456" s="436"/>
      <c r="AE456" s="95"/>
      <c r="AF456" s="178"/>
      <c r="AG456" s="178" t="str">
        <f t="shared" si="489"/>
        <v/>
      </c>
      <c r="AH456" s="95" t="str">
        <f t="shared" si="490"/>
        <v/>
      </c>
      <c r="AI456" s="436"/>
      <c r="AJ456" s="95"/>
      <c r="AK456" s="178"/>
      <c r="AL456" s="178" t="str">
        <f t="shared" si="491"/>
        <v/>
      </c>
      <c r="AM456" s="95" t="str">
        <f t="shared" si="492"/>
        <v/>
      </c>
      <c r="AN456" s="436"/>
      <c r="AO456" s="95"/>
      <c r="AP456" s="178"/>
      <c r="AQ456" s="178" t="str">
        <f t="shared" si="493"/>
        <v/>
      </c>
      <c r="AR456" s="95" t="str">
        <f t="shared" si="494"/>
        <v/>
      </c>
      <c r="AS456" s="436"/>
      <c r="AT456" s="95"/>
      <c r="AU456" s="178"/>
      <c r="AV456" s="178" t="str">
        <f t="shared" si="495"/>
        <v/>
      </c>
      <c r="AW456" s="95" t="str">
        <f t="shared" si="496"/>
        <v/>
      </c>
      <c r="AX456" s="436"/>
    </row>
    <row r="457" spans="2:50">
      <c r="B457" s="435"/>
      <c r="C457" s="95">
        <f t="shared" si="481"/>
        <v>11</v>
      </c>
      <c r="D457" s="95"/>
      <c r="E457" s="95"/>
      <c r="F457" s="95"/>
      <c r="G457" s="178"/>
      <c r="H457" s="458"/>
      <c r="I457" s="154" t="str">
        <f t="shared" si="497"/>
        <v/>
      </c>
      <c r="J457" s="154" t="str">
        <f t="shared" si="498"/>
        <v/>
      </c>
      <c r="K457" s="155" t="str">
        <f t="shared" si="499"/>
        <v/>
      </c>
      <c r="L457" s="449"/>
      <c r="M457" s="154" t="str">
        <f t="shared" si="482"/>
        <v/>
      </c>
      <c r="N457" s="433"/>
      <c r="O457" s="433"/>
      <c r="P457" s="95"/>
      <c r="Q457" s="178"/>
      <c r="R457" s="178" t="str">
        <f t="shared" si="483"/>
        <v/>
      </c>
      <c r="S457" s="95" t="str">
        <f t="shared" si="484"/>
        <v/>
      </c>
      <c r="T457" s="436"/>
      <c r="U457" s="95"/>
      <c r="V457" s="178"/>
      <c r="W457" s="178" t="str">
        <f t="shared" si="485"/>
        <v/>
      </c>
      <c r="X457" s="95" t="str">
        <f t="shared" si="486"/>
        <v/>
      </c>
      <c r="Y457" s="436"/>
      <c r="Z457" s="95"/>
      <c r="AA457" s="178"/>
      <c r="AB457" s="178" t="str">
        <f t="shared" si="487"/>
        <v/>
      </c>
      <c r="AC457" s="95" t="str">
        <f t="shared" si="488"/>
        <v/>
      </c>
      <c r="AD457" s="436"/>
      <c r="AE457" s="95"/>
      <c r="AF457" s="178"/>
      <c r="AG457" s="178" t="str">
        <f t="shared" si="489"/>
        <v/>
      </c>
      <c r="AH457" s="95" t="str">
        <f t="shared" si="490"/>
        <v/>
      </c>
      <c r="AI457" s="436"/>
      <c r="AJ457" s="95"/>
      <c r="AK457" s="178"/>
      <c r="AL457" s="178" t="str">
        <f t="shared" si="491"/>
        <v/>
      </c>
      <c r="AM457" s="95" t="str">
        <f t="shared" si="492"/>
        <v/>
      </c>
      <c r="AN457" s="436"/>
      <c r="AO457" s="95"/>
      <c r="AP457" s="178"/>
      <c r="AQ457" s="178" t="str">
        <f t="shared" si="493"/>
        <v/>
      </c>
      <c r="AR457" s="95" t="str">
        <f t="shared" si="494"/>
        <v/>
      </c>
      <c r="AS457" s="436"/>
      <c r="AT457" s="95"/>
      <c r="AU457" s="178"/>
      <c r="AV457" s="178" t="str">
        <f t="shared" si="495"/>
        <v/>
      </c>
      <c r="AW457" s="95" t="str">
        <f t="shared" si="496"/>
        <v/>
      </c>
      <c r="AX457" s="436"/>
    </row>
    <row r="458" spans="2:50">
      <c r="B458" s="435"/>
      <c r="C458" s="95">
        <f t="shared" si="481"/>
        <v>12</v>
      </c>
      <c r="D458" s="95"/>
      <c r="E458" s="95"/>
      <c r="F458" s="95"/>
      <c r="G458" s="95"/>
      <c r="H458" s="458"/>
      <c r="I458" s="154" t="str">
        <f t="shared" si="497"/>
        <v/>
      </c>
      <c r="J458" s="154" t="str">
        <f t="shared" si="498"/>
        <v/>
      </c>
      <c r="K458" s="155" t="str">
        <f t="shared" si="499"/>
        <v/>
      </c>
      <c r="L458" s="449"/>
      <c r="M458" s="154" t="str">
        <f t="shared" si="482"/>
        <v/>
      </c>
      <c r="N458" s="433"/>
      <c r="O458" s="433"/>
      <c r="P458" s="95"/>
      <c r="Q458" s="178"/>
      <c r="R458" s="178" t="str">
        <f t="shared" si="483"/>
        <v/>
      </c>
      <c r="S458" s="95" t="str">
        <f t="shared" si="484"/>
        <v/>
      </c>
      <c r="T458" s="436"/>
      <c r="U458" s="95"/>
      <c r="V458" s="178"/>
      <c r="W458" s="178" t="str">
        <f t="shared" si="485"/>
        <v/>
      </c>
      <c r="X458" s="95" t="str">
        <f t="shared" si="486"/>
        <v/>
      </c>
      <c r="Y458" s="436"/>
      <c r="Z458" s="95"/>
      <c r="AA458" s="178"/>
      <c r="AB458" s="178" t="str">
        <f t="shared" si="487"/>
        <v/>
      </c>
      <c r="AC458" s="95" t="str">
        <f t="shared" si="488"/>
        <v/>
      </c>
      <c r="AD458" s="436"/>
      <c r="AE458" s="95"/>
      <c r="AF458" s="178"/>
      <c r="AG458" s="178" t="str">
        <f t="shared" si="489"/>
        <v/>
      </c>
      <c r="AH458" s="95" t="str">
        <f t="shared" si="490"/>
        <v/>
      </c>
      <c r="AI458" s="436"/>
      <c r="AJ458" s="95"/>
      <c r="AK458" s="178"/>
      <c r="AL458" s="178" t="str">
        <f t="shared" si="491"/>
        <v/>
      </c>
      <c r="AM458" s="95" t="str">
        <f t="shared" si="492"/>
        <v/>
      </c>
      <c r="AN458" s="436"/>
      <c r="AO458" s="95"/>
      <c r="AP458" s="178"/>
      <c r="AQ458" s="178" t="str">
        <f t="shared" si="493"/>
        <v/>
      </c>
      <c r="AR458" s="95" t="str">
        <f t="shared" si="494"/>
        <v/>
      </c>
      <c r="AS458" s="436"/>
      <c r="AT458" s="95"/>
      <c r="AU458" s="178"/>
      <c r="AV458" s="178" t="str">
        <f t="shared" si="495"/>
        <v/>
      </c>
      <c r="AW458" s="95" t="str">
        <f t="shared" si="496"/>
        <v/>
      </c>
      <c r="AX458" s="436"/>
    </row>
    <row r="459" spans="2:50">
      <c r="B459" s="435"/>
      <c r="C459" s="95">
        <f t="shared" si="481"/>
        <v>13</v>
      </c>
      <c r="D459" s="95"/>
      <c r="E459" s="95"/>
      <c r="F459" s="95"/>
      <c r="G459" s="95"/>
      <c r="H459" s="458"/>
      <c r="I459" s="154" t="str">
        <f t="shared" si="497"/>
        <v/>
      </c>
      <c r="J459" s="154" t="str">
        <f t="shared" si="498"/>
        <v/>
      </c>
      <c r="K459" s="155" t="str">
        <f t="shared" si="499"/>
        <v/>
      </c>
      <c r="L459" s="449"/>
      <c r="M459" s="154" t="str">
        <f t="shared" si="482"/>
        <v/>
      </c>
      <c r="N459" s="433"/>
      <c r="O459" s="433"/>
      <c r="P459" s="95"/>
      <c r="Q459" s="178"/>
      <c r="R459" s="178" t="str">
        <f t="shared" si="483"/>
        <v/>
      </c>
      <c r="S459" s="95" t="str">
        <f t="shared" si="484"/>
        <v/>
      </c>
      <c r="T459" s="436"/>
      <c r="U459" s="95"/>
      <c r="V459" s="178"/>
      <c r="W459" s="178" t="str">
        <f t="shared" si="485"/>
        <v/>
      </c>
      <c r="X459" s="95" t="str">
        <f t="shared" si="486"/>
        <v/>
      </c>
      <c r="Y459" s="436"/>
      <c r="Z459" s="95"/>
      <c r="AA459" s="178"/>
      <c r="AB459" s="178" t="str">
        <f t="shared" si="487"/>
        <v/>
      </c>
      <c r="AC459" s="95" t="str">
        <f t="shared" si="488"/>
        <v/>
      </c>
      <c r="AD459" s="436"/>
      <c r="AE459" s="95"/>
      <c r="AF459" s="178"/>
      <c r="AG459" s="178" t="str">
        <f t="shared" si="489"/>
        <v/>
      </c>
      <c r="AH459" s="95" t="str">
        <f t="shared" si="490"/>
        <v/>
      </c>
      <c r="AI459" s="436"/>
      <c r="AJ459" s="95"/>
      <c r="AK459" s="178"/>
      <c r="AL459" s="178" t="str">
        <f t="shared" si="491"/>
        <v/>
      </c>
      <c r="AM459" s="95" t="str">
        <f t="shared" si="492"/>
        <v/>
      </c>
      <c r="AN459" s="436"/>
      <c r="AO459" s="95"/>
      <c r="AP459" s="178"/>
      <c r="AQ459" s="178" t="str">
        <f t="shared" si="493"/>
        <v/>
      </c>
      <c r="AR459" s="95" t="str">
        <f t="shared" si="494"/>
        <v/>
      </c>
      <c r="AS459" s="436"/>
      <c r="AT459" s="95"/>
      <c r="AU459" s="178"/>
      <c r="AV459" s="178" t="str">
        <f t="shared" si="495"/>
        <v/>
      </c>
      <c r="AW459" s="95" t="str">
        <f t="shared" si="496"/>
        <v/>
      </c>
      <c r="AX459" s="436"/>
    </row>
    <row r="460" spans="2:50">
      <c r="B460" s="435"/>
      <c r="C460" s="95">
        <f t="shared" si="481"/>
        <v>14</v>
      </c>
      <c r="D460" s="95"/>
      <c r="E460" s="95"/>
      <c r="F460" s="95"/>
      <c r="G460" s="95"/>
      <c r="H460" s="458"/>
      <c r="I460" s="154" t="str">
        <f t="shared" si="497"/>
        <v/>
      </c>
      <c r="J460" s="154" t="str">
        <f t="shared" si="498"/>
        <v/>
      </c>
      <c r="K460" s="155" t="str">
        <f t="shared" si="499"/>
        <v/>
      </c>
      <c r="L460" s="449"/>
      <c r="M460" s="154" t="str">
        <f t="shared" si="482"/>
        <v/>
      </c>
      <c r="N460" s="433"/>
      <c r="O460" s="433"/>
      <c r="P460" s="95"/>
      <c r="Q460" s="178"/>
      <c r="R460" s="178" t="str">
        <f t="shared" si="483"/>
        <v/>
      </c>
      <c r="S460" s="95" t="str">
        <f t="shared" si="484"/>
        <v/>
      </c>
      <c r="T460" s="436"/>
      <c r="U460" s="95"/>
      <c r="V460" s="178"/>
      <c r="W460" s="178" t="str">
        <f t="shared" si="485"/>
        <v/>
      </c>
      <c r="X460" s="95" t="str">
        <f t="shared" si="486"/>
        <v/>
      </c>
      <c r="Y460" s="436"/>
      <c r="Z460" s="95"/>
      <c r="AA460" s="178"/>
      <c r="AB460" s="178" t="str">
        <f t="shared" si="487"/>
        <v/>
      </c>
      <c r="AC460" s="95" t="str">
        <f t="shared" si="488"/>
        <v/>
      </c>
      <c r="AD460" s="436"/>
      <c r="AE460" s="95"/>
      <c r="AF460" s="178"/>
      <c r="AG460" s="178" t="str">
        <f t="shared" si="489"/>
        <v/>
      </c>
      <c r="AH460" s="95" t="str">
        <f t="shared" si="490"/>
        <v/>
      </c>
      <c r="AI460" s="436"/>
      <c r="AJ460" s="95"/>
      <c r="AK460" s="178"/>
      <c r="AL460" s="178" t="str">
        <f t="shared" si="491"/>
        <v/>
      </c>
      <c r="AM460" s="95" t="str">
        <f t="shared" si="492"/>
        <v/>
      </c>
      <c r="AN460" s="436"/>
      <c r="AO460" s="95"/>
      <c r="AP460" s="178"/>
      <c r="AQ460" s="178" t="str">
        <f t="shared" si="493"/>
        <v/>
      </c>
      <c r="AR460" s="95" t="str">
        <f t="shared" si="494"/>
        <v/>
      </c>
      <c r="AS460" s="436"/>
      <c r="AT460" s="95"/>
      <c r="AU460" s="178"/>
      <c r="AV460" s="178" t="str">
        <f t="shared" si="495"/>
        <v/>
      </c>
      <c r="AW460" s="95" t="str">
        <f t="shared" si="496"/>
        <v/>
      </c>
      <c r="AX460" s="436"/>
    </row>
    <row r="461" spans="2:50">
      <c r="B461" s="435"/>
      <c r="C461" s="95">
        <f t="shared" si="481"/>
        <v>15</v>
      </c>
      <c r="D461" s="95"/>
      <c r="E461" s="95"/>
      <c r="F461" s="95"/>
      <c r="G461" s="95"/>
      <c r="H461" s="459"/>
      <c r="I461" s="154" t="str">
        <f t="shared" si="497"/>
        <v/>
      </c>
      <c r="J461" s="154" t="str">
        <f t="shared" si="498"/>
        <v/>
      </c>
      <c r="K461" s="155" t="str">
        <f t="shared" si="499"/>
        <v/>
      </c>
      <c r="L461" s="449"/>
      <c r="M461" s="154" t="str">
        <f t="shared" si="482"/>
        <v/>
      </c>
      <c r="N461" s="433"/>
      <c r="O461" s="433"/>
      <c r="P461" s="95"/>
      <c r="Q461" s="178"/>
      <c r="R461" s="178" t="str">
        <f t="shared" si="483"/>
        <v/>
      </c>
      <c r="S461" s="95" t="str">
        <f t="shared" si="484"/>
        <v/>
      </c>
      <c r="T461" s="436"/>
      <c r="U461" s="95"/>
      <c r="V461" s="178"/>
      <c r="W461" s="178" t="str">
        <f t="shared" si="485"/>
        <v/>
      </c>
      <c r="X461" s="95" t="str">
        <f t="shared" si="486"/>
        <v/>
      </c>
      <c r="Y461" s="436"/>
      <c r="Z461" s="95"/>
      <c r="AA461" s="178"/>
      <c r="AB461" s="178" t="str">
        <f t="shared" si="487"/>
        <v/>
      </c>
      <c r="AC461" s="95" t="str">
        <f t="shared" si="488"/>
        <v/>
      </c>
      <c r="AD461" s="436"/>
      <c r="AE461" s="95"/>
      <c r="AF461" s="178"/>
      <c r="AG461" s="178" t="str">
        <f t="shared" si="489"/>
        <v/>
      </c>
      <c r="AH461" s="95" t="str">
        <f t="shared" si="490"/>
        <v/>
      </c>
      <c r="AI461" s="436"/>
      <c r="AJ461" s="95"/>
      <c r="AK461" s="178"/>
      <c r="AL461" s="178" t="str">
        <f t="shared" si="491"/>
        <v/>
      </c>
      <c r="AM461" s="95" t="str">
        <f t="shared" si="492"/>
        <v/>
      </c>
      <c r="AN461" s="436"/>
      <c r="AO461" s="95"/>
      <c r="AP461" s="178"/>
      <c r="AQ461" s="178" t="str">
        <f t="shared" si="493"/>
        <v/>
      </c>
      <c r="AR461" s="95" t="str">
        <f t="shared" si="494"/>
        <v/>
      </c>
      <c r="AS461" s="436"/>
      <c r="AT461" s="95"/>
      <c r="AU461" s="178"/>
      <c r="AV461" s="178" t="str">
        <f t="shared" si="495"/>
        <v/>
      </c>
      <c r="AW461" s="95" t="str">
        <f t="shared" si="496"/>
        <v/>
      </c>
      <c r="AX461" s="436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tabColor rgb="FFFFFFCC"/>
  </sheetPr>
  <dimension ref="A1:AX461"/>
  <sheetViews>
    <sheetView topLeftCell="A374" zoomScaleNormal="100" workbookViewId="0">
      <selection activeCell="A387" sqref="A387:XFD387"/>
    </sheetView>
  </sheetViews>
  <sheetFormatPr defaultColWidth="8.85546875" defaultRowHeight="12.75"/>
  <cols>
    <col min="1" max="1" width="5.7109375" style="93" customWidth="1"/>
    <col min="2" max="2" width="12.140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5.42578125" style="92" bestFit="1" customWidth="1"/>
    <col min="10" max="10" width="9.140625" style="92" bestFit="1" customWidth="1"/>
    <col min="11" max="11" width="7.28515625" style="92" bestFit="1" customWidth="1"/>
    <col min="12" max="12" width="11.140625" style="92" customWidth="1"/>
    <col min="13" max="13" width="5.4257812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4">
      <c r="A1" s="71"/>
      <c r="B1" s="217" t="s">
        <v>325</v>
      </c>
      <c r="C1" s="218">
        <f>AVERAGE(L367,L387,L407,L427,L447)</f>
        <v>112.83781056063165</v>
      </c>
    </row>
    <row r="2" spans="1:50" ht="15.75" hidden="1">
      <c r="A2" s="76"/>
      <c r="B2" s="443" t="s">
        <v>167</v>
      </c>
      <c r="C2" s="444"/>
      <c r="D2" s="444"/>
      <c r="E2" s="444"/>
      <c r="F2" s="444"/>
      <c r="G2" s="444"/>
      <c r="H2" s="444"/>
      <c r="I2" s="151"/>
      <c r="J2" s="151"/>
      <c r="K2" s="151"/>
      <c r="L2" s="151"/>
      <c r="M2" s="148"/>
      <c r="N2" s="446" t="s">
        <v>159</v>
      </c>
      <c r="O2" s="446" t="s">
        <v>106</v>
      </c>
      <c r="P2" s="448"/>
      <c r="Q2" s="435"/>
      <c r="R2" s="435"/>
      <c r="S2" s="435"/>
      <c r="T2" s="435"/>
      <c r="U2" s="448"/>
      <c r="V2" s="435"/>
      <c r="W2" s="435"/>
      <c r="X2" s="435"/>
      <c r="Y2" s="435"/>
      <c r="Z2" s="448"/>
      <c r="AA2" s="435"/>
      <c r="AB2" s="435"/>
      <c r="AC2" s="435"/>
      <c r="AD2" s="435"/>
      <c r="AE2" s="448">
        <v>45870</v>
      </c>
      <c r="AF2" s="435"/>
      <c r="AG2" s="435"/>
      <c r="AH2" s="435"/>
      <c r="AI2" s="435"/>
      <c r="AJ2" s="448">
        <v>45871</v>
      </c>
      <c r="AK2" s="435"/>
      <c r="AL2" s="435"/>
      <c r="AM2" s="435"/>
      <c r="AN2" s="435"/>
      <c r="AO2" s="448">
        <v>45872</v>
      </c>
      <c r="AP2" s="435"/>
      <c r="AQ2" s="435"/>
      <c r="AR2" s="435"/>
      <c r="AS2" s="435"/>
      <c r="AT2" s="448">
        <v>45873</v>
      </c>
      <c r="AU2" s="435"/>
      <c r="AV2" s="435"/>
      <c r="AW2" s="435"/>
      <c r="AX2" s="435"/>
    </row>
    <row r="3" spans="1:50" ht="15.75" hidden="1">
      <c r="A3" s="76"/>
      <c r="B3" s="445"/>
      <c r="C3" s="445"/>
      <c r="D3" s="445"/>
      <c r="E3" s="445"/>
      <c r="F3" s="445"/>
      <c r="G3" s="445"/>
      <c r="H3" s="445"/>
      <c r="I3" s="149"/>
      <c r="J3" s="149"/>
      <c r="K3" s="149"/>
      <c r="L3" s="149"/>
      <c r="M3" s="150"/>
      <c r="N3" s="447"/>
      <c r="O3" s="447"/>
      <c r="P3" s="448" t="s">
        <v>120</v>
      </c>
      <c r="Q3" s="435"/>
      <c r="R3" s="435"/>
      <c r="S3" s="435"/>
      <c r="T3" s="435"/>
      <c r="U3" s="448" t="s">
        <v>114</v>
      </c>
      <c r="V3" s="435"/>
      <c r="W3" s="435"/>
      <c r="X3" s="435"/>
      <c r="Y3" s="435"/>
      <c r="Z3" s="448" t="s">
        <v>115</v>
      </c>
      <c r="AA3" s="435"/>
      <c r="AB3" s="435"/>
      <c r="AC3" s="435"/>
      <c r="AD3" s="435"/>
      <c r="AE3" s="448" t="s">
        <v>116</v>
      </c>
      <c r="AF3" s="435"/>
      <c r="AG3" s="435"/>
      <c r="AH3" s="435"/>
      <c r="AI3" s="435"/>
      <c r="AJ3" s="448" t="s">
        <v>117</v>
      </c>
      <c r="AK3" s="435"/>
      <c r="AL3" s="435"/>
      <c r="AM3" s="435"/>
      <c r="AN3" s="435"/>
      <c r="AO3" s="448" t="s">
        <v>118</v>
      </c>
      <c r="AP3" s="435"/>
      <c r="AQ3" s="435"/>
      <c r="AR3" s="435"/>
      <c r="AS3" s="435"/>
      <c r="AT3" s="448" t="s">
        <v>119</v>
      </c>
      <c r="AU3" s="435"/>
      <c r="AV3" s="435"/>
      <c r="AW3" s="435"/>
      <c r="AX3" s="435"/>
    </row>
    <row r="4" spans="1:50" ht="14.25" hidden="1">
      <c r="A4" s="76"/>
      <c r="B4" s="433" t="s">
        <v>155</v>
      </c>
      <c r="C4" s="433" t="s">
        <v>147</v>
      </c>
      <c r="D4" s="433"/>
      <c r="E4" s="433" t="s">
        <v>149</v>
      </c>
      <c r="F4" s="433"/>
      <c r="G4" s="433"/>
      <c r="H4" s="440" t="s">
        <v>156</v>
      </c>
      <c r="I4" s="434" t="s">
        <v>225</v>
      </c>
      <c r="J4" s="434"/>
      <c r="K4" s="434"/>
      <c r="L4" s="454" t="s">
        <v>156</v>
      </c>
      <c r="M4" s="451" t="s">
        <v>168</v>
      </c>
      <c r="N4" s="433"/>
      <c r="O4" s="433" t="s">
        <v>158</v>
      </c>
      <c r="P4" s="430" t="s">
        <v>152</v>
      </c>
      <c r="Q4" s="431"/>
      <c r="R4" s="431"/>
      <c r="S4" s="432"/>
      <c r="T4" s="433" t="s">
        <v>156</v>
      </c>
      <c r="U4" s="430" t="s">
        <v>152</v>
      </c>
      <c r="V4" s="431"/>
      <c r="W4" s="431"/>
      <c r="X4" s="432"/>
      <c r="Y4" s="433" t="s">
        <v>156</v>
      </c>
      <c r="Z4" s="430" t="s">
        <v>152</v>
      </c>
      <c r="AA4" s="431"/>
      <c r="AB4" s="431"/>
      <c r="AC4" s="432"/>
      <c r="AD4" s="433" t="s">
        <v>156</v>
      </c>
      <c r="AE4" s="430" t="s">
        <v>152</v>
      </c>
      <c r="AF4" s="431"/>
      <c r="AG4" s="431"/>
      <c r="AH4" s="432"/>
      <c r="AI4" s="433" t="s">
        <v>156</v>
      </c>
      <c r="AJ4" s="430" t="s">
        <v>152</v>
      </c>
      <c r="AK4" s="431"/>
      <c r="AL4" s="431"/>
      <c r="AM4" s="432"/>
      <c r="AN4" s="433" t="s">
        <v>156</v>
      </c>
      <c r="AO4" s="430" t="s">
        <v>152</v>
      </c>
      <c r="AP4" s="431"/>
      <c r="AQ4" s="431"/>
      <c r="AR4" s="432"/>
      <c r="AS4" s="433" t="s">
        <v>156</v>
      </c>
      <c r="AT4" s="430" t="s">
        <v>152</v>
      </c>
      <c r="AU4" s="431"/>
      <c r="AV4" s="431"/>
      <c r="AW4" s="432"/>
      <c r="AX4" s="433" t="s">
        <v>156</v>
      </c>
    </row>
    <row r="5" spans="1:50" ht="14.25" hidden="1">
      <c r="A5" s="76"/>
      <c r="B5" s="433"/>
      <c r="C5" s="433"/>
      <c r="D5" s="433"/>
      <c r="E5" s="433" t="s">
        <v>148</v>
      </c>
      <c r="F5" s="433"/>
      <c r="G5" s="433"/>
      <c r="H5" s="441"/>
      <c r="I5" s="434" t="s">
        <v>148</v>
      </c>
      <c r="J5" s="434"/>
      <c r="K5" s="434"/>
      <c r="L5" s="455"/>
      <c r="M5" s="452"/>
      <c r="N5" s="433"/>
      <c r="O5" s="433"/>
      <c r="P5" s="430" t="s">
        <v>153</v>
      </c>
      <c r="Q5" s="431"/>
      <c r="R5" s="431"/>
      <c r="S5" s="432"/>
      <c r="T5" s="433"/>
      <c r="U5" s="430" t="s">
        <v>153</v>
      </c>
      <c r="V5" s="431"/>
      <c r="W5" s="431"/>
      <c r="X5" s="432"/>
      <c r="Y5" s="433"/>
      <c r="Z5" s="430" t="s">
        <v>153</v>
      </c>
      <c r="AA5" s="431"/>
      <c r="AB5" s="431"/>
      <c r="AC5" s="432"/>
      <c r="AD5" s="433"/>
      <c r="AE5" s="430" t="s">
        <v>153</v>
      </c>
      <c r="AF5" s="431"/>
      <c r="AG5" s="431"/>
      <c r="AH5" s="432"/>
      <c r="AI5" s="433"/>
      <c r="AJ5" s="430" t="s">
        <v>153</v>
      </c>
      <c r="AK5" s="431"/>
      <c r="AL5" s="431"/>
      <c r="AM5" s="432"/>
      <c r="AN5" s="433"/>
      <c r="AO5" s="430" t="s">
        <v>153</v>
      </c>
      <c r="AP5" s="431"/>
      <c r="AQ5" s="431"/>
      <c r="AR5" s="432"/>
      <c r="AS5" s="433"/>
      <c r="AT5" s="430" t="s">
        <v>153</v>
      </c>
      <c r="AU5" s="431"/>
      <c r="AV5" s="431"/>
      <c r="AW5" s="432"/>
      <c r="AX5" s="433"/>
    </row>
    <row r="6" spans="1:50" ht="14.25" hidden="1">
      <c r="A6" s="74"/>
      <c r="B6" s="433"/>
      <c r="C6" s="433"/>
      <c r="D6" s="433"/>
      <c r="E6" s="94" t="s">
        <v>150</v>
      </c>
      <c r="F6" s="94" t="s">
        <v>151</v>
      </c>
      <c r="G6" s="94" t="s">
        <v>154</v>
      </c>
      <c r="H6" s="442"/>
      <c r="I6" s="153" t="s">
        <v>150</v>
      </c>
      <c r="J6" s="153" t="s">
        <v>151</v>
      </c>
      <c r="K6" s="153" t="s">
        <v>154</v>
      </c>
      <c r="L6" s="456"/>
      <c r="M6" s="453"/>
      <c r="N6" s="433"/>
      <c r="O6" s="433"/>
      <c r="P6" s="94" t="s">
        <v>150</v>
      </c>
      <c r="Q6" s="94" t="s">
        <v>151</v>
      </c>
      <c r="R6" s="94" t="s">
        <v>154</v>
      </c>
      <c r="S6" s="94" t="s">
        <v>168</v>
      </c>
      <c r="T6" s="433"/>
      <c r="U6" s="94" t="s">
        <v>150</v>
      </c>
      <c r="V6" s="94" t="s">
        <v>151</v>
      </c>
      <c r="W6" s="94" t="s">
        <v>154</v>
      </c>
      <c r="X6" s="94" t="s">
        <v>168</v>
      </c>
      <c r="Y6" s="433"/>
      <c r="Z6" s="94" t="s">
        <v>150</v>
      </c>
      <c r="AA6" s="94" t="s">
        <v>151</v>
      </c>
      <c r="AB6" s="94" t="s">
        <v>154</v>
      </c>
      <c r="AC6" s="94" t="s">
        <v>168</v>
      </c>
      <c r="AD6" s="433"/>
      <c r="AE6" s="94" t="s">
        <v>150</v>
      </c>
      <c r="AF6" s="94" t="s">
        <v>151</v>
      </c>
      <c r="AG6" s="94" t="s">
        <v>154</v>
      </c>
      <c r="AH6" s="94" t="s">
        <v>168</v>
      </c>
      <c r="AI6" s="433"/>
      <c r="AJ6" s="94" t="s">
        <v>150</v>
      </c>
      <c r="AK6" s="94" t="s">
        <v>151</v>
      </c>
      <c r="AL6" s="94" t="s">
        <v>154</v>
      </c>
      <c r="AM6" s="94" t="s">
        <v>168</v>
      </c>
      <c r="AN6" s="433"/>
      <c r="AO6" s="94" t="s">
        <v>150</v>
      </c>
      <c r="AP6" s="94" t="s">
        <v>151</v>
      </c>
      <c r="AQ6" s="94" t="s">
        <v>154</v>
      </c>
      <c r="AR6" s="94" t="s">
        <v>168</v>
      </c>
      <c r="AS6" s="433"/>
      <c r="AT6" s="94" t="s">
        <v>150</v>
      </c>
      <c r="AU6" s="94" t="s">
        <v>151</v>
      </c>
      <c r="AV6" s="94" t="s">
        <v>154</v>
      </c>
      <c r="AW6" s="94" t="s">
        <v>168</v>
      </c>
      <c r="AX6" s="433"/>
    </row>
    <row r="7" spans="1:50" ht="14.25" hidden="1">
      <c r="A7" s="76"/>
      <c r="B7" s="450" t="s">
        <v>236</v>
      </c>
      <c r="C7" s="95">
        <v>1</v>
      </c>
      <c r="D7" s="95" t="s">
        <v>454</v>
      </c>
      <c r="E7" s="152">
        <v>19</v>
      </c>
      <c r="F7" s="95">
        <v>1500</v>
      </c>
      <c r="G7" s="178">
        <f>F7/E7</f>
        <v>78.94736842105263</v>
      </c>
      <c r="H7" s="436">
        <f>AVERAGE(G7:G21)</f>
        <v>98.078099660917005</v>
      </c>
      <c r="I7" s="154">
        <f t="shared" ref="I7:K9" si="0">IFERROR(AVERAGE(P7,U7,Z7,AE7,AJ7,AO7,AT7),"")</f>
        <v>19</v>
      </c>
      <c r="J7" s="154">
        <f t="shared" si="0"/>
        <v>1370.7443771017713</v>
      </c>
      <c r="K7" s="155">
        <f t="shared" si="0"/>
        <v>72.14444090009323</v>
      </c>
      <c r="L7" s="449">
        <f>IFERROR(AVERAGE(K7:K21),"-")</f>
        <v>96.059747683337704</v>
      </c>
      <c r="M7" s="154">
        <f>IFERROR(RANK(K7, K$7:K$21),"")</f>
        <v>7</v>
      </c>
      <c r="N7" s="433"/>
      <c r="O7" s="433"/>
      <c r="P7" s="152"/>
      <c r="Q7" s="152"/>
      <c r="R7" s="178" t="str">
        <f>IFERROR(Q7/P7,"")</f>
        <v/>
      </c>
      <c r="S7" s="95" t="str">
        <f>IFERROR(RANK(R7, R$7:R$21),"")</f>
        <v/>
      </c>
      <c r="T7" s="43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3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36" t="e">
        <f>AVERAGE(AB7:AB21)</f>
        <v>#DIV/0!</v>
      </c>
      <c r="AE7" s="152">
        <v>19</v>
      </c>
      <c r="AF7" s="152">
        <v>1370.2597402597403</v>
      </c>
      <c r="AG7" s="178">
        <f>IFERROR(AF7/AE7,"")</f>
        <v>72.118933697881062</v>
      </c>
      <c r="AH7" s="95">
        <f>IFERROR(RANK(AG7, AG$7:AG$21),"")</f>
        <v>7</v>
      </c>
      <c r="AI7" s="436">
        <f>AVERAGE(AG7:AG21)</f>
        <v>89.849423559363785</v>
      </c>
      <c r="AJ7" s="152">
        <v>19</v>
      </c>
      <c r="AK7" s="152">
        <v>1369.5</v>
      </c>
      <c r="AL7" s="178">
        <f>IFERROR(AK7/AJ7,"")</f>
        <v>72.078947368421055</v>
      </c>
      <c r="AM7" s="95">
        <f>IFERROR(RANK(AL7, AL$7:AL$21),"")</f>
        <v>6</v>
      </c>
      <c r="AN7" s="436">
        <f>AVERAGE(AL7:AL21)</f>
        <v>98.18447780058365</v>
      </c>
      <c r="AO7" s="152">
        <v>19</v>
      </c>
      <c r="AP7" s="152">
        <v>1370.1408450704225</v>
      </c>
      <c r="AQ7" s="178">
        <f>IFERROR(AP7/AO7,"")</f>
        <v>72.112676056338032</v>
      </c>
      <c r="AR7" s="95">
        <f>IFERROR(RANK(AQ7, AQ$7:AQ$21),"")</f>
        <v>7</v>
      </c>
      <c r="AS7" s="436">
        <f>AVERAGE(AQ7:AQ21)</f>
        <v>98.064558381323039</v>
      </c>
      <c r="AT7" s="152">
        <v>19</v>
      </c>
      <c r="AU7" s="152">
        <v>1373.0769230769231</v>
      </c>
      <c r="AV7" s="178">
        <f>IFERROR(AU7/AT7,"")</f>
        <v>72.267206477732799</v>
      </c>
      <c r="AW7" s="95">
        <f>IFERROR(RANK(AV7, AV$7:AV$21),"")</f>
        <v>6</v>
      </c>
      <c r="AX7" s="436">
        <f>AVERAGE(AV7:AV21)</f>
        <v>98.140530992080386</v>
      </c>
    </row>
    <row r="8" spans="1:50" ht="15" hidden="1" customHeight="1">
      <c r="A8" s="76"/>
      <c r="B8" s="435"/>
      <c r="C8" s="95">
        <v>2</v>
      </c>
      <c r="D8" s="95" t="s">
        <v>455</v>
      </c>
      <c r="E8" s="152">
        <v>18</v>
      </c>
      <c r="F8" s="95">
        <v>1500</v>
      </c>
      <c r="G8" s="178">
        <f t="shared" ref="G8:G13" si="1">F8/E8</f>
        <v>83.333333333333329</v>
      </c>
      <c r="H8" s="436"/>
      <c r="I8" s="154">
        <f t="shared" si="0"/>
        <v>18</v>
      </c>
      <c r="J8" s="154">
        <f t="shared" si="0"/>
        <v>1372.489676967863</v>
      </c>
      <c r="K8" s="155">
        <f t="shared" si="0"/>
        <v>76.249426498214603</v>
      </c>
      <c r="L8" s="449"/>
      <c r="M8" s="154">
        <f t="shared" ref="M8:M21" si="2">IFERROR(RANK(K8, K$7:K$21),"")</f>
        <v>5</v>
      </c>
      <c r="N8" s="433"/>
      <c r="O8" s="43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3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3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36"/>
      <c r="AE8" s="152">
        <v>18</v>
      </c>
      <c r="AF8" s="152">
        <v>1372.8909952606632</v>
      </c>
      <c r="AG8" s="178">
        <f t="shared" ref="AG8:AG21" si="9">IFERROR(AF8/AE8,"")</f>
        <v>76.271721958925738</v>
      </c>
      <c r="AH8" s="95">
        <f t="shared" ref="AH8:AH21" si="10">IFERROR(RANK(AG8, AG$7:AG$21),"")</f>
        <v>5</v>
      </c>
      <c r="AI8" s="436"/>
      <c r="AJ8" s="152">
        <v>18</v>
      </c>
      <c r="AK8" s="152">
        <v>1367.8341013824888</v>
      </c>
      <c r="AL8" s="178">
        <f t="shared" ref="AL8:AL21" si="11">IFERROR(AK8/AJ8,"")</f>
        <v>75.990783410138263</v>
      </c>
      <c r="AM8" s="95">
        <f t="shared" ref="AM8:AM21" si="12">IFERROR(RANK(AL8, AL$7:AL$21),"")</f>
        <v>5</v>
      </c>
      <c r="AN8" s="436"/>
      <c r="AO8" s="152">
        <v>18</v>
      </c>
      <c r="AP8" s="152">
        <v>1375.9989264103065</v>
      </c>
      <c r="AQ8" s="178">
        <f t="shared" ref="AQ8:AQ21" si="13">IFERROR(AP8/AO8,"")</f>
        <v>76.444384800572578</v>
      </c>
      <c r="AR8" s="95">
        <f t="shared" ref="AR8:AR21" si="14">IFERROR(RANK(AQ8, AQ$7:AQ$21),"")</f>
        <v>5</v>
      </c>
      <c r="AS8" s="436"/>
      <c r="AT8" s="152">
        <v>18</v>
      </c>
      <c r="AU8" s="152">
        <v>1373.2346848179934</v>
      </c>
      <c r="AV8" s="178">
        <f t="shared" ref="AV8:AV21" si="15">IFERROR(AU8/AT8,"")</f>
        <v>76.290815823221863</v>
      </c>
      <c r="AW8" s="95">
        <f t="shared" ref="AW8:AW21" si="16">IFERROR(RANK(AV8, AV$7:AV$21),"")</f>
        <v>5</v>
      </c>
      <c r="AX8" s="436"/>
    </row>
    <row r="9" spans="1:50" ht="14.25" hidden="1">
      <c r="A9" s="76"/>
      <c r="B9" s="435"/>
      <c r="C9" s="95">
        <v>3</v>
      </c>
      <c r="D9" s="95" t="s">
        <v>456</v>
      </c>
      <c r="E9" s="152">
        <v>19</v>
      </c>
      <c r="F9" s="95">
        <v>1500</v>
      </c>
      <c r="G9" s="178">
        <f t="shared" si="1"/>
        <v>78.94736842105263</v>
      </c>
      <c r="H9" s="436"/>
      <c r="I9" s="154">
        <f t="shared" si="0"/>
        <v>19</v>
      </c>
      <c r="J9" s="154">
        <f t="shared" si="0"/>
        <v>1371.5800115391169</v>
      </c>
      <c r="K9" s="155">
        <f t="shared" si="0"/>
        <v>72.188421659953519</v>
      </c>
      <c r="L9" s="449"/>
      <c r="M9" s="154">
        <f t="shared" si="2"/>
        <v>6</v>
      </c>
      <c r="N9" s="433"/>
      <c r="O9" s="433"/>
      <c r="P9" s="152"/>
      <c r="Q9" s="152"/>
      <c r="R9" s="178" t="str">
        <f t="shared" si="3"/>
        <v/>
      </c>
      <c r="S9" s="95" t="str">
        <f t="shared" si="4"/>
        <v/>
      </c>
      <c r="T9" s="436"/>
      <c r="U9" s="152"/>
      <c r="V9" s="152"/>
      <c r="W9" s="178" t="str">
        <f t="shared" si="5"/>
        <v/>
      </c>
      <c r="X9" s="95" t="str">
        <f t="shared" si="6"/>
        <v/>
      </c>
      <c r="Y9" s="436"/>
      <c r="Z9" s="152"/>
      <c r="AA9" s="152"/>
      <c r="AB9" s="178" t="str">
        <f t="shared" si="7"/>
        <v/>
      </c>
      <c r="AC9" s="95" t="str">
        <f t="shared" si="8"/>
        <v/>
      </c>
      <c r="AD9" s="436"/>
      <c r="AE9" s="152">
        <v>19</v>
      </c>
      <c r="AF9" s="152">
        <v>1374.8936170212769</v>
      </c>
      <c r="AG9" s="178">
        <f t="shared" si="9"/>
        <v>72.362821948488261</v>
      </c>
      <c r="AH9" s="95">
        <f t="shared" si="10"/>
        <v>6</v>
      </c>
      <c r="AI9" s="436"/>
      <c r="AJ9" s="152">
        <v>19</v>
      </c>
      <c r="AK9" s="152">
        <v>1369.3877551020414</v>
      </c>
      <c r="AL9" s="178">
        <f t="shared" si="11"/>
        <v>72.0730397422127</v>
      </c>
      <c r="AM9" s="95">
        <f t="shared" si="12"/>
        <v>7</v>
      </c>
      <c r="AN9" s="436"/>
      <c r="AO9" s="152">
        <v>19</v>
      </c>
      <c r="AP9" s="152">
        <v>1373.0386740331492</v>
      </c>
      <c r="AQ9" s="178">
        <f t="shared" si="13"/>
        <v>72.265193370165747</v>
      </c>
      <c r="AR9" s="95">
        <f t="shared" si="14"/>
        <v>6</v>
      </c>
      <c r="AS9" s="436"/>
      <c r="AT9" s="152">
        <v>19</v>
      </c>
      <c r="AU9" s="152">
        <v>1369</v>
      </c>
      <c r="AV9" s="178">
        <f t="shared" si="15"/>
        <v>72.05263157894737</v>
      </c>
      <c r="AW9" s="95">
        <f t="shared" si="16"/>
        <v>7</v>
      </c>
      <c r="AX9" s="436"/>
    </row>
    <row r="10" spans="1:50" ht="14.25" hidden="1">
      <c r="A10" s="76"/>
      <c r="B10" s="435"/>
      <c r="C10" s="95">
        <v>4</v>
      </c>
      <c r="D10" s="95" t="s">
        <v>457</v>
      </c>
      <c r="E10" s="152">
        <v>16</v>
      </c>
      <c r="F10" s="95">
        <v>1500</v>
      </c>
      <c r="G10" s="178">
        <f t="shared" si="1"/>
        <v>93.75</v>
      </c>
      <c r="H10" s="436"/>
      <c r="I10" s="154">
        <f>IFERROR(AVERAGE(P10,U10,Z10,AE10,AJ10,AO10,AT10),"")</f>
        <v>16</v>
      </c>
      <c r="J10" s="154">
        <f>IFERROR(AVERAGE(Q10,V10,AA10,AF10,AK10,AP10,AU10),"")</f>
        <v>1373.2646455632043</v>
      </c>
      <c r="K10" s="155">
        <f>IFERROR(AVERAGE(R10,W10,AB10,AG10,AL10,AQ10,AV10),"")</f>
        <v>85.829040347700271</v>
      </c>
      <c r="L10" s="449"/>
      <c r="M10" s="154">
        <f t="shared" si="2"/>
        <v>4</v>
      </c>
      <c r="N10" s="433"/>
      <c r="O10" s="433"/>
      <c r="P10" s="152"/>
      <c r="Q10" s="152"/>
      <c r="R10" s="178" t="str">
        <f t="shared" si="3"/>
        <v/>
      </c>
      <c r="S10" s="95" t="str">
        <f t="shared" si="4"/>
        <v/>
      </c>
      <c r="T10" s="436"/>
      <c r="U10" s="152"/>
      <c r="V10" s="152"/>
      <c r="W10" s="178" t="str">
        <f t="shared" si="5"/>
        <v/>
      </c>
      <c r="X10" s="95" t="str">
        <f t="shared" si="6"/>
        <v/>
      </c>
      <c r="Y10" s="436"/>
      <c r="Z10" s="152"/>
      <c r="AA10" s="152"/>
      <c r="AB10" s="178" t="str">
        <f t="shared" si="7"/>
        <v/>
      </c>
      <c r="AC10" s="95" t="str">
        <f t="shared" si="8"/>
        <v/>
      </c>
      <c r="AD10" s="436"/>
      <c r="AE10" s="152">
        <v>16</v>
      </c>
      <c r="AF10" s="152">
        <v>1379.4915254237289</v>
      </c>
      <c r="AG10" s="178">
        <f t="shared" si="9"/>
        <v>86.218220338983059</v>
      </c>
      <c r="AH10" s="95">
        <f t="shared" si="10"/>
        <v>2</v>
      </c>
      <c r="AI10" s="436"/>
      <c r="AJ10" s="152">
        <v>16</v>
      </c>
      <c r="AK10" s="152">
        <v>1378.0165289256202</v>
      </c>
      <c r="AL10" s="178">
        <f t="shared" si="11"/>
        <v>86.126033057851259</v>
      </c>
      <c r="AM10" s="95">
        <f t="shared" si="12"/>
        <v>4</v>
      </c>
      <c r="AN10" s="436"/>
      <c r="AO10" s="152">
        <v>16</v>
      </c>
      <c r="AP10" s="152">
        <v>1366.9230769230769</v>
      </c>
      <c r="AQ10" s="178">
        <f t="shared" si="13"/>
        <v>85.432692307692307</v>
      </c>
      <c r="AR10" s="95">
        <f t="shared" si="14"/>
        <v>4</v>
      </c>
      <c r="AS10" s="436"/>
      <c r="AT10" s="152">
        <v>16</v>
      </c>
      <c r="AU10" s="152">
        <v>1368.627450980392</v>
      </c>
      <c r="AV10" s="178">
        <f t="shared" si="15"/>
        <v>85.539215686274503</v>
      </c>
      <c r="AW10" s="95">
        <f t="shared" si="16"/>
        <v>4</v>
      </c>
      <c r="AX10" s="436"/>
    </row>
    <row r="11" spans="1:50" ht="14.25" hidden="1">
      <c r="A11" s="76"/>
      <c r="B11" s="435"/>
      <c r="C11" s="95">
        <v>5</v>
      </c>
      <c r="D11" s="95" t="s">
        <v>458</v>
      </c>
      <c r="E11" s="152">
        <v>17</v>
      </c>
      <c r="F11" s="95">
        <v>1500</v>
      </c>
      <c r="G11" s="178">
        <f t="shared" si="1"/>
        <v>88.235294117647058</v>
      </c>
      <c r="H11" s="436"/>
      <c r="I11" s="154">
        <f t="shared" ref="I11:K21" si="17">IFERROR(AVERAGE(P11,U11,Z11,AE11,AJ11,AO11,AT11),"")</f>
        <v>17</v>
      </c>
      <c r="J11" s="154">
        <f t="shared" si="17"/>
        <v>1713.3260936628214</v>
      </c>
      <c r="K11" s="155">
        <f t="shared" si="17"/>
        <v>100.78388786251891</v>
      </c>
      <c r="L11" s="449"/>
      <c r="M11" s="154">
        <f t="shared" si="2"/>
        <v>2</v>
      </c>
      <c r="N11" s="433"/>
      <c r="O11" s="433"/>
      <c r="P11" s="152"/>
      <c r="Q11" s="152"/>
      <c r="R11" s="178" t="str">
        <f t="shared" si="3"/>
        <v/>
      </c>
      <c r="S11" s="95" t="str">
        <f t="shared" si="4"/>
        <v/>
      </c>
      <c r="T11" s="436"/>
      <c r="U11" s="152"/>
      <c r="V11" s="152"/>
      <c r="W11" s="178" t="str">
        <f t="shared" si="5"/>
        <v/>
      </c>
      <c r="X11" s="95" t="str">
        <f t="shared" si="6"/>
        <v/>
      </c>
      <c r="Y11" s="436"/>
      <c r="Z11" s="152"/>
      <c r="AA11" s="152"/>
      <c r="AB11" s="178" t="str">
        <f t="shared" si="7"/>
        <v/>
      </c>
      <c r="AC11" s="95" t="str">
        <f t="shared" si="8"/>
        <v/>
      </c>
      <c r="AD11" s="436"/>
      <c r="AE11" s="152">
        <v>17</v>
      </c>
      <c r="AF11" s="152">
        <v>1366.4150943396223</v>
      </c>
      <c r="AG11" s="178">
        <f t="shared" si="9"/>
        <v>80.377358490566024</v>
      </c>
      <c r="AH11" s="95">
        <f t="shared" si="10"/>
        <v>3</v>
      </c>
      <c r="AI11" s="436"/>
      <c r="AJ11" s="152">
        <v>17</v>
      </c>
      <c r="AK11" s="152">
        <v>1825.6097560975602</v>
      </c>
      <c r="AL11" s="178">
        <f t="shared" si="11"/>
        <v>107.38880918220943</v>
      </c>
      <c r="AM11" s="95">
        <f t="shared" si="12"/>
        <v>2</v>
      </c>
      <c r="AN11" s="436"/>
      <c r="AO11" s="152">
        <v>17</v>
      </c>
      <c r="AP11" s="152">
        <v>1834.3636363636363</v>
      </c>
      <c r="AQ11" s="178">
        <f t="shared" si="13"/>
        <v>107.90374331550801</v>
      </c>
      <c r="AR11" s="95">
        <f t="shared" si="14"/>
        <v>2</v>
      </c>
      <c r="AS11" s="436"/>
      <c r="AT11" s="152">
        <v>17</v>
      </c>
      <c r="AU11" s="152">
        <v>1826.915887850467</v>
      </c>
      <c r="AV11" s="178">
        <f t="shared" si="15"/>
        <v>107.46564046179218</v>
      </c>
      <c r="AW11" s="95">
        <f t="shared" si="16"/>
        <v>2</v>
      </c>
      <c r="AX11" s="436"/>
    </row>
    <row r="12" spans="1:50" ht="14.25" hidden="1">
      <c r="A12" s="76"/>
      <c r="B12" s="435"/>
      <c r="C12" s="95">
        <v>6</v>
      </c>
      <c r="D12" s="95" t="s">
        <v>459</v>
      </c>
      <c r="E12" s="152">
        <v>18</v>
      </c>
      <c r="F12" s="95">
        <v>1500</v>
      </c>
      <c r="G12" s="178">
        <f t="shared" si="1"/>
        <v>83.333333333333329</v>
      </c>
      <c r="H12" s="436"/>
      <c r="I12" s="154">
        <f t="shared" si="17"/>
        <v>18</v>
      </c>
      <c r="J12" s="154">
        <f t="shared" si="17"/>
        <v>1717.8276578935563</v>
      </c>
      <c r="K12" s="155">
        <f t="shared" si="17"/>
        <v>95.434869882975363</v>
      </c>
      <c r="L12" s="449"/>
      <c r="M12" s="154">
        <f t="shared" si="2"/>
        <v>3</v>
      </c>
      <c r="N12" s="433"/>
      <c r="O12" s="433"/>
      <c r="P12" s="152"/>
      <c r="Q12" s="152"/>
      <c r="R12" s="178" t="str">
        <f t="shared" si="3"/>
        <v/>
      </c>
      <c r="S12" s="95" t="str">
        <f t="shared" si="4"/>
        <v/>
      </c>
      <c r="T12" s="436"/>
      <c r="U12" s="152"/>
      <c r="V12" s="152"/>
      <c r="W12" s="178" t="str">
        <f t="shared" si="5"/>
        <v/>
      </c>
      <c r="X12" s="95" t="str">
        <f t="shared" si="6"/>
        <v/>
      </c>
      <c r="Y12" s="436"/>
      <c r="Z12" s="152"/>
      <c r="AA12" s="152"/>
      <c r="AB12" s="178" t="str">
        <f t="shared" si="7"/>
        <v/>
      </c>
      <c r="AC12" s="95" t="str">
        <f t="shared" si="8"/>
        <v/>
      </c>
      <c r="AD12" s="436"/>
      <c r="AE12" s="152">
        <v>18</v>
      </c>
      <c r="AF12" s="152">
        <v>1377.6377952755902</v>
      </c>
      <c r="AG12" s="178">
        <f t="shared" si="9"/>
        <v>76.535433070866119</v>
      </c>
      <c r="AH12" s="95">
        <f t="shared" si="10"/>
        <v>4</v>
      </c>
      <c r="AI12" s="436"/>
      <c r="AJ12" s="152">
        <v>18</v>
      </c>
      <c r="AK12" s="152">
        <v>1834.0206185567015</v>
      </c>
      <c r="AL12" s="178">
        <f t="shared" si="11"/>
        <v>101.8900343642612</v>
      </c>
      <c r="AM12" s="95">
        <f t="shared" si="12"/>
        <v>3</v>
      </c>
      <c r="AN12" s="436"/>
      <c r="AO12" s="152">
        <v>18</v>
      </c>
      <c r="AP12" s="152">
        <v>1825.7812499999995</v>
      </c>
      <c r="AQ12" s="178">
        <f t="shared" si="13"/>
        <v>101.43229166666664</v>
      </c>
      <c r="AR12" s="95">
        <f t="shared" si="14"/>
        <v>3</v>
      </c>
      <c r="AS12" s="436"/>
      <c r="AT12" s="152">
        <v>18</v>
      </c>
      <c r="AU12" s="152">
        <v>1833.8709677419349</v>
      </c>
      <c r="AV12" s="178">
        <f t="shared" si="15"/>
        <v>101.88172043010749</v>
      </c>
      <c r="AW12" s="95">
        <f t="shared" si="16"/>
        <v>3</v>
      </c>
      <c r="AX12" s="436"/>
    </row>
    <row r="13" spans="1:50" ht="14.25" hidden="1">
      <c r="A13" s="76"/>
      <c r="B13" s="435"/>
      <c r="C13" s="95">
        <v>7</v>
      </c>
      <c r="D13" s="95" t="s">
        <v>427</v>
      </c>
      <c r="E13" s="152">
        <v>8</v>
      </c>
      <c r="F13" s="95">
        <v>1440</v>
      </c>
      <c r="G13" s="178">
        <f t="shared" si="1"/>
        <v>180</v>
      </c>
      <c r="H13" s="436"/>
      <c r="I13" s="154">
        <f t="shared" si="17"/>
        <v>8</v>
      </c>
      <c r="J13" s="154">
        <f t="shared" si="17"/>
        <v>1358.3051730552643</v>
      </c>
      <c r="K13" s="155">
        <f t="shared" si="17"/>
        <v>169.78814663190803</v>
      </c>
      <c r="L13" s="449"/>
      <c r="M13" s="154">
        <f t="shared" si="2"/>
        <v>1</v>
      </c>
      <c r="N13" s="433"/>
      <c r="O13" s="433"/>
      <c r="P13" s="152"/>
      <c r="Q13" s="152"/>
      <c r="R13" s="178" t="str">
        <f t="shared" si="3"/>
        <v/>
      </c>
      <c r="S13" s="95" t="str">
        <f t="shared" si="4"/>
        <v/>
      </c>
      <c r="T13" s="436"/>
      <c r="U13" s="152"/>
      <c r="V13" s="152"/>
      <c r="W13" s="178" t="str">
        <f t="shared" si="5"/>
        <v/>
      </c>
      <c r="X13" s="95" t="str">
        <f t="shared" si="6"/>
        <v/>
      </c>
      <c r="Y13" s="436"/>
      <c r="Z13" s="152"/>
      <c r="AA13" s="152"/>
      <c r="AB13" s="178" t="str">
        <f t="shared" si="7"/>
        <v/>
      </c>
      <c r="AC13" s="95" t="str">
        <f t="shared" si="8"/>
        <v/>
      </c>
      <c r="AD13" s="436"/>
      <c r="AE13" s="152">
        <v>8</v>
      </c>
      <c r="AF13" s="152">
        <v>1320.4918032786888</v>
      </c>
      <c r="AG13" s="178">
        <f t="shared" si="9"/>
        <v>165.06147540983611</v>
      </c>
      <c r="AH13" s="95">
        <f t="shared" si="10"/>
        <v>1</v>
      </c>
      <c r="AI13" s="436"/>
      <c r="AJ13" s="152">
        <v>8</v>
      </c>
      <c r="AK13" s="152">
        <v>1373.9495798319331</v>
      </c>
      <c r="AL13" s="178">
        <f t="shared" si="11"/>
        <v>171.74369747899163</v>
      </c>
      <c r="AM13" s="95">
        <f t="shared" si="12"/>
        <v>1</v>
      </c>
      <c r="AN13" s="436"/>
      <c r="AO13" s="152">
        <v>8</v>
      </c>
      <c r="AP13" s="152">
        <v>1366.8874172185429</v>
      </c>
      <c r="AQ13" s="178">
        <f t="shared" si="13"/>
        <v>170.86092715231786</v>
      </c>
      <c r="AR13" s="95">
        <f t="shared" si="14"/>
        <v>1</v>
      </c>
      <c r="AS13" s="436"/>
      <c r="AT13" s="152">
        <v>8</v>
      </c>
      <c r="AU13" s="152">
        <v>1371.8918918918916</v>
      </c>
      <c r="AV13" s="178">
        <f t="shared" si="15"/>
        <v>171.48648648648646</v>
      </c>
      <c r="AW13" s="95">
        <f t="shared" si="16"/>
        <v>1</v>
      </c>
      <c r="AX13" s="436"/>
    </row>
    <row r="14" spans="1:50" ht="14.25" hidden="1">
      <c r="A14" s="76"/>
      <c r="B14" s="435"/>
      <c r="C14" s="95">
        <v>8</v>
      </c>
      <c r="D14" s="95"/>
      <c r="E14" s="152"/>
      <c r="F14" s="95"/>
      <c r="G14" s="178"/>
      <c r="H14" s="43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9"/>
      <c r="M14" s="154" t="str">
        <f t="shared" si="2"/>
        <v/>
      </c>
      <c r="N14" s="433"/>
      <c r="O14" s="433"/>
      <c r="P14" s="152"/>
      <c r="Q14" s="152"/>
      <c r="R14" s="178" t="str">
        <f t="shared" si="3"/>
        <v/>
      </c>
      <c r="S14" s="95" t="str">
        <f t="shared" si="4"/>
        <v/>
      </c>
      <c r="T14" s="436"/>
      <c r="U14" s="152"/>
      <c r="V14" s="152"/>
      <c r="W14" s="178" t="str">
        <f t="shared" si="5"/>
        <v/>
      </c>
      <c r="X14" s="95" t="str">
        <f t="shared" si="6"/>
        <v/>
      </c>
      <c r="Y14" s="436"/>
      <c r="Z14" s="152"/>
      <c r="AA14" s="152"/>
      <c r="AB14" s="178" t="str">
        <f t="shared" si="7"/>
        <v/>
      </c>
      <c r="AC14" s="95" t="str">
        <f t="shared" si="8"/>
        <v/>
      </c>
      <c r="AD14" s="436"/>
      <c r="AE14" s="152"/>
      <c r="AF14" s="152"/>
      <c r="AG14" s="178" t="str">
        <f t="shared" si="9"/>
        <v/>
      </c>
      <c r="AH14" s="95" t="str">
        <f t="shared" si="10"/>
        <v/>
      </c>
      <c r="AI14" s="436"/>
      <c r="AJ14" s="152"/>
      <c r="AK14" s="152"/>
      <c r="AL14" s="178" t="str">
        <f t="shared" si="11"/>
        <v/>
      </c>
      <c r="AM14" s="95" t="str">
        <f t="shared" si="12"/>
        <v/>
      </c>
      <c r="AN14" s="436"/>
      <c r="AO14" s="152"/>
      <c r="AP14" s="152"/>
      <c r="AQ14" s="178" t="str">
        <f t="shared" si="13"/>
        <v/>
      </c>
      <c r="AR14" s="95" t="str">
        <f t="shared" si="14"/>
        <v/>
      </c>
      <c r="AS14" s="436"/>
      <c r="AT14" s="152"/>
      <c r="AU14" s="152"/>
      <c r="AV14" s="178" t="str">
        <f t="shared" si="15"/>
        <v/>
      </c>
      <c r="AW14" s="95" t="str">
        <f t="shared" si="16"/>
        <v/>
      </c>
      <c r="AX14" s="436"/>
    </row>
    <row r="15" spans="1:50" ht="14.25" hidden="1">
      <c r="A15" s="76"/>
      <c r="B15" s="435"/>
      <c r="C15" s="95">
        <v>9</v>
      </c>
      <c r="D15" s="95"/>
      <c r="E15" s="152"/>
      <c r="F15" s="95"/>
      <c r="G15" s="178"/>
      <c r="H15" s="43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9"/>
      <c r="M15" s="154" t="str">
        <f t="shared" si="2"/>
        <v/>
      </c>
      <c r="N15" s="433"/>
      <c r="O15" s="433"/>
      <c r="P15" s="152"/>
      <c r="Q15" s="152"/>
      <c r="R15" s="178" t="str">
        <f t="shared" si="3"/>
        <v/>
      </c>
      <c r="S15" s="95" t="str">
        <f t="shared" si="4"/>
        <v/>
      </c>
      <c r="T15" s="436"/>
      <c r="U15" s="152"/>
      <c r="V15" s="152"/>
      <c r="W15" s="178" t="str">
        <f t="shared" si="5"/>
        <v/>
      </c>
      <c r="X15" s="95" t="str">
        <f t="shared" si="6"/>
        <v/>
      </c>
      <c r="Y15" s="436"/>
      <c r="Z15" s="152"/>
      <c r="AA15" s="152"/>
      <c r="AB15" s="178" t="str">
        <f t="shared" si="7"/>
        <v/>
      </c>
      <c r="AC15" s="95" t="str">
        <f t="shared" si="8"/>
        <v/>
      </c>
      <c r="AD15" s="436"/>
      <c r="AE15" s="152"/>
      <c r="AF15" s="152"/>
      <c r="AG15" s="178" t="str">
        <f t="shared" si="9"/>
        <v/>
      </c>
      <c r="AH15" s="95" t="str">
        <f t="shared" si="10"/>
        <v/>
      </c>
      <c r="AI15" s="436"/>
      <c r="AJ15" s="152"/>
      <c r="AK15" s="152"/>
      <c r="AL15" s="178" t="str">
        <f t="shared" si="11"/>
        <v/>
      </c>
      <c r="AM15" s="95" t="str">
        <f t="shared" si="12"/>
        <v/>
      </c>
      <c r="AN15" s="436"/>
      <c r="AO15" s="152"/>
      <c r="AP15" s="152"/>
      <c r="AQ15" s="178" t="str">
        <f t="shared" si="13"/>
        <v/>
      </c>
      <c r="AR15" s="95" t="str">
        <f t="shared" si="14"/>
        <v/>
      </c>
      <c r="AS15" s="436"/>
      <c r="AT15" s="152"/>
      <c r="AU15" s="152"/>
      <c r="AV15" s="178" t="str">
        <f t="shared" si="15"/>
        <v/>
      </c>
      <c r="AW15" s="95" t="str">
        <f t="shared" si="16"/>
        <v/>
      </c>
      <c r="AX15" s="436"/>
    </row>
    <row r="16" spans="1:50" ht="14.25" hidden="1">
      <c r="A16" s="76"/>
      <c r="B16" s="435"/>
      <c r="C16" s="95">
        <v>10</v>
      </c>
      <c r="D16" s="95"/>
      <c r="E16" s="152"/>
      <c r="F16" s="95"/>
      <c r="G16" s="178"/>
      <c r="H16" s="43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9"/>
      <c r="M16" s="154" t="str">
        <f t="shared" si="2"/>
        <v/>
      </c>
      <c r="N16" s="433"/>
      <c r="O16" s="433"/>
      <c r="P16" s="152"/>
      <c r="Q16" s="152"/>
      <c r="R16" s="178" t="str">
        <f t="shared" si="3"/>
        <v/>
      </c>
      <c r="S16" s="95" t="str">
        <f t="shared" si="4"/>
        <v/>
      </c>
      <c r="T16" s="436"/>
      <c r="U16" s="152"/>
      <c r="V16" s="152"/>
      <c r="W16" s="178" t="str">
        <f t="shared" si="5"/>
        <v/>
      </c>
      <c r="X16" s="95" t="str">
        <f t="shared" si="6"/>
        <v/>
      </c>
      <c r="Y16" s="436"/>
      <c r="Z16" s="152"/>
      <c r="AA16" s="152"/>
      <c r="AB16" s="178" t="str">
        <f t="shared" si="7"/>
        <v/>
      </c>
      <c r="AC16" s="95" t="str">
        <f t="shared" si="8"/>
        <v/>
      </c>
      <c r="AD16" s="436"/>
      <c r="AE16" s="152"/>
      <c r="AF16" s="152"/>
      <c r="AG16" s="178" t="str">
        <f t="shared" si="9"/>
        <v/>
      </c>
      <c r="AH16" s="95" t="str">
        <f t="shared" si="10"/>
        <v/>
      </c>
      <c r="AI16" s="436"/>
      <c r="AJ16" s="152"/>
      <c r="AK16" s="152"/>
      <c r="AL16" s="178" t="str">
        <f t="shared" si="11"/>
        <v/>
      </c>
      <c r="AM16" s="95" t="str">
        <f t="shared" si="12"/>
        <v/>
      </c>
      <c r="AN16" s="436"/>
      <c r="AO16" s="152"/>
      <c r="AP16" s="152"/>
      <c r="AQ16" s="178" t="str">
        <f t="shared" si="13"/>
        <v/>
      </c>
      <c r="AR16" s="95" t="str">
        <f t="shared" si="14"/>
        <v/>
      </c>
      <c r="AS16" s="436"/>
      <c r="AT16" s="152"/>
      <c r="AU16" s="152"/>
      <c r="AV16" s="178" t="str">
        <f t="shared" si="15"/>
        <v/>
      </c>
      <c r="AW16" s="95" t="str">
        <f t="shared" si="16"/>
        <v/>
      </c>
      <c r="AX16" s="436"/>
    </row>
    <row r="17" spans="2:50" hidden="1">
      <c r="B17" s="435"/>
      <c r="C17" s="95">
        <v>11</v>
      </c>
      <c r="D17" s="95"/>
      <c r="E17" s="95"/>
      <c r="F17" s="95"/>
      <c r="G17" s="95"/>
      <c r="H17" s="43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9"/>
      <c r="M17" s="154" t="str">
        <f t="shared" si="2"/>
        <v/>
      </c>
      <c r="N17" s="433"/>
      <c r="O17" s="433"/>
      <c r="P17" s="95"/>
      <c r="Q17" s="95"/>
      <c r="R17" s="178" t="str">
        <f t="shared" si="3"/>
        <v/>
      </c>
      <c r="S17" s="95" t="str">
        <f t="shared" si="4"/>
        <v/>
      </c>
      <c r="T17" s="436"/>
      <c r="U17" s="95"/>
      <c r="V17" s="95"/>
      <c r="W17" s="178" t="str">
        <f t="shared" si="5"/>
        <v/>
      </c>
      <c r="X17" s="95" t="str">
        <f t="shared" si="6"/>
        <v/>
      </c>
      <c r="Y17" s="436"/>
      <c r="Z17" s="95"/>
      <c r="AA17" s="95"/>
      <c r="AB17" s="178" t="str">
        <f t="shared" si="7"/>
        <v/>
      </c>
      <c r="AC17" s="95" t="str">
        <f t="shared" si="8"/>
        <v/>
      </c>
      <c r="AD17" s="436"/>
      <c r="AE17" s="95"/>
      <c r="AF17" s="95"/>
      <c r="AG17" s="178" t="str">
        <f t="shared" si="9"/>
        <v/>
      </c>
      <c r="AH17" s="95" t="str">
        <f t="shared" si="10"/>
        <v/>
      </c>
      <c r="AI17" s="436"/>
      <c r="AJ17" s="95"/>
      <c r="AK17" s="95"/>
      <c r="AL17" s="178" t="str">
        <f t="shared" si="11"/>
        <v/>
      </c>
      <c r="AM17" s="95" t="str">
        <f t="shared" si="12"/>
        <v/>
      </c>
      <c r="AN17" s="436"/>
      <c r="AO17" s="95"/>
      <c r="AP17" s="95"/>
      <c r="AQ17" s="178" t="str">
        <f t="shared" si="13"/>
        <v/>
      </c>
      <c r="AR17" s="95" t="str">
        <f t="shared" si="14"/>
        <v/>
      </c>
      <c r="AS17" s="436"/>
      <c r="AT17" s="95"/>
      <c r="AU17" s="95"/>
      <c r="AV17" s="178" t="str">
        <f t="shared" si="15"/>
        <v/>
      </c>
      <c r="AW17" s="95" t="str">
        <f t="shared" si="16"/>
        <v/>
      </c>
      <c r="AX17" s="436"/>
    </row>
    <row r="18" spans="2:50" hidden="1">
      <c r="B18" s="435"/>
      <c r="C18" s="95">
        <v>12</v>
      </c>
      <c r="D18" s="95"/>
      <c r="E18" s="95"/>
      <c r="F18" s="95"/>
      <c r="G18" s="95"/>
      <c r="H18" s="43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9"/>
      <c r="M18" s="154" t="str">
        <f t="shared" si="2"/>
        <v/>
      </c>
      <c r="N18" s="433"/>
      <c r="O18" s="433"/>
      <c r="P18" s="95"/>
      <c r="Q18" s="95"/>
      <c r="R18" s="178" t="str">
        <f t="shared" si="3"/>
        <v/>
      </c>
      <c r="S18" s="95" t="str">
        <f t="shared" si="4"/>
        <v/>
      </c>
      <c r="T18" s="436"/>
      <c r="U18" s="95"/>
      <c r="V18" s="95"/>
      <c r="W18" s="178" t="str">
        <f t="shared" si="5"/>
        <v/>
      </c>
      <c r="X18" s="95" t="str">
        <f t="shared" si="6"/>
        <v/>
      </c>
      <c r="Y18" s="436"/>
      <c r="Z18" s="95"/>
      <c r="AA18" s="95"/>
      <c r="AB18" s="178" t="str">
        <f t="shared" si="7"/>
        <v/>
      </c>
      <c r="AC18" s="95" t="str">
        <f t="shared" si="8"/>
        <v/>
      </c>
      <c r="AD18" s="436"/>
      <c r="AE18" s="95"/>
      <c r="AF18" s="95"/>
      <c r="AG18" s="178" t="str">
        <f t="shared" si="9"/>
        <v/>
      </c>
      <c r="AH18" s="95" t="str">
        <f t="shared" si="10"/>
        <v/>
      </c>
      <c r="AI18" s="436"/>
      <c r="AJ18" s="95"/>
      <c r="AK18" s="95"/>
      <c r="AL18" s="178" t="str">
        <f t="shared" si="11"/>
        <v/>
      </c>
      <c r="AM18" s="95" t="str">
        <f t="shared" si="12"/>
        <v/>
      </c>
      <c r="AN18" s="436"/>
      <c r="AO18" s="95"/>
      <c r="AP18" s="95"/>
      <c r="AQ18" s="178" t="str">
        <f t="shared" si="13"/>
        <v/>
      </c>
      <c r="AR18" s="95" t="str">
        <f t="shared" si="14"/>
        <v/>
      </c>
      <c r="AS18" s="436"/>
      <c r="AT18" s="95"/>
      <c r="AU18" s="95"/>
      <c r="AV18" s="178" t="str">
        <f t="shared" si="15"/>
        <v/>
      </c>
      <c r="AW18" s="95" t="str">
        <f t="shared" si="16"/>
        <v/>
      </c>
      <c r="AX18" s="436"/>
    </row>
    <row r="19" spans="2:50" hidden="1">
      <c r="B19" s="435"/>
      <c r="C19" s="95">
        <v>13</v>
      </c>
      <c r="D19" s="95"/>
      <c r="E19" s="95"/>
      <c r="F19" s="95"/>
      <c r="G19" s="95"/>
      <c r="H19" s="43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9"/>
      <c r="M19" s="154" t="str">
        <f t="shared" si="2"/>
        <v/>
      </c>
      <c r="N19" s="433"/>
      <c r="O19" s="433"/>
      <c r="P19" s="95"/>
      <c r="Q19" s="95"/>
      <c r="R19" s="178" t="str">
        <f t="shared" si="3"/>
        <v/>
      </c>
      <c r="S19" s="95" t="str">
        <f t="shared" si="4"/>
        <v/>
      </c>
      <c r="T19" s="436"/>
      <c r="U19" s="95"/>
      <c r="V19" s="95"/>
      <c r="W19" s="178" t="str">
        <f t="shared" si="5"/>
        <v/>
      </c>
      <c r="X19" s="95" t="str">
        <f t="shared" si="6"/>
        <v/>
      </c>
      <c r="Y19" s="436"/>
      <c r="Z19" s="95"/>
      <c r="AA19" s="95"/>
      <c r="AB19" s="178" t="str">
        <f t="shared" si="7"/>
        <v/>
      </c>
      <c r="AC19" s="95" t="str">
        <f t="shared" si="8"/>
        <v/>
      </c>
      <c r="AD19" s="436"/>
      <c r="AE19" s="95"/>
      <c r="AF19" s="95"/>
      <c r="AG19" s="178" t="str">
        <f t="shared" si="9"/>
        <v/>
      </c>
      <c r="AH19" s="95" t="str">
        <f t="shared" si="10"/>
        <v/>
      </c>
      <c r="AI19" s="436"/>
      <c r="AJ19" s="95"/>
      <c r="AK19" s="95"/>
      <c r="AL19" s="178" t="str">
        <f t="shared" si="11"/>
        <v/>
      </c>
      <c r="AM19" s="95" t="str">
        <f t="shared" si="12"/>
        <v/>
      </c>
      <c r="AN19" s="436"/>
      <c r="AO19" s="95"/>
      <c r="AP19" s="95"/>
      <c r="AQ19" s="178" t="str">
        <f t="shared" si="13"/>
        <v/>
      </c>
      <c r="AR19" s="95" t="str">
        <f t="shared" si="14"/>
        <v/>
      </c>
      <c r="AS19" s="436"/>
      <c r="AT19" s="95"/>
      <c r="AU19" s="95"/>
      <c r="AV19" s="178" t="str">
        <f t="shared" si="15"/>
        <v/>
      </c>
      <c r="AW19" s="95" t="str">
        <f t="shared" si="16"/>
        <v/>
      </c>
      <c r="AX19" s="436"/>
    </row>
    <row r="20" spans="2:50" hidden="1">
      <c r="B20" s="435"/>
      <c r="C20" s="95">
        <v>14</v>
      </c>
      <c r="D20" s="95"/>
      <c r="E20" s="95"/>
      <c r="F20" s="95"/>
      <c r="G20" s="95"/>
      <c r="H20" s="43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9"/>
      <c r="M20" s="154" t="str">
        <f t="shared" si="2"/>
        <v/>
      </c>
      <c r="N20" s="433"/>
      <c r="O20" s="433"/>
      <c r="P20" s="95"/>
      <c r="Q20" s="95"/>
      <c r="R20" s="178" t="str">
        <f t="shared" si="3"/>
        <v/>
      </c>
      <c r="S20" s="95" t="str">
        <f t="shared" si="4"/>
        <v/>
      </c>
      <c r="T20" s="436"/>
      <c r="U20" s="95"/>
      <c r="V20" s="95"/>
      <c r="W20" s="178" t="str">
        <f t="shared" si="5"/>
        <v/>
      </c>
      <c r="X20" s="95" t="str">
        <f t="shared" si="6"/>
        <v/>
      </c>
      <c r="Y20" s="436"/>
      <c r="Z20" s="95"/>
      <c r="AA20" s="95"/>
      <c r="AB20" s="178" t="str">
        <f t="shared" si="7"/>
        <v/>
      </c>
      <c r="AC20" s="95" t="str">
        <f t="shared" si="8"/>
        <v/>
      </c>
      <c r="AD20" s="436"/>
      <c r="AE20" s="95"/>
      <c r="AF20" s="95"/>
      <c r="AG20" s="178" t="str">
        <f t="shared" si="9"/>
        <v/>
      </c>
      <c r="AH20" s="95" t="str">
        <f t="shared" si="10"/>
        <v/>
      </c>
      <c r="AI20" s="436"/>
      <c r="AJ20" s="95"/>
      <c r="AK20" s="95"/>
      <c r="AL20" s="178" t="str">
        <f t="shared" si="11"/>
        <v/>
      </c>
      <c r="AM20" s="95" t="str">
        <f t="shared" si="12"/>
        <v/>
      </c>
      <c r="AN20" s="436"/>
      <c r="AO20" s="95"/>
      <c r="AP20" s="95"/>
      <c r="AQ20" s="178" t="str">
        <f t="shared" si="13"/>
        <v/>
      </c>
      <c r="AR20" s="95" t="str">
        <f t="shared" si="14"/>
        <v/>
      </c>
      <c r="AS20" s="436"/>
      <c r="AT20" s="95"/>
      <c r="AU20" s="95"/>
      <c r="AV20" s="178" t="str">
        <f t="shared" si="15"/>
        <v/>
      </c>
      <c r="AW20" s="95" t="str">
        <f t="shared" si="16"/>
        <v/>
      </c>
      <c r="AX20" s="436"/>
    </row>
    <row r="21" spans="2:50" hidden="1">
      <c r="B21" s="435"/>
      <c r="C21" s="95">
        <v>15</v>
      </c>
      <c r="D21" s="95"/>
      <c r="E21" s="95"/>
      <c r="F21" s="95"/>
      <c r="G21" s="95"/>
      <c r="H21" s="43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9"/>
      <c r="M21" s="154" t="str">
        <f t="shared" si="2"/>
        <v/>
      </c>
      <c r="N21" s="433"/>
      <c r="O21" s="433"/>
      <c r="P21" s="95"/>
      <c r="Q21" s="95"/>
      <c r="R21" s="178" t="str">
        <f t="shared" si="3"/>
        <v/>
      </c>
      <c r="S21" s="95" t="str">
        <f t="shared" si="4"/>
        <v/>
      </c>
      <c r="T21" s="436"/>
      <c r="U21" s="95"/>
      <c r="V21" s="95"/>
      <c r="W21" s="178" t="str">
        <f t="shared" si="5"/>
        <v/>
      </c>
      <c r="X21" s="95" t="str">
        <f t="shared" si="6"/>
        <v/>
      </c>
      <c r="Y21" s="436"/>
      <c r="Z21" s="95"/>
      <c r="AA21" s="95"/>
      <c r="AB21" s="178" t="str">
        <f t="shared" si="7"/>
        <v/>
      </c>
      <c r="AC21" s="95" t="str">
        <f t="shared" si="8"/>
        <v/>
      </c>
      <c r="AD21" s="436"/>
      <c r="AE21" s="95"/>
      <c r="AF21" s="95"/>
      <c r="AG21" s="178" t="str">
        <f t="shared" si="9"/>
        <v/>
      </c>
      <c r="AH21" s="95" t="str">
        <f t="shared" si="10"/>
        <v/>
      </c>
      <c r="AI21" s="436"/>
      <c r="AJ21" s="95"/>
      <c r="AK21" s="95"/>
      <c r="AL21" s="178" t="str">
        <f t="shared" si="11"/>
        <v/>
      </c>
      <c r="AM21" s="95" t="str">
        <f t="shared" si="12"/>
        <v/>
      </c>
      <c r="AN21" s="436"/>
      <c r="AO21" s="95"/>
      <c r="AP21" s="95"/>
      <c r="AQ21" s="178" t="str">
        <f t="shared" si="13"/>
        <v/>
      </c>
      <c r="AR21" s="95" t="str">
        <f t="shared" si="14"/>
        <v/>
      </c>
      <c r="AS21" s="436"/>
      <c r="AT21" s="95"/>
      <c r="AU21" s="95"/>
      <c r="AV21" s="178" t="str">
        <f t="shared" si="15"/>
        <v/>
      </c>
      <c r="AW21" s="95" t="str">
        <f t="shared" si="16"/>
        <v/>
      </c>
      <c r="AX21" s="436"/>
    </row>
    <row r="22" spans="2:50" ht="15.75" hidden="1">
      <c r="B22" s="443" t="s">
        <v>167</v>
      </c>
      <c r="C22" s="444"/>
      <c r="D22" s="444"/>
      <c r="E22" s="444"/>
      <c r="F22" s="444"/>
      <c r="G22" s="444"/>
      <c r="H22" s="444"/>
      <c r="I22" s="151"/>
      <c r="J22" s="151"/>
      <c r="K22" s="151"/>
      <c r="L22" s="151"/>
      <c r="M22" s="151"/>
      <c r="N22" s="433" t="s">
        <v>159</v>
      </c>
      <c r="O22" s="446" t="s">
        <v>106</v>
      </c>
      <c r="P22" s="448">
        <v>45874</v>
      </c>
      <c r="Q22" s="435"/>
      <c r="R22" s="435"/>
      <c r="S22" s="435"/>
      <c r="T22" s="435"/>
      <c r="U22" s="448">
        <v>45875</v>
      </c>
      <c r="V22" s="435"/>
      <c r="W22" s="435"/>
      <c r="X22" s="435"/>
      <c r="Y22" s="435"/>
      <c r="Z22" s="448">
        <v>45876</v>
      </c>
      <c r="AA22" s="435"/>
      <c r="AB22" s="435"/>
      <c r="AC22" s="435"/>
      <c r="AD22" s="435"/>
      <c r="AE22" s="448">
        <v>45877</v>
      </c>
      <c r="AF22" s="435"/>
      <c r="AG22" s="435"/>
      <c r="AH22" s="435"/>
      <c r="AI22" s="435"/>
      <c r="AJ22" s="448">
        <v>45878</v>
      </c>
      <c r="AK22" s="435"/>
      <c r="AL22" s="435"/>
      <c r="AM22" s="435"/>
      <c r="AN22" s="435"/>
      <c r="AO22" s="448">
        <v>45879</v>
      </c>
      <c r="AP22" s="435"/>
      <c r="AQ22" s="435"/>
      <c r="AR22" s="435"/>
      <c r="AS22" s="435"/>
      <c r="AT22" s="448">
        <v>45880</v>
      </c>
      <c r="AU22" s="435"/>
      <c r="AV22" s="435"/>
      <c r="AW22" s="435"/>
      <c r="AX22" s="435"/>
    </row>
    <row r="23" spans="2:50" ht="15.75" hidden="1">
      <c r="B23" s="445"/>
      <c r="C23" s="445"/>
      <c r="D23" s="445"/>
      <c r="E23" s="445"/>
      <c r="F23" s="445"/>
      <c r="G23" s="445"/>
      <c r="H23" s="445"/>
      <c r="I23" s="151"/>
      <c r="J23" s="151"/>
      <c r="K23" s="151"/>
      <c r="L23" s="151"/>
      <c r="M23" s="151"/>
      <c r="N23" s="433"/>
      <c r="O23" s="447"/>
      <c r="P23" s="448" t="s">
        <v>120</v>
      </c>
      <c r="Q23" s="435"/>
      <c r="R23" s="435"/>
      <c r="S23" s="435"/>
      <c r="T23" s="435"/>
      <c r="U23" s="448" t="s">
        <v>114</v>
      </c>
      <c r="V23" s="435"/>
      <c r="W23" s="435"/>
      <c r="X23" s="435"/>
      <c r="Y23" s="435"/>
      <c r="Z23" s="448" t="s">
        <v>115</v>
      </c>
      <c r="AA23" s="435"/>
      <c r="AB23" s="435"/>
      <c r="AC23" s="435"/>
      <c r="AD23" s="435"/>
      <c r="AE23" s="448" t="s">
        <v>116</v>
      </c>
      <c r="AF23" s="435"/>
      <c r="AG23" s="435"/>
      <c r="AH23" s="435"/>
      <c r="AI23" s="435"/>
      <c r="AJ23" s="448" t="s">
        <v>117</v>
      </c>
      <c r="AK23" s="435"/>
      <c r="AL23" s="435"/>
      <c r="AM23" s="435"/>
      <c r="AN23" s="435"/>
      <c r="AO23" s="448" t="s">
        <v>118</v>
      </c>
      <c r="AP23" s="435"/>
      <c r="AQ23" s="435"/>
      <c r="AR23" s="435"/>
      <c r="AS23" s="435"/>
      <c r="AT23" s="448" t="s">
        <v>119</v>
      </c>
      <c r="AU23" s="435"/>
      <c r="AV23" s="435"/>
      <c r="AW23" s="435"/>
      <c r="AX23" s="435"/>
    </row>
    <row r="24" spans="2:50" hidden="1">
      <c r="B24" s="433" t="s">
        <v>155</v>
      </c>
      <c r="C24" s="433" t="s">
        <v>147</v>
      </c>
      <c r="D24" s="433"/>
      <c r="E24" s="433" t="s">
        <v>149</v>
      </c>
      <c r="F24" s="433"/>
      <c r="G24" s="433"/>
      <c r="H24" s="440" t="s">
        <v>156</v>
      </c>
      <c r="I24" s="434" t="s">
        <v>225</v>
      </c>
      <c r="J24" s="434"/>
      <c r="K24" s="434"/>
      <c r="L24" s="434" t="s">
        <v>156</v>
      </c>
      <c r="M24" s="434" t="s">
        <v>168</v>
      </c>
      <c r="N24" s="433"/>
      <c r="O24" s="433" t="s">
        <v>158</v>
      </c>
      <c r="P24" s="430" t="s">
        <v>152</v>
      </c>
      <c r="Q24" s="431"/>
      <c r="R24" s="431"/>
      <c r="S24" s="432"/>
      <c r="T24" s="433" t="s">
        <v>156</v>
      </c>
      <c r="U24" s="430" t="s">
        <v>152</v>
      </c>
      <c r="V24" s="431"/>
      <c r="W24" s="431"/>
      <c r="X24" s="432"/>
      <c r="Y24" s="433" t="s">
        <v>156</v>
      </c>
      <c r="Z24" s="430" t="s">
        <v>152</v>
      </c>
      <c r="AA24" s="431"/>
      <c r="AB24" s="431"/>
      <c r="AC24" s="432"/>
      <c r="AD24" s="433" t="s">
        <v>156</v>
      </c>
      <c r="AE24" s="430" t="s">
        <v>152</v>
      </c>
      <c r="AF24" s="431"/>
      <c r="AG24" s="431"/>
      <c r="AH24" s="432"/>
      <c r="AI24" s="433" t="s">
        <v>156</v>
      </c>
      <c r="AJ24" s="430" t="s">
        <v>152</v>
      </c>
      <c r="AK24" s="431"/>
      <c r="AL24" s="431"/>
      <c r="AM24" s="432"/>
      <c r="AN24" s="433" t="s">
        <v>156</v>
      </c>
      <c r="AO24" s="430" t="s">
        <v>152</v>
      </c>
      <c r="AP24" s="431"/>
      <c r="AQ24" s="431"/>
      <c r="AR24" s="432"/>
      <c r="AS24" s="433" t="s">
        <v>156</v>
      </c>
      <c r="AT24" s="430" t="s">
        <v>152</v>
      </c>
      <c r="AU24" s="431"/>
      <c r="AV24" s="431"/>
      <c r="AW24" s="432"/>
      <c r="AX24" s="433" t="s">
        <v>156</v>
      </c>
    </row>
    <row r="25" spans="2:50" hidden="1">
      <c r="B25" s="433"/>
      <c r="C25" s="433"/>
      <c r="D25" s="433"/>
      <c r="E25" s="433" t="s">
        <v>148</v>
      </c>
      <c r="F25" s="433"/>
      <c r="G25" s="433"/>
      <c r="H25" s="441"/>
      <c r="I25" s="434" t="s">
        <v>148</v>
      </c>
      <c r="J25" s="434"/>
      <c r="K25" s="434"/>
      <c r="L25" s="434"/>
      <c r="M25" s="434"/>
      <c r="N25" s="433"/>
      <c r="O25" s="433"/>
      <c r="P25" s="430" t="s">
        <v>153</v>
      </c>
      <c r="Q25" s="431"/>
      <c r="R25" s="431"/>
      <c r="S25" s="432"/>
      <c r="T25" s="433"/>
      <c r="U25" s="430" t="s">
        <v>153</v>
      </c>
      <c r="V25" s="431"/>
      <c r="W25" s="431"/>
      <c r="X25" s="432"/>
      <c r="Y25" s="433"/>
      <c r="Z25" s="430" t="s">
        <v>153</v>
      </c>
      <c r="AA25" s="431"/>
      <c r="AB25" s="431"/>
      <c r="AC25" s="432"/>
      <c r="AD25" s="433"/>
      <c r="AE25" s="430" t="s">
        <v>153</v>
      </c>
      <c r="AF25" s="431"/>
      <c r="AG25" s="431"/>
      <c r="AH25" s="432"/>
      <c r="AI25" s="433"/>
      <c r="AJ25" s="430" t="s">
        <v>153</v>
      </c>
      <c r="AK25" s="431"/>
      <c r="AL25" s="431"/>
      <c r="AM25" s="432"/>
      <c r="AN25" s="433"/>
      <c r="AO25" s="430" t="s">
        <v>153</v>
      </c>
      <c r="AP25" s="431"/>
      <c r="AQ25" s="431"/>
      <c r="AR25" s="432"/>
      <c r="AS25" s="433"/>
      <c r="AT25" s="430" t="s">
        <v>153</v>
      </c>
      <c r="AU25" s="431"/>
      <c r="AV25" s="431"/>
      <c r="AW25" s="432"/>
      <c r="AX25" s="433"/>
    </row>
    <row r="26" spans="2:50" hidden="1">
      <c r="B26" s="433"/>
      <c r="C26" s="433"/>
      <c r="D26" s="433"/>
      <c r="E26" s="94" t="s">
        <v>150</v>
      </c>
      <c r="F26" s="94" t="s">
        <v>151</v>
      </c>
      <c r="G26" s="94" t="s">
        <v>154</v>
      </c>
      <c r="H26" s="442"/>
      <c r="I26" s="153" t="s">
        <v>150</v>
      </c>
      <c r="J26" s="153" t="s">
        <v>151</v>
      </c>
      <c r="K26" s="153" t="s">
        <v>154</v>
      </c>
      <c r="L26" s="434"/>
      <c r="M26" s="434"/>
      <c r="N26" s="433"/>
      <c r="O26" s="433"/>
      <c r="P26" s="94" t="s">
        <v>150</v>
      </c>
      <c r="Q26" s="94" t="s">
        <v>151</v>
      </c>
      <c r="R26" s="94" t="s">
        <v>154</v>
      </c>
      <c r="S26" s="94" t="s">
        <v>168</v>
      </c>
      <c r="T26" s="433"/>
      <c r="U26" s="94" t="s">
        <v>150</v>
      </c>
      <c r="V26" s="94" t="s">
        <v>151</v>
      </c>
      <c r="W26" s="94" t="s">
        <v>154</v>
      </c>
      <c r="X26" s="94" t="s">
        <v>168</v>
      </c>
      <c r="Y26" s="433"/>
      <c r="Z26" s="94" t="s">
        <v>150</v>
      </c>
      <c r="AA26" s="94" t="s">
        <v>151</v>
      </c>
      <c r="AB26" s="94" t="s">
        <v>154</v>
      </c>
      <c r="AC26" s="94" t="s">
        <v>168</v>
      </c>
      <c r="AD26" s="433"/>
      <c r="AE26" s="94" t="s">
        <v>150</v>
      </c>
      <c r="AF26" s="94" t="s">
        <v>151</v>
      </c>
      <c r="AG26" s="94" t="s">
        <v>154</v>
      </c>
      <c r="AH26" s="94" t="s">
        <v>168</v>
      </c>
      <c r="AI26" s="433"/>
      <c r="AJ26" s="94" t="s">
        <v>150</v>
      </c>
      <c r="AK26" s="94" t="s">
        <v>151</v>
      </c>
      <c r="AL26" s="94" t="s">
        <v>154</v>
      </c>
      <c r="AM26" s="94" t="s">
        <v>168</v>
      </c>
      <c r="AN26" s="433"/>
      <c r="AO26" s="94" t="s">
        <v>150</v>
      </c>
      <c r="AP26" s="94" t="s">
        <v>151</v>
      </c>
      <c r="AQ26" s="94" t="s">
        <v>154</v>
      </c>
      <c r="AR26" s="94" t="s">
        <v>168</v>
      </c>
      <c r="AS26" s="433"/>
      <c r="AT26" s="94" t="s">
        <v>150</v>
      </c>
      <c r="AU26" s="94" t="s">
        <v>151</v>
      </c>
      <c r="AV26" s="94" t="s">
        <v>154</v>
      </c>
      <c r="AW26" s="94" t="s">
        <v>168</v>
      </c>
      <c r="AX26" s="433"/>
    </row>
    <row r="27" spans="2:50" hidden="1">
      <c r="B27" s="435" t="s">
        <v>236</v>
      </c>
      <c r="C27" s="95">
        <v>1</v>
      </c>
      <c r="D27" s="95" t="s">
        <v>454</v>
      </c>
      <c r="E27" s="95">
        <v>19</v>
      </c>
      <c r="F27" s="95">
        <v>1500</v>
      </c>
      <c r="G27" s="178">
        <f>F27/E27</f>
        <v>78.94736842105263</v>
      </c>
      <c r="H27" s="436">
        <f>AVERAGE(G27:G41)</f>
        <v>107.31946287286844</v>
      </c>
      <c r="I27" s="154">
        <f t="shared" ref="I27:I29" si="18">IFERROR(AVERAGE(P27,U27,Z27,AE27,AJ27,AO27,AT27),"")</f>
        <v>19</v>
      </c>
      <c r="J27" s="154">
        <f t="shared" ref="J27:J29" si="19">IFERROR(AVERAGE(Q27,V27,AA27,AF27,AK27,AP27,AU27),"")</f>
        <v>1378.5748910024377</v>
      </c>
      <c r="K27" s="155">
        <f t="shared" ref="K27:K29" si="20">IFERROR(AVERAGE(R27,W27,AB27,AG27,AL27,AQ27,AV27),"")</f>
        <v>72.556573210654619</v>
      </c>
      <c r="L27" s="449">
        <f>IFERROR(AVERAGE(K27:K41),"-")</f>
        <v>99.261557217089447</v>
      </c>
      <c r="M27" s="154">
        <f>IFERROR(RANK(K27, K27:K41),"")</f>
        <v>7</v>
      </c>
      <c r="N27" s="433"/>
      <c r="O27" s="433"/>
      <c r="P27" s="152">
        <v>19</v>
      </c>
      <c r="Q27" s="152">
        <v>1378.793969849246</v>
      </c>
      <c r="R27" s="178">
        <f>IFERROR(Q27/P27,"")</f>
        <v>72.56810367627611</v>
      </c>
      <c r="S27" s="95">
        <f>IFERROR(RANK(R27, R$27:R$41),"")</f>
        <v>6</v>
      </c>
      <c r="T27" s="436">
        <f>AVERAGE(R27:R41)</f>
        <v>98.726672927863518</v>
      </c>
      <c r="U27" s="152">
        <v>19</v>
      </c>
      <c r="V27" s="152">
        <v>1379.9999999999998</v>
      </c>
      <c r="W27" s="178">
        <f>IFERROR(V27/U27,"")</f>
        <v>72.631578947368411</v>
      </c>
      <c r="X27" s="95">
        <f>IFERROR(RANK(W27, W$27:W$41),"")</f>
        <v>7</v>
      </c>
      <c r="Y27" s="436">
        <f>AVERAGE(W27:W41)</f>
        <v>99.468840996238129</v>
      </c>
      <c r="Z27" s="152">
        <v>19</v>
      </c>
      <c r="AA27" s="152">
        <v>1375.9375000000005</v>
      </c>
      <c r="AB27" s="178">
        <f>IFERROR(AA27/Z27,"")</f>
        <v>72.417763157894754</v>
      </c>
      <c r="AC27" s="95">
        <f>IFERROR(RANK(AB27, AB$27:AB$41),"")</f>
        <v>7</v>
      </c>
      <c r="AD27" s="436">
        <f>AVERAGE(AB27:AB41)</f>
        <v>99.316769516930535</v>
      </c>
      <c r="AE27" s="152">
        <v>19</v>
      </c>
      <c r="AF27" s="152">
        <v>1381.5</v>
      </c>
      <c r="AG27" s="178">
        <f>IFERROR(AF27/AE27,"")</f>
        <v>72.71052631578948</v>
      </c>
      <c r="AH27" s="95">
        <f>IFERROR(RANK(AG27, AG$27:AG$41),"")</f>
        <v>6</v>
      </c>
      <c r="AI27" s="436">
        <f>AVERAGE(AG27:AG41)</f>
        <v>99.288051428230048</v>
      </c>
      <c r="AJ27" s="152">
        <v>19</v>
      </c>
      <c r="AK27" s="152">
        <v>1382.2360248447205</v>
      </c>
      <c r="AL27" s="178">
        <f>IFERROR(AK27/AJ27,"")</f>
        <v>72.749264465511601</v>
      </c>
      <c r="AM27" s="95">
        <f>IFERROR(RANK(AL27, AL$27:AL$41),"")</f>
        <v>7</v>
      </c>
      <c r="AN27" s="436">
        <f>AVERAGE(AL27:AL41)</f>
        <v>99.537326927608206</v>
      </c>
      <c r="AO27" s="152">
        <v>19</v>
      </c>
      <c r="AP27" s="152">
        <v>1373.2710280373833</v>
      </c>
      <c r="AQ27" s="178">
        <f>IFERROR(AP27/AO27,"")</f>
        <v>72.277422528283338</v>
      </c>
      <c r="AR27" s="95">
        <f>IFERROR(RANK(AQ27, AQ$27:AQ$41),"")</f>
        <v>7</v>
      </c>
      <c r="AS27" s="436">
        <f>AVERAGE(AQ27:AQ41)</f>
        <v>99.196570061415613</v>
      </c>
      <c r="AT27" s="152">
        <v>19</v>
      </c>
      <c r="AU27" s="152">
        <v>1378.2857142857142</v>
      </c>
      <c r="AV27" s="178">
        <f>IFERROR(AU27/AT27,"")</f>
        <v>72.541353383458642</v>
      </c>
      <c r="AW27" s="95">
        <f>IFERROR(RANK(AV27, AV$27:AV$41),"")</f>
        <v>6</v>
      </c>
      <c r="AX27" s="436">
        <f>AVERAGE(AV27:AV41)</f>
        <v>99.296668661339965</v>
      </c>
    </row>
    <row r="28" spans="2:50" hidden="1">
      <c r="B28" s="435"/>
      <c r="C28" s="95">
        <v>2</v>
      </c>
      <c r="D28" s="95" t="s">
        <v>455</v>
      </c>
      <c r="E28" s="95">
        <v>18</v>
      </c>
      <c r="F28" s="95">
        <v>1500</v>
      </c>
      <c r="G28" s="178">
        <f t="shared" ref="G28:G33" si="21">F28/E28</f>
        <v>83.333333333333329</v>
      </c>
      <c r="H28" s="436"/>
      <c r="I28" s="154">
        <f t="shared" si="18"/>
        <v>17.142857142857142</v>
      </c>
      <c r="J28" s="154">
        <f t="shared" si="19"/>
        <v>1380.5751553475218</v>
      </c>
      <c r="K28" s="155">
        <f t="shared" si="20"/>
        <v>80.564377788219673</v>
      </c>
      <c r="L28" s="449"/>
      <c r="M28" s="154">
        <f t="shared" ref="M28:M41" si="22">IFERROR(RANK(K28, K$27:K$41),"")</f>
        <v>5</v>
      </c>
      <c r="N28" s="433"/>
      <c r="O28" s="433"/>
      <c r="P28" s="152">
        <v>18</v>
      </c>
      <c r="Q28" s="152">
        <v>1383.5723514211884</v>
      </c>
      <c r="R28" s="178">
        <f t="shared" ref="R28:R41" si="23">IFERROR(Q28/P28,"")</f>
        <v>76.865130634510464</v>
      </c>
      <c r="S28" s="95">
        <f t="shared" ref="S28:S41" si="24">IFERROR(RANK(R28, R$27:R$41),"")</f>
        <v>5</v>
      </c>
      <c r="T28" s="436"/>
      <c r="U28" s="152">
        <v>17</v>
      </c>
      <c r="V28" s="152">
        <v>1383.3979328165374</v>
      </c>
      <c r="W28" s="178">
        <f t="shared" ref="W28:W41" si="25">IFERROR(V28/U28,"")</f>
        <v>81.376348989208083</v>
      </c>
      <c r="X28" s="95">
        <f t="shared" ref="X28:X41" si="26">IFERROR(RANK(W28, W$27:W$41),"")</f>
        <v>5</v>
      </c>
      <c r="Y28" s="436"/>
      <c r="Z28" s="152">
        <v>17</v>
      </c>
      <c r="AA28" s="152">
        <v>1375.0011053387859</v>
      </c>
      <c r="AB28" s="178">
        <f t="shared" ref="AB28:AB41" si="27">IFERROR(AA28/Z28,"")</f>
        <v>80.882417961105048</v>
      </c>
      <c r="AC28" s="95">
        <f t="shared" ref="AC28:AC41" si="28">IFERROR(RANK(AB28, AB$27:AB$41),"")</f>
        <v>5</v>
      </c>
      <c r="AD28" s="436"/>
      <c r="AE28" s="152">
        <v>17</v>
      </c>
      <c r="AF28" s="152">
        <v>1381.6718266253861</v>
      </c>
      <c r="AG28" s="178">
        <f t="shared" ref="AG28:AG41" si="29">IFERROR(AF28/AE28,"")</f>
        <v>81.274813330905062</v>
      </c>
      <c r="AH28" s="95">
        <f t="shared" ref="AH28:AH41" si="30">IFERROR(RANK(AG28, AG$27:AG$41),"")</f>
        <v>5</v>
      </c>
      <c r="AI28" s="436"/>
      <c r="AJ28" s="152">
        <v>17</v>
      </c>
      <c r="AK28" s="152">
        <v>1379.0503432494288</v>
      </c>
      <c r="AL28" s="178">
        <f t="shared" ref="AL28:AL41" si="31">IFERROR(AK28/AJ28,"")</f>
        <v>81.120608426436988</v>
      </c>
      <c r="AM28" s="95">
        <f t="shared" ref="AM28:AM41" si="32">IFERROR(RANK(AL28, AL$27:AL$41),"")</f>
        <v>5</v>
      </c>
      <c r="AN28" s="436"/>
      <c r="AO28" s="152">
        <v>17</v>
      </c>
      <c r="AP28" s="152">
        <v>1381.5698345517508</v>
      </c>
      <c r="AQ28" s="178">
        <f t="shared" ref="AQ28:AQ41" si="33">IFERROR(AP28/AO28,"")</f>
        <v>81.268813797161812</v>
      </c>
      <c r="AR28" s="95">
        <f t="shared" ref="AR28:AR41" si="34">IFERROR(RANK(AQ28, AQ$27:AQ$41),"")</f>
        <v>5</v>
      </c>
      <c r="AS28" s="436"/>
      <c r="AT28" s="152">
        <v>17</v>
      </c>
      <c r="AU28" s="152">
        <v>1379.7626934295745</v>
      </c>
      <c r="AV28" s="178">
        <f t="shared" ref="AV28:AV41" si="35">IFERROR(AU28/AT28,"")</f>
        <v>81.162511378210269</v>
      </c>
      <c r="AW28" s="95">
        <f t="shared" ref="AW28:AW41" si="36">IFERROR(RANK(AV28, AV$27:AV$41),"")</f>
        <v>5</v>
      </c>
      <c r="AX28" s="436"/>
    </row>
    <row r="29" spans="2:50" hidden="1">
      <c r="B29" s="435"/>
      <c r="C29" s="95">
        <v>3</v>
      </c>
      <c r="D29" s="95" t="s">
        <v>456</v>
      </c>
      <c r="E29" s="95">
        <v>19</v>
      </c>
      <c r="F29" s="95">
        <v>1500</v>
      </c>
      <c r="G29" s="178">
        <f t="shared" si="21"/>
        <v>78.94736842105263</v>
      </c>
      <c r="H29" s="436"/>
      <c r="I29" s="154">
        <f t="shared" si="18"/>
        <v>19</v>
      </c>
      <c r="J29" s="154">
        <f t="shared" si="19"/>
        <v>1378.8015657057317</v>
      </c>
      <c r="K29" s="155">
        <f t="shared" si="20"/>
        <v>72.568503458196432</v>
      </c>
      <c r="L29" s="449"/>
      <c r="M29" s="154">
        <f t="shared" si="22"/>
        <v>6</v>
      </c>
      <c r="N29" s="433"/>
      <c r="O29" s="433"/>
      <c r="P29" s="152">
        <v>19</v>
      </c>
      <c r="Q29" s="152">
        <v>1377.0731707317077</v>
      </c>
      <c r="R29" s="178">
        <f t="shared" si="23"/>
        <v>72.477535301668823</v>
      </c>
      <c r="S29" s="95">
        <f t="shared" si="24"/>
        <v>7</v>
      </c>
      <c r="T29" s="436"/>
      <c r="U29" s="152">
        <v>19</v>
      </c>
      <c r="V29" s="152">
        <v>1380.3508771929824</v>
      </c>
      <c r="W29" s="178">
        <f t="shared" si="25"/>
        <v>72.650046168051702</v>
      </c>
      <c r="X29" s="95">
        <f t="shared" si="26"/>
        <v>6</v>
      </c>
      <c r="Y29" s="436"/>
      <c r="Z29" s="152">
        <v>19</v>
      </c>
      <c r="AA29" s="152">
        <v>1381.0909090909095</v>
      </c>
      <c r="AB29" s="178">
        <f t="shared" si="27"/>
        <v>72.688995215311024</v>
      </c>
      <c r="AC29" s="95">
        <f t="shared" si="28"/>
        <v>6</v>
      </c>
      <c r="AD29" s="436"/>
      <c r="AE29" s="152">
        <v>19</v>
      </c>
      <c r="AF29" s="152">
        <v>1376.6896551724142</v>
      </c>
      <c r="AG29" s="178">
        <f t="shared" si="29"/>
        <v>72.457350272232318</v>
      </c>
      <c r="AH29" s="95">
        <f t="shared" si="30"/>
        <v>7</v>
      </c>
      <c r="AI29" s="436"/>
      <c r="AJ29" s="152">
        <v>19</v>
      </c>
      <c r="AK29" s="152">
        <v>1385.2702702702702</v>
      </c>
      <c r="AL29" s="178">
        <f t="shared" si="31"/>
        <v>72.908961593172123</v>
      </c>
      <c r="AM29" s="95">
        <f t="shared" si="32"/>
        <v>6</v>
      </c>
      <c r="AN29" s="436"/>
      <c r="AO29" s="152">
        <v>19</v>
      </c>
      <c r="AP29" s="152">
        <v>1375.593220338983</v>
      </c>
      <c r="AQ29" s="178">
        <f t="shared" si="33"/>
        <v>72.399643175735946</v>
      </c>
      <c r="AR29" s="95">
        <f t="shared" si="34"/>
        <v>6</v>
      </c>
      <c r="AS29" s="436"/>
      <c r="AT29" s="152">
        <v>19</v>
      </c>
      <c r="AU29" s="152">
        <v>1375.542857142857</v>
      </c>
      <c r="AV29" s="178">
        <f t="shared" si="35"/>
        <v>72.396992481203</v>
      </c>
      <c r="AW29" s="95">
        <f t="shared" si="36"/>
        <v>7</v>
      </c>
      <c r="AX29" s="436"/>
    </row>
    <row r="30" spans="2:50" hidden="1">
      <c r="B30" s="435"/>
      <c r="C30" s="95">
        <v>4</v>
      </c>
      <c r="D30" s="95" t="s">
        <v>457</v>
      </c>
      <c r="E30" s="95">
        <v>16</v>
      </c>
      <c r="F30" s="95">
        <v>1500</v>
      </c>
      <c r="G30" s="178">
        <f t="shared" si="21"/>
        <v>93.75</v>
      </c>
      <c r="H30" s="436"/>
      <c r="I30" s="154">
        <f>IFERROR(AVERAGE(P30,U30,Z30,AE30,AJ30,AO30,AT30),"")</f>
        <v>16</v>
      </c>
      <c r="J30" s="154">
        <f>IFERROR(AVERAGE(Q30,V30,AA30,AF30,AK30,AP30,AU30),"")</f>
        <v>1380.2229175952905</v>
      </c>
      <c r="K30" s="155">
        <f>IFERROR(AVERAGE(R30,W30,AB30,AG30,AL30,AQ30,AV30),"")</f>
        <v>86.263932349705655</v>
      </c>
      <c r="L30" s="449"/>
      <c r="M30" s="154">
        <f t="shared" si="22"/>
        <v>4</v>
      </c>
      <c r="N30" s="433"/>
      <c r="O30" s="433"/>
      <c r="P30" s="152">
        <v>16</v>
      </c>
      <c r="Q30" s="152">
        <v>1379.9999999999998</v>
      </c>
      <c r="R30" s="178">
        <f t="shared" si="23"/>
        <v>86.249999999999986</v>
      </c>
      <c r="S30" s="95">
        <f t="shared" si="24"/>
        <v>4</v>
      </c>
      <c r="T30" s="436"/>
      <c r="U30" s="152">
        <v>16</v>
      </c>
      <c r="V30" s="152">
        <v>1379.1999999999996</v>
      </c>
      <c r="W30" s="178">
        <f t="shared" si="25"/>
        <v>86.199999999999974</v>
      </c>
      <c r="X30" s="95">
        <f t="shared" si="26"/>
        <v>4</v>
      </c>
      <c r="Y30" s="436"/>
      <c r="Z30" s="152">
        <v>16</v>
      </c>
      <c r="AA30" s="152">
        <v>1381.232876712329</v>
      </c>
      <c r="AB30" s="178">
        <f t="shared" si="27"/>
        <v>86.327054794520564</v>
      </c>
      <c r="AC30" s="95">
        <f t="shared" si="28"/>
        <v>4</v>
      </c>
      <c r="AD30" s="436"/>
      <c r="AE30" s="152">
        <v>16</v>
      </c>
      <c r="AF30" s="152">
        <v>1384.9586776859508</v>
      </c>
      <c r="AG30" s="178">
        <f t="shared" si="29"/>
        <v>86.559917355371923</v>
      </c>
      <c r="AH30" s="95">
        <f t="shared" si="30"/>
        <v>4</v>
      </c>
      <c r="AI30" s="436"/>
      <c r="AJ30" s="152">
        <v>16</v>
      </c>
      <c r="AK30" s="152">
        <v>1384.9586776859508</v>
      </c>
      <c r="AL30" s="178">
        <f t="shared" si="31"/>
        <v>86.559917355371923</v>
      </c>
      <c r="AM30" s="95">
        <f t="shared" si="32"/>
        <v>4</v>
      </c>
      <c r="AN30" s="436"/>
      <c r="AO30" s="152">
        <v>16</v>
      </c>
      <c r="AP30" s="152">
        <v>1374.2675159235669</v>
      </c>
      <c r="AQ30" s="178">
        <f t="shared" si="33"/>
        <v>85.891719745222929</v>
      </c>
      <c r="AR30" s="95">
        <f t="shared" si="34"/>
        <v>4</v>
      </c>
      <c r="AS30" s="436"/>
      <c r="AT30" s="152">
        <v>16</v>
      </c>
      <c r="AU30" s="152">
        <v>1376.9426751592355</v>
      </c>
      <c r="AV30" s="178">
        <f t="shared" si="35"/>
        <v>86.058917197452217</v>
      </c>
      <c r="AW30" s="95">
        <f t="shared" si="36"/>
        <v>4</v>
      </c>
      <c r="AX30" s="436"/>
    </row>
    <row r="31" spans="2:50" hidden="1">
      <c r="B31" s="435"/>
      <c r="C31" s="95">
        <v>5</v>
      </c>
      <c r="D31" s="95" t="s">
        <v>458</v>
      </c>
      <c r="E31" s="95">
        <v>17</v>
      </c>
      <c r="F31" s="95">
        <v>2000</v>
      </c>
      <c r="G31" s="178">
        <f t="shared" si="21"/>
        <v>117.64705882352941</v>
      </c>
      <c r="H31" s="436"/>
      <c r="I31" s="154">
        <f t="shared" ref="I31:I41" si="37">IFERROR(AVERAGE(P31,U31,Z31,AE31,AJ31,AO31,AT31),"")</f>
        <v>17</v>
      </c>
      <c r="J31" s="154">
        <f t="shared" ref="J31:J41" si="38">IFERROR(AVERAGE(Q31,V31,AA31,AF31,AK31,AP31,AU31),"")</f>
        <v>1840.4998454736851</v>
      </c>
      <c r="K31" s="155">
        <f t="shared" ref="K31:K41" si="39">IFERROR(AVERAGE(R31,W31,AB31,AG31,AL31,AQ31,AV31),"")</f>
        <v>108.26469679256971</v>
      </c>
      <c r="L31" s="449"/>
      <c r="M31" s="154">
        <f t="shared" si="22"/>
        <v>2</v>
      </c>
      <c r="N31" s="433"/>
      <c r="O31" s="433"/>
      <c r="P31" s="152">
        <v>17</v>
      </c>
      <c r="Q31" s="152">
        <v>1839.4285714285709</v>
      </c>
      <c r="R31" s="178">
        <f t="shared" si="23"/>
        <v>108.20168067226888</v>
      </c>
      <c r="S31" s="95">
        <f t="shared" si="24"/>
        <v>2</v>
      </c>
      <c r="T31" s="436"/>
      <c r="U31" s="152">
        <v>17</v>
      </c>
      <c r="V31" s="152">
        <v>1846.2857142857138</v>
      </c>
      <c r="W31" s="178">
        <f t="shared" si="25"/>
        <v>108.60504201680669</v>
      </c>
      <c r="X31" s="95">
        <f t="shared" si="26"/>
        <v>2</v>
      </c>
      <c r="Y31" s="436"/>
      <c r="Z31" s="152">
        <v>17</v>
      </c>
      <c r="AA31" s="152">
        <v>1835.0495049504943</v>
      </c>
      <c r="AB31" s="178">
        <f t="shared" si="27"/>
        <v>107.94408852649967</v>
      </c>
      <c r="AC31" s="95">
        <f t="shared" si="28"/>
        <v>2</v>
      </c>
      <c r="AD31" s="436"/>
      <c r="AE31" s="152">
        <v>17</v>
      </c>
      <c r="AF31" s="152">
        <v>1842.9629629629624</v>
      </c>
      <c r="AG31" s="178">
        <f t="shared" si="29"/>
        <v>108.40958605664484</v>
      </c>
      <c r="AH31" s="95">
        <f t="shared" si="30"/>
        <v>2</v>
      </c>
      <c r="AI31" s="436"/>
      <c r="AJ31" s="152">
        <v>17</v>
      </c>
      <c r="AK31" s="152">
        <v>1842.0000000000009</v>
      </c>
      <c r="AL31" s="178">
        <f t="shared" si="31"/>
        <v>108.35294117647064</v>
      </c>
      <c r="AM31" s="95">
        <f t="shared" si="32"/>
        <v>2</v>
      </c>
      <c r="AN31" s="436"/>
      <c r="AO31" s="152">
        <v>17</v>
      </c>
      <c r="AP31" s="152">
        <v>1834.5945945945946</v>
      </c>
      <c r="AQ31" s="178">
        <f t="shared" si="33"/>
        <v>107.91732909379968</v>
      </c>
      <c r="AR31" s="95">
        <f t="shared" si="34"/>
        <v>2</v>
      </c>
      <c r="AS31" s="436"/>
      <c r="AT31" s="152">
        <v>17</v>
      </c>
      <c r="AU31" s="152">
        <v>1843.1775700934577</v>
      </c>
      <c r="AV31" s="178">
        <f t="shared" si="35"/>
        <v>108.4222100054975</v>
      </c>
      <c r="AW31" s="95">
        <f t="shared" si="36"/>
        <v>2</v>
      </c>
      <c r="AX31" s="436"/>
    </row>
    <row r="32" spans="2:50" hidden="1">
      <c r="B32" s="435"/>
      <c r="C32" s="95">
        <v>6</v>
      </c>
      <c r="D32" s="95" t="s">
        <v>459</v>
      </c>
      <c r="E32" s="95">
        <v>18</v>
      </c>
      <c r="F32" s="95">
        <v>2000</v>
      </c>
      <c r="G32" s="178">
        <f t="shared" si="21"/>
        <v>111.11111111111111</v>
      </c>
      <c r="H32" s="436"/>
      <c r="I32" s="154">
        <f t="shared" si="37"/>
        <v>18</v>
      </c>
      <c r="J32" s="154">
        <f t="shared" si="38"/>
        <v>1838.5185461251845</v>
      </c>
      <c r="K32" s="155">
        <f t="shared" si="39"/>
        <v>102.13991922917691</v>
      </c>
      <c r="L32" s="449"/>
      <c r="M32" s="154">
        <f t="shared" si="22"/>
        <v>3</v>
      </c>
      <c r="N32" s="433"/>
      <c r="O32" s="433"/>
      <c r="P32" s="152">
        <v>18</v>
      </c>
      <c r="Q32" s="152">
        <v>1836.2068965517242</v>
      </c>
      <c r="R32" s="178">
        <f t="shared" si="23"/>
        <v>102.01149425287356</v>
      </c>
      <c r="S32" s="95">
        <f t="shared" si="24"/>
        <v>3</v>
      </c>
      <c r="T32" s="436"/>
      <c r="U32" s="152">
        <v>18</v>
      </c>
      <c r="V32" s="152">
        <v>1835.0847457627121</v>
      </c>
      <c r="W32" s="178">
        <f t="shared" si="25"/>
        <v>101.9491525423729</v>
      </c>
      <c r="X32" s="95">
        <f t="shared" si="26"/>
        <v>3</v>
      </c>
      <c r="Y32" s="436"/>
      <c r="Z32" s="152">
        <v>18</v>
      </c>
      <c r="AA32" s="152">
        <v>1839.4736842105265</v>
      </c>
      <c r="AB32" s="178">
        <f t="shared" si="27"/>
        <v>102.19298245614036</v>
      </c>
      <c r="AC32" s="95">
        <f t="shared" si="28"/>
        <v>3</v>
      </c>
      <c r="AD32" s="436"/>
      <c r="AE32" s="152">
        <v>18</v>
      </c>
      <c r="AF32" s="152">
        <v>1835.6250000000007</v>
      </c>
      <c r="AG32" s="178">
        <f t="shared" si="29"/>
        <v>101.9791666666667</v>
      </c>
      <c r="AH32" s="95">
        <f t="shared" si="30"/>
        <v>3</v>
      </c>
      <c r="AI32" s="436"/>
      <c r="AJ32" s="152">
        <v>18</v>
      </c>
      <c r="AK32" s="152">
        <v>1847.3684210526319</v>
      </c>
      <c r="AL32" s="178">
        <f t="shared" si="31"/>
        <v>102.63157894736844</v>
      </c>
      <c r="AM32" s="95">
        <f t="shared" si="32"/>
        <v>3</v>
      </c>
      <c r="AN32" s="436"/>
      <c r="AO32" s="152">
        <v>18</v>
      </c>
      <c r="AP32" s="152">
        <v>1841.8032786885251</v>
      </c>
      <c r="AQ32" s="178">
        <f t="shared" si="33"/>
        <v>102.32240437158472</v>
      </c>
      <c r="AR32" s="95">
        <f t="shared" si="34"/>
        <v>3</v>
      </c>
      <c r="AS32" s="436"/>
      <c r="AT32" s="152">
        <v>18</v>
      </c>
      <c r="AU32" s="152">
        <v>1834.0677966101698</v>
      </c>
      <c r="AV32" s="178">
        <f t="shared" si="35"/>
        <v>101.89265536723165</v>
      </c>
      <c r="AW32" s="95">
        <f t="shared" si="36"/>
        <v>3</v>
      </c>
      <c r="AX32" s="436"/>
    </row>
    <row r="33" spans="2:50" hidden="1">
      <c r="B33" s="435"/>
      <c r="C33" s="95">
        <v>7</v>
      </c>
      <c r="D33" s="95" t="s">
        <v>427</v>
      </c>
      <c r="E33" s="95">
        <v>8</v>
      </c>
      <c r="F33" s="95">
        <v>1500</v>
      </c>
      <c r="G33" s="178">
        <f t="shared" si="21"/>
        <v>187.5</v>
      </c>
      <c r="H33" s="436"/>
      <c r="I33" s="154">
        <f t="shared" si="37"/>
        <v>8</v>
      </c>
      <c r="J33" s="154">
        <f t="shared" si="38"/>
        <v>1379.7831815288243</v>
      </c>
      <c r="K33" s="155">
        <f t="shared" si="39"/>
        <v>172.47289769110304</v>
      </c>
      <c r="L33" s="449"/>
      <c r="M33" s="154">
        <f t="shared" si="22"/>
        <v>1</v>
      </c>
      <c r="N33" s="433"/>
      <c r="O33" s="433"/>
      <c r="P33" s="152">
        <v>8</v>
      </c>
      <c r="Q33" s="152">
        <v>1381.7021276595747</v>
      </c>
      <c r="R33" s="178">
        <f t="shared" si="23"/>
        <v>172.71276595744683</v>
      </c>
      <c r="S33" s="95">
        <f t="shared" si="24"/>
        <v>1</v>
      </c>
      <c r="T33" s="436"/>
      <c r="U33" s="152">
        <v>8</v>
      </c>
      <c r="V33" s="152">
        <v>1382.9577464788736</v>
      </c>
      <c r="W33" s="178">
        <f t="shared" si="25"/>
        <v>172.86971830985919</v>
      </c>
      <c r="X33" s="95">
        <f t="shared" si="26"/>
        <v>1</v>
      </c>
      <c r="Y33" s="436"/>
      <c r="Z33" s="152">
        <v>8</v>
      </c>
      <c r="AA33" s="152">
        <v>1382.1126760563384</v>
      </c>
      <c r="AB33" s="178">
        <f t="shared" si="27"/>
        <v>172.7640845070423</v>
      </c>
      <c r="AC33" s="95">
        <f t="shared" si="28"/>
        <v>1</v>
      </c>
      <c r="AD33" s="436"/>
      <c r="AE33" s="152">
        <v>8</v>
      </c>
      <c r="AF33" s="152">
        <v>1373.0000000000005</v>
      </c>
      <c r="AG33" s="178">
        <f t="shared" si="29"/>
        <v>171.62500000000006</v>
      </c>
      <c r="AH33" s="95">
        <f t="shared" si="30"/>
        <v>1</v>
      </c>
      <c r="AI33" s="436"/>
      <c r="AJ33" s="152">
        <v>8</v>
      </c>
      <c r="AK33" s="152">
        <v>1379.5041322314053</v>
      </c>
      <c r="AL33" s="178">
        <f t="shared" si="31"/>
        <v>172.43801652892566</v>
      </c>
      <c r="AM33" s="95">
        <f t="shared" si="32"/>
        <v>1</v>
      </c>
      <c r="AN33" s="436"/>
      <c r="AO33" s="152">
        <v>8</v>
      </c>
      <c r="AP33" s="152">
        <v>1378.3892617449662</v>
      </c>
      <c r="AQ33" s="178">
        <f t="shared" si="33"/>
        <v>172.29865771812078</v>
      </c>
      <c r="AR33" s="95">
        <f t="shared" si="34"/>
        <v>1</v>
      </c>
      <c r="AS33" s="436"/>
      <c r="AT33" s="152">
        <v>8</v>
      </c>
      <c r="AU33" s="152">
        <v>1380.8163265306121</v>
      </c>
      <c r="AV33" s="178">
        <f t="shared" si="35"/>
        <v>172.60204081632651</v>
      </c>
      <c r="AW33" s="95">
        <f t="shared" si="36"/>
        <v>1</v>
      </c>
      <c r="AX33" s="436"/>
    </row>
    <row r="34" spans="2:50" hidden="1">
      <c r="B34" s="435"/>
      <c r="C34" s="95">
        <v>8</v>
      </c>
      <c r="D34" s="95"/>
      <c r="E34" s="95"/>
      <c r="F34" s="95"/>
      <c r="G34" s="95"/>
      <c r="H34" s="436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49"/>
      <c r="M34" s="154" t="str">
        <f t="shared" si="22"/>
        <v/>
      </c>
      <c r="N34" s="433"/>
      <c r="O34" s="433"/>
      <c r="P34" s="152"/>
      <c r="Q34" s="152"/>
      <c r="R34" s="178" t="str">
        <f t="shared" si="23"/>
        <v/>
      </c>
      <c r="S34" s="95" t="str">
        <f t="shared" si="24"/>
        <v/>
      </c>
      <c r="T34" s="436"/>
      <c r="U34" s="152"/>
      <c r="V34" s="152"/>
      <c r="W34" s="178" t="str">
        <f t="shared" si="25"/>
        <v/>
      </c>
      <c r="X34" s="95" t="str">
        <f t="shared" si="26"/>
        <v/>
      </c>
      <c r="Y34" s="436"/>
      <c r="Z34" s="152"/>
      <c r="AA34" s="152"/>
      <c r="AB34" s="178" t="str">
        <f t="shared" si="27"/>
        <v/>
      </c>
      <c r="AC34" s="95" t="str">
        <f t="shared" si="28"/>
        <v/>
      </c>
      <c r="AD34" s="436"/>
      <c r="AE34" s="152"/>
      <c r="AF34" s="152"/>
      <c r="AG34" s="178" t="str">
        <f t="shared" si="29"/>
        <v/>
      </c>
      <c r="AH34" s="95" t="str">
        <f t="shared" si="30"/>
        <v/>
      </c>
      <c r="AI34" s="436"/>
      <c r="AJ34" s="152"/>
      <c r="AK34" s="152"/>
      <c r="AL34" s="178" t="str">
        <f t="shared" si="31"/>
        <v/>
      </c>
      <c r="AM34" s="95" t="str">
        <f t="shared" si="32"/>
        <v/>
      </c>
      <c r="AN34" s="436"/>
      <c r="AO34" s="152"/>
      <c r="AP34" s="152"/>
      <c r="AQ34" s="178" t="str">
        <f t="shared" si="33"/>
        <v/>
      </c>
      <c r="AR34" s="95" t="str">
        <f t="shared" si="34"/>
        <v/>
      </c>
      <c r="AS34" s="436"/>
      <c r="AT34" s="152"/>
      <c r="AU34" s="152"/>
      <c r="AV34" s="178" t="str">
        <f t="shared" si="35"/>
        <v/>
      </c>
      <c r="AW34" s="95" t="str">
        <f t="shared" si="36"/>
        <v/>
      </c>
      <c r="AX34" s="436"/>
    </row>
    <row r="35" spans="2:50" hidden="1">
      <c r="B35" s="435"/>
      <c r="C35" s="95">
        <v>9</v>
      </c>
      <c r="D35" s="95"/>
      <c r="E35" s="95"/>
      <c r="F35" s="95"/>
      <c r="G35" s="95"/>
      <c r="H35" s="436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49"/>
      <c r="M35" s="154" t="str">
        <f t="shared" si="22"/>
        <v/>
      </c>
      <c r="N35" s="433"/>
      <c r="O35" s="433"/>
      <c r="P35" s="152"/>
      <c r="Q35" s="152"/>
      <c r="R35" s="178" t="str">
        <f t="shared" si="23"/>
        <v/>
      </c>
      <c r="S35" s="95" t="str">
        <f t="shared" si="24"/>
        <v/>
      </c>
      <c r="T35" s="436"/>
      <c r="U35" s="152"/>
      <c r="V35" s="152"/>
      <c r="W35" s="178" t="str">
        <f t="shared" si="25"/>
        <v/>
      </c>
      <c r="X35" s="95" t="str">
        <f t="shared" si="26"/>
        <v/>
      </c>
      <c r="Y35" s="436"/>
      <c r="Z35" s="152"/>
      <c r="AA35" s="152"/>
      <c r="AB35" s="178" t="str">
        <f t="shared" si="27"/>
        <v/>
      </c>
      <c r="AC35" s="95" t="str">
        <f t="shared" si="28"/>
        <v/>
      </c>
      <c r="AD35" s="436"/>
      <c r="AE35" s="152"/>
      <c r="AF35" s="152"/>
      <c r="AG35" s="178" t="str">
        <f t="shared" si="29"/>
        <v/>
      </c>
      <c r="AH35" s="95" t="str">
        <f t="shared" si="30"/>
        <v/>
      </c>
      <c r="AI35" s="436"/>
      <c r="AJ35" s="152"/>
      <c r="AK35" s="152"/>
      <c r="AL35" s="178" t="str">
        <f t="shared" si="31"/>
        <v/>
      </c>
      <c r="AM35" s="95" t="str">
        <f t="shared" si="32"/>
        <v/>
      </c>
      <c r="AN35" s="436"/>
      <c r="AO35" s="152"/>
      <c r="AP35" s="152"/>
      <c r="AQ35" s="178" t="str">
        <f t="shared" si="33"/>
        <v/>
      </c>
      <c r="AR35" s="95" t="str">
        <f t="shared" si="34"/>
        <v/>
      </c>
      <c r="AS35" s="436"/>
      <c r="AT35" s="152"/>
      <c r="AU35" s="152"/>
      <c r="AV35" s="178" t="str">
        <f t="shared" si="35"/>
        <v/>
      </c>
      <c r="AW35" s="95" t="str">
        <f t="shared" si="36"/>
        <v/>
      </c>
      <c r="AX35" s="436"/>
    </row>
    <row r="36" spans="2:50" hidden="1">
      <c r="B36" s="435"/>
      <c r="C36" s="95">
        <v>10</v>
      </c>
      <c r="D36" s="95"/>
      <c r="E36" s="95"/>
      <c r="F36" s="95"/>
      <c r="G36" s="95"/>
      <c r="H36" s="436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49"/>
      <c r="M36" s="154" t="str">
        <f t="shared" si="22"/>
        <v/>
      </c>
      <c r="N36" s="433"/>
      <c r="O36" s="433"/>
      <c r="P36" s="152"/>
      <c r="Q36" s="152"/>
      <c r="R36" s="178" t="str">
        <f t="shared" si="23"/>
        <v/>
      </c>
      <c r="S36" s="95" t="str">
        <f t="shared" si="24"/>
        <v/>
      </c>
      <c r="T36" s="436"/>
      <c r="U36" s="152"/>
      <c r="V36" s="152"/>
      <c r="W36" s="178" t="str">
        <f t="shared" si="25"/>
        <v/>
      </c>
      <c r="X36" s="95" t="str">
        <f t="shared" si="26"/>
        <v/>
      </c>
      <c r="Y36" s="436"/>
      <c r="Z36" s="152"/>
      <c r="AA36" s="152"/>
      <c r="AB36" s="178" t="str">
        <f t="shared" si="27"/>
        <v/>
      </c>
      <c r="AC36" s="95" t="str">
        <f t="shared" si="28"/>
        <v/>
      </c>
      <c r="AD36" s="436"/>
      <c r="AE36" s="152"/>
      <c r="AF36" s="152"/>
      <c r="AG36" s="178" t="str">
        <f t="shared" si="29"/>
        <v/>
      </c>
      <c r="AH36" s="95" t="str">
        <f t="shared" si="30"/>
        <v/>
      </c>
      <c r="AI36" s="436"/>
      <c r="AJ36" s="152"/>
      <c r="AK36" s="152"/>
      <c r="AL36" s="178" t="str">
        <f t="shared" si="31"/>
        <v/>
      </c>
      <c r="AM36" s="95" t="str">
        <f t="shared" si="32"/>
        <v/>
      </c>
      <c r="AN36" s="436"/>
      <c r="AO36" s="152"/>
      <c r="AP36" s="152"/>
      <c r="AQ36" s="178" t="str">
        <f t="shared" si="33"/>
        <v/>
      </c>
      <c r="AR36" s="95" t="str">
        <f t="shared" si="34"/>
        <v/>
      </c>
      <c r="AS36" s="436"/>
      <c r="AT36" s="152"/>
      <c r="AU36" s="152"/>
      <c r="AV36" s="178" t="str">
        <f t="shared" si="35"/>
        <v/>
      </c>
      <c r="AW36" s="95" t="str">
        <f t="shared" si="36"/>
        <v/>
      </c>
      <c r="AX36" s="436"/>
    </row>
    <row r="37" spans="2:50" hidden="1">
      <c r="B37" s="435"/>
      <c r="C37" s="95">
        <v>11</v>
      </c>
      <c r="D37" s="95"/>
      <c r="E37" s="95"/>
      <c r="F37" s="95"/>
      <c r="G37" s="95"/>
      <c r="H37" s="436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49"/>
      <c r="M37" s="154" t="str">
        <f t="shared" si="22"/>
        <v/>
      </c>
      <c r="N37" s="433"/>
      <c r="O37" s="433"/>
      <c r="P37" s="95"/>
      <c r="Q37" s="95"/>
      <c r="R37" s="178" t="str">
        <f t="shared" si="23"/>
        <v/>
      </c>
      <c r="S37" s="95" t="str">
        <f t="shared" si="24"/>
        <v/>
      </c>
      <c r="T37" s="436"/>
      <c r="U37" s="95"/>
      <c r="V37" s="95"/>
      <c r="W37" s="178" t="str">
        <f t="shared" si="25"/>
        <v/>
      </c>
      <c r="X37" s="95" t="str">
        <f t="shared" si="26"/>
        <v/>
      </c>
      <c r="Y37" s="436"/>
      <c r="Z37" s="95"/>
      <c r="AA37" s="95"/>
      <c r="AB37" s="178" t="str">
        <f t="shared" si="27"/>
        <v/>
      </c>
      <c r="AC37" s="95" t="str">
        <f t="shared" si="28"/>
        <v/>
      </c>
      <c r="AD37" s="436"/>
      <c r="AE37" s="95"/>
      <c r="AF37" s="95"/>
      <c r="AG37" s="178" t="str">
        <f t="shared" si="29"/>
        <v/>
      </c>
      <c r="AH37" s="95" t="str">
        <f t="shared" si="30"/>
        <v/>
      </c>
      <c r="AI37" s="436"/>
      <c r="AJ37" s="95"/>
      <c r="AK37" s="95"/>
      <c r="AL37" s="178" t="str">
        <f t="shared" si="31"/>
        <v/>
      </c>
      <c r="AM37" s="95" t="str">
        <f t="shared" si="32"/>
        <v/>
      </c>
      <c r="AN37" s="436"/>
      <c r="AO37" s="95"/>
      <c r="AP37" s="95"/>
      <c r="AQ37" s="178" t="str">
        <f t="shared" si="33"/>
        <v/>
      </c>
      <c r="AR37" s="95" t="str">
        <f t="shared" si="34"/>
        <v/>
      </c>
      <c r="AS37" s="436"/>
      <c r="AT37" s="95"/>
      <c r="AU37" s="95"/>
      <c r="AV37" s="178" t="str">
        <f t="shared" si="35"/>
        <v/>
      </c>
      <c r="AW37" s="95" t="str">
        <f t="shared" si="36"/>
        <v/>
      </c>
      <c r="AX37" s="436"/>
    </row>
    <row r="38" spans="2:50" hidden="1">
      <c r="B38" s="435"/>
      <c r="C38" s="95">
        <v>12</v>
      </c>
      <c r="D38" s="95"/>
      <c r="E38" s="95"/>
      <c r="F38" s="95"/>
      <c r="G38" s="95"/>
      <c r="H38" s="436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49"/>
      <c r="M38" s="154" t="str">
        <f t="shared" si="22"/>
        <v/>
      </c>
      <c r="N38" s="433"/>
      <c r="O38" s="433"/>
      <c r="P38" s="95"/>
      <c r="Q38" s="95"/>
      <c r="R38" s="178" t="str">
        <f t="shared" si="23"/>
        <v/>
      </c>
      <c r="S38" s="95" t="str">
        <f t="shared" si="24"/>
        <v/>
      </c>
      <c r="T38" s="436"/>
      <c r="U38" s="95"/>
      <c r="V38" s="95"/>
      <c r="W38" s="178" t="str">
        <f t="shared" si="25"/>
        <v/>
      </c>
      <c r="X38" s="95" t="str">
        <f t="shared" si="26"/>
        <v/>
      </c>
      <c r="Y38" s="436"/>
      <c r="Z38" s="95"/>
      <c r="AA38" s="95"/>
      <c r="AB38" s="178" t="str">
        <f t="shared" si="27"/>
        <v/>
      </c>
      <c r="AC38" s="95" t="str">
        <f t="shared" si="28"/>
        <v/>
      </c>
      <c r="AD38" s="436"/>
      <c r="AE38" s="95"/>
      <c r="AF38" s="95"/>
      <c r="AG38" s="178" t="str">
        <f t="shared" si="29"/>
        <v/>
      </c>
      <c r="AH38" s="95" t="str">
        <f t="shared" si="30"/>
        <v/>
      </c>
      <c r="AI38" s="436"/>
      <c r="AJ38" s="95"/>
      <c r="AK38" s="95"/>
      <c r="AL38" s="178" t="str">
        <f t="shared" si="31"/>
        <v/>
      </c>
      <c r="AM38" s="95" t="str">
        <f t="shared" si="32"/>
        <v/>
      </c>
      <c r="AN38" s="436"/>
      <c r="AO38" s="95"/>
      <c r="AP38" s="95"/>
      <c r="AQ38" s="178" t="str">
        <f t="shared" si="33"/>
        <v/>
      </c>
      <c r="AR38" s="95" t="str">
        <f t="shared" si="34"/>
        <v/>
      </c>
      <c r="AS38" s="436"/>
      <c r="AT38" s="95"/>
      <c r="AU38" s="95"/>
      <c r="AV38" s="178" t="str">
        <f t="shared" si="35"/>
        <v/>
      </c>
      <c r="AW38" s="95" t="str">
        <f t="shared" si="36"/>
        <v/>
      </c>
      <c r="AX38" s="436"/>
    </row>
    <row r="39" spans="2:50" hidden="1">
      <c r="B39" s="435"/>
      <c r="C39" s="95">
        <v>13</v>
      </c>
      <c r="D39" s="95"/>
      <c r="E39" s="95"/>
      <c r="F39" s="95"/>
      <c r="G39" s="95"/>
      <c r="H39" s="436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49"/>
      <c r="M39" s="154" t="str">
        <f t="shared" si="22"/>
        <v/>
      </c>
      <c r="N39" s="433"/>
      <c r="O39" s="433"/>
      <c r="P39" s="95"/>
      <c r="Q39" s="95"/>
      <c r="R39" s="178" t="str">
        <f t="shared" si="23"/>
        <v/>
      </c>
      <c r="S39" s="95" t="str">
        <f t="shared" si="24"/>
        <v/>
      </c>
      <c r="T39" s="436"/>
      <c r="U39" s="95"/>
      <c r="V39" s="95"/>
      <c r="W39" s="178" t="str">
        <f t="shared" si="25"/>
        <v/>
      </c>
      <c r="X39" s="95" t="str">
        <f t="shared" si="26"/>
        <v/>
      </c>
      <c r="Y39" s="436"/>
      <c r="Z39" s="95"/>
      <c r="AA39" s="95"/>
      <c r="AB39" s="178" t="str">
        <f t="shared" si="27"/>
        <v/>
      </c>
      <c r="AC39" s="95" t="str">
        <f t="shared" si="28"/>
        <v/>
      </c>
      <c r="AD39" s="436"/>
      <c r="AE39" s="95"/>
      <c r="AF39" s="95"/>
      <c r="AG39" s="178" t="str">
        <f t="shared" si="29"/>
        <v/>
      </c>
      <c r="AH39" s="95" t="str">
        <f t="shared" si="30"/>
        <v/>
      </c>
      <c r="AI39" s="436"/>
      <c r="AJ39" s="95"/>
      <c r="AK39" s="95"/>
      <c r="AL39" s="178" t="str">
        <f t="shared" si="31"/>
        <v/>
      </c>
      <c r="AM39" s="95" t="str">
        <f t="shared" si="32"/>
        <v/>
      </c>
      <c r="AN39" s="436"/>
      <c r="AO39" s="95"/>
      <c r="AP39" s="95"/>
      <c r="AQ39" s="178" t="str">
        <f t="shared" si="33"/>
        <v/>
      </c>
      <c r="AR39" s="95" t="str">
        <f t="shared" si="34"/>
        <v/>
      </c>
      <c r="AS39" s="436"/>
      <c r="AT39" s="95"/>
      <c r="AU39" s="95"/>
      <c r="AV39" s="178" t="str">
        <f t="shared" si="35"/>
        <v/>
      </c>
      <c r="AW39" s="95" t="str">
        <f t="shared" si="36"/>
        <v/>
      </c>
      <c r="AX39" s="436"/>
    </row>
    <row r="40" spans="2:50" hidden="1">
      <c r="B40" s="435"/>
      <c r="C40" s="95">
        <v>14</v>
      </c>
      <c r="D40" s="95"/>
      <c r="E40" s="95"/>
      <c r="F40" s="95"/>
      <c r="G40" s="95"/>
      <c r="H40" s="436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49"/>
      <c r="M40" s="154" t="str">
        <f t="shared" si="22"/>
        <v/>
      </c>
      <c r="N40" s="433"/>
      <c r="O40" s="433"/>
      <c r="P40" s="95"/>
      <c r="Q40" s="95"/>
      <c r="R40" s="178" t="str">
        <f t="shared" si="23"/>
        <v/>
      </c>
      <c r="S40" s="95" t="str">
        <f t="shared" si="24"/>
        <v/>
      </c>
      <c r="T40" s="436"/>
      <c r="U40" s="95"/>
      <c r="V40" s="95"/>
      <c r="W40" s="178" t="str">
        <f t="shared" si="25"/>
        <v/>
      </c>
      <c r="X40" s="95" t="str">
        <f t="shared" si="26"/>
        <v/>
      </c>
      <c r="Y40" s="436"/>
      <c r="Z40" s="95"/>
      <c r="AA40" s="95"/>
      <c r="AB40" s="178" t="str">
        <f t="shared" si="27"/>
        <v/>
      </c>
      <c r="AC40" s="95" t="str">
        <f t="shared" si="28"/>
        <v/>
      </c>
      <c r="AD40" s="436"/>
      <c r="AE40" s="95"/>
      <c r="AF40" s="95"/>
      <c r="AG40" s="178" t="str">
        <f t="shared" si="29"/>
        <v/>
      </c>
      <c r="AH40" s="95" t="str">
        <f t="shared" si="30"/>
        <v/>
      </c>
      <c r="AI40" s="436"/>
      <c r="AJ40" s="95"/>
      <c r="AK40" s="95"/>
      <c r="AL40" s="178" t="str">
        <f t="shared" si="31"/>
        <v/>
      </c>
      <c r="AM40" s="95" t="str">
        <f t="shared" si="32"/>
        <v/>
      </c>
      <c r="AN40" s="436"/>
      <c r="AO40" s="95"/>
      <c r="AP40" s="95"/>
      <c r="AQ40" s="178" t="str">
        <f t="shared" si="33"/>
        <v/>
      </c>
      <c r="AR40" s="95" t="str">
        <f t="shared" si="34"/>
        <v/>
      </c>
      <c r="AS40" s="436"/>
      <c r="AT40" s="95"/>
      <c r="AU40" s="95"/>
      <c r="AV40" s="178" t="str">
        <f t="shared" si="35"/>
        <v/>
      </c>
      <c r="AW40" s="95" t="str">
        <f t="shared" si="36"/>
        <v/>
      </c>
      <c r="AX40" s="436"/>
    </row>
    <row r="41" spans="2:50" hidden="1">
      <c r="B41" s="435"/>
      <c r="C41" s="95">
        <v>15</v>
      </c>
      <c r="D41" s="95"/>
      <c r="E41" s="95"/>
      <c r="F41" s="95"/>
      <c r="G41" s="95"/>
      <c r="H41" s="436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49"/>
      <c r="M41" s="154" t="str">
        <f t="shared" si="22"/>
        <v/>
      </c>
      <c r="N41" s="433"/>
      <c r="O41" s="433"/>
      <c r="P41" s="95"/>
      <c r="Q41" s="95"/>
      <c r="R41" s="178" t="str">
        <f t="shared" si="23"/>
        <v/>
      </c>
      <c r="S41" s="95" t="str">
        <f t="shared" si="24"/>
        <v/>
      </c>
      <c r="T41" s="436"/>
      <c r="U41" s="95"/>
      <c r="V41" s="95"/>
      <c r="W41" s="178" t="str">
        <f t="shared" si="25"/>
        <v/>
      </c>
      <c r="X41" s="95" t="str">
        <f t="shared" si="26"/>
        <v/>
      </c>
      <c r="Y41" s="436"/>
      <c r="Z41" s="95"/>
      <c r="AA41" s="95"/>
      <c r="AB41" s="178" t="str">
        <f t="shared" si="27"/>
        <v/>
      </c>
      <c r="AC41" s="95" t="str">
        <f t="shared" si="28"/>
        <v/>
      </c>
      <c r="AD41" s="436"/>
      <c r="AE41" s="95"/>
      <c r="AF41" s="95"/>
      <c r="AG41" s="178" t="str">
        <f t="shared" si="29"/>
        <v/>
      </c>
      <c r="AH41" s="95" t="str">
        <f t="shared" si="30"/>
        <v/>
      </c>
      <c r="AI41" s="436"/>
      <c r="AJ41" s="95"/>
      <c r="AK41" s="95"/>
      <c r="AL41" s="178" t="str">
        <f t="shared" si="31"/>
        <v/>
      </c>
      <c r="AM41" s="95" t="str">
        <f t="shared" si="32"/>
        <v/>
      </c>
      <c r="AN41" s="436"/>
      <c r="AO41" s="95"/>
      <c r="AP41" s="95"/>
      <c r="AQ41" s="178" t="str">
        <f t="shared" si="33"/>
        <v/>
      </c>
      <c r="AR41" s="95" t="str">
        <f t="shared" si="34"/>
        <v/>
      </c>
      <c r="AS41" s="436"/>
      <c r="AT41" s="95"/>
      <c r="AU41" s="95"/>
      <c r="AV41" s="178" t="str">
        <f t="shared" si="35"/>
        <v/>
      </c>
      <c r="AW41" s="95" t="str">
        <f t="shared" si="36"/>
        <v/>
      </c>
      <c r="AX41" s="436"/>
    </row>
    <row r="42" spans="2:50" ht="15.75" hidden="1">
      <c r="B42" s="443" t="s">
        <v>167</v>
      </c>
      <c r="C42" s="444"/>
      <c r="D42" s="444"/>
      <c r="E42" s="444"/>
      <c r="F42" s="444"/>
      <c r="G42" s="444"/>
      <c r="H42" s="444"/>
      <c r="I42" s="151"/>
      <c r="J42" s="151"/>
      <c r="K42" s="151"/>
      <c r="L42" s="151"/>
      <c r="M42" s="151"/>
      <c r="N42" s="433" t="s">
        <v>159</v>
      </c>
      <c r="O42" s="446" t="s">
        <v>106</v>
      </c>
      <c r="P42" s="448">
        <v>45881</v>
      </c>
      <c r="Q42" s="435"/>
      <c r="R42" s="435"/>
      <c r="S42" s="435"/>
      <c r="T42" s="435"/>
      <c r="U42" s="448">
        <v>45882</v>
      </c>
      <c r="V42" s="435"/>
      <c r="W42" s="435"/>
      <c r="X42" s="435"/>
      <c r="Y42" s="435"/>
      <c r="Z42" s="448">
        <v>45883</v>
      </c>
      <c r="AA42" s="435"/>
      <c r="AB42" s="435"/>
      <c r="AC42" s="435"/>
      <c r="AD42" s="435"/>
      <c r="AE42" s="448">
        <v>45884</v>
      </c>
      <c r="AF42" s="435"/>
      <c r="AG42" s="435"/>
      <c r="AH42" s="435"/>
      <c r="AI42" s="435"/>
      <c r="AJ42" s="448">
        <v>45885</v>
      </c>
      <c r="AK42" s="435"/>
      <c r="AL42" s="435"/>
      <c r="AM42" s="435"/>
      <c r="AN42" s="435"/>
      <c r="AO42" s="448">
        <v>45886</v>
      </c>
      <c r="AP42" s="435"/>
      <c r="AQ42" s="435"/>
      <c r="AR42" s="435"/>
      <c r="AS42" s="435"/>
      <c r="AT42" s="448">
        <v>45887</v>
      </c>
      <c r="AU42" s="435"/>
      <c r="AV42" s="435"/>
      <c r="AW42" s="435"/>
      <c r="AX42" s="435"/>
    </row>
    <row r="43" spans="2:50" ht="15.75" hidden="1">
      <c r="B43" s="445"/>
      <c r="C43" s="445"/>
      <c r="D43" s="445"/>
      <c r="E43" s="445"/>
      <c r="F43" s="445"/>
      <c r="G43" s="445"/>
      <c r="H43" s="445"/>
      <c r="I43" s="151"/>
      <c r="J43" s="151"/>
      <c r="K43" s="151"/>
      <c r="L43" s="151"/>
      <c r="M43" s="151"/>
      <c r="N43" s="433"/>
      <c r="O43" s="447"/>
      <c r="P43" s="448" t="s">
        <v>120</v>
      </c>
      <c r="Q43" s="435"/>
      <c r="R43" s="435"/>
      <c r="S43" s="435"/>
      <c r="T43" s="435"/>
      <c r="U43" s="448" t="s">
        <v>114</v>
      </c>
      <c r="V43" s="435"/>
      <c r="W43" s="435"/>
      <c r="X43" s="435"/>
      <c r="Y43" s="435"/>
      <c r="Z43" s="448" t="s">
        <v>115</v>
      </c>
      <c r="AA43" s="435"/>
      <c r="AB43" s="435"/>
      <c r="AC43" s="435"/>
      <c r="AD43" s="435"/>
      <c r="AE43" s="448" t="s">
        <v>116</v>
      </c>
      <c r="AF43" s="435"/>
      <c r="AG43" s="435"/>
      <c r="AH43" s="435"/>
      <c r="AI43" s="435"/>
      <c r="AJ43" s="448" t="s">
        <v>117</v>
      </c>
      <c r="AK43" s="435"/>
      <c r="AL43" s="435"/>
      <c r="AM43" s="435"/>
      <c r="AN43" s="435"/>
      <c r="AO43" s="448" t="s">
        <v>118</v>
      </c>
      <c r="AP43" s="435"/>
      <c r="AQ43" s="435"/>
      <c r="AR43" s="435"/>
      <c r="AS43" s="435"/>
      <c r="AT43" s="448" t="s">
        <v>119</v>
      </c>
      <c r="AU43" s="435"/>
      <c r="AV43" s="435"/>
      <c r="AW43" s="435"/>
      <c r="AX43" s="435"/>
    </row>
    <row r="44" spans="2:50" hidden="1">
      <c r="B44" s="433" t="s">
        <v>155</v>
      </c>
      <c r="C44" s="433" t="s">
        <v>147</v>
      </c>
      <c r="D44" s="433"/>
      <c r="E44" s="433" t="s">
        <v>149</v>
      </c>
      <c r="F44" s="433"/>
      <c r="G44" s="433"/>
      <c r="H44" s="440" t="s">
        <v>156</v>
      </c>
      <c r="I44" s="434" t="s">
        <v>225</v>
      </c>
      <c r="J44" s="434"/>
      <c r="K44" s="434"/>
      <c r="L44" s="434" t="s">
        <v>156</v>
      </c>
      <c r="M44" s="434" t="s">
        <v>168</v>
      </c>
      <c r="N44" s="433"/>
      <c r="O44" s="433" t="s">
        <v>158</v>
      </c>
      <c r="P44" s="430" t="s">
        <v>152</v>
      </c>
      <c r="Q44" s="431"/>
      <c r="R44" s="431"/>
      <c r="S44" s="432"/>
      <c r="T44" s="433" t="s">
        <v>156</v>
      </c>
      <c r="U44" s="430" t="s">
        <v>152</v>
      </c>
      <c r="V44" s="431"/>
      <c r="W44" s="431"/>
      <c r="X44" s="432"/>
      <c r="Y44" s="433" t="s">
        <v>156</v>
      </c>
      <c r="Z44" s="430" t="s">
        <v>152</v>
      </c>
      <c r="AA44" s="431"/>
      <c r="AB44" s="431"/>
      <c r="AC44" s="432"/>
      <c r="AD44" s="433" t="s">
        <v>156</v>
      </c>
      <c r="AE44" s="430" t="s">
        <v>152</v>
      </c>
      <c r="AF44" s="431"/>
      <c r="AG44" s="431"/>
      <c r="AH44" s="432"/>
      <c r="AI44" s="433" t="s">
        <v>156</v>
      </c>
      <c r="AJ44" s="430" t="s">
        <v>152</v>
      </c>
      <c r="AK44" s="431"/>
      <c r="AL44" s="431"/>
      <c r="AM44" s="432"/>
      <c r="AN44" s="433" t="s">
        <v>156</v>
      </c>
      <c r="AO44" s="430" t="s">
        <v>152</v>
      </c>
      <c r="AP44" s="431"/>
      <c r="AQ44" s="431"/>
      <c r="AR44" s="432"/>
      <c r="AS44" s="433" t="s">
        <v>156</v>
      </c>
      <c r="AT44" s="430" t="s">
        <v>152</v>
      </c>
      <c r="AU44" s="431"/>
      <c r="AV44" s="431"/>
      <c r="AW44" s="432"/>
      <c r="AX44" s="433" t="s">
        <v>156</v>
      </c>
    </row>
    <row r="45" spans="2:50" hidden="1">
      <c r="B45" s="433"/>
      <c r="C45" s="433"/>
      <c r="D45" s="433"/>
      <c r="E45" s="433" t="s">
        <v>148</v>
      </c>
      <c r="F45" s="433"/>
      <c r="G45" s="433"/>
      <c r="H45" s="441"/>
      <c r="I45" s="434" t="s">
        <v>148</v>
      </c>
      <c r="J45" s="434"/>
      <c r="K45" s="434"/>
      <c r="L45" s="434"/>
      <c r="M45" s="434"/>
      <c r="N45" s="433"/>
      <c r="O45" s="433"/>
      <c r="P45" s="430" t="s">
        <v>153</v>
      </c>
      <c r="Q45" s="431"/>
      <c r="R45" s="431"/>
      <c r="S45" s="432"/>
      <c r="T45" s="433"/>
      <c r="U45" s="430" t="s">
        <v>153</v>
      </c>
      <c r="V45" s="431"/>
      <c r="W45" s="431"/>
      <c r="X45" s="432"/>
      <c r="Y45" s="433"/>
      <c r="Z45" s="430" t="s">
        <v>153</v>
      </c>
      <c r="AA45" s="431"/>
      <c r="AB45" s="431"/>
      <c r="AC45" s="432"/>
      <c r="AD45" s="433"/>
      <c r="AE45" s="430" t="s">
        <v>153</v>
      </c>
      <c r="AF45" s="431"/>
      <c r="AG45" s="431"/>
      <c r="AH45" s="432"/>
      <c r="AI45" s="433"/>
      <c r="AJ45" s="430" t="s">
        <v>153</v>
      </c>
      <c r="AK45" s="431"/>
      <c r="AL45" s="431"/>
      <c r="AM45" s="432"/>
      <c r="AN45" s="433"/>
      <c r="AO45" s="430" t="s">
        <v>153</v>
      </c>
      <c r="AP45" s="431"/>
      <c r="AQ45" s="431"/>
      <c r="AR45" s="432"/>
      <c r="AS45" s="433"/>
      <c r="AT45" s="430" t="s">
        <v>153</v>
      </c>
      <c r="AU45" s="431"/>
      <c r="AV45" s="431"/>
      <c r="AW45" s="432"/>
      <c r="AX45" s="433"/>
    </row>
    <row r="46" spans="2:50" hidden="1">
      <c r="B46" s="433"/>
      <c r="C46" s="433"/>
      <c r="D46" s="433"/>
      <c r="E46" s="94" t="s">
        <v>150</v>
      </c>
      <c r="F46" s="94" t="s">
        <v>151</v>
      </c>
      <c r="G46" s="94" t="s">
        <v>154</v>
      </c>
      <c r="H46" s="442"/>
      <c r="I46" s="153" t="s">
        <v>150</v>
      </c>
      <c r="J46" s="153" t="s">
        <v>151</v>
      </c>
      <c r="K46" s="153" t="s">
        <v>154</v>
      </c>
      <c r="L46" s="434"/>
      <c r="M46" s="434"/>
      <c r="N46" s="433"/>
      <c r="O46" s="433"/>
      <c r="P46" s="94" t="s">
        <v>150</v>
      </c>
      <c r="Q46" s="94" t="s">
        <v>151</v>
      </c>
      <c r="R46" s="94" t="s">
        <v>154</v>
      </c>
      <c r="S46" s="94" t="s">
        <v>168</v>
      </c>
      <c r="T46" s="433"/>
      <c r="U46" s="94" t="s">
        <v>150</v>
      </c>
      <c r="V46" s="94" t="s">
        <v>151</v>
      </c>
      <c r="W46" s="94" t="s">
        <v>154</v>
      </c>
      <c r="X46" s="94" t="s">
        <v>168</v>
      </c>
      <c r="Y46" s="433"/>
      <c r="Z46" s="94" t="s">
        <v>150</v>
      </c>
      <c r="AA46" s="94" t="s">
        <v>151</v>
      </c>
      <c r="AB46" s="94" t="s">
        <v>154</v>
      </c>
      <c r="AC46" s="94" t="s">
        <v>168</v>
      </c>
      <c r="AD46" s="433"/>
      <c r="AE46" s="94" t="s">
        <v>150</v>
      </c>
      <c r="AF46" s="94" t="s">
        <v>151</v>
      </c>
      <c r="AG46" s="94" t="s">
        <v>154</v>
      </c>
      <c r="AH46" s="94" t="s">
        <v>168</v>
      </c>
      <c r="AI46" s="433"/>
      <c r="AJ46" s="94" t="s">
        <v>150</v>
      </c>
      <c r="AK46" s="94" t="s">
        <v>151</v>
      </c>
      <c r="AL46" s="94" t="s">
        <v>154</v>
      </c>
      <c r="AM46" s="94" t="s">
        <v>168</v>
      </c>
      <c r="AN46" s="433"/>
      <c r="AO46" s="94" t="s">
        <v>150</v>
      </c>
      <c r="AP46" s="94" t="s">
        <v>151</v>
      </c>
      <c r="AQ46" s="94" t="s">
        <v>154</v>
      </c>
      <c r="AR46" s="94" t="s">
        <v>168</v>
      </c>
      <c r="AS46" s="433"/>
      <c r="AT46" s="94" t="s">
        <v>150</v>
      </c>
      <c r="AU46" s="94" t="s">
        <v>151</v>
      </c>
      <c r="AV46" s="94" t="s">
        <v>154</v>
      </c>
      <c r="AW46" s="94" t="s">
        <v>168</v>
      </c>
      <c r="AX46" s="433"/>
    </row>
    <row r="47" spans="2:50" hidden="1">
      <c r="B47" s="450" t="s">
        <v>236</v>
      </c>
      <c r="C47" s="95">
        <v>1</v>
      </c>
      <c r="D47" s="95" t="s">
        <v>454</v>
      </c>
      <c r="E47" s="95">
        <v>19</v>
      </c>
      <c r="F47" s="95">
        <v>1500</v>
      </c>
      <c r="G47" s="178">
        <f>F47/E47</f>
        <v>78.94736842105263</v>
      </c>
      <c r="H47" s="436">
        <f>AVERAGE(G47:G61)</f>
        <v>108.01974298491325</v>
      </c>
      <c r="I47" s="154">
        <f t="shared" ref="I47:I49" si="40">IFERROR(AVERAGE(P47,U47,Z47,AE47,AJ47,AO47,AT47),"")</f>
        <v>19</v>
      </c>
      <c r="J47" s="154">
        <f t="shared" ref="J47:J49" si="41">IFERROR(AVERAGE(Q47,V47,AA47,AF47,AK47,AP47,AU47),"")</f>
        <v>1385.7338998102132</v>
      </c>
      <c r="K47" s="155">
        <f t="shared" ref="K47:K49" si="42">IFERROR(AVERAGE(R47,W47,AB47,AG47,AL47,AQ47,AV47),"")</f>
        <v>72.933363147905951</v>
      </c>
      <c r="L47" s="449">
        <f>IFERROR(AVERAGE(K47:K61),"-")</f>
        <v>99.90761315291175</v>
      </c>
      <c r="M47" s="154">
        <f>IFERROR(RANK(K47, K$47:K$61),"")</f>
        <v>7</v>
      </c>
      <c r="N47" s="433"/>
      <c r="O47" s="433"/>
      <c r="P47" s="152">
        <v>19</v>
      </c>
      <c r="Q47" s="152">
        <v>1387.7319587628872</v>
      </c>
      <c r="R47" s="178">
        <f>IFERROR(Q47/P47,"")</f>
        <v>73.03852414541511</v>
      </c>
      <c r="S47" s="95">
        <f>IFERROR(RANK(R47, R$47:R$61),"")</f>
        <v>7</v>
      </c>
      <c r="T47" s="436">
        <f>AVERAGE(R47:R61)</f>
        <v>99.839318054880252</v>
      </c>
      <c r="U47" s="152">
        <v>19</v>
      </c>
      <c r="V47" s="152">
        <v>1383.8235294117646</v>
      </c>
      <c r="W47" s="178">
        <f>IFERROR(V47/U47,"")</f>
        <v>72.832817337461293</v>
      </c>
      <c r="X47" s="95">
        <f>IFERROR(RANK(W47, W$47:W$61),"")</f>
        <v>7</v>
      </c>
      <c r="Y47" s="436">
        <f>AVERAGE(W47:W61)</f>
        <v>99.899930346020483</v>
      </c>
      <c r="Z47" s="152">
        <v>19</v>
      </c>
      <c r="AA47" s="152">
        <v>1391.1340206185571</v>
      </c>
      <c r="AB47" s="178">
        <f>IFERROR(AA47/Z47,"")</f>
        <v>73.217580032555631</v>
      </c>
      <c r="AC47" s="95">
        <f>IFERROR(RANK(AB47, AB$47:AB$61),"")</f>
        <v>6</v>
      </c>
      <c r="AD47" s="436">
        <f>AVERAGE(AB47:AB61)</f>
        <v>99.749875985130686</v>
      </c>
      <c r="AE47" s="152">
        <v>19</v>
      </c>
      <c r="AF47" s="152">
        <v>1386</v>
      </c>
      <c r="AG47" s="178">
        <f>IFERROR(AF47/AE47,"")</f>
        <v>72.94736842105263</v>
      </c>
      <c r="AH47" s="95">
        <f>IFERROR(RANK(AG47, AG$47:AG$61),"")</f>
        <v>7</v>
      </c>
      <c r="AI47" s="436">
        <f>AVERAGE(AG47:AG61)</f>
        <v>100.19423374395289</v>
      </c>
      <c r="AJ47" s="152">
        <v>19</v>
      </c>
      <c r="AK47" s="152">
        <v>1383.9285714285716</v>
      </c>
      <c r="AL47" s="178">
        <f>IFERROR(AK47/AJ47,"")</f>
        <v>72.838345864661662</v>
      </c>
      <c r="AM47" s="95">
        <f>IFERROR(RANK(AL47, AL$47:AL$61),"")</f>
        <v>5</v>
      </c>
      <c r="AN47" s="436">
        <f>AVERAGE(AL47:AL61)</f>
        <v>102.05349277165517</v>
      </c>
      <c r="AO47" s="152">
        <v>19</v>
      </c>
      <c r="AP47" s="152">
        <v>1383.2142857142856</v>
      </c>
      <c r="AQ47" s="178">
        <f>IFERROR(AP47/AO47,"")</f>
        <v>72.800751879699234</v>
      </c>
      <c r="AR47" s="95">
        <f>IFERROR(RANK(AQ47, AQ$47:AQ$61),"")</f>
        <v>6</v>
      </c>
      <c r="AS47" s="436">
        <f>AVERAGE(AQ47:AQ61)</f>
        <v>102.10232904585382</v>
      </c>
      <c r="AT47" s="152">
        <v>19</v>
      </c>
      <c r="AU47" s="152">
        <v>1384.3049327354261</v>
      </c>
      <c r="AV47" s="178">
        <f>IFERROR(AU47/AT47,"")</f>
        <v>72.858154354496108</v>
      </c>
      <c r="AW47" s="95">
        <f>IFERROR(RANK(AV47, AV$47:AV$61),"")</f>
        <v>6</v>
      </c>
      <c r="AX47" s="436">
        <f>AVERAGE(AV47:AV61)</f>
        <v>102.12233751576589</v>
      </c>
    </row>
    <row r="48" spans="2:50" hidden="1">
      <c r="B48" s="435"/>
      <c r="C48" s="95">
        <v>2</v>
      </c>
      <c r="D48" s="95" t="s">
        <v>455</v>
      </c>
      <c r="E48" s="95">
        <v>17</v>
      </c>
      <c r="F48" s="95">
        <v>1500</v>
      </c>
      <c r="G48" s="178">
        <f t="shared" ref="G48:G53" si="43">F48/E48</f>
        <v>88.235294117647058</v>
      </c>
      <c r="H48" s="436"/>
      <c r="I48" s="154">
        <f t="shared" si="40"/>
        <v>17</v>
      </c>
      <c r="J48" s="154">
        <f t="shared" si="41"/>
        <v>1384.9467618118936</v>
      </c>
      <c r="K48" s="155">
        <f t="shared" si="42"/>
        <v>81.467456577170196</v>
      </c>
      <c r="L48" s="449"/>
      <c r="M48" s="154">
        <f t="shared" ref="M48:M61" si="44">IFERROR(RANK(K48, K$47:K$61),"")</f>
        <v>5</v>
      </c>
      <c r="N48" s="433"/>
      <c r="O48" s="433"/>
      <c r="P48" s="152">
        <v>17</v>
      </c>
      <c r="Q48" s="152">
        <v>1382.3540943206008</v>
      </c>
      <c r="R48" s="178">
        <f t="shared" ref="R48:R61" si="45">IFERROR(Q48/P48,"")</f>
        <v>81.314946724741219</v>
      </c>
      <c r="S48" s="95">
        <f t="shared" ref="S48:S61" si="46">IFERROR(RANK(R48, R$47:R$61),"")</f>
        <v>5</v>
      </c>
      <c r="T48" s="436"/>
      <c r="U48" s="152">
        <v>17</v>
      </c>
      <c r="V48" s="152">
        <v>1386.4285714285711</v>
      </c>
      <c r="W48" s="178">
        <f t="shared" ref="W48:W61" si="47">IFERROR(V48/U48,"")</f>
        <v>81.554621848739473</v>
      </c>
      <c r="X48" s="95">
        <f t="shared" ref="X48:X61" si="48">IFERROR(RANK(W48, W$47:W$61),"")</f>
        <v>5</v>
      </c>
      <c r="Y48" s="436"/>
      <c r="Z48" s="152">
        <v>17</v>
      </c>
      <c r="AA48" s="152">
        <v>1384.940811400988</v>
      </c>
      <c r="AB48" s="178">
        <f t="shared" ref="AB48:AB61" si="49">IFERROR(AA48/Z48,"")</f>
        <v>81.467106552999297</v>
      </c>
      <c r="AC48" s="95">
        <f t="shared" ref="AC48:AC61" si="50">IFERROR(RANK(AB48, AB$47:AB$61),"")</f>
        <v>5</v>
      </c>
      <c r="AD48" s="436"/>
      <c r="AE48" s="152">
        <v>17</v>
      </c>
      <c r="AF48" s="152">
        <v>1387.7064220183483</v>
      </c>
      <c r="AG48" s="178">
        <f t="shared" ref="AG48:AG61" si="51">IFERROR(AF48/AE48,"")</f>
        <v>81.629789530491081</v>
      </c>
      <c r="AH48" s="95">
        <f t="shared" ref="AH48:AH61" si="52">IFERROR(RANK(AG48, AG$47:AG$61),"")</f>
        <v>5</v>
      </c>
      <c r="AI48" s="436"/>
      <c r="AJ48" s="152">
        <v>17</v>
      </c>
      <c r="AK48" s="152">
        <v>1382.3788546255505</v>
      </c>
      <c r="AL48" s="178">
        <f t="shared" ref="AL48:AL61" si="53">IFERROR(AK48/AJ48,"")</f>
        <v>81.316403213267677</v>
      </c>
      <c r="AM48" s="95">
        <f t="shared" ref="AM48:AM61" si="54">IFERROR(RANK(AL48, AL$47:AL$61),"")</f>
        <v>4</v>
      </c>
      <c r="AN48" s="436"/>
      <c r="AO48" s="152">
        <v>17</v>
      </c>
      <c r="AP48" s="152">
        <v>1385.7273814268635</v>
      </c>
      <c r="AQ48" s="178">
        <f t="shared" ref="AQ48:AQ61" si="55">IFERROR(AP48/AO48,"")</f>
        <v>81.513375378050796</v>
      </c>
      <c r="AR48" s="95">
        <f t="shared" ref="AR48:AR61" si="56">IFERROR(RANK(AQ48, AQ$47:AQ$61),"")</f>
        <v>4</v>
      </c>
      <c r="AS48" s="436"/>
      <c r="AT48" s="152">
        <v>17</v>
      </c>
      <c r="AU48" s="152">
        <v>1385.0911974623318</v>
      </c>
      <c r="AV48" s="178">
        <f t="shared" ref="AV48:AV61" si="57">IFERROR(AU48/AT48,"")</f>
        <v>81.475952791901875</v>
      </c>
      <c r="AW48" s="95">
        <f t="shared" ref="AW48:AW61" si="58">IFERROR(RANK(AV48, AV$47:AV$61),"")</f>
        <v>4</v>
      </c>
      <c r="AX48" s="436"/>
    </row>
    <row r="49" spans="2:50" hidden="1">
      <c r="B49" s="435"/>
      <c r="C49" s="95">
        <v>3</v>
      </c>
      <c r="D49" s="95" t="s">
        <v>456</v>
      </c>
      <c r="E49" s="95">
        <v>19</v>
      </c>
      <c r="F49" s="95">
        <v>1500</v>
      </c>
      <c r="G49" s="178">
        <f t="shared" si="43"/>
        <v>78.94736842105263</v>
      </c>
      <c r="H49" s="436"/>
      <c r="I49" s="154">
        <f t="shared" si="40"/>
        <v>19</v>
      </c>
      <c r="J49" s="154">
        <f t="shared" si="41"/>
        <v>1387.4380078675217</v>
      </c>
      <c r="K49" s="155">
        <f t="shared" si="42"/>
        <v>73.023053045659026</v>
      </c>
      <c r="L49" s="449"/>
      <c r="M49" s="154">
        <f t="shared" si="44"/>
        <v>6</v>
      </c>
      <c r="N49" s="433"/>
      <c r="O49" s="433"/>
      <c r="P49" s="152">
        <v>19</v>
      </c>
      <c r="Q49" s="152">
        <v>1391.3207547169811</v>
      </c>
      <c r="R49" s="178">
        <f t="shared" si="45"/>
        <v>73.22740814299901</v>
      </c>
      <c r="S49" s="95">
        <f t="shared" si="46"/>
        <v>6</v>
      </c>
      <c r="T49" s="436"/>
      <c r="U49" s="152">
        <v>19</v>
      </c>
      <c r="V49" s="152">
        <v>1386.3905325443786</v>
      </c>
      <c r="W49" s="178">
        <f t="shared" si="47"/>
        <v>72.967922765493611</v>
      </c>
      <c r="X49" s="95">
        <f t="shared" si="48"/>
        <v>6</v>
      </c>
      <c r="Y49" s="436"/>
      <c r="Z49" s="152">
        <v>19</v>
      </c>
      <c r="AA49" s="152">
        <v>1388.1481481481485</v>
      </c>
      <c r="AB49" s="178">
        <f t="shared" si="49"/>
        <v>73.06042884990255</v>
      </c>
      <c r="AC49" s="95">
        <f t="shared" si="50"/>
        <v>7</v>
      </c>
      <c r="AD49" s="436"/>
      <c r="AE49" s="152">
        <v>19</v>
      </c>
      <c r="AF49" s="152">
        <v>1389.0000000000005</v>
      </c>
      <c r="AG49" s="178">
        <f t="shared" si="51"/>
        <v>73.105263157894754</v>
      </c>
      <c r="AH49" s="95">
        <f t="shared" si="52"/>
        <v>6</v>
      </c>
      <c r="AI49" s="436"/>
      <c r="AJ49" s="152">
        <v>19</v>
      </c>
      <c r="AK49" s="152">
        <v>1383.6486486486492</v>
      </c>
      <c r="AL49" s="178">
        <f t="shared" si="53"/>
        <v>72.823613086771005</v>
      </c>
      <c r="AM49" s="95">
        <f t="shared" si="54"/>
        <v>6</v>
      </c>
      <c r="AN49" s="436"/>
      <c r="AO49" s="152">
        <v>19</v>
      </c>
      <c r="AP49" s="152">
        <v>1384.891304347826</v>
      </c>
      <c r="AQ49" s="178">
        <f t="shared" si="55"/>
        <v>72.889016018306634</v>
      </c>
      <c r="AR49" s="95">
        <f t="shared" si="56"/>
        <v>5</v>
      </c>
      <c r="AS49" s="436"/>
      <c r="AT49" s="152">
        <v>19</v>
      </c>
      <c r="AU49" s="152">
        <v>1388.6666666666667</v>
      </c>
      <c r="AV49" s="178">
        <f t="shared" si="57"/>
        <v>73.087719298245617</v>
      </c>
      <c r="AW49" s="95">
        <f t="shared" si="58"/>
        <v>5</v>
      </c>
      <c r="AX49" s="436"/>
    </row>
    <row r="50" spans="2:50" hidden="1">
      <c r="B50" s="435"/>
      <c r="C50" s="95">
        <v>4</v>
      </c>
      <c r="D50" s="95" t="s">
        <v>457</v>
      </c>
      <c r="E50" s="95">
        <v>16</v>
      </c>
      <c r="F50" s="95">
        <v>1500</v>
      </c>
      <c r="G50" s="178">
        <f t="shared" si="43"/>
        <v>93.75</v>
      </c>
      <c r="H50" s="436"/>
      <c r="I50" s="154">
        <f>IFERROR(AVERAGE(P50,U50,Z50,AE50,AJ50,AO50,AT50),"")</f>
        <v>16</v>
      </c>
      <c r="J50" s="154">
        <f>IFERROR(AVERAGE(Q50,V50,AA50,AF50,AK50,AP50,AU50),"")</f>
        <v>1386.7764351100593</v>
      </c>
      <c r="K50" s="155">
        <f>IFERROR(AVERAGE(R50,W50,AB50,AG50,AL50,AQ50,AV50),"")</f>
        <v>86.673527194378707</v>
      </c>
      <c r="L50" s="449"/>
      <c r="M50" s="154">
        <f t="shared" si="44"/>
        <v>4</v>
      </c>
      <c r="N50" s="433"/>
      <c r="O50" s="433"/>
      <c r="P50" s="152">
        <v>16</v>
      </c>
      <c r="Q50" s="152">
        <v>1391.3286713286716</v>
      </c>
      <c r="R50" s="178">
        <f t="shared" si="45"/>
        <v>86.958041958041974</v>
      </c>
      <c r="S50" s="95">
        <f t="shared" si="46"/>
        <v>4</v>
      </c>
      <c r="T50" s="436"/>
      <c r="U50" s="152">
        <v>16</v>
      </c>
      <c r="V50" s="152">
        <v>1385.7142857142856</v>
      </c>
      <c r="W50" s="178">
        <f t="shared" si="47"/>
        <v>86.607142857142847</v>
      </c>
      <c r="X50" s="95">
        <f t="shared" si="48"/>
        <v>4</v>
      </c>
      <c r="Y50" s="436"/>
      <c r="Z50" s="152">
        <v>16</v>
      </c>
      <c r="AA50" s="152">
        <v>1381.7021276595747</v>
      </c>
      <c r="AB50" s="178">
        <f t="shared" si="49"/>
        <v>86.356382978723417</v>
      </c>
      <c r="AC50" s="95">
        <f t="shared" si="50"/>
        <v>4</v>
      </c>
      <c r="AD50" s="436"/>
      <c r="AE50" s="152">
        <v>16</v>
      </c>
      <c r="AF50" s="152">
        <v>1388.3606557377052</v>
      </c>
      <c r="AG50" s="178">
        <f t="shared" si="51"/>
        <v>86.772540983606575</v>
      </c>
      <c r="AH50" s="95">
        <f t="shared" si="52"/>
        <v>4</v>
      </c>
      <c r="AI50" s="436"/>
      <c r="AJ50" s="275"/>
      <c r="AK50" s="275"/>
      <c r="AL50" s="276" t="str">
        <f t="shared" si="53"/>
        <v/>
      </c>
      <c r="AM50" s="274" t="str">
        <f t="shared" si="54"/>
        <v/>
      </c>
      <c r="AN50" s="436"/>
      <c r="AO50" s="275"/>
      <c r="AP50" s="275"/>
      <c r="AQ50" s="276" t="str">
        <f t="shared" si="55"/>
        <v/>
      </c>
      <c r="AR50" s="274" t="str">
        <f t="shared" si="56"/>
        <v/>
      </c>
      <c r="AS50" s="436"/>
      <c r="AT50" s="275"/>
      <c r="AU50" s="275"/>
      <c r="AV50" s="276" t="str">
        <f t="shared" si="57"/>
        <v/>
      </c>
      <c r="AW50" s="274" t="str">
        <f t="shared" si="58"/>
        <v/>
      </c>
      <c r="AX50" s="436"/>
    </row>
    <row r="51" spans="2:50" hidden="1">
      <c r="B51" s="435"/>
      <c r="C51" s="95">
        <v>5</v>
      </c>
      <c r="D51" s="95" t="s">
        <v>458</v>
      </c>
      <c r="E51" s="95">
        <v>17</v>
      </c>
      <c r="F51" s="95">
        <v>2000</v>
      </c>
      <c r="G51" s="178">
        <f t="shared" si="43"/>
        <v>117.64705882352941</v>
      </c>
      <c r="H51" s="436"/>
      <c r="I51" s="154">
        <f t="shared" ref="I51:I61" si="59">IFERROR(AVERAGE(P51,U51,Z51,AE51,AJ51,AO51,AT51),"")</f>
        <v>17</v>
      </c>
      <c r="J51" s="154">
        <f t="shared" ref="J51:J61" si="60">IFERROR(AVERAGE(Q51,V51,AA51,AF51,AK51,AP51,AU51),"")</f>
        <v>1849.7965091405199</v>
      </c>
      <c r="K51" s="155">
        <f t="shared" ref="K51:K61" si="61">IFERROR(AVERAGE(R51,W51,AB51,AG51,AL51,AQ51,AV51),"")</f>
        <v>108.81155936120705</v>
      </c>
      <c r="L51" s="449"/>
      <c r="M51" s="154">
        <f t="shared" si="44"/>
        <v>2</v>
      </c>
      <c r="N51" s="433"/>
      <c r="O51" s="433"/>
      <c r="P51" s="152">
        <v>17</v>
      </c>
      <c r="Q51" s="152">
        <v>1846.7368421052633</v>
      </c>
      <c r="R51" s="178">
        <f t="shared" si="45"/>
        <v>108.63157894736844</v>
      </c>
      <c r="S51" s="95">
        <f t="shared" si="46"/>
        <v>2</v>
      </c>
      <c r="T51" s="436"/>
      <c r="U51" s="152">
        <v>17</v>
      </c>
      <c r="V51" s="152">
        <v>1859.4230769230765</v>
      </c>
      <c r="W51" s="178">
        <f t="shared" si="47"/>
        <v>109.37782805429862</v>
      </c>
      <c r="X51" s="95">
        <f t="shared" si="48"/>
        <v>2</v>
      </c>
      <c r="Y51" s="436"/>
      <c r="Z51" s="152">
        <v>17</v>
      </c>
      <c r="AA51" s="152">
        <v>1844.3999999999992</v>
      </c>
      <c r="AB51" s="178">
        <f t="shared" si="49"/>
        <v>108.49411764705877</v>
      </c>
      <c r="AC51" s="95">
        <f t="shared" si="50"/>
        <v>2</v>
      </c>
      <c r="AD51" s="436"/>
      <c r="AE51" s="152">
        <v>17</v>
      </c>
      <c r="AF51" s="152">
        <v>1851.8518518518511</v>
      </c>
      <c r="AG51" s="178">
        <f t="shared" si="51"/>
        <v>108.9324618736383</v>
      </c>
      <c r="AH51" s="95">
        <f t="shared" si="52"/>
        <v>2</v>
      </c>
      <c r="AI51" s="436"/>
      <c r="AJ51" s="152">
        <v>17</v>
      </c>
      <c r="AK51" s="152">
        <v>1852.4137931034479</v>
      </c>
      <c r="AL51" s="178">
        <f t="shared" si="53"/>
        <v>108.96551724137929</v>
      </c>
      <c r="AM51" s="95">
        <f t="shared" si="54"/>
        <v>2</v>
      </c>
      <c r="AN51" s="436"/>
      <c r="AO51" s="152">
        <v>17</v>
      </c>
      <c r="AP51" s="152">
        <v>1845.0000000000002</v>
      </c>
      <c r="AQ51" s="178">
        <f t="shared" si="55"/>
        <v>108.5294117647059</v>
      </c>
      <c r="AR51" s="95">
        <f t="shared" si="56"/>
        <v>2</v>
      </c>
      <c r="AS51" s="436"/>
      <c r="AT51" s="152">
        <v>17</v>
      </c>
      <c r="AU51" s="152">
        <v>1848.75</v>
      </c>
      <c r="AV51" s="178">
        <f t="shared" si="57"/>
        <v>108.75</v>
      </c>
      <c r="AW51" s="95">
        <f t="shared" si="58"/>
        <v>2</v>
      </c>
      <c r="AX51" s="436"/>
    </row>
    <row r="52" spans="2:50" hidden="1">
      <c r="B52" s="435"/>
      <c r="C52" s="95">
        <v>6</v>
      </c>
      <c r="D52" s="95" t="s">
        <v>459</v>
      </c>
      <c r="E52" s="95">
        <v>18</v>
      </c>
      <c r="F52" s="95">
        <v>2000</v>
      </c>
      <c r="G52" s="178">
        <f t="shared" si="43"/>
        <v>111.11111111111111</v>
      </c>
      <c r="H52" s="436"/>
      <c r="I52" s="154">
        <f t="shared" si="59"/>
        <v>18</v>
      </c>
      <c r="J52" s="154">
        <f t="shared" si="60"/>
        <v>1852.2004016147771</v>
      </c>
      <c r="K52" s="155">
        <f t="shared" si="61"/>
        <v>102.90002231193206</v>
      </c>
      <c r="L52" s="449"/>
      <c r="M52" s="154">
        <f t="shared" si="44"/>
        <v>3</v>
      </c>
      <c r="N52" s="433"/>
      <c r="O52" s="433"/>
      <c r="P52" s="152">
        <v>18</v>
      </c>
      <c r="Q52" s="152">
        <v>1845.9459459459461</v>
      </c>
      <c r="R52" s="178">
        <f t="shared" si="45"/>
        <v>102.55255255255256</v>
      </c>
      <c r="S52" s="95">
        <f t="shared" si="46"/>
        <v>3</v>
      </c>
      <c r="T52" s="436"/>
      <c r="U52" s="152">
        <v>18</v>
      </c>
      <c r="V52" s="152">
        <v>1846.7256637168141</v>
      </c>
      <c r="W52" s="178">
        <f t="shared" si="47"/>
        <v>102.59587020648968</v>
      </c>
      <c r="X52" s="95">
        <f t="shared" si="48"/>
        <v>3</v>
      </c>
      <c r="Y52" s="436"/>
      <c r="Z52" s="152">
        <v>18</v>
      </c>
      <c r="AA52" s="152">
        <v>1841.1111111111109</v>
      </c>
      <c r="AB52" s="178">
        <f t="shared" si="49"/>
        <v>102.28395061728394</v>
      </c>
      <c r="AC52" s="95">
        <f t="shared" si="50"/>
        <v>3</v>
      </c>
      <c r="AD52" s="436"/>
      <c r="AE52" s="152">
        <v>18</v>
      </c>
      <c r="AF52" s="152">
        <v>1863.9130434782608</v>
      </c>
      <c r="AG52" s="178">
        <f t="shared" si="51"/>
        <v>103.55072463768116</v>
      </c>
      <c r="AH52" s="95">
        <f t="shared" si="52"/>
        <v>3</v>
      </c>
      <c r="AI52" s="436"/>
      <c r="AJ52" s="152">
        <v>18</v>
      </c>
      <c r="AK52" s="152">
        <v>1854.545454545455</v>
      </c>
      <c r="AL52" s="178">
        <f t="shared" si="53"/>
        <v>103.03030303030306</v>
      </c>
      <c r="AM52" s="95">
        <f t="shared" si="54"/>
        <v>3</v>
      </c>
      <c r="AN52" s="436"/>
      <c r="AO52" s="152">
        <v>18</v>
      </c>
      <c r="AP52" s="152">
        <v>1858.5714285714282</v>
      </c>
      <c r="AQ52" s="178">
        <f t="shared" si="55"/>
        <v>103.25396825396824</v>
      </c>
      <c r="AR52" s="95">
        <f t="shared" si="56"/>
        <v>3</v>
      </c>
      <c r="AS52" s="436"/>
      <c r="AT52" s="152">
        <v>18</v>
      </c>
      <c r="AU52" s="152">
        <v>1854.5901639344268</v>
      </c>
      <c r="AV52" s="178">
        <f t="shared" si="57"/>
        <v>103.03278688524593</v>
      </c>
      <c r="AW52" s="95">
        <f t="shared" si="58"/>
        <v>3</v>
      </c>
      <c r="AX52" s="436"/>
    </row>
    <row r="53" spans="2:50" hidden="1">
      <c r="B53" s="435"/>
      <c r="C53" s="95">
        <v>7</v>
      </c>
      <c r="D53" s="95" t="s">
        <v>427</v>
      </c>
      <c r="E53" s="95">
        <v>8</v>
      </c>
      <c r="F53" s="95">
        <v>1500</v>
      </c>
      <c r="G53" s="178">
        <f t="shared" si="43"/>
        <v>187.5</v>
      </c>
      <c r="H53" s="436"/>
      <c r="I53" s="154">
        <f t="shared" si="59"/>
        <v>8</v>
      </c>
      <c r="J53" s="154">
        <f t="shared" si="60"/>
        <v>1388.3544834570341</v>
      </c>
      <c r="K53" s="155">
        <f t="shared" si="61"/>
        <v>173.54431043212927</v>
      </c>
      <c r="L53" s="449"/>
      <c r="M53" s="154">
        <f t="shared" si="44"/>
        <v>1</v>
      </c>
      <c r="N53" s="433"/>
      <c r="O53" s="433"/>
      <c r="P53" s="152">
        <v>8</v>
      </c>
      <c r="Q53" s="152">
        <v>1385.2173913043478</v>
      </c>
      <c r="R53" s="178">
        <f t="shared" si="45"/>
        <v>173.15217391304347</v>
      </c>
      <c r="S53" s="95">
        <f t="shared" si="46"/>
        <v>1</v>
      </c>
      <c r="T53" s="436"/>
      <c r="U53" s="152">
        <v>8</v>
      </c>
      <c r="V53" s="152">
        <v>1386.9064748201438</v>
      </c>
      <c r="W53" s="178">
        <f t="shared" si="47"/>
        <v>173.36330935251797</v>
      </c>
      <c r="X53" s="95">
        <f t="shared" si="48"/>
        <v>1</v>
      </c>
      <c r="Y53" s="436"/>
      <c r="Z53" s="152">
        <v>8</v>
      </c>
      <c r="AA53" s="152">
        <v>1386.9565217391305</v>
      </c>
      <c r="AB53" s="178">
        <f t="shared" si="49"/>
        <v>173.36956521739131</v>
      </c>
      <c r="AC53" s="95">
        <f t="shared" si="50"/>
        <v>1</v>
      </c>
      <c r="AD53" s="436"/>
      <c r="AE53" s="152">
        <v>8</v>
      </c>
      <c r="AF53" s="152">
        <v>1395.3719008264466</v>
      </c>
      <c r="AG53" s="178">
        <f t="shared" si="51"/>
        <v>174.42148760330582</v>
      </c>
      <c r="AH53" s="95">
        <f t="shared" si="52"/>
        <v>1</v>
      </c>
      <c r="AI53" s="436"/>
      <c r="AJ53" s="152">
        <v>8</v>
      </c>
      <c r="AK53" s="152">
        <v>1386.7741935483866</v>
      </c>
      <c r="AL53" s="178">
        <f t="shared" si="53"/>
        <v>173.34677419354833</v>
      </c>
      <c r="AM53" s="95">
        <f t="shared" si="54"/>
        <v>1</v>
      </c>
      <c r="AN53" s="436"/>
      <c r="AO53" s="152">
        <v>8</v>
      </c>
      <c r="AP53" s="152">
        <v>1389.019607843137</v>
      </c>
      <c r="AQ53" s="178">
        <f t="shared" si="55"/>
        <v>173.62745098039213</v>
      </c>
      <c r="AR53" s="95">
        <f t="shared" si="56"/>
        <v>1</v>
      </c>
      <c r="AS53" s="436"/>
      <c r="AT53" s="152">
        <v>8</v>
      </c>
      <c r="AU53" s="152">
        <v>1388.2352941176468</v>
      </c>
      <c r="AV53" s="178">
        <f t="shared" si="57"/>
        <v>173.52941176470586</v>
      </c>
      <c r="AW53" s="95">
        <f t="shared" si="58"/>
        <v>1</v>
      </c>
      <c r="AX53" s="436"/>
    </row>
    <row r="54" spans="2:50" hidden="1">
      <c r="B54" s="435"/>
      <c r="C54" s="95">
        <v>8</v>
      </c>
      <c r="D54" s="95"/>
      <c r="E54" s="95"/>
      <c r="F54" s="95"/>
      <c r="G54" s="95"/>
      <c r="H54" s="436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49"/>
      <c r="M54" s="154" t="str">
        <f t="shared" si="44"/>
        <v/>
      </c>
      <c r="N54" s="433"/>
      <c r="O54" s="433"/>
      <c r="P54" s="152"/>
      <c r="Q54" s="152"/>
      <c r="R54" s="178" t="str">
        <f t="shared" si="45"/>
        <v/>
      </c>
      <c r="S54" s="95" t="str">
        <f t="shared" si="46"/>
        <v/>
      </c>
      <c r="T54" s="436"/>
      <c r="U54" s="152"/>
      <c r="V54" s="152"/>
      <c r="W54" s="178" t="str">
        <f t="shared" si="47"/>
        <v/>
      </c>
      <c r="X54" s="95" t="str">
        <f t="shared" si="48"/>
        <v/>
      </c>
      <c r="Y54" s="436"/>
      <c r="Z54" s="152"/>
      <c r="AA54" s="152"/>
      <c r="AB54" s="178" t="str">
        <f t="shared" si="49"/>
        <v/>
      </c>
      <c r="AC54" s="95" t="str">
        <f t="shared" si="50"/>
        <v/>
      </c>
      <c r="AD54" s="436"/>
      <c r="AE54" s="152"/>
      <c r="AF54" s="152"/>
      <c r="AG54" s="178" t="str">
        <f t="shared" si="51"/>
        <v/>
      </c>
      <c r="AH54" s="95" t="str">
        <f t="shared" si="52"/>
        <v/>
      </c>
      <c r="AI54" s="436"/>
      <c r="AJ54" s="152"/>
      <c r="AK54" s="152"/>
      <c r="AL54" s="178" t="str">
        <f t="shared" si="53"/>
        <v/>
      </c>
      <c r="AM54" s="95" t="str">
        <f t="shared" si="54"/>
        <v/>
      </c>
      <c r="AN54" s="436"/>
      <c r="AO54" s="152"/>
      <c r="AP54" s="152"/>
      <c r="AQ54" s="178" t="str">
        <f t="shared" si="55"/>
        <v/>
      </c>
      <c r="AR54" s="95" t="str">
        <f t="shared" si="56"/>
        <v/>
      </c>
      <c r="AS54" s="436"/>
      <c r="AT54" s="152"/>
      <c r="AU54" s="152"/>
      <c r="AV54" s="178" t="str">
        <f t="shared" si="57"/>
        <v/>
      </c>
      <c r="AW54" s="95" t="str">
        <f t="shared" si="58"/>
        <v/>
      </c>
      <c r="AX54" s="436"/>
    </row>
    <row r="55" spans="2:50" hidden="1">
      <c r="B55" s="435"/>
      <c r="C55" s="95">
        <v>9</v>
      </c>
      <c r="D55" s="95"/>
      <c r="E55" s="95"/>
      <c r="F55" s="95"/>
      <c r="G55" s="95"/>
      <c r="H55" s="436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49"/>
      <c r="M55" s="154" t="str">
        <f t="shared" si="44"/>
        <v/>
      </c>
      <c r="N55" s="433"/>
      <c r="O55" s="433"/>
      <c r="P55" s="152"/>
      <c r="Q55" s="152"/>
      <c r="R55" s="178" t="str">
        <f t="shared" si="45"/>
        <v/>
      </c>
      <c r="S55" s="95" t="str">
        <f t="shared" si="46"/>
        <v/>
      </c>
      <c r="T55" s="436"/>
      <c r="U55" s="152"/>
      <c r="V55" s="152"/>
      <c r="W55" s="178" t="str">
        <f t="shared" si="47"/>
        <v/>
      </c>
      <c r="X55" s="95" t="str">
        <f t="shared" si="48"/>
        <v/>
      </c>
      <c r="Y55" s="436"/>
      <c r="Z55" s="152"/>
      <c r="AA55" s="152"/>
      <c r="AB55" s="178" t="str">
        <f t="shared" si="49"/>
        <v/>
      </c>
      <c r="AC55" s="95" t="str">
        <f t="shared" si="50"/>
        <v/>
      </c>
      <c r="AD55" s="436"/>
      <c r="AE55" s="152"/>
      <c r="AF55" s="152"/>
      <c r="AG55" s="178" t="str">
        <f t="shared" si="51"/>
        <v/>
      </c>
      <c r="AH55" s="95" t="str">
        <f t="shared" si="52"/>
        <v/>
      </c>
      <c r="AI55" s="436"/>
      <c r="AJ55" s="152"/>
      <c r="AK55" s="152"/>
      <c r="AL55" s="178" t="str">
        <f t="shared" si="53"/>
        <v/>
      </c>
      <c r="AM55" s="95" t="str">
        <f t="shared" si="54"/>
        <v/>
      </c>
      <c r="AN55" s="436"/>
      <c r="AO55" s="152"/>
      <c r="AP55" s="152"/>
      <c r="AQ55" s="178" t="str">
        <f t="shared" si="55"/>
        <v/>
      </c>
      <c r="AR55" s="95" t="str">
        <f t="shared" si="56"/>
        <v/>
      </c>
      <c r="AS55" s="436"/>
      <c r="AT55" s="152"/>
      <c r="AU55" s="152"/>
      <c r="AV55" s="178" t="str">
        <f t="shared" si="57"/>
        <v/>
      </c>
      <c r="AW55" s="95" t="str">
        <f t="shared" si="58"/>
        <v/>
      </c>
      <c r="AX55" s="436"/>
    </row>
    <row r="56" spans="2:50" hidden="1">
      <c r="B56" s="435"/>
      <c r="C56" s="95">
        <v>10</v>
      </c>
      <c r="D56" s="95"/>
      <c r="E56" s="95"/>
      <c r="F56" s="95"/>
      <c r="G56" s="95"/>
      <c r="H56" s="436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49"/>
      <c r="M56" s="154" t="str">
        <f t="shared" si="44"/>
        <v/>
      </c>
      <c r="N56" s="433"/>
      <c r="O56" s="433"/>
      <c r="P56" s="152"/>
      <c r="Q56" s="152"/>
      <c r="R56" s="178" t="str">
        <f t="shared" si="45"/>
        <v/>
      </c>
      <c r="S56" s="95" t="str">
        <f t="shared" si="46"/>
        <v/>
      </c>
      <c r="T56" s="436"/>
      <c r="U56" s="152"/>
      <c r="V56" s="152"/>
      <c r="W56" s="178" t="str">
        <f t="shared" si="47"/>
        <v/>
      </c>
      <c r="X56" s="95" t="str">
        <f t="shared" si="48"/>
        <v/>
      </c>
      <c r="Y56" s="436"/>
      <c r="Z56" s="152"/>
      <c r="AA56" s="152"/>
      <c r="AB56" s="178" t="str">
        <f t="shared" si="49"/>
        <v/>
      </c>
      <c r="AC56" s="95" t="str">
        <f t="shared" si="50"/>
        <v/>
      </c>
      <c r="AD56" s="436"/>
      <c r="AE56" s="152"/>
      <c r="AF56" s="152"/>
      <c r="AG56" s="178" t="str">
        <f t="shared" si="51"/>
        <v/>
      </c>
      <c r="AH56" s="95" t="str">
        <f t="shared" si="52"/>
        <v/>
      </c>
      <c r="AI56" s="436"/>
      <c r="AJ56" s="152"/>
      <c r="AK56" s="152"/>
      <c r="AL56" s="178" t="str">
        <f t="shared" si="53"/>
        <v/>
      </c>
      <c r="AM56" s="95" t="str">
        <f t="shared" si="54"/>
        <v/>
      </c>
      <c r="AN56" s="436"/>
      <c r="AO56" s="152"/>
      <c r="AP56" s="152"/>
      <c r="AQ56" s="178" t="str">
        <f t="shared" si="55"/>
        <v/>
      </c>
      <c r="AR56" s="95" t="str">
        <f t="shared" si="56"/>
        <v/>
      </c>
      <c r="AS56" s="436"/>
      <c r="AT56" s="152"/>
      <c r="AU56" s="152"/>
      <c r="AV56" s="178" t="str">
        <f t="shared" si="57"/>
        <v/>
      </c>
      <c r="AW56" s="95" t="str">
        <f t="shared" si="58"/>
        <v/>
      </c>
      <c r="AX56" s="436"/>
    </row>
    <row r="57" spans="2:50" hidden="1">
      <c r="B57" s="435"/>
      <c r="C57" s="95">
        <v>11</v>
      </c>
      <c r="D57" s="95"/>
      <c r="E57" s="95"/>
      <c r="F57" s="95"/>
      <c r="G57" s="95"/>
      <c r="H57" s="436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49"/>
      <c r="M57" s="154" t="str">
        <f t="shared" si="44"/>
        <v/>
      </c>
      <c r="N57" s="433"/>
      <c r="O57" s="433"/>
      <c r="P57" s="95"/>
      <c r="Q57" s="95"/>
      <c r="R57" s="178" t="str">
        <f t="shared" si="45"/>
        <v/>
      </c>
      <c r="S57" s="95" t="str">
        <f t="shared" si="46"/>
        <v/>
      </c>
      <c r="T57" s="436"/>
      <c r="U57" s="95"/>
      <c r="V57" s="95"/>
      <c r="W57" s="178" t="str">
        <f t="shared" si="47"/>
        <v/>
      </c>
      <c r="X57" s="95" t="str">
        <f t="shared" si="48"/>
        <v/>
      </c>
      <c r="Y57" s="436"/>
      <c r="Z57" s="95"/>
      <c r="AA57" s="95"/>
      <c r="AB57" s="178" t="str">
        <f t="shared" si="49"/>
        <v/>
      </c>
      <c r="AC57" s="95" t="str">
        <f t="shared" si="50"/>
        <v/>
      </c>
      <c r="AD57" s="436"/>
      <c r="AE57" s="95"/>
      <c r="AF57" s="95"/>
      <c r="AG57" s="178" t="str">
        <f t="shared" si="51"/>
        <v/>
      </c>
      <c r="AH57" s="95" t="str">
        <f t="shared" si="52"/>
        <v/>
      </c>
      <c r="AI57" s="436"/>
      <c r="AJ57" s="95"/>
      <c r="AK57" s="95"/>
      <c r="AL57" s="178" t="str">
        <f t="shared" si="53"/>
        <v/>
      </c>
      <c r="AM57" s="95" t="str">
        <f t="shared" si="54"/>
        <v/>
      </c>
      <c r="AN57" s="436"/>
      <c r="AO57" s="95"/>
      <c r="AP57" s="95"/>
      <c r="AQ57" s="178" t="str">
        <f t="shared" si="55"/>
        <v/>
      </c>
      <c r="AR57" s="95" t="str">
        <f t="shared" si="56"/>
        <v/>
      </c>
      <c r="AS57" s="436"/>
      <c r="AT57" s="95"/>
      <c r="AU57" s="95"/>
      <c r="AV57" s="178" t="str">
        <f t="shared" si="57"/>
        <v/>
      </c>
      <c r="AW57" s="95" t="str">
        <f t="shared" si="58"/>
        <v/>
      </c>
      <c r="AX57" s="436"/>
    </row>
    <row r="58" spans="2:50" hidden="1">
      <c r="B58" s="435"/>
      <c r="C58" s="95">
        <v>12</v>
      </c>
      <c r="D58" s="95"/>
      <c r="E58" s="95"/>
      <c r="F58" s="95"/>
      <c r="G58" s="95"/>
      <c r="H58" s="436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49"/>
      <c r="M58" s="154" t="str">
        <f t="shared" si="44"/>
        <v/>
      </c>
      <c r="N58" s="433"/>
      <c r="O58" s="433"/>
      <c r="P58" s="95"/>
      <c r="Q58" s="95"/>
      <c r="R58" s="178" t="str">
        <f t="shared" si="45"/>
        <v/>
      </c>
      <c r="S58" s="95" t="str">
        <f t="shared" si="46"/>
        <v/>
      </c>
      <c r="T58" s="436"/>
      <c r="U58" s="95"/>
      <c r="V58" s="95"/>
      <c r="W58" s="178" t="str">
        <f t="shared" si="47"/>
        <v/>
      </c>
      <c r="X58" s="95" t="str">
        <f t="shared" si="48"/>
        <v/>
      </c>
      <c r="Y58" s="436"/>
      <c r="Z58" s="95"/>
      <c r="AA58" s="95"/>
      <c r="AB58" s="178" t="str">
        <f t="shared" si="49"/>
        <v/>
      </c>
      <c r="AC58" s="95" t="str">
        <f t="shared" si="50"/>
        <v/>
      </c>
      <c r="AD58" s="436"/>
      <c r="AE58" s="95"/>
      <c r="AF58" s="95"/>
      <c r="AG58" s="178" t="str">
        <f t="shared" si="51"/>
        <v/>
      </c>
      <c r="AH58" s="95" t="str">
        <f t="shared" si="52"/>
        <v/>
      </c>
      <c r="AI58" s="436"/>
      <c r="AJ58" s="95"/>
      <c r="AK58" s="95"/>
      <c r="AL58" s="178" t="str">
        <f t="shared" si="53"/>
        <v/>
      </c>
      <c r="AM58" s="95" t="str">
        <f t="shared" si="54"/>
        <v/>
      </c>
      <c r="AN58" s="436"/>
      <c r="AO58" s="95"/>
      <c r="AP58" s="95"/>
      <c r="AQ58" s="178" t="str">
        <f t="shared" si="55"/>
        <v/>
      </c>
      <c r="AR58" s="95" t="str">
        <f t="shared" si="56"/>
        <v/>
      </c>
      <c r="AS58" s="436"/>
      <c r="AT58" s="95"/>
      <c r="AU58" s="95"/>
      <c r="AV58" s="178" t="str">
        <f t="shared" si="57"/>
        <v/>
      </c>
      <c r="AW58" s="95" t="str">
        <f t="shared" si="58"/>
        <v/>
      </c>
      <c r="AX58" s="436"/>
    </row>
    <row r="59" spans="2:50" hidden="1">
      <c r="B59" s="435"/>
      <c r="C59" s="95">
        <v>13</v>
      </c>
      <c r="D59" s="95"/>
      <c r="E59" s="95"/>
      <c r="F59" s="95"/>
      <c r="G59" s="95"/>
      <c r="H59" s="436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49"/>
      <c r="M59" s="154" t="str">
        <f t="shared" si="44"/>
        <v/>
      </c>
      <c r="N59" s="433"/>
      <c r="O59" s="433"/>
      <c r="P59" s="95"/>
      <c r="Q59" s="95"/>
      <c r="R59" s="178" t="str">
        <f t="shared" si="45"/>
        <v/>
      </c>
      <c r="S59" s="95" t="str">
        <f t="shared" si="46"/>
        <v/>
      </c>
      <c r="T59" s="436"/>
      <c r="U59" s="95"/>
      <c r="V59" s="95"/>
      <c r="W59" s="178" t="str">
        <f t="shared" si="47"/>
        <v/>
      </c>
      <c r="X59" s="95" t="str">
        <f t="shared" si="48"/>
        <v/>
      </c>
      <c r="Y59" s="436"/>
      <c r="Z59" s="95"/>
      <c r="AA59" s="95"/>
      <c r="AB59" s="178" t="str">
        <f t="shared" si="49"/>
        <v/>
      </c>
      <c r="AC59" s="95" t="str">
        <f t="shared" si="50"/>
        <v/>
      </c>
      <c r="AD59" s="436"/>
      <c r="AE59" s="95"/>
      <c r="AF59" s="95"/>
      <c r="AG59" s="178" t="str">
        <f t="shared" si="51"/>
        <v/>
      </c>
      <c r="AH59" s="95" t="str">
        <f t="shared" si="52"/>
        <v/>
      </c>
      <c r="AI59" s="436"/>
      <c r="AJ59" s="95"/>
      <c r="AK59" s="95"/>
      <c r="AL59" s="178" t="str">
        <f t="shared" si="53"/>
        <v/>
      </c>
      <c r="AM59" s="95" t="str">
        <f t="shared" si="54"/>
        <v/>
      </c>
      <c r="AN59" s="436"/>
      <c r="AO59" s="95"/>
      <c r="AP59" s="95"/>
      <c r="AQ59" s="178" t="str">
        <f t="shared" si="55"/>
        <v/>
      </c>
      <c r="AR59" s="95" t="str">
        <f t="shared" si="56"/>
        <v/>
      </c>
      <c r="AS59" s="436"/>
      <c r="AT59" s="95"/>
      <c r="AU59" s="95"/>
      <c r="AV59" s="178" t="str">
        <f t="shared" si="57"/>
        <v/>
      </c>
      <c r="AW59" s="95" t="str">
        <f t="shared" si="58"/>
        <v/>
      </c>
      <c r="AX59" s="436"/>
    </row>
    <row r="60" spans="2:50" hidden="1">
      <c r="B60" s="435"/>
      <c r="C60" s="95">
        <v>14</v>
      </c>
      <c r="D60" s="95"/>
      <c r="E60" s="95"/>
      <c r="F60" s="95"/>
      <c r="G60" s="95"/>
      <c r="H60" s="436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49"/>
      <c r="M60" s="154" t="str">
        <f t="shared" si="44"/>
        <v/>
      </c>
      <c r="N60" s="433"/>
      <c r="O60" s="433"/>
      <c r="P60" s="95"/>
      <c r="Q60" s="95"/>
      <c r="R60" s="178" t="str">
        <f t="shared" si="45"/>
        <v/>
      </c>
      <c r="S60" s="95" t="str">
        <f t="shared" si="46"/>
        <v/>
      </c>
      <c r="T60" s="436"/>
      <c r="U60" s="95"/>
      <c r="V60" s="95"/>
      <c r="W60" s="178" t="str">
        <f t="shared" si="47"/>
        <v/>
      </c>
      <c r="X60" s="95" t="str">
        <f t="shared" si="48"/>
        <v/>
      </c>
      <c r="Y60" s="436"/>
      <c r="Z60" s="95"/>
      <c r="AA60" s="95"/>
      <c r="AB60" s="178" t="str">
        <f t="shared" si="49"/>
        <v/>
      </c>
      <c r="AC60" s="95" t="str">
        <f t="shared" si="50"/>
        <v/>
      </c>
      <c r="AD60" s="436"/>
      <c r="AE60" s="95"/>
      <c r="AF60" s="95"/>
      <c r="AG60" s="178" t="str">
        <f t="shared" si="51"/>
        <v/>
      </c>
      <c r="AH60" s="95" t="str">
        <f t="shared" si="52"/>
        <v/>
      </c>
      <c r="AI60" s="436"/>
      <c r="AJ60" s="95"/>
      <c r="AK60" s="95"/>
      <c r="AL60" s="178" t="str">
        <f t="shared" si="53"/>
        <v/>
      </c>
      <c r="AM60" s="95" t="str">
        <f t="shared" si="54"/>
        <v/>
      </c>
      <c r="AN60" s="436"/>
      <c r="AO60" s="95"/>
      <c r="AP60" s="95"/>
      <c r="AQ60" s="178" t="str">
        <f t="shared" si="55"/>
        <v/>
      </c>
      <c r="AR60" s="95" t="str">
        <f t="shared" si="56"/>
        <v/>
      </c>
      <c r="AS60" s="436"/>
      <c r="AT60" s="95"/>
      <c r="AU60" s="95"/>
      <c r="AV60" s="178" t="str">
        <f t="shared" si="57"/>
        <v/>
      </c>
      <c r="AW60" s="95" t="str">
        <f t="shared" si="58"/>
        <v/>
      </c>
      <c r="AX60" s="436"/>
    </row>
    <row r="61" spans="2:50" hidden="1">
      <c r="B61" s="435"/>
      <c r="C61" s="95">
        <v>15</v>
      </c>
      <c r="D61" s="95"/>
      <c r="E61" s="95"/>
      <c r="F61" s="95"/>
      <c r="G61" s="95"/>
      <c r="H61" s="436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49"/>
      <c r="M61" s="154" t="str">
        <f t="shared" si="44"/>
        <v/>
      </c>
      <c r="N61" s="433"/>
      <c r="O61" s="433"/>
      <c r="P61" s="95"/>
      <c r="Q61" s="95"/>
      <c r="R61" s="178" t="str">
        <f t="shared" si="45"/>
        <v/>
      </c>
      <c r="S61" s="95" t="str">
        <f t="shared" si="46"/>
        <v/>
      </c>
      <c r="T61" s="436"/>
      <c r="U61" s="95"/>
      <c r="V61" s="95"/>
      <c r="W61" s="178" t="str">
        <f t="shared" si="47"/>
        <v/>
      </c>
      <c r="X61" s="95" t="str">
        <f t="shared" si="48"/>
        <v/>
      </c>
      <c r="Y61" s="436"/>
      <c r="Z61" s="95"/>
      <c r="AA61" s="95"/>
      <c r="AB61" s="178" t="str">
        <f t="shared" si="49"/>
        <v/>
      </c>
      <c r="AC61" s="95" t="str">
        <f t="shared" si="50"/>
        <v/>
      </c>
      <c r="AD61" s="436"/>
      <c r="AE61" s="95"/>
      <c r="AF61" s="95"/>
      <c r="AG61" s="178" t="str">
        <f t="shared" si="51"/>
        <v/>
      </c>
      <c r="AH61" s="95" t="str">
        <f t="shared" si="52"/>
        <v/>
      </c>
      <c r="AI61" s="436"/>
      <c r="AJ61" s="95"/>
      <c r="AK61" s="95"/>
      <c r="AL61" s="178" t="str">
        <f t="shared" si="53"/>
        <v/>
      </c>
      <c r="AM61" s="95" t="str">
        <f t="shared" si="54"/>
        <v/>
      </c>
      <c r="AN61" s="436"/>
      <c r="AO61" s="95"/>
      <c r="AP61" s="95"/>
      <c r="AQ61" s="178" t="str">
        <f t="shared" si="55"/>
        <v/>
      </c>
      <c r="AR61" s="95" t="str">
        <f t="shared" si="56"/>
        <v/>
      </c>
      <c r="AS61" s="436"/>
      <c r="AT61" s="95"/>
      <c r="AU61" s="95"/>
      <c r="AV61" s="178" t="str">
        <f t="shared" si="57"/>
        <v/>
      </c>
      <c r="AW61" s="95" t="str">
        <f t="shared" si="58"/>
        <v/>
      </c>
      <c r="AX61" s="436"/>
    </row>
    <row r="62" spans="2:50" ht="15.75" hidden="1">
      <c r="B62" s="443" t="s">
        <v>167</v>
      </c>
      <c r="C62" s="444"/>
      <c r="D62" s="444"/>
      <c r="E62" s="444"/>
      <c r="F62" s="444"/>
      <c r="G62" s="444"/>
      <c r="H62" s="444"/>
      <c r="I62" s="151"/>
      <c r="J62" s="151"/>
      <c r="K62" s="151"/>
      <c r="L62" s="151"/>
      <c r="M62" s="151"/>
      <c r="N62" s="433" t="s">
        <v>159</v>
      </c>
      <c r="O62" s="446" t="s">
        <v>106</v>
      </c>
      <c r="P62" s="448">
        <v>45888</v>
      </c>
      <c r="Q62" s="435"/>
      <c r="R62" s="435"/>
      <c r="S62" s="435"/>
      <c r="T62" s="435"/>
      <c r="U62" s="448">
        <v>45889</v>
      </c>
      <c r="V62" s="435"/>
      <c r="W62" s="435"/>
      <c r="X62" s="435"/>
      <c r="Y62" s="435"/>
      <c r="Z62" s="448">
        <v>45890</v>
      </c>
      <c r="AA62" s="435"/>
      <c r="AB62" s="435"/>
      <c r="AC62" s="435"/>
      <c r="AD62" s="435"/>
      <c r="AE62" s="448">
        <v>45891</v>
      </c>
      <c r="AF62" s="435"/>
      <c r="AG62" s="435"/>
      <c r="AH62" s="435"/>
      <c r="AI62" s="435"/>
      <c r="AJ62" s="448">
        <v>45892</v>
      </c>
      <c r="AK62" s="435"/>
      <c r="AL62" s="435"/>
      <c r="AM62" s="435"/>
      <c r="AN62" s="435"/>
      <c r="AO62" s="448">
        <v>45893</v>
      </c>
      <c r="AP62" s="435"/>
      <c r="AQ62" s="435"/>
      <c r="AR62" s="435"/>
      <c r="AS62" s="435"/>
      <c r="AT62" s="448">
        <v>45894</v>
      </c>
      <c r="AU62" s="435"/>
      <c r="AV62" s="435"/>
      <c r="AW62" s="435"/>
      <c r="AX62" s="435"/>
    </row>
    <row r="63" spans="2:50" ht="15.75" hidden="1">
      <c r="B63" s="445"/>
      <c r="C63" s="445"/>
      <c r="D63" s="445"/>
      <c r="E63" s="445"/>
      <c r="F63" s="445"/>
      <c r="G63" s="445"/>
      <c r="H63" s="445"/>
      <c r="I63" s="151"/>
      <c r="J63" s="151"/>
      <c r="K63" s="151"/>
      <c r="L63" s="151"/>
      <c r="M63" s="151"/>
      <c r="N63" s="433"/>
      <c r="O63" s="447"/>
      <c r="P63" s="448" t="s">
        <v>120</v>
      </c>
      <c r="Q63" s="435"/>
      <c r="R63" s="435"/>
      <c r="S63" s="435"/>
      <c r="T63" s="435"/>
      <c r="U63" s="448" t="s">
        <v>114</v>
      </c>
      <c r="V63" s="435"/>
      <c r="W63" s="435"/>
      <c r="X63" s="435"/>
      <c r="Y63" s="435"/>
      <c r="Z63" s="448" t="s">
        <v>115</v>
      </c>
      <c r="AA63" s="435"/>
      <c r="AB63" s="435"/>
      <c r="AC63" s="435"/>
      <c r="AD63" s="435"/>
      <c r="AE63" s="448" t="s">
        <v>116</v>
      </c>
      <c r="AF63" s="435"/>
      <c r="AG63" s="435"/>
      <c r="AH63" s="435"/>
      <c r="AI63" s="435"/>
      <c r="AJ63" s="448" t="s">
        <v>117</v>
      </c>
      <c r="AK63" s="435"/>
      <c r="AL63" s="435"/>
      <c r="AM63" s="435"/>
      <c r="AN63" s="435"/>
      <c r="AO63" s="448" t="s">
        <v>118</v>
      </c>
      <c r="AP63" s="435"/>
      <c r="AQ63" s="435"/>
      <c r="AR63" s="435"/>
      <c r="AS63" s="435"/>
      <c r="AT63" s="448" t="s">
        <v>119</v>
      </c>
      <c r="AU63" s="435"/>
      <c r="AV63" s="435"/>
      <c r="AW63" s="435"/>
      <c r="AX63" s="435"/>
    </row>
    <row r="64" spans="2:50" hidden="1">
      <c r="B64" s="433" t="s">
        <v>155</v>
      </c>
      <c r="C64" s="433" t="s">
        <v>147</v>
      </c>
      <c r="D64" s="433"/>
      <c r="E64" s="433" t="s">
        <v>149</v>
      </c>
      <c r="F64" s="433"/>
      <c r="G64" s="433"/>
      <c r="H64" s="440" t="s">
        <v>156</v>
      </c>
      <c r="I64" s="434" t="s">
        <v>225</v>
      </c>
      <c r="J64" s="434"/>
      <c r="K64" s="434"/>
      <c r="L64" s="434" t="s">
        <v>156</v>
      </c>
      <c r="M64" s="434" t="s">
        <v>168</v>
      </c>
      <c r="N64" s="433"/>
      <c r="O64" s="433" t="s">
        <v>158</v>
      </c>
      <c r="P64" s="430" t="s">
        <v>152</v>
      </c>
      <c r="Q64" s="431"/>
      <c r="R64" s="431"/>
      <c r="S64" s="432"/>
      <c r="T64" s="433" t="s">
        <v>156</v>
      </c>
      <c r="U64" s="430" t="s">
        <v>152</v>
      </c>
      <c r="V64" s="431"/>
      <c r="W64" s="431"/>
      <c r="X64" s="432"/>
      <c r="Y64" s="433" t="s">
        <v>156</v>
      </c>
      <c r="Z64" s="430" t="s">
        <v>152</v>
      </c>
      <c r="AA64" s="431"/>
      <c r="AB64" s="431"/>
      <c r="AC64" s="432"/>
      <c r="AD64" s="433" t="s">
        <v>156</v>
      </c>
      <c r="AE64" s="430" t="s">
        <v>152</v>
      </c>
      <c r="AF64" s="431"/>
      <c r="AG64" s="431"/>
      <c r="AH64" s="432"/>
      <c r="AI64" s="433" t="s">
        <v>156</v>
      </c>
      <c r="AJ64" s="430" t="s">
        <v>152</v>
      </c>
      <c r="AK64" s="431"/>
      <c r="AL64" s="431"/>
      <c r="AM64" s="432"/>
      <c r="AN64" s="433" t="s">
        <v>156</v>
      </c>
      <c r="AO64" s="430" t="s">
        <v>152</v>
      </c>
      <c r="AP64" s="431"/>
      <c r="AQ64" s="431"/>
      <c r="AR64" s="432"/>
      <c r="AS64" s="433" t="s">
        <v>156</v>
      </c>
      <c r="AT64" s="430" t="s">
        <v>152</v>
      </c>
      <c r="AU64" s="431"/>
      <c r="AV64" s="431"/>
      <c r="AW64" s="432"/>
      <c r="AX64" s="433" t="s">
        <v>156</v>
      </c>
    </row>
    <row r="65" spans="2:50" hidden="1">
      <c r="B65" s="433"/>
      <c r="C65" s="433"/>
      <c r="D65" s="433"/>
      <c r="E65" s="433" t="s">
        <v>148</v>
      </c>
      <c r="F65" s="433"/>
      <c r="G65" s="433"/>
      <c r="H65" s="441"/>
      <c r="I65" s="434" t="s">
        <v>148</v>
      </c>
      <c r="J65" s="434"/>
      <c r="K65" s="434"/>
      <c r="L65" s="434"/>
      <c r="M65" s="434"/>
      <c r="N65" s="433"/>
      <c r="O65" s="433"/>
      <c r="P65" s="430" t="s">
        <v>153</v>
      </c>
      <c r="Q65" s="431"/>
      <c r="R65" s="431"/>
      <c r="S65" s="432"/>
      <c r="T65" s="433"/>
      <c r="U65" s="430" t="s">
        <v>153</v>
      </c>
      <c r="V65" s="431"/>
      <c r="W65" s="431"/>
      <c r="X65" s="432"/>
      <c r="Y65" s="433"/>
      <c r="Z65" s="430" t="s">
        <v>153</v>
      </c>
      <c r="AA65" s="431"/>
      <c r="AB65" s="431"/>
      <c r="AC65" s="432"/>
      <c r="AD65" s="433"/>
      <c r="AE65" s="430" t="s">
        <v>153</v>
      </c>
      <c r="AF65" s="431"/>
      <c r="AG65" s="431"/>
      <c r="AH65" s="432"/>
      <c r="AI65" s="433"/>
      <c r="AJ65" s="430" t="s">
        <v>153</v>
      </c>
      <c r="AK65" s="431"/>
      <c r="AL65" s="431"/>
      <c r="AM65" s="432"/>
      <c r="AN65" s="433"/>
      <c r="AO65" s="430" t="s">
        <v>153</v>
      </c>
      <c r="AP65" s="431"/>
      <c r="AQ65" s="431"/>
      <c r="AR65" s="432"/>
      <c r="AS65" s="433"/>
      <c r="AT65" s="430" t="s">
        <v>153</v>
      </c>
      <c r="AU65" s="431"/>
      <c r="AV65" s="431"/>
      <c r="AW65" s="432"/>
      <c r="AX65" s="433"/>
    </row>
    <row r="66" spans="2:50" hidden="1">
      <c r="B66" s="433"/>
      <c r="C66" s="433"/>
      <c r="D66" s="433"/>
      <c r="E66" s="94" t="s">
        <v>150</v>
      </c>
      <c r="F66" s="94" t="s">
        <v>151</v>
      </c>
      <c r="G66" s="94" t="s">
        <v>154</v>
      </c>
      <c r="H66" s="442"/>
      <c r="I66" s="153" t="s">
        <v>150</v>
      </c>
      <c r="J66" s="153" t="s">
        <v>151</v>
      </c>
      <c r="K66" s="153" t="s">
        <v>154</v>
      </c>
      <c r="L66" s="434"/>
      <c r="M66" s="434"/>
      <c r="N66" s="433"/>
      <c r="O66" s="433"/>
      <c r="P66" s="94" t="s">
        <v>150</v>
      </c>
      <c r="Q66" s="94" t="s">
        <v>151</v>
      </c>
      <c r="R66" s="94" t="s">
        <v>154</v>
      </c>
      <c r="S66" s="94" t="s">
        <v>168</v>
      </c>
      <c r="T66" s="433"/>
      <c r="U66" s="94" t="s">
        <v>150</v>
      </c>
      <c r="V66" s="94" t="s">
        <v>151</v>
      </c>
      <c r="W66" s="94" t="s">
        <v>154</v>
      </c>
      <c r="X66" s="94" t="s">
        <v>168</v>
      </c>
      <c r="Y66" s="433"/>
      <c r="Z66" s="94" t="s">
        <v>150</v>
      </c>
      <c r="AA66" s="94" t="s">
        <v>151</v>
      </c>
      <c r="AB66" s="94" t="s">
        <v>154</v>
      </c>
      <c r="AC66" s="94" t="s">
        <v>168</v>
      </c>
      <c r="AD66" s="433"/>
      <c r="AE66" s="94" t="s">
        <v>150</v>
      </c>
      <c r="AF66" s="94" t="s">
        <v>151</v>
      </c>
      <c r="AG66" s="94" t="s">
        <v>154</v>
      </c>
      <c r="AH66" s="94" t="s">
        <v>168</v>
      </c>
      <c r="AI66" s="433"/>
      <c r="AJ66" s="94" t="s">
        <v>150</v>
      </c>
      <c r="AK66" s="94" t="s">
        <v>151</v>
      </c>
      <c r="AL66" s="94" t="s">
        <v>154</v>
      </c>
      <c r="AM66" s="94" t="s">
        <v>168</v>
      </c>
      <c r="AN66" s="433"/>
      <c r="AO66" s="94" t="s">
        <v>150</v>
      </c>
      <c r="AP66" s="94" t="s">
        <v>151</v>
      </c>
      <c r="AQ66" s="94" t="s">
        <v>154</v>
      </c>
      <c r="AR66" s="94" t="s">
        <v>168</v>
      </c>
      <c r="AS66" s="433"/>
      <c r="AT66" s="94" t="s">
        <v>150</v>
      </c>
      <c r="AU66" s="94" t="s">
        <v>151</v>
      </c>
      <c r="AV66" s="94" t="s">
        <v>154</v>
      </c>
      <c r="AW66" s="94" t="s">
        <v>168</v>
      </c>
      <c r="AX66" s="433"/>
    </row>
    <row r="67" spans="2:50" hidden="1">
      <c r="B67" s="435" t="s">
        <v>236</v>
      </c>
      <c r="C67" s="95">
        <v>1</v>
      </c>
      <c r="D67" s="95" t="s">
        <v>454</v>
      </c>
      <c r="E67" s="95">
        <v>19</v>
      </c>
      <c r="F67" s="95">
        <v>1500</v>
      </c>
      <c r="G67" s="178">
        <f>F67/E67</f>
        <v>78.94736842105263</v>
      </c>
      <c r="H67" s="436">
        <f>AVERAGE(G67:G81)</f>
        <v>110.39803348239882</v>
      </c>
      <c r="I67" s="154">
        <f t="shared" ref="I67:I69" si="62">IFERROR(AVERAGE(P67,U67,Z67,AE67,AJ67,AO67,AT67),"")</f>
        <v>19</v>
      </c>
      <c r="J67" s="154">
        <f t="shared" ref="J67:J69" si="63">IFERROR(AVERAGE(Q67,V67,AA67,AF67,AK67,AP67,AU67),"")</f>
        <v>1394.326774257215</v>
      </c>
      <c r="K67" s="155">
        <f t="shared" ref="K67:K69" si="64">IFERROR(AVERAGE(R67,W67,AB67,AG67,AL67,AQ67,AV67),"")</f>
        <v>73.385619697748169</v>
      </c>
      <c r="L67" s="449">
        <f>IFERROR(AVERAGE(K67:K81),"-")</f>
        <v>102.62351465621708</v>
      </c>
      <c r="M67" s="154">
        <f>IFERROR(RANK(K67, K$67:K$81),"")</f>
        <v>6</v>
      </c>
      <c r="N67" s="433"/>
      <c r="O67" s="433"/>
      <c r="P67" s="152">
        <v>19</v>
      </c>
      <c r="Q67" s="152">
        <v>1392.8155339805826</v>
      </c>
      <c r="R67" s="178">
        <f>IFERROR(Q67/P67,"")</f>
        <v>73.306080735820132</v>
      </c>
      <c r="S67" s="95">
        <f>IFERROR(RANK(R67, R$67:R$81),"")</f>
        <v>5</v>
      </c>
      <c r="T67" s="436">
        <f>AVERAGE(R67:R81)</f>
        <v>102.6991024656606</v>
      </c>
      <c r="U67" s="152">
        <v>19</v>
      </c>
      <c r="V67" s="152">
        <v>1392.9186602870811</v>
      </c>
      <c r="W67" s="178">
        <f>IFERROR(V67/U67,"")</f>
        <v>73.311508436162171</v>
      </c>
      <c r="X67" s="95">
        <f>IFERROR(RANK(W67, W$67:W$81),"")</f>
        <v>5</v>
      </c>
      <c r="Y67" s="436">
        <f>AVERAGE(W67:W81)</f>
        <v>102.66473642343759</v>
      </c>
      <c r="Z67" s="152">
        <v>19</v>
      </c>
      <c r="AA67" s="152">
        <v>1397.4489795918373</v>
      </c>
      <c r="AB67" s="178">
        <f>IFERROR(AA67/Z67,"")</f>
        <v>73.549946294307233</v>
      </c>
      <c r="AC67" s="95">
        <f>IFERROR(RANK(AB67, AB$67:AB$81),"")</f>
        <v>6</v>
      </c>
      <c r="AD67" s="436">
        <f>AVERAGE(AB67:AB81)</f>
        <v>102.67414946991278</v>
      </c>
      <c r="AE67" s="152">
        <v>19</v>
      </c>
      <c r="AF67" s="152">
        <v>1387.9518072289159</v>
      </c>
      <c r="AG67" s="178">
        <f>IFERROR(AF67/AE67,"")</f>
        <v>73.050095117311358</v>
      </c>
      <c r="AH67" s="95">
        <f>IFERROR(RANK(AG67, AG$67:AG$81),"")</f>
        <v>6</v>
      </c>
      <c r="AI67" s="436">
        <f>AVERAGE(AG67:AG81)</f>
        <v>102.56449153505956</v>
      </c>
      <c r="AJ67" s="152">
        <v>19</v>
      </c>
      <c r="AK67" s="152">
        <v>1393.373493975904</v>
      </c>
      <c r="AL67" s="178">
        <f>IFERROR(AK67/AJ67,"")</f>
        <v>73.335447051363374</v>
      </c>
      <c r="AM67" s="95">
        <f>IFERROR(RANK(AL67, AL$67:AL$81),"")</f>
        <v>6</v>
      </c>
      <c r="AN67" s="436">
        <f>AVERAGE(AL67:AL81)</f>
        <v>102.61257981315676</v>
      </c>
      <c r="AO67" s="152">
        <v>19</v>
      </c>
      <c r="AP67" s="152">
        <v>1394.7711927981995</v>
      </c>
      <c r="AQ67" s="178">
        <f>IFERROR(AP67/AO67,"")</f>
        <v>73.409010147273662</v>
      </c>
      <c r="AR67" s="95">
        <f>IFERROR(RANK(AQ67, AQ$67:AQ$81),"")</f>
        <v>5</v>
      </c>
      <c r="AS67" s="436">
        <f>AVERAGE(AQ67:AQ81)</f>
        <v>102.58129360080947</v>
      </c>
      <c r="AT67" s="152">
        <v>19</v>
      </c>
      <c r="AU67" s="152">
        <v>1401.0077519379843</v>
      </c>
      <c r="AV67" s="178">
        <f>IFERROR(AU67/AT67,"")</f>
        <v>73.737250101999166</v>
      </c>
      <c r="AW67" s="95">
        <f>IFERROR(RANK(AV67, AV$67:AV$81),"")</f>
        <v>5</v>
      </c>
      <c r="AX67" s="436">
        <f>AVERAGE(AV67:AV81)</f>
        <v>102.56824928548276</v>
      </c>
    </row>
    <row r="68" spans="2:50" hidden="1">
      <c r="B68" s="435"/>
      <c r="C68" s="95">
        <v>2</v>
      </c>
      <c r="D68" s="95" t="s">
        <v>455</v>
      </c>
      <c r="E68" s="95">
        <v>17</v>
      </c>
      <c r="F68" s="95">
        <v>1500</v>
      </c>
      <c r="G68" s="178">
        <f t="shared" ref="G68:G72" si="65">F68/E68</f>
        <v>88.235294117647058</v>
      </c>
      <c r="H68" s="436"/>
      <c r="I68" s="154">
        <f t="shared" si="62"/>
        <v>17</v>
      </c>
      <c r="J68" s="154">
        <f t="shared" si="63"/>
        <v>1395.5242440215095</v>
      </c>
      <c r="K68" s="155">
        <f t="shared" si="64"/>
        <v>82.089661413029972</v>
      </c>
      <c r="L68" s="449"/>
      <c r="M68" s="154">
        <f t="shared" ref="M68:M81" si="66">IFERROR(RANK(K68, K$67:K$81),"")</f>
        <v>4</v>
      </c>
      <c r="N68" s="433"/>
      <c r="O68" s="433"/>
      <c r="P68" s="152">
        <v>17</v>
      </c>
      <c r="Q68" s="152">
        <v>1394.5258620689654</v>
      </c>
      <c r="R68" s="178">
        <f t="shared" ref="R68:R81" si="67">IFERROR(Q68/P68,"")</f>
        <v>82.030933062880308</v>
      </c>
      <c r="S68" s="95">
        <f t="shared" ref="S68:S81" si="68">IFERROR(RANK(R68, R$67:R$81),"")</f>
        <v>4</v>
      </c>
      <c r="T68" s="436"/>
      <c r="U68" s="152">
        <v>17</v>
      </c>
      <c r="V68" s="152">
        <v>1397.09939148073</v>
      </c>
      <c r="W68" s="178">
        <f t="shared" ref="W68:W81" si="69">IFERROR(V68/U68,"")</f>
        <v>82.182317145925296</v>
      </c>
      <c r="X68" s="95">
        <f t="shared" ref="X68:X81" si="70">IFERROR(RANK(W68, W$67:W$81),"")</f>
        <v>4</v>
      </c>
      <c r="Y68" s="436"/>
      <c r="Z68" s="152">
        <v>17</v>
      </c>
      <c r="AA68" s="152">
        <v>1400.0636074511585</v>
      </c>
      <c r="AB68" s="178">
        <f t="shared" ref="AB68:AB81" si="71">IFERROR(AA68/Z68,"")</f>
        <v>82.356682791244623</v>
      </c>
      <c r="AC68" s="95">
        <f t="shared" ref="AC68:AC81" si="72">IFERROR(RANK(AB68, AB$67:AB$81),"")</f>
        <v>4</v>
      </c>
      <c r="AD68" s="436"/>
      <c r="AE68" s="152">
        <v>17</v>
      </c>
      <c r="AF68" s="152">
        <v>1393.6363636363633</v>
      </c>
      <c r="AG68" s="178">
        <f t="shared" ref="AG68:AG81" si="73">IFERROR(AF68/AE68,"")</f>
        <v>81.978609625668426</v>
      </c>
      <c r="AH68" s="95">
        <f t="shared" ref="AH68:AH81" si="74">IFERROR(RANK(AG68, AG$67:AG$81),"")</f>
        <v>4</v>
      </c>
      <c r="AI68" s="436"/>
      <c r="AJ68" s="152">
        <v>17</v>
      </c>
      <c r="AK68" s="152">
        <v>1391.6814159292037</v>
      </c>
      <c r="AL68" s="178">
        <f t="shared" ref="AL68:AL81" si="75">IFERROR(AK68/AJ68,"")</f>
        <v>81.863612701717869</v>
      </c>
      <c r="AM68" s="95">
        <f t="shared" ref="AM68:AM81" si="76">IFERROR(RANK(AL68, AL$67:AL$81),"")</f>
        <v>4</v>
      </c>
      <c r="AN68" s="436"/>
      <c r="AO68" s="152">
        <v>17</v>
      </c>
      <c r="AP68" s="152">
        <v>1395.2863589031585</v>
      </c>
      <c r="AQ68" s="178">
        <f t="shared" ref="AQ68:AQ81" si="77">IFERROR(AP68/AO68,"")</f>
        <v>82.075668170774037</v>
      </c>
      <c r="AR68" s="95">
        <f t="shared" ref="AR68:AR81" si="78">IFERROR(RANK(AQ68, AQ$67:AQ$81),"")</f>
        <v>4</v>
      </c>
      <c r="AS68" s="436"/>
      <c r="AT68" s="152">
        <v>17</v>
      </c>
      <c r="AU68" s="152">
        <v>1396.3767086809871</v>
      </c>
      <c r="AV68" s="178">
        <f t="shared" ref="AV68:AV81" si="79">IFERROR(AU68/AT68,"")</f>
        <v>82.139806392999247</v>
      </c>
      <c r="AW68" s="95">
        <f t="shared" ref="AW68:AW81" si="80">IFERROR(RANK(AV68, AV$67:AV$81),"")</f>
        <v>4</v>
      </c>
      <c r="AX68" s="436"/>
    </row>
    <row r="69" spans="2:50" hidden="1">
      <c r="B69" s="435"/>
      <c r="C69" s="95">
        <v>3</v>
      </c>
      <c r="D69" s="95" t="s">
        <v>456</v>
      </c>
      <c r="E69" s="95">
        <v>19</v>
      </c>
      <c r="F69" s="95">
        <v>1500</v>
      </c>
      <c r="G69" s="178">
        <f t="shared" si="65"/>
        <v>78.94736842105263</v>
      </c>
      <c r="H69" s="436"/>
      <c r="I69" s="154">
        <f t="shared" si="62"/>
        <v>19</v>
      </c>
      <c r="J69" s="154">
        <f t="shared" si="63"/>
        <v>1394.9009378190769</v>
      </c>
      <c r="K69" s="155">
        <f t="shared" si="64"/>
        <v>73.415838832582978</v>
      </c>
      <c r="L69" s="449"/>
      <c r="M69" s="154">
        <f t="shared" si="66"/>
        <v>5</v>
      </c>
      <c r="N69" s="433"/>
      <c r="O69" s="433"/>
      <c r="P69" s="152">
        <v>19</v>
      </c>
      <c r="Q69" s="152">
        <v>1392.2155688622756</v>
      </c>
      <c r="R69" s="178">
        <f t="shared" si="67"/>
        <v>73.274503624330293</v>
      </c>
      <c r="S69" s="95">
        <f t="shared" si="68"/>
        <v>6</v>
      </c>
      <c r="T69" s="436"/>
      <c r="U69" s="152">
        <v>19</v>
      </c>
      <c r="V69" s="152">
        <v>1392.4260355029583</v>
      </c>
      <c r="W69" s="178">
        <f t="shared" si="69"/>
        <v>73.285580815945167</v>
      </c>
      <c r="X69" s="95">
        <f t="shared" si="70"/>
        <v>6</v>
      </c>
      <c r="Y69" s="436"/>
      <c r="Z69" s="152">
        <v>19</v>
      </c>
      <c r="AA69" s="152">
        <v>1398.1481481481483</v>
      </c>
      <c r="AB69" s="178">
        <f t="shared" si="71"/>
        <v>73.586744639376221</v>
      </c>
      <c r="AC69" s="95">
        <f t="shared" si="72"/>
        <v>5</v>
      </c>
      <c r="AD69" s="436"/>
      <c r="AE69" s="152">
        <v>19</v>
      </c>
      <c r="AF69" s="152">
        <v>1390.5882352941176</v>
      </c>
      <c r="AG69" s="178">
        <f t="shared" si="73"/>
        <v>73.188854489164086</v>
      </c>
      <c r="AH69" s="95">
        <f t="shared" si="74"/>
        <v>5</v>
      </c>
      <c r="AI69" s="436"/>
      <c r="AJ69" s="152">
        <v>19</v>
      </c>
      <c r="AK69" s="152">
        <v>1398.1690140845074</v>
      </c>
      <c r="AL69" s="178">
        <f t="shared" si="75"/>
        <v>73.587842846553016</v>
      </c>
      <c r="AM69" s="95">
        <f t="shared" si="76"/>
        <v>5</v>
      </c>
      <c r="AN69" s="436"/>
      <c r="AO69" s="152">
        <v>19</v>
      </c>
      <c r="AP69" s="152">
        <v>1394.4262295081967</v>
      </c>
      <c r="AQ69" s="178">
        <f t="shared" si="77"/>
        <v>73.390854184641924</v>
      </c>
      <c r="AR69" s="95">
        <f t="shared" si="78"/>
        <v>6</v>
      </c>
      <c r="AS69" s="436"/>
      <c r="AT69" s="152">
        <v>19</v>
      </c>
      <c r="AU69" s="152">
        <v>1398.3333333333335</v>
      </c>
      <c r="AV69" s="178">
        <f t="shared" si="79"/>
        <v>73.596491228070178</v>
      </c>
      <c r="AW69" s="95">
        <f t="shared" si="80"/>
        <v>6</v>
      </c>
      <c r="AX69" s="436"/>
    </row>
    <row r="70" spans="2:50" hidden="1">
      <c r="B70" s="435"/>
      <c r="C70" s="95">
        <v>4</v>
      </c>
      <c r="D70" s="95" t="s">
        <v>458</v>
      </c>
      <c r="E70" s="95">
        <v>17</v>
      </c>
      <c r="F70" s="95">
        <v>2000</v>
      </c>
      <c r="G70" s="178">
        <f t="shared" si="65"/>
        <v>117.64705882352941</v>
      </c>
      <c r="H70" s="436"/>
      <c r="I70" s="154">
        <f>IFERROR(AVERAGE(P70,U70,Z70,AE70,AJ70,AO70,AT70),"")</f>
        <v>17</v>
      </c>
      <c r="J70" s="154">
        <f>IFERROR(AVERAGE(Q70,V70,AA70,AF70,AK70,AP70,AU70),"")</f>
        <v>1859.3092955595143</v>
      </c>
      <c r="K70" s="155">
        <f>IFERROR(AVERAGE(R70,W70,AB70,AG70,AL70,AQ70,AV70),"")</f>
        <v>109.37113503291262</v>
      </c>
      <c r="L70" s="449"/>
      <c r="M70" s="154">
        <f t="shared" si="66"/>
        <v>2</v>
      </c>
      <c r="N70" s="433"/>
      <c r="O70" s="433"/>
      <c r="P70" s="152">
        <v>17</v>
      </c>
      <c r="Q70" s="152">
        <v>1865.8252427184461</v>
      </c>
      <c r="R70" s="178">
        <f t="shared" si="67"/>
        <v>109.75442604226154</v>
      </c>
      <c r="S70" s="95">
        <f t="shared" si="68"/>
        <v>2</v>
      </c>
      <c r="T70" s="436"/>
      <c r="U70" s="152">
        <v>17</v>
      </c>
      <c r="V70" s="152">
        <v>1861.1320754716976</v>
      </c>
      <c r="W70" s="178">
        <f t="shared" si="69"/>
        <v>109.4783573806881</v>
      </c>
      <c r="X70" s="95">
        <f t="shared" si="70"/>
        <v>2</v>
      </c>
      <c r="Y70" s="436"/>
      <c r="Z70" s="152">
        <v>17</v>
      </c>
      <c r="AA70" s="152">
        <v>1856.9696969696975</v>
      </c>
      <c r="AB70" s="178">
        <f t="shared" si="71"/>
        <v>109.23351158645279</v>
      </c>
      <c r="AC70" s="95">
        <f t="shared" si="72"/>
        <v>2</v>
      </c>
      <c r="AD70" s="436"/>
      <c r="AE70" s="152">
        <v>17</v>
      </c>
      <c r="AF70" s="152">
        <v>1862.9629629629624</v>
      </c>
      <c r="AG70" s="178">
        <f t="shared" si="73"/>
        <v>109.58605664488014</v>
      </c>
      <c r="AH70" s="95">
        <f t="shared" si="74"/>
        <v>2</v>
      </c>
      <c r="AI70" s="436"/>
      <c r="AJ70" s="152">
        <v>17</v>
      </c>
      <c r="AK70" s="152">
        <v>1855.662650602409</v>
      </c>
      <c r="AL70" s="178">
        <f t="shared" si="75"/>
        <v>109.15662650602405</v>
      </c>
      <c r="AM70" s="95">
        <f t="shared" si="76"/>
        <v>2</v>
      </c>
      <c r="AN70" s="436"/>
      <c r="AO70" s="152">
        <v>17</v>
      </c>
      <c r="AP70" s="152">
        <v>1853.1578947368421</v>
      </c>
      <c r="AQ70" s="178">
        <f t="shared" si="77"/>
        <v>109.0092879256966</v>
      </c>
      <c r="AR70" s="95">
        <f t="shared" si="78"/>
        <v>2</v>
      </c>
      <c r="AS70" s="436"/>
      <c r="AT70" s="152">
        <v>17</v>
      </c>
      <c r="AU70" s="152">
        <v>1859.4545454545453</v>
      </c>
      <c r="AV70" s="178">
        <f t="shared" si="79"/>
        <v>109.37967914438502</v>
      </c>
      <c r="AW70" s="95">
        <f t="shared" si="80"/>
        <v>2</v>
      </c>
      <c r="AX70" s="436"/>
    </row>
    <row r="71" spans="2:50" hidden="1">
      <c r="B71" s="435"/>
      <c r="C71" s="95">
        <v>5</v>
      </c>
      <c r="D71" s="95" t="s">
        <v>459</v>
      </c>
      <c r="E71" s="95">
        <v>18</v>
      </c>
      <c r="F71" s="95">
        <v>2000</v>
      </c>
      <c r="G71" s="178">
        <f t="shared" si="65"/>
        <v>111.11111111111111</v>
      </c>
      <c r="H71" s="436"/>
      <c r="I71" s="154">
        <f t="shared" ref="I71:I81" si="81">IFERROR(AVERAGE(P71,U71,Z71,AE71,AJ71,AO71,AT71),"")</f>
        <v>18</v>
      </c>
      <c r="J71" s="154">
        <f t="shared" ref="J71:J81" si="82">IFERROR(AVERAGE(Q71,V71,AA71,AF71,AK71,AP71,AU71),"")</f>
        <v>1861.7940353280196</v>
      </c>
      <c r="K71" s="155">
        <f t="shared" ref="K71:K81" si="83">IFERROR(AVERAGE(R71,W71,AB71,AG71,AL71,AQ71,AV71),"")</f>
        <v>103.43300196266776</v>
      </c>
      <c r="L71" s="449"/>
      <c r="M71" s="154">
        <f t="shared" si="66"/>
        <v>3</v>
      </c>
      <c r="N71" s="433"/>
      <c r="O71" s="433"/>
      <c r="P71" s="152">
        <v>18</v>
      </c>
      <c r="Q71" s="152">
        <v>1863.8181818181815</v>
      </c>
      <c r="R71" s="178">
        <f t="shared" si="67"/>
        <v>103.54545454545453</v>
      </c>
      <c r="S71" s="95">
        <f t="shared" si="68"/>
        <v>3</v>
      </c>
      <c r="T71" s="436"/>
      <c r="U71" s="152">
        <v>18</v>
      </c>
      <c r="V71" s="152">
        <v>1863.2142857142856</v>
      </c>
      <c r="W71" s="178">
        <f t="shared" si="69"/>
        <v>103.51190476190476</v>
      </c>
      <c r="X71" s="95">
        <f t="shared" si="70"/>
        <v>3</v>
      </c>
      <c r="Y71" s="436"/>
      <c r="Z71" s="152">
        <v>18</v>
      </c>
      <c r="AA71" s="152">
        <v>1865.6603773584902</v>
      </c>
      <c r="AB71" s="178">
        <f t="shared" si="71"/>
        <v>103.64779874213835</v>
      </c>
      <c r="AC71" s="95">
        <f t="shared" si="72"/>
        <v>3</v>
      </c>
      <c r="AD71" s="436"/>
      <c r="AE71" s="152">
        <v>18</v>
      </c>
      <c r="AF71" s="152">
        <v>1860</v>
      </c>
      <c r="AG71" s="178">
        <f t="shared" si="73"/>
        <v>103.33333333333333</v>
      </c>
      <c r="AH71" s="95">
        <f t="shared" si="74"/>
        <v>3</v>
      </c>
      <c r="AI71" s="436"/>
      <c r="AJ71" s="152">
        <v>18</v>
      </c>
      <c r="AK71" s="152">
        <v>1863.1914893617025</v>
      </c>
      <c r="AL71" s="178">
        <f t="shared" si="75"/>
        <v>103.51063829787236</v>
      </c>
      <c r="AM71" s="95">
        <f t="shared" si="76"/>
        <v>3</v>
      </c>
      <c r="AN71" s="436"/>
      <c r="AO71" s="152">
        <v>18</v>
      </c>
      <c r="AP71" s="152">
        <v>1864.5000000000005</v>
      </c>
      <c r="AQ71" s="178">
        <f t="shared" si="77"/>
        <v>103.58333333333336</v>
      </c>
      <c r="AR71" s="95">
        <f t="shared" si="78"/>
        <v>3</v>
      </c>
      <c r="AS71" s="436"/>
      <c r="AT71" s="152">
        <v>18</v>
      </c>
      <c r="AU71" s="152">
        <v>1852.1739130434785</v>
      </c>
      <c r="AV71" s="178">
        <f t="shared" si="79"/>
        <v>102.89855072463769</v>
      </c>
      <c r="AW71" s="95">
        <f t="shared" si="80"/>
        <v>3</v>
      </c>
      <c r="AX71" s="436"/>
    </row>
    <row r="72" spans="2:50" hidden="1">
      <c r="B72" s="435"/>
      <c r="C72" s="95">
        <v>6</v>
      </c>
      <c r="D72" s="95" t="s">
        <v>427</v>
      </c>
      <c r="E72" s="95">
        <v>8</v>
      </c>
      <c r="F72" s="95">
        <v>1500</v>
      </c>
      <c r="G72" s="178">
        <f t="shared" si="65"/>
        <v>187.5</v>
      </c>
      <c r="H72" s="436"/>
      <c r="I72" s="154">
        <f t="shared" si="81"/>
        <v>8</v>
      </c>
      <c r="J72" s="154">
        <f t="shared" si="82"/>
        <v>1392.3666479868878</v>
      </c>
      <c r="K72" s="155">
        <f t="shared" si="83"/>
        <v>174.04583099836097</v>
      </c>
      <c r="L72" s="449"/>
      <c r="M72" s="154">
        <f t="shared" si="66"/>
        <v>1</v>
      </c>
      <c r="N72" s="433"/>
      <c r="O72" s="433"/>
      <c r="P72" s="152">
        <v>8</v>
      </c>
      <c r="Q72" s="152">
        <v>1394.2657342657346</v>
      </c>
      <c r="R72" s="178">
        <f t="shared" si="67"/>
        <v>174.28321678321683</v>
      </c>
      <c r="S72" s="95">
        <f t="shared" si="68"/>
        <v>1</v>
      </c>
      <c r="T72" s="436"/>
      <c r="U72" s="152">
        <v>8</v>
      </c>
      <c r="V72" s="152">
        <v>1393.7500000000002</v>
      </c>
      <c r="W72" s="178">
        <f t="shared" si="69"/>
        <v>174.21875000000003</v>
      </c>
      <c r="X72" s="95">
        <f t="shared" si="70"/>
        <v>1</v>
      </c>
      <c r="Y72" s="436"/>
      <c r="Z72" s="152">
        <v>8</v>
      </c>
      <c r="AA72" s="152">
        <v>1389.3617021276598</v>
      </c>
      <c r="AB72" s="178">
        <f t="shared" si="71"/>
        <v>173.67021276595747</v>
      </c>
      <c r="AC72" s="95">
        <f t="shared" si="72"/>
        <v>1</v>
      </c>
      <c r="AD72" s="436"/>
      <c r="AE72" s="152">
        <v>8</v>
      </c>
      <c r="AF72" s="152">
        <v>1394.0000000000002</v>
      </c>
      <c r="AG72" s="178">
        <f t="shared" si="73"/>
        <v>174.25000000000003</v>
      </c>
      <c r="AH72" s="95">
        <f t="shared" si="74"/>
        <v>1</v>
      </c>
      <c r="AI72" s="436"/>
      <c r="AJ72" s="152">
        <v>8</v>
      </c>
      <c r="AK72" s="152">
        <v>1393.7704918032789</v>
      </c>
      <c r="AL72" s="178">
        <f t="shared" si="75"/>
        <v>174.22131147540986</v>
      </c>
      <c r="AM72" s="95">
        <f t="shared" si="76"/>
        <v>1</v>
      </c>
      <c r="AN72" s="436"/>
      <c r="AO72" s="152">
        <v>8</v>
      </c>
      <c r="AP72" s="152">
        <v>1392.1568627450979</v>
      </c>
      <c r="AQ72" s="178">
        <f t="shared" si="77"/>
        <v>174.01960784313724</v>
      </c>
      <c r="AR72" s="95">
        <f t="shared" si="78"/>
        <v>1</v>
      </c>
      <c r="AS72" s="436"/>
      <c r="AT72" s="152">
        <v>8</v>
      </c>
      <c r="AU72" s="152">
        <v>1389.2617449664426</v>
      </c>
      <c r="AV72" s="178">
        <f t="shared" si="79"/>
        <v>173.65771812080533</v>
      </c>
      <c r="AW72" s="95">
        <f t="shared" si="80"/>
        <v>1</v>
      </c>
      <c r="AX72" s="436"/>
    </row>
    <row r="73" spans="2:50" hidden="1">
      <c r="B73" s="435"/>
      <c r="C73" s="95">
        <v>7</v>
      </c>
      <c r="D73" s="95"/>
      <c r="E73" s="95"/>
      <c r="F73" s="95"/>
      <c r="G73" s="178"/>
      <c r="H73" s="436"/>
      <c r="I73" s="154" t="str">
        <f t="shared" si="81"/>
        <v/>
      </c>
      <c r="J73" s="154" t="str">
        <f t="shared" si="82"/>
        <v/>
      </c>
      <c r="K73" s="155" t="str">
        <f t="shared" si="83"/>
        <v/>
      </c>
      <c r="L73" s="449"/>
      <c r="M73" s="154" t="str">
        <f t="shared" si="66"/>
        <v/>
      </c>
      <c r="N73" s="433"/>
      <c r="O73" s="433"/>
      <c r="P73" s="152"/>
      <c r="Q73" s="152"/>
      <c r="R73" s="178" t="str">
        <f t="shared" si="67"/>
        <v/>
      </c>
      <c r="S73" s="95" t="str">
        <f t="shared" si="68"/>
        <v/>
      </c>
      <c r="T73" s="436"/>
      <c r="U73" s="152"/>
      <c r="V73" s="152"/>
      <c r="W73" s="178" t="str">
        <f t="shared" si="69"/>
        <v/>
      </c>
      <c r="X73" s="95" t="str">
        <f t="shared" si="70"/>
        <v/>
      </c>
      <c r="Y73" s="436"/>
      <c r="Z73" s="152"/>
      <c r="AA73" s="152"/>
      <c r="AB73" s="178" t="str">
        <f t="shared" si="71"/>
        <v/>
      </c>
      <c r="AC73" s="95" t="str">
        <f t="shared" si="72"/>
        <v/>
      </c>
      <c r="AD73" s="436"/>
      <c r="AE73" s="152"/>
      <c r="AF73" s="152"/>
      <c r="AG73" s="178" t="str">
        <f t="shared" si="73"/>
        <v/>
      </c>
      <c r="AH73" s="95" t="str">
        <f t="shared" si="74"/>
        <v/>
      </c>
      <c r="AI73" s="436"/>
      <c r="AJ73" s="152"/>
      <c r="AK73" s="152"/>
      <c r="AL73" s="178" t="str">
        <f t="shared" si="75"/>
        <v/>
      </c>
      <c r="AM73" s="95" t="str">
        <f t="shared" si="76"/>
        <v/>
      </c>
      <c r="AN73" s="436"/>
      <c r="AO73" s="152"/>
      <c r="AP73" s="152"/>
      <c r="AQ73" s="178" t="str">
        <f t="shared" si="77"/>
        <v/>
      </c>
      <c r="AR73" s="95" t="str">
        <f t="shared" si="78"/>
        <v/>
      </c>
      <c r="AS73" s="436"/>
      <c r="AT73" s="152"/>
      <c r="AU73" s="152"/>
      <c r="AV73" s="178" t="str">
        <f t="shared" si="79"/>
        <v/>
      </c>
      <c r="AW73" s="95" t="str">
        <f t="shared" si="80"/>
        <v/>
      </c>
      <c r="AX73" s="436"/>
    </row>
    <row r="74" spans="2:50" hidden="1">
      <c r="B74" s="435"/>
      <c r="C74" s="95">
        <v>8</v>
      </c>
      <c r="D74" s="95"/>
      <c r="E74" s="95"/>
      <c r="F74" s="95"/>
      <c r="G74" s="95"/>
      <c r="H74" s="436"/>
      <c r="I74" s="154" t="str">
        <f t="shared" si="81"/>
        <v/>
      </c>
      <c r="J74" s="154" t="str">
        <f t="shared" si="82"/>
        <v/>
      </c>
      <c r="K74" s="155" t="str">
        <f t="shared" si="83"/>
        <v/>
      </c>
      <c r="L74" s="449"/>
      <c r="M74" s="154" t="str">
        <f t="shared" si="66"/>
        <v/>
      </c>
      <c r="N74" s="433"/>
      <c r="O74" s="433"/>
      <c r="P74" s="152"/>
      <c r="Q74" s="152"/>
      <c r="R74" s="178" t="str">
        <f t="shared" si="67"/>
        <v/>
      </c>
      <c r="S74" s="95" t="str">
        <f t="shared" si="68"/>
        <v/>
      </c>
      <c r="T74" s="436"/>
      <c r="U74" s="152"/>
      <c r="V74" s="152"/>
      <c r="W74" s="178" t="str">
        <f t="shared" si="69"/>
        <v/>
      </c>
      <c r="X74" s="95" t="str">
        <f t="shared" si="70"/>
        <v/>
      </c>
      <c r="Y74" s="436"/>
      <c r="Z74" s="152"/>
      <c r="AA74" s="152"/>
      <c r="AB74" s="178" t="str">
        <f t="shared" si="71"/>
        <v/>
      </c>
      <c r="AC74" s="95" t="str">
        <f t="shared" si="72"/>
        <v/>
      </c>
      <c r="AD74" s="436"/>
      <c r="AE74" s="152"/>
      <c r="AF74" s="152"/>
      <c r="AG74" s="178" t="str">
        <f t="shared" si="73"/>
        <v/>
      </c>
      <c r="AH74" s="95" t="str">
        <f t="shared" si="74"/>
        <v/>
      </c>
      <c r="AI74" s="436"/>
      <c r="AJ74" s="152"/>
      <c r="AK74" s="152"/>
      <c r="AL74" s="178" t="str">
        <f t="shared" si="75"/>
        <v/>
      </c>
      <c r="AM74" s="95" t="str">
        <f t="shared" si="76"/>
        <v/>
      </c>
      <c r="AN74" s="436"/>
      <c r="AO74" s="152"/>
      <c r="AP74" s="152"/>
      <c r="AQ74" s="178" t="str">
        <f t="shared" si="77"/>
        <v/>
      </c>
      <c r="AR74" s="95" t="str">
        <f t="shared" si="78"/>
        <v/>
      </c>
      <c r="AS74" s="436"/>
      <c r="AT74" s="152"/>
      <c r="AU74" s="152"/>
      <c r="AV74" s="178" t="str">
        <f t="shared" si="79"/>
        <v/>
      </c>
      <c r="AW74" s="95" t="str">
        <f t="shared" si="80"/>
        <v/>
      </c>
      <c r="AX74" s="436"/>
    </row>
    <row r="75" spans="2:50" hidden="1">
      <c r="B75" s="435"/>
      <c r="C75" s="95">
        <v>9</v>
      </c>
      <c r="D75" s="95"/>
      <c r="E75" s="95"/>
      <c r="F75" s="95"/>
      <c r="G75" s="95"/>
      <c r="H75" s="436"/>
      <c r="I75" s="154" t="str">
        <f t="shared" si="81"/>
        <v/>
      </c>
      <c r="J75" s="154" t="str">
        <f t="shared" si="82"/>
        <v/>
      </c>
      <c r="K75" s="155" t="str">
        <f t="shared" si="83"/>
        <v/>
      </c>
      <c r="L75" s="449"/>
      <c r="M75" s="154" t="str">
        <f t="shared" si="66"/>
        <v/>
      </c>
      <c r="N75" s="433"/>
      <c r="O75" s="433"/>
      <c r="P75" s="152"/>
      <c r="Q75" s="152"/>
      <c r="R75" s="178" t="str">
        <f t="shared" si="67"/>
        <v/>
      </c>
      <c r="S75" s="95" t="str">
        <f t="shared" si="68"/>
        <v/>
      </c>
      <c r="T75" s="436"/>
      <c r="U75" s="152"/>
      <c r="V75" s="152"/>
      <c r="W75" s="178" t="str">
        <f t="shared" si="69"/>
        <v/>
      </c>
      <c r="X75" s="95" t="str">
        <f t="shared" si="70"/>
        <v/>
      </c>
      <c r="Y75" s="436"/>
      <c r="Z75" s="152"/>
      <c r="AA75" s="152"/>
      <c r="AB75" s="178" t="str">
        <f t="shared" si="71"/>
        <v/>
      </c>
      <c r="AC75" s="95" t="str">
        <f t="shared" si="72"/>
        <v/>
      </c>
      <c r="AD75" s="436"/>
      <c r="AE75" s="152"/>
      <c r="AF75" s="152"/>
      <c r="AG75" s="178" t="str">
        <f t="shared" si="73"/>
        <v/>
      </c>
      <c r="AH75" s="95" t="str">
        <f t="shared" si="74"/>
        <v/>
      </c>
      <c r="AI75" s="436"/>
      <c r="AJ75" s="152"/>
      <c r="AK75" s="152"/>
      <c r="AL75" s="178" t="str">
        <f t="shared" si="75"/>
        <v/>
      </c>
      <c r="AM75" s="95" t="str">
        <f t="shared" si="76"/>
        <v/>
      </c>
      <c r="AN75" s="436"/>
      <c r="AO75" s="152"/>
      <c r="AP75" s="152"/>
      <c r="AQ75" s="178" t="str">
        <f t="shared" si="77"/>
        <v/>
      </c>
      <c r="AR75" s="95" t="str">
        <f t="shared" si="78"/>
        <v/>
      </c>
      <c r="AS75" s="436"/>
      <c r="AT75" s="152"/>
      <c r="AU75" s="152"/>
      <c r="AV75" s="178" t="str">
        <f t="shared" si="79"/>
        <v/>
      </c>
      <c r="AW75" s="95" t="str">
        <f t="shared" si="80"/>
        <v/>
      </c>
      <c r="AX75" s="436"/>
    </row>
    <row r="76" spans="2:50" hidden="1">
      <c r="B76" s="435"/>
      <c r="C76" s="95">
        <v>10</v>
      </c>
      <c r="D76" s="95"/>
      <c r="E76" s="95"/>
      <c r="F76" s="95"/>
      <c r="G76" s="95"/>
      <c r="H76" s="436"/>
      <c r="I76" s="154" t="str">
        <f t="shared" si="81"/>
        <v/>
      </c>
      <c r="J76" s="154" t="str">
        <f t="shared" si="82"/>
        <v/>
      </c>
      <c r="K76" s="155" t="str">
        <f t="shared" si="83"/>
        <v/>
      </c>
      <c r="L76" s="449"/>
      <c r="M76" s="154" t="str">
        <f t="shared" si="66"/>
        <v/>
      </c>
      <c r="N76" s="433"/>
      <c r="O76" s="433"/>
      <c r="P76" s="152"/>
      <c r="Q76" s="152"/>
      <c r="R76" s="178" t="str">
        <f t="shared" si="67"/>
        <v/>
      </c>
      <c r="S76" s="95" t="str">
        <f t="shared" si="68"/>
        <v/>
      </c>
      <c r="T76" s="436"/>
      <c r="U76" s="152"/>
      <c r="V76" s="152"/>
      <c r="W76" s="178" t="str">
        <f t="shared" si="69"/>
        <v/>
      </c>
      <c r="X76" s="95" t="str">
        <f t="shared" si="70"/>
        <v/>
      </c>
      <c r="Y76" s="436"/>
      <c r="Z76" s="152"/>
      <c r="AA76" s="152"/>
      <c r="AB76" s="178" t="str">
        <f t="shared" si="71"/>
        <v/>
      </c>
      <c r="AC76" s="95" t="str">
        <f t="shared" si="72"/>
        <v/>
      </c>
      <c r="AD76" s="436"/>
      <c r="AE76" s="152"/>
      <c r="AF76" s="152"/>
      <c r="AG76" s="178" t="str">
        <f t="shared" si="73"/>
        <v/>
      </c>
      <c r="AH76" s="95" t="str">
        <f t="shared" si="74"/>
        <v/>
      </c>
      <c r="AI76" s="436"/>
      <c r="AJ76" s="152"/>
      <c r="AK76" s="152"/>
      <c r="AL76" s="178" t="str">
        <f t="shared" si="75"/>
        <v/>
      </c>
      <c r="AM76" s="95" t="str">
        <f t="shared" si="76"/>
        <v/>
      </c>
      <c r="AN76" s="436"/>
      <c r="AO76" s="152"/>
      <c r="AP76" s="152"/>
      <c r="AQ76" s="178" t="str">
        <f t="shared" si="77"/>
        <v/>
      </c>
      <c r="AR76" s="95" t="str">
        <f t="shared" si="78"/>
        <v/>
      </c>
      <c r="AS76" s="436"/>
      <c r="AT76" s="152"/>
      <c r="AU76" s="152"/>
      <c r="AV76" s="178" t="str">
        <f t="shared" si="79"/>
        <v/>
      </c>
      <c r="AW76" s="95" t="str">
        <f t="shared" si="80"/>
        <v/>
      </c>
      <c r="AX76" s="436"/>
    </row>
    <row r="77" spans="2:50" hidden="1">
      <c r="B77" s="435"/>
      <c r="C77" s="95">
        <v>11</v>
      </c>
      <c r="D77" s="95"/>
      <c r="E77" s="95"/>
      <c r="F77" s="95"/>
      <c r="G77" s="95"/>
      <c r="H77" s="436"/>
      <c r="I77" s="154" t="str">
        <f t="shared" si="81"/>
        <v/>
      </c>
      <c r="J77" s="154" t="str">
        <f t="shared" si="82"/>
        <v/>
      </c>
      <c r="K77" s="155" t="str">
        <f t="shared" si="83"/>
        <v/>
      </c>
      <c r="L77" s="449"/>
      <c r="M77" s="154" t="str">
        <f t="shared" si="66"/>
        <v/>
      </c>
      <c r="N77" s="433"/>
      <c r="O77" s="433"/>
      <c r="P77" s="95"/>
      <c r="Q77" s="95"/>
      <c r="R77" s="178" t="str">
        <f t="shared" si="67"/>
        <v/>
      </c>
      <c r="S77" s="95" t="str">
        <f t="shared" si="68"/>
        <v/>
      </c>
      <c r="T77" s="436"/>
      <c r="U77" s="95"/>
      <c r="V77" s="95"/>
      <c r="W77" s="178" t="str">
        <f t="shared" si="69"/>
        <v/>
      </c>
      <c r="X77" s="95" t="str">
        <f t="shared" si="70"/>
        <v/>
      </c>
      <c r="Y77" s="436"/>
      <c r="Z77" s="95"/>
      <c r="AA77" s="95"/>
      <c r="AB77" s="178" t="str">
        <f t="shared" si="71"/>
        <v/>
      </c>
      <c r="AC77" s="95" t="str">
        <f t="shared" si="72"/>
        <v/>
      </c>
      <c r="AD77" s="436"/>
      <c r="AE77" s="95"/>
      <c r="AF77" s="95"/>
      <c r="AG77" s="178" t="str">
        <f t="shared" si="73"/>
        <v/>
      </c>
      <c r="AH77" s="95" t="str">
        <f t="shared" si="74"/>
        <v/>
      </c>
      <c r="AI77" s="436"/>
      <c r="AJ77" s="95"/>
      <c r="AK77" s="95"/>
      <c r="AL77" s="178" t="str">
        <f t="shared" si="75"/>
        <v/>
      </c>
      <c r="AM77" s="95" t="str">
        <f t="shared" si="76"/>
        <v/>
      </c>
      <c r="AN77" s="436"/>
      <c r="AO77" s="95"/>
      <c r="AP77" s="95"/>
      <c r="AQ77" s="178" t="str">
        <f t="shared" si="77"/>
        <v/>
      </c>
      <c r="AR77" s="95" t="str">
        <f t="shared" si="78"/>
        <v/>
      </c>
      <c r="AS77" s="436"/>
      <c r="AT77" s="95"/>
      <c r="AU77" s="95"/>
      <c r="AV77" s="178" t="str">
        <f t="shared" si="79"/>
        <v/>
      </c>
      <c r="AW77" s="95" t="str">
        <f t="shared" si="80"/>
        <v/>
      </c>
      <c r="AX77" s="436"/>
    </row>
    <row r="78" spans="2:50" hidden="1">
      <c r="B78" s="435"/>
      <c r="C78" s="95">
        <v>12</v>
      </c>
      <c r="D78" s="95"/>
      <c r="E78" s="95"/>
      <c r="F78" s="95"/>
      <c r="G78" s="95"/>
      <c r="H78" s="436"/>
      <c r="I78" s="154" t="str">
        <f t="shared" si="81"/>
        <v/>
      </c>
      <c r="J78" s="154" t="str">
        <f t="shared" si="82"/>
        <v/>
      </c>
      <c r="K78" s="155" t="str">
        <f t="shared" si="83"/>
        <v/>
      </c>
      <c r="L78" s="449"/>
      <c r="M78" s="154" t="str">
        <f t="shared" si="66"/>
        <v/>
      </c>
      <c r="N78" s="433"/>
      <c r="O78" s="433"/>
      <c r="P78" s="95"/>
      <c r="Q78" s="95"/>
      <c r="R78" s="178" t="str">
        <f t="shared" si="67"/>
        <v/>
      </c>
      <c r="S78" s="95" t="str">
        <f t="shared" si="68"/>
        <v/>
      </c>
      <c r="T78" s="436"/>
      <c r="U78" s="95"/>
      <c r="V78" s="95"/>
      <c r="W78" s="178" t="str">
        <f t="shared" si="69"/>
        <v/>
      </c>
      <c r="X78" s="95" t="str">
        <f t="shared" si="70"/>
        <v/>
      </c>
      <c r="Y78" s="436"/>
      <c r="Z78" s="95"/>
      <c r="AA78" s="95"/>
      <c r="AB78" s="178" t="str">
        <f t="shared" si="71"/>
        <v/>
      </c>
      <c r="AC78" s="95" t="str">
        <f t="shared" si="72"/>
        <v/>
      </c>
      <c r="AD78" s="436"/>
      <c r="AE78" s="95"/>
      <c r="AF78" s="95"/>
      <c r="AG78" s="178" t="str">
        <f t="shared" si="73"/>
        <v/>
      </c>
      <c r="AH78" s="95" t="str">
        <f t="shared" si="74"/>
        <v/>
      </c>
      <c r="AI78" s="436"/>
      <c r="AJ78" s="95"/>
      <c r="AK78" s="95"/>
      <c r="AL78" s="178" t="str">
        <f t="shared" si="75"/>
        <v/>
      </c>
      <c r="AM78" s="95" t="str">
        <f t="shared" si="76"/>
        <v/>
      </c>
      <c r="AN78" s="436"/>
      <c r="AO78" s="95"/>
      <c r="AP78" s="95"/>
      <c r="AQ78" s="178" t="str">
        <f t="shared" si="77"/>
        <v/>
      </c>
      <c r="AR78" s="95" t="str">
        <f t="shared" si="78"/>
        <v/>
      </c>
      <c r="AS78" s="436"/>
      <c r="AT78" s="95"/>
      <c r="AU78" s="95"/>
      <c r="AV78" s="178" t="str">
        <f t="shared" si="79"/>
        <v/>
      </c>
      <c r="AW78" s="95" t="str">
        <f t="shared" si="80"/>
        <v/>
      </c>
      <c r="AX78" s="436"/>
    </row>
    <row r="79" spans="2:50" hidden="1">
      <c r="B79" s="435"/>
      <c r="C79" s="95">
        <v>13</v>
      </c>
      <c r="D79" s="95"/>
      <c r="E79" s="95"/>
      <c r="F79" s="95"/>
      <c r="G79" s="95"/>
      <c r="H79" s="436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49"/>
      <c r="M79" s="154" t="str">
        <f t="shared" si="66"/>
        <v/>
      </c>
      <c r="N79" s="433"/>
      <c r="O79" s="433"/>
      <c r="P79" s="95"/>
      <c r="Q79" s="95"/>
      <c r="R79" s="178" t="str">
        <f t="shared" si="67"/>
        <v/>
      </c>
      <c r="S79" s="95" t="str">
        <f t="shared" si="68"/>
        <v/>
      </c>
      <c r="T79" s="436"/>
      <c r="U79" s="95"/>
      <c r="V79" s="95"/>
      <c r="W79" s="178" t="str">
        <f t="shared" si="69"/>
        <v/>
      </c>
      <c r="X79" s="95" t="str">
        <f t="shared" si="70"/>
        <v/>
      </c>
      <c r="Y79" s="436"/>
      <c r="Z79" s="95"/>
      <c r="AA79" s="95"/>
      <c r="AB79" s="178" t="str">
        <f t="shared" si="71"/>
        <v/>
      </c>
      <c r="AC79" s="95" t="str">
        <f t="shared" si="72"/>
        <v/>
      </c>
      <c r="AD79" s="436"/>
      <c r="AE79" s="95"/>
      <c r="AF79" s="95"/>
      <c r="AG79" s="178" t="str">
        <f t="shared" si="73"/>
        <v/>
      </c>
      <c r="AH79" s="95" t="str">
        <f t="shared" si="74"/>
        <v/>
      </c>
      <c r="AI79" s="436"/>
      <c r="AJ79" s="95"/>
      <c r="AK79" s="95"/>
      <c r="AL79" s="178" t="str">
        <f t="shared" si="75"/>
        <v/>
      </c>
      <c r="AM79" s="95" t="str">
        <f t="shared" si="76"/>
        <v/>
      </c>
      <c r="AN79" s="436"/>
      <c r="AO79" s="95"/>
      <c r="AP79" s="95"/>
      <c r="AQ79" s="178" t="str">
        <f t="shared" si="77"/>
        <v/>
      </c>
      <c r="AR79" s="95" t="str">
        <f t="shared" si="78"/>
        <v/>
      </c>
      <c r="AS79" s="436"/>
      <c r="AT79" s="95"/>
      <c r="AU79" s="95"/>
      <c r="AV79" s="178" t="str">
        <f t="shared" si="79"/>
        <v/>
      </c>
      <c r="AW79" s="95" t="str">
        <f t="shared" si="80"/>
        <v/>
      </c>
      <c r="AX79" s="436"/>
    </row>
    <row r="80" spans="2:50" hidden="1">
      <c r="B80" s="435"/>
      <c r="C80" s="95">
        <v>14</v>
      </c>
      <c r="D80" s="95"/>
      <c r="E80" s="95"/>
      <c r="F80" s="95"/>
      <c r="G80" s="95"/>
      <c r="H80" s="436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49"/>
      <c r="M80" s="154" t="str">
        <f t="shared" si="66"/>
        <v/>
      </c>
      <c r="N80" s="433"/>
      <c r="O80" s="433"/>
      <c r="P80" s="95"/>
      <c r="Q80" s="95"/>
      <c r="R80" s="178" t="str">
        <f t="shared" si="67"/>
        <v/>
      </c>
      <c r="S80" s="95" t="str">
        <f t="shared" si="68"/>
        <v/>
      </c>
      <c r="T80" s="436"/>
      <c r="U80" s="95"/>
      <c r="V80" s="95"/>
      <c r="W80" s="178" t="str">
        <f t="shared" si="69"/>
        <v/>
      </c>
      <c r="X80" s="95" t="str">
        <f t="shared" si="70"/>
        <v/>
      </c>
      <c r="Y80" s="436"/>
      <c r="Z80" s="95"/>
      <c r="AA80" s="95"/>
      <c r="AB80" s="178" t="str">
        <f t="shared" si="71"/>
        <v/>
      </c>
      <c r="AC80" s="95" t="str">
        <f t="shared" si="72"/>
        <v/>
      </c>
      <c r="AD80" s="436"/>
      <c r="AE80" s="95"/>
      <c r="AF80" s="95"/>
      <c r="AG80" s="178" t="str">
        <f t="shared" si="73"/>
        <v/>
      </c>
      <c r="AH80" s="95" t="str">
        <f t="shared" si="74"/>
        <v/>
      </c>
      <c r="AI80" s="436"/>
      <c r="AJ80" s="95"/>
      <c r="AK80" s="95"/>
      <c r="AL80" s="178" t="str">
        <f t="shared" si="75"/>
        <v/>
      </c>
      <c r="AM80" s="95" t="str">
        <f t="shared" si="76"/>
        <v/>
      </c>
      <c r="AN80" s="436"/>
      <c r="AO80" s="95"/>
      <c r="AP80" s="95"/>
      <c r="AQ80" s="178" t="str">
        <f t="shared" si="77"/>
        <v/>
      </c>
      <c r="AR80" s="95" t="str">
        <f t="shared" si="78"/>
        <v/>
      </c>
      <c r="AS80" s="436"/>
      <c r="AT80" s="95"/>
      <c r="AU80" s="95"/>
      <c r="AV80" s="178" t="str">
        <f t="shared" si="79"/>
        <v/>
      </c>
      <c r="AW80" s="95" t="str">
        <f t="shared" si="80"/>
        <v/>
      </c>
      <c r="AX80" s="436"/>
    </row>
    <row r="81" spans="2:50" hidden="1">
      <c r="B81" s="435"/>
      <c r="C81" s="95">
        <v>15</v>
      </c>
      <c r="D81" s="95"/>
      <c r="E81" s="95"/>
      <c r="F81" s="95"/>
      <c r="G81" s="95"/>
      <c r="H81" s="436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49"/>
      <c r="M81" s="154" t="str">
        <f t="shared" si="66"/>
        <v/>
      </c>
      <c r="N81" s="433"/>
      <c r="O81" s="433"/>
      <c r="P81" s="95"/>
      <c r="Q81" s="95"/>
      <c r="R81" s="178" t="str">
        <f t="shared" si="67"/>
        <v/>
      </c>
      <c r="S81" s="95" t="str">
        <f t="shared" si="68"/>
        <v/>
      </c>
      <c r="T81" s="436"/>
      <c r="U81" s="95"/>
      <c r="V81" s="95"/>
      <c r="W81" s="178" t="str">
        <f t="shared" si="69"/>
        <v/>
      </c>
      <c r="X81" s="95" t="str">
        <f t="shared" si="70"/>
        <v/>
      </c>
      <c r="Y81" s="436"/>
      <c r="Z81" s="95"/>
      <c r="AA81" s="95"/>
      <c r="AB81" s="178" t="str">
        <f t="shared" si="71"/>
        <v/>
      </c>
      <c r="AC81" s="95" t="str">
        <f t="shared" si="72"/>
        <v/>
      </c>
      <c r="AD81" s="436"/>
      <c r="AE81" s="95"/>
      <c r="AF81" s="95"/>
      <c r="AG81" s="178" t="str">
        <f t="shared" si="73"/>
        <v/>
      </c>
      <c r="AH81" s="95" t="str">
        <f t="shared" si="74"/>
        <v/>
      </c>
      <c r="AI81" s="436"/>
      <c r="AJ81" s="95"/>
      <c r="AK81" s="95"/>
      <c r="AL81" s="178" t="str">
        <f t="shared" si="75"/>
        <v/>
      </c>
      <c r="AM81" s="95" t="str">
        <f t="shared" si="76"/>
        <v/>
      </c>
      <c r="AN81" s="436"/>
      <c r="AO81" s="95"/>
      <c r="AP81" s="95"/>
      <c r="AQ81" s="178" t="str">
        <f t="shared" si="77"/>
        <v/>
      </c>
      <c r="AR81" s="95" t="str">
        <f t="shared" si="78"/>
        <v/>
      </c>
      <c r="AS81" s="436"/>
      <c r="AT81" s="95"/>
      <c r="AU81" s="95"/>
      <c r="AV81" s="178" t="str">
        <f t="shared" si="79"/>
        <v/>
      </c>
      <c r="AW81" s="95" t="str">
        <f t="shared" si="80"/>
        <v/>
      </c>
      <c r="AX81" s="436"/>
    </row>
    <row r="82" spans="2:50" ht="15.75" hidden="1">
      <c r="B82" s="443" t="s">
        <v>167</v>
      </c>
      <c r="C82" s="444"/>
      <c r="D82" s="444"/>
      <c r="E82" s="444"/>
      <c r="F82" s="444"/>
      <c r="G82" s="444"/>
      <c r="H82" s="444"/>
      <c r="I82" s="151"/>
      <c r="J82" s="151"/>
      <c r="K82" s="151"/>
      <c r="L82" s="151"/>
      <c r="M82" s="151"/>
      <c r="N82" s="433" t="s">
        <v>159</v>
      </c>
      <c r="O82" s="446" t="s">
        <v>106</v>
      </c>
      <c r="P82" s="448">
        <v>45895</v>
      </c>
      <c r="Q82" s="435"/>
      <c r="R82" s="435"/>
      <c r="S82" s="435"/>
      <c r="T82" s="435"/>
      <c r="U82" s="448">
        <v>45896</v>
      </c>
      <c r="V82" s="435"/>
      <c r="W82" s="435"/>
      <c r="X82" s="435"/>
      <c r="Y82" s="435"/>
      <c r="Z82" s="448">
        <v>45897</v>
      </c>
      <c r="AA82" s="435"/>
      <c r="AB82" s="435"/>
      <c r="AC82" s="435"/>
      <c r="AD82" s="435"/>
      <c r="AE82" s="448">
        <v>45898</v>
      </c>
      <c r="AF82" s="435"/>
      <c r="AG82" s="435"/>
      <c r="AH82" s="435"/>
      <c r="AI82" s="435"/>
      <c r="AJ82" s="448">
        <v>45899</v>
      </c>
      <c r="AK82" s="435"/>
      <c r="AL82" s="435"/>
      <c r="AM82" s="435"/>
      <c r="AN82" s="435"/>
      <c r="AO82" s="448">
        <v>45900</v>
      </c>
      <c r="AP82" s="435"/>
      <c r="AQ82" s="435"/>
      <c r="AR82" s="435"/>
      <c r="AS82" s="435"/>
      <c r="AT82" s="448">
        <v>45901</v>
      </c>
      <c r="AU82" s="435"/>
      <c r="AV82" s="435"/>
      <c r="AW82" s="435"/>
      <c r="AX82" s="435"/>
    </row>
    <row r="83" spans="2:50" ht="15.75" hidden="1">
      <c r="B83" s="445"/>
      <c r="C83" s="445"/>
      <c r="D83" s="445"/>
      <c r="E83" s="445"/>
      <c r="F83" s="445"/>
      <c r="G83" s="445"/>
      <c r="H83" s="445"/>
      <c r="I83" s="151"/>
      <c r="J83" s="151"/>
      <c r="K83" s="151"/>
      <c r="L83" s="151"/>
      <c r="M83" s="151"/>
      <c r="N83" s="433"/>
      <c r="O83" s="447"/>
      <c r="P83" s="448" t="s">
        <v>120</v>
      </c>
      <c r="Q83" s="435"/>
      <c r="R83" s="435"/>
      <c r="S83" s="435"/>
      <c r="T83" s="435"/>
      <c r="U83" s="448" t="s">
        <v>114</v>
      </c>
      <c r="V83" s="435"/>
      <c r="W83" s="435"/>
      <c r="X83" s="435"/>
      <c r="Y83" s="435"/>
      <c r="Z83" s="448" t="s">
        <v>115</v>
      </c>
      <c r="AA83" s="435"/>
      <c r="AB83" s="435"/>
      <c r="AC83" s="435"/>
      <c r="AD83" s="435"/>
      <c r="AE83" s="448" t="s">
        <v>116</v>
      </c>
      <c r="AF83" s="435"/>
      <c r="AG83" s="435"/>
      <c r="AH83" s="435"/>
      <c r="AI83" s="435"/>
      <c r="AJ83" s="448" t="s">
        <v>117</v>
      </c>
      <c r="AK83" s="435"/>
      <c r="AL83" s="435"/>
      <c r="AM83" s="435"/>
      <c r="AN83" s="435"/>
      <c r="AO83" s="448" t="s">
        <v>118</v>
      </c>
      <c r="AP83" s="435"/>
      <c r="AQ83" s="435"/>
      <c r="AR83" s="435"/>
      <c r="AS83" s="435"/>
      <c r="AT83" s="448" t="s">
        <v>119</v>
      </c>
      <c r="AU83" s="435"/>
      <c r="AV83" s="435"/>
      <c r="AW83" s="435"/>
      <c r="AX83" s="435"/>
    </row>
    <row r="84" spans="2:50" hidden="1">
      <c r="B84" s="433" t="s">
        <v>155</v>
      </c>
      <c r="C84" s="433" t="s">
        <v>147</v>
      </c>
      <c r="D84" s="433"/>
      <c r="E84" s="433" t="s">
        <v>149</v>
      </c>
      <c r="F84" s="433"/>
      <c r="G84" s="433"/>
      <c r="H84" s="440" t="s">
        <v>156</v>
      </c>
      <c r="I84" s="434" t="s">
        <v>225</v>
      </c>
      <c r="J84" s="434"/>
      <c r="K84" s="434"/>
      <c r="L84" s="434" t="s">
        <v>156</v>
      </c>
      <c r="M84" s="434" t="s">
        <v>168</v>
      </c>
      <c r="N84" s="433"/>
      <c r="O84" s="433" t="s">
        <v>158</v>
      </c>
      <c r="P84" s="430" t="s">
        <v>152</v>
      </c>
      <c r="Q84" s="431"/>
      <c r="R84" s="431"/>
      <c r="S84" s="432"/>
      <c r="T84" s="433" t="s">
        <v>156</v>
      </c>
      <c r="U84" s="430" t="s">
        <v>152</v>
      </c>
      <c r="V84" s="431"/>
      <c r="W84" s="431"/>
      <c r="X84" s="432"/>
      <c r="Y84" s="433" t="s">
        <v>156</v>
      </c>
      <c r="Z84" s="430" t="s">
        <v>152</v>
      </c>
      <c r="AA84" s="431"/>
      <c r="AB84" s="431"/>
      <c r="AC84" s="432"/>
      <c r="AD84" s="433" t="s">
        <v>156</v>
      </c>
      <c r="AE84" s="430" t="s">
        <v>152</v>
      </c>
      <c r="AF84" s="431"/>
      <c r="AG84" s="431"/>
      <c r="AH84" s="432"/>
      <c r="AI84" s="433" t="s">
        <v>156</v>
      </c>
      <c r="AJ84" s="430" t="s">
        <v>152</v>
      </c>
      <c r="AK84" s="431"/>
      <c r="AL84" s="431"/>
      <c r="AM84" s="432"/>
      <c r="AN84" s="433" t="s">
        <v>156</v>
      </c>
      <c r="AO84" s="430" t="s">
        <v>152</v>
      </c>
      <c r="AP84" s="431"/>
      <c r="AQ84" s="431"/>
      <c r="AR84" s="432"/>
      <c r="AS84" s="433" t="s">
        <v>156</v>
      </c>
      <c r="AT84" s="430" t="s">
        <v>152</v>
      </c>
      <c r="AU84" s="431"/>
      <c r="AV84" s="431"/>
      <c r="AW84" s="432"/>
      <c r="AX84" s="433" t="s">
        <v>156</v>
      </c>
    </row>
    <row r="85" spans="2:50" hidden="1">
      <c r="B85" s="433"/>
      <c r="C85" s="433"/>
      <c r="D85" s="433"/>
      <c r="E85" s="433" t="s">
        <v>148</v>
      </c>
      <c r="F85" s="433"/>
      <c r="G85" s="433"/>
      <c r="H85" s="441"/>
      <c r="I85" s="434" t="s">
        <v>148</v>
      </c>
      <c r="J85" s="434"/>
      <c r="K85" s="434"/>
      <c r="L85" s="434"/>
      <c r="M85" s="434"/>
      <c r="N85" s="433"/>
      <c r="O85" s="433"/>
      <c r="P85" s="430" t="s">
        <v>153</v>
      </c>
      <c r="Q85" s="431"/>
      <c r="R85" s="431"/>
      <c r="S85" s="432"/>
      <c r="T85" s="433"/>
      <c r="U85" s="430" t="s">
        <v>153</v>
      </c>
      <c r="V85" s="431"/>
      <c r="W85" s="431"/>
      <c r="X85" s="432"/>
      <c r="Y85" s="433"/>
      <c r="Z85" s="430" t="s">
        <v>153</v>
      </c>
      <c r="AA85" s="431"/>
      <c r="AB85" s="431"/>
      <c r="AC85" s="432"/>
      <c r="AD85" s="433"/>
      <c r="AE85" s="430" t="s">
        <v>153</v>
      </c>
      <c r="AF85" s="431"/>
      <c r="AG85" s="431"/>
      <c r="AH85" s="432"/>
      <c r="AI85" s="433"/>
      <c r="AJ85" s="430" t="s">
        <v>153</v>
      </c>
      <c r="AK85" s="431"/>
      <c r="AL85" s="431"/>
      <c r="AM85" s="432"/>
      <c r="AN85" s="433"/>
      <c r="AO85" s="430" t="s">
        <v>153</v>
      </c>
      <c r="AP85" s="431"/>
      <c r="AQ85" s="431"/>
      <c r="AR85" s="432"/>
      <c r="AS85" s="433"/>
      <c r="AT85" s="430" t="s">
        <v>153</v>
      </c>
      <c r="AU85" s="431"/>
      <c r="AV85" s="431"/>
      <c r="AW85" s="432"/>
      <c r="AX85" s="433"/>
    </row>
    <row r="86" spans="2:50" hidden="1">
      <c r="B86" s="433"/>
      <c r="C86" s="433"/>
      <c r="D86" s="433"/>
      <c r="E86" s="94" t="s">
        <v>150</v>
      </c>
      <c r="F86" s="94" t="s">
        <v>151</v>
      </c>
      <c r="G86" s="94" t="s">
        <v>154</v>
      </c>
      <c r="H86" s="442"/>
      <c r="I86" s="153" t="s">
        <v>150</v>
      </c>
      <c r="J86" s="153" t="s">
        <v>151</v>
      </c>
      <c r="K86" s="153" t="s">
        <v>154</v>
      </c>
      <c r="L86" s="434"/>
      <c r="M86" s="434"/>
      <c r="N86" s="433"/>
      <c r="O86" s="433"/>
      <c r="P86" s="94" t="s">
        <v>150</v>
      </c>
      <c r="Q86" s="94" t="s">
        <v>151</v>
      </c>
      <c r="R86" s="94" t="s">
        <v>154</v>
      </c>
      <c r="S86" s="94" t="s">
        <v>168</v>
      </c>
      <c r="T86" s="433"/>
      <c r="U86" s="94" t="s">
        <v>150</v>
      </c>
      <c r="V86" s="94" t="s">
        <v>151</v>
      </c>
      <c r="W86" s="94" t="s">
        <v>154</v>
      </c>
      <c r="X86" s="94" t="s">
        <v>168</v>
      </c>
      <c r="Y86" s="433"/>
      <c r="Z86" s="94" t="s">
        <v>150</v>
      </c>
      <c r="AA86" s="94" t="s">
        <v>151</v>
      </c>
      <c r="AB86" s="94" t="s">
        <v>154</v>
      </c>
      <c r="AC86" s="94" t="s">
        <v>168</v>
      </c>
      <c r="AD86" s="433"/>
      <c r="AE86" s="94" t="s">
        <v>150</v>
      </c>
      <c r="AF86" s="94" t="s">
        <v>151</v>
      </c>
      <c r="AG86" s="94" t="s">
        <v>154</v>
      </c>
      <c r="AH86" s="94" t="s">
        <v>168</v>
      </c>
      <c r="AI86" s="433"/>
      <c r="AJ86" s="94" t="s">
        <v>150</v>
      </c>
      <c r="AK86" s="94" t="s">
        <v>151</v>
      </c>
      <c r="AL86" s="94" t="s">
        <v>154</v>
      </c>
      <c r="AM86" s="94" t="s">
        <v>168</v>
      </c>
      <c r="AN86" s="433"/>
      <c r="AO86" s="94" t="s">
        <v>150</v>
      </c>
      <c r="AP86" s="94" t="s">
        <v>151</v>
      </c>
      <c r="AQ86" s="94" t="s">
        <v>154</v>
      </c>
      <c r="AR86" s="94" t="s">
        <v>168</v>
      </c>
      <c r="AS86" s="433"/>
      <c r="AT86" s="94" t="s">
        <v>150</v>
      </c>
      <c r="AU86" s="94" t="s">
        <v>151</v>
      </c>
      <c r="AV86" s="94" t="s">
        <v>154</v>
      </c>
      <c r="AW86" s="94" t="s">
        <v>168</v>
      </c>
      <c r="AX86" s="433"/>
    </row>
    <row r="87" spans="2:50" hidden="1">
      <c r="B87" s="435" t="s">
        <v>236</v>
      </c>
      <c r="C87" s="95">
        <v>1</v>
      </c>
      <c r="D87" s="95" t="s">
        <v>454</v>
      </c>
      <c r="E87" s="95">
        <v>19</v>
      </c>
      <c r="F87" s="95">
        <v>1500</v>
      </c>
      <c r="G87" s="178">
        <f>F87/E87</f>
        <v>78.94736842105263</v>
      </c>
      <c r="H87" s="436">
        <f>AVERAGE(G87:G101)</f>
        <v>110.39803348239882</v>
      </c>
      <c r="I87" s="154">
        <f t="shared" ref="I87:I89" si="84">IFERROR(AVERAGE(P87,U87,Z87,AE87,AJ87,AO87,AT87),"")</f>
        <v>19</v>
      </c>
      <c r="J87" s="154">
        <f t="shared" ref="J87:J89" si="85">IFERROR(AVERAGE(Q87,V87,AA87,AF87,AK87,AP87,AU87),"")</f>
        <v>1401.3612442449617</v>
      </c>
      <c r="K87" s="155">
        <f t="shared" ref="K87:K89" si="86">IFERROR(AVERAGE(R87,W87,AB87,AG87,AL87,AQ87,AV87),"")</f>
        <v>73.755854960261146</v>
      </c>
      <c r="L87" s="449">
        <f>IFERROR(AVERAGE(K87:K101),"-")</f>
        <v>103.24825288577705</v>
      </c>
      <c r="M87" s="154">
        <f>IFERROR(RANK(K87, K$87:K$101),"")</f>
        <v>6</v>
      </c>
      <c r="N87" s="433"/>
      <c r="O87" s="433"/>
      <c r="P87" s="152">
        <v>19</v>
      </c>
      <c r="Q87" s="152">
        <v>1401.1594202898548</v>
      </c>
      <c r="R87" s="178">
        <f>IFERROR(Q87/P87,"")</f>
        <v>73.745232646834467</v>
      </c>
      <c r="S87" s="95">
        <f>IFERROR(RANK(R87, R$87:R$101),"")</f>
        <v>5</v>
      </c>
      <c r="T87" s="436">
        <f>AVERAGE(R87:R101)</f>
        <v>103.34809231840518</v>
      </c>
      <c r="U87" s="152">
        <v>19</v>
      </c>
      <c r="V87" s="152">
        <v>1401.9512195121952</v>
      </c>
      <c r="W87" s="178">
        <f>IFERROR(V87/U87,"")</f>
        <v>73.786906290115539</v>
      </c>
      <c r="X87" s="95">
        <f>IFERROR(RANK(W87, W$87:W$101),"")</f>
        <v>6</v>
      </c>
      <c r="Y87" s="436">
        <f>AVERAGE(W87:W101)</f>
        <v>103.23508003101439</v>
      </c>
      <c r="Z87" s="152">
        <v>19</v>
      </c>
      <c r="AA87" s="152">
        <v>1402.3115577889448</v>
      </c>
      <c r="AB87" s="178">
        <f>IFERROR(AA87/Z87,"")</f>
        <v>73.805871462576036</v>
      </c>
      <c r="AC87" s="95">
        <f>IFERROR(RANK(AB87, AB$87:AB$101),"")</f>
        <v>6</v>
      </c>
      <c r="AD87" s="436">
        <f>AVERAGE(AB87:AB101)</f>
        <v>103.23845214006489</v>
      </c>
      <c r="AE87" s="152">
        <v>19</v>
      </c>
      <c r="AF87" s="152">
        <v>1396.5882352941176</v>
      </c>
      <c r="AG87" s="178">
        <f>IFERROR(AF87/AE87,"")</f>
        <v>73.504643962848291</v>
      </c>
      <c r="AH87" s="95">
        <f>IFERROR(RANK(AG87, AG$87:AG$101),"")</f>
        <v>6</v>
      </c>
      <c r="AI87" s="436">
        <f>AVERAGE(AG87:AG101)</f>
        <v>103.08333450888331</v>
      </c>
      <c r="AJ87" s="152">
        <v>19</v>
      </c>
      <c r="AK87" s="152">
        <v>1398.0346820809245</v>
      </c>
      <c r="AL87" s="178">
        <f>IFERROR(AK87/AJ87,"")</f>
        <v>73.580772741101285</v>
      </c>
      <c r="AM87" s="95">
        <f>IFERROR(RANK(AL87, AL$87:AL$101),"")</f>
        <v>5</v>
      </c>
      <c r="AN87" s="436">
        <f>AVERAGE(AL87:AL101)</f>
        <v>103.05632075932552</v>
      </c>
      <c r="AO87" s="152">
        <v>19</v>
      </c>
      <c r="AP87" s="152">
        <v>1402.0627802690583</v>
      </c>
      <c r="AQ87" s="178">
        <f>IFERROR(AP87/AO87,"")</f>
        <v>73.792777908897804</v>
      </c>
      <c r="AR87" s="95">
        <f>IFERROR(RANK(AQ87, AQ$87:AQ$101),"")</f>
        <v>5</v>
      </c>
      <c r="AS87" s="436">
        <f>AVERAGE(AQ87:AQ101)</f>
        <v>103.07596903264385</v>
      </c>
      <c r="AT87" s="152">
        <v>19</v>
      </c>
      <c r="AU87" s="152">
        <v>1407.420814479638</v>
      </c>
      <c r="AV87" s="178">
        <f>IFERROR(AU87/AT87,"")</f>
        <v>74.074779709454631</v>
      </c>
      <c r="AW87" s="95">
        <f>IFERROR(RANK(AV87, AV$87:AV$101),"")</f>
        <v>6</v>
      </c>
      <c r="AX87" s="436">
        <f>AVERAGE(AV87:AV101)</f>
        <v>103.70052141010217</v>
      </c>
    </row>
    <row r="88" spans="2:50" hidden="1">
      <c r="B88" s="435"/>
      <c r="C88" s="95">
        <v>2</v>
      </c>
      <c r="D88" s="95" t="s">
        <v>455</v>
      </c>
      <c r="E88" s="95">
        <v>17</v>
      </c>
      <c r="F88" s="95">
        <v>1500</v>
      </c>
      <c r="G88" s="178">
        <f t="shared" ref="G88:G92" si="87">F88/E88</f>
        <v>88.235294117647058</v>
      </c>
      <c r="H88" s="436"/>
      <c r="I88" s="154">
        <f t="shared" si="84"/>
        <v>17</v>
      </c>
      <c r="J88" s="154">
        <f t="shared" si="85"/>
        <v>1403.9599957624737</v>
      </c>
      <c r="K88" s="155">
        <f t="shared" si="86"/>
        <v>82.585882103674933</v>
      </c>
      <c r="L88" s="449"/>
      <c r="M88" s="154">
        <f t="shared" ref="M88:M101" si="88">IFERROR(RANK(K88, K$87:K$101),"")</f>
        <v>4</v>
      </c>
      <c r="N88" s="433"/>
      <c r="O88" s="433"/>
      <c r="P88" s="152">
        <v>17</v>
      </c>
      <c r="Q88" s="152">
        <v>1402.1891685736075</v>
      </c>
      <c r="R88" s="178">
        <f t="shared" ref="R88:R101" si="89">IFERROR(Q88/P88,"")</f>
        <v>82.481715798447496</v>
      </c>
      <c r="S88" s="95">
        <f t="shared" ref="S88:S101" si="90">IFERROR(RANK(R88, R$87:R$101),"")</f>
        <v>4</v>
      </c>
      <c r="T88" s="436"/>
      <c r="U88" s="152">
        <v>17</v>
      </c>
      <c r="V88" s="152">
        <v>1402.4686716791975</v>
      </c>
      <c r="W88" s="178">
        <f t="shared" ref="W88:W101" si="91">IFERROR(V88/U88,"")</f>
        <v>82.498157157599849</v>
      </c>
      <c r="X88" s="95">
        <f t="shared" ref="X88:X101" si="92">IFERROR(RANK(W88, W$87:W$101),"")</f>
        <v>4</v>
      </c>
      <c r="Y88" s="436"/>
      <c r="Z88" s="152">
        <v>17</v>
      </c>
      <c r="AA88" s="152">
        <v>1402.8543859649126</v>
      </c>
      <c r="AB88" s="178">
        <f t="shared" ref="AB88:AB101" si="93">IFERROR(AA88/Z88,"")</f>
        <v>82.520846233230145</v>
      </c>
      <c r="AC88" s="95">
        <f t="shared" ref="AC88:AC101" si="94">IFERROR(RANK(AB88, AB$87:AB$101),"")</f>
        <v>4</v>
      </c>
      <c r="AD88" s="436"/>
      <c r="AE88" s="152">
        <v>17</v>
      </c>
      <c r="AF88" s="152">
        <v>1407.4958471760801</v>
      </c>
      <c r="AG88" s="178">
        <f t="shared" ref="AG88:AG101" si="95">IFERROR(AF88/AE88,"")</f>
        <v>82.793873363298829</v>
      </c>
      <c r="AH88" s="95">
        <f t="shared" ref="AH88:AH101" si="96">IFERROR(RANK(AG88, AG$87:AG$101),"")</f>
        <v>4</v>
      </c>
      <c r="AI88" s="436"/>
      <c r="AJ88" s="152">
        <v>17</v>
      </c>
      <c r="AK88" s="152">
        <v>1402.6315789473683</v>
      </c>
      <c r="AL88" s="178">
        <f t="shared" ref="AL88:AL101" si="97">IFERROR(AK88/AJ88,"")</f>
        <v>82.507739938080491</v>
      </c>
      <c r="AM88" s="95">
        <f t="shared" ref="AM88:AM101" si="98">IFERROR(RANK(AL88, AL$87:AL$101),"")</f>
        <v>4</v>
      </c>
      <c r="AN88" s="436"/>
      <c r="AO88" s="152">
        <v>17</v>
      </c>
      <c r="AP88" s="152">
        <v>1399.0874620829118</v>
      </c>
      <c r="AQ88" s="178">
        <f t="shared" ref="AQ88:AQ101" si="99">IFERROR(AP88/AO88,"")</f>
        <v>82.299262475465397</v>
      </c>
      <c r="AR88" s="95">
        <f t="shared" ref="AR88:AR101" si="100">IFERROR(RANK(AQ88, AQ$87:AQ$101),"")</f>
        <v>4</v>
      </c>
      <c r="AS88" s="436"/>
      <c r="AT88" s="152">
        <v>17</v>
      </c>
      <c r="AU88" s="152">
        <v>1410.9928559132381</v>
      </c>
      <c r="AV88" s="178">
        <f t="shared" ref="AV88:AV101" si="101">IFERROR(AU88/AT88,"")</f>
        <v>82.999579759602241</v>
      </c>
      <c r="AW88" s="95">
        <f t="shared" ref="AW88:AW101" si="102">IFERROR(RANK(AV88, AV$87:AV$101),"")</f>
        <v>4</v>
      </c>
      <c r="AX88" s="436"/>
    </row>
    <row r="89" spans="2:50" hidden="1">
      <c r="B89" s="435"/>
      <c r="C89" s="95">
        <v>3</v>
      </c>
      <c r="D89" s="95" t="s">
        <v>456</v>
      </c>
      <c r="E89" s="95">
        <v>19</v>
      </c>
      <c r="F89" s="95">
        <v>1500</v>
      </c>
      <c r="G89" s="178">
        <f t="shared" si="87"/>
        <v>78.94736842105263</v>
      </c>
      <c r="H89" s="436"/>
      <c r="I89" s="154">
        <f t="shared" si="84"/>
        <v>19</v>
      </c>
      <c r="J89" s="154">
        <f t="shared" si="85"/>
        <v>1403.1160302721669</v>
      </c>
      <c r="K89" s="155">
        <f t="shared" si="86"/>
        <v>73.848212119587728</v>
      </c>
      <c r="L89" s="449"/>
      <c r="M89" s="154">
        <f t="shared" si="88"/>
        <v>5</v>
      </c>
      <c r="N89" s="433"/>
      <c r="O89" s="433"/>
      <c r="P89" s="152">
        <v>19</v>
      </c>
      <c r="Q89" s="152">
        <v>1397.8571428571431</v>
      </c>
      <c r="R89" s="178">
        <f t="shared" si="89"/>
        <v>73.571428571428584</v>
      </c>
      <c r="S89" s="95">
        <f t="shared" si="90"/>
        <v>6</v>
      </c>
      <c r="T89" s="436"/>
      <c r="U89" s="152">
        <v>19</v>
      </c>
      <c r="V89" s="152">
        <v>1403.9285714285709</v>
      </c>
      <c r="W89" s="178">
        <f t="shared" si="91"/>
        <v>73.890977443608989</v>
      </c>
      <c r="X89" s="95">
        <f t="shared" si="92"/>
        <v>5</v>
      </c>
      <c r="Y89" s="436"/>
      <c r="Z89" s="152">
        <v>19</v>
      </c>
      <c r="AA89" s="152">
        <v>1402.7329192546592</v>
      </c>
      <c r="AB89" s="178">
        <f t="shared" si="93"/>
        <v>73.828048381824175</v>
      </c>
      <c r="AC89" s="95">
        <f t="shared" si="94"/>
        <v>5</v>
      </c>
      <c r="AD89" s="436"/>
      <c r="AE89" s="152">
        <v>19</v>
      </c>
      <c r="AF89" s="152">
        <v>1402.714285714286</v>
      </c>
      <c r="AG89" s="178">
        <f t="shared" si="95"/>
        <v>73.827067669172948</v>
      </c>
      <c r="AH89" s="95">
        <f t="shared" si="96"/>
        <v>5</v>
      </c>
      <c r="AI89" s="436"/>
      <c r="AJ89" s="152">
        <v>19</v>
      </c>
      <c r="AK89" s="152">
        <v>1396.2499999999995</v>
      </c>
      <c r="AL89" s="178">
        <f t="shared" si="97"/>
        <v>73.486842105263136</v>
      </c>
      <c r="AM89" s="95">
        <f t="shared" si="98"/>
        <v>6</v>
      </c>
      <c r="AN89" s="436"/>
      <c r="AO89" s="152">
        <v>19</v>
      </c>
      <c r="AP89" s="152">
        <v>1401.7582417582423</v>
      </c>
      <c r="AQ89" s="178">
        <f t="shared" si="99"/>
        <v>73.776749566223273</v>
      </c>
      <c r="AR89" s="95">
        <f t="shared" si="100"/>
        <v>6</v>
      </c>
      <c r="AS89" s="436"/>
      <c r="AT89" s="152">
        <v>19</v>
      </c>
      <c r="AU89" s="152">
        <v>1416.5710508922671</v>
      </c>
      <c r="AV89" s="178">
        <f t="shared" si="101"/>
        <v>74.556371099593008</v>
      </c>
      <c r="AW89" s="95">
        <f t="shared" si="102"/>
        <v>5</v>
      </c>
      <c r="AX89" s="436"/>
    </row>
    <row r="90" spans="2:50" hidden="1">
      <c r="B90" s="435"/>
      <c r="C90" s="95">
        <v>4</v>
      </c>
      <c r="D90" s="95" t="s">
        <v>458</v>
      </c>
      <c r="E90" s="95">
        <v>17</v>
      </c>
      <c r="F90" s="95">
        <v>2000</v>
      </c>
      <c r="G90" s="178">
        <f t="shared" si="87"/>
        <v>117.64705882352941</v>
      </c>
      <c r="H90" s="436"/>
      <c r="I90" s="154">
        <f>IFERROR(AVERAGE(P90,U90,Z90,AE90,AJ90,AO90,AT90),"")</f>
        <v>17</v>
      </c>
      <c r="J90" s="154">
        <f>IFERROR(AVERAGE(Q90,V90,AA90,AF90,AK90,AP90,AU90),"")</f>
        <v>1869.7342906758297</v>
      </c>
      <c r="K90" s="155">
        <f>IFERROR(AVERAGE(R90,W90,AB90,AG90,AL90,AQ90,AV90),"")</f>
        <v>109.98437003975467</v>
      </c>
      <c r="L90" s="449"/>
      <c r="M90" s="154">
        <f t="shared" si="88"/>
        <v>2</v>
      </c>
      <c r="N90" s="433"/>
      <c r="O90" s="433"/>
      <c r="P90" s="152">
        <v>17</v>
      </c>
      <c r="Q90" s="152">
        <v>1876.0396039603952</v>
      </c>
      <c r="R90" s="178">
        <f t="shared" si="89"/>
        <v>110.35527082119972</v>
      </c>
      <c r="S90" s="95">
        <f t="shared" si="90"/>
        <v>2</v>
      </c>
      <c r="T90" s="436"/>
      <c r="U90" s="152">
        <v>17</v>
      </c>
      <c r="V90" s="152">
        <v>1868.1553398058247</v>
      </c>
      <c r="W90" s="178">
        <f t="shared" si="91"/>
        <v>109.89149057681323</v>
      </c>
      <c r="X90" s="95">
        <f t="shared" si="92"/>
        <v>2</v>
      </c>
      <c r="Y90" s="436"/>
      <c r="Z90" s="152">
        <v>17</v>
      </c>
      <c r="AA90" s="152">
        <v>1865.5102040816332</v>
      </c>
      <c r="AB90" s="178">
        <f t="shared" si="93"/>
        <v>109.73589435774313</v>
      </c>
      <c r="AC90" s="95">
        <f t="shared" si="94"/>
        <v>2</v>
      </c>
      <c r="AD90" s="436"/>
      <c r="AE90" s="152">
        <v>17</v>
      </c>
      <c r="AF90" s="152">
        <v>1868.6746987951799</v>
      </c>
      <c r="AG90" s="178">
        <f t="shared" si="95"/>
        <v>109.92204110559882</v>
      </c>
      <c r="AH90" s="95">
        <f t="shared" si="96"/>
        <v>2</v>
      </c>
      <c r="AI90" s="436"/>
      <c r="AJ90" s="152">
        <v>17</v>
      </c>
      <c r="AK90" s="152">
        <v>1864.7727272727273</v>
      </c>
      <c r="AL90" s="178">
        <f t="shared" si="97"/>
        <v>109.69251336898395</v>
      </c>
      <c r="AM90" s="95">
        <f t="shared" si="98"/>
        <v>2</v>
      </c>
      <c r="AN90" s="436"/>
      <c r="AO90" s="152">
        <v>17</v>
      </c>
      <c r="AP90" s="152">
        <v>1871.8965517241381</v>
      </c>
      <c r="AQ90" s="178">
        <f t="shared" si="99"/>
        <v>110.11156186612577</v>
      </c>
      <c r="AR90" s="95">
        <f t="shared" si="100"/>
        <v>2</v>
      </c>
      <c r="AS90" s="436"/>
      <c r="AT90" s="152">
        <v>17</v>
      </c>
      <c r="AU90" s="152">
        <v>1873.090909090909</v>
      </c>
      <c r="AV90" s="178">
        <f t="shared" si="101"/>
        <v>110.18181818181817</v>
      </c>
      <c r="AW90" s="95">
        <f t="shared" si="102"/>
        <v>2</v>
      </c>
      <c r="AX90" s="436"/>
    </row>
    <row r="91" spans="2:50" hidden="1">
      <c r="B91" s="435"/>
      <c r="C91" s="95">
        <v>5</v>
      </c>
      <c r="D91" s="95" t="s">
        <v>459</v>
      </c>
      <c r="E91" s="95">
        <v>18</v>
      </c>
      <c r="F91" s="95">
        <v>2000</v>
      </c>
      <c r="G91" s="178">
        <f t="shared" si="87"/>
        <v>111.11111111111111</v>
      </c>
      <c r="H91" s="436"/>
      <c r="I91" s="154">
        <f t="shared" ref="I91:I101" si="103">IFERROR(AVERAGE(P91,U91,Z91,AE91,AJ91,AO91,AT91),"")</f>
        <v>18</v>
      </c>
      <c r="J91" s="154">
        <f t="shared" ref="J91:J101" si="104">IFERROR(AVERAGE(Q91,V91,AA91,AF91,AK91,AP91,AU91),"")</f>
        <v>1870.9357692369688</v>
      </c>
      <c r="K91" s="155">
        <f t="shared" ref="K91:K101" si="105">IFERROR(AVERAGE(R91,W91,AB91,AG91,AL91,AQ91,AV91),"")</f>
        <v>103.9408760687205</v>
      </c>
      <c r="L91" s="449"/>
      <c r="M91" s="154">
        <f t="shared" si="88"/>
        <v>3</v>
      </c>
      <c r="N91" s="433"/>
      <c r="O91" s="433"/>
      <c r="P91" s="152">
        <v>18</v>
      </c>
      <c r="Q91" s="152">
        <v>1868.2568807339449</v>
      </c>
      <c r="R91" s="178">
        <f t="shared" si="89"/>
        <v>103.79204892966361</v>
      </c>
      <c r="S91" s="95">
        <f t="shared" si="90"/>
        <v>3</v>
      </c>
      <c r="T91" s="436"/>
      <c r="U91" s="152">
        <v>18</v>
      </c>
      <c r="V91" s="152">
        <v>1871.25</v>
      </c>
      <c r="W91" s="178">
        <f t="shared" si="91"/>
        <v>103.95833333333333</v>
      </c>
      <c r="X91" s="95">
        <f t="shared" si="92"/>
        <v>3</v>
      </c>
      <c r="Y91" s="436"/>
      <c r="Z91" s="152">
        <v>18</v>
      </c>
      <c r="AA91" s="152">
        <v>1871.538461538461</v>
      </c>
      <c r="AB91" s="178">
        <f t="shared" si="93"/>
        <v>103.97435897435895</v>
      </c>
      <c r="AC91" s="95">
        <f t="shared" si="94"/>
        <v>3</v>
      </c>
      <c r="AD91" s="436"/>
      <c r="AE91" s="152">
        <v>18</v>
      </c>
      <c r="AF91" s="152">
        <v>1860.0000000000002</v>
      </c>
      <c r="AG91" s="178">
        <f t="shared" si="95"/>
        <v>103.33333333333334</v>
      </c>
      <c r="AH91" s="95">
        <f t="shared" si="96"/>
        <v>3</v>
      </c>
      <c r="AI91" s="436"/>
      <c r="AJ91" s="152">
        <v>18</v>
      </c>
      <c r="AK91" s="152">
        <v>1871.489361702128</v>
      </c>
      <c r="AL91" s="178">
        <f t="shared" si="97"/>
        <v>103.97163120567377</v>
      </c>
      <c r="AM91" s="95">
        <f t="shared" si="98"/>
        <v>3</v>
      </c>
      <c r="AN91" s="436"/>
      <c r="AO91" s="152">
        <v>18</v>
      </c>
      <c r="AP91" s="152">
        <v>1866.8852459016398</v>
      </c>
      <c r="AQ91" s="178">
        <f t="shared" si="99"/>
        <v>103.71584699453554</v>
      </c>
      <c r="AR91" s="95">
        <f t="shared" si="100"/>
        <v>3</v>
      </c>
      <c r="AS91" s="436"/>
      <c r="AT91" s="152">
        <v>18</v>
      </c>
      <c r="AU91" s="152">
        <v>1887.130434782609</v>
      </c>
      <c r="AV91" s="178">
        <f t="shared" si="101"/>
        <v>104.84057971014494</v>
      </c>
      <c r="AW91" s="95">
        <f t="shared" si="102"/>
        <v>3</v>
      </c>
      <c r="AX91" s="436"/>
    </row>
    <row r="92" spans="2:50" hidden="1">
      <c r="B92" s="435"/>
      <c r="C92" s="95">
        <v>6</v>
      </c>
      <c r="D92" s="95" t="s">
        <v>427</v>
      </c>
      <c r="E92" s="95">
        <v>8</v>
      </c>
      <c r="F92" s="95">
        <v>1500</v>
      </c>
      <c r="G92" s="178">
        <f t="shared" si="87"/>
        <v>187.5</v>
      </c>
      <c r="H92" s="436"/>
      <c r="I92" s="154">
        <f t="shared" si="103"/>
        <v>8</v>
      </c>
      <c r="J92" s="154">
        <f t="shared" si="104"/>
        <v>1402.9945761813062</v>
      </c>
      <c r="K92" s="155">
        <f t="shared" si="105"/>
        <v>175.37432202266328</v>
      </c>
      <c r="L92" s="449"/>
      <c r="M92" s="154">
        <f t="shared" si="88"/>
        <v>1</v>
      </c>
      <c r="N92" s="433"/>
      <c r="O92" s="433"/>
      <c r="P92" s="152">
        <v>8</v>
      </c>
      <c r="Q92" s="152">
        <v>1409.1428571428576</v>
      </c>
      <c r="R92" s="178">
        <f t="shared" si="89"/>
        <v>176.1428571428572</v>
      </c>
      <c r="S92" s="95">
        <f t="shared" si="90"/>
        <v>1</v>
      </c>
      <c r="T92" s="436"/>
      <c r="U92" s="152">
        <v>8</v>
      </c>
      <c r="V92" s="152">
        <v>1403.0769230769233</v>
      </c>
      <c r="W92" s="178">
        <f t="shared" si="91"/>
        <v>175.38461538461542</v>
      </c>
      <c r="X92" s="95">
        <f t="shared" si="92"/>
        <v>1</v>
      </c>
      <c r="Y92" s="436"/>
      <c r="Z92" s="152">
        <v>8</v>
      </c>
      <c r="AA92" s="152">
        <v>1404.5255474452556</v>
      </c>
      <c r="AB92" s="178">
        <f t="shared" si="93"/>
        <v>175.56569343065695</v>
      </c>
      <c r="AC92" s="95">
        <f t="shared" si="94"/>
        <v>1</v>
      </c>
      <c r="AD92" s="436"/>
      <c r="AE92" s="152">
        <v>8</v>
      </c>
      <c r="AF92" s="152">
        <v>1400.9523809523807</v>
      </c>
      <c r="AG92" s="178">
        <f t="shared" si="95"/>
        <v>175.11904761904759</v>
      </c>
      <c r="AH92" s="95">
        <f t="shared" si="96"/>
        <v>1</v>
      </c>
      <c r="AI92" s="436"/>
      <c r="AJ92" s="152">
        <v>8</v>
      </c>
      <c r="AK92" s="152">
        <v>1400.7874015748034</v>
      </c>
      <c r="AL92" s="178">
        <f t="shared" si="97"/>
        <v>175.09842519685043</v>
      </c>
      <c r="AM92" s="95">
        <f t="shared" si="98"/>
        <v>1</v>
      </c>
      <c r="AN92" s="436"/>
      <c r="AO92" s="152">
        <v>8</v>
      </c>
      <c r="AP92" s="152">
        <v>1398.0769230769231</v>
      </c>
      <c r="AQ92" s="178">
        <f t="shared" si="99"/>
        <v>174.75961538461539</v>
      </c>
      <c r="AR92" s="95">
        <f t="shared" si="100"/>
        <v>1</v>
      </c>
      <c r="AS92" s="436"/>
      <c r="AT92" s="152">
        <v>8</v>
      </c>
      <c r="AU92" s="152">
        <v>1404.3999999999999</v>
      </c>
      <c r="AV92" s="178">
        <f t="shared" si="101"/>
        <v>175.54999999999998</v>
      </c>
      <c r="AW92" s="95">
        <f t="shared" si="102"/>
        <v>1</v>
      </c>
      <c r="AX92" s="436"/>
    </row>
    <row r="93" spans="2:50" hidden="1">
      <c r="B93" s="435"/>
      <c r="C93" s="95">
        <v>7</v>
      </c>
      <c r="D93" s="95"/>
      <c r="E93" s="95"/>
      <c r="F93" s="95"/>
      <c r="G93" s="178"/>
      <c r="H93" s="436"/>
      <c r="I93" s="154" t="str">
        <f t="shared" si="103"/>
        <v/>
      </c>
      <c r="J93" s="154" t="str">
        <f t="shared" si="104"/>
        <v/>
      </c>
      <c r="K93" s="155" t="str">
        <f t="shared" si="105"/>
        <v/>
      </c>
      <c r="L93" s="449"/>
      <c r="M93" s="154" t="str">
        <f t="shared" si="88"/>
        <v/>
      </c>
      <c r="N93" s="433"/>
      <c r="O93" s="433"/>
      <c r="P93" s="152"/>
      <c r="Q93" s="152"/>
      <c r="R93" s="178" t="str">
        <f t="shared" si="89"/>
        <v/>
      </c>
      <c r="S93" s="95" t="str">
        <f t="shared" si="90"/>
        <v/>
      </c>
      <c r="T93" s="436"/>
      <c r="U93" s="152"/>
      <c r="V93" s="152"/>
      <c r="W93" s="178" t="str">
        <f t="shared" si="91"/>
        <v/>
      </c>
      <c r="X93" s="95" t="str">
        <f t="shared" si="92"/>
        <v/>
      </c>
      <c r="Y93" s="436"/>
      <c r="Z93" s="152"/>
      <c r="AA93" s="152"/>
      <c r="AB93" s="178" t="str">
        <f t="shared" si="93"/>
        <v/>
      </c>
      <c r="AC93" s="95" t="str">
        <f t="shared" si="94"/>
        <v/>
      </c>
      <c r="AD93" s="436"/>
      <c r="AE93" s="152"/>
      <c r="AF93" s="152"/>
      <c r="AG93" s="178" t="str">
        <f t="shared" si="95"/>
        <v/>
      </c>
      <c r="AH93" s="95" t="str">
        <f t="shared" si="96"/>
        <v/>
      </c>
      <c r="AI93" s="436"/>
      <c r="AJ93" s="152"/>
      <c r="AK93" s="152"/>
      <c r="AL93" s="178" t="str">
        <f t="shared" si="97"/>
        <v/>
      </c>
      <c r="AM93" s="95" t="str">
        <f t="shared" si="98"/>
        <v/>
      </c>
      <c r="AN93" s="436"/>
      <c r="AO93" s="152"/>
      <c r="AP93" s="152"/>
      <c r="AQ93" s="178" t="str">
        <f t="shared" si="99"/>
        <v/>
      </c>
      <c r="AR93" s="95" t="str">
        <f t="shared" si="100"/>
        <v/>
      </c>
      <c r="AS93" s="436"/>
      <c r="AT93" s="152"/>
      <c r="AU93" s="152"/>
      <c r="AV93" s="178" t="str">
        <f t="shared" si="101"/>
        <v/>
      </c>
      <c r="AW93" s="95" t="str">
        <f t="shared" si="102"/>
        <v/>
      </c>
      <c r="AX93" s="436"/>
    </row>
    <row r="94" spans="2:50" hidden="1">
      <c r="B94" s="435"/>
      <c r="C94" s="95">
        <v>8</v>
      </c>
      <c r="D94" s="95"/>
      <c r="E94" s="95"/>
      <c r="F94" s="95"/>
      <c r="G94" s="95"/>
      <c r="H94" s="436"/>
      <c r="I94" s="154" t="str">
        <f t="shared" si="103"/>
        <v/>
      </c>
      <c r="J94" s="154" t="str">
        <f t="shared" si="104"/>
        <v/>
      </c>
      <c r="K94" s="155" t="str">
        <f t="shared" si="105"/>
        <v/>
      </c>
      <c r="L94" s="449"/>
      <c r="M94" s="154" t="str">
        <f t="shared" si="88"/>
        <v/>
      </c>
      <c r="N94" s="433"/>
      <c r="O94" s="433"/>
      <c r="P94" s="152"/>
      <c r="Q94" s="152"/>
      <c r="R94" s="178" t="str">
        <f t="shared" si="89"/>
        <v/>
      </c>
      <c r="S94" s="95" t="str">
        <f t="shared" si="90"/>
        <v/>
      </c>
      <c r="T94" s="436"/>
      <c r="U94" s="152"/>
      <c r="V94" s="152"/>
      <c r="W94" s="178" t="str">
        <f t="shared" si="91"/>
        <v/>
      </c>
      <c r="X94" s="95" t="str">
        <f t="shared" si="92"/>
        <v/>
      </c>
      <c r="Y94" s="436"/>
      <c r="Z94" s="152"/>
      <c r="AA94" s="152"/>
      <c r="AB94" s="178" t="str">
        <f t="shared" si="93"/>
        <v/>
      </c>
      <c r="AC94" s="95" t="str">
        <f t="shared" si="94"/>
        <v/>
      </c>
      <c r="AD94" s="436"/>
      <c r="AE94" s="152"/>
      <c r="AF94" s="152"/>
      <c r="AG94" s="178" t="str">
        <f t="shared" si="95"/>
        <v/>
      </c>
      <c r="AH94" s="95" t="str">
        <f t="shared" si="96"/>
        <v/>
      </c>
      <c r="AI94" s="436"/>
      <c r="AJ94" s="152"/>
      <c r="AK94" s="152"/>
      <c r="AL94" s="178" t="str">
        <f t="shared" si="97"/>
        <v/>
      </c>
      <c r="AM94" s="95" t="str">
        <f t="shared" si="98"/>
        <v/>
      </c>
      <c r="AN94" s="436"/>
      <c r="AO94" s="152"/>
      <c r="AP94" s="152"/>
      <c r="AQ94" s="178" t="str">
        <f t="shared" si="99"/>
        <v/>
      </c>
      <c r="AR94" s="95" t="str">
        <f t="shared" si="100"/>
        <v/>
      </c>
      <c r="AS94" s="436"/>
      <c r="AT94" s="152"/>
      <c r="AU94" s="152"/>
      <c r="AV94" s="178" t="str">
        <f t="shared" si="101"/>
        <v/>
      </c>
      <c r="AW94" s="95" t="str">
        <f t="shared" si="102"/>
        <v/>
      </c>
      <c r="AX94" s="436"/>
    </row>
    <row r="95" spans="2:50" hidden="1">
      <c r="B95" s="435"/>
      <c r="C95" s="95">
        <v>9</v>
      </c>
      <c r="D95" s="95"/>
      <c r="E95" s="95"/>
      <c r="F95" s="95"/>
      <c r="G95" s="95"/>
      <c r="H95" s="436"/>
      <c r="I95" s="154" t="str">
        <f t="shared" si="103"/>
        <v/>
      </c>
      <c r="J95" s="154" t="str">
        <f t="shared" si="104"/>
        <v/>
      </c>
      <c r="K95" s="155" t="str">
        <f t="shared" si="105"/>
        <v/>
      </c>
      <c r="L95" s="449"/>
      <c r="M95" s="154" t="str">
        <f t="shared" si="88"/>
        <v/>
      </c>
      <c r="N95" s="433"/>
      <c r="O95" s="433"/>
      <c r="P95" s="152"/>
      <c r="Q95" s="152"/>
      <c r="R95" s="178" t="str">
        <f t="shared" si="89"/>
        <v/>
      </c>
      <c r="S95" s="95" t="str">
        <f t="shared" si="90"/>
        <v/>
      </c>
      <c r="T95" s="436"/>
      <c r="U95" s="152"/>
      <c r="V95" s="152"/>
      <c r="W95" s="178" t="str">
        <f t="shared" si="91"/>
        <v/>
      </c>
      <c r="X95" s="95" t="str">
        <f t="shared" si="92"/>
        <v/>
      </c>
      <c r="Y95" s="436"/>
      <c r="Z95" s="152"/>
      <c r="AA95" s="152"/>
      <c r="AB95" s="178" t="str">
        <f t="shared" si="93"/>
        <v/>
      </c>
      <c r="AC95" s="95" t="str">
        <f t="shared" si="94"/>
        <v/>
      </c>
      <c r="AD95" s="436"/>
      <c r="AE95" s="152"/>
      <c r="AF95" s="152"/>
      <c r="AG95" s="178" t="str">
        <f t="shared" si="95"/>
        <v/>
      </c>
      <c r="AH95" s="95" t="str">
        <f t="shared" si="96"/>
        <v/>
      </c>
      <c r="AI95" s="436"/>
      <c r="AJ95" s="152"/>
      <c r="AK95" s="152"/>
      <c r="AL95" s="178" t="str">
        <f t="shared" si="97"/>
        <v/>
      </c>
      <c r="AM95" s="95" t="str">
        <f t="shared" si="98"/>
        <v/>
      </c>
      <c r="AN95" s="436"/>
      <c r="AO95" s="152"/>
      <c r="AP95" s="152"/>
      <c r="AQ95" s="178" t="str">
        <f t="shared" si="99"/>
        <v/>
      </c>
      <c r="AR95" s="95" t="str">
        <f t="shared" si="100"/>
        <v/>
      </c>
      <c r="AS95" s="436"/>
      <c r="AT95" s="152"/>
      <c r="AU95" s="152"/>
      <c r="AV95" s="178" t="str">
        <f t="shared" si="101"/>
        <v/>
      </c>
      <c r="AW95" s="95" t="str">
        <f t="shared" si="102"/>
        <v/>
      </c>
      <c r="AX95" s="436"/>
    </row>
    <row r="96" spans="2:50" hidden="1">
      <c r="B96" s="435"/>
      <c r="C96" s="95">
        <v>10</v>
      </c>
      <c r="D96" s="95"/>
      <c r="E96" s="95"/>
      <c r="F96" s="95"/>
      <c r="G96" s="95"/>
      <c r="H96" s="436"/>
      <c r="I96" s="154" t="str">
        <f t="shared" si="103"/>
        <v/>
      </c>
      <c r="J96" s="154" t="str">
        <f t="shared" si="104"/>
        <v/>
      </c>
      <c r="K96" s="155" t="str">
        <f t="shared" si="105"/>
        <v/>
      </c>
      <c r="L96" s="449"/>
      <c r="M96" s="154" t="str">
        <f t="shared" si="88"/>
        <v/>
      </c>
      <c r="N96" s="433"/>
      <c r="O96" s="433"/>
      <c r="P96" s="152"/>
      <c r="Q96" s="152"/>
      <c r="R96" s="178" t="str">
        <f t="shared" si="89"/>
        <v/>
      </c>
      <c r="S96" s="95" t="str">
        <f t="shared" si="90"/>
        <v/>
      </c>
      <c r="T96" s="436"/>
      <c r="U96" s="152"/>
      <c r="V96" s="152"/>
      <c r="W96" s="178" t="str">
        <f t="shared" si="91"/>
        <v/>
      </c>
      <c r="X96" s="95" t="str">
        <f t="shared" si="92"/>
        <v/>
      </c>
      <c r="Y96" s="436"/>
      <c r="Z96" s="152"/>
      <c r="AA96" s="152"/>
      <c r="AB96" s="178" t="str">
        <f t="shared" si="93"/>
        <v/>
      </c>
      <c r="AC96" s="95" t="str">
        <f t="shared" si="94"/>
        <v/>
      </c>
      <c r="AD96" s="436"/>
      <c r="AE96" s="152"/>
      <c r="AF96" s="152"/>
      <c r="AG96" s="178" t="str">
        <f t="shared" si="95"/>
        <v/>
      </c>
      <c r="AH96" s="95" t="str">
        <f t="shared" si="96"/>
        <v/>
      </c>
      <c r="AI96" s="436"/>
      <c r="AJ96" s="152"/>
      <c r="AK96" s="152"/>
      <c r="AL96" s="178" t="str">
        <f t="shared" si="97"/>
        <v/>
      </c>
      <c r="AM96" s="95" t="str">
        <f t="shared" si="98"/>
        <v/>
      </c>
      <c r="AN96" s="436"/>
      <c r="AO96" s="152"/>
      <c r="AP96" s="152"/>
      <c r="AQ96" s="178" t="str">
        <f t="shared" si="99"/>
        <v/>
      </c>
      <c r="AR96" s="95" t="str">
        <f t="shared" si="100"/>
        <v/>
      </c>
      <c r="AS96" s="436"/>
      <c r="AT96" s="152"/>
      <c r="AU96" s="152"/>
      <c r="AV96" s="178" t="str">
        <f t="shared" si="101"/>
        <v/>
      </c>
      <c r="AW96" s="95" t="str">
        <f t="shared" si="102"/>
        <v/>
      </c>
      <c r="AX96" s="436"/>
    </row>
    <row r="97" spans="2:50" hidden="1">
      <c r="B97" s="435"/>
      <c r="C97" s="95">
        <v>11</v>
      </c>
      <c r="D97" s="95"/>
      <c r="E97" s="95"/>
      <c r="F97" s="95"/>
      <c r="G97" s="95"/>
      <c r="H97" s="436"/>
      <c r="I97" s="154" t="str">
        <f t="shared" si="103"/>
        <v/>
      </c>
      <c r="J97" s="154" t="str">
        <f t="shared" si="104"/>
        <v/>
      </c>
      <c r="K97" s="155" t="str">
        <f t="shared" si="105"/>
        <v/>
      </c>
      <c r="L97" s="449"/>
      <c r="M97" s="154" t="str">
        <f t="shared" si="88"/>
        <v/>
      </c>
      <c r="N97" s="433"/>
      <c r="O97" s="433"/>
      <c r="P97" s="95"/>
      <c r="Q97" s="95"/>
      <c r="R97" s="178" t="str">
        <f t="shared" si="89"/>
        <v/>
      </c>
      <c r="S97" s="95" t="str">
        <f t="shared" si="90"/>
        <v/>
      </c>
      <c r="T97" s="436"/>
      <c r="U97" s="95"/>
      <c r="V97" s="95"/>
      <c r="W97" s="178" t="str">
        <f t="shared" si="91"/>
        <v/>
      </c>
      <c r="X97" s="95" t="str">
        <f t="shared" si="92"/>
        <v/>
      </c>
      <c r="Y97" s="436"/>
      <c r="Z97" s="95"/>
      <c r="AA97" s="95"/>
      <c r="AB97" s="178" t="str">
        <f t="shared" si="93"/>
        <v/>
      </c>
      <c r="AC97" s="95" t="str">
        <f t="shared" si="94"/>
        <v/>
      </c>
      <c r="AD97" s="436"/>
      <c r="AE97" s="95"/>
      <c r="AF97" s="95"/>
      <c r="AG97" s="178" t="str">
        <f t="shared" si="95"/>
        <v/>
      </c>
      <c r="AH97" s="95" t="str">
        <f t="shared" si="96"/>
        <v/>
      </c>
      <c r="AI97" s="436"/>
      <c r="AJ97" s="95"/>
      <c r="AK97" s="95"/>
      <c r="AL97" s="178" t="str">
        <f t="shared" si="97"/>
        <v/>
      </c>
      <c r="AM97" s="95" t="str">
        <f t="shared" si="98"/>
        <v/>
      </c>
      <c r="AN97" s="436"/>
      <c r="AO97" s="95"/>
      <c r="AP97" s="95"/>
      <c r="AQ97" s="178" t="str">
        <f t="shared" si="99"/>
        <v/>
      </c>
      <c r="AR97" s="95" t="str">
        <f t="shared" si="100"/>
        <v/>
      </c>
      <c r="AS97" s="436"/>
      <c r="AT97" s="95"/>
      <c r="AU97" s="95"/>
      <c r="AV97" s="178" t="str">
        <f t="shared" si="101"/>
        <v/>
      </c>
      <c r="AW97" s="95" t="str">
        <f t="shared" si="102"/>
        <v/>
      </c>
      <c r="AX97" s="436"/>
    </row>
    <row r="98" spans="2:50" hidden="1">
      <c r="B98" s="435"/>
      <c r="C98" s="95">
        <v>12</v>
      </c>
      <c r="D98" s="95"/>
      <c r="E98" s="95"/>
      <c r="F98" s="95"/>
      <c r="G98" s="95"/>
      <c r="H98" s="436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49"/>
      <c r="M98" s="154" t="str">
        <f t="shared" si="88"/>
        <v/>
      </c>
      <c r="N98" s="433"/>
      <c r="O98" s="433"/>
      <c r="P98" s="95"/>
      <c r="Q98" s="95"/>
      <c r="R98" s="178" t="str">
        <f t="shared" si="89"/>
        <v/>
      </c>
      <c r="S98" s="95" t="str">
        <f t="shared" si="90"/>
        <v/>
      </c>
      <c r="T98" s="436"/>
      <c r="U98" s="95"/>
      <c r="V98" s="95"/>
      <c r="W98" s="178" t="str">
        <f t="shared" si="91"/>
        <v/>
      </c>
      <c r="X98" s="95" t="str">
        <f t="shared" si="92"/>
        <v/>
      </c>
      <c r="Y98" s="436"/>
      <c r="Z98" s="95"/>
      <c r="AA98" s="95"/>
      <c r="AB98" s="178" t="str">
        <f t="shared" si="93"/>
        <v/>
      </c>
      <c r="AC98" s="95" t="str">
        <f t="shared" si="94"/>
        <v/>
      </c>
      <c r="AD98" s="436"/>
      <c r="AE98" s="95"/>
      <c r="AF98" s="95"/>
      <c r="AG98" s="178" t="str">
        <f t="shared" si="95"/>
        <v/>
      </c>
      <c r="AH98" s="95" t="str">
        <f t="shared" si="96"/>
        <v/>
      </c>
      <c r="AI98" s="436"/>
      <c r="AJ98" s="95"/>
      <c r="AK98" s="95"/>
      <c r="AL98" s="178" t="str">
        <f t="shared" si="97"/>
        <v/>
      </c>
      <c r="AM98" s="95" t="str">
        <f t="shared" si="98"/>
        <v/>
      </c>
      <c r="AN98" s="436"/>
      <c r="AO98" s="95"/>
      <c r="AP98" s="95"/>
      <c r="AQ98" s="178" t="str">
        <f t="shared" si="99"/>
        <v/>
      </c>
      <c r="AR98" s="95" t="str">
        <f t="shared" si="100"/>
        <v/>
      </c>
      <c r="AS98" s="436"/>
      <c r="AT98" s="95"/>
      <c r="AU98" s="95"/>
      <c r="AV98" s="178" t="str">
        <f t="shared" si="101"/>
        <v/>
      </c>
      <c r="AW98" s="95" t="str">
        <f t="shared" si="102"/>
        <v/>
      </c>
      <c r="AX98" s="436"/>
    </row>
    <row r="99" spans="2:50" hidden="1">
      <c r="B99" s="435"/>
      <c r="C99" s="95">
        <v>13</v>
      </c>
      <c r="D99" s="95"/>
      <c r="E99" s="95"/>
      <c r="F99" s="95"/>
      <c r="G99" s="95"/>
      <c r="H99" s="436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49"/>
      <c r="M99" s="154" t="str">
        <f t="shared" si="88"/>
        <v/>
      </c>
      <c r="N99" s="433"/>
      <c r="O99" s="433"/>
      <c r="P99" s="95"/>
      <c r="Q99" s="95"/>
      <c r="R99" s="178" t="str">
        <f t="shared" si="89"/>
        <v/>
      </c>
      <c r="S99" s="95" t="str">
        <f t="shared" si="90"/>
        <v/>
      </c>
      <c r="T99" s="436"/>
      <c r="U99" s="95"/>
      <c r="V99" s="95"/>
      <c r="W99" s="178" t="str">
        <f t="shared" si="91"/>
        <v/>
      </c>
      <c r="X99" s="95" t="str">
        <f t="shared" si="92"/>
        <v/>
      </c>
      <c r="Y99" s="436"/>
      <c r="Z99" s="95"/>
      <c r="AA99" s="95"/>
      <c r="AB99" s="178" t="str">
        <f t="shared" si="93"/>
        <v/>
      </c>
      <c r="AC99" s="95" t="str">
        <f t="shared" si="94"/>
        <v/>
      </c>
      <c r="AD99" s="436"/>
      <c r="AE99" s="95"/>
      <c r="AF99" s="95"/>
      <c r="AG99" s="178" t="str">
        <f t="shared" si="95"/>
        <v/>
      </c>
      <c r="AH99" s="95" t="str">
        <f t="shared" si="96"/>
        <v/>
      </c>
      <c r="AI99" s="436"/>
      <c r="AJ99" s="95"/>
      <c r="AK99" s="95"/>
      <c r="AL99" s="178" t="str">
        <f t="shared" si="97"/>
        <v/>
      </c>
      <c r="AM99" s="95" t="str">
        <f t="shared" si="98"/>
        <v/>
      </c>
      <c r="AN99" s="436"/>
      <c r="AO99" s="95"/>
      <c r="AP99" s="95"/>
      <c r="AQ99" s="178" t="str">
        <f t="shared" si="99"/>
        <v/>
      </c>
      <c r="AR99" s="95" t="str">
        <f t="shared" si="100"/>
        <v/>
      </c>
      <c r="AS99" s="436"/>
      <c r="AT99" s="95"/>
      <c r="AU99" s="95"/>
      <c r="AV99" s="178" t="str">
        <f t="shared" si="101"/>
        <v/>
      </c>
      <c r="AW99" s="95" t="str">
        <f t="shared" si="102"/>
        <v/>
      </c>
      <c r="AX99" s="436"/>
    </row>
    <row r="100" spans="2:50" ht="13.5" hidden="1" customHeight="1">
      <c r="B100" s="435"/>
      <c r="C100" s="95">
        <v>14</v>
      </c>
      <c r="D100" s="95"/>
      <c r="E100" s="95"/>
      <c r="F100" s="95"/>
      <c r="G100" s="95"/>
      <c r="H100" s="436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49"/>
      <c r="M100" s="154" t="str">
        <f t="shared" si="88"/>
        <v/>
      </c>
      <c r="N100" s="433"/>
      <c r="O100" s="433"/>
      <c r="P100" s="95"/>
      <c r="Q100" s="95"/>
      <c r="R100" s="178" t="str">
        <f t="shared" si="89"/>
        <v/>
      </c>
      <c r="S100" s="95" t="str">
        <f t="shared" si="90"/>
        <v/>
      </c>
      <c r="T100" s="436"/>
      <c r="U100" s="95"/>
      <c r="V100" s="95"/>
      <c r="W100" s="178" t="str">
        <f t="shared" si="91"/>
        <v/>
      </c>
      <c r="X100" s="95" t="str">
        <f t="shared" si="92"/>
        <v/>
      </c>
      <c r="Y100" s="436"/>
      <c r="Z100" s="95"/>
      <c r="AA100" s="95"/>
      <c r="AB100" s="178" t="str">
        <f t="shared" si="93"/>
        <v/>
      </c>
      <c r="AC100" s="95" t="str">
        <f t="shared" si="94"/>
        <v/>
      </c>
      <c r="AD100" s="436"/>
      <c r="AE100" s="95"/>
      <c r="AF100" s="95"/>
      <c r="AG100" s="178" t="str">
        <f t="shared" si="95"/>
        <v/>
      </c>
      <c r="AH100" s="95" t="str">
        <f t="shared" si="96"/>
        <v/>
      </c>
      <c r="AI100" s="436"/>
      <c r="AJ100" s="95"/>
      <c r="AK100" s="95"/>
      <c r="AL100" s="178" t="str">
        <f t="shared" si="97"/>
        <v/>
      </c>
      <c r="AM100" s="95" t="str">
        <f t="shared" si="98"/>
        <v/>
      </c>
      <c r="AN100" s="436"/>
      <c r="AO100" s="95"/>
      <c r="AP100" s="95"/>
      <c r="AQ100" s="178" t="str">
        <f t="shared" si="99"/>
        <v/>
      </c>
      <c r="AR100" s="95" t="str">
        <f t="shared" si="100"/>
        <v/>
      </c>
      <c r="AS100" s="436"/>
      <c r="AT100" s="95"/>
      <c r="AU100" s="95"/>
      <c r="AV100" s="178" t="str">
        <f t="shared" si="101"/>
        <v/>
      </c>
      <c r="AW100" s="95" t="str">
        <f t="shared" si="102"/>
        <v/>
      </c>
      <c r="AX100" s="436"/>
    </row>
    <row r="101" spans="2:50" hidden="1">
      <c r="B101" s="435"/>
      <c r="C101" s="95">
        <v>15</v>
      </c>
      <c r="D101" s="95"/>
      <c r="E101" s="95"/>
      <c r="F101" s="95"/>
      <c r="G101" s="95"/>
      <c r="H101" s="436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49"/>
      <c r="M101" s="154" t="str">
        <f t="shared" si="88"/>
        <v/>
      </c>
      <c r="N101" s="433"/>
      <c r="O101" s="433"/>
      <c r="P101" s="95"/>
      <c r="Q101" s="95"/>
      <c r="R101" s="178" t="str">
        <f t="shared" si="89"/>
        <v/>
      </c>
      <c r="S101" s="95" t="str">
        <f t="shared" si="90"/>
        <v/>
      </c>
      <c r="T101" s="436"/>
      <c r="U101" s="95"/>
      <c r="V101" s="95"/>
      <c r="W101" s="178" t="str">
        <f t="shared" si="91"/>
        <v/>
      </c>
      <c r="X101" s="95" t="str">
        <f t="shared" si="92"/>
        <v/>
      </c>
      <c r="Y101" s="436"/>
      <c r="Z101" s="95"/>
      <c r="AA101" s="95"/>
      <c r="AB101" s="178" t="str">
        <f t="shared" si="93"/>
        <v/>
      </c>
      <c r="AC101" s="95" t="str">
        <f t="shared" si="94"/>
        <v/>
      </c>
      <c r="AD101" s="436"/>
      <c r="AE101" s="95"/>
      <c r="AF101" s="95"/>
      <c r="AG101" s="178" t="str">
        <f t="shared" si="95"/>
        <v/>
      </c>
      <c r="AH101" s="95" t="str">
        <f t="shared" si="96"/>
        <v/>
      </c>
      <c r="AI101" s="436"/>
      <c r="AJ101" s="95"/>
      <c r="AK101" s="95"/>
      <c r="AL101" s="178" t="str">
        <f t="shared" si="97"/>
        <v/>
      </c>
      <c r="AM101" s="95" t="str">
        <f t="shared" si="98"/>
        <v/>
      </c>
      <c r="AN101" s="436"/>
      <c r="AO101" s="95"/>
      <c r="AP101" s="95"/>
      <c r="AQ101" s="178" t="str">
        <f t="shared" si="99"/>
        <v/>
      </c>
      <c r="AR101" s="95" t="str">
        <f t="shared" si="100"/>
        <v/>
      </c>
      <c r="AS101" s="436"/>
      <c r="AT101" s="95"/>
      <c r="AU101" s="95"/>
      <c r="AV101" s="178" t="str">
        <f t="shared" si="101"/>
        <v/>
      </c>
      <c r="AW101" s="95" t="str">
        <f t="shared" si="102"/>
        <v/>
      </c>
      <c r="AX101" s="436"/>
    </row>
    <row r="102" spans="2:50" ht="15.75" hidden="1">
      <c r="B102" s="443" t="s">
        <v>167</v>
      </c>
      <c r="C102" s="444"/>
      <c r="D102" s="444"/>
      <c r="E102" s="444"/>
      <c r="F102" s="444"/>
      <c r="G102" s="444"/>
      <c r="H102" s="444"/>
      <c r="I102" s="151"/>
      <c r="J102" s="151"/>
      <c r="K102" s="151"/>
      <c r="L102" s="151"/>
      <c r="M102" s="151"/>
      <c r="N102" s="433" t="s">
        <v>159</v>
      </c>
      <c r="O102" s="446" t="s">
        <v>106</v>
      </c>
      <c r="P102" s="448">
        <f>AT82+1</f>
        <v>45902</v>
      </c>
      <c r="Q102" s="435"/>
      <c r="R102" s="435"/>
      <c r="S102" s="435"/>
      <c r="T102" s="435"/>
      <c r="U102" s="448">
        <f>P102+1</f>
        <v>45903</v>
      </c>
      <c r="V102" s="435"/>
      <c r="W102" s="435"/>
      <c r="X102" s="435"/>
      <c r="Y102" s="435"/>
      <c r="Z102" s="448">
        <f>U102+1</f>
        <v>45904</v>
      </c>
      <c r="AA102" s="435"/>
      <c r="AB102" s="435"/>
      <c r="AC102" s="435"/>
      <c r="AD102" s="435"/>
      <c r="AE102" s="448">
        <f>Z102+1</f>
        <v>45905</v>
      </c>
      <c r="AF102" s="435"/>
      <c r="AG102" s="435"/>
      <c r="AH102" s="435"/>
      <c r="AI102" s="435"/>
      <c r="AJ102" s="448">
        <f>AE102+1</f>
        <v>45906</v>
      </c>
      <c r="AK102" s="435"/>
      <c r="AL102" s="435"/>
      <c r="AM102" s="435"/>
      <c r="AN102" s="435"/>
      <c r="AO102" s="448">
        <f>AJ102+1</f>
        <v>45907</v>
      </c>
      <c r="AP102" s="435"/>
      <c r="AQ102" s="435"/>
      <c r="AR102" s="435"/>
      <c r="AS102" s="435"/>
      <c r="AT102" s="448">
        <f>AO102+1</f>
        <v>45908</v>
      </c>
      <c r="AU102" s="435"/>
      <c r="AV102" s="435"/>
      <c r="AW102" s="435"/>
      <c r="AX102" s="435"/>
    </row>
    <row r="103" spans="2:50" ht="15.75" hidden="1">
      <c r="B103" s="445"/>
      <c r="C103" s="445"/>
      <c r="D103" s="445"/>
      <c r="E103" s="445"/>
      <c r="F103" s="445"/>
      <c r="G103" s="445"/>
      <c r="H103" s="445"/>
      <c r="I103" s="151"/>
      <c r="J103" s="151"/>
      <c r="K103" s="151"/>
      <c r="L103" s="151"/>
      <c r="M103" s="151"/>
      <c r="N103" s="433"/>
      <c r="O103" s="447"/>
      <c r="P103" s="448" t="s">
        <v>120</v>
      </c>
      <c r="Q103" s="435"/>
      <c r="R103" s="435"/>
      <c r="S103" s="435"/>
      <c r="T103" s="435"/>
      <c r="U103" s="448" t="s">
        <v>114</v>
      </c>
      <c r="V103" s="435"/>
      <c r="W103" s="435"/>
      <c r="X103" s="435"/>
      <c r="Y103" s="435"/>
      <c r="Z103" s="448" t="s">
        <v>115</v>
      </c>
      <c r="AA103" s="435"/>
      <c r="AB103" s="435"/>
      <c r="AC103" s="435"/>
      <c r="AD103" s="435"/>
      <c r="AE103" s="448" t="s">
        <v>116</v>
      </c>
      <c r="AF103" s="435"/>
      <c r="AG103" s="435"/>
      <c r="AH103" s="435"/>
      <c r="AI103" s="435"/>
      <c r="AJ103" s="448" t="s">
        <v>117</v>
      </c>
      <c r="AK103" s="435"/>
      <c r="AL103" s="435"/>
      <c r="AM103" s="435"/>
      <c r="AN103" s="435"/>
      <c r="AO103" s="448" t="s">
        <v>118</v>
      </c>
      <c r="AP103" s="435"/>
      <c r="AQ103" s="435"/>
      <c r="AR103" s="435"/>
      <c r="AS103" s="435"/>
      <c r="AT103" s="448" t="s">
        <v>119</v>
      </c>
      <c r="AU103" s="435"/>
      <c r="AV103" s="435"/>
      <c r="AW103" s="435"/>
      <c r="AX103" s="435"/>
    </row>
    <row r="104" spans="2:50" hidden="1">
      <c r="B104" s="433" t="s">
        <v>155</v>
      </c>
      <c r="C104" s="433" t="s">
        <v>147</v>
      </c>
      <c r="D104" s="433"/>
      <c r="E104" s="433" t="s">
        <v>149</v>
      </c>
      <c r="F104" s="433"/>
      <c r="G104" s="433"/>
      <c r="H104" s="440" t="s">
        <v>156</v>
      </c>
      <c r="I104" s="434" t="s">
        <v>225</v>
      </c>
      <c r="J104" s="434"/>
      <c r="K104" s="434"/>
      <c r="L104" s="434" t="s">
        <v>156</v>
      </c>
      <c r="M104" s="434" t="s">
        <v>168</v>
      </c>
      <c r="N104" s="433"/>
      <c r="O104" s="433" t="s">
        <v>158</v>
      </c>
      <c r="P104" s="430" t="s">
        <v>152</v>
      </c>
      <c r="Q104" s="431"/>
      <c r="R104" s="431"/>
      <c r="S104" s="432"/>
      <c r="T104" s="433" t="s">
        <v>156</v>
      </c>
      <c r="U104" s="430" t="s">
        <v>152</v>
      </c>
      <c r="V104" s="431"/>
      <c r="W104" s="431"/>
      <c r="X104" s="432"/>
      <c r="Y104" s="433" t="s">
        <v>156</v>
      </c>
      <c r="Z104" s="430" t="s">
        <v>152</v>
      </c>
      <c r="AA104" s="431"/>
      <c r="AB104" s="431"/>
      <c r="AC104" s="432"/>
      <c r="AD104" s="433" t="s">
        <v>156</v>
      </c>
      <c r="AE104" s="430" t="s">
        <v>152</v>
      </c>
      <c r="AF104" s="431"/>
      <c r="AG104" s="431"/>
      <c r="AH104" s="432"/>
      <c r="AI104" s="433" t="s">
        <v>156</v>
      </c>
      <c r="AJ104" s="430" t="s">
        <v>152</v>
      </c>
      <c r="AK104" s="431"/>
      <c r="AL104" s="431"/>
      <c r="AM104" s="432"/>
      <c r="AN104" s="433" t="s">
        <v>156</v>
      </c>
      <c r="AO104" s="430" t="s">
        <v>152</v>
      </c>
      <c r="AP104" s="431"/>
      <c r="AQ104" s="431"/>
      <c r="AR104" s="432"/>
      <c r="AS104" s="433" t="s">
        <v>156</v>
      </c>
      <c r="AT104" s="430" t="s">
        <v>152</v>
      </c>
      <c r="AU104" s="431"/>
      <c r="AV104" s="431"/>
      <c r="AW104" s="432"/>
      <c r="AX104" s="433" t="s">
        <v>156</v>
      </c>
    </row>
    <row r="105" spans="2:50" hidden="1">
      <c r="B105" s="433"/>
      <c r="C105" s="433"/>
      <c r="D105" s="433"/>
      <c r="E105" s="433" t="s">
        <v>148</v>
      </c>
      <c r="F105" s="433"/>
      <c r="G105" s="433"/>
      <c r="H105" s="441"/>
      <c r="I105" s="434" t="s">
        <v>148</v>
      </c>
      <c r="J105" s="434"/>
      <c r="K105" s="434"/>
      <c r="L105" s="434"/>
      <c r="M105" s="434"/>
      <c r="N105" s="433"/>
      <c r="O105" s="433"/>
      <c r="P105" s="430" t="s">
        <v>153</v>
      </c>
      <c r="Q105" s="431"/>
      <c r="R105" s="431"/>
      <c r="S105" s="432"/>
      <c r="T105" s="433"/>
      <c r="U105" s="430" t="s">
        <v>153</v>
      </c>
      <c r="V105" s="431"/>
      <c r="W105" s="431"/>
      <c r="X105" s="432"/>
      <c r="Y105" s="433"/>
      <c r="Z105" s="430" t="s">
        <v>153</v>
      </c>
      <c r="AA105" s="431"/>
      <c r="AB105" s="431"/>
      <c r="AC105" s="432"/>
      <c r="AD105" s="433"/>
      <c r="AE105" s="430" t="s">
        <v>153</v>
      </c>
      <c r="AF105" s="431"/>
      <c r="AG105" s="431"/>
      <c r="AH105" s="432"/>
      <c r="AI105" s="433"/>
      <c r="AJ105" s="430" t="s">
        <v>153</v>
      </c>
      <c r="AK105" s="431"/>
      <c r="AL105" s="431"/>
      <c r="AM105" s="432"/>
      <c r="AN105" s="433"/>
      <c r="AO105" s="430" t="s">
        <v>153</v>
      </c>
      <c r="AP105" s="431"/>
      <c r="AQ105" s="431"/>
      <c r="AR105" s="432"/>
      <c r="AS105" s="433"/>
      <c r="AT105" s="430" t="s">
        <v>153</v>
      </c>
      <c r="AU105" s="431"/>
      <c r="AV105" s="431"/>
      <c r="AW105" s="432"/>
      <c r="AX105" s="433"/>
    </row>
    <row r="106" spans="2:50" hidden="1">
      <c r="B106" s="433"/>
      <c r="C106" s="433"/>
      <c r="D106" s="433"/>
      <c r="E106" s="94" t="s">
        <v>150</v>
      </c>
      <c r="F106" s="94" t="s">
        <v>151</v>
      </c>
      <c r="G106" s="94" t="s">
        <v>154</v>
      </c>
      <c r="H106" s="442"/>
      <c r="I106" s="153" t="s">
        <v>150</v>
      </c>
      <c r="J106" s="153" t="s">
        <v>151</v>
      </c>
      <c r="K106" s="153" t="s">
        <v>154</v>
      </c>
      <c r="L106" s="434"/>
      <c r="M106" s="434"/>
      <c r="N106" s="433"/>
      <c r="O106" s="433"/>
      <c r="P106" s="94" t="s">
        <v>150</v>
      </c>
      <c r="Q106" s="94" t="s">
        <v>151</v>
      </c>
      <c r="R106" s="94" t="s">
        <v>154</v>
      </c>
      <c r="S106" s="94" t="s">
        <v>168</v>
      </c>
      <c r="T106" s="433"/>
      <c r="U106" s="94" t="s">
        <v>150</v>
      </c>
      <c r="V106" s="94" t="s">
        <v>151</v>
      </c>
      <c r="W106" s="94" t="s">
        <v>154</v>
      </c>
      <c r="X106" s="94" t="s">
        <v>168</v>
      </c>
      <c r="Y106" s="433"/>
      <c r="Z106" s="94" t="s">
        <v>150</v>
      </c>
      <c r="AA106" s="94" t="s">
        <v>151</v>
      </c>
      <c r="AB106" s="94" t="s">
        <v>154</v>
      </c>
      <c r="AC106" s="94" t="s">
        <v>168</v>
      </c>
      <c r="AD106" s="433"/>
      <c r="AE106" s="94" t="s">
        <v>150</v>
      </c>
      <c r="AF106" s="94" t="s">
        <v>151</v>
      </c>
      <c r="AG106" s="94" t="s">
        <v>154</v>
      </c>
      <c r="AH106" s="94" t="s">
        <v>168</v>
      </c>
      <c r="AI106" s="433"/>
      <c r="AJ106" s="94" t="s">
        <v>150</v>
      </c>
      <c r="AK106" s="94" t="s">
        <v>151</v>
      </c>
      <c r="AL106" s="94" t="s">
        <v>154</v>
      </c>
      <c r="AM106" s="94" t="s">
        <v>168</v>
      </c>
      <c r="AN106" s="433"/>
      <c r="AO106" s="94" t="s">
        <v>150</v>
      </c>
      <c r="AP106" s="94" t="s">
        <v>151</v>
      </c>
      <c r="AQ106" s="94" t="s">
        <v>154</v>
      </c>
      <c r="AR106" s="94" t="s">
        <v>168</v>
      </c>
      <c r="AS106" s="433"/>
      <c r="AT106" s="94" t="s">
        <v>150</v>
      </c>
      <c r="AU106" s="94" t="s">
        <v>151</v>
      </c>
      <c r="AV106" s="94" t="s">
        <v>154</v>
      </c>
      <c r="AW106" s="94" t="s">
        <v>168</v>
      </c>
      <c r="AX106" s="433"/>
    </row>
    <row r="107" spans="2:50" hidden="1">
      <c r="B107" s="435" t="s">
        <v>236</v>
      </c>
      <c r="C107" s="95">
        <v>1</v>
      </c>
      <c r="D107" s="95" t="s">
        <v>454</v>
      </c>
      <c r="E107" s="95">
        <v>19</v>
      </c>
      <c r="F107" s="95">
        <v>1500</v>
      </c>
      <c r="G107" s="178">
        <f>F107/E107</f>
        <v>78.94736842105263</v>
      </c>
      <c r="H107" s="436">
        <f>AVERAGE(G107:G121)</f>
        <v>104.83096747470918</v>
      </c>
      <c r="I107" s="154">
        <f t="shared" ref="I107:I109" si="106">IFERROR(AVERAGE(P107,U107,Z107,AE107,AJ107,AO107,AT107),"")</f>
        <v>19</v>
      </c>
      <c r="J107" s="154">
        <f t="shared" ref="J107:J109" si="107">IFERROR(AVERAGE(Q107,V107,AA107,AF107,AK107,AP107,AU107),"")</f>
        <v>1409.2982534994567</v>
      </c>
      <c r="K107" s="155">
        <f t="shared" ref="K107:K109" si="108">IFERROR(AVERAGE(R107,W107,AB107,AG107,AL107,AQ107,AV107),"")</f>
        <v>74.173592289445068</v>
      </c>
      <c r="L107" s="449">
        <f>IFERROR(AVERAGE(K107:K121),"-")</f>
        <v>98.608802258039503</v>
      </c>
      <c r="M107" s="154">
        <f>IFERROR(RANK(K107, K$107:K$121),"")</f>
        <v>5</v>
      </c>
      <c r="N107" s="433"/>
      <c r="O107" s="433"/>
      <c r="P107" s="152">
        <v>19</v>
      </c>
      <c r="Q107" s="152">
        <v>1413.5885167464112</v>
      </c>
      <c r="R107" s="178">
        <f>IFERROR(Q107/P107,"")</f>
        <v>74.399395618232163</v>
      </c>
      <c r="S107" s="95">
        <f>IFERROR(RANK(R107, R$107:R$121),"")</f>
        <v>5</v>
      </c>
      <c r="T107" s="436">
        <f>AVERAGE(R107:R121)</f>
        <v>98.692197883789547</v>
      </c>
      <c r="U107" s="152">
        <v>19</v>
      </c>
      <c r="V107" s="152">
        <v>1406.3768115942025</v>
      </c>
      <c r="W107" s="178">
        <f>IFERROR(V107/U107,"")</f>
        <v>74.019832189168554</v>
      </c>
      <c r="X107" s="95">
        <f>IFERROR(RANK(W107, W$107:W$121),"")</f>
        <v>6</v>
      </c>
      <c r="Y107" s="436">
        <f>AVERAGE(W107:W121)</f>
        <v>98.459038663566133</v>
      </c>
      <c r="Z107" s="152">
        <v>19</v>
      </c>
      <c r="AA107" s="152">
        <v>1409.2063492063489</v>
      </c>
      <c r="AB107" s="178">
        <f>IFERROR(AA107/Z107,"")</f>
        <v>74.168755221386789</v>
      </c>
      <c r="AC107" s="95">
        <f>IFERROR(RANK(AB107, AB$107:AB$121),"")</f>
        <v>6</v>
      </c>
      <c r="AD107" s="436">
        <f>AVERAGE(AB107:AB121)</f>
        <v>98.602160134264253</v>
      </c>
      <c r="AE107" s="152">
        <v>19</v>
      </c>
      <c r="AF107" s="152">
        <v>1412.5827814569536</v>
      </c>
      <c r="AG107" s="178">
        <f>IFERROR(AF107/AE107,"")</f>
        <v>74.346462181944929</v>
      </c>
      <c r="AH107" s="95">
        <f>IFERROR(RANK(AG107, AG$107:AG$121),"")</f>
        <v>5</v>
      </c>
      <c r="AI107" s="436">
        <f>AVERAGE(AG107:AG121)</f>
        <v>98.620080327583068</v>
      </c>
      <c r="AJ107" s="152">
        <v>19</v>
      </c>
      <c r="AK107" s="152">
        <v>1407.341772151899</v>
      </c>
      <c r="AL107" s="178">
        <f>IFERROR(AK107/AJ107,"")</f>
        <v>74.070619586942058</v>
      </c>
      <c r="AM107" s="95">
        <f>IFERROR(RANK(AL107, AL$107:AL$121),"")</f>
        <v>6</v>
      </c>
      <c r="AN107" s="436">
        <f>AVERAGE(AL107:AL121)</f>
        <v>98.546991380708306</v>
      </c>
      <c r="AO107" s="152">
        <v>19</v>
      </c>
      <c r="AP107" s="152">
        <v>1408.363636363636</v>
      </c>
      <c r="AQ107" s="178">
        <f>IFERROR(AP107/AO107,"")</f>
        <v>74.124401913875587</v>
      </c>
      <c r="AR107" s="95">
        <f>IFERROR(RANK(AQ107, AQ$107:AQ$121),"")</f>
        <v>5</v>
      </c>
      <c r="AS107" s="436">
        <f>AVERAGE(AQ107:AQ121)</f>
        <v>98.612376198731695</v>
      </c>
      <c r="AT107" s="152">
        <v>19</v>
      </c>
      <c r="AU107" s="152">
        <v>1407.627906976744</v>
      </c>
      <c r="AV107" s="178">
        <f>IFERROR(AU107/AT107,"")</f>
        <v>74.085679314565482</v>
      </c>
      <c r="AW107" s="95">
        <f>IFERROR(RANK(AV107, AV$107:AV$121),"")</f>
        <v>6</v>
      </c>
      <c r="AX107" s="436">
        <f>AVERAGE(AV107:AV121)</f>
        <v>98.728771217633479</v>
      </c>
    </row>
    <row r="108" spans="2:50" hidden="1">
      <c r="B108" s="435"/>
      <c r="C108" s="95">
        <v>2</v>
      </c>
      <c r="D108" s="95" t="s">
        <v>455</v>
      </c>
      <c r="E108" s="95">
        <v>17</v>
      </c>
      <c r="F108" s="95">
        <v>1500</v>
      </c>
      <c r="G108" s="178">
        <f t="shared" ref="G108:G113" si="109">F108/E108</f>
        <v>88.235294117647058</v>
      </c>
      <c r="H108" s="436"/>
      <c r="I108" s="154">
        <f t="shared" si="106"/>
        <v>17</v>
      </c>
      <c r="J108" s="154">
        <f t="shared" si="107"/>
        <v>1410.4046205207858</v>
      </c>
      <c r="K108" s="155">
        <f t="shared" si="108"/>
        <v>82.964977677693284</v>
      </c>
      <c r="L108" s="449"/>
      <c r="M108" s="154">
        <f t="shared" ref="M108:M121" si="110">IFERROR(RANK(K108, K$107:K$121),"")</f>
        <v>4</v>
      </c>
      <c r="N108" s="433"/>
      <c r="O108" s="433"/>
      <c r="P108" s="152">
        <v>17</v>
      </c>
      <c r="Q108" s="152">
        <v>1415.2628839146284</v>
      </c>
      <c r="R108" s="178">
        <f t="shared" ref="R108:R121" si="111">IFERROR(Q108/P108,"")</f>
        <v>83.250757877331083</v>
      </c>
      <c r="S108" s="95">
        <f t="shared" ref="S108:S121" si="112">IFERROR(RANK(R108, R$107:R$121),"")</f>
        <v>4</v>
      </c>
      <c r="T108" s="436"/>
      <c r="U108" s="152">
        <v>17</v>
      </c>
      <c r="V108" s="152">
        <v>1407.8258145363404</v>
      </c>
      <c r="W108" s="178">
        <f t="shared" ref="W108:W121" si="113">IFERROR(V108/U108,"")</f>
        <v>82.813283208020025</v>
      </c>
      <c r="X108" s="95">
        <f t="shared" ref="X108:X121" si="114">IFERROR(RANK(W108, W$107:W$121),"")</f>
        <v>4</v>
      </c>
      <c r="Y108" s="436"/>
      <c r="Z108" s="152">
        <v>17</v>
      </c>
      <c r="AA108" s="152">
        <v>1414.2694497153695</v>
      </c>
      <c r="AB108" s="178">
        <f t="shared" ref="AB108:AB121" si="115">IFERROR(AA108/Z108,"")</f>
        <v>83.192320571492331</v>
      </c>
      <c r="AC108" s="95">
        <f t="shared" ref="AC108:AC121" si="116">IFERROR(RANK(AB108, AB$107:AB$121),"")</f>
        <v>4</v>
      </c>
      <c r="AD108" s="436"/>
      <c r="AE108" s="152">
        <v>17</v>
      </c>
      <c r="AF108" s="152">
        <v>1410.8823529411766</v>
      </c>
      <c r="AG108" s="178">
        <f t="shared" ref="AG108:AG121" si="117">IFERROR(AF108/AE108,"")</f>
        <v>82.993079584775089</v>
      </c>
      <c r="AH108" s="95">
        <f t="shared" ref="AH108:AH121" si="118">IFERROR(RANK(AG108, AG$107:AG$121),"")</f>
        <v>4</v>
      </c>
      <c r="AI108" s="436"/>
      <c r="AJ108" s="152">
        <v>17</v>
      </c>
      <c r="AK108" s="152">
        <v>1408.9952153110048</v>
      </c>
      <c r="AL108" s="178">
        <f t="shared" ref="AL108:AL121" si="119">IFERROR(AK108/AJ108,"")</f>
        <v>82.88207148888263</v>
      </c>
      <c r="AM108" s="95">
        <f t="shared" ref="AM108:AM121" si="120">IFERROR(RANK(AL108, AL$107:AL$121),"")</f>
        <v>4</v>
      </c>
      <c r="AN108" s="436"/>
      <c r="AO108" s="152">
        <v>17</v>
      </c>
      <c r="AP108" s="152">
        <v>1406.8654970760233</v>
      </c>
      <c r="AQ108" s="178">
        <f t="shared" ref="AQ108:AQ121" si="121">IFERROR(AP108/AO108,"")</f>
        <v>82.756793945648425</v>
      </c>
      <c r="AR108" s="95">
        <f t="shared" ref="AR108:AR121" si="122">IFERROR(RANK(AQ108, AQ$107:AQ$121),"")</f>
        <v>4</v>
      </c>
      <c r="AS108" s="436"/>
      <c r="AT108" s="152">
        <v>17</v>
      </c>
      <c r="AU108" s="152">
        <v>1408.7311301509585</v>
      </c>
      <c r="AV108" s="178">
        <f t="shared" ref="AV108:AV121" si="123">IFERROR(AU108/AT108,"")</f>
        <v>82.866537067703447</v>
      </c>
      <c r="AW108" s="95">
        <f t="shared" ref="AW108:AW121" si="124">IFERROR(RANK(AV108, AV$107:AV$121),"")</f>
        <v>4</v>
      </c>
      <c r="AX108" s="436"/>
    </row>
    <row r="109" spans="2:50" hidden="1">
      <c r="B109" s="435"/>
      <c r="C109" s="95">
        <v>3</v>
      </c>
      <c r="D109" s="95" t="s">
        <v>456</v>
      </c>
      <c r="E109" s="95">
        <v>19</v>
      </c>
      <c r="F109" s="95">
        <v>1500</v>
      </c>
      <c r="G109" s="178">
        <f t="shared" si="109"/>
        <v>78.94736842105263</v>
      </c>
      <c r="H109" s="436"/>
      <c r="I109" s="154">
        <f t="shared" si="106"/>
        <v>19</v>
      </c>
      <c r="J109" s="154">
        <f t="shared" si="107"/>
        <v>1408.3981866093402</v>
      </c>
      <c r="K109" s="155">
        <f t="shared" si="108"/>
        <v>74.126220347860013</v>
      </c>
      <c r="L109" s="449"/>
      <c r="M109" s="154">
        <f t="shared" si="110"/>
        <v>6</v>
      </c>
      <c r="N109" s="433"/>
      <c r="O109" s="433"/>
      <c r="P109" s="152">
        <v>19</v>
      </c>
      <c r="Q109" s="152">
        <v>1408.5</v>
      </c>
      <c r="R109" s="178">
        <f t="shared" si="111"/>
        <v>74.131578947368425</v>
      </c>
      <c r="S109" s="95">
        <f t="shared" si="112"/>
        <v>6</v>
      </c>
      <c r="T109" s="436"/>
      <c r="U109" s="152">
        <v>19</v>
      </c>
      <c r="V109" s="152">
        <v>1406.4596273291925</v>
      </c>
      <c r="W109" s="178">
        <f t="shared" si="113"/>
        <v>74.024190912062764</v>
      </c>
      <c r="X109" s="95">
        <f t="shared" si="114"/>
        <v>5</v>
      </c>
      <c r="Y109" s="436"/>
      <c r="Z109" s="152">
        <v>19</v>
      </c>
      <c r="AA109" s="152">
        <v>1409.801324503311</v>
      </c>
      <c r="AB109" s="178">
        <f t="shared" si="115"/>
        <v>74.200069710700575</v>
      </c>
      <c r="AC109" s="95">
        <f t="shared" si="116"/>
        <v>5</v>
      </c>
      <c r="AD109" s="436"/>
      <c r="AE109" s="152">
        <v>19</v>
      </c>
      <c r="AF109" s="152">
        <v>1406.6129032258059</v>
      </c>
      <c r="AG109" s="178">
        <f t="shared" si="117"/>
        <v>74.0322580645161</v>
      </c>
      <c r="AH109" s="95">
        <f t="shared" si="118"/>
        <v>6</v>
      </c>
      <c r="AI109" s="436"/>
      <c r="AJ109" s="152">
        <v>19</v>
      </c>
      <c r="AK109" s="152">
        <v>1414.5599999999995</v>
      </c>
      <c r="AL109" s="178">
        <f t="shared" si="119"/>
        <v>74.450526315789446</v>
      </c>
      <c r="AM109" s="95">
        <f t="shared" si="120"/>
        <v>5</v>
      </c>
      <c r="AN109" s="436"/>
      <c r="AO109" s="152">
        <v>19</v>
      </c>
      <c r="AP109" s="152">
        <v>1404.9710982658958</v>
      </c>
      <c r="AQ109" s="178">
        <f t="shared" si="121"/>
        <v>73.94584727715241</v>
      </c>
      <c r="AR109" s="95">
        <f t="shared" si="122"/>
        <v>6</v>
      </c>
      <c r="AS109" s="436"/>
      <c r="AT109" s="152">
        <v>19</v>
      </c>
      <c r="AU109" s="152">
        <v>1407.8823529411764</v>
      </c>
      <c r="AV109" s="178">
        <f t="shared" si="123"/>
        <v>74.099071207430327</v>
      </c>
      <c r="AW109" s="95">
        <f t="shared" si="124"/>
        <v>5</v>
      </c>
      <c r="AX109" s="436"/>
    </row>
    <row r="110" spans="2:50" hidden="1">
      <c r="B110" s="435"/>
      <c r="C110" s="95">
        <v>4</v>
      </c>
      <c r="D110" s="95" t="s">
        <v>458</v>
      </c>
      <c r="E110" s="95">
        <v>17</v>
      </c>
      <c r="F110" s="95">
        <v>2000</v>
      </c>
      <c r="G110" s="178">
        <f t="shared" si="109"/>
        <v>117.64705882352941</v>
      </c>
      <c r="H110" s="436"/>
      <c r="I110" s="154">
        <f>IFERROR(AVERAGE(P110,U110,Z110,AE110,AJ110,AO110,AT110),"")</f>
        <v>17</v>
      </c>
      <c r="J110" s="154">
        <f>IFERROR(AVERAGE(Q110,V110,AA110,AF110,AK110,AP110,AU110),"")</f>
        <v>1888.9338654902497</v>
      </c>
      <c r="K110" s="155">
        <f>IFERROR(AVERAGE(R110,W110,AB110,AG110,AL110,AQ110,AV110),"")</f>
        <v>111.1137567935441</v>
      </c>
      <c r="L110" s="449"/>
      <c r="M110" s="154">
        <f t="shared" si="110"/>
        <v>2</v>
      </c>
      <c r="N110" s="433"/>
      <c r="O110" s="433"/>
      <c r="P110" s="152">
        <v>17</v>
      </c>
      <c r="Q110" s="152">
        <v>1888.2352941176478</v>
      </c>
      <c r="R110" s="178">
        <f t="shared" si="111"/>
        <v>111.07266435986163</v>
      </c>
      <c r="S110" s="95">
        <f t="shared" si="112"/>
        <v>2</v>
      </c>
      <c r="T110" s="436"/>
      <c r="U110" s="152">
        <v>17</v>
      </c>
      <c r="V110" s="152">
        <v>1888.8679245283013</v>
      </c>
      <c r="W110" s="178">
        <f t="shared" si="113"/>
        <v>111.10987791342949</v>
      </c>
      <c r="X110" s="95">
        <f t="shared" si="114"/>
        <v>2</v>
      </c>
      <c r="Y110" s="436"/>
      <c r="Z110" s="152">
        <v>17</v>
      </c>
      <c r="AA110" s="152">
        <v>1891.224489795919</v>
      </c>
      <c r="AB110" s="178">
        <f t="shared" si="115"/>
        <v>111.24849939975994</v>
      </c>
      <c r="AC110" s="95">
        <f t="shared" si="116"/>
        <v>2</v>
      </c>
      <c r="AD110" s="436"/>
      <c r="AE110" s="152">
        <v>17</v>
      </c>
      <c r="AF110" s="152">
        <v>1893.6000000000008</v>
      </c>
      <c r="AG110" s="178">
        <f t="shared" si="117"/>
        <v>111.38823529411769</v>
      </c>
      <c r="AH110" s="95">
        <f t="shared" si="118"/>
        <v>2</v>
      </c>
      <c r="AI110" s="436"/>
      <c r="AJ110" s="152">
        <v>17</v>
      </c>
      <c r="AK110" s="152">
        <v>1878.4615384615374</v>
      </c>
      <c r="AL110" s="178">
        <f t="shared" si="119"/>
        <v>110.49773755656102</v>
      </c>
      <c r="AM110" s="95">
        <f t="shared" si="120"/>
        <v>2</v>
      </c>
      <c r="AN110" s="436"/>
      <c r="AO110" s="152">
        <v>17</v>
      </c>
      <c r="AP110" s="152">
        <v>1890.7964601769911</v>
      </c>
      <c r="AQ110" s="178">
        <f t="shared" si="121"/>
        <v>111.22332118688183</v>
      </c>
      <c r="AR110" s="95">
        <f t="shared" si="122"/>
        <v>2</v>
      </c>
      <c r="AS110" s="436"/>
      <c r="AT110" s="152">
        <v>17</v>
      </c>
      <c r="AU110" s="152">
        <v>1891.3513513513512</v>
      </c>
      <c r="AV110" s="178">
        <f t="shared" si="123"/>
        <v>111.25596184419713</v>
      </c>
      <c r="AW110" s="95">
        <f t="shared" si="124"/>
        <v>2</v>
      </c>
      <c r="AX110" s="436"/>
    </row>
    <row r="111" spans="2:50" hidden="1">
      <c r="B111" s="435"/>
      <c r="C111" s="95">
        <v>5</v>
      </c>
      <c r="D111" s="95" t="s">
        <v>459</v>
      </c>
      <c r="E111" s="95">
        <v>18</v>
      </c>
      <c r="F111" s="95">
        <v>2000</v>
      </c>
      <c r="G111" s="178">
        <f t="shared" si="109"/>
        <v>111.11111111111111</v>
      </c>
      <c r="H111" s="436"/>
      <c r="I111" s="154">
        <f t="shared" ref="I111:I121" si="125">IFERROR(AVERAGE(P111,U111,Z111,AE111,AJ111,AO111,AT111),"")</f>
        <v>18</v>
      </c>
      <c r="J111" s="154">
        <f t="shared" ref="J111:J121" si="126">IFERROR(AVERAGE(Q111,V111,AA111,AF111,AK111,AP111,AU111),"")</f>
        <v>1883.4621069636873</v>
      </c>
      <c r="K111" s="155">
        <f t="shared" ref="K111:K121" si="127">IFERROR(AVERAGE(R111,W111,AB111,AG111,AL111,AQ111,AV111),"")</f>
        <v>104.63678372020486</v>
      </c>
      <c r="L111" s="449"/>
      <c r="M111" s="154">
        <f t="shared" si="110"/>
        <v>3</v>
      </c>
      <c r="N111" s="433"/>
      <c r="O111" s="433"/>
      <c r="P111" s="152">
        <v>18</v>
      </c>
      <c r="Q111" s="152">
        <v>1890.8737864077677</v>
      </c>
      <c r="R111" s="178">
        <f t="shared" si="111"/>
        <v>105.04854368932043</v>
      </c>
      <c r="S111" s="95">
        <f t="shared" si="112"/>
        <v>3</v>
      </c>
      <c r="T111" s="436"/>
      <c r="U111" s="152">
        <v>18</v>
      </c>
      <c r="V111" s="152">
        <v>1880.1869158878501</v>
      </c>
      <c r="W111" s="178">
        <f t="shared" si="113"/>
        <v>104.45482866043612</v>
      </c>
      <c r="X111" s="95">
        <f t="shared" si="114"/>
        <v>3</v>
      </c>
      <c r="Y111" s="436"/>
      <c r="Z111" s="152">
        <v>18</v>
      </c>
      <c r="AA111" s="152">
        <v>1886.6666666666672</v>
      </c>
      <c r="AB111" s="178">
        <f t="shared" si="115"/>
        <v>104.81481481481484</v>
      </c>
      <c r="AC111" s="95">
        <f t="shared" si="116"/>
        <v>3</v>
      </c>
      <c r="AD111" s="436"/>
      <c r="AE111" s="152">
        <v>18</v>
      </c>
      <c r="AF111" s="152">
        <v>1876.8292682926824</v>
      </c>
      <c r="AG111" s="178">
        <f t="shared" si="117"/>
        <v>104.2682926829268</v>
      </c>
      <c r="AH111" s="95">
        <f t="shared" si="118"/>
        <v>3</v>
      </c>
      <c r="AI111" s="436"/>
      <c r="AJ111" s="152">
        <v>18</v>
      </c>
      <c r="AK111" s="152">
        <v>1883.2941176470586</v>
      </c>
      <c r="AL111" s="178">
        <f t="shared" si="119"/>
        <v>104.62745098039214</v>
      </c>
      <c r="AM111" s="95">
        <f t="shared" si="120"/>
        <v>3</v>
      </c>
      <c r="AN111" s="436"/>
      <c r="AO111" s="152">
        <v>18</v>
      </c>
      <c r="AP111" s="152">
        <v>1879.3043478260872</v>
      </c>
      <c r="AQ111" s="178">
        <f t="shared" si="121"/>
        <v>104.40579710144929</v>
      </c>
      <c r="AR111" s="95">
        <f t="shared" si="122"/>
        <v>3</v>
      </c>
      <c r="AS111" s="436"/>
      <c r="AT111" s="152">
        <v>18</v>
      </c>
      <c r="AU111" s="152">
        <v>1887.0796460176991</v>
      </c>
      <c r="AV111" s="178">
        <f t="shared" si="123"/>
        <v>104.83775811209439</v>
      </c>
      <c r="AW111" s="95">
        <f t="shared" si="124"/>
        <v>3</v>
      </c>
      <c r="AX111" s="436"/>
    </row>
    <row r="112" spans="2:50" hidden="1">
      <c r="B112" s="435"/>
      <c r="C112" s="95">
        <v>6</v>
      </c>
      <c r="D112" s="95" t="s">
        <v>427</v>
      </c>
      <c r="E112" s="95">
        <v>8</v>
      </c>
      <c r="F112" s="95">
        <v>1500</v>
      </c>
      <c r="G112" s="178">
        <f t="shared" si="109"/>
        <v>187.5</v>
      </c>
      <c r="H112" s="436"/>
      <c r="I112" s="154">
        <f t="shared" si="125"/>
        <v>8</v>
      </c>
      <c r="J112" s="154">
        <f t="shared" si="126"/>
        <v>1409.4287583345417</v>
      </c>
      <c r="K112" s="155">
        <f t="shared" si="127"/>
        <v>176.17859479181772</v>
      </c>
      <c r="L112" s="449"/>
      <c r="M112" s="154">
        <f t="shared" si="110"/>
        <v>1</v>
      </c>
      <c r="N112" s="433"/>
      <c r="O112" s="433"/>
      <c r="P112" s="152">
        <v>8</v>
      </c>
      <c r="Q112" s="152">
        <v>1406.6666666666663</v>
      </c>
      <c r="R112" s="178">
        <f t="shared" si="111"/>
        <v>175.83333333333329</v>
      </c>
      <c r="S112" s="95">
        <f t="shared" si="112"/>
        <v>1</v>
      </c>
      <c r="T112" s="436"/>
      <c r="U112" s="152">
        <v>8</v>
      </c>
      <c r="V112" s="152">
        <v>1404.335664335664</v>
      </c>
      <c r="W112" s="178">
        <f t="shared" si="113"/>
        <v>175.541958041958</v>
      </c>
      <c r="X112" s="95">
        <f t="shared" si="114"/>
        <v>1</v>
      </c>
      <c r="Y112" s="436"/>
      <c r="Z112" s="152">
        <v>8</v>
      </c>
      <c r="AA112" s="152">
        <v>1405.6521739130442</v>
      </c>
      <c r="AB112" s="178">
        <f t="shared" si="115"/>
        <v>175.70652173913052</v>
      </c>
      <c r="AC112" s="95">
        <f t="shared" si="116"/>
        <v>1</v>
      </c>
      <c r="AD112" s="436"/>
      <c r="AE112" s="152">
        <v>8</v>
      </c>
      <c r="AF112" s="152">
        <v>1410.7964601769911</v>
      </c>
      <c r="AG112" s="178">
        <f t="shared" si="117"/>
        <v>176.34955752212389</v>
      </c>
      <c r="AH112" s="95">
        <f t="shared" si="118"/>
        <v>1</v>
      </c>
      <c r="AI112" s="436"/>
      <c r="AJ112" s="152">
        <v>8</v>
      </c>
      <c r="AK112" s="152">
        <v>1410.260869565217</v>
      </c>
      <c r="AL112" s="178">
        <f t="shared" si="119"/>
        <v>176.28260869565213</v>
      </c>
      <c r="AM112" s="95">
        <f t="shared" si="120"/>
        <v>1</v>
      </c>
      <c r="AN112" s="436"/>
      <c r="AO112" s="152">
        <v>8</v>
      </c>
      <c r="AP112" s="152">
        <v>1413.5526315789471</v>
      </c>
      <c r="AQ112" s="178">
        <f t="shared" si="121"/>
        <v>176.69407894736838</v>
      </c>
      <c r="AR112" s="95">
        <f t="shared" si="122"/>
        <v>1</v>
      </c>
      <c r="AS112" s="436"/>
      <c r="AT112" s="152">
        <v>8</v>
      </c>
      <c r="AU112" s="152">
        <v>1414.7368421052629</v>
      </c>
      <c r="AV112" s="178">
        <f t="shared" si="123"/>
        <v>176.84210526315786</v>
      </c>
      <c r="AW112" s="95">
        <f t="shared" si="124"/>
        <v>1</v>
      </c>
      <c r="AX112" s="436"/>
    </row>
    <row r="113" spans="2:50" hidden="1">
      <c r="B113" s="435"/>
      <c r="C113" s="95">
        <v>7</v>
      </c>
      <c r="D113" s="95" t="s">
        <v>673</v>
      </c>
      <c r="E113" s="95">
        <v>21</v>
      </c>
      <c r="F113" s="95">
        <v>1500</v>
      </c>
      <c r="G113" s="178">
        <f t="shared" si="109"/>
        <v>71.428571428571431</v>
      </c>
      <c r="H113" s="436"/>
      <c r="I113" s="154">
        <f t="shared" si="125"/>
        <v>21</v>
      </c>
      <c r="J113" s="154">
        <f t="shared" si="126"/>
        <v>1408.4214938999396</v>
      </c>
      <c r="K113" s="155">
        <f t="shared" si="127"/>
        <v>67.067690185711413</v>
      </c>
      <c r="L113" s="449"/>
      <c r="M113" s="154">
        <f t="shared" si="110"/>
        <v>7</v>
      </c>
      <c r="N113" s="433"/>
      <c r="O113" s="433"/>
      <c r="P113" s="152">
        <v>21</v>
      </c>
      <c r="Q113" s="152">
        <v>1409.2913385826771</v>
      </c>
      <c r="R113" s="178">
        <f t="shared" si="111"/>
        <v>67.109111361079869</v>
      </c>
      <c r="S113" s="95">
        <f t="shared" si="112"/>
        <v>7</v>
      </c>
      <c r="T113" s="436"/>
      <c r="U113" s="152">
        <v>21</v>
      </c>
      <c r="V113" s="152">
        <v>1412.2352941176471</v>
      </c>
      <c r="W113" s="178">
        <f t="shared" si="113"/>
        <v>67.249299719887958</v>
      </c>
      <c r="X113" s="95">
        <f t="shared" si="114"/>
        <v>7</v>
      </c>
      <c r="Y113" s="436"/>
      <c r="Z113" s="152">
        <v>21</v>
      </c>
      <c r="AA113" s="152">
        <v>1404.5669291338586</v>
      </c>
      <c r="AB113" s="178">
        <f t="shared" si="115"/>
        <v>66.884139482564692</v>
      </c>
      <c r="AC113" s="95">
        <f t="shared" si="116"/>
        <v>7</v>
      </c>
      <c r="AD113" s="436"/>
      <c r="AE113" s="152">
        <v>21</v>
      </c>
      <c r="AF113" s="152">
        <v>1406.2162162162163</v>
      </c>
      <c r="AG113" s="178">
        <f t="shared" si="117"/>
        <v>66.962676962676966</v>
      </c>
      <c r="AH113" s="95">
        <f t="shared" si="118"/>
        <v>7</v>
      </c>
      <c r="AI113" s="436"/>
      <c r="AJ113" s="152">
        <v>21</v>
      </c>
      <c r="AK113" s="152">
        <v>1407.3764258555134</v>
      </c>
      <c r="AL113" s="178">
        <f t="shared" si="119"/>
        <v>67.017925040738731</v>
      </c>
      <c r="AM113" s="95">
        <f t="shared" si="120"/>
        <v>7</v>
      </c>
      <c r="AN113" s="436"/>
      <c r="AO113" s="152">
        <v>21</v>
      </c>
      <c r="AP113" s="152">
        <v>1409.8642533936654</v>
      </c>
      <c r="AQ113" s="178">
        <f t="shared" si="121"/>
        <v>67.136393018745977</v>
      </c>
      <c r="AR113" s="95">
        <f t="shared" si="122"/>
        <v>7</v>
      </c>
      <c r="AS113" s="436"/>
      <c r="AT113" s="152">
        <v>21</v>
      </c>
      <c r="AU113" s="152">
        <v>1409.3999999999999</v>
      </c>
      <c r="AV113" s="178">
        <f t="shared" si="123"/>
        <v>67.114285714285714</v>
      </c>
      <c r="AW113" s="95">
        <f t="shared" si="124"/>
        <v>7</v>
      </c>
      <c r="AX113" s="436"/>
    </row>
    <row r="114" spans="2:50" hidden="1">
      <c r="B114" s="435"/>
      <c r="C114" s="95">
        <v>8</v>
      </c>
      <c r="D114" s="95"/>
      <c r="E114" s="95"/>
      <c r="F114" s="95"/>
      <c r="G114" s="95"/>
      <c r="H114" s="436"/>
      <c r="I114" s="154" t="str">
        <f t="shared" si="125"/>
        <v/>
      </c>
      <c r="J114" s="154" t="str">
        <f t="shared" si="126"/>
        <v/>
      </c>
      <c r="K114" s="155" t="str">
        <f t="shared" si="127"/>
        <v/>
      </c>
      <c r="L114" s="449"/>
      <c r="M114" s="154" t="str">
        <f t="shared" si="110"/>
        <v/>
      </c>
      <c r="N114" s="433"/>
      <c r="O114" s="433"/>
      <c r="P114" s="152"/>
      <c r="Q114" s="152"/>
      <c r="R114" s="178" t="str">
        <f t="shared" si="111"/>
        <v/>
      </c>
      <c r="S114" s="95" t="str">
        <f t="shared" si="112"/>
        <v/>
      </c>
      <c r="T114" s="436"/>
      <c r="U114" s="152"/>
      <c r="V114" s="152"/>
      <c r="W114" s="178" t="str">
        <f t="shared" si="113"/>
        <v/>
      </c>
      <c r="X114" s="95" t="str">
        <f t="shared" si="114"/>
        <v/>
      </c>
      <c r="Y114" s="436"/>
      <c r="Z114" s="152"/>
      <c r="AA114" s="152"/>
      <c r="AB114" s="178" t="str">
        <f t="shared" si="115"/>
        <v/>
      </c>
      <c r="AC114" s="95" t="str">
        <f t="shared" si="116"/>
        <v/>
      </c>
      <c r="AD114" s="436"/>
      <c r="AE114" s="152"/>
      <c r="AF114" s="152"/>
      <c r="AG114" s="178" t="str">
        <f t="shared" si="117"/>
        <v/>
      </c>
      <c r="AH114" s="95" t="str">
        <f t="shared" si="118"/>
        <v/>
      </c>
      <c r="AI114" s="436"/>
      <c r="AJ114" s="152"/>
      <c r="AK114" s="152"/>
      <c r="AL114" s="178" t="str">
        <f t="shared" si="119"/>
        <v/>
      </c>
      <c r="AM114" s="95" t="str">
        <f t="shared" si="120"/>
        <v/>
      </c>
      <c r="AN114" s="436"/>
      <c r="AO114" s="152"/>
      <c r="AP114" s="152"/>
      <c r="AQ114" s="178" t="str">
        <f t="shared" si="121"/>
        <v/>
      </c>
      <c r="AR114" s="95" t="str">
        <f t="shared" si="122"/>
        <v/>
      </c>
      <c r="AS114" s="436"/>
      <c r="AT114" s="152"/>
      <c r="AU114" s="152"/>
      <c r="AV114" s="178" t="str">
        <f t="shared" si="123"/>
        <v/>
      </c>
      <c r="AW114" s="95" t="str">
        <f t="shared" si="124"/>
        <v/>
      </c>
      <c r="AX114" s="436"/>
    </row>
    <row r="115" spans="2:50" hidden="1">
      <c r="B115" s="435"/>
      <c r="C115" s="95">
        <v>9</v>
      </c>
      <c r="D115" s="95"/>
      <c r="E115" s="95"/>
      <c r="F115" s="95"/>
      <c r="G115" s="95"/>
      <c r="H115" s="436"/>
      <c r="I115" s="154" t="str">
        <f t="shared" si="125"/>
        <v/>
      </c>
      <c r="J115" s="154" t="str">
        <f t="shared" si="126"/>
        <v/>
      </c>
      <c r="K115" s="155" t="str">
        <f t="shared" si="127"/>
        <v/>
      </c>
      <c r="L115" s="449"/>
      <c r="M115" s="154" t="str">
        <f t="shared" si="110"/>
        <v/>
      </c>
      <c r="N115" s="433"/>
      <c r="O115" s="433"/>
      <c r="P115" s="152"/>
      <c r="Q115" s="152"/>
      <c r="R115" s="178" t="str">
        <f t="shared" si="111"/>
        <v/>
      </c>
      <c r="S115" s="95" t="str">
        <f t="shared" si="112"/>
        <v/>
      </c>
      <c r="T115" s="436"/>
      <c r="U115" s="152"/>
      <c r="V115" s="152"/>
      <c r="W115" s="178" t="str">
        <f t="shared" si="113"/>
        <v/>
      </c>
      <c r="X115" s="95" t="str">
        <f t="shared" si="114"/>
        <v/>
      </c>
      <c r="Y115" s="436"/>
      <c r="Z115" s="152"/>
      <c r="AA115" s="152"/>
      <c r="AB115" s="178" t="str">
        <f t="shared" si="115"/>
        <v/>
      </c>
      <c r="AC115" s="95" t="str">
        <f t="shared" si="116"/>
        <v/>
      </c>
      <c r="AD115" s="436"/>
      <c r="AE115" s="152"/>
      <c r="AF115" s="152"/>
      <c r="AG115" s="178" t="str">
        <f t="shared" si="117"/>
        <v/>
      </c>
      <c r="AH115" s="95" t="str">
        <f t="shared" si="118"/>
        <v/>
      </c>
      <c r="AI115" s="436"/>
      <c r="AJ115" s="152"/>
      <c r="AK115" s="152"/>
      <c r="AL115" s="178" t="str">
        <f t="shared" si="119"/>
        <v/>
      </c>
      <c r="AM115" s="95" t="str">
        <f t="shared" si="120"/>
        <v/>
      </c>
      <c r="AN115" s="436"/>
      <c r="AO115" s="152"/>
      <c r="AP115" s="152"/>
      <c r="AQ115" s="178" t="str">
        <f t="shared" si="121"/>
        <v/>
      </c>
      <c r="AR115" s="95" t="str">
        <f t="shared" si="122"/>
        <v/>
      </c>
      <c r="AS115" s="436"/>
      <c r="AT115" s="152"/>
      <c r="AU115" s="152"/>
      <c r="AV115" s="178" t="str">
        <f t="shared" si="123"/>
        <v/>
      </c>
      <c r="AW115" s="95" t="str">
        <f t="shared" si="124"/>
        <v/>
      </c>
      <c r="AX115" s="436"/>
    </row>
    <row r="116" spans="2:50" hidden="1">
      <c r="B116" s="435"/>
      <c r="C116" s="95">
        <v>10</v>
      </c>
      <c r="D116" s="95"/>
      <c r="E116" s="95"/>
      <c r="F116" s="95"/>
      <c r="G116" s="95"/>
      <c r="H116" s="436"/>
      <c r="I116" s="154" t="str">
        <f t="shared" si="125"/>
        <v/>
      </c>
      <c r="J116" s="154" t="str">
        <f t="shared" si="126"/>
        <v/>
      </c>
      <c r="K116" s="155" t="str">
        <f t="shared" si="127"/>
        <v/>
      </c>
      <c r="L116" s="449"/>
      <c r="M116" s="154" t="str">
        <f t="shared" si="110"/>
        <v/>
      </c>
      <c r="N116" s="433"/>
      <c r="O116" s="433"/>
      <c r="P116" s="152"/>
      <c r="Q116" s="152"/>
      <c r="R116" s="178" t="str">
        <f t="shared" si="111"/>
        <v/>
      </c>
      <c r="S116" s="95" t="str">
        <f t="shared" si="112"/>
        <v/>
      </c>
      <c r="T116" s="436"/>
      <c r="U116" s="152"/>
      <c r="V116" s="152"/>
      <c r="W116" s="178" t="str">
        <f t="shared" si="113"/>
        <v/>
      </c>
      <c r="X116" s="95" t="str">
        <f t="shared" si="114"/>
        <v/>
      </c>
      <c r="Y116" s="436"/>
      <c r="Z116" s="152"/>
      <c r="AA116" s="152"/>
      <c r="AB116" s="178" t="str">
        <f t="shared" si="115"/>
        <v/>
      </c>
      <c r="AC116" s="95" t="str">
        <f t="shared" si="116"/>
        <v/>
      </c>
      <c r="AD116" s="436"/>
      <c r="AE116" s="152"/>
      <c r="AF116" s="152"/>
      <c r="AG116" s="178" t="str">
        <f t="shared" si="117"/>
        <v/>
      </c>
      <c r="AH116" s="95" t="str">
        <f t="shared" si="118"/>
        <v/>
      </c>
      <c r="AI116" s="436"/>
      <c r="AJ116" s="152"/>
      <c r="AK116" s="152"/>
      <c r="AL116" s="178" t="str">
        <f t="shared" si="119"/>
        <v/>
      </c>
      <c r="AM116" s="95" t="str">
        <f t="shared" si="120"/>
        <v/>
      </c>
      <c r="AN116" s="436"/>
      <c r="AO116" s="152"/>
      <c r="AP116" s="152"/>
      <c r="AQ116" s="178" t="str">
        <f t="shared" si="121"/>
        <v/>
      </c>
      <c r="AR116" s="95" t="str">
        <f t="shared" si="122"/>
        <v/>
      </c>
      <c r="AS116" s="436"/>
      <c r="AT116" s="152"/>
      <c r="AU116" s="152"/>
      <c r="AV116" s="178" t="str">
        <f t="shared" si="123"/>
        <v/>
      </c>
      <c r="AW116" s="95" t="str">
        <f t="shared" si="124"/>
        <v/>
      </c>
      <c r="AX116" s="436"/>
    </row>
    <row r="117" spans="2:50" hidden="1">
      <c r="B117" s="435"/>
      <c r="C117" s="95">
        <v>11</v>
      </c>
      <c r="D117" s="95"/>
      <c r="E117" s="95"/>
      <c r="F117" s="95"/>
      <c r="G117" s="95"/>
      <c r="H117" s="436"/>
      <c r="I117" s="154" t="str">
        <f t="shared" si="125"/>
        <v/>
      </c>
      <c r="J117" s="154" t="str">
        <f t="shared" si="126"/>
        <v/>
      </c>
      <c r="K117" s="155" t="str">
        <f t="shared" si="127"/>
        <v/>
      </c>
      <c r="L117" s="449"/>
      <c r="M117" s="154" t="str">
        <f t="shared" si="110"/>
        <v/>
      </c>
      <c r="N117" s="433"/>
      <c r="O117" s="433"/>
      <c r="P117" s="95"/>
      <c r="Q117" s="95"/>
      <c r="R117" s="178" t="str">
        <f t="shared" si="111"/>
        <v/>
      </c>
      <c r="S117" s="95" t="str">
        <f t="shared" si="112"/>
        <v/>
      </c>
      <c r="T117" s="436"/>
      <c r="U117" s="95"/>
      <c r="V117" s="95"/>
      <c r="W117" s="178" t="str">
        <f t="shared" si="113"/>
        <v/>
      </c>
      <c r="X117" s="95" t="str">
        <f t="shared" si="114"/>
        <v/>
      </c>
      <c r="Y117" s="436"/>
      <c r="Z117" s="95"/>
      <c r="AA117" s="95"/>
      <c r="AB117" s="178" t="str">
        <f t="shared" si="115"/>
        <v/>
      </c>
      <c r="AC117" s="95" t="str">
        <f t="shared" si="116"/>
        <v/>
      </c>
      <c r="AD117" s="436"/>
      <c r="AE117" s="95"/>
      <c r="AF117" s="95"/>
      <c r="AG117" s="178" t="str">
        <f t="shared" si="117"/>
        <v/>
      </c>
      <c r="AH117" s="95" t="str">
        <f t="shared" si="118"/>
        <v/>
      </c>
      <c r="AI117" s="436"/>
      <c r="AJ117" s="95"/>
      <c r="AK117" s="95"/>
      <c r="AL117" s="178" t="str">
        <f t="shared" si="119"/>
        <v/>
      </c>
      <c r="AM117" s="95" t="str">
        <f t="shared" si="120"/>
        <v/>
      </c>
      <c r="AN117" s="436"/>
      <c r="AO117" s="95"/>
      <c r="AP117" s="95"/>
      <c r="AQ117" s="178" t="str">
        <f t="shared" si="121"/>
        <v/>
      </c>
      <c r="AR117" s="95" t="str">
        <f t="shared" si="122"/>
        <v/>
      </c>
      <c r="AS117" s="436"/>
      <c r="AT117" s="95"/>
      <c r="AU117" s="95"/>
      <c r="AV117" s="178" t="str">
        <f t="shared" si="123"/>
        <v/>
      </c>
      <c r="AW117" s="95" t="str">
        <f t="shared" si="124"/>
        <v/>
      </c>
      <c r="AX117" s="436"/>
    </row>
    <row r="118" spans="2:50" hidden="1">
      <c r="B118" s="435"/>
      <c r="C118" s="95">
        <v>12</v>
      </c>
      <c r="D118" s="95"/>
      <c r="E118" s="95"/>
      <c r="F118" s="95"/>
      <c r="G118" s="95"/>
      <c r="H118" s="436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49"/>
      <c r="M118" s="154" t="str">
        <f t="shared" si="110"/>
        <v/>
      </c>
      <c r="N118" s="433"/>
      <c r="O118" s="433"/>
      <c r="P118" s="95"/>
      <c r="Q118" s="95"/>
      <c r="R118" s="178" t="str">
        <f t="shared" si="111"/>
        <v/>
      </c>
      <c r="S118" s="95" t="str">
        <f t="shared" si="112"/>
        <v/>
      </c>
      <c r="T118" s="436"/>
      <c r="U118" s="95"/>
      <c r="V118" s="95"/>
      <c r="W118" s="178" t="str">
        <f t="shared" si="113"/>
        <v/>
      </c>
      <c r="X118" s="95" t="str">
        <f t="shared" si="114"/>
        <v/>
      </c>
      <c r="Y118" s="436"/>
      <c r="Z118" s="95"/>
      <c r="AA118" s="95"/>
      <c r="AB118" s="178" t="str">
        <f t="shared" si="115"/>
        <v/>
      </c>
      <c r="AC118" s="95" t="str">
        <f t="shared" si="116"/>
        <v/>
      </c>
      <c r="AD118" s="436"/>
      <c r="AE118" s="95"/>
      <c r="AF118" s="95"/>
      <c r="AG118" s="178" t="str">
        <f t="shared" si="117"/>
        <v/>
      </c>
      <c r="AH118" s="95" t="str">
        <f t="shared" si="118"/>
        <v/>
      </c>
      <c r="AI118" s="436"/>
      <c r="AJ118" s="95"/>
      <c r="AK118" s="95"/>
      <c r="AL118" s="178" t="str">
        <f t="shared" si="119"/>
        <v/>
      </c>
      <c r="AM118" s="95" t="str">
        <f t="shared" si="120"/>
        <v/>
      </c>
      <c r="AN118" s="436"/>
      <c r="AO118" s="95"/>
      <c r="AP118" s="95"/>
      <c r="AQ118" s="178" t="str">
        <f t="shared" si="121"/>
        <v/>
      </c>
      <c r="AR118" s="95" t="str">
        <f t="shared" si="122"/>
        <v/>
      </c>
      <c r="AS118" s="436"/>
      <c r="AT118" s="95"/>
      <c r="AU118" s="95"/>
      <c r="AV118" s="178" t="str">
        <f t="shared" si="123"/>
        <v/>
      </c>
      <c r="AW118" s="95" t="str">
        <f t="shared" si="124"/>
        <v/>
      </c>
      <c r="AX118" s="436"/>
    </row>
    <row r="119" spans="2:50" hidden="1">
      <c r="B119" s="435"/>
      <c r="C119" s="95">
        <v>13</v>
      </c>
      <c r="D119" s="95"/>
      <c r="E119" s="95"/>
      <c r="F119" s="95"/>
      <c r="G119" s="95"/>
      <c r="H119" s="436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49"/>
      <c r="M119" s="154" t="str">
        <f t="shared" si="110"/>
        <v/>
      </c>
      <c r="N119" s="433"/>
      <c r="O119" s="433"/>
      <c r="P119" s="95"/>
      <c r="Q119" s="95"/>
      <c r="R119" s="178" t="str">
        <f t="shared" si="111"/>
        <v/>
      </c>
      <c r="S119" s="95" t="str">
        <f t="shared" si="112"/>
        <v/>
      </c>
      <c r="T119" s="436"/>
      <c r="U119" s="95"/>
      <c r="V119" s="95"/>
      <c r="W119" s="178" t="str">
        <f t="shared" si="113"/>
        <v/>
      </c>
      <c r="X119" s="95" t="str">
        <f t="shared" si="114"/>
        <v/>
      </c>
      <c r="Y119" s="436"/>
      <c r="Z119" s="95"/>
      <c r="AA119" s="95"/>
      <c r="AB119" s="178" t="str">
        <f t="shared" si="115"/>
        <v/>
      </c>
      <c r="AC119" s="95" t="str">
        <f t="shared" si="116"/>
        <v/>
      </c>
      <c r="AD119" s="436"/>
      <c r="AE119" s="95"/>
      <c r="AF119" s="95"/>
      <c r="AG119" s="178" t="str">
        <f t="shared" si="117"/>
        <v/>
      </c>
      <c r="AH119" s="95" t="str">
        <f t="shared" si="118"/>
        <v/>
      </c>
      <c r="AI119" s="436"/>
      <c r="AJ119" s="95"/>
      <c r="AK119" s="95"/>
      <c r="AL119" s="178" t="str">
        <f t="shared" si="119"/>
        <v/>
      </c>
      <c r="AM119" s="95" t="str">
        <f t="shared" si="120"/>
        <v/>
      </c>
      <c r="AN119" s="436"/>
      <c r="AO119" s="95"/>
      <c r="AP119" s="95"/>
      <c r="AQ119" s="178" t="str">
        <f t="shared" si="121"/>
        <v/>
      </c>
      <c r="AR119" s="95" t="str">
        <f t="shared" si="122"/>
        <v/>
      </c>
      <c r="AS119" s="436"/>
      <c r="AT119" s="95"/>
      <c r="AU119" s="95"/>
      <c r="AV119" s="178" t="str">
        <f t="shared" si="123"/>
        <v/>
      </c>
      <c r="AW119" s="95" t="str">
        <f t="shared" si="124"/>
        <v/>
      </c>
      <c r="AX119" s="436"/>
    </row>
    <row r="120" spans="2:50" hidden="1">
      <c r="B120" s="435"/>
      <c r="C120" s="95">
        <v>14</v>
      </c>
      <c r="D120" s="95"/>
      <c r="E120" s="95"/>
      <c r="F120" s="95"/>
      <c r="G120" s="95"/>
      <c r="H120" s="436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49"/>
      <c r="M120" s="154" t="str">
        <f t="shared" si="110"/>
        <v/>
      </c>
      <c r="N120" s="433"/>
      <c r="O120" s="433"/>
      <c r="P120" s="95"/>
      <c r="Q120" s="95"/>
      <c r="R120" s="178" t="str">
        <f t="shared" si="111"/>
        <v/>
      </c>
      <c r="S120" s="95" t="str">
        <f t="shared" si="112"/>
        <v/>
      </c>
      <c r="T120" s="436"/>
      <c r="U120" s="95"/>
      <c r="V120" s="95"/>
      <c r="W120" s="178" t="str">
        <f t="shared" si="113"/>
        <v/>
      </c>
      <c r="X120" s="95" t="str">
        <f t="shared" si="114"/>
        <v/>
      </c>
      <c r="Y120" s="436"/>
      <c r="Z120" s="95"/>
      <c r="AA120" s="95"/>
      <c r="AB120" s="178" t="str">
        <f t="shared" si="115"/>
        <v/>
      </c>
      <c r="AC120" s="95" t="str">
        <f t="shared" si="116"/>
        <v/>
      </c>
      <c r="AD120" s="436"/>
      <c r="AE120" s="95"/>
      <c r="AF120" s="95"/>
      <c r="AG120" s="178" t="str">
        <f t="shared" si="117"/>
        <v/>
      </c>
      <c r="AH120" s="95" t="str">
        <f t="shared" si="118"/>
        <v/>
      </c>
      <c r="AI120" s="436"/>
      <c r="AJ120" s="95"/>
      <c r="AK120" s="95"/>
      <c r="AL120" s="178" t="str">
        <f t="shared" si="119"/>
        <v/>
      </c>
      <c r="AM120" s="95" t="str">
        <f t="shared" si="120"/>
        <v/>
      </c>
      <c r="AN120" s="436"/>
      <c r="AO120" s="95"/>
      <c r="AP120" s="95"/>
      <c r="AQ120" s="178" t="str">
        <f t="shared" si="121"/>
        <v/>
      </c>
      <c r="AR120" s="95" t="str">
        <f t="shared" si="122"/>
        <v/>
      </c>
      <c r="AS120" s="436"/>
      <c r="AT120" s="95"/>
      <c r="AU120" s="95"/>
      <c r="AV120" s="178" t="str">
        <f t="shared" si="123"/>
        <v/>
      </c>
      <c r="AW120" s="95" t="str">
        <f t="shared" si="124"/>
        <v/>
      </c>
      <c r="AX120" s="436"/>
    </row>
    <row r="121" spans="2:50" hidden="1">
      <c r="B121" s="435"/>
      <c r="C121" s="95">
        <v>15</v>
      </c>
      <c r="D121" s="95"/>
      <c r="E121" s="95"/>
      <c r="F121" s="95"/>
      <c r="G121" s="95"/>
      <c r="H121" s="436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49"/>
      <c r="M121" s="154" t="str">
        <f t="shared" si="110"/>
        <v/>
      </c>
      <c r="N121" s="433"/>
      <c r="O121" s="433"/>
      <c r="P121" s="95"/>
      <c r="Q121" s="95"/>
      <c r="R121" s="178" t="str">
        <f t="shared" si="111"/>
        <v/>
      </c>
      <c r="S121" s="95" t="str">
        <f t="shared" si="112"/>
        <v/>
      </c>
      <c r="T121" s="436"/>
      <c r="U121" s="95"/>
      <c r="V121" s="95"/>
      <c r="W121" s="178" t="str">
        <f t="shared" si="113"/>
        <v/>
      </c>
      <c r="X121" s="95" t="str">
        <f t="shared" si="114"/>
        <v/>
      </c>
      <c r="Y121" s="436"/>
      <c r="Z121" s="95"/>
      <c r="AA121" s="95"/>
      <c r="AB121" s="178" t="str">
        <f t="shared" si="115"/>
        <v/>
      </c>
      <c r="AC121" s="95" t="str">
        <f t="shared" si="116"/>
        <v/>
      </c>
      <c r="AD121" s="436"/>
      <c r="AE121" s="95"/>
      <c r="AF121" s="95"/>
      <c r="AG121" s="178" t="str">
        <f t="shared" si="117"/>
        <v/>
      </c>
      <c r="AH121" s="95" t="str">
        <f t="shared" si="118"/>
        <v/>
      </c>
      <c r="AI121" s="436"/>
      <c r="AJ121" s="95"/>
      <c r="AK121" s="95"/>
      <c r="AL121" s="178" t="str">
        <f t="shared" si="119"/>
        <v/>
      </c>
      <c r="AM121" s="95" t="str">
        <f t="shared" si="120"/>
        <v/>
      </c>
      <c r="AN121" s="436"/>
      <c r="AO121" s="95"/>
      <c r="AP121" s="95"/>
      <c r="AQ121" s="178" t="str">
        <f t="shared" si="121"/>
        <v/>
      </c>
      <c r="AR121" s="95" t="str">
        <f t="shared" si="122"/>
        <v/>
      </c>
      <c r="AS121" s="436"/>
      <c r="AT121" s="95"/>
      <c r="AU121" s="95"/>
      <c r="AV121" s="178" t="str">
        <f t="shared" si="123"/>
        <v/>
      </c>
      <c r="AW121" s="95" t="str">
        <f t="shared" si="124"/>
        <v/>
      </c>
      <c r="AX121" s="436"/>
    </row>
    <row r="122" spans="2:50" ht="15.75" hidden="1">
      <c r="B122" s="443" t="s">
        <v>167</v>
      </c>
      <c r="C122" s="444"/>
      <c r="D122" s="444"/>
      <c r="E122" s="444"/>
      <c r="F122" s="444"/>
      <c r="G122" s="444"/>
      <c r="H122" s="444"/>
      <c r="I122" s="151"/>
      <c r="J122" s="151"/>
      <c r="K122" s="151"/>
      <c r="L122" s="151"/>
      <c r="M122" s="151"/>
      <c r="N122" s="433" t="s">
        <v>159</v>
      </c>
      <c r="O122" s="446" t="s">
        <v>106</v>
      </c>
      <c r="P122" s="448">
        <f>AT102+1</f>
        <v>45909</v>
      </c>
      <c r="Q122" s="435"/>
      <c r="R122" s="435"/>
      <c r="S122" s="435"/>
      <c r="T122" s="435"/>
      <c r="U122" s="448">
        <f>P122+1</f>
        <v>45910</v>
      </c>
      <c r="V122" s="435"/>
      <c r="W122" s="435"/>
      <c r="X122" s="435"/>
      <c r="Y122" s="435"/>
      <c r="Z122" s="448">
        <f>U122+1</f>
        <v>45911</v>
      </c>
      <c r="AA122" s="435"/>
      <c r="AB122" s="435"/>
      <c r="AC122" s="435"/>
      <c r="AD122" s="435"/>
      <c r="AE122" s="448">
        <f>Z122+1</f>
        <v>45912</v>
      </c>
      <c r="AF122" s="435"/>
      <c r="AG122" s="435"/>
      <c r="AH122" s="435"/>
      <c r="AI122" s="435"/>
      <c r="AJ122" s="448">
        <f>AE122+1</f>
        <v>45913</v>
      </c>
      <c r="AK122" s="435"/>
      <c r="AL122" s="435"/>
      <c r="AM122" s="435"/>
      <c r="AN122" s="435"/>
      <c r="AO122" s="448">
        <f>AJ122+1</f>
        <v>45914</v>
      </c>
      <c r="AP122" s="435"/>
      <c r="AQ122" s="435"/>
      <c r="AR122" s="435"/>
      <c r="AS122" s="435"/>
      <c r="AT122" s="448">
        <f>AO122+1</f>
        <v>45915</v>
      </c>
      <c r="AU122" s="435"/>
      <c r="AV122" s="435"/>
      <c r="AW122" s="435"/>
      <c r="AX122" s="435"/>
    </row>
    <row r="123" spans="2:50" ht="15.75" hidden="1">
      <c r="B123" s="445"/>
      <c r="C123" s="445"/>
      <c r="D123" s="445"/>
      <c r="E123" s="445"/>
      <c r="F123" s="445"/>
      <c r="G123" s="445"/>
      <c r="H123" s="445"/>
      <c r="I123" s="151"/>
      <c r="J123" s="151"/>
      <c r="K123" s="151"/>
      <c r="L123" s="151"/>
      <c r="M123" s="151"/>
      <c r="N123" s="433"/>
      <c r="O123" s="447"/>
      <c r="P123" s="448" t="s">
        <v>120</v>
      </c>
      <c r="Q123" s="435"/>
      <c r="R123" s="435"/>
      <c r="S123" s="435"/>
      <c r="T123" s="435"/>
      <c r="U123" s="448" t="s">
        <v>114</v>
      </c>
      <c r="V123" s="435"/>
      <c r="W123" s="435"/>
      <c r="X123" s="435"/>
      <c r="Y123" s="435"/>
      <c r="Z123" s="448" t="s">
        <v>115</v>
      </c>
      <c r="AA123" s="435"/>
      <c r="AB123" s="435"/>
      <c r="AC123" s="435"/>
      <c r="AD123" s="435"/>
      <c r="AE123" s="448" t="s">
        <v>116</v>
      </c>
      <c r="AF123" s="435"/>
      <c r="AG123" s="435"/>
      <c r="AH123" s="435"/>
      <c r="AI123" s="435"/>
      <c r="AJ123" s="448" t="s">
        <v>117</v>
      </c>
      <c r="AK123" s="435"/>
      <c r="AL123" s="435"/>
      <c r="AM123" s="435"/>
      <c r="AN123" s="435"/>
      <c r="AO123" s="448" t="s">
        <v>118</v>
      </c>
      <c r="AP123" s="435"/>
      <c r="AQ123" s="435"/>
      <c r="AR123" s="435"/>
      <c r="AS123" s="435"/>
      <c r="AT123" s="448" t="s">
        <v>119</v>
      </c>
      <c r="AU123" s="435"/>
      <c r="AV123" s="435"/>
      <c r="AW123" s="435"/>
      <c r="AX123" s="435"/>
    </row>
    <row r="124" spans="2:50" hidden="1">
      <c r="B124" s="433" t="s">
        <v>155</v>
      </c>
      <c r="C124" s="433" t="s">
        <v>147</v>
      </c>
      <c r="D124" s="433"/>
      <c r="E124" s="433" t="s">
        <v>149</v>
      </c>
      <c r="F124" s="433"/>
      <c r="G124" s="433"/>
      <c r="H124" s="440" t="s">
        <v>156</v>
      </c>
      <c r="I124" s="434" t="s">
        <v>225</v>
      </c>
      <c r="J124" s="434"/>
      <c r="K124" s="434"/>
      <c r="L124" s="434" t="s">
        <v>156</v>
      </c>
      <c r="M124" s="434" t="s">
        <v>168</v>
      </c>
      <c r="N124" s="433"/>
      <c r="O124" s="433" t="s">
        <v>158</v>
      </c>
      <c r="P124" s="430" t="s">
        <v>152</v>
      </c>
      <c r="Q124" s="431"/>
      <c r="R124" s="431"/>
      <c r="S124" s="432"/>
      <c r="T124" s="433" t="s">
        <v>156</v>
      </c>
      <c r="U124" s="430" t="s">
        <v>152</v>
      </c>
      <c r="V124" s="431"/>
      <c r="W124" s="431"/>
      <c r="X124" s="432"/>
      <c r="Y124" s="433" t="s">
        <v>156</v>
      </c>
      <c r="Z124" s="430" t="s">
        <v>152</v>
      </c>
      <c r="AA124" s="431"/>
      <c r="AB124" s="431"/>
      <c r="AC124" s="432"/>
      <c r="AD124" s="433" t="s">
        <v>156</v>
      </c>
      <c r="AE124" s="430" t="s">
        <v>152</v>
      </c>
      <c r="AF124" s="431"/>
      <c r="AG124" s="431"/>
      <c r="AH124" s="432"/>
      <c r="AI124" s="433" t="s">
        <v>156</v>
      </c>
      <c r="AJ124" s="430" t="s">
        <v>152</v>
      </c>
      <c r="AK124" s="431"/>
      <c r="AL124" s="431"/>
      <c r="AM124" s="432"/>
      <c r="AN124" s="433" t="s">
        <v>156</v>
      </c>
      <c r="AO124" s="430" t="s">
        <v>152</v>
      </c>
      <c r="AP124" s="431"/>
      <c r="AQ124" s="431"/>
      <c r="AR124" s="432"/>
      <c r="AS124" s="433" t="s">
        <v>156</v>
      </c>
      <c r="AT124" s="430" t="s">
        <v>152</v>
      </c>
      <c r="AU124" s="431"/>
      <c r="AV124" s="431"/>
      <c r="AW124" s="432"/>
      <c r="AX124" s="433" t="s">
        <v>156</v>
      </c>
    </row>
    <row r="125" spans="2:50" hidden="1">
      <c r="B125" s="433"/>
      <c r="C125" s="433"/>
      <c r="D125" s="433"/>
      <c r="E125" s="433" t="s">
        <v>148</v>
      </c>
      <c r="F125" s="433"/>
      <c r="G125" s="433"/>
      <c r="H125" s="441"/>
      <c r="I125" s="434" t="s">
        <v>148</v>
      </c>
      <c r="J125" s="434"/>
      <c r="K125" s="434"/>
      <c r="L125" s="434"/>
      <c r="M125" s="434"/>
      <c r="N125" s="433"/>
      <c r="O125" s="433"/>
      <c r="P125" s="430" t="s">
        <v>153</v>
      </c>
      <c r="Q125" s="431"/>
      <c r="R125" s="431"/>
      <c r="S125" s="432"/>
      <c r="T125" s="433"/>
      <c r="U125" s="430" t="s">
        <v>153</v>
      </c>
      <c r="V125" s="431"/>
      <c r="W125" s="431"/>
      <c r="X125" s="432"/>
      <c r="Y125" s="433"/>
      <c r="Z125" s="430" t="s">
        <v>153</v>
      </c>
      <c r="AA125" s="431"/>
      <c r="AB125" s="431"/>
      <c r="AC125" s="432"/>
      <c r="AD125" s="433"/>
      <c r="AE125" s="430" t="s">
        <v>153</v>
      </c>
      <c r="AF125" s="431"/>
      <c r="AG125" s="431"/>
      <c r="AH125" s="432"/>
      <c r="AI125" s="433"/>
      <c r="AJ125" s="430" t="s">
        <v>153</v>
      </c>
      <c r="AK125" s="431"/>
      <c r="AL125" s="431"/>
      <c r="AM125" s="432"/>
      <c r="AN125" s="433"/>
      <c r="AO125" s="430" t="s">
        <v>153</v>
      </c>
      <c r="AP125" s="431"/>
      <c r="AQ125" s="431"/>
      <c r="AR125" s="432"/>
      <c r="AS125" s="433"/>
      <c r="AT125" s="430" t="s">
        <v>153</v>
      </c>
      <c r="AU125" s="431"/>
      <c r="AV125" s="431"/>
      <c r="AW125" s="432"/>
      <c r="AX125" s="433"/>
    </row>
    <row r="126" spans="2:50" hidden="1">
      <c r="B126" s="433"/>
      <c r="C126" s="433"/>
      <c r="D126" s="433"/>
      <c r="E126" s="94" t="s">
        <v>150</v>
      </c>
      <c r="F126" s="94" t="s">
        <v>151</v>
      </c>
      <c r="G126" s="94" t="s">
        <v>154</v>
      </c>
      <c r="H126" s="442"/>
      <c r="I126" s="153" t="s">
        <v>150</v>
      </c>
      <c r="J126" s="153" t="s">
        <v>151</v>
      </c>
      <c r="K126" s="153" t="s">
        <v>154</v>
      </c>
      <c r="L126" s="434"/>
      <c r="M126" s="434"/>
      <c r="N126" s="433"/>
      <c r="O126" s="433"/>
      <c r="P126" s="94" t="s">
        <v>150</v>
      </c>
      <c r="Q126" s="94" t="s">
        <v>151</v>
      </c>
      <c r="R126" s="94" t="s">
        <v>154</v>
      </c>
      <c r="S126" s="94" t="s">
        <v>168</v>
      </c>
      <c r="T126" s="433"/>
      <c r="U126" s="94" t="s">
        <v>150</v>
      </c>
      <c r="V126" s="94" t="s">
        <v>151</v>
      </c>
      <c r="W126" s="94" t="s">
        <v>154</v>
      </c>
      <c r="X126" s="94" t="s">
        <v>168</v>
      </c>
      <c r="Y126" s="433"/>
      <c r="Z126" s="94" t="s">
        <v>150</v>
      </c>
      <c r="AA126" s="94" t="s">
        <v>151</v>
      </c>
      <c r="AB126" s="94" t="s">
        <v>154</v>
      </c>
      <c r="AC126" s="94" t="s">
        <v>168</v>
      </c>
      <c r="AD126" s="433"/>
      <c r="AE126" s="94" t="s">
        <v>150</v>
      </c>
      <c r="AF126" s="94" t="s">
        <v>151</v>
      </c>
      <c r="AG126" s="94" t="s">
        <v>154</v>
      </c>
      <c r="AH126" s="94" t="s">
        <v>168</v>
      </c>
      <c r="AI126" s="433"/>
      <c r="AJ126" s="94" t="s">
        <v>150</v>
      </c>
      <c r="AK126" s="94" t="s">
        <v>151</v>
      </c>
      <c r="AL126" s="94" t="s">
        <v>154</v>
      </c>
      <c r="AM126" s="94" t="s">
        <v>168</v>
      </c>
      <c r="AN126" s="433"/>
      <c r="AO126" s="94" t="s">
        <v>150</v>
      </c>
      <c r="AP126" s="94" t="s">
        <v>151</v>
      </c>
      <c r="AQ126" s="94" t="s">
        <v>154</v>
      </c>
      <c r="AR126" s="94" t="s">
        <v>168</v>
      </c>
      <c r="AS126" s="433"/>
      <c r="AT126" s="94" t="s">
        <v>150</v>
      </c>
      <c r="AU126" s="94" t="s">
        <v>151</v>
      </c>
      <c r="AV126" s="94" t="s">
        <v>154</v>
      </c>
      <c r="AW126" s="94" t="s">
        <v>168</v>
      </c>
      <c r="AX126" s="433"/>
    </row>
    <row r="127" spans="2:50" hidden="1">
      <c r="B127" s="435" t="s">
        <v>236</v>
      </c>
      <c r="C127" s="95">
        <v>1</v>
      </c>
      <c r="D127" s="95" t="s">
        <v>454</v>
      </c>
      <c r="E127" s="95">
        <v>19</v>
      </c>
      <c r="F127" s="95">
        <v>1500</v>
      </c>
      <c r="G127" s="178">
        <f t="shared" ref="G127:G133" si="128">F127/E127</f>
        <v>78.94736842105263</v>
      </c>
      <c r="H127" s="457">
        <f>AVERAGE(G127:G141)</f>
        <v>105.76467429076892</v>
      </c>
      <c r="I127" s="154">
        <f t="shared" ref="I127:K129" si="129">IFERROR(AVERAGE(P127,U127,Z127,AE127,AJ127,AO127,AT127),"")</f>
        <v>19</v>
      </c>
      <c r="J127" s="154">
        <f t="shared" si="129"/>
        <v>1416.5965333331653</v>
      </c>
      <c r="K127" s="155">
        <f t="shared" si="129"/>
        <v>74.557712280692925</v>
      </c>
      <c r="L127" s="449">
        <f>IFERROR(AVERAGE(K127:K141),"-")</f>
        <v>100.45279626955639</v>
      </c>
      <c r="M127" s="154">
        <f>IFERROR(RANK(K127, K$127:K$141),"")</f>
        <v>5</v>
      </c>
      <c r="N127" s="433"/>
      <c r="O127" s="433"/>
      <c r="P127" s="95">
        <v>19</v>
      </c>
      <c r="Q127" s="178">
        <v>1414.1176470588236</v>
      </c>
      <c r="R127" s="178">
        <f>IFERROR(Q127/P127,"")</f>
        <v>74.427244582043343</v>
      </c>
      <c r="S127" s="95">
        <f>IFERROR(RANK(R127, R$127:R$141),"")</f>
        <v>5</v>
      </c>
      <c r="T127" s="436">
        <f>AVERAGE(R127:R141)</f>
        <v>100.38143554316558</v>
      </c>
      <c r="U127" s="95">
        <v>19</v>
      </c>
      <c r="V127" s="178">
        <v>1414.9038461538457</v>
      </c>
      <c r="W127" s="178">
        <f>IFERROR(V127/U127,"")</f>
        <v>74.46862348178135</v>
      </c>
      <c r="X127" s="95">
        <f>IFERROR(RANK(W127, W$127:W$141),"")</f>
        <v>6</v>
      </c>
      <c r="Y127" s="436">
        <f>AVERAGE(W127:W141)</f>
        <v>100.44597370591762</v>
      </c>
      <c r="Z127" s="95">
        <v>19</v>
      </c>
      <c r="AA127" s="178">
        <v>1417.575757575758</v>
      </c>
      <c r="AB127" s="178">
        <f>IFERROR(AA127/Z127,"")</f>
        <v>74.6092503987241</v>
      </c>
      <c r="AC127" s="95">
        <f>IFERROR(RANK(AB127, AB$127:AB$141),"")</f>
        <v>5</v>
      </c>
      <c r="AD127" s="436">
        <f>AVERAGE(AB127:AB141)</f>
        <v>100.51428276003506</v>
      </c>
      <c r="AE127" s="95">
        <v>19</v>
      </c>
      <c r="AF127" s="178">
        <v>1419.5031055900622</v>
      </c>
      <c r="AG127" s="178">
        <f>IFERROR(AF127/AE127,"")</f>
        <v>74.710689767898018</v>
      </c>
      <c r="AH127" s="95">
        <f>IFERROR(RANK(AG127, AG$127:AG$141),"")</f>
        <v>5</v>
      </c>
      <c r="AI127" s="436">
        <f>AVERAGE(AG127:AG141)</f>
        <v>104.78906048724674</v>
      </c>
      <c r="AJ127" s="95">
        <v>19</v>
      </c>
      <c r="AK127" s="178">
        <v>1419.7633136094673</v>
      </c>
      <c r="AL127" s="178">
        <f>IFERROR(AK127/AJ127,"")</f>
        <v>74.724384926814068</v>
      </c>
      <c r="AM127" s="95">
        <f>IFERROR(RANK(AL127, AL$127:AL$141),"")</f>
        <v>5</v>
      </c>
      <c r="AN127" s="436">
        <f>AVERAGE(AL127:AL141)</f>
        <v>104.79416446454206</v>
      </c>
      <c r="AO127" s="95">
        <v>19</v>
      </c>
      <c r="AP127" s="178">
        <v>1414.7368421052631</v>
      </c>
      <c r="AQ127" s="178">
        <f>IFERROR(AP127/AO127,"")</f>
        <v>74.45983379501385</v>
      </c>
      <c r="AR127" s="95">
        <f>IFERROR(RANK(AQ127, AQ$127:AQ$141),"")</f>
        <v>5</v>
      </c>
      <c r="AS127" s="436">
        <f>AVERAGE(AQ127:AQ141)</f>
        <v>104.77818076175005</v>
      </c>
      <c r="AT127" s="95">
        <v>19</v>
      </c>
      <c r="AU127" s="178">
        <v>1415.575221238938</v>
      </c>
      <c r="AV127" s="178">
        <f>IFERROR(AU127/AT127,"")</f>
        <v>74.503959012575677</v>
      </c>
      <c r="AW127" s="95">
        <f>IFERROR(RANK(AV127, AV$127:AV$141),"")</f>
        <v>5</v>
      </c>
      <c r="AX127" s="436">
        <f>AVERAGE(AV127:AV141)</f>
        <v>104.74055687792868</v>
      </c>
    </row>
    <row r="128" spans="2:50" hidden="1">
      <c r="B128" s="435"/>
      <c r="C128" s="95">
        <v>2</v>
      </c>
      <c r="D128" s="95" t="s">
        <v>455</v>
      </c>
      <c r="E128" s="95">
        <v>17</v>
      </c>
      <c r="F128" s="95">
        <v>1500</v>
      </c>
      <c r="G128" s="178">
        <f t="shared" si="128"/>
        <v>88.235294117647058</v>
      </c>
      <c r="H128" s="458"/>
      <c r="I128" s="154">
        <f t="shared" si="129"/>
        <v>17</v>
      </c>
      <c r="J128" s="154">
        <f t="shared" si="129"/>
        <v>1417.9147401827263</v>
      </c>
      <c r="K128" s="155">
        <f t="shared" si="129"/>
        <v>83.4067494225133</v>
      </c>
      <c r="L128" s="449"/>
      <c r="M128" s="154">
        <f t="shared" ref="M128:M141" si="130">IFERROR(RANK(K128, K$127:K$141),"")</f>
        <v>4</v>
      </c>
      <c r="N128" s="433"/>
      <c r="O128" s="433"/>
      <c r="P128" s="95">
        <v>17</v>
      </c>
      <c r="Q128" s="178">
        <v>1420.7314405051957</v>
      </c>
      <c r="R128" s="178">
        <f t="shared" ref="R128:R141" si="131">IFERROR(Q128/P128,"")</f>
        <v>83.572437676776218</v>
      </c>
      <c r="S128" s="95">
        <f t="shared" ref="S128:S141" si="132">IFERROR(RANK(R128, R$127:R$141),"")</f>
        <v>4</v>
      </c>
      <c r="T128" s="436"/>
      <c r="U128" s="95">
        <v>17</v>
      </c>
      <c r="V128" s="178">
        <v>1419.1500806885419</v>
      </c>
      <c r="W128" s="178">
        <f t="shared" ref="W128:W141" si="133">IFERROR(V128/U128,"")</f>
        <v>83.479416511090704</v>
      </c>
      <c r="X128" s="95">
        <f t="shared" ref="X128:X141" si="134">IFERROR(RANK(W128, W$127:W$141),"")</f>
        <v>4</v>
      </c>
      <c r="Y128" s="436"/>
      <c r="Z128" s="95">
        <v>17</v>
      </c>
      <c r="AA128" s="178">
        <v>1417.9437869822486</v>
      </c>
      <c r="AB128" s="178">
        <f t="shared" ref="AB128:AB141" si="135">IFERROR(AA128/Z128,"")</f>
        <v>83.408458057779328</v>
      </c>
      <c r="AC128" s="95">
        <f t="shared" ref="AC128:AC141" si="136">IFERROR(RANK(AB128, AB$127:AB$141),"")</f>
        <v>4</v>
      </c>
      <c r="AD128" s="436"/>
      <c r="AE128" s="95">
        <v>17</v>
      </c>
      <c r="AF128" s="178">
        <v>1416.8609865470851</v>
      </c>
      <c r="AG128" s="178">
        <f t="shared" ref="AG128:AG141" si="137">IFERROR(AF128/AE128,"")</f>
        <v>83.344763914534411</v>
      </c>
      <c r="AH128" s="95">
        <f t="shared" ref="AH128:AH141" si="138">IFERROR(RANK(AG128, AG$127:AG$141),"")</f>
        <v>4</v>
      </c>
      <c r="AI128" s="436"/>
      <c r="AJ128" s="95">
        <v>17</v>
      </c>
      <c r="AK128" s="178">
        <v>1415.2631578947369</v>
      </c>
      <c r="AL128" s="178">
        <f t="shared" ref="AL128:AL141" si="139">IFERROR(AK128/AJ128,"")</f>
        <v>83.250773993808053</v>
      </c>
      <c r="AM128" s="95">
        <f t="shared" ref="AM128:AM141" si="140">IFERROR(RANK(AL128, AL$127:AL$141),"")</f>
        <v>4</v>
      </c>
      <c r="AN128" s="436"/>
      <c r="AO128" s="95">
        <v>17</v>
      </c>
      <c r="AP128" s="178">
        <v>1418.0952380952385</v>
      </c>
      <c r="AQ128" s="178">
        <f t="shared" ref="AQ128:AQ141" si="141">IFERROR(AP128/AO128,"")</f>
        <v>83.417366946778742</v>
      </c>
      <c r="AR128" s="95">
        <f t="shared" ref="AR128:AR141" si="142">IFERROR(RANK(AQ128, AQ$127:AQ$141),"")</f>
        <v>4</v>
      </c>
      <c r="AS128" s="436"/>
      <c r="AT128" s="95">
        <v>17</v>
      </c>
      <c r="AU128" s="178">
        <v>1417.3584905660375</v>
      </c>
      <c r="AV128" s="178">
        <f t="shared" ref="AV128:AV141" si="143">IFERROR(AU128/AT128,"")</f>
        <v>83.374028856825731</v>
      </c>
      <c r="AW128" s="95">
        <f t="shared" ref="AW128:AW141" si="144">IFERROR(RANK(AV128, AV$127:AV$141),"")</f>
        <v>4</v>
      </c>
      <c r="AX128" s="436"/>
    </row>
    <row r="129" spans="2:50" hidden="1">
      <c r="B129" s="435"/>
      <c r="C129" s="95">
        <v>3</v>
      </c>
      <c r="D129" s="95" t="s">
        <v>458</v>
      </c>
      <c r="E129" s="95">
        <v>17</v>
      </c>
      <c r="F129" s="95">
        <v>2000</v>
      </c>
      <c r="G129" s="178">
        <f t="shared" si="128"/>
        <v>117.64705882352941</v>
      </c>
      <c r="H129" s="458"/>
      <c r="I129" s="154">
        <f t="shared" si="129"/>
        <v>17</v>
      </c>
      <c r="J129" s="154">
        <f t="shared" si="129"/>
        <v>1894.2285731606066</v>
      </c>
      <c r="K129" s="155">
        <f t="shared" si="129"/>
        <v>111.42521018591803</v>
      </c>
      <c r="L129" s="449"/>
      <c r="M129" s="154">
        <f t="shared" si="130"/>
        <v>2</v>
      </c>
      <c r="N129" s="433"/>
      <c r="O129" s="433"/>
      <c r="P129" s="95">
        <v>17</v>
      </c>
      <c r="Q129" s="178">
        <v>1900.3846153846148</v>
      </c>
      <c r="R129" s="178">
        <f t="shared" si="131"/>
        <v>111.78733031674204</v>
      </c>
      <c r="S129" s="95">
        <f t="shared" si="132"/>
        <v>2</v>
      </c>
      <c r="T129" s="436"/>
      <c r="U129" s="95">
        <v>17</v>
      </c>
      <c r="V129" s="178">
        <v>1886.6037735849052</v>
      </c>
      <c r="W129" s="178">
        <f t="shared" si="133"/>
        <v>110.97669256381795</v>
      </c>
      <c r="X129" s="95">
        <f t="shared" si="134"/>
        <v>3</v>
      </c>
      <c r="Y129" s="436"/>
      <c r="Z129" s="95">
        <v>17</v>
      </c>
      <c r="AA129" s="178">
        <v>1895.7575757575764</v>
      </c>
      <c r="AB129" s="178">
        <f t="shared" si="135"/>
        <v>111.51515151515156</v>
      </c>
      <c r="AC129" s="95">
        <f t="shared" si="136"/>
        <v>2</v>
      </c>
      <c r="AD129" s="436"/>
      <c r="AE129" s="95">
        <v>17</v>
      </c>
      <c r="AF129" s="178">
        <v>1898.2499999999993</v>
      </c>
      <c r="AG129" s="178">
        <f t="shared" si="137"/>
        <v>111.66176470588232</v>
      </c>
      <c r="AH129" s="95">
        <f t="shared" si="138"/>
        <v>2</v>
      </c>
      <c r="AI129" s="436"/>
      <c r="AJ129" s="95">
        <v>17</v>
      </c>
      <c r="AK129" s="178">
        <v>1883.571428571428</v>
      </c>
      <c r="AL129" s="178">
        <f t="shared" si="139"/>
        <v>110.79831932773106</v>
      </c>
      <c r="AM129" s="95">
        <f t="shared" si="140"/>
        <v>3</v>
      </c>
      <c r="AN129" s="436"/>
      <c r="AO129" s="95">
        <v>17</v>
      </c>
      <c r="AP129" s="178">
        <v>1898.2758620689656</v>
      </c>
      <c r="AQ129" s="178">
        <f t="shared" si="141"/>
        <v>111.6632860040568</v>
      </c>
      <c r="AR129" s="95">
        <f t="shared" si="142"/>
        <v>2</v>
      </c>
      <c r="AS129" s="436"/>
      <c r="AT129" s="95">
        <v>17</v>
      </c>
      <c r="AU129" s="178">
        <v>1896.7567567567567</v>
      </c>
      <c r="AV129" s="178">
        <f t="shared" si="143"/>
        <v>111.57392686804451</v>
      </c>
      <c r="AW129" s="95">
        <f t="shared" si="144"/>
        <v>2</v>
      </c>
      <c r="AX129" s="436"/>
    </row>
    <row r="130" spans="2:50" hidden="1">
      <c r="B130" s="435"/>
      <c r="C130" s="95">
        <v>4</v>
      </c>
      <c r="D130" s="95" t="s">
        <v>459</v>
      </c>
      <c r="E130" s="95">
        <v>17</v>
      </c>
      <c r="F130" s="95">
        <v>2000</v>
      </c>
      <c r="G130" s="178">
        <f t="shared" si="128"/>
        <v>117.64705882352941</v>
      </c>
      <c r="H130" s="458"/>
      <c r="I130" s="154">
        <f>IFERROR(AVERAGE(P130,U130,Z130,AE130,AJ130,AO130,AT130),"")</f>
        <v>17</v>
      </c>
      <c r="J130" s="154">
        <f>IFERROR(AVERAGE(Q130,V130,AA130,AF130,AK130,AP130,AU130),"")</f>
        <v>1891.2540758499636</v>
      </c>
      <c r="K130" s="155">
        <f>IFERROR(AVERAGE(R130,W130,AB130,AG130,AL130,AQ130,AV130),"")</f>
        <v>111.2502397558802</v>
      </c>
      <c r="L130" s="449"/>
      <c r="M130" s="154">
        <f t="shared" si="130"/>
        <v>3</v>
      </c>
      <c r="N130" s="433"/>
      <c r="O130" s="433"/>
      <c r="P130" s="95">
        <v>17</v>
      </c>
      <c r="Q130" s="178">
        <v>1883.2075471698108</v>
      </c>
      <c r="R130" s="178">
        <f t="shared" si="131"/>
        <v>110.77691453940064</v>
      </c>
      <c r="S130" s="95">
        <f t="shared" si="132"/>
        <v>3</v>
      </c>
      <c r="T130" s="436"/>
      <c r="U130" s="95">
        <v>17</v>
      </c>
      <c r="V130" s="178">
        <v>1895.6603773584902</v>
      </c>
      <c r="W130" s="178">
        <f t="shared" si="133"/>
        <v>111.50943396226413</v>
      </c>
      <c r="X130" s="95">
        <f t="shared" si="134"/>
        <v>2</v>
      </c>
      <c r="Y130" s="436"/>
      <c r="Z130" s="95">
        <v>17</v>
      </c>
      <c r="AA130" s="178">
        <v>1895.2941176470595</v>
      </c>
      <c r="AB130" s="178">
        <f t="shared" si="135"/>
        <v>111.48788927335644</v>
      </c>
      <c r="AC130" s="95">
        <f t="shared" si="136"/>
        <v>3</v>
      </c>
      <c r="AD130" s="436"/>
      <c r="AE130" s="95">
        <v>17</v>
      </c>
      <c r="AF130" s="178">
        <v>1880.4545454545455</v>
      </c>
      <c r="AG130" s="178">
        <f t="shared" si="137"/>
        <v>110.61497326203209</v>
      </c>
      <c r="AH130" s="95">
        <f t="shared" si="138"/>
        <v>3</v>
      </c>
      <c r="AI130" s="436"/>
      <c r="AJ130" s="95">
        <v>17</v>
      </c>
      <c r="AK130" s="178">
        <v>1894</v>
      </c>
      <c r="AL130" s="178">
        <f t="shared" si="139"/>
        <v>111.41176470588235</v>
      </c>
      <c r="AM130" s="95">
        <f t="shared" si="140"/>
        <v>2</v>
      </c>
      <c r="AN130" s="436"/>
      <c r="AO130" s="95">
        <v>17</v>
      </c>
      <c r="AP130" s="178">
        <v>1893.8461538461543</v>
      </c>
      <c r="AQ130" s="178">
        <f t="shared" si="141"/>
        <v>111.40271493212673</v>
      </c>
      <c r="AR130" s="95">
        <f t="shared" si="142"/>
        <v>3</v>
      </c>
      <c r="AS130" s="436"/>
      <c r="AT130" s="95">
        <v>17</v>
      </c>
      <c r="AU130" s="178">
        <v>1896.3157894736842</v>
      </c>
      <c r="AV130" s="178">
        <f t="shared" si="143"/>
        <v>111.54798761609906</v>
      </c>
      <c r="AW130" s="95">
        <f t="shared" si="144"/>
        <v>3</v>
      </c>
      <c r="AX130" s="436"/>
    </row>
    <row r="131" spans="2:50" hidden="1">
      <c r="B131" s="435"/>
      <c r="C131" s="95">
        <v>5</v>
      </c>
      <c r="D131" s="95" t="s">
        <v>427</v>
      </c>
      <c r="E131" s="95">
        <v>8</v>
      </c>
      <c r="F131" s="95">
        <v>1500</v>
      </c>
      <c r="G131" s="178">
        <f t="shared" si="128"/>
        <v>187.5</v>
      </c>
      <c r="H131" s="458"/>
      <c r="I131" s="154">
        <f t="shared" ref="I131:K141" si="145">IFERROR(AVERAGE(P131,U131,Z131,AE131,AJ131,AO131,AT131),"")</f>
        <v>8</v>
      </c>
      <c r="J131" s="154">
        <f t="shared" si="145"/>
        <v>1417.2751838704085</v>
      </c>
      <c r="K131" s="155">
        <f t="shared" si="145"/>
        <v>177.15939798380106</v>
      </c>
      <c r="L131" s="449"/>
      <c r="M131" s="154">
        <f t="shared" si="130"/>
        <v>1</v>
      </c>
      <c r="N131" s="433"/>
      <c r="O131" s="433"/>
      <c r="P131" s="95">
        <v>8</v>
      </c>
      <c r="Q131" s="178">
        <v>1415.3191489361707</v>
      </c>
      <c r="R131" s="178">
        <f t="shared" si="131"/>
        <v>176.91489361702133</v>
      </c>
      <c r="S131" s="95">
        <f t="shared" si="132"/>
        <v>1</v>
      </c>
      <c r="T131" s="436"/>
      <c r="U131" s="95">
        <v>8</v>
      </c>
      <c r="V131" s="178">
        <v>1417.0833333333337</v>
      </c>
      <c r="W131" s="178">
        <f t="shared" si="133"/>
        <v>177.13541666666671</v>
      </c>
      <c r="X131" s="95">
        <f t="shared" si="134"/>
        <v>1</v>
      </c>
      <c r="Y131" s="436"/>
      <c r="Z131" s="95">
        <v>8</v>
      </c>
      <c r="AA131" s="178">
        <v>1417.5539568345323</v>
      </c>
      <c r="AB131" s="178">
        <f t="shared" si="135"/>
        <v>177.19424460431654</v>
      </c>
      <c r="AC131" s="95">
        <f t="shared" si="136"/>
        <v>1</v>
      </c>
      <c r="AD131" s="436"/>
      <c r="AE131" s="95">
        <v>8</v>
      </c>
      <c r="AF131" s="178">
        <v>1421.3445378151264</v>
      </c>
      <c r="AG131" s="178">
        <f t="shared" si="137"/>
        <v>177.6680672268908</v>
      </c>
      <c r="AH131" s="95">
        <f t="shared" si="138"/>
        <v>1</v>
      </c>
      <c r="AI131" s="436"/>
      <c r="AJ131" s="95">
        <v>8</v>
      </c>
      <c r="AK131" s="178">
        <v>1422.0967741935478</v>
      </c>
      <c r="AL131" s="178">
        <f t="shared" si="139"/>
        <v>177.76209677419348</v>
      </c>
      <c r="AM131" s="95">
        <f t="shared" si="140"/>
        <v>1</v>
      </c>
      <c r="AN131" s="436"/>
      <c r="AO131" s="95">
        <v>8</v>
      </c>
      <c r="AP131" s="178">
        <v>1414.4516129032259</v>
      </c>
      <c r="AQ131" s="178">
        <f t="shared" si="141"/>
        <v>176.80645161290323</v>
      </c>
      <c r="AR131" s="95">
        <f t="shared" si="142"/>
        <v>1</v>
      </c>
      <c r="AS131" s="436"/>
      <c r="AT131" s="95">
        <v>8</v>
      </c>
      <c r="AU131" s="178">
        <v>1413.0769230769231</v>
      </c>
      <c r="AV131" s="178">
        <f t="shared" si="143"/>
        <v>176.63461538461539</v>
      </c>
      <c r="AW131" s="95">
        <f t="shared" si="144"/>
        <v>1</v>
      </c>
      <c r="AX131" s="436"/>
    </row>
    <row r="132" spans="2:50" hidden="1">
      <c r="B132" s="435"/>
      <c r="C132" s="95">
        <v>6</v>
      </c>
      <c r="D132" s="95" t="s">
        <v>673</v>
      </c>
      <c r="E132" s="95">
        <v>21</v>
      </c>
      <c r="F132" s="95">
        <v>1500</v>
      </c>
      <c r="G132" s="178">
        <f t="shared" si="128"/>
        <v>71.428571428571431</v>
      </c>
      <c r="H132" s="458"/>
      <c r="I132" s="154">
        <f t="shared" si="145"/>
        <v>20</v>
      </c>
      <c r="J132" s="154">
        <f t="shared" si="145"/>
        <v>1416.488297183633</v>
      </c>
      <c r="K132" s="155">
        <f t="shared" si="145"/>
        <v>70.824414859181658</v>
      </c>
      <c r="L132" s="449"/>
      <c r="M132" s="154">
        <f t="shared" si="130"/>
        <v>7</v>
      </c>
      <c r="N132" s="433"/>
      <c r="O132" s="433"/>
      <c r="P132" s="95">
        <v>20</v>
      </c>
      <c r="Q132" s="178">
        <v>1415.6666666666667</v>
      </c>
      <c r="R132" s="178">
        <f t="shared" si="131"/>
        <v>70.783333333333331</v>
      </c>
      <c r="S132" s="95">
        <f t="shared" si="132"/>
        <v>7</v>
      </c>
      <c r="T132" s="436"/>
      <c r="U132" s="95">
        <v>20</v>
      </c>
      <c r="V132" s="178">
        <v>1418.4</v>
      </c>
      <c r="W132" s="178">
        <f t="shared" si="133"/>
        <v>70.92</v>
      </c>
      <c r="X132" s="95">
        <f t="shared" si="134"/>
        <v>7</v>
      </c>
      <c r="Y132" s="436"/>
      <c r="Z132" s="95">
        <v>20</v>
      </c>
      <c r="AA132" s="178">
        <v>1415.7512953367873</v>
      </c>
      <c r="AB132" s="178">
        <f t="shared" si="135"/>
        <v>70.787564766839367</v>
      </c>
      <c r="AC132" s="95">
        <f t="shared" si="136"/>
        <v>7</v>
      </c>
      <c r="AD132" s="436"/>
      <c r="AE132" s="95">
        <v>20</v>
      </c>
      <c r="AF132" s="178">
        <v>1414.6820809248554</v>
      </c>
      <c r="AG132" s="178">
        <f t="shared" si="137"/>
        <v>70.734104046242777</v>
      </c>
      <c r="AH132" s="95">
        <f t="shared" si="138"/>
        <v>6</v>
      </c>
      <c r="AI132" s="436"/>
      <c r="AJ132" s="95">
        <v>20</v>
      </c>
      <c r="AK132" s="178">
        <v>1416.3529411764703</v>
      </c>
      <c r="AL132" s="178">
        <f t="shared" si="139"/>
        <v>70.817647058823511</v>
      </c>
      <c r="AM132" s="95">
        <f t="shared" si="140"/>
        <v>6</v>
      </c>
      <c r="AN132" s="436"/>
      <c r="AO132" s="95">
        <v>20</v>
      </c>
      <c r="AP132" s="178">
        <v>1418.3886255924172</v>
      </c>
      <c r="AQ132" s="178">
        <f t="shared" si="141"/>
        <v>70.919431279620852</v>
      </c>
      <c r="AR132" s="95">
        <f t="shared" si="142"/>
        <v>6</v>
      </c>
      <c r="AS132" s="436"/>
      <c r="AT132" s="95">
        <v>20</v>
      </c>
      <c r="AU132" s="178">
        <v>1416.1764705882351</v>
      </c>
      <c r="AV132" s="178">
        <f t="shared" si="143"/>
        <v>70.808823529411754</v>
      </c>
      <c r="AW132" s="95">
        <f t="shared" si="144"/>
        <v>6</v>
      </c>
      <c r="AX132" s="436"/>
    </row>
    <row r="133" spans="2:50" hidden="1">
      <c r="B133" s="435"/>
      <c r="C133" s="95">
        <v>7</v>
      </c>
      <c r="D133" s="95" t="s">
        <v>456</v>
      </c>
      <c r="E133" s="95">
        <v>19</v>
      </c>
      <c r="F133" s="95">
        <v>1500</v>
      </c>
      <c r="G133" s="178">
        <f t="shared" si="128"/>
        <v>78.94736842105263</v>
      </c>
      <c r="H133" s="458"/>
      <c r="I133" s="154">
        <f t="shared" si="145"/>
        <v>19</v>
      </c>
      <c r="J133" s="154">
        <f t="shared" si="145"/>
        <v>1416.3711385792437</v>
      </c>
      <c r="K133" s="155">
        <f t="shared" si="145"/>
        <v>74.545849398907549</v>
      </c>
      <c r="L133" s="449"/>
      <c r="M133" s="154">
        <f t="shared" si="130"/>
        <v>6</v>
      </c>
      <c r="N133" s="433"/>
      <c r="O133" s="433"/>
      <c r="P133" s="95">
        <v>19</v>
      </c>
      <c r="Q133" s="178">
        <v>1413.7499999999995</v>
      </c>
      <c r="R133" s="178">
        <f t="shared" si="131"/>
        <v>74.407894736842081</v>
      </c>
      <c r="S133" s="95">
        <f t="shared" si="132"/>
        <v>6</v>
      </c>
      <c r="T133" s="436"/>
      <c r="U133" s="95">
        <v>19</v>
      </c>
      <c r="V133" s="178">
        <v>1418.0124223602484</v>
      </c>
      <c r="W133" s="178">
        <f t="shared" si="133"/>
        <v>74.632232755802548</v>
      </c>
      <c r="X133" s="95">
        <f t="shared" si="134"/>
        <v>5</v>
      </c>
      <c r="Y133" s="436"/>
      <c r="Z133" s="95">
        <v>19</v>
      </c>
      <c r="AA133" s="178">
        <v>1417.3509933774833</v>
      </c>
      <c r="AB133" s="178">
        <f t="shared" si="135"/>
        <v>74.597420704078061</v>
      </c>
      <c r="AC133" s="95">
        <f t="shared" si="136"/>
        <v>6</v>
      </c>
      <c r="AD133" s="436"/>
      <c r="AE133" s="289"/>
      <c r="AF133" s="291"/>
      <c r="AG133" s="291" t="str">
        <f t="shared" si="137"/>
        <v/>
      </c>
      <c r="AH133" s="289" t="str">
        <f t="shared" si="138"/>
        <v/>
      </c>
      <c r="AI133" s="436"/>
      <c r="AJ133" s="289"/>
      <c r="AK133" s="291"/>
      <c r="AL133" s="291" t="str">
        <f t="shared" si="139"/>
        <v/>
      </c>
      <c r="AM133" s="289" t="str">
        <f t="shared" si="140"/>
        <v/>
      </c>
      <c r="AN133" s="436"/>
      <c r="AO133" s="289"/>
      <c r="AP133" s="291"/>
      <c r="AQ133" s="291" t="str">
        <f t="shared" si="141"/>
        <v/>
      </c>
      <c r="AR133" s="289" t="str">
        <f t="shared" si="142"/>
        <v/>
      </c>
      <c r="AS133" s="436"/>
      <c r="AT133" s="289"/>
      <c r="AU133" s="291"/>
      <c r="AV133" s="291" t="str">
        <f t="shared" si="143"/>
        <v/>
      </c>
      <c r="AW133" s="289" t="str">
        <f t="shared" si="144"/>
        <v/>
      </c>
      <c r="AX133" s="436"/>
    </row>
    <row r="134" spans="2:50" hidden="1">
      <c r="B134" s="435"/>
      <c r="C134" s="95">
        <v>8</v>
      </c>
      <c r="D134" s="95"/>
      <c r="E134" s="95"/>
      <c r="F134" s="95"/>
      <c r="G134" s="95"/>
      <c r="H134" s="458"/>
      <c r="I134" s="154" t="str">
        <f t="shared" si="145"/>
        <v/>
      </c>
      <c r="J134" s="154" t="str">
        <f t="shared" si="145"/>
        <v/>
      </c>
      <c r="K134" s="155" t="str">
        <f t="shared" si="145"/>
        <v/>
      </c>
      <c r="L134" s="449"/>
      <c r="M134" s="154" t="str">
        <f t="shared" si="130"/>
        <v/>
      </c>
      <c r="N134" s="433"/>
      <c r="O134" s="433"/>
      <c r="P134" s="95"/>
      <c r="Q134" s="178"/>
      <c r="R134" s="178" t="str">
        <f t="shared" si="131"/>
        <v/>
      </c>
      <c r="S134" s="95" t="str">
        <f t="shared" si="132"/>
        <v/>
      </c>
      <c r="T134" s="436"/>
      <c r="U134" s="95"/>
      <c r="V134" s="178"/>
      <c r="W134" s="178" t="str">
        <f t="shared" si="133"/>
        <v/>
      </c>
      <c r="X134" s="95" t="str">
        <f t="shared" si="134"/>
        <v/>
      </c>
      <c r="Y134" s="436"/>
      <c r="Z134" s="95"/>
      <c r="AA134" s="178"/>
      <c r="AB134" s="178" t="str">
        <f t="shared" si="135"/>
        <v/>
      </c>
      <c r="AC134" s="95" t="str">
        <f t="shared" si="136"/>
        <v/>
      </c>
      <c r="AD134" s="436"/>
      <c r="AE134" s="95"/>
      <c r="AF134" s="178"/>
      <c r="AG134" s="178" t="str">
        <f t="shared" si="137"/>
        <v/>
      </c>
      <c r="AH134" s="95" t="str">
        <f t="shared" si="138"/>
        <v/>
      </c>
      <c r="AI134" s="436"/>
      <c r="AJ134" s="95"/>
      <c r="AK134" s="178"/>
      <c r="AL134" s="178" t="str">
        <f t="shared" si="139"/>
        <v/>
      </c>
      <c r="AM134" s="95" t="str">
        <f t="shared" si="140"/>
        <v/>
      </c>
      <c r="AN134" s="436"/>
      <c r="AO134" s="95"/>
      <c r="AP134" s="178"/>
      <c r="AQ134" s="178" t="str">
        <f t="shared" si="141"/>
        <v/>
      </c>
      <c r="AR134" s="95" t="str">
        <f t="shared" si="142"/>
        <v/>
      </c>
      <c r="AS134" s="436"/>
      <c r="AT134" s="95"/>
      <c r="AU134" s="178"/>
      <c r="AV134" s="178" t="str">
        <f t="shared" si="143"/>
        <v/>
      </c>
      <c r="AW134" s="95" t="str">
        <f t="shared" si="144"/>
        <v/>
      </c>
      <c r="AX134" s="436"/>
    </row>
    <row r="135" spans="2:50" hidden="1">
      <c r="B135" s="435"/>
      <c r="C135" s="95">
        <v>9</v>
      </c>
      <c r="D135" s="95"/>
      <c r="E135" s="95"/>
      <c r="F135" s="95"/>
      <c r="G135" s="95"/>
      <c r="H135" s="458"/>
      <c r="I135" s="154" t="str">
        <f t="shared" si="145"/>
        <v/>
      </c>
      <c r="J135" s="154" t="str">
        <f t="shared" si="145"/>
        <v/>
      </c>
      <c r="K135" s="155" t="str">
        <f t="shared" si="145"/>
        <v/>
      </c>
      <c r="L135" s="449"/>
      <c r="M135" s="154" t="str">
        <f t="shared" si="130"/>
        <v/>
      </c>
      <c r="N135" s="433"/>
      <c r="O135" s="433"/>
      <c r="P135" s="95"/>
      <c r="Q135" s="178"/>
      <c r="R135" s="178" t="str">
        <f t="shared" si="131"/>
        <v/>
      </c>
      <c r="S135" s="95" t="str">
        <f t="shared" si="132"/>
        <v/>
      </c>
      <c r="T135" s="436"/>
      <c r="U135" s="95"/>
      <c r="V135" s="178"/>
      <c r="W135" s="178" t="str">
        <f t="shared" si="133"/>
        <v/>
      </c>
      <c r="X135" s="95" t="str">
        <f t="shared" si="134"/>
        <v/>
      </c>
      <c r="Y135" s="436"/>
      <c r="Z135" s="95"/>
      <c r="AA135" s="178"/>
      <c r="AB135" s="178" t="str">
        <f t="shared" si="135"/>
        <v/>
      </c>
      <c r="AC135" s="95" t="str">
        <f t="shared" si="136"/>
        <v/>
      </c>
      <c r="AD135" s="436"/>
      <c r="AE135" s="95"/>
      <c r="AF135" s="178"/>
      <c r="AG135" s="178" t="str">
        <f t="shared" si="137"/>
        <v/>
      </c>
      <c r="AH135" s="95" t="str">
        <f t="shared" si="138"/>
        <v/>
      </c>
      <c r="AI135" s="436"/>
      <c r="AJ135" s="95"/>
      <c r="AK135" s="178"/>
      <c r="AL135" s="178" t="str">
        <f t="shared" si="139"/>
        <v/>
      </c>
      <c r="AM135" s="95" t="str">
        <f t="shared" si="140"/>
        <v/>
      </c>
      <c r="AN135" s="436"/>
      <c r="AO135" s="95"/>
      <c r="AP135" s="178"/>
      <c r="AQ135" s="178" t="str">
        <f t="shared" si="141"/>
        <v/>
      </c>
      <c r="AR135" s="95" t="str">
        <f t="shared" si="142"/>
        <v/>
      </c>
      <c r="AS135" s="436"/>
      <c r="AT135" s="95"/>
      <c r="AU135" s="178"/>
      <c r="AV135" s="178" t="str">
        <f t="shared" si="143"/>
        <v/>
      </c>
      <c r="AW135" s="95" t="str">
        <f t="shared" si="144"/>
        <v/>
      </c>
      <c r="AX135" s="436"/>
    </row>
    <row r="136" spans="2:50" hidden="1">
      <c r="B136" s="435"/>
      <c r="C136" s="95">
        <v>10</v>
      </c>
      <c r="D136" s="95"/>
      <c r="E136" s="95"/>
      <c r="F136" s="95"/>
      <c r="G136" s="95"/>
      <c r="H136" s="458"/>
      <c r="I136" s="154" t="str">
        <f t="shared" si="145"/>
        <v/>
      </c>
      <c r="J136" s="154" t="str">
        <f t="shared" si="145"/>
        <v/>
      </c>
      <c r="K136" s="155" t="str">
        <f t="shared" si="145"/>
        <v/>
      </c>
      <c r="L136" s="449"/>
      <c r="M136" s="154" t="str">
        <f t="shared" si="130"/>
        <v/>
      </c>
      <c r="N136" s="433"/>
      <c r="O136" s="433"/>
      <c r="P136" s="95"/>
      <c r="Q136" s="178"/>
      <c r="R136" s="178" t="str">
        <f t="shared" si="131"/>
        <v/>
      </c>
      <c r="S136" s="95" t="str">
        <f t="shared" si="132"/>
        <v/>
      </c>
      <c r="T136" s="436"/>
      <c r="U136" s="95"/>
      <c r="V136" s="178"/>
      <c r="W136" s="178" t="str">
        <f t="shared" si="133"/>
        <v/>
      </c>
      <c r="X136" s="95" t="str">
        <f t="shared" si="134"/>
        <v/>
      </c>
      <c r="Y136" s="436"/>
      <c r="Z136" s="95"/>
      <c r="AA136" s="178"/>
      <c r="AB136" s="178" t="str">
        <f t="shared" si="135"/>
        <v/>
      </c>
      <c r="AC136" s="95" t="str">
        <f t="shared" si="136"/>
        <v/>
      </c>
      <c r="AD136" s="436"/>
      <c r="AE136" s="95"/>
      <c r="AF136" s="178"/>
      <c r="AG136" s="178" t="str">
        <f t="shared" si="137"/>
        <v/>
      </c>
      <c r="AH136" s="95" t="str">
        <f t="shared" si="138"/>
        <v/>
      </c>
      <c r="AI136" s="436"/>
      <c r="AJ136" s="95"/>
      <c r="AK136" s="178"/>
      <c r="AL136" s="178" t="str">
        <f t="shared" si="139"/>
        <v/>
      </c>
      <c r="AM136" s="95" t="str">
        <f t="shared" si="140"/>
        <v/>
      </c>
      <c r="AN136" s="436"/>
      <c r="AO136" s="95"/>
      <c r="AP136" s="178"/>
      <c r="AQ136" s="178" t="str">
        <f t="shared" si="141"/>
        <v/>
      </c>
      <c r="AR136" s="95" t="str">
        <f t="shared" si="142"/>
        <v/>
      </c>
      <c r="AS136" s="436"/>
      <c r="AT136" s="95"/>
      <c r="AU136" s="178"/>
      <c r="AV136" s="178" t="str">
        <f t="shared" si="143"/>
        <v/>
      </c>
      <c r="AW136" s="95" t="str">
        <f t="shared" si="144"/>
        <v/>
      </c>
      <c r="AX136" s="436"/>
    </row>
    <row r="137" spans="2:50" hidden="1">
      <c r="B137" s="435"/>
      <c r="C137" s="95">
        <v>11</v>
      </c>
      <c r="D137" s="95"/>
      <c r="E137" s="95"/>
      <c r="F137" s="95"/>
      <c r="G137" s="95"/>
      <c r="H137" s="458"/>
      <c r="I137" s="154" t="str">
        <f t="shared" si="145"/>
        <v/>
      </c>
      <c r="J137" s="154" t="str">
        <f t="shared" si="145"/>
        <v/>
      </c>
      <c r="K137" s="155" t="str">
        <f t="shared" si="145"/>
        <v/>
      </c>
      <c r="L137" s="449"/>
      <c r="M137" s="154" t="str">
        <f t="shared" si="130"/>
        <v/>
      </c>
      <c r="N137" s="433"/>
      <c r="O137" s="433"/>
      <c r="P137" s="95"/>
      <c r="Q137" s="178"/>
      <c r="R137" s="178" t="str">
        <f t="shared" si="131"/>
        <v/>
      </c>
      <c r="S137" s="95" t="str">
        <f t="shared" si="132"/>
        <v/>
      </c>
      <c r="T137" s="436"/>
      <c r="U137" s="95"/>
      <c r="V137" s="178"/>
      <c r="W137" s="178" t="str">
        <f t="shared" si="133"/>
        <v/>
      </c>
      <c r="X137" s="95" t="str">
        <f t="shared" si="134"/>
        <v/>
      </c>
      <c r="Y137" s="436"/>
      <c r="Z137" s="95"/>
      <c r="AA137" s="178"/>
      <c r="AB137" s="178" t="str">
        <f t="shared" si="135"/>
        <v/>
      </c>
      <c r="AC137" s="95" t="str">
        <f t="shared" si="136"/>
        <v/>
      </c>
      <c r="AD137" s="436"/>
      <c r="AE137" s="95"/>
      <c r="AF137" s="178"/>
      <c r="AG137" s="178" t="str">
        <f t="shared" si="137"/>
        <v/>
      </c>
      <c r="AH137" s="95" t="str">
        <f t="shared" si="138"/>
        <v/>
      </c>
      <c r="AI137" s="436"/>
      <c r="AJ137" s="95"/>
      <c r="AK137" s="178"/>
      <c r="AL137" s="178" t="str">
        <f t="shared" si="139"/>
        <v/>
      </c>
      <c r="AM137" s="95" t="str">
        <f t="shared" si="140"/>
        <v/>
      </c>
      <c r="AN137" s="436"/>
      <c r="AO137" s="95"/>
      <c r="AP137" s="178"/>
      <c r="AQ137" s="178" t="str">
        <f t="shared" si="141"/>
        <v/>
      </c>
      <c r="AR137" s="95" t="str">
        <f t="shared" si="142"/>
        <v/>
      </c>
      <c r="AS137" s="436"/>
      <c r="AT137" s="95"/>
      <c r="AU137" s="178"/>
      <c r="AV137" s="178" t="str">
        <f t="shared" si="143"/>
        <v/>
      </c>
      <c r="AW137" s="95" t="str">
        <f t="shared" si="144"/>
        <v/>
      </c>
      <c r="AX137" s="436"/>
    </row>
    <row r="138" spans="2:50" hidden="1">
      <c r="B138" s="435"/>
      <c r="C138" s="95">
        <v>12</v>
      </c>
      <c r="D138" s="95"/>
      <c r="E138" s="95"/>
      <c r="F138" s="95"/>
      <c r="G138" s="95"/>
      <c r="H138" s="458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49"/>
      <c r="M138" s="154" t="str">
        <f t="shared" si="130"/>
        <v/>
      </c>
      <c r="N138" s="433"/>
      <c r="O138" s="433"/>
      <c r="P138" s="95"/>
      <c r="Q138" s="178"/>
      <c r="R138" s="178" t="str">
        <f t="shared" si="131"/>
        <v/>
      </c>
      <c r="S138" s="95" t="str">
        <f t="shared" si="132"/>
        <v/>
      </c>
      <c r="T138" s="436"/>
      <c r="U138" s="95"/>
      <c r="V138" s="178"/>
      <c r="W138" s="178" t="str">
        <f t="shared" si="133"/>
        <v/>
      </c>
      <c r="X138" s="95" t="str">
        <f t="shared" si="134"/>
        <v/>
      </c>
      <c r="Y138" s="436"/>
      <c r="Z138" s="95"/>
      <c r="AA138" s="178"/>
      <c r="AB138" s="178" t="str">
        <f t="shared" si="135"/>
        <v/>
      </c>
      <c r="AC138" s="95" t="str">
        <f t="shared" si="136"/>
        <v/>
      </c>
      <c r="AD138" s="436"/>
      <c r="AE138" s="95"/>
      <c r="AF138" s="178"/>
      <c r="AG138" s="178" t="str">
        <f t="shared" si="137"/>
        <v/>
      </c>
      <c r="AH138" s="95" t="str">
        <f t="shared" si="138"/>
        <v/>
      </c>
      <c r="AI138" s="436"/>
      <c r="AJ138" s="95"/>
      <c r="AK138" s="178"/>
      <c r="AL138" s="178" t="str">
        <f t="shared" si="139"/>
        <v/>
      </c>
      <c r="AM138" s="95" t="str">
        <f t="shared" si="140"/>
        <v/>
      </c>
      <c r="AN138" s="436"/>
      <c r="AO138" s="95"/>
      <c r="AP138" s="178"/>
      <c r="AQ138" s="178" t="str">
        <f t="shared" si="141"/>
        <v/>
      </c>
      <c r="AR138" s="95" t="str">
        <f t="shared" si="142"/>
        <v/>
      </c>
      <c r="AS138" s="436"/>
      <c r="AT138" s="95"/>
      <c r="AU138" s="178"/>
      <c r="AV138" s="178" t="str">
        <f t="shared" si="143"/>
        <v/>
      </c>
      <c r="AW138" s="95" t="str">
        <f t="shared" si="144"/>
        <v/>
      </c>
      <c r="AX138" s="436"/>
    </row>
    <row r="139" spans="2:50" hidden="1">
      <c r="B139" s="435"/>
      <c r="C139" s="95">
        <v>13</v>
      </c>
      <c r="D139" s="95"/>
      <c r="E139" s="95"/>
      <c r="F139" s="95"/>
      <c r="G139" s="95"/>
      <c r="H139" s="458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49"/>
      <c r="M139" s="154" t="str">
        <f t="shared" si="130"/>
        <v/>
      </c>
      <c r="N139" s="433"/>
      <c r="O139" s="433"/>
      <c r="P139" s="95"/>
      <c r="Q139" s="178"/>
      <c r="R139" s="178" t="str">
        <f t="shared" si="131"/>
        <v/>
      </c>
      <c r="S139" s="95" t="str">
        <f t="shared" si="132"/>
        <v/>
      </c>
      <c r="T139" s="436"/>
      <c r="U139" s="95"/>
      <c r="V139" s="178"/>
      <c r="W139" s="178" t="str">
        <f t="shared" si="133"/>
        <v/>
      </c>
      <c r="X139" s="95" t="str">
        <f t="shared" si="134"/>
        <v/>
      </c>
      <c r="Y139" s="436"/>
      <c r="Z139" s="95"/>
      <c r="AA139" s="178"/>
      <c r="AB139" s="178" t="str">
        <f t="shared" si="135"/>
        <v/>
      </c>
      <c r="AC139" s="95" t="str">
        <f t="shared" si="136"/>
        <v/>
      </c>
      <c r="AD139" s="436"/>
      <c r="AE139" s="95"/>
      <c r="AF139" s="178"/>
      <c r="AG139" s="178" t="str">
        <f t="shared" si="137"/>
        <v/>
      </c>
      <c r="AH139" s="95" t="str">
        <f t="shared" si="138"/>
        <v/>
      </c>
      <c r="AI139" s="436"/>
      <c r="AJ139" s="95"/>
      <c r="AK139" s="178"/>
      <c r="AL139" s="178" t="str">
        <f t="shared" si="139"/>
        <v/>
      </c>
      <c r="AM139" s="95" t="str">
        <f t="shared" si="140"/>
        <v/>
      </c>
      <c r="AN139" s="436"/>
      <c r="AO139" s="95"/>
      <c r="AP139" s="178"/>
      <c r="AQ139" s="178" t="str">
        <f t="shared" si="141"/>
        <v/>
      </c>
      <c r="AR139" s="95" t="str">
        <f t="shared" si="142"/>
        <v/>
      </c>
      <c r="AS139" s="436"/>
      <c r="AT139" s="95"/>
      <c r="AU139" s="178"/>
      <c r="AV139" s="178" t="str">
        <f t="shared" si="143"/>
        <v/>
      </c>
      <c r="AW139" s="95" t="str">
        <f t="shared" si="144"/>
        <v/>
      </c>
      <c r="AX139" s="436"/>
    </row>
    <row r="140" spans="2:50" hidden="1">
      <c r="B140" s="435"/>
      <c r="C140" s="95">
        <v>14</v>
      </c>
      <c r="D140" s="95"/>
      <c r="E140" s="95"/>
      <c r="F140" s="95"/>
      <c r="G140" s="95"/>
      <c r="H140" s="458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49"/>
      <c r="M140" s="154" t="str">
        <f t="shared" si="130"/>
        <v/>
      </c>
      <c r="N140" s="433"/>
      <c r="O140" s="433"/>
      <c r="P140" s="95"/>
      <c r="Q140" s="178"/>
      <c r="R140" s="178" t="str">
        <f t="shared" si="131"/>
        <v/>
      </c>
      <c r="S140" s="95" t="str">
        <f t="shared" si="132"/>
        <v/>
      </c>
      <c r="T140" s="436"/>
      <c r="U140" s="95"/>
      <c r="V140" s="178"/>
      <c r="W140" s="178" t="str">
        <f t="shared" si="133"/>
        <v/>
      </c>
      <c r="X140" s="95" t="str">
        <f t="shared" si="134"/>
        <v/>
      </c>
      <c r="Y140" s="436"/>
      <c r="Z140" s="95"/>
      <c r="AA140" s="178"/>
      <c r="AB140" s="178" t="str">
        <f t="shared" si="135"/>
        <v/>
      </c>
      <c r="AC140" s="95" t="str">
        <f t="shared" si="136"/>
        <v/>
      </c>
      <c r="AD140" s="436"/>
      <c r="AE140" s="95"/>
      <c r="AF140" s="178"/>
      <c r="AG140" s="178" t="str">
        <f t="shared" si="137"/>
        <v/>
      </c>
      <c r="AH140" s="95" t="str">
        <f t="shared" si="138"/>
        <v/>
      </c>
      <c r="AI140" s="436"/>
      <c r="AJ140" s="95"/>
      <c r="AK140" s="178"/>
      <c r="AL140" s="178" t="str">
        <f t="shared" si="139"/>
        <v/>
      </c>
      <c r="AM140" s="95" t="str">
        <f t="shared" si="140"/>
        <v/>
      </c>
      <c r="AN140" s="436"/>
      <c r="AO140" s="95"/>
      <c r="AP140" s="178"/>
      <c r="AQ140" s="178" t="str">
        <f t="shared" si="141"/>
        <v/>
      </c>
      <c r="AR140" s="95" t="str">
        <f t="shared" si="142"/>
        <v/>
      </c>
      <c r="AS140" s="436"/>
      <c r="AT140" s="95"/>
      <c r="AU140" s="178"/>
      <c r="AV140" s="178" t="str">
        <f t="shared" si="143"/>
        <v/>
      </c>
      <c r="AW140" s="95" t="str">
        <f t="shared" si="144"/>
        <v/>
      </c>
      <c r="AX140" s="436"/>
    </row>
    <row r="141" spans="2:50" hidden="1">
      <c r="B141" s="435"/>
      <c r="C141" s="95">
        <v>15</v>
      </c>
      <c r="D141" s="95"/>
      <c r="E141" s="95"/>
      <c r="F141" s="95"/>
      <c r="G141" s="95"/>
      <c r="H141" s="459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49"/>
      <c r="M141" s="154" t="str">
        <f t="shared" si="130"/>
        <v/>
      </c>
      <c r="N141" s="433"/>
      <c r="O141" s="433"/>
      <c r="P141" s="95"/>
      <c r="Q141" s="178"/>
      <c r="R141" s="178" t="str">
        <f t="shared" si="131"/>
        <v/>
      </c>
      <c r="S141" s="95" t="str">
        <f t="shared" si="132"/>
        <v/>
      </c>
      <c r="T141" s="436"/>
      <c r="U141" s="95"/>
      <c r="V141" s="178"/>
      <c r="W141" s="178" t="str">
        <f t="shared" si="133"/>
        <v/>
      </c>
      <c r="X141" s="95" t="str">
        <f t="shared" si="134"/>
        <v/>
      </c>
      <c r="Y141" s="436"/>
      <c r="Z141" s="95"/>
      <c r="AA141" s="178"/>
      <c r="AB141" s="178" t="str">
        <f t="shared" si="135"/>
        <v/>
      </c>
      <c r="AC141" s="95" t="str">
        <f t="shared" si="136"/>
        <v/>
      </c>
      <c r="AD141" s="436"/>
      <c r="AE141" s="95"/>
      <c r="AF141" s="178"/>
      <c r="AG141" s="178" t="str">
        <f t="shared" si="137"/>
        <v/>
      </c>
      <c r="AH141" s="95" t="str">
        <f t="shared" si="138"/>
        <v/>
      </c>
      <c r="AI141" s="436"/>
      <c r="AJ141" s="95"/>
      <c r="AK141" s="178"/>
      <c r="AL141" s="178" t="str">
        <f t="shared" si="139"/>
        <v/>
      </c>
      <c r="AM141" s="95" t="str">
        <f t="shared" si="140"/>
        <v/>
      </c>
      <c r="AN141" s="436"/>
      <c r="AO141" s="95"/>
      <c r="AP141" s="178"/>
      <c r="AQ141" s="178" t="str">
        <f t="shared" si="141"/>
        <v/>
      </c>
      <c r="AR141" s="95" t="str">
        <f t="shared" si="142"/>
        <v/>
      </c>
      <c r="AS141" s="436"/>
      <c r="AT141" s="95"/>
      <c r="AU141" s="178"/>
      <c r="AV141" s="178" t="str">
        <f t="shared" si="143"/>
        <v/>
      </c>
      <c r="AW141" s="95" t="str">
        <f t="shared" si="144"/>
        <v/>
      </c>
      <c r="AX141" s="436"/>
    </row>
    <row r="142" spans="2:50" ht="15.75" hidden="1">
      <c r="B142" s="443" t="s">
        <v>167</v>
      </c>
      <c r="C142" s="444"/>
      <c r="D142" s="444"/>
      <c r="E142" s="444"/>
      <c r="F142" s="444"/>
      <c r="G142" s="444"/>
      <c r="H142" s="444"/>
      <c r="I142" s="151"/>
      <c r="J142" s="151"/>
      <c r="K142" s="151"/>
      <c r="L142" s="151"/>
      <c r="M142" s="151"/>
      <c r="N142" s="433" t="s">
        <v>159</v>
      </c>
      <c r="O142" s="446" t="s">
        <v>106</v>
      </c>
      <c r="P142" s="448">
        <f>AT122+1</f>
        <v>45916</v>
      </c>
      <c r="Q142" s="435"/>
      <c r="R142" s="435"/>
      <c r="S142" s="435"/>
      <c r="T142" s="435"/>
      <c r="U142" s="448">
        <f>P142+1</f>
        <v>45917</v>
      </c>
      <c r="V142" s="435"/>
      <c r="W142" s="435"/>
      <c r="X142" s="435"/>
      <c r="Y142" s="435"/>
      <c r="Z142" s="448">
        <f>U142+1</f>
        <v>45918</v>
      </c>
      <c r="AA142" s="435"/>
      <c r="AB142" s="435"/>
      <c r="AC142" s="435"/>
      <c r="AD142" s="435"/>
      <c r="AE142" s="448">
        <f>Z142+1</f>
        <v>45919</v>
      </c>
      <c r="AF142" s="435"/>
      <c r="AG142" s="435"/>
      <c r="AH142" s="435"/>
      <c r="AI142" s="435"/>
      <c r="AJ142" s="448">
        <f>AE142+1</f>
        <v>45920</v>
      </c>
      <c r="AK142" s="435"/>
      <c r="AL142" s="435"/>
      <c r="AM142" s="435"/>
      <c r="AN142" s="435"/>
      <c r="AO142" s="448">
        <f>AJ142+1</f>
        <v>45921</v>
      </c>
      <c r="AP142" s="435"/>
      <c r="AQ142" s="435"/>
      <c r="AR142" s="435"/>
      <c r="AS142" s="435"/>
      <c r="AT142" s="448">
        <f>AO142+1</f>
        <v>45922</v>
      </c>
      <c r="AU142" s="435"/>
      <c r="AV142" s="435"/>
      <c r="AW142" s="435"/>
      <c r="AX142" s="435"/>
    </row>
    <row r="143" spans="2:50" ht="15.75" hidden="1">
      <c r="B143" s="445"/>
      <c r="C143" s="445"/>
      <c r="D143" s="445"/>
      <c r="E143" s="445"/>
      <c r="F143" s="445"/>
      <c r="G143" s="445"/>
      <c r="H143" s="445"/>
      <c r="I143" s="151"/>
      <c r="J143" s="151"/>
      <c r="K143" s="151"/>
      <c r="L143" s="151"/>
      <c r="M143" s="151"/>
      <c r="N143" s="433"/>
      <c r="O143" s="447"/>
      <c r="P143" s="448" t="s">
        <v>120</v>
      </c>
      <c r="Q143" s="435"/>
      <c r="R143" s="435"/>
      <c r="S143" s="435"/>
      <c r="T143" s="435"/>
      <c r="U143" s="448" t="s">
        <v>114</v>
      </c>
      <c r="V143" s="435"/>
      <c r="W143" s="435"/>
      <c r="X143" s="435"/>
      <c r="Y143" s="435"/>
      <c r="Z143" s="448" t="s">
        <v>115</v>
      </c>
      <c r="AA143" s="435"/>
      <c r="AB143" s="435"/>
      <c r="AC143" s="435"/>
      <c r="AD143" s="435"/>
      <c r="AE143" s="448" t="s">
        <v>116</v>
      </c>
      <c r="AF143" s="435"/>
      <c r="AG143" s="435"/>
      <c r="AH143" s="435"/>
      <c r="AI143" s="435"/>
      <c r="AJ143" s="448" t="s">
        <v>117</v>
      </c>
      <c r="AK143" s="435"/>
      <c r="AL143" s="435"/>
      <c r="AM143" s="435"/>
      <c r="AN143" s="435"/>
      <c r="AO143" s="448" t="s">
        <v>118</v>
      </c>
      <c r="AP143" s="435"/>
      <c r="AQ143" s="435"/>
      <c r="AR143" s="435"/>
      <c r="AS143" s="435"/>
      <c r="AT143" s="448" t="s">
        <v>119</v>
      </c>
      <c r="AU143" s="435"/>
      <c r="AV143" s="435"/>
      <c r="AW143" s="435"/>
      <c r="AX143" s="435"/>
    </row>
    <row r="144" spans="2:50" hidden="1">
      <c r="B144" s="433" t="s">
        <v>155</v>
      </c>
      <c r="C144" s="433" t="s">
        <v>147</v>
      </c>
      <c r="D144" s="433"/>
      <c r="E144" s="433" t="s">
        <v>149</v>
      </c>
      <c r="F144" s="433"/>
      <c r="G144" s="433"/>
      <c r="H144" s="440" t="s">
        <v>156</v>
      </c>
      <c r="I144" s="434" t="s">
        <v>225</v>
      </c>
      <c r="J144" s="434"/>
      <c r="K144" s="434"/>
      <c r="L144" s="434" t="s">
        <v>156</v>
      </c>
      <c r="M144" s="434" t="s">
        <v>168</v>
      </c>
      <c r="N144" s="433"/>
      <c r="O144" s="433" t="s">
        <v>158</v>
      </c>
      <c r="P144" s="430" t="s">
        <v>152</v>
      </c>
      <c r="Q144" s="431"/>
      <c r="R144" s="431"/>
      <c r="S144" s="432"/>
      <c r="T144" s="433" t="s">
        <v>156</v>
      </c>
      <c r="U144" s="430" t="s">
        <v>152</v>
      </c>
      <c r="V144" s="431"/>
      <c r="W144" s="431"/>
      <c r="X144" s="432"/>
      <c r="Y144" s="433" t="s">
        <v>156</v>
      </c>
      <c r="Z144" s="430" t="s">
        <v>152</v>
      </c>
      <c r="AA144" s="431"/>
      <c r="AB144" s="431"/>
      <c r="AC144" s="432"/>
      <c r="AD144" s="433" t="s">
        <v>156</v>
      </c>
      <c r="AE144" s="430" t="s">
        <v>152</v>
      </c>
      <c r="AF144" s="431"/>
      <c r="AG144" s="431"/>
      <c r="AH144" s="432"/>
      <c r="AI144" s="433" t="s">
        <v>156</v>
      </c>
      <c r="AJ144" s="430" t="s">
        <v>152</v>
      </c>
      <c r="AK144" s="431"/>
      <c r="AL144" s="431"/>
      <c r="AM144" s="432"/>
      <c r="AN144" s="433" t="s">
        <v>156</v>
      </c>
      <c r="AO144" s="430" t="s">
        <v>152</v>
      </c>
      <c r="AP144" s="431"/>
      <c r="AQ144" s="431"/>
      <c r="AR144" s="432"/>
      <c r="AS144" s="433" t="s">
        <v>156</v>
      </c>
      <c r="AT144" s="430" t="s">
        <v>152</v>
      </c>
      <c r="AU144" s="431"/>
      <c r="AV144" s="431"/>
      <c r="AW144" s="432"/>
      <c r="AX144" s="433" t="s">
        <v>156</v>
      </c>
    </row>
    <row r="145" spans="2:50" hidden="1">
      <c r="B145" s="433"/>
      <c r="C145" s="433"/>
      <c r="D145" s="433"/>
      <c r="E145" s="433" t="s">
        <v>148</v>
      </c>
      <c r="F145" s="433"/>
      <c r="G145" s="433"/>
      <c r="H145" s="441"/>
      <c r="I145" s="434" t="s">
        <v>148</v>
      </c>
      <c r="J145" s="434"/>
      <c r="K145" s="434"/>
      <c r="L145" s="434"/>
      <c r="M145" s="434"/>
      <c r="N145" s="433"/>
      <c r="O145" s="433"/>
      <c r="P145" s="430" t="s">
        <v>153</v>
      </c>
      <c r="Q145" s="431"/>
      <c r="R145" s="431"/>
      <c r="S145" s="432"/>
      <c r="T145" s="433"/>
      <c r="U145" s="430" t="s">
        <v>153</v>
      </c>
      <c r="V145" s="431"/>
      <c r="W145" s="431"/>
      <c r="X145" s="432"/>
      <c r="Y145" s="433"/>
      <c r="Z145" s="430" t="s">
        <v>153</v>
      </c>
      <c r="AA145" s="431"/>
      <c r="AB145" s="431"/>
      <c r="AC145" s="432"/>
      <c r="AD145" s="433"/>
      <c r="AE145" s="430" t="s">
        <v>153</v>
      </c>
      <c r="AF145" s="431"/>
      <c r="AG145" s="431"/>
      <c r="AH145" s="432"/>
      <c r="AI145" s="433"/>
      <c r="AJ145" s="430" t="s">
        <v>153</v>
      </c>
      <c r="AK145" s="431"/>
      <c r="AL145" s="431"/>
      <c r="AM145" s="432"/>
      <c r="AN145" s="433"/>
      <c r="AO145" s="430" t="s">
        <v>153</v>
      </c>
      <c r="AP145" s="431"/>
      <c r="AQ145" s="431"/>
      <c r="AR145" s="432"/>
      <c r="AS145" s="433"/>
      <c r="AT145" s="430" t="s">
        <v>153</v>
      </c>
      <c r="AU145" s="431"/>
      <c r="AV145" s="431"/>
      <c r="AW145" s="432"/>
      <c r="AX145" s="433"/>
    </row>
    <row r="146" spans="2:50" hidden="1">
      <c r="B146" s="433"/>
      <c r="C146" s="433"/>
      <c r="D146" s="433"/>
      <c r="E146" s="94" t="s">
        <v>150</v>
      </c>
      <c r="F146" s="94" t="s">
        <v>151</v>
      </c>
      <c r="G146" s="94" t="s">
        <v>154</v>
      </c>
      <c r="H146" s="442"/>
      <c r="I146" s="153" t="s">
        <v>150</v>
      </c>
      <c r="J146" s="153" t="s">
        <v>151</v>
      </c>
      <c r="K146" s="153" t="s">
        <v>154</v>
      </c>
      <c r="L146" s="434"/>
      <c r="M146" s="434"/>
      <c r="N146" s="433"/>
      <c r="O146" s="433"/>
      <c r="P146" s="94" t="s">
        <v>150</v>
      </c>
      <c r="Q146" s="94" t="s">
        <v>151</v>
      </c>
      <c r="R146" s="94" t="s">
        <v>154</v>
      </c>
      <c r="S146" s="94" t="s">
        <v>168</v>
      </c>
      <c r="T146" s="433"/>
      <c r="U146" s="94" t="s">
        <v>150</v>
      </c>
      <c r="V146" s="94" t="s">
        <v>151</v>
      </c>
      <c r="W146" s="94" t="s">
        <v>154</v>
      </c>
      <c r="X146" s="94" t="s">
        <v>168</v>
      </c>
      <c r="Y146" s="433"/>
      <c r="Z146" s="94" t="s">
        <v>150</v>
      </c>
      <c r="AA146" s="94" t="s">
        <v>151</v>
      </c>
      <c r="AB146" s="94" t="s">
        <v>154</v>
      </c>
      <c r="AC146" s="94" t="s">
        <v>168</v>
      </c>
      <c r="AD146" s="433"/>
      <c r="AE146" s="94" t="s">
        <v>150</v>
      </c>
      <c r="AF146" s="94" t="s">
        <v>151</v>
      </c>
      <c r="AG146" s="94" t="s">
        <v>154</v>
      </c>
      <c r="AH146" s="94" t="s">
        <v>168</v>
      </c>
      <c r="AI146" s="433"/>
      <c r="AJ146" s="94" t="s">
        <v>150</v>
      </c>
      <c r="AK146" s="94" t="s">
        <v>151</v>
      </c>
      <c r="AL146" s="94" t="s">
        <v>154</v>
      </c>
      <c r="AM146" s="94" t="s">
        <v>168</v>
      </c>
      <c r="AN146" s="433"/>
      <c r="AO146" s="94" t="s">
        <v>150</v>
      </c>
      <c r="AP146" s="94" t="s">
        <v>151</v>
      </c>
      <c r="AQ146" s="94" t="s">
        <v>154</v>
      </c>
      <c r="AR146" s="94" t="s">
        <v>168</v>
      </c>
      <c r="AS146" s="433"/>
      <c r="AT146" s="94" t="s">
        <v>150</v>
      </c>
      <c r="AU146" s="94" t="s">
        <v>151</v>
      </c>
      <c r="AV146" s="94" t="s">
        <v>154</v>
      </c>
      <c r="AW146" s="94" t="s">
        <v>168</v>
      </c>
      <c r="AX146" s="433"/>
    </row>
    <row r="147" spans="2:50" hidden="1">
      <c r="B147" s="435" t="s">
        <v>236</v>
      </c>
      <c r="C147" s="95">
        <v>1</v>
      </c>
      <c r="D147" s="95" t="s">
        <v>454</v>
      </c>
      <c r="E147" s="95">
        <v>19</v>
      </c>
      <c r="F147" s="95">
        <v>1500</v>
      </c>
      <c r="G147" s="178">
        <f t="shared" ref="G147:G152" si="146">F147/E147</f>
        <v>78.94736842105263</v>
      </c>
      <c r="H147" s="457">
        <f>AVERAGE(G147:G161)</f>
        <v>110.82946336429308</v>
      </c>
      <c r="I147" s="154">
        <f t="shared" ref="I147:K149" si="147">IFERROR(AVERAGE(P147,U147,Z147,AE147,AJ147,AO147,AT147),"")</f>
        <v>19</v>
      </c>
      <c r="J147" s="154">
        <f t="shared" si="147"/>
        <v>1424.3148227768067</v>
      </c>
      <c r="K147" s="155">
        <f t="shared" si="147"/>
        <v>74.963938040884571</v>
      </c>
      <c r="L147" s="449">
        <f>IFERROR(AVERAGE(K147:K161),"-")</f>
        <v>105.23927836019574</v>
      </c>
      <c r="M147" s="154">
        <f>IFERROR(RANK(K147, K$147:K$161),"")</f>
        <v>5</v>
      </c>
      <c r="N147" s="433"/>
      <c r="O147" s="433"/>
      <c r="P147" s="95">
        <v>19</v>
      </c>
      <c r="Q147" s="178">
        <v>1422.8571428571427</v>
      </c>
      <c r="R147" s="178">
        <f>IFERROR(Q147/P147,"")</f>
        <v>74.887218045112775</v>
      </c>
      <c r="S147" s="95">
        <f>IFERROR(RANK(R147, R$147:R$161),"")</f>
        <v>5</v>
      </c>
      <c r="T147" s="436">
        <f>AVERAGE(R147:R161)</f>
        <v>105.25676412200859</v>
      </c>
      <c r="U147" s="95">
        <v>19</v>
      </c>
      <c r="V147" s="178">
        <v>1424.5248868778283</v>
      </c>
      <c r="W147" s="178">
        <f>IFERROR(V147/U147,"")</f>
        <v>74.974994046201488</v>
      </c>
      <c r="X147" s="95">
        <f>IFERROR(RANK(W147, W$147:W$161),"")</f>
        <v>5</v>
      </c>
      <c r="Y147" s="436">
        <f>AVERAGE(W147:W161)</f>
        <v>105.24996121764376</v>
      </c>
      <c r="Z147" s="95">
        <v>19</v>
      </c>
      <c r="AA147" s="178">
        <v>1424.0186915887848</v>
      </c>
      <c r="AB147" s="178">
        <f>IFERROR(AA147/Z147,"")</f>
        <v>74.948352188883405</v>
      </c>
      <c r="AC147" s="95">
        <f>IFERROR(RANK(AB147, AB$147:AB$161),"")</f>
        <v>5</v>
      </c>
      <c r="AD147" s="436">
        <f>AVERAGE(AB147:AB161)</f>
        <v>105.11721815740616</v>
      </c>
      <c r="AE147" s="95">
        <v>19</v>
      </c>
      <c r="AF147" s="178">
        <v>1426.9411764705881</v>
      </c>
      <c r="AG147" s="178">
        <f>IFERROR(AF147/AE147,"")</f>
        <v>75.102167182662527</v>
      </c>
      <c r="AH147" s="95">
        <f>IFERROR(RANK(AG147, AG$147:AG$161),"")</f>
        <v>5</v>
      </c>
      <c r="AI147" s="436">
        <f>AVERAGE(AG147:AG161)</f>
        <v>105.49889887196757</v>
      </c>
      <c r="AJ147" s="95">
        <v>19</v>
      </c>
      <c r="AK147" s="178">
        <v>1423.8596491228068</v>
      </c>
      <c r="AL147" s="178">
        <f>IFERROR(AK147/AJ147,"")</f>
        <v>74.939981532779299</v>
      </c>
      <c r="AM147" s="95">
        <f>IFERROR(RANK(AL147, AL$147:AL$161),"")</f>
        <v>5</v>
      </c>
      <c r="AN147" s="436">
        <f>AVERAGE(AL147:AL161)</f>
        <v>105.08144946496331</v>
      </c>
      <c r="AO147" s="95">
        <v>19</v>
      </c>
      <c r="AP147" s="178">
        <v>1423.8766519823789</v>
      </c>
      <c r="AQ147" s="178">
        <f>IFERROR(AP147/AO147,"")</f>
        <v>74.940876420125207</v>
      </c>
      <c r="AR147" s="95">
        <f>IFERROR(RANK(AQ147, AQ$147:AQ$161),"")</f>
        <v>5</v>
      </c>
      <c r="AS147" s="436">
        <f>AVERAGE(AQ147:AQ161)</f>
        <v>105.27344864630037</v>
      </c>
      <c r="AT147" s="95">
        <v>19</v>
      </c>
      <c r="AU147" s="178">
        <v>1424.125560538117</v>
      </c>
      <c r="AV147" s="178">
        <f>IFERROR(AU147/AT147,"")</f>
        <v>74.953976870427212</v>
      </c>
      <c r="AW147" s="95">
        <f>IFERROR(RANK(AV147, AV$147:AV$161),"")</f>
        <v>5</v>
      </c>
      <c r="AX147" s="436">
        <f>AVERAGE(AV147:AV161)</f>
        <v>105.19720804108037</v>
      </c>
    </row>
    <row r="148" spans="2:50" hidden="1">
      <c r="B148" s="435"/>
      <c r="C148" s="95">
        <v>2</v>
      </c>
      <c r="D148" s="95" t="s">
        <v>455</v>
      </c>
      <c r="E148" s="95">
        <v>17</v>
      </c>
      <c r="F148" s="95">
        <v>1500</v>
      </c>
      <c r="G148" s="178">
        <f t="shared" si="146"/>
        <v>88.235294117647058</v>
      </c>
      <c r="H148" s="458"/>
      <c r="I148" s="154">
        <f t="shared" si="147"/>
        <v>17</v>
      </c>
      <c r="J148" s="154">
        <f t="shared" si="147"/>
        <v>1423.3040292594649</v>
      </c>
      <c r="K148" s="155">
        <f t="shared" si="147"/>
        <v>83.723766427027343</v>
      </c>
      <c r="L148" s="449"/>
      <c r="M148" s="154">
        <f t="shared" ref="M148:M161" si="148">IFERROR(RANK(K148, K$147:K$161),"")</f>
        <v>4</v>
      </c>
      <c r="N148" s="433"/>
      <c r="O148" s="433"/>
      <c r="P148" s="95">
        <v>17</v>
      </c>
      <c r="Q148" s="178">
        <v>1429.6879092099516</v>
      </c>
      <c r="R148" s="178">
        <f t="shared" ref="R148:R161" si="149">IFERROR(Q148/P148,"")</f>
        <v>84.099288777055975</v>
      </c>
      <c r="S148" s="95">
        <f t="shared" ref="S148:S161" si="150">IFERROR(RANK(R148, R$147:R$161),"")</f>
        <v>4</v>
      </c>
      <c r="T148" s="436"/>
      <c r="U148" s="95">
        <v>17</v>
      </c>
      <c r="V148" s="178">
        <v>1422.6959247648899</v>
      </c>
      <c r="W148" s="178">
        <f t="shared" ref="W148:W161" si="151">IFERROR(V148/U148,"")</f>
        <v>83.687995574405292</v>
      </c>
      <c r="X148" s="95">
        <f t="shared" ref="X148:X161" si="152">IFERROR(RANK(W148, W$147:W$161),"")</f>
        <v>4</v>
      </c>
      <c r="Y148" s="436"/>
      <c r="Z148" s="95">
        <v>17</v>
      </c>
      <c r="AA148" s="178">
        <v>1420.1311475409834</v>
      </c>
      <c r="AB148" s="178">
        <f t="shared" ref="AB148:AB161" si="153">IFERROR(AA148/Z148,"")</f>
        <v>83.537126325940207</v>
      </c>
      <c r="AC148" s="95">
        <f t="shared" ref="AC148:AC161" si="154">IFERROR(RANK(AB148, AB$147:AB$161),"")</f>
        <v>4</v>
      </c>
      <c r="AD148" s="436"/>
      <c r="AE148" s="95">
        <v>17</v>
      </c>
      <c r="AF148" s="178">
        <v>1425.8974358974356</v>
      </c>
      <c r="AG148" s="178">
        <f t="shared" ref="AG148:AG161" si="155">IFERROR(AF148/AE148,"")</f>
        <v>83.876319758672679</v>
      </c>
      <c r="AH148" s="95">
        <f t="shared" ref="AH148:AH161" si="156">IFERROR(RANK(AG148, AG$147:AG$161),"")</f>
        <v>4</v>
      </c>
      <c r="AI148" s="436"/>
      <c r="AJ148" s="95">
        <v>17</v>
      </c>
      <c r="AK148" s="178">
        <v>1421.3445378151262</v>
      </c>
      <c r="AL148" s="178">
        <f t="shared" ref="AL148:AL161" si="157">IFERROR(AK148/AJ148,"")</f>
        <v>83.608502224419183</v>
      </c>
      <c r="AM148" s="95">
        <f t="shared" ref="AM148:AM161" si="158">IFERROR(RANK(AL148, AL$147:AL$161),"")</f>
        <v>4</v>
      </c>
      <c r="AN148" s="436"/>
      <c r="AO148" s="95">
        <v>17</v>
      </c>
      <c r="AP148" s="178">
        <v>1420.5934718100889</v>
      </c>
      <c r="AQ148" s="178">
        <f t="shared" ref="AQ148:AQ161" si="159">IFERROR(AP148/AO148,"")</f>
        <v>83.564321871181704</v>
      </c>
      <c r="AR148" s="95">
        <f t="shared" ref="AR148:AR161" si="160">IFERROR(RANK(AQ148, AQ$147:AQ$161),"")</f>
        <v>4</v>
      </c>
      <c r="AS148" s="436"/>
      <c r="AT148" s="95">
        <v>17</v>
      </c>
      <c r="AU148" s="178">
        <v>1422.7777777777778</v>
      </c>
      <c r="AV148" s="178">
        <f t="shared" ref="AV148:AV161" si="161">IFERROR(AU148/AT148,"")</f>
        <v>83.692810457516345</v>
      </c>
      <c r="AW148" s="95">
        <f t="shared" ref="AW148:AW161" si="162">IFERROR(RANK(AV148, AV$147:AV$161),"")</f>
        <v>4</v>
      </c>
      <c r="AX148" s="436"/>
    </row>
    <row r="149" spans="2:50" hidden="1">
      <c r="B149" s="435"/>
      <c r="C149" s="95">
        <v>3</v>
      </c>
      <c r="D149" s="95" t="s">
        <v>458</v>
      </c>
      <c r="E149" s="95">
        <v>17</v>
      </c>
      <c r="F149" s="95">
        <v>2000</v>
      </c>
      <c r="G149" s="178">
        <f t="shared" si="146"/>
        <v>117.64705882352941</v>
      </c>
      <c r="H149" s="458"/>
      <c r="I149" s="154">
        <f t="shared" si="147"/>
        <v>17</v>
      </c>
      <c r="J149" s="154">
        <f t="shared" si="147"/>
        <v>1901.252635381147</v>
      </c>
      <c r="K149" s="155">
        <f t="shared" si="147"/>
        <v>111.83839031653805</v>
      </c>
      <c r="L149" s="449"/>
      <c r="M149" s="154">
        <f t="shared" si="148"/>
        <v>2</v>
      </c>
      <c r="N149" s="433"/>
      <c r="O149" s="433"/>
      <c r="P149" s="95">
        <v>17</v>
      </c>
      <c r="Q149" s="178">
        <v>1890.5454545454543</v>
      </c>
      <c r="R149" s="178">
        <f t="shared" si="149"/>
        <v>111.2085561497326</v>
      </c>
      <c r="S149" s="95">
        <f t="shared" si="150"/>
        <v>3</v>
      </c>
      <c r="T149" s="436"/>
      <c r="U149" s="95">
        <v>17</v>
      </c>
      <c r="V149" s="178">
        <v>1910.181818181818</v>
      </c>
      <c r="W149" s="178">
        <f t="shared" si="151"/>
        <v>112.36363636363636</v>
      </c>
      <c r="X149" s="95">
        <f t="shared" si="152"/>
        <v>2</v>
      </c>
      <c r="Y149" s="436"/>
      <c r="Z149" s="95">
        <v>17</v>
      </c>
      <c r="AA149" s="178">
        <v>1892.2641509433956</v>
      </c>
      <c r="AB149" s="178">
        <f t="shared" si="153"/>
        <v>111.3096559378468</v>
      </c>
      <c r="AC149" s="95">
        <f t="shared" si="154"/>
        <v>3</v>
      </c>
      <c r="AD149" s="436"/>
      <c r="AE149" s="95">
        <v>17</v>
      </c>
      <c r="AF149" s="178">
        <v>1916.2962962962956</v>
      </c>
      <c r="AG149" s="178">
        <f t="shared" si="155"/>
        <v>112.72331154684092</v>
      </c>
      <c r="AH149" s="95">
        <f t="shared" si="156"/>
        <v>2</v>
      </c>
      <c r="AI149" s="436"/>
      <c r="AJ149" s="95">
        <v>17</v>
      </c>
      <c r="AK149" s="178">
        <v>1903.5714285714278</v>
      </c>
      <c r="AL149" s="178">
        <f t="shared" si="157"/>
        <v>111.97478991596634</v>
      </c>
      <c r="AM149" s="95">
        <f t="shared" si="158"/>
        <v>2</v>
      </c>
      <c r="AN149" s="436"/>
      <c r="AO149" s="95">
        <v>17</v>
      </c>
      <c r="AP149" s="178">
        <v>1899.1525423728815</v>
      </c>
      <c r="AQ149" s="178">
        <f t="shared" si="159"/>
        <v>111.71485543369892</v>
      </c>
      <c r="AR149" s="95">
        <f t="shared" si="160"/>
        <v>2</v>
      </c>
      <c r="AS149" s="436"/>
      <c r="AT149" s="95">
        <v>17</v>
      </c>
      <c r="AU149" s="178">
        <v>1896.7567567567567</v>
      </c>
      <c r="AV149" s="178">
        <f t="shared" si="161"/>
        <v>111.57392686804451</v>
      </c>
      <c r="AW149" s="95">
        <f t="shared" si="162"/>
        <v>3</v>
      </c>
      <c r="AX149" s="436"/>
    </row>
    <row r="150" spans="2:50" hidden="1">
      <c r="B150" s="435"/>
      <c r="C150" s="95">
        <v>4</v>
      </c>
      <c r="D150" s="95" t="s">
        <v>459</v>
      </c>
      <c r="E150" s="95">
        <v>17</v>
      </c>
      <c r="F150" s="95">
        <v>2000</v>
      </c>
      <c r="G150" s="178">
        <f t="shared" si="146"/>
        <v>117.64705882352941</v>
      </c>
      <c r="H150" s="458"/>
      <c r="I150" s="154">
        <f>IFERROR(AVERAGE(P150,U150,Z150,AE150,AJ150,AO150,AT150),"")</f>
        <v>17</v>
      </c>
      <c r="J150" s="154">
        <f>IFERROR(AVERAGE(Q150,V150,AA150,AF150,AK150,AP150,AU150),"")</f>
        <v>1899.515293833779</v>
      </c>
      <c r="K150" s="155">
        <f>IFERROR(AVERAGE(R150,W150,AB150,AG150,AL150,AQ150,AV150),"")</f>
        <v>111.73619375492817</v>
      </c>
      <c r="L150" s="449"/>
      <c r="M150" s="154">
        <f t="shared" si="148"/>
        <v>3</v>
      </c>
      <c r="N150" s="433"/>
      <c r="O150" s="433"/>
      <c r="P150" s="95">
        <v>17</v>
      </c>
      <c r="Q150" s="178">
        <v>1905.5555555555554</v>
      </c>
      <c r="R150" s="178">
        <f t="shared" si="149"/>
        <v>112.09150326797385</v>
      </c>
      <c r="S150" s="95">
        <f t="shared" si="150"/>
        <v>2</v>
      </c>
      <c r="T150" s="436"/>
      <c r="U150" s="95">
        <v>17</v>
      </c>
      <c r="V150" s="178">
        <v>1895.6756756756756</v>
      </c>
      <c r="W150" s="178">
        <f t="shared" si="151"/>
        <v>111.51033386327504</v>
      </c>
      <c r="X150" s="95">
        <f t="shared" si="152"/>
        <v>3</v>
      </c>
      <c r="Y150" s="436"/>
      <c r="Z150" s="95">
        <v>17</v>
      </c>
      <c r="AA150" s="178">
        <v>1902.0560747663549</v>
      </c>
      <c r="AB150" s="178">
        <f t="shared" si="153"/>
        <v>111.8856514568444</v>
      </c>
      <c r="AC150" s="95">
        <f t="shared" si="154"/>
        <v>2</v>
      </c>
      <c r="AD150" s="436"/>
      <c r="AE150" s="95">
        <v>17</v>
      </c>
      <c r="AF150" s="178">
        <v>1897.9310344827582</v>
      </c>
      <c r="AG150" s="178">
        <f t="shared" si="155"/>
        <v>111.64300202839753</v>
      </c>
      <c r="AH150" s="95">
        <f t="shared" si="156"/>
        <v>3</v>
      </c>
      <c r="AI150" s="436"/>
      <c r="AJ150" s="95">
        <v>17</v>
      </c>
      <c r="AK150" s="178">
        <v>1890.6666666666667</v>
      </c>
      <c r="AL150" s="178">
        <f t="shared" si="157"/>
        <v>111.21568627450981</v>
      </c>
      <c r="AM150" s="95">
        <f t="shared" si="158"/>
        <v>3</v>
      </c>
      <c r="AN150" s="436"/>
      <c r="AO150" s="95">
        <v>17</v>
      </c>
      <c r="AP150" s="178">
        <v>1897.0434782608697</v>
      </c>
      <c r="AQ150" s="178">
        <f t="shared" si="159"/>
        <v>111.59079283887469</v>
      </c>
      <c r="AR150" s="95">
        <f t="shared" si="160"/>
        <v>3</v>
      </c>
      <c r="AS150" s="436"/>
      <c r="AT150" s="95">
        <v>17</v>
      </c>
      <c r="AU150" s="178">
        <v>1907.6785714285716</v>
      </c>
      <c r="AV150" s="178">
        <f t="shared" si="161"/>
        <v>112.21638655462186</v>
      </c>
      <c r="AW150" s="95">
        <f t="shared" si="162"/>
        <v>2</v>
      </c>
      <c r="AX150" s="436"/>
    </row>
    <row r="151" spans="2:50" hidden="1">
      <c r="B151" s="435"/>
      <c r="C151" s="95">
        <v>5</v>
      </c>
      <c r="D151" s="95" t="s">
        <v>427</v>
      </c>
      <c r="E151" s="95">
        <v>8</v>
      </c>
      <c r="F151" s="95">
        <v>1500</v>
      </c>
      <c r="G151" s="178">
        <f t="shared" si="146"/>
        <v>187.5</v>
      </c>
      <c r="H151" s="458"/>
      <c r="I151" s="154">
        <f t="shared" ref="I151:K161" si="163">IFERROR(AVERAGE(P151,U151,Z151,AE151,AJ151,AO151,AT151),"")</f>
        <v>8</v>
      </c>
      <c r="J151" s="154">
        <f t="shared" si="163"/>
        <v>1424.6982003940689</v>
      </c>
      <c r="K151" s="155">
        <f t="shared" si="163"/>
        <v>178.08727504925861</v>
      </c>
      <c r="L151" s="449"/>
      <c r="M151" s="154">
        <f t="shared" si="148"/>
        <v>1</v>
      </c>
      <c r="N151" s="433"/>
      <c r="O151" s="433"/>
      <c r="P151" s="95">
        <v>8</v>
      </c>
      <c r="Q151" s="178">
        <v>1426.6216216216217</v>
      </c>
      <c r="R151" s="178">
        <f t="shared" si="149"/>
        <v>178.32770270270271</v>
      </c>
      <c r="S151" s="95">
        <f t="shared" si="150"/>
        <v>1</v>
      </c>
      <c r="T151" s="436"/>
      <c r="U151" s="95">
        <v>8</v>
      </c>
      <c r="V151" s="178">
        <v>1423.421052631579</v>
      </c>
      <c r="W151" s="178">
        <f t="shared" si="151"/>
        <v>177.92763157894737</v>
      </c>
      <c r="X151" s="95">
        <f t="shared" si="152"/>
        <v>1</v>
      </c>
      <c r="Y151" s="436"/>
      <c r="Z151" s="95">
        <v>8</v>
      </c>
      <c r="AA151" s="178">
        <v>1422.2818791946308</v>
      </c>
      <c r="AB151" s="178">
        <f t="shared" si="153"/>
        <v>177.78523489932886</v>
      </c>
      <c r="AC151" s="95">
        <f t="shared" si="154"/>
        <v>1</v>
      </c>
      <c r="AD151" s="436"/>
      <c r="AE151" s="95">
        <v>8</v>
      </c>
      <c r="AF151" s="178">
        <v>1428.5</v>
      </c>
      <c r="AG151" s="178">
        <f t="shared" si="155"/>
        <v>178.5625</v>
      </c>
      <c r="AH151" s="95">
        <f t="shared" si="156"/>
        <v>1</v>
      </c>
      <c r="AI151" s="436"/>
      <c r="AJ151" s="95">
        <v>8</v>
      </c>
      <c r="AK151" s="178">
        <v>1419.8400000000001</v>
      </c>
      <c r="AL151" s="178">
        <f t="shared" si="157"/>
        <v>177.48000000000002</v>
      </c>
      <c r="AM151" s="95">
        <f t="shared" si="158"/>
        <v>1</v>
      </c>
      <c r="AN151" s="436"/>
      <c r="AO151" s="95">
        <v>8</v>
      </c>
      <c r="AP151" s="178">
        <v>1431.2101910828023</v>
      </c>
      <c r="AQ151" s="178">
        <f t="shared" si="159"/>
        <v>178.90127388535029</v>
      </c>
      <c r="AR151" s="95">
        <f t="shared" si="160"/>
        <v>1</v>
      </c>
      <c r="AS151" s="436"/>
      <c r="AT151" s="95">
        <v>8</v>
      </c>
      <c r="AU151" s="178">
        <v>1421.0126582278479</v>
      </c>
      <c r="AV151" s="178">
        <f t="shared" si="161"/>
        <v>177.62658227848098</v>
      </c>
      <c r="AW151" s="95">
        <f t="shared" si="162"/>
        <v>1</v>
      </c>
      <c r="AX151" s="436"/>
    </row>
    <row r="152" spans="2:50" hidden="1">
      <c r="B152" s="435"/>
      <c r="C152" s="95">
        <v>6</v>
      </c>
      <c r="D152" s="95" t="s">
        <v>673</v>
      </c>
      <c r="E152" s="95">
        <v>20</v>
      </c>
      <c r="F152" s="95">
        <v>1500</v>
      </c>
      <c r="G152" s="178">
        <f t="shared" si="146"/>
        <v>75</v>
      </c>
      <c r="H152" s="458"/>
      <c r="I152" s="154">
        <f t="shared" si="163"/>
        <v>20</v>
      </c>
      <c r="J152" s="154">
        <f t="shared" si="163"/>
        <v>1421.7221314507533</v>
      </c>
      <c r="K152" s="155">
        <f t="shared" si="163"/>
        <v>71.086106572537659</v>
      </c>
      <c r="L152" s="449"/>
      <c r="M152" s="154">
        <f t="shared" si="148"/>
        <v>6</v>
      </c>
      <c r="N152" s="433"/>
      <c r="O152" s="433"/>
      <c r="P152" s="95">
        <v>20</v>
      </c>
      <c r="Q152" s="178">
        <v>1418.526315789474</v>
      </c>
      <c r="R152" s="178">
        <f t="shared" si="149"/>
        <v>70.926315789473705</v>
      </c>
      <c r="S152" s="95">
        <f t="shared" si="150"/>
        <v>6</v>
      </c>
      <c r="T152" s="436"/>
      <c r="U152" s="95">
        <v>20</v>
      </c>
      <c r="V152" s="178">
        <v>1420.7035175879396</v>
      </c>
      <c r="W152" s="178">
        <f t="shared" si="151"/>
        <v>71.035175879396974</v>
      </c>
      <c r="X152" s="95">
        <f t="shared" si="152"/>
        <v>6</v>
      </c>
      <c r="Y152" s="436"/>
      <c r="Z152" s="95">
        <v>20</v>
      </c>
      <c r="AA152" s="178">
        <v>1424.7457627118645</v>
      </c>
      <c r="AB152" s="178">
        <f t="shared" si="153"/>
        <v>71.237288135593218</v>
      </c>
      <c r="AC152" s="95">
        <f t="shared" si="154"/>
        <v>6</v>
      </c>
      <c r="AD152" s="436"/>
      <c r="AE152" s="95">
        <v>20</v>
      </c>
      <c r="AF152" s="178">
        <v>1421.7218543046354</v>
      </c>
      <c r="AG152" s="178">
        <f t="shared" si="155"/>
        <v>71.086092715231771</v>
      </c>
      <c r="AH152" s="95">
        <f t="shared" si="156"/>
        <v>6</v>
      </c>
      <c r="AI152" s="436"/>
      <c r="AJ152" s="95">
        <v>20</v>
      </c>
      <c r="AK152" s="178">
        <v>1425.394736842105</v>
      </c>
      <c r="AL152" s="178">
        <f t="shared" si="157"/>
        <v>71.269736842105246</v>
      </c>
      <c r="AM152" s="95">
        <f t="shared" si="158"/>
        <v>6</v>
      </c>
      <c r="AN152" s="436"/>
      <c r="AO152" s="95">
        <v>20</v>
      </c>
      <c r="AP152" s="178">
        <v>1418.5714285714284</v>
      </c>
      <c r="AQ152" s="178">
        <f t="shared" si="159"/>
        <v>70.928571428571416</v>
      </c>
      <c r="AR152" s="95">
        <f t="shared" si="160"/>
        <v>6</v>
      </c>
      <c r="AS152" s="436"/>
      <c r="AT152" s="95">
        <v>20</v>
      </c>
      <c r="AU152" s="178">
        <v>1422.391304347826</v>
      </c>
      <c r="AV152" s="178">
        <f t="shared" si="161"/>
        <v>71.119565217391298</v>
      </c>
      <c r="AW152" s="95">
        <f t="shared" si="162"/>
        <v>6</v>
      </c>
      <c r="AX152" s="436"/>
    </row>
    <row r="153" spans="2:50" hidden="1">
      <c r="B153" s="435"/>
      <c r="C153" s="95">
        <v>7</v>
      </c>
      <c r="D153" s="95"/>
      <c r="E153" s="95"/>
      <c r="F153" s="95"/>
      <c r="G153" s="95"/>
      <c r="H153" s="458"/>
      <c r="I153" s="154" t="str">
        <f t="shared" si="163"/>
        <v/>
      </c>
      <c r="J153" s="154" t="str">
        <f t="shared" si="163"/>
        <v/>
      </c>
      <c r="K153" s="155" t="str">
        <f t="shared" si="163"/>
        <v/>
      </c>
      <c r="L153" s="449"/>
      <c r="M153" s="154" t="str">
        <f t="shared" si="148"/>
        <v/>
      </c>
      <c r="N153" s="433"/>
      <c r="O153" s="433"/>
      <c r="P153" s="95"/>
      <c r="Q153" s="178"/>
      <c r="R153" s="178" t="str">
        <f t="shared" si="149"/>
        <v/>
      </c>
      <c r="S153" s="95" t="str">
        <f t="shared" si="150"/>
        <v/>
      </c>
      <c r="T153" s="436"/>
      <c r="U153" s="95"/>
      <c r="V153" s="178"/>
      <c r="W153" s="178" t="str">
        <f t="shared" si="151"/>
        <v/>
      </c>
      <c r="X153" s="95" t="str">
        <f t="shared" si="152"/>
        <v/>
      </c>
      <c r="Y153" s="436"/>
      <c r="Z153" s="95"/>
      <c r="AA153" s="178"/>
      <c r="AB153" s="178" t="str">
        <f t="shared" si="153"/>
        <v/>
      </c>
      <c r="AC153" s="95" t="str">
        <f t="shared" si="154"/>
        <v/>
      </c>
      <c r="AD153" s="436"/>
      <c r="AE153" s="95"/>
      <c r="AF153" s="178"/>
      <c r="AG153" s="178" t="str">
        <f t="shared" si="155"/>
        <v/>
      </c>
      <c r="AH153" s="95" t="str">
        <f t="shared" si="156"/>
        <v/>
      </c>
      <c r="AI153" s="436"/>
      <c r="AJ153" s="95"/>
      <c r="AK153" s="178"/>
      <c r="AL153" s="178" t="str">
        <f t="shared" si="157"/>
        <v/>
      </c>
      <c r="AM153" s="95" t="str">
        <f t="shared" si="158"/>
        <v/>
      </c>
      <c r="AN153" s="436"/>
      <c r="AO153" s="95"/>
      <c r="AP153" s="178"/>
      <c r="AQ153" s="178" t="str">
        <f t="shared" si="159"/>
        <v/>
      </c>
      <c r="AR153" s="95" t="str">
        <f t="shared" si="160"/>
        <v/>
      </c>
      <c r="AS153" s="436"/>
      <c r="AT153" s="95"/>
      <c r="AU153" s="178"/>
      <c r="AV153" s="178" t="str">
        <f t="shared" si="161"/>
        <v/>
      </c>
      <c r="AW153" s="95" t="str">
        <f t="shared" si="162"/>
        <v/>
      </c>
      <c r="AX153" s="436"/>
    </row>
    <row r="154" spans="2:50" hidden="1">
      <c r="B154" s="435"/>
      <c r="C154" s="95">
        <v>8</v>
      </c>
      <c r="D154" s="95"/>
      <c r="E154" s="95"/>
      <c r="F154" s="95"/>
      <c r="G154" s="95"/>
      <c r="H154" s="458"/>
      <c r="I154" s="154" t="str">
        <f t="shared" si="163"/>
        <v/>
      </c>
      <c r="J154" s="154" t="str">
        <f t="shared" si="163"/>
        <v/>
      </c>
      <c r="K154" s="155" t="str">
        <f t="shared" si="163"/>
        <v/>
      </c>
      <c r="L154" s="449"/>
      <c r="M154" s="154" t="str">
        <f t="shared" si="148"/>
        <v/>
      </c>
      <c r="N154" s="433"/>
      <c r="O154" s="433"/>
      <c r="P154" s="95"/>
      <c r="Q154" s="178"/>
      <c r="R154" s="178" t="str">
        <f t="shared" si="149"/>
        <v/>
      </c>
      <c r="S154" s="95" t="str">
        <f t="shared" si="150"/>
        <v/>
      </c>
      <c r="T154" s="436"/>
      <c r="U154" s="95"/>
      <c r="V154" s="178"/>
      <c r="W154" s="178" t="str">
        <f t="shared" si="151"/>
        <v/>
      </c>
      <c r="X154" s="95" t="str">
        <f t="shared" si="152"/>
        <v/>
      </c>
      <c r="Y154" s="436"/>
      <c r="Z154" s="95"/>
      <c r="AA154" s="178"/>
      <c r="AB154" s="178" t="str">
        <f t="shared" si="153"/>
        <v/>
      </c>
      <c r="AC154" s="95" t="str">
        <f t="shared" si="154"/>
        <v/>
      </c>
      <c r="AD154" s="436"/>
      <c r="AE154" s="95"/>
      <c r="AF154" s="178"/>
      <c r="AG154" s="178" t="str">
        <f t="shared" si="155"/>
        <v/>
      </c>
      <c r="AH154" s="95" t="str">
        <f t="shared" si="156"/>
        <v/>
      </c>
      <c r="AI154" s="436"/>
      <c r="AJ154" s="95"/>
      <c r="AK154" s="178"/>
      <c r="AL154" s="178" t="str">
        <f t="shared" si="157"/>
        <v/>
      </c>
      <c r="AM154" s="95" t="str">
        <f t="shared" si="158"/>
        <v/>
      </c>
      <c r="AN154" s="436"/>
      <c r="AO154" s="95"/>
      <c r="AP154" s="178"/>
      <c r="AQ154" s="178" t="str">
        <f t="shared" si="159"/>
        <v/>
      </c>
      <c r="AR154" s="95" t="str">
        <f t="shared" si="160"/>
        <v/>
      </c>
      <c r="AS154" s="436"/>
      <c r="AT154" s="95"/>
      <c r="AU154" s="178"/>
      <c r="AV154" s="178" t="str">
        <f t="shared" si="161"/>
        <v/>
      </c>
      <c r="AW154" s="95" t="str">
        <f t="shared" si="162"/>
        <v/>
      </c>
      <c r="AX154" s="436"/>
    </row>
    <row r="155" spans="2:50" hidden="1">
      <c r="B155" s="435"/>
      <c r="C155" s="95">
        <v>9</v>
      </c>
      <c r="D155" s="95"/>
      <c r="E155" s="95"/>
      <c r="F155" s="95"/>
      <c r="G155" s="95"/>
      <c r="H155" s="458"/>
      <c r="I155" s="154" t="str">
        <f t="shared" si="163"/>
        <v/>
      </c>
      <c r="J155" s="154" t="str">
        <f t="shared" si="163"/>
        <v/>
      </c>
      <c r="K155" s="155" t="str">
        <f t="shared" si="163"/>
        <v/>
      </c>
      <c r="L155" s="449"/>
      <c r="M155" s="154" t="str">
        <f t="shared" si="148"/>
        <v/>
      </c>
      <c r="N155" s="433"/>
      <c r="O155" s="433"/>
      <c r="P155" s="95"/>
      <c r="Q155" s="178"/>
      <c r="R155" s="178" t="str">
        <f t="shared" si="149"/>
        <v/>
      </c>
      <c r="S155" s="95" t="str">
        <f t="shared" si="150"/>
        <v/>
      </c>
      <c r="T155" s="436"/>
      <c r="U155" s="95"/>
      <c r="V155" s="178"/>
      <c r="W155" s="178" t="str">
        <f t="shared" si="151"/>
        <v/>
      </c>
      <c r="X155" s="95" t="str">
        <f t="shared" si="152"/>
        <v/>
      </c>
      <c r="Y155" s="436"/>
      <c r="Z155" s="95"/>
      <c r="AA155" s="178"/>
      <c r="AB155" s="178" t="str">
        <f t="shared" si="153"/>
        <v/>
      </c>
      <c r="AC155" s="95" t="str">
        <f t="shared" si="154"/>
        <v/>
      </c>
      <c r="AD155" s="436"/>
      <c r="AE155" s="95"/>
      <c r="AF155" s="178"/>
      <c r="AG155" s="178" t="str">
        <f t="shared" si="155"/>
        <v/>
      </c>
      <c r="AH155" s="95" t="str">
        <f t="shared" si="156"/>
        <v/>
      </c>
      <c r="AI155" s="436"/>
      <c r="AJ155" s="95"/>
      <c r="AK155" s="178"/>
      <c r="AL155" s="178" t="str">
        <f t="shared" si="157"/>
        <v/>
      </c>
      <c r="AM155" s="95" t="str">
        <f t="shared" si="158"/>
        <v/>
      </c>
      <c r="AN155" s="436"/>
      <c r="AO155" s="95"/>
      <c r="AP155" s="178"/>
      <c r="AQ155" s="178" t="str">
        <f t="shared" si="159"/>
        <v/>
      </c>
      <c r="AR155" s="95" t="str">
        <f t="shared" si="160"/>
        <v/>
      </c>
      <c r="AS155" s="436"/>
      <c r="AT155" s="95"/>
      <c r="AU155" s="178"/>
      <c r="AV155" s="178" t="str">
        <f t="shared" si="161"/>
        <v/>
      </c>
      <c r="AW155" s="95" t="str">
        <f t="shared" si="162"/>
        <v/>
      </c>
      <c r="AX155" s="436"/>
    </row>
    <row r="156" spans="2:50" hidden="1">
      <c r="B156" s="435"/>
      <c r="C156" s="95">
        <v>10</v>
      </c>
      <c r="D156" s="95"/>
      <c r="E156" s="95"/>
      <c r="F156" s="95"/>
      <c r="G156" s="95"/>
      <c r="H156" s="458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49"/>
      <c r="M156" s="154" t="str">
        <f t="shared" si="148"/>
        <v/>
      </c>
      <c r="N156" s="433"/>
      <c r="O156" s="433"/>
      <c r="P156" s="95"/>
      <c r="Q156" s="178"/>
      <c r="R156" s="178" t="str">
        <f t="shared" si="149"/>
        <v/>
      </c>
      <c r="S156" s="95" t="str">
        <f t="shared" si="150"/>
        <v/>
      </c>
      <c r="T156" s="436"/>
      <c r="U156" s="95"/>
      <c r="V156" s="178"/>
      <c r="W156" s="178" t="str">
        <f t="shared" si="151"/>
        <v/>
      </c>
      <c r="X156" s="95" t="str">
        <f t="shared" si="152"/>
        <v/>
      </c>
      <c r="Y156" s="436"/>
      <c r="Z156" s="95"/>
      <c r="AA156" s="178"/>
      <c r="AB156" s="178" t="str">
        <f t="shared" si="153"/>
        <v/>
      </c>
      <c r="AC156" s="95" t="str">
        <f t="shared" si="154"/>
        <v/>
      </c>
      <c r="AD156" s="436"/>
      <c r="AE156" s="95"/>
      <c r="AF156" s="178"/>
      <c r="AG156" s="178" t="str">
        <f t="shared" si="155"/>
        <v/>
      </c>
      <c r="AH156" s="95" t="str">
        <f t="shared" si="156"/>
        <v/>
      </c>
      <c r="AI156" s="436"/>
      <c r="AJ156" s="95"/>
      <c r="AK156" s="178"/>
      <c r="AL156" s="178" t="str">
        <f t="shared" si="157"/>
        <v/>
      </c>
      <c r="AM156" s="95" t="str">
        <f t="shared" si="158"/>
        <v/>
      </c>
      <c r="AN156" s="436"/>
      <c r="AO156" s="95"/>
      <c r="AP156" s="178"/>
      <c r="AQ156" s="178" t="str">
        <f t="shared" si="159"/>
        <v/>
      </c>
      <c r="AR156" s="95" t="str">
        <f t="shared" si="160"/>
        <v/>
      </c>
      <c r="AS156" s="436"/>
      <c r="AT156" s="95"/>
      <c r="AU156" s="178"/>
      <c r="AV156" s="178" t="str">
        <f t="shared" si="161"/>
        <v/>
      </c>
      <c r="AW156" s="95" t="str">
        <f t="shared" si="162"/>
        <v/>
      </c>
      <c r="AX156" s="436"/>
    </row>
    <row r="157" spans="2:50" hidden="1">
      <c r="B157" s="435"/>
      <c r="C157" s="95">
        <v>11</v>
      </c>
      <c r="D157" s="95"/>
      <c r="E157" s="95"/>
      <c r="F157" s="95"/>
      <c r="G157" s="95"/>
      <c r="H157" s="458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49"/>
      <c r="M157" s="154" t="str">
        <f t="shared" si="148"/>
        <v/>
      </c>
      <c r="N157" s="433"/>
      <c r="O157" s="433"/>
      <c r="P157" s="95"/>
      <c r="Q157" s="178"/>
      <c r="R157" s="178" t="str">
        <f t="shared" si="149"/>
        <v/>
      </c>
      <c r="S157" s="95" t="str">
        <f t="shared" si="150"/>
        <v/>
      </c>
      <c r="T157" s="436"/>
      <c r="U157" s="95"/>
      <c r="V157" s="178"/>
      <c r="W157" s="178" t="str">
        <f t="shared" si="151"/>
        <v/>
      </c>
      <c r="X157" s="95" t="str">
        <f t="shared" si="152"/>
        <v/>
      </c>
      <c r="Y157" s="436"/>
      <c r="Z157" s="95"/>
      <c r="AA157" s="178"/>
      <c r="AB157" s="178" t="str">
        <f t="shared" si="153"/>
        <v/>
      </c>
      <c r="AC157" s="95" t="str">
        <f t="shared" si="154"/>
        <v/>
      </c>
      <c r="AD157" s="436"/>
      <c r="AE157" s="95"/>
      <c r="AF157" s="178"/>
      <c r="AG157" s="178" t="str">
        <f t="shared" si="155"/>
        <v/>
      </c>
      <c r="AH157" s="95" t="str">
        <f t="shared" si="156"/>
        <v/>
      </c>
      <c r="AI157" s="436"/>
      <c r="AJ157" s="95"/>
      <c r="AK157" s="178"/>
      <c r="AL157" s="178" t="str">
        <f t="shared" si="157"/>
        <v/>
      </c>
      <c r="AM157" s="95" t="str">
        <f t="shared" si="158"/>
        <v/>
      </c>
      <c r="AN157" s="436"/>
      <c r="AO157" s="95"/>
      <c r="AP157" s="178"/>
      <c r="AQ157" s="178" t="str">
        <f t="shared" si="159"/>
        <v/>
      </c>
      <c r="AR157" s="95" t="str">
        <f t="shared" si="160"/>
        <v/>
      </c>
      <c r="AS157" s="436"/>
      <c r="AT157" s="95"/>
      <c r="AU157" s="178"/>
      <c r="AV157" s="178" t="str">
        <f t="shared" si="161"/>
        <v/>
      </c>
      <c r="AW157" s="95" t="str">
        <f t="shared" si="162"/>
        <v/>
      </c>
      <c r="AX157" s="436"/>
    </row>
    <row r="158" spans="2:50" hidden="1">
      <c r="B158" s="435"/>
      <c r="C158" s="95">
        <v>12</v>
      </c>
      <c r="D158" s="95"/>
      <c r="E158" s="95"/>
      <c r="F158" s="95"/>
      <c r="G158" s="95"/>
      <c r="H158" s="458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49"/>
      <c r="M158" s="154" t="str">
        <f t="shared" si="148"/>
        <v/>
      </c>
      <c r="N158" s="433"/>
      <c r="O158" s="433"/>
      <c r="P158" s="95"/>
      <c r="Q158" s="178"/>
      <c r="R158" s="178" t="str">
        <f t="shared" si="149"/>
        <v/>
      </c>
      <c r="S158" s="95" t="str">
        <f t="shared" si="150"/>
        <v/>
      </c>
      <c r="T158" s="436"/>
      <c r="U158" s="95"/>
      <c r="V158" s="178"/>
      <c r="W158" s="178" t="str">
        <f t="shared" si="151"/>
        <v/>
      </c>
      <c r="X158" s="95" t="str">
        <f t="shared" si="152"/>
        <v/>
      </c>
      <c r="Y158" s="436"/>
      <c r="Z158" s="95"/>
      <c r="AA158" s="178"/>
      <c r="AB158" s="178" t="str">
        <f t="shared" si="153"/>
        <v/>
      </c>
      <c r="AC158" s="95" t="str">
        <f t="shared" si="154"/>
        <v/>
      </c>
      <c r="AD158" s="436"/>
      <c r="AE158" s="95"/>
      <c r="AF158" s="178"/>
      <c r="AG158" s="178" t="str">
        <f t="shared" si="155"/>
        <v/>
      </c>
      <c r="AH158" s="95" t="str">
        <f t="shared" si="156"/>
        <v/>
      </c>
      <c r="AI158" s="436"/>
      <c r="AJ158" s="95"/>
      <c r="AK158" s="178"/>
      <c r="AL158" s="178" t="str">
        <f t="shared" si="157"/>
        <v/>
      </c>
      <c r="AM158" s="95" t="str">
        <f t="shared" si="158"/>
        <v/>
      </c>
      <c r="AN158" s="436"/>
      <c r="AO158" s="95"/>
      <c r="AP158" s="178"/>
      <c r="AQ158" s="178" t="str">
        <f t="shared" si="159"/>
        <v/>
      </c>
      <c r="AR158" s="95" t="str">
        <f t="shared" si="160"/>
        <v/>
      </c>
      <c r="AS158" s="436"/>
      <c r="AT158" s="95"/>
      <c r="AU158" s="178"/>
      <c r="AV158" s="178" t="str">
        <f t="shared" si="161"/>
        <v/>
      </c>
      <c r="AW158" s="95" t="str">
        <f t="shared" si="162"/>
        <v/>
      </c>
      <c r="AX158" s="436"/>
    </row>
    <row r="159" spans="2:50" hidden="1">
      <c r="B159" s="435"/>
      <c r="C159" s="95">
        <v>13</v>
      </c>
      <c r="D159" s="95"/>
      <c r="E159" s="95"/>
      <c r="F159" s="95"/>
      <c r="G159" s="95"/>
      <c r="H159" s="458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49"/>
      <c r="M159" s="154" t="str">
        <f t="shared" si="148"/>
        <v/>
      </c>
      <c r="N159" s="433"/>
      <c r="O159" s="433"/>
      <c r="P159" s="95"/>
      <c r="Q159" s="178"/>
      <c r="R159" s="178" t="str">
        <f t="shared" si="149"/>
        <v/>
      </c>
      <c r="S159" s="95" t="str">
        <f t="shared" si="150"/>
        <v/>
      </c>
      <c r="T159" s="436"/>
      <c r="U159" s="95"/>
      <c r="V159" s="178"/>
      <c r="W159" s="178" t="str">
        <f t="shared" si="151"/>
        <v/>
      </c>
      <c r="X159" s="95" t="str">
        <f t="shared" si="152"/>
        <v/>
      </c>
      <c r="Y159" s="436"/>
      <c r="Z159" s="95"/>
      <c r="AA159" s="178"/>
      <c r="AB159" s="178" t="str">
        <f t="shared" si="153"/>
        <v/>
      </c>
      <c r="AC159" s="95" t="str">
        <f t="shared" si="154"/>
        <v/>
      </c>
      <c r="AD159" s="436"/>
      <c r="AE159" s="95"/>
      <c r="AF159" s="178"/>
      <c r="AG159" s="178" t="str">
        <f t="shared" si="155"/>
        <v/>
      </c>
      <c r="AH159" s="95" t="str">
        <f t="shared" si="156"/>
        <v/>
      </c>
      <c r="AI159" s="436"/>
      <c r="AJ159" s="95"/>
      <c r="AK159" s="178"/>
      <c r="AL159" s="178" t="str">
        <f t="shared" si="157"/>
        <v/>
      </c>
      <c r="AM159" s="95" t="str">
        <f t="shared" si="158"/>
        <v/>
      </c>
      <c r="AN159" s="436"/>
      <c r="AO159" s="95"/>
      <c r="AP159" s="178"/>
      <c r="AQ159" s="178" t="str">
        <f t="shared" si="159"/>
        <v/>
      </c>
      <c r="AR159" s="95" t="str">
        <f t="shared" si="160"/>
        <v/>
      </c>
      <c r="AS159" s="436"/>
      <c r="AT159" s="95"/>
      <c r="AU159" s="178"/>
      <c r="AV159" s="178" t="str">
        <f t="shared" si="161"/>
        <v/>
      </c>
      <c r="AW159" s="95" t="str">
        <f t="shared" si="162"/>
        <v/>
      </c>
      <c r="AX159" s="436"/>
    </row>
    <row r="160" spans="2:50" hidden="1">
      <c r="B160" s="435"/>
      <c r="C160" s="95">
        <v>14</v>
      </c>
      <c r="D160" s="95"/>
      <c r="E160" s="95"/>
      <c r="F160" s="95"/>
      <c r="G160" s="95"/>
      <c r="H160" s="458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49"/>
      <c r="M160" s="154" t="str">
        <f t="shared" si="148"/>
        <v/>
      </c>
      <c r="N160" s="433"/>
      <c r="O160" s="433"/>
      <c r="P160" s="95"/>
      <c r="Q160" s="178"/>
      <c r="R160" s="178" t="str">
        <f t="shared" si="149"/>
        <v/>
      </c>
      <c r="S160" s="95" t="str">
        <f t="shared" si="150"/>
        <v/>
      </c>
      <c r="T160" s="436"/>
      <c r="U160" s="95"/>
      <c r="V160" s="178"/>
      <c r="W160" s="178" t="str">
        <f t="shared" si="151"/>
        <v/>
      </c>
      <c r="X160" s="95" t="str">
        <f t="shared" si="152"/>
        <v/>
      </c>
      <c r="Y160" s="436"/>
      <c r="Z160" s="95"/>
      <c r="AA160" s="178"/>
      <c r="AB160" s="178" t="str">
        <f t="shared" si="153"/>
        <v/>
      </c>
      <c r="AC160" s="95" t="str">
        <f t="shared" si="154"/>
        <v/>
      </c>
      <c r="AD160" s="436"/>
      <c r="AE160" s="95"/>
      <c r="AF160" s="178"/>
      <c r="AG160" s="178" t="str">
        <f t="shared" si="155"/>
        <v/>
      </c>
      <c r="AH160" s="95" t="str">
        <f t="shared" si="156"/>
        <v/>
      </c>
      <c r="AI160" s="436"/>
      <c r="AJ160" s="95"/>
      <c r="AK160" s="178"/>
      <c r="AL160" s="178" t="str">
        <f t="shared" si="157"/>
        <v/>
      </c>
      <c r="AM160" s="95" t="str">
        <f t="shared" si="158"/>
        <v/>
      </c>
      <c r="AN160" s="436"/>
      <c r="AO160" s="95"/>
      <c r="AP160" s="178"/>
      <c r="AQ160" s="178" t="str">
        <f t="shared" si="159"/>
        <v/>
      </c>
      <c r="AR160" s="95" t="str">
        <f t="shared" si="160"/>
        <v/>
      </c>
      <c r="AS160" s="436"/>
      <c r="AT160" s="95"/>
      <c r="AU160" s="178"/>
      <c r="AV160" s="178" t="str">
        <f t="shared" si="161"/>
        <v/>
      </c>
      <c r="AW160" s="95" t="str">
        <f t="shared" si="162"/>
        <v/>
      </c>
      <c r="AX160" s="436"/>
    </row>
    <row r="161" spans="2:50" hidden="1">
      <c r="B161" s="435"/>
      <c r="C161" s="95">
        <v>15</v>
      </c>
      <c r="D161" s="95"/>
      <c r="E161" s="95"/>
      <c r="F161" s="95"/>
      <c r="G161" s="95"/>
      <c r="H161" s="459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49"/>
      <c r="M161" s="154" t="str">
        <f t="shared" si="148"/>
        <v/>
      </c>
      <c r="N161" s="433"/>
      <c r="O161" s="433"/>
      <c r="P161" s="95"/>
      <c r="Q161" s="178"/>
      <c r="R161" s="178" t="str">
        <f t="shared" si="149"/>
        <v/>
      </c>
      <c r="S161" s="95" t="str">
        <f t="shared" si="150"/>
        <v/>
      </c>
      <c r="T161" s="436"/>
      <c r="U161" s="95"/>
      <c r="V161" s="178"/>
      <c r="W161" s="178" t="str">
        <f t="shared" si="151"/>
        <v/>
      </c>
      <c r="X161" s="95" t="str">
        <f t="shared" si="152"/>
        <v/>
      </c>
      <c r="Y161" s="436"/>
      <c r="Z161" s="95"/>
      <c r="AA161" s="178"/>
      <c r="AB161" s="178" t="str">
        <f t="shared" si="153"/>
        <v/>
      </c>
      <c r="AC161" s="95" t="str">
        <f t="shared" si="154"/>
        <v/>
      </c>
      <c r="AD161" s="436"/>
      <c r="AE161" s="95"/>
      <c r="AF161" s="178"/>
      <c r="AG161" s="178" t="str">
        <f t="shared" si="155"/>
        <v/>
      </c>
      <c r="AH161" s="95" t="str">
        <f t="shared" si="156"/>
        <v/>
      </c>
      <c r="AI161" s="436"/>
      <c r="AJ161" s="95"/>
      <c r="AK161" s="178"/>
      <c r="AL161" s="178" t="str">
        <f t="shared" si="157"/>
        <v/>
      </c>
      <c r="AM161" s="95" t="str">
        <f t="shared" si="158"/>
        <v/>
      </c>
      <c r="AN161" s="436"/>
      <c r="AO161" s="95"/>
      <c r="AP161" s="178"/>
      <c r="AQ161" s="178" t="str">
        <f t="shared" si="159"/>
        <v/>
      </c>
      <c r="AR161" s="95" t="str">
        <f t="shared" si="160"/>
        <v/>
      </c>
      <c r="AS161" s="436"/>
      <c r="AT161" s="95"/>
      <c r="AU161" s="178"/>
      <c r="AV161" s="178" t="str">
        <f t="shared" si="161"/>
        <v/>
      </c>
      <c r="AW161" s="95" t="str">
        <f t="shared" si="162"/>
        <v/>
      </c>
      <c r="AX161" s="436"/>
    </row>
    <row r="162" spans="2:50" ht="15.75" hidden="1">
      <c r="B162" s="443" t="s">
        <v>167</v>
      </c>
      <c r="C162" s="444"/>
      <c r="D162" s="444"/>
      <c r="E162" s="444"/>
      <c r="F162" s="444"/>
      <c r="G162" s="444"/>
      <c r="H162" s="444"/>
      <c r="I162" s="151"/>
      <c r="J162" s="151"/>
      <c r="K162" s="151"/>
      <c r="L162" s="151"/>
      <c r="M162" s="151"/>
      <c r="N162" s="433" t="s">
        <v>159</v>
      </c>
      <c r="O162" s="446" t="s">
        <v>106</v>
      </c>
      <c r="P162" s="448">
        <f>AT142+1</f>
        <v>45923</v>
      </c>
      <c r="Q162" s="435"/>
      <c r="R162" s="435"/>
      <c r="S162" s="435"/>
      <c r="T162" s="435"/>
      <c r="U162" s="448">
        <f>P162+1</f>
        <v>45924</v>
      </c>
      <c r="V162" s="435"/>
      <c r="W162" s="435"/>
      <c r="X162" s="435"/>
      <c r="Y162" s="435"/>
      <c r="Z162" s="448">
        <f>U162+1</f>
        <v>45925</v>
      </c>
      <c r="AA162" s="435"/>
      <c r="AB162" s="435"/>
      <c r="AC162" s="435"/>
      <c r="AD162" s="435"/>
      <c r="AE162" s="448">
        <f>Z162+1</f>
        <v>45926</v>
      </c>
      <c r="AF162" s="435"/>
      <c r="AG162" s="435"/>
      <c r="AH162" s="435"/>
      <c r="AI162" s="435"/>
      <c r="AJ162" s="448">
        <f>AE162+1</f>
        <v>45927</v>
      </c>
      <c r="AK162" s="435"/>
      <c r="AL162" s="435"/>
      <c r="AM162" s="435"/>
      <c r="AN162" s="435"/>
      <c r="AO162" s="448">
        <f>AJ162+1</f>
        <v>45928</v>
      </c>
      <c r="AP162" s="435"/>
      <c r="AQ162" s="435"/>
      <c r="AR162" s="435"/>
      <c r="AS162" s="435"/>
      <c r="AT162" s="448">
        <f>AO162+1</f>
        <v>45929</v>
      </c>
      <c r="AU162" s="435"/>
      <c r="AV162" s="435"/>
      <c r="AW162" s="435"/>
      <c r="AX162" s="435"/>
    </row>
    <row r="163" spans="2:50" ht="15.75" hidden="1">
      <c r="B163" s="445"/>
      <c r="C163" s="445"/>
      <c r="D163" s="445"/>
      <c r="E163" s="445"/>
      <c r="F163" s="445"/>
      <c r="G163" s="445"/>
      <c r="H163" s="445"/>
      <c r="I163" s="151"/>
      <c r="J163" s="151"/>
      <c r="K163" s="151"/>
      <c r="L163" s="151"/>
      <c r="M163" s="151"/>
      <c r="N163" s="433"/>
      <c r="O163" s="447"/>
      <c r="P163" s="448" t="s">
        <v>120</v>
      </c>
      <c r="Q163" s="435"/>
      <c r="R163" s="435"/>
      <c r="S163" s="435"/>
      <c r="T163" s="435"/>
      <c r="U163" s="448" t="s">
        <v>114</v>
      </c>
      <c r="V163" s="435"/>
      <c r="W163" s="435"/>
      <c r="X163" s="435"/>
      <c r="Y163" s="435"/>
      <c r="Z163" s="448" t="s">
        <v>115</v>
      </c>
      <c r="AA163" s="435"/>
      <c r="AB163" s="435"/>
      <c r="AC163" s="435"/>
      <c r="AD163" s="435"/>
      <c r="AE163" s="448" t="s">
        <v>116</v>
      </c>
      <c r="AF163" s="435"/>
      <c r="AG163" s="435"/>
      <c r="AH163" s="435"/>
      <c r="AI163" s="435"/>
      <c r="AJ163" s="448" t="s">
        <v>117</v>
      </c>
      <c r="AK163" s="435"/>
      <c r="AL163" s="435"/>
      <c r="AM163" s="435"/>
      <c r="AN163" s="435"/>
      <c r="AO163" s="448" t="s">
        <v>118</v>
      </c>
      <c r="AP163" s="435"/>
      <c r="AQ163" s="435"/>
      <c r="AR163" s="435"/>
      <c r="AS163" s="435"/>
      <c r="AT163" s="448" t="s">
        <v>119</v>
      </c>
      <c r="AU163" s="435"/>
      <c r="AV163" s="435"/>
      <c r="AW163" s="435"/>
      <c r="AX163" s="435"/>
    </row>
    <row r="164" spans="2:50" hidden="1">
      <c r="B164" s="433" t="s">
        <v>155</v>
      </c>
      <c r="C164" s="433" t="s">
        <v>147</v>
      </c>
      <c r="D164" s="433"/>
      <c r="E164" s="433" t="s">
        <v>149</v>
      </c>
      <c r="F164" s="433"/>
      <c r="G164" s="433"/>
      <c r="H164" s="440" t="s">
        <v>156</v>
      </c>
      <c r="I164" s="434" t="s">
        <v>225</v>
      </c>
      <c r="J164" s="434"/>
      <c r="K164" s="434"/>
      <c r="L164" s="434" t="s">
        <v>156</v>
      </c>
      <c r="M164" s="434" t="s">
        <v>168</v>
      </c>
      <c r="N164" s="433"/>
      <c r="O164" s="433" t="s">
        <v>158</v>
      </c>
      <c r="P164" s="430" t="s">
        <v>152</v>
      </c>
      <c r="Q164" s="431"/>
      <c r="R164" s="431"/>
      <c r="S164" s="432"/>
      <c r="T164" s="433" t="s">
        <v>156</v>
      </c>
      <c r="U164" s="430" t="s">
        <v>152</v>
      </c>
      <c r="V164" s="431"/>
      <c r="W164" s="431"/>
      <c r="X164" s="432"/>
      <c r="Y164" s="433" t="s">
        <v>156</v>
      </c>
      <c r="Z164" s="430" t="s">
        <v>152</v>
      </c>
      <c r="AA164" s="431"/>
      <c r="AB164" s="431"/>
      <c r="AC164" s="432"/>
      <c r="AD164" s="433" t="s">
        <v>156</v>
      </c>
      <c r="AE164" s="430" t="s">
        <v>152</v>
      </c>
      <c r="AF164" s="431"/>
      <c r="AG164" s="431"/>
      <c r="AH164" s="432"/>
      <c r="AI164" s="433" t="s">
        <v>156</v>
      </c>
      <c r="AJ164" s="430" t="s">
        <v>152</v>
      </c>
      <c r="AK164" s="431"/>
      <c r="AL164" s="431"/>
      <c r="AM164" s="432"/>
      <c r="AN164" s="433" t="s">
        <v>156</v>
      </c>
      <c r="AO164" s="430" t="s">
        <v>152</v>
      </c>
      <c r="AP164" s="431"/>
      <c r="AQ164" s="431"/>
      <c r="AR164" s="432"/>
      <c r="AS164" s="433" t="s">
        <v>156</v>
      </c>
      <c r="AT164" s="430" t="s">
        <v>152</v>
      </c>
      <c r="AU164" s="431"/>
      <c r="AV164" s="431"/>
      <c r="AW164" s="432"/>
      <c r="AX164" s="433" t="s">
        <v>156</v>
      </c>
    </row>
    <row r="165" spans="2:50" hidden="1">
      <c r="B165" s="433"/>
      <c r="C165" s="433"/>
      <c r="D165" s="433"/>
      <c r="E165" s="433" t="s">
        <v>148</v>
      </c>
      <c r="F165" s="433"/>
      <c r="G165" s="433"/>
      <c r="H165" s="441"/>
      <c r="I165" s="434" t="s">
        <v>148</v>
      </c>
      <c r="J165" s="434"/>
      <c r="K165" s="434"/>
      <c r="L165" s="434"/>
      <c r="M165" s="434"/>
      <c r="N165" s="433"/>
      <c r="O165" s="433"/>
      <c r="P165" s="430" t="s">
        <v>153</v>
      </c>
      <c r="Q165" s="431"/>
      <c r="R165" s="431"/>
      <c r="S165" s="432"/>
      <c r="T165" s="433"/>
      <c r="U165" s="430" t="s">
        <v>153</v>
      </c>
      <c r="V165" s="431"/>
      <c r="W165" s="431"/>
      <c r="X165" s="432"/>
      <c r="Y165" s="433"/>
      <c r="Z165" s="430" t="s">
        <v>153</v>
      </c>
      <c r="AA165" s="431"/>
      <c r="AB165" s="431"/>
      <c r="AC165" s="432"/>
      <c r="AD165" s="433"/>
      <c r="AE165" s="430" t="s">
        <v>153</v>
      </c>
      <c r="AF165" s="431"/>
      <c r="AG165" s="431"/>
      <c r="AH165" s="432"/>
      <c r="AI165" s="433"/>
      <c r="AJ165" s="430" t="s">
        <v>153</v>
      </c>
      <c r="AK165" s="431"/>
      <c r="AL165" s="431"/>
      <c r="AM165" s="432"/>
      <c r="AN165" s="433"/>
      <c r="AO165" s="430" t="s">
        <v>153</v>
      </c>
      <c r="AP165" s="431"/>
      <c r="AQ165" s="431"/>
      <c r="AR165" s="432"/>
      <c r="AS165" s="433"/>
      <c r="AT165" s="430" t="s">
        <v>153</v>
      </c>
      <c r="AU165" s="431"/>
      <c r="AV165" s="431"/>
      <c r="AW165" s="432"/>
      <c r="AX165" s="433"/>
    </row>
    <row r="166" spans="2:50" hidden="1">
      <c r="B166" s="433"/>
      <c r="C166" s="433"/>
      <c r="D166" s="433"/>
      <c r="E166" s="94" t="s">
        <v>150</v>
      </c>
      <c r="F166" s="94" t="s">
        <v>151</v>
      </c>
      <c r="G166" s="94" t="s">
        <v>154</v>
      </c>
      <c r="H166" s="442"/>
      <c r="I166" s="153" t="s">
        <v>150</v>
      </c>
      <c r="J166" s="153" t="s">
        <v>151</v>
      </c>
      <c r="K166" s="153" t="s">
        <v>154</v>
      </c>
      <c r="L166" s="434"/>
      <c r="M166" s="434"/>
      <c r="N166" s="433"/>
      <c r="O166" s="433"/>
      <c r="P166" s="94" t="s">
        <v>150</v>
      </c>
      <c r="Q166" s="94" t="s">
        <v>151</v>
      </c>
      <c r="R166" s="94" t="s">
        <v>154</v>
      </c>
      <c r="S166" s="94" t="s">
        <v>168</v>
      </c>
      <c r="T166" s="433"/>
      <c r="U166" s="94" t="s">
        <v>150</v>
      </c>
      <c r="V166" s="94" t="s">
        <v>151</v>
      </c>
      <c r="W166" s="94" t="s">
        <v>154</v>
      </c>
      <c r="X166" s="94" t="s">
        <v>168</v>
      </c>
      <c r="Y166" s="433"/>
      <c r="Z166" s="94" t="s">
        <v>150</v>
      </c>
      <c r="AA166" s="94" t="s">
        <v>151</v>
      </c>
      <c r="AB166" s="94" t="s">
        <v>154</v>
      </c>
      <c r="AC166" s="94" t="s">
        <v>168</v>
      </c>
      <c r="AD166" s="433"/>
      <c r="AE166" s="94" t="s">
        <v>150</v>
      </c>
      <c r="AF166" s="94" t="s">
        <v>151</v>
      </c>
      <c r="AG166" s="94" t="s">
        <v>154</v>
      </c>
      <c r="AH166" s="94" t="s">
        <v>168</v>
      </c>
      <c r="AI166" s="433"/>
      <c r="AJ166" s="94" t="s">
        <v>150</v>
      </c>
      <c r="AK166" s="94" t="s">
        <v>151</v>
      </c>
      <c r="AL166" s="94" t="s">
        <v>154</v>
      </c>
      <c r="AM166" s="94" t="s">
        <v>168</v>
      </c>
      <c r="AN166" s="433"/>
      <c r="AO166" s="94" t="s">
        <v>150</v>
      </c>
      <c r="AP166" s="94" t="s">
        <v>151</v>
      </c>
      <c r="AQ166" s="94" t="s">
        <v>154</v>
      </c>
      <c r="AR166" s="94" t="s">
        <v>168</v>
      </c>
      <c r="AS166" s="433"/>
      <c r="AT166" s="94" t="s">
        <v>150</v>
      </c>
      <c r="AU166" s="94" t="s">
        <v>151</v>
      </c>
      <c r="AV166" s="94" t="s">
        <v>154</v>
      </c>
      <c r="AW166" s="94" t="s">
        <v>168</v>
      </c>
      <c r="AX166" s="433"/>
    </row>
    <row r="167" spans="2:50" hidden="1">
      <c r="B167" s="435" t="s">
        <v>236</v>
      </c>
      <c r="C167" s="95">
        <v>1</v>
      </c>
      <c r="D167" s="95" t="s">
        <v>454</v>
      </c>
      <c r="E167" s="95">
        <v>19</v>
      </c>
      <c r="F167" s="95">
        <v>1500</v>
      </c>
      <c r="G167" s="178">
        <f t="shared" ref="G167:G172" si="164">F167/E167</f>
        <v>78.94736842105263</v>
      </c>
      <c r="H167" s="457">
        <f>AVERAGE(G167:G181)</f>
        <v>110.82946336429308</v>
      </c>
      <c r="I167" s="154">
        <f t="shared" ref="I167:K169" si="165">IFERROR(AVERAGE(P167,U167,Z167,AE167,AJ167,AO167,AT167),"")</f>
        <v>19</v>
      </c>
      <c r="J167" s="154">
        <f t="shared" si="165"/>
        <v>1431.8341169842254</v>
      </c>
      <c r="K167" s="155">
        <f t="shared" si="165"/>
        <v>75.359690367590801</v>
      </c>
      <c r="L167" s="449">
        <f>IFERROR(AVERAGE(K167:K181),"-")</f>
        <v>105.98343875744075</v>
      </c>
      <c r="M167" s="154">
        <f>IFERROR(RANK(K167, K$167:K$181),"")</f>
        <v>5</v>
      </c>
      <c r="N167" s="433"/>
      <c r="O167" s="433"/>
      <c r="P167" s="95">
        <v>19</v>
      </c>
      <c r="Q167" s="178">
        <v>1431.0332950631455</v>
      </c>
      <c r="R167" s="178">
        <f>IFERROR(Q167/P167,"")</f>
        <v>75.317541845428707</v>
      </c>
      <c r="S167" s="95">
        <f>IFERROR(RANK(R167, R$167:R$181),"")</f>
        <v>5</v>
      </c>
      <c r="T167" s="436">
        <f>AVERAGE(R167:R181)</f>
        <v>105.82211893489539</v>
      </c>
      <c r="U167" s="95">
        <v>19</v>
      </c>
      <c r="V167" s="178">
        <v>1431.4285714285711</v>
      </c>
      <c r="W167" s="178">
        <f>IFERROR(V167/U167,"")</f>
        <v>75.338345864661633</v>
      </c>
      <c r="X167" s="95">
        <f>IFERROR(RANK(W167, W$167:W$181),"")</f>
        <v>5</v>
      </c>
      <c r="Y167" s="436">
        <f>AVERAGE(W167:W181)</f>
        <v>105.80443759805989</v>
      </c>
      <c r="Z167" s="95">
        <v>19</v>
      </c>
      <c r="AA167" s="178">
        <v>1428.3157894736837</v>
      </c>
      <c r="AB167" s="178">
        <f>IFERROR(AA167/Z167,"")</f>
        <v>75.174515235457037</v>
      </c>
      <c r="AC167" s="95">
        <f>IFERROR(RANK(AB167, AB$167:AB$181),"")</f>
        <v>5</v>
      </c>
      <c r="AD167" s="436">
        <f>AVERAGE(AB167:AB181)</f>
        <v>106.00473984602418</v>
      </c>
      <c r="AE167" s="95">
        <v>19</v>
      </c>
      <c r="AF167" s="178">
        <v>1427.5167785234896</v>
      </c>
      <c r="AG167" s="178">
        <f>IFERROR(AF167/AE167,"")</f>
        <v>75.13246202755208</v>
      </c>
      <c r="AH167" s="95">
        <f>IFERROR(RANK(AG167, AG$167:AG$181),"")</f>
        <v>5</v>
      </c>
      <c r="AI167" s="436">
        <f>AVERAGE(AG167:AG181)</f>
        <v>106.21150444246651</v>
      </c>
      <c r="AJ167" s="95">
        <v>19</v>
      </c>
      <c r="AK167" s="178">
        <v>1434.7651006711408</v>
      </c>
      <c r="AL167" s="178">
        <f>IFERROR(AK167/AJ167,"")</f>
        <v>75.513952666902142</v>
      </c>
      <c r="AM167" s="95">
        <f>IFERROR(RANK(AL167, AL$167:AL$181),"")</f>
        <v>5</v>
      </c>
      <c r="AN167" s="436">
        <f>AVERAGE(AL167:AL181)</f>
        <v>106.01969949757249</v>
      </c>
      <c r="AO167" s="95">
        <v>19</v>
      </c>
      <c r="AP167" s="178">
        <v>1429.367088607595</v>
      </c>
      <c r="AQ167" s="178">
        <f>IFERROR(AP167/AO167,"")</f>
        <v>75.229846768820792</v>
      </c>
      <c r="AR167" s="95">
        <f>IFERROR(RANK(AQ167, AQ$167:AQ$181),"")</f>
        <v>5</v>
      </c>
      <c r="AS167" s="436">
        <f>AVERAGE(AQ167:AQ181)</f>
        <v>106.08554513181048</v>
      </c>
      <c r="AT167" s="95">
        <v>19</v>
      </c>
      <c r="AU167" s="178">
        <v>1440.4121951219518</v>
      </c>
      <c r="AV167" s="178">
        <f>IFERROR(AU167/AT167,"")</f>
        <v>75.811168164313244</v>
      </c>
      <c r="AW167" s="95">
        <f>IFERROR(RANK(AV167, AV$167:AV$181),"")</f>
        <v>5</v>
      </c>
      <c r="AX167" s="436">
        <f>AVERAGE(AV167:AV181)</f>
        <v>105.93602585125649</v>
      </c>
    </row>
    <row r="168" spans="2:50" hidden="1">
      <c r="B168" s="435"/>
      <c r="C168" s="95">
        <v>2</v>
      </c>
      <c r="D168" s="95" t="s">
        <v>455</v>
      </c>
      <c r="E168" s="95">
        <v>17</v>
      </c>
      <c r="F168" s="95">
        <v>1500</v>
      </c>
      <c r="G168" s="178">
        <f t="shared" si="164"/>
        <v>88.235294117647058</v>
      </c>
      <c r="H168" s="458"/>
      <c r="I168" s="154">
        <f t="shared" si="165"/>
        <v>17</v>
      </c>
      <c r="J168" s="154">
        <f t="shared" si="165"/>
        <v>1432.5066722327715</v>
      </c>
      <c r="K168" s="155">
        <f t="shared" si="165"/>
        <v>84.265098366633623</v>
      </c>
      <c r="L168" s="449"/>
      <c r="M168" s="154">
        <f t="shared" ref="M168:M181" si="166">IFERROR(RANK(K168, K$167:K$181),"")</f>
        <v>4</v>
      </c>
      <c r="N168" s="433"/>
      <c r="O168" s="433"/>
      <c r="P168" s="95">
        <v>17</v>
      </c>
      <c r="Q168" s="178">
        <v>1429.4670846394981</v>
      </c>
      <c r="R168" s="178">
        <f t="shared" ref="R168:R181" si="167">IFERROR(Q168/P168,"")</f>
        <v>84.086299096441067</v>
      </c>
      <c r="S168" s="95">
        <f t="shared" ref="S168:S181" si="168">IFERROR(RANK(R168, R$167:R$181),"")</f>
        <v>4</v>
      </c>
      <c r="T168" s="436"/>
      <c r="U168" s="95">
        <v>17</v>
      </c>
      <c r="V168" s="178">
        <v>1426.9648562300317</v>
      </c>
      <c r="W168" s="178">
        <f t="shared" ref="W168:W181" si="169">IFERROR(V168/U168,"")</f>
        <v>83.939109190001872</v>
      </c>
      <c r="X168" s="95">
        <f t="shared" ref="X168:X181" si="170">IFERROR(RANK(W168, W$167:W$181),"")</f>
        <v>4</v>
      </c>
      <c r="Y168" s="436"/>
      <c r="Z168" s="95">
        <v>17</v>
      </c>
      <c r="AA168" s="178">
        <v>1433.4831460674154</v>
      </c>
      <c r="AB168" s="178">
        <f t="shared" ref="AB168:AB181" si="171">IFERROR(AA168/Z168,"")</f>
        <v>84.322538003965619</v>
      </c>
      <c r="AC168" s="95">
        <f t="shared" ref="AC168:AC181" si="172">IFERROR(RANK(AB168, AB$167:AB$181),"")</f>
        <v>4</v>
      </c>
      <c r="AD168" s="436"/>
      <c r="AE168" s="95">
        <v>17</v>
      </c>
      <c r="AF168" s="178">
        <v>1436.2135922330099</v>
      </c>
      <c r="AG168" s="178">
        <f t="shared" ref="AG168:AG181" si="173">IFERROR(AF168/AE168,"")</f>
        <v>84.483152484294692</v>
      </c>
      <c r="AH168" s="95">
        <f t="shared" ref="AH168:AH181" si="174">IFERROR(RANK(AG168, AG$167:AG$181),"")</f>
        <v>4</v>
      </c>
      <c r="AI168" s="436"/>
      <c r="AJ168" s="95">
        <v>17</v>
      </c>
      <c r="AK168" s="178">
        <v>1433.4653465346537</v>
      </c>
      <c r="AL168" s="178">
        <f t="shared" ref="AL168:AL181" si="175">IFERROR(AK168/AJ168,"")</f>
        <v>84.321490972626691</v>
      </c>
      <c r="AM168" s="95">
        <f t="shared" ref="AM168:AM181" si="176">IFERROR(RANK(AL168, AL$167:AL$181),"")</f>
        <v>4</v>
      </c>
      <c r="AN168" s="436"/>
      <c r="AO168" s="95">
        <v>17</v>
      </c>
      <c r="AP168" s="178">
        <v>1433.5135135135131</v>
      </c>
      <c r="AQ168" s="178">
        <f t="shared" ref="AQ168:AQ181" si="177">IFERROR(AP168/AO168,"")</f>
        <v>84.324324324324294</v>
      </c>
      <c r="AR168" s="95">
        <f t="shared" ref="AR168:AR181" si="178">IFERROR(RANK(AQ168, AQ$167:AQ$181),"")</f>
        <v>4</v>
      </c>
      <c r="AS168" s="436"/>
      <c r="AT168" s="95">
        <v>17</v>
      </c>
      <c r="AU168" s="178">
        <v>1434.4391664112777</v>
      </c>
      <c r="AV168" s="178">
        <f t="shared" ref="AV168:AV181" si="179">IFERROR(AU168/AT168,"")</f>
        <v>84.378774494781041</v>
      </c>
      <c r="AW168" s="95">
        <f t="shared" ref="AW168:AW181" si="180">IFERROR(RANK(AV168, AV$167:AV$181),"")</f>
        <v>4</v>
      </c>
      <c r="AX168" s="436"/>
    </row>
    <row r="169" spans="2:50" hidden="1">
      <c r="B169" s="435"/>
      <c r="C169" s="95">
        <v>3</v>
      </c>
      <c r="D169" s="95" t="s">
        <v>458</v>
      </c>
      <c r="E169" s="95">
        <v>17</v>
      </c>
      <c r="F169" s="95">
        <v>2000</v>
      </c>
      <c r="G169" s="178">
        <f t="shared" si="164"/>
        <v>117.64705882352941</v>
      </c>
      <c r="H169" s="458"/>
      <c r="I169" s="154">
        <f t="shared" si="165"/>
        <v>17</v>
      </c>
      <c r="J169" s="154">
        <f t="shared" si="165"/>
        <v>1919.6969071879046</v>
      </c>
      <c r="K169" s="155">
        <f t="shared" si="165"/>
        <v>112.92334748164144</v>
      </c>
      <c r="L169" s="449"/>
      <c r="M169" s="154">
        <f t="shared" si="166"/>
        <v>2</v>
      </c>
      <c r="N169" s="433"/>
      <c r="O169" s="433"/>
      <c r="P169" s="95">
        <v>17</v>
      </c>
      <c r="Q169" s="178">
        <v>1919.9999999999995</v>
      </c>
      <c r="R169" s="178">
        <f t="shared" si="167"/>
        <v>112.9411764705882</v>
      </c>
      <c r="S169" s="95">
        <f t="shared" si="168"/>
        <v>2</v>
      </c>
      <c r="T169" s="436"/>
      <c r="U169" s="95">
        <v>17</v>
      </c>
      <c r="V169" s="178">
        <v>1911.5094339622635</v>
      </c>
      <c r="W169" s="178">
        <f t="shared" si="169"/>
        <v>112.44173140954491</v>
      </c>
      <c r="X169" s="95">
        <f t="shared" si="170"/>
        <v>3</v>
      </c>
      <c r="Y169" s="436"/>
      <c r="Z169" s="95">
        <v>17</v>
      </c>
      <c r="AA169" s="178">
        <v>1920.0000000000005</v>
      </c>
      <c r="AB169" s="178">
        <f t="shared" si="171"/>
        <v>112.94117647058826</v>
      </c>
      <c r="AC169" s="95">
        <f t="shared" si="172"/>
        <v>2</v>
      </c>
      <c r="AD169" s="436"/>
      <c r="AE169" s="95">
        <v>17</v>
      </c>
      <c r="AF169" s="178">
        <v>1927.6056338028172</v>
      </c>
      <c r="AG169" s="178">
        <f t="shared" si="173"/>
        <v>113.38856669428337</v>
      </c>
      <c r="AH169" s="95">
        <f t="shared" si="174"/>
        <v>2</v>
      </c>
      <c r="AI169" s="436"/>
      <c r="AJ169" s="95">
        <v>17</v>
      </c>
      <c r="AK169" s="178">
        <v>1920.8219178082195</v>
      </c>
      <c r="AL169" s="178">
        <f t="shared" si="175"/>
        <v>112.98952457695408</v>
      </c>
      <c r="AM169" s="95">
        <f t="shared" si="176"/>
        <v>2</v>
      </c>
      <c r="AN169" s="436"/>
      <c r="AO169" s="95">
        <v>17</v>
      </c>
      <c r="AP169" s="178">
        <v>1924.1095890410961</v>
      </c>
      <c r="AQ169" s="178">
        <f t="shared" si="177"/>
        <v>113.18291700241741</v>
      </c>
      <c r="AR169" s="95">
        <f t="shared" si="178"/>
        <v>2</v>
      </c>
      <c r="AS169" s="436"/>
      <c r="AT169" s="95">
        <v>17</v>
      </c>
      <c r="AU169" s="178">
        <v>1913.8317757009345</v>
      </c>
      <c r="AV169" s="178">
        <f t="shared" si="179"/>
        <v>112.57833974711379</v>
      </c>
      <c r="AW169" s="95">
        <f t="shared" si="180"/>
        <v>2</v>
      </c>
      <c r="AX169" s="436"/>
    </row>
    <row r="170" spans="2:50" hidden="1">
      <c r="B170" s="435"/>
      <c r="C170" s="95">
        <v>4</v>
      </c>
      <c r="D170" s="95" t="s">
        <v>459</v>
      </c>
      <c r="E170" s="95">
        <v>17</v>
      </c>
      <c r="F170" s="95">
        <v>2000</v>
      </c>
      <c r="G170" s="178">
        <f t="shared" si="164"/>
        <v>117.64705882352941</v>
      </c>
      <c r="H170" s="458"/>
      <c r="I170" s="154">
        <f>IFERROR(AVERAGE(P170,U170,Z170,AE170,AJ170,AO170,AT170),"")</f>
        <v>17</v>
      </c>
      <c r="J170" s="154">
        <f>IFERROR(AVERAGE(Q170,V170,AA170,AF170,AK170,AP170,AU170),"")</f>
        <v>1912.1222062504969</v>
      </c>
      <c r="K170" s="155">
        <f>IFERROR(AVERAGE(R170,W170,AB170,AG170,AL170,AQ170,AV170),"")</f>
        <v>112.47777683826453</v>
      </c>
      <c r="L170" s="449"/>
      <c r="M170" s="154">
        <f t="shared" si="166"/>
        <v>3</v>
      </c>
      <c r="N170" s="433"/>
      <c r="O170" s="433"/>
      <c r="P170" s="95">
        <v>17</v>
      </c>
      <c r="Q170" s="178">
        <v>1904.4444444444441</v>
      </c>
      <c r="R170" s="178">
        <f t="shared" si="167"/>
        <v>112.02614379084966</v>
      </c>
      <c r="S170" s="95">
        <f t="shared" si="168"/>
        <v>3</v>
      </c>
      <c r="T170" s="436"/>
      <c r="U170" s="95">
        <v>17</v>
      </c>
      <c r="V170" s="178">
        <v>1920.5555555555552</v>
      </c>
      <c r="W170" s="178">
        <f t="shared" si="169"/>
        <v>112.97385620915031</v>
      </c>
      <c r="X170" s="95">
        <f t="shared" si="170"/>
        <v>2</v>
      </c>
      <c r="Y170" s="436"/>
      <c r="Z170" s="95">
        <v>17</v>
      </c>
      <c r="AA170" s="178">
        <v>1902.6804123711345</v>
      </c>
      <c r="AB170" s="178">
        <f t="shared" si="171"/>
        <v>111.92237719830203</v>
      </c>
      <c r="AC170" s="95">
        <f t="shared" si="172"/>
        <v>3</v>
      </c>
      <c r="AD170" s="436"/>
      <c r="AE170" s="95">
        <v>17</v>
      </c>
      <c r="AF170" s="178">
        <v>1919.2207792207782</v>
      </c>
      <c r="AG170" s="178">
        <f t="shared" si="173"/>
        <v>112.89533995416343</v>
      </c>
      <c r="AH170" s="95">
        <f t="shared" si="174"/>
        <v>3</v>
      </c>
      <c r="AI170" s="436"/>
      <c r="AJ170" s="95">
        <v>17</v>
      </c>
      <c r="AK170" s="178">
        <v>1904.6341463414626</v>
      </c>
      <c r="AL170" s="178">
        <f t="shared" si="175"/>
        <v>112.03730272596839</v>
      </c>
      <c r="AM170" s="95">
        <f t="shared" si="176"/>
        <v>3</v>
      </c>
      <c r="AN170" s="436"/>
      <c r="AO170" s="95">
        <v>17</v>
      </c>
      <c r="AP170" s="178">
        <v>1922.9629629629624</v>
      </c>
      <c r="AQ170" s="178">
        <f t="shared" si="177"/>
        <v>113.11546840958601</v>
      </c>
      <c r="AR170" s="95">
        <f t="shared" si="178"/>
        <v>3</v>
      </c>
      <c r="AS170" s="436"/>
      <c r="AT170" s="95">
        <v>17</v>
      </c>
      <c r="AU170" s="178">
        <v>1910.3571428571429</v>
      </c>
      <c r="AV170" s="178">
        <f t="shared" si="179"/>
        <v>112.37394957983193</v>
      </c>
      <c r="AW170" s="95">
        <f t="shared" si="180"/>
        <v>3</v>
      </c>
      <c r="AX170" s="436"/>
    </row>
    <row r="171" spans="2:50" hidden="1">
      <c r="B171" s="435"/>
      <c r="C171" s="95">
        <v>5</v>
      </c>
      <c r="D171" s="95" t="s">
        <v>427</v>
      </c>
      <c r="E171" s="95">
        <v>8</v>
      </c>
      <c r="F171" s="95">
        <v>1500</v>
      </c>
      <c r="G171" s="178">
        <f t="shared" si="164"/>
        <v>187.5</v>
      </c>
      <c r="H171" s="458"/>
      <c r="I171" s="154">
        <f t="shared" ref="I171:K181" si="181">IFERROR(AVERAGE(P171,U171,Z171,AE171,AJ171,AO171,AT171),"")</f>
        <v>8</v>
      </c>
      <c r="J171" s="154">
        <f t="shared" si="181"/>
        <v>1433.1800406168429</v>
      </c>
      <c r="K171" s="155">
        <f t="shared" si="181"/>
        <v>179.14750507710536</v>
      </c>
      <c r="L171" s="449"/>
      <c r="M171" s="154">
        <f t="shared" si="166"/>
        <v>1</v>
      </c>
      <c r="N171" s="433"/>
      <c r="O171" s="433"/>
      <c r="P171" s="95">
        <v>8</v>
      </c>
      <c r="Q171" s="178">
        <v>1432.2972972972971</v>
      </c>
      <c r="R171" s="178">
        <f t="shared" si="167"/>
        <v>179.03716216216213</v>
      </c>
      <c r="S171" s="95">
        <f t="shared" si="168"/>
        <v>1</v>
      </c>
      <c r="T171" s="436"/>
      <c r="U171" s="95">
        <v>8</v>
      </c>
      <c r="V171" s="178">
        <v>1430.1369863013701</v>
      </c>
      <c r="W171" s="178">
        <f t="shared" si="169"/>
        <v>178.76712328767127</v>
      </c>
      <c r="X171" s="95">
        <f t="shared" si="170"/>
        <v>1</v>
      </c>
      <c r="Y171" s="436"/>
      <c r="Z171" s="95">
        <v>8</v>
      </c>
      <c r="AA171" s="178">
        <v>1438.181818181818</v>
      </c>
      <c r="AB171" s="178">
        <f t="shared" si="171"/>
        <v>179.77272727272725</v>
      </c>
      <c r="AC171" s="95">
        <f t="shared" si="172"/>
        <v>1</v>
      </c>
      <c r="AD171" s="436"/>
      <c r="AE171" s="95">
        <v>8</v>
      </c>
      <c r="AF171" s="178">
        <v>1436.5714285714282</v>
      </c>
      <c r="AG171" s="178">
        <f t="shared" si="173"/>
        <v>179.57142857142853</v>
      </c>
      <c r="AH171" s="95">
        <f t="shared" si="174"/>
        <v>1</v>
      </c>
      <c r="AI171" s="436"/>
      <c r="AJ171" s="95">
        <v>8</v>
      </c>
      <c r="AK171" s="178">
        <v>1434.6902654867258</v>
      </c>
      <c r="AL171" s="178">
        <f t="shared" si="175"/>
        <v>179.33628318584073</v>
      </c>
      <c r="AM171" s="95">
        <f t="shared" si="176"/>
        <v>1</v>
      </c>
      <c r="AN171" s="436"/>
      <c r="AO171" s="95">
        <v>8</v>
      </c>
      <c r="AP171" s="178">
        <v>1429.2857142857144</v>
      </c>
      <c r="AQ171" s="178">
        <f t="shared" si="177"/>
        <v>178.66071428571431</v>
      </c>
      <c r="AR171" s="95">
        <f t="shared" si="178"/>
        <v>1</v>
      </c>
      <c r="AS171" s="436"/>
      <c r="AT171" s="95">
        <v>8</v>
      </c>
      <c r="AU171" s="178">
        <v>1431.0967741935483</v>
      </c>
      <c r="AV171" s="178">
        <f t="shared" si="179"/>
        <v>178.88709677419354</v>
      </c>
      <c r="AW171" s="95">
        <f t="shared" si="180"/>
        <v>1</v>
      </c>
      <c r="AX171" s="436"/>
    </row>
    <row r="172" spans="2:50" hidden="1">
      <c r="B172" s="435"/>
      <c r="C172" s="95">
        <v>6</v>
      </c>
      <c r="D172" s="95" t="s">
        <v>673</v>
      </c>
      <c r="E172" s="95">
        <v>20</v>
      </c>
      <c r="F172" s="95">
        <v>1500</v>
      </c>
      <c r="G172" s="178">
        <f t="shared" si="164"/>
        <v>75</v>
      </c>
      <c r="H172" s="458"/>
      <c r="I172" s="154">
        <f t="shared" si="181"/>
        <v>20</v>
      </c>
      <c r="J172" s="154">
        <f t="shared" si="181"/>
        <v>1434.5442882681764</v>
      </c>
      <c r="K172" s="155">
        <f t="shared" si="181"/>
        <v>71.727214413408817</v>
      </c>
      <c r="L172" s="449"/>
      <c r="M172" s="154">
        <f t="shared" si="166"/>
        <v>6</v>
      </c>
      <c r="N172" s="433"/>
      <c r="O172" s="433"/>
      <c r="P172" s="95">
        <v>20</v>
      </c>
      <c r="Q172" s="178">
        <v>1430.487804878049</v>
      </c>
      <c r="R172" s="178">
        <f t="shared" si="167"/>
        <v>71.524390243902445</v>
      </c>
      <c r="S172" s="95">
        <f t="shared" si="168"/>
        <v>6</v>
      </c>
      <c r="T172" s="436"/>
      <c r="U172" s="95">
        <v>20</v>
      </c>
      <c r="V172" s="178">
        <v>1427.3291925465846</v>
      </c>
      <c r="W172" s="178">
        <f t="shared" si="169"/>
        <v>71.366459627329235</v>
      </c>
      <c r="X172" s="95">
        <f t="shared" si="170"/>
        <v>6</v>
      </c>
      <c r="Y172" s="436"/>
      <c r="Z172" s="95">
        <v>20</v>
      </c>
      <c r="AA172" s="178">
        <v>1437.9020979020981</v>
      </c>
      <c r="AB172" s="178">
        <f t="shared" si="171"/>
        <v>71.895104895104907</v>
      </c>
      <c r="AC172" s="95">
        <f t="shared" si="172"/>
        <v>6</v>
      </c>
      <c r="AD172" s="436"/>
      <c r="AE172" s="95">
        <v>20</v>
      </c>
      <c r="AF172" s="178">
        <v>1435.9615384615379</v>
      </c>
      <c r="AG172" s="178">
        <f t="shared" si="173"/>
        <v>71.798076923076891</v>
      </c>
      <c r="AH172" s="95">
        <f t="shared" si="174"/>
        <v>6</v>
      </c>
      <c r="AI172" s="436"/>
      <c r="AJ172" s="95">
        <v>20</v>
      </c>
      <c r="AK172" s="178">
        <v>1438.3928571428571</v>
      </c>
      <c r="AL172" s="178">
        <f t="shared" si="175"/>
        <v>71.919642857142861</v>
      </c>
      <c r="AM172" s="95">
        <f t="shared" si="176"/>
        <v>6</v>
      </c>
      <c r="AN172" s="436"/>
      <c r="AO172" s="95">
        <v>20</v>
      </c>
      <c r="AP172" s="178">
        <v>1440</v>
      </c>
      <c r="AQ172" s="178">
        <f t="shared" si="177"/>
        <v>72</v>
      </c>
      <c r="AR172" s="95">
        <f t="shared" si="178"/>
        <v>6</v>
      </c>
      <c r="AS172" s="436"/>
      <c r="AT172" s="95">
        <v>20</v>
      </c>
      <c r="AU172" s="178">
        <v>1431.7365269461081</v>
      </c>
      <c r="AV172" s="178">
        <f t="shared" si="179"/>
        <v>71.586826347305404</v>
      </c>
      <c r="AW172" s="95">
        <f t="shared" si="180"/>
        <v>6</v>
      </c>
      <c r="AX172" s="436"/>
    </row>
    <row r="173" spans="2:50" hidden="1">
      <c r="B173" s="435"/>
      <c r="C173" s="95">
        <v>7</v>
      </c>
      <c r="D173" s="95"/>
      <c r="E173" s="95"/>
      <c r="F173" s="95"/>
      <c r="G173" s="95"/>
      <c r="H173" s="458"/>
      <c r="I173" s="154" t="str">
        <f t="shared" si="181"/>
        <v/>
      </c>
      <c r="J173" s="154" t="str">
        <f t="shared" si="181"/>
        <v/>
      </c>
      <c r="K173" s="155" t="str">
        <f t="shared" si="181"/>
        <v/>
      </c>
      <c r="L173" s="449"/>
      <c r="M173" s="154" t="str">
        <f t="shared" si="166"/>
        <v/>
      </c>
      <c r="N173" s="433"/>
      <c r="O173" s="433"/>
      <c r="P173" s="95"/>
      <c r="Q173" s="178"/>
      <c r="R173" s="178" t="str">
        <f t="shared" si="167"/>
        <v/>
      </c>
      <c r="S173" s="95" t="str">
        <f t="shared" si="168"/>
        <v/>
      </c>
      <c r="T173" s="436"/>
      <c r="U173" s="95"/>
      <c r="V173" s="178"/>
      <c r="W173" s="178" t="str">
        <f t="shared" si="169"/>
        <v/>
      </c>
      <c r="X173" s="95" t="str">
        <f t="shared" si="170"/>
        <v/>
      </c>
      <c r="Y173" s="436"/>
      <c r="Z173" s="95"/>
      <c r="AA173" s="178"/>
      <c r="AB173" s="178" t="str">
        <f t="shared" si="171"/>
        <v/>
      </c>
      <c r="AC173" s="95" t="str">
        <f t="shared" si="172"/>
        <v/>
      </c>
      <c r="AD173" s="436"/>
      <c r="AE173" s="95"/>
      <c r="AF173" s="178"/>
      <c r="AG173" s="178" t="str">
        <f t="shared" si="173"/>
        <v/>
      </c>
      <c r="AH173" s="95" t="str">
        <f t="shared" si="174"/>
        <v/>
      </c>
      <c r="AI173" s="436"/>
      <c r="AJ173" s="95"/>
      <c r="AK173" s="178"/>
      <c r="AL173" s="178" t="str">
        <f t="shared" si="175"/>
        <v/>
      </c>
      <c r="AM173" s="95" t="str">
        <f t="shared" si="176"/>
        <v/>
      </c>
      <c r="AN173" s="436"/>
      <c r="AO173" s="95"/>
      <c r="AP173" s="178"/>
      <c r="AQ173" s="178" t="str">
        <f t="shared" si="177"/>
        <v/>
      </c>
      <c r="AR173" s="95" t="str">
        <f t="shared" si="178"/>
        <v/>
      </c>
      <c r="AS173" s="436"/>
      <c r="AT173" s="95"/>
      <c r="AU173" s="178"/>
      <c r="AV173" s="178" t="str">
        <f t="shared" si="179"/>
        <v/>
      </c>
      <c r="AW173" s="95" t="str">
        <f t="shared" si="180"/>
        <v/>
      </c>
      <c r="AX173" s="436"/>
    </row>
    <row r="174" spans="2:50" hidden="1">
      <c r="B174" s="435"/>
      <c r="C174" s="95">
        <v>8</v>
      </c>
      <c r="D174" s="95"/>
      <c r="E174" s="95"/>
      <c r="F174" s="95"/>
      <c r="G174" s="95"/>
      <c r="H174" s="458"/>
      <c r="I174" s="154" t="str">
        <f t="shared" si="181"/>
        <v/>
      </c>
      <c r="J174" s="154" t="str">
        <f t="shared" si="181"/>
        <v/>
      </c>
      <c r="K174" s="155" t="str">
        <f t="shared" si="181"/>
        <v/>
      </c>
      <c r="L174" s="449"/>
      <c r="M174" s="154" t="str">
        <f t="shared" si="166"/>
        <v/>
      </c>
      <c r="N174" s="433"/>
      <c r="O174" s="433"/>
      <c r="P174" s="95"/>
      <c r="Q174" s="178"/>
      <c r="R174" s="178" t="str">
        <f t="shared" si="167"/>
        <v/>
      </c>
      <c r="S174" s="95" t="str">
        <f t="shared" si="168"/>
        <v/>
      </c>
      <c r="T174" s="436"/>
      <c r="U174" s="95"/>
      <c r="V174" s="178"/>
      <c r="W174" s="178" t="str">
        <f t="shared" si="169"/>
        <v/>
      </c>
      <c r="X174" s="95" t="str">
        <f t="shared" si="170"/>
        <v/>
      </c>
      <c r="Y174" s="436"/>
      <c r="Z174" s="95"/>
      <c r="AA174" s="178"/>
      <c r="AB174" s="178" t="str">
        <f t="shared" si="171"/>
        <v/>
      </c>
      <c r="AC174" s="95" t="str">
        <f t="shared" si="172"/>
        <v/>
      </c>
      <c r="AD174" s="436"/>
      <c r="AE174" s="95"/>
      <c r="AF174" s="178"/>
      <c r="AG174" s="178" t="str">
        <f t="shared" si="173"/>
        <v/>
      </c>
      <c r="AH174" s="95" t="str">
        <f t="shared" si="174"/>
        <v/>
      </c>
      <c r="AI174" s="436"/>
      <c r="AJ174" s="95"/>
      <c r="AK174" s="178"/>
      <c r="AL174" s="178" t="str">
        <f t="shared" si="175"/>
        <v/>
      </c>
      <c r="AM174" s="95" t="str">
        <f t="shared" si="176"/>
        <v/>
      </c>
      <c r="AN174" s="436"/>
      <c r="AO174" s="95"/>
      <c r="AP174" s="178"/>
      <c r="AQ174" s="178" t="str">
        <f t="shared" si="177"/>
        <v/>
      </c>
      <c r="AR174" s="95" t="str">
        <f t="shared" si="178"/>
        <v/>
      </c>
      <c r="AS174" s="436"/>
      <c r="AT174" s="95"/>
      <c r="AU174" s="178"/>
      <c r="AV174" s="178" t="str">
        <f t="shared" si="179"/>
        <v/>
      </c>
      <c r="AW174" s="95" t="str">
        <f t="shared" si="180"/>
        <v/>
      </c>
      <c r="AX174" s="436"/>
    </row>
    <row r="175" spans="2:50" hidden="1">
      <c r="B175" s="435"/>
      <c r="C175" s="95">
        <v>9</v>
      </c>
      <c r="D175" s="95"/>
      <c r="E175" s="95"/>
      <c r="F175" s="95"/>
      <c r="G175" s="95"/>
      <c r="H175" s="458"/>
      <c r="I175" s="154" t="str">
        <f t="shared" si="181"/>
        <v/>
      </c>
      <c r="J175" s="154" t="str">
        <f t="shared" si="181"/>
        <v/>
      </c>
      <c r="K175" s="155" t="str">
        <f t="shared" si="181"/>
        <v/>
      </c>
      <c r="L175" s="449"/>
      <c r="M175" s="154" t="str">
        <f t="shared" si="166"/>
        <v/>
      </c>
      <c r="N175" s="433"/>
      <c r="O175" s="433"/>
      <c r="P175" s="95"/>
      <c r="Q175" s="178"/>
      <c r="R175" s="178" t="str">
        <f t="shared" si="167"/>
        <v/>
      </c>
      <c r="S175" s="95" t="str">
        <f t="shared" si="168"/>
        <v/>
      </c>
      <c r="T175" s="436"/>
      <c r="U175" s="95"/>
      <c r="V175" s="178"/>
      <c r="W175" s="178" t="str">
        <f t="shared" si="169"/>
        <v/>
      </c>
      <c r="X175" s="95" t="str">
        <f t="shared" si="170"/>
        <v/>
      </c>
      <c r="Y175" s="436"/>
      <c r="Z175" s="95"/>
      <c r="AA175" s="178"/>
      <c r="AB175" s="178" t="str">
        <f t="shared" si="171"/>
        <v/>
      </c>
      <c r="AC175" s="95" t="str">
        <f t="shared" si="172"/>
        <v/>
      </c>
      <c r="AD175" s="436"/>
      <c r="AE175" s="95"/>
      <c r="AF175" s="178"/>
      <c r="AG175" s="178" t="str">
        <f t="shared" si="173"/>
        <v/>
      </c>
      <c r="AH175" s="95" t="str">
        <f t="shared" si="174"/>
        <v/>
      </c>
      <c r="AI175" s="436"/>
      <c r="AJ175" s="95"/>
      <c r="AK175" s="178"/>
      <c r="AL175" s="178" t="str">
        <f t="shared" si="175"/>
        <v/>
      </c>
      <c r="AM175" s="95" t="str">
        <f t="shared" si="176"/>
        <v/>
      </c>
      <c r="AN175" s="436"/>
      <c r="AO175" s="95"/>
      <c r="AP175" s="178"/>
      <c r="AQ175" s="178" t="str">
        <f t="shared" si="177"/>
        <v/>
      </c>
      <c r="AR175" s="95" t="str">
        <f t="shared" si="178"/>
        <v/>
      </c>
      <c r="AS175" s="436"/>
      <c r="AT175" s="95"/>
      <c r="AU175" s="178"/>
      <c r="AV175" s="178" t="str">
        <f t="shared" si="179"/>
        <v/>
      </c>
      <c r="AW175" s="95" t="str">
        <f t="shared" si="180"/>
        <v/>
      </c>
      <c r="AX175" s="436"/>
    </row>
    <row r="176" spans="2:50" hidden="1">
      <c r="B176" s="435"/>
      <c r="C176" s="95">
        <v>10</v>
      </c>
      <c r="D176" s="95"/>
      <c r="E176" s="95"/>
      <c r="F176" s="95"/>
      <c r="G176" s="95"/>
      <c r="H176" s="458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49"/>
      <c r="M176" s="154" t="str">
        <f t="shared" si="166"/>
        <v/>
      </c>
      <c r="N176" s="433"/>
      <c r="O176" s="433"/>
      <c r="P176" s="95"/>
      <c r="Q176" s="178"/>
      <c r="R176" s="178" t="str">
        <f t="shared" si="167"/>
        <v/>
      </c>
      <c r="S176" s="95" t="str">
        <f t="shared" si="168"/>
        <v/>
      </c>
      <c r="T176" s="436"/>
      <c r="U176" s="95"/>
      <c r="V176" s="178"/>
      <c r="W176" s="178" t="str">
        <f t="shared" si="169"/>
        <v/>
      </c>
      <c r="X176" s="95" t="str">
        <f t="shared" si="170"/>
        <v/>
      </c>
      <c r="Y176" s="436"/>
      <c r="Z176" s="95"/>
      <c r="AA176" s="178"/>
      <c r="AB176" s="178" t="str">
        <f t="shared" si="171"/>
        <v/>
      </c>
      <c r="AC176" s="95" t="str">
        <f t="shared" si="172"/>
        <v/>
      </c>
      <c r="AD176" s="436"/>
      <c r="AE176" s="95"/>
      <c r="AF176" s="178"/>
      <c r="AG176" s="178" t="str">
        <f t="shared" si="173"/>
        <v/>
      </c>
      <c r="AH176" s="95" t="str">
        <f t="shared" si="174"/>
        <v/>
      </c>
      <c r="AI176" s="436"/>
      <c r="AJ176" s="95"/>
      <c r="AK176" s="178"/>
      <c r="AL176" s="178" t="str">
        <f t="shared" si="175"/>
        <v/>
      </c>
      <c r="AM176" s="95" t="str">
        <f t="shared" si="176"/>
        <v/>
      </c>
      <c r="AN176" s="436"/>
      <c r="AO176" s="95"/>
      <c r="AP176" s="178"/>
      <c r="AQ176" s="178" t="str">
        <f t="shared" si="177"/>
        <v/>
      </c>
      <c r="AR176" s="95" t="str">
        <f t="shared" si="178"/>
        <v/>
      </c>
      <c r="AS176" s="436"/>
      <c r="AT176" s="95"/>
      <c r="AU176" s="178"/>
      <c r="AV176" s="178" t="str">
        <f t="shared" si="179"/>
        <v/>
      </c>
      <c r="AW176" s="95" t="str">
        <f t="shared" si="180"/>
        <v/>
      </c>
      <c r="AX176" s="436"/>
    </row>
    <row r="177" spans="2:50" hidden="1">
      <c r="B177" s="435"/>
      <c r="C177" s="95">
        <v>11</v>
      </c>
      <c r="D177" s="95"/>
      <c r="E177" s="95"/>
      <c r="F177" s="95"/>
      <c r="G177" s="95"/>
      <c r="H177" s="458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49"/>
      <c r="M177" s="154" t="str">
        <f t="shared" si="166"/>
        <v/>
      </c>
      <c r="N177" s="433"/>
      <c r="O177" s="433"/>
      <c r="P177" s="95"/>
      <c r="Q177" s="178"/>
      <c r="R177" s="178" t="str">
        <f t="shared" si="167"/>
        <v/>
      </c>
      <c r="S177" s="95" t="str">
        <f t="shared" si="168"/>
        <v/>
      </c>
      <c r="T177" s="436"/>
      <c r="U177" s="95"/>
      <c r="V177" s="178"/>
      <c r="W177" s="178" t="str">
        <f t="shared" si="169"/>
        <v/>
      </c>
      <c r="X177" s="95" t="str">
        <f t="shared" si="170"/>
        <v/>
      </c>
      <c r="Y177" s="436"/>
      <c r="Z177" s="95"/>
      <c r="AA177" s="178"/>
      <c r="AB177" s="178" t="str">
        <f t="shared" si="171"/>
        <v/>
      </c>
      <c r="AC177" s="95" t="str">
        <f t="shared" si="172"/>
        <v/>
      </c>
      <c r="AD177" s="436"/>
      <c r="AE177" s="95"/>
      <c r="AF177" s="178"/>
      <c r="AG177" s="178" t="str">
        <f t="shared" si="173"/>
        <v/>
      </c>
      <c r="AH177" s="95" t="str">
        <f t="shared" si="174"/>
        <v/>
      </c>
      <c r="AI177" s="436"/>
      <c r="AJ177" s="95"/>
      <c r="AK177" s="178"/>
      <c r="AL177" s="178" t="str">
        <f t="shared" si="175"/>
        <v/>
      </c>
      <c r="AM177" s="95" t="str">
        <f t="shared" si="176"/>
        <v/>
      </c>
      <c r="AN177" s="436"/>
      <c r="AO177" s="95"/>
      <c r="AP177" s="178"/>
      <c r="AQ177" s="178" t="str">
        <f t="shared" si="177"/>
        <v/>
      </c>
      <c r="AR177" s="95" t="str">
        <f t="shared" si="178"/>
        <v/>
      </c>
      <c r="AS177" s="436"/>
      <c r="AT177" s="95"/>
      <c r="AU177" s="178"/>
      <c r="AV177" s="178" t="str">
        <f t="shared" si="179"/>
        <v/>
      </c>
      <c r="AW177" s="95" t="str">
        <f t="shared" si="180"/>
        <v/>
      </c>
      <c r="AX177" s="436"/>
    </row>
    <row r="178" spans="2:50" hidden="1">
      <c r="B178" s="435"/>
      <c r="C178" s="95">
        <v>12</v>
      </c>
      <c r="D178" s="95"/>
      <c r="E178" s="95"/>
      <c r="F178" s="95"/>
      <c r="G178" s="95"/>
      <c r="H178" s="458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49"/>
      <c r="M178" s="154" t="str">
        <f t="shared" si="166"/>
        <v/>
      </c>
      <c r="N178" s="433"/>
      <c r="O178" s="433"/>
      <c r="P178" s="95"/>
      <c r="Q178" s="178"/>
      <c r="R178" s="178" t="str">
        <f t="shared" si="167"/>
        <v/>
      </c>
      <c r="S178" s="95" t="str">
        <f t="shared" si="168"/>
        <v/>
      </c>
      <c r="T178" s="436"/>
      <c r="U178" s="95"/>
      <c r="V178" s="178"/>
      <c r="W178" s="178" t="str">
        <f t="shared" si="169"/>
        <v/>
      </c>
      <c r="X178" s="95" t="str">
        <f t="shared" si="170"/>
        <v/>
      </c>
      <c r="Y178" s="436"/>
      <c r="Z178" s="95"/>
      <c r="AA178" s="178"/>
      <c r="AB178" s="178" t="str">
        <f t="shared" si="171"/>
        <v/>
      </c>
      <c r="AC178" s="95" t="str">
        <f t="shared" si="172"/>
        <v/>
      </c>
      <c r="AD178" s="436"/>
      <c r="AE178" s="95"/>
      <c r="AF178" s="178"/>
      <c r="AG178" s="178" t="str">
        <f t="shared" si="173"/>
        <v/>
      </c>
      <c r="AH178" s="95" t="str">
        <f t="shared" si="174"/>
        <v/>
      </c>
      <c r="AI178" s="436"/>
      <c r="AJ178" s="95"/>
      <c r="AK178" s="178"/>
      <c r="AL178" s="178" t="str">
        <f t="shared" si="175"/>
        <v/>
      </c>
      <c r="AM178" s="95" t="str">
        <f t="shared" si="176"/>
        <v/>
      </c>
      <c r="AN178" s="436"/>
      <c r="AO178" s="95"/>
      <c r="AP178" s="178"/>
      <c r="AQ178" s="178" t="str">
        <f t="shared" si="177"/>
        <v/>
      </c>
      <c r="AR178" s="95" t="str">
        <f t="shared" si="178"/>
        <v/>
      </c>
      <c r="AS178" s="436"/>
      <c r="AT178" s="95"/>
      <c r="AU178" s="178"/>
      <c r="AV178" s="178" t="str">
        <f t="shared" si="179"/>
        <v/>
      </c>
      <c r="AW178" s="95" t="str">
        <f t="shared" si="180"/>
        <v/>
      </c>
      <c r="AX178" s="436"/>
    </row>
    <row r="179" spans="2:50" hidden="1">
      <c r="B179" s="435"/>
      <c r="C179" s="95">
        <v>13</v>
      </c>
      <c r="D179" s="95"/>
      <c r="E179" s="95"/>
      <c r="F179" s="95"/>
      <c r="G179" s="95"/>
      <c r="H179" s="458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49"/>
      <c r="M179" s="154" t="str">
        <f t="shared" si="166"/>
        <v/>
      </c>
      <c r="N179" s="433"/>
      <c r="O179" s="433"/>
      <c r="P179" s="95"/>
      <c r="Q179" s="178"/>
      <c r="R179" s="178" t="str">
        <f t="shared" si="167"/>
        <v/>
      </c>
      <c r="S179" s="95" t="str">
        <f t="shared" si="168"/>
        <v/>
      </c>
      <c r="T179" s="436"/>
      <c r="U179" s="95"/>
      <c r="V179" s="178"/>
      <c r="W179" s="178" t="str">
        <f t="shared" si="169"/>
        <v/>
      </c>
      <c r="X179" s="95" t="str">
        <f t="shared" si="170"/>
        <v/>
      </c>
      <c r="Y179" s="436"/>
      <c r="Z179" s="95"/>
      <c r="AA179" s="178"/>
      <c r="AB179" s="178" t="str">
        <f t="shared" si="171"/>
        <v/>
      </c>
      <c r="AC179" s="95" t="str">
        <f t="shared" si="172"/>
        <v/>
      </c>
      <c r="AD179" s="436"/>
      <c r="AE179" s="95"/>
      <c r="AF179" s="178"/>
      <c r="AG179" s="178" t="str">
        <f t="shared" si="173"/>
        <v/>
      </c>
      <c r="AH179" s="95" t="str">
        <f t="shared" si="174"/>
        <v/>
      </c>
      <c r="AI179" s="436"/>
      <c r="AJ179" s="95"/>
      <c r="AK179" s="178"/>
      <c r="AL179" s="178" t="str">
        <f t="shared" si="175"/>
        <v/>
      </c>
      <c r="AM179" s="95" t="str">
        <f t="shared" si="176"/>
        <v/>
      </c>
      <c r="AN179" s="436"/>
      <c r="AO179" s="95"/>
      <c r="AP179" s="178"/>
      <c r="AQ179" s="178" t="str">
        <f t="shared" si="177"/>
        <v/>
      </c>
      <c r="AR179" s="95" t="str">
        <f t="shared" si="178"/>
        <v/>
      </c>
      <c r="AS179" s="436"/>
      <c r="AT179" s="95"/>
      <c r="AU179" s="178"/>
      <c r="AV179" s="178" t="str">
        <f t="shared" si="179"/>
        <v/>
      </c>
      <c r="AW179" s="95" t="str">
        <f t="shared" si="180"/>
        <v/>
      </c>
      <c r="AX179" s="436"/>
    </row>
    <row r="180" spans="2:50" hidden="1">
      <c r="B180" s="435"/>
      <c r="C180" s="95">
        <v>14</v>
      </c>
      <c r="D180" s="95"/>
      <c r="E180" s="95"/>
      <c r="F180" s="95"/>
      <c r="G180" s="95"/>
      <c r="H180" s="458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49"/>
      <c r="M180" s="154" t="str">
        <f t="shared" si="166"/>
        <v/>
      </c>
      <c r="N180" s="433"/>
      <c r="O180" s="433"/>
      <c r="P180" s="95"/>
      <c r="Q180" s="178"/>
      <c r="R180" s="178" t="str">
        <f t="shared" si="167"/>
        <v/>
      </c>
      <c r="S180" s="95" t="str">
        <f t="shared" si="168"/>
        <v/>
      </c>
      <c r="T180" s="436"/>
      <c r="U180" s="95"/>
      <c r="V180" s="178"/>
      <c r="W180" s="178" t="str">
        <f t="shared" si="169"/>
        <v/>
      </c>
      <c r="X180" s="95" t="str">
        <f t="shared" si="170"/>
        <v/>
      </c>
      <c r="Y180" s="436"/>
      <c r="Z180" s="95"/>
      <c r="AA180" s="178"/>
      <c r="AB180" s="178" t="str">
        <f t="shared" si="171"/>
        <v/>
      </c>
      <c r="AC180" s="95" t="str">
        <f t="shared" si="172"/>
        <v/>
      </c>
      <c r="AD180" s="436"/>
      <c r="AE180" s="95"/>
      <c r="AF180" s="178"/>
      <c r="AG180" s="178" t="str">
        <f t="shared" si="173"/>
        <v/>
      </c>
      <c r="AH180" s="95" t="str">
        <f t="shared" si="174"/>
        <v/>
      </c>
      <c r="AI180" s="436"/>
      <c r="AJ180" s="95"/>
      <c r="AK180" s="178"/>
      <c r="AL180" s="178" t="str">
        <f t="shared" si="175"/>
        <v/>
      </c>
      <c r="AM180" s="95" t="str">
        <f t="shared" si="176"/>
        <v/>
      </c>
      <c r="AN180" s="436"/>
      <c r="AO180" s="95"/>
      <c r="AP180" s="178"/>
      <c r="AQ180" s="178" t="str">
        <f t="shared" si="177"/>
        <v/>
      </c>
      <c r="AR180" s="95" t="str">
        <f t="shared" si="178"/>
        <v/>
      </c>
      <c r="AS180" s="436"/>
      <c r="AT180" s="95"/>
      <c r="AU180" s="178"/>
      <c r="AV180" s="178" t="str">
        <f t="shared" si="179"/>
        <v/>
      </c>
      <c r="AW180" s="95" t="str">
        <f t="shared" si="180"/>
        <v/>
      </c>
      <c r="AX180" s="436"/>
    </row>
    <row r="181" spans="2:50" hidden="1">
      <c r="B181" s="435"/>
      <c r="C181" s="95">
        <v>15</v>
      </c>
      <c r="D181" s="95"/>
      <c r="E181" s="95"/>
      <c r="F181" s="95"/>
      <c r="G181" s="95"/>
      <c r="H181" s="459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49"/>
      <c r="M181" s="154" t="str">
        <f t="shared" si="166"/>
        <v/>
      </c>
      <c r="N181" s="433"/>
      <c r="O181" s="433"/>
      <c r="P181" s="95"/>
      <c r="Q181" s="178"/>
      <c r="R181" s="178" t="str">
        <f t="shared" si="167"/>
        <v/>
      </c>
      <c r="S181" s="95" t="str">
        <f t="shared" si="168"/>
        <v/>
      </c>
      <c r="T181" s="436"/>
      <c r="U181" s="95"/>
      <c r="V181" s="178"/>
      <c r="W181" s="178" t="str">
        <f t="shared" si="169"/>
        <v/>
      </c>
      <c r="X181" s="95" t="str">
        <f t="shared" si="170"/>
        <v/>
      </c>
      <c r="Y181" s="436"/>
      <c r="Z181" s="95"/>
      <c r="AA181" s="178"/>
      <c r="AB181" s="178" t="str">
        <f t="shared" si="171"/>
        <v/>
      </c>
      <c r="AC181" s="95" t="str">
        <f t="shared" si="172"/>
        <v/>
      </c>
      <c r="AD181" s="436"/>
      <c r="AE181" s="95"/>
      <c r="AF181" s="178"/>
      <c r="AG181" s="178" t="str">
        <f t="shared" si="173"/>
        <v/>
      </c>
      <c r="AH181" s="95" t="str">
        <f t="shared" si="174"/>
        <v/>
      </c>
      <c r="AI181" s="436"/>
      <c r="AJ181" s="95"/>
      <c r="AK181" s="178"/>
      <c r="AL181" s="178" t="str">
        <f t="shared" si="175"/>
        <v/>
      </c>
      <c r="AM181" s="95" t="str">
        <f t="shared" si="176"/>
        <v/>
      </c>
      <c r="AN181" s="436"/>
      <c r="AO181" s="95"/>
      <c r="AP181" s="178"/>
      <c r="AQ181" s="178" t="str">
        <f t="shared" si="177"/>
        <v/>
      </c>
      <c r="AR181" s="95" t="str">
        <f t="shared" si="178"/>
        <v/>
      </c>
      <c r="AS181" s="436"/>
      <c r="AT181" s="95"/>
      <c r="AU181" s="178"/>
      <c r="AV181" s="178" t="str">
        <f t="shared" si="179"/>
        <v/>
      </c>
      <c r="AW181" s="95" t="str">
        <f t="shared" si="180"/>
        <v/>
      </c>
      <c r="AX181" s="436"/>
    </row>
    <row r="182" spans="2:50" ht="15.75" hidden="1">
      <c r="B182" s="443" t="s">
        <v>167</v>
      </c>
      <c r="C182" s="444"/>
      <c r="D182" s="444"/>
      <c r="E182" s="444"/>
      <c r="F182" s="444"/>
      <c r="G182" s="444"/>
      <c r="H182" s="444"/>
      <c r="I182" s="151"/>
      <c r="J182" s="151"/>
      <c r="K182" s="151"/>
      <c r="L182" s="151"/>
      <c r="M182" s="151"/>
      <c r="N182" s="433" t="s">
        <v>159</v>
      </c>
      <c r="O182" s="446" t="s">
        <v>106</v>
      </c>
      <c r="P182" s="448">
        <f>AT162+1</f>
        <v>45930</v>
      </c>
      <c r="Q182" s="435"/>
      <c r="R182" s="435"/>
      <c r="S182" s="435"/>
      <c r="T182" s="435"/>
      <c r="U182" s="448">
        <f>P182+1</f>
        <v>45931</v>
      </c>
      <c r="V182" s="435"/>
      <c r="W182" s="435"/>
      <c r="X182" s="435"/>
      <c r="Y182" s="435"/>
      <c r="Z182" s="448">
        <f>U182+1</f>
        <v>45932</v>
      </c>
      <c r="AA182" s="435"/>
      <c r="AB182" s="435"/>
      <c r="AC182" s="435"/>
      <c r="AD182" s="435"/>
      <c r="AE182" s="448">
        <f>Z182+1</f>
        <v>45933</v>
      </c>
      <c r="AF182" s="435"/>
      <c r="AG182" s="435"/>
      <c r="AH182" s="435"/>
      <c r="AI182" s="435"/>
      <c r="AJ182" s="448">
        <f>AE182+1</f>
        <v>45934</v>
      </c>
      <c r="AK182" s="435"/>
      <c r="AL182" s="435"/>
      <c r="AM182" s="435"/>
      <c r="AN182" s="435"/>
      <c r="AO182" s="448">
        <f>AJ182+1</f>
        <v>45935</v>
      </c>
      <c r="AP182" s="435"/>
      <c r="AQ182" s="435"/>
      <c r="AR182" s="435"/>
      <c r="AS182" s="435"/>
      <c r="AT182" s="448">
        <f>AO182+1</f>
        <v>45936</v>
      </c>
      <c r="AU182" s="435"/>
      <c r="AV182" s="435"/>
      <c r="AW182" s="435"/>
      <c r="AX182" s="435"/>
    </row>
    <row r="183" spans="2:50" ht="15.75" hidden="1">
      <c r="B183" s="445"/>
      <c r="C183" s="445"/>
      <c r="D183" s="445"/>
      <c r="E183" s="445"/>
      <c r="F183" s="445"/>
      <c r="G183" s="445"/>
      <c r="H183" s="445"/>
      <c r="I183" s="151"/>
      <c r="J183" s="151"/>
      <c r="K183" s="151"/>
      <c r="L183" s="151"/>
      <c r="M183" s="151"/>
      <c r="N183" s="433"/>
      <c r="O183" s="447"/>
      <c r="P183" s="448" t="s">
        <v>120</v>
      </c>
      <c r="Q183" s="435"/>
      <c r="R183" s="435"/>
      <c r="S183" s="435"/>
      <c r="T183" s="435"/>
      <c r="U183" s="448" t="s">
        <v>114</v>
      </c>
      <c r="V183" s="435"/>
      <c r="W183" s="435"/>
      <c r="X183" s="435"/>
      <c r="Y183" s="435"/>
      <c r="Z183" s="448" t="s">
        <v>115</v>
      </c>
      <c r="AA183" s="435"/>
      <c r="AB183" s="435"/>
      <c r="AC183" s="435"/>
      <c r="AD183" s="435"/>
      <c r="AE183" s="448" t="s">
        <v>116</v>
      </c>
      <c r="AF183" s="435"/>
      <c r="AG183" s="435"/>
      <c r="AH183" s="435"/>
      <c r="AI183" s="435"/>
      <c r="AJ183" s="448" t="s">
        <v>117</v>
      </c>
      <c r="AK183" s="435"/>
      <c r="AL183" s="435"/>
      <c r="AM183" s="435"/>
      <c r="AN183" s="435"/>
      <c r="AO183" s="448" t="s">
        <v>118</v>
      </c>
      <c r="AP183" s="435"/>
      <c r="AQ183" s="435"/>
      <c r="AR183" s="435"/>
      <c r="AS183" s="435"/>
      <c r="AT183" s="448" t="s">
        <v>119</v>
      </c>
      <c r="AU183" s="435"/>
      <c r="AV183" s="435"/>
      <c r="AW183" s="435"/>
      <c r="AX183" s="435"/>
    </row>
    <row r="184" spans="2:50" hidden="1">
      <c r="B184" s="433" t="s">
        <v>155</v>
      </c>
      <c r="C184" s="433" t="s">
        <v>147</v>
      </c>
      <c r="D184" s="433"/>
      <c r="E184" s="433" t="s">
        <v>149</v>
      </c>
      <c r="F184" s="433"/>
      <c r="G184" s="433"/>
      <c r="H184" s="440" t="s">
        <v>156</v>
      </c>
      <c r="I184" s="434" t="s">
        <v>225</v>
      </c>
      <c r="J184" s="434"/>
      <c r="K184" s="434"/>
      <c r="L184" s="434" t="s">
        <v>156</v>
      </c>
      <c r="M184" s="434" t="s">
        <v>168</v>
      </c>
      <c r="N184" s="433"/>
      <c r="O184" s="433" t="s">
        <v>158</v>
      </c>
      <c r="P184" s="430" t="s">
        <v>152</v>
      </c>
      <c r="Q184" s="431"/>
      <c r="R184" s="431"/>
      <c r="S184" s="432"/>
      <c r="T184" s="433" t="s">
        <v>156</v>
      </c>
      <c r="U184" s="430" t="s">
        <v>152</v>
      </c>
      <c r="V184" s="431"/>
      <c r="W184" s="431"/>
      <c r="X184" s="432"/>
      <c r="Y184" s="433" t="s">
        <v>156</v>
      </c>
      <c r="Z184" s="430" t="s">
        <v>152</v>
      </c>
      <c r="AA184" s="431"/>
      <c r="AB184" s="431"/>
      <c r="AC184" s="432"/>
      <c r="AD184" s="433" t="s">
        <v>156</v>
      </c>
      <c r="AE184" s="430" t="s">
        <v>152</v>
      </c>
      <c r="AF184" s="431"/>
      <c r="AG184" s="431"/>
      <c r="AH184" s="432"/>
      <c r="AI184" s="433" t="s">
        <v>156</v>
      </c>
      <c r="AJ184" s="430" t="s">
        <v>152</v>
      </c>
      <c r="AK184" s="431"/>
      <c r="AL184" s="431"/>
      <c r="AM184" s="432"/>
      <c r="AN184" s="433" t="s">
        <v>156</v>
      </c>
      <c r="AO184" s="430" t="s">
        <v>152</v>
      </c>
      <c r="AP184" s="431"/>
      <c r="AQ184" s="431"/>
      <c r="AR184" s="432"/>
      <c r="AS184" s="433" t="s">
        <v>156</v>
      </c>
      <c r="AT184" s="430" t="s">
        <v>152</v>
      </c>
      <c r="AU184" s="431"/>
      <c r="AV184" s="431"/>
      <c r="AW184" s="432"/>
      <c r="AX184" s="433" t="s">
        <v>156</v>
      </c>
    </row>
    <row r="185" spans="2:50" hidden="1">
      <c r="B185" s="433"/>
      <c r="C185" s="433"/>
      <c r="D185" s="433"/>
      <c r="E185" s="433" t="s">
        <v>148</v>
      </c>
      <c r="F185" s="433"/>
      <c r="G185" s="433"/>
      <c r="H185" s="441"/>
      <c r="I185" s="434" t="s">
        <v>148</v>
      </c>
      <c r="J185" s="434"/>
      <c r="K185" s="434"/>
      <c r="L185" s="434"/>
      <c r="M185" s="434"/>
      <c r="N185" s="433"/>
      <c r="O185" s="433"/>
      <c r="P185" s="430" t="s">
        <v>153</v>
      </c>
      <c r="Q185" s="431"/>
      <c r="R185" s="431"/>
      <c r="S185" s="432"/>
      <c r="T185" s="433"/>
      <c r="U185" s="430" t="s">
        <v>153</v>
      </c>
      <c r="V185" s="431"/>
      <c r="W185" s="431"/>
      <c r="X185" s="432"/>
      <c r="Y185" s="433"/>
      <c r="Z185" s="430" t="s">
        <v>153</v>
      </c>
      <c r="AA185" s="431"/>
      <c r="AB185" s="431"/>
      <c r="AC185" s="432"/>
      <c r="AD185" s="433"/>
      <c r="AE185" s="430" t="s">
        <v>153</v>
      </c>
      <c r="AF185" s="431"/>
      <c r="AG185" s="431"/>
      <c r="AH185" s="432"/>
      <c r="AI185" s="433"/>
      <c r="AJ185" s="430" t="s">
        <v>153</v>
      </c>
      <c r="AK185" s="431"/>
      <c r="AL185" s="431"/>
      <c r="AM185" s="432"/>
      <c r="AN185" s="433"/>
      <c r="AO185" s="430" t="s">
        <v>153</v>
      </c>
      <c r="AP185" s="431"/>
      <c r="AQ185" s="431"/>
      <c r="AR185" s="432"/>
      <c r="AS185" s="433"/>
      <c r="AT185" s="430" t="s">
        <v>153</v>
      </c>
      <c r="AU185" s="431"/>
      <c r="AV185" s="431"/>
      <c r="AW185" s="432"/>
      <c r="AX185" s="433"/>
    </row>
    <row r="186" spans="2:50" hidden="1">
      <c r="B186" s="433"/>
      <c r="C186" s="433"/>
      <c r="D186" s="433"/>
      <c r="E186" s="94" t="s">
        <v>150</v>
      </c>
      <c r="F186" s="94" t="s">
        <v>151</v>
      </c>
      <c r="G186" s="94" t="s">
        <v>154</v>
      </c>
      <c r="H186" s="442"/>
      <c r="I186" s="153" t="s">
        <v>150</v>
      </c>
      <c r="J186" s="153" t="s">
        <v>151</v>
      </c>
      <c r="K186" s="153" t="s">
        <v>154</v>
      </c>
      <c r="L186" s="434"/>
      <c r="M186" s="434"/>
      <c r="N186" s="433"/>
      <c r="O186" s="433"/>
      <c r="P186" s="94" t="s">
        <v>150</v>
      </c>
      <c r="Q186" s="94" t="s">
        <v>151</v>
      </c>
      <c r="R186" s="94" t="s">
        <v>154</v>
      </c>
      <c r="S186" s="94" t="s">
        <v>168</v>
      </c>
      <c r="T186" s="433"/>
      <c r="U186" s="94" t="s">
        <v>150</v>
      </c>
      <c r="V186" s="94" t="s">
        <v>151</v>
      </c>
      <c r="W186" s="94" t="s">
        <v>154</v>
      </c>
      <c r="X186" s="94" t="s">
        <v>168</v>
      </c>
      <c r="Y186" s="433"/>
      <c r="Z186" s="94" t="s">
        <v>150</v>
      </c>
      <c r="AA186" s="94" t="s">
        <v>151</v>
      </c>
      <c r="AB186" s="94" t="s">
        <v>154</v>
      </c>
      <c r="AC186" s="94" t="s">
        <v>168</v>
      </c>
      <c r="AD186" s="433"/>
      <c r="AE186" s="94" t="s">
        <v>150</v>
      </c>
      <c r="AF186" s="94" t="s">
        <v>151</v>
      </c>
      <c r="AG186" s="94" t="s">
        <v>154</v>
      </c>
      <c r="AH186" s="94" t="s">
        <v>168</v>
      </c>
      <c r="AI186" s="433"/>
      <c r="AJ186" s="94" t="s">
        <v>150</v>
      </c>
      <c r="AK186" s="94" t="s">
        <v>151</v>
      </c>
      <c r="AL186" s="94" t="s">
        <v>154</v>
      </c>
      <c r="AM186" s="94" t="s">
        <v>168</v>
      </c>
      <c r="AN186" s="433"/>
      <c r="AO186" s="94" t="s">
        <v>150</v>
      </c>
      <c r="AP186" s="94" t="s">
        <v>151</v>
      </c>
      <c r="AQ186" s="94" t="s">
        <v>154</v>
      </c>
      <c r="AR186" s="94" t="s">
        <v>168</v>
      </c>
      <c r="AS186" s="433"/>
      <c r="AT186" s="94" t="s">
        <v>150</v>
      </c>
      <c r="AU186" s="94" t="s">
        <v>151</v>
      </c>
      <c r="AV186" s="94" t="s">
        <v>154</v>
      </c>
      <c r="AW186" s="94" t="s">
        <v>168</v>
      </c>
      <c r="AX186" s="433"/>
    </row>
    <row r="187" spans="2:50" hidden="1">
      <c r="B187" s="435" t="s">
        <v>236</v>
      </c>
      <c r="C187" s="95">
        <v>1</v>
      </c>
      <c r="D187" s="95" t="s">
        <v>454</v>
      </c>
      <c r="E187" s="95">
        <v>19</v>
      </c>
      <c r="F187" s="95">
        <v>1500</v>
      </c>
      <c r="G187" s="178">
        <f t="shared" ref="G187:G192" si="182">F187/E187</f>
        <v>78.94736842105263</v>
      </c>
      <c r="H187" s="457">
        <f>AVERAGE(G187:G201)</f>
        <v>110.82946336429308</v>
      </c>
      <c r="I187" s="154">
        <f t="shared" ref="I187:K189" si="183">IFERROR(AVERAGE(P187,U187,Z187,AE187,AJ187,AO187,AT187),"")</f>
        <v>19</v>
      </c>
      <c r="J187" s="154">
        <f t="shared" si="183"/>
        <v>1431.6027667827561</v>
      </c>
      <c r="K187" s="155">
        <f t="shared" si="183"/>
        <v>75.34751404119767</v>
      </c>
      <c r="L187" s="449">
        <f>IFERROR(AVERAGE(K187:K201),"-")</f>
        <v>106.01762060334848</v>
      </c>
      <c r="M187" s="154">
        <f>IFERROR(RANK(K187, K$187:K$201),"")</f>
        <v>5</v>
      </c>
      <c r="N187" s="433"/>
      <c r="O187" s="433"/>
      <c r="P187" s="95">
        <v>19</v>
      </c>
      <c r="Q187" s="178">
        <v>1437.3301612476873</v>
      </c>
      <c r="R187" s="178">
        <f>IFERROR(Q187/P187,"")</f>
        <v>75.648955855141438</v>
      </c>
      <c r="S187" s="95">
        <f>IFERROR(RANK(R187, R$187:R$201),"")</f>
        <v>5</v>
      </c>
      <c r="T187" s="436">
        <f>AVERAGE(R187:R201)</f>
        <v>106.02451612045785</v>
      </c>
      <c r="U187" s="95">
        <v>19</v>
      </c>
      <c r="V187" s="178">
        <v>1427.4881516587673</v>
      </c>
      <c r="W187" s="178">
        <f>IFERROR(V187/U187,"")</f>
        <v>75.130955350461434</v>
      </c>
      <c r="X187" s="95">
        <f>IFERROR(RANK(W187, W$187:W$201),"")</f>
        <v>5</v>
      </c>
      <c r="Y187" s="436">
        <f>AVERAGE(W187:W201)</f>
        <v>105.95644501144029</v>
      </c>
      <c r="Z187" s="95">
        <v>19</v>
      </c>
      <c r="AA187" s="178">
        <v>1429.340101522843</v>
      </c>
      <c r="AB187" s="178">
        <f>IFERROR(AA187/Z187,"")</f>
        <v>75.22842639593911</v>
      </c>
      <c r="AC187" s="95">
        <f>IFERROR(RANK(AB187, AB$187:AB$201),"")</f>
        <v>5</v>
      </c>
      <c r="AD187" s="436">
        <f>AVERAGE(AB187:AB201)</f>
        <v>106.03795205875242</v>
      </c>
      <c r="AE187" s="95">
        <v>19</v>
      </c>
      <c r="AF187" s="178">
        <v>1433.5999999999997</v>
      </c>
      <c r="AG187" s="178">
        <f>IFERROR(AF187/AE187,"")</f>
        <v>75.452631578947347</v>
      </c>
      <c r="AH187" s="95">
        <f>IFERROR(RANK(AG187, AG$187:AG$201),"")</f>
        <v>5</v>
      </c>
      <c r="AI187" s="436">
        <f>AVERAGE(AG187:AG201)</f>
        <v>106.09850659352516</v>
      </c>
      <c r="AJ187" s="95">
        <v>19</v>
      </c>
      <c r="AK187" s="178">
        <v>1434.6575342465758</v>
      </c>
      <c r="AL187" s="178">
        <f>IFERROR(AK187/AJ187,"")</f>
        <v>75.508291276135566</v>
      </c>
      <c r="AM187" s="95">
        <f>IFERROR(RANK(AL187, AL$187:AL$201),"")</f>
        <v>5</v>
      </c>
      <c r="AN187" s="436">
        <f>AVERAGE(AL187:AL201)</f>
        <v>106.09188603615668</v>
      </c>
      <c r="AO187" s="95">
        <v>19</v>
      </c>
      <c r="AP187" s="178">
        <v>1427.6923076923076</v>
      </c>
      <c r="AQ187" s="178">
        <f>IFERROR(AP187/AO187,"")</f>
        <v>75.141700404858298</v>
      </c>
      <c r="AR187" s="95">
        <f>IFERROR(RANK(AQ187, AQ$187:AQ$201),"")</f>
        <v>5</v>
      </c>
      <c r="AS187" s="436">
        <f>AVERAGE(AQ187:AQ201)</f>
        <v>106.01076998245513</v>
      </c>
      <c r="AT187" s="95">
        <v>19</v>
      </c>
      <c r="AU187" s="178">
        <v>1431.1111111111115</v>
      </c>
      <c r="AV187" s="178">
        <f>IFERROR(AU187/AT187,"")</f>
        <v>75.321637426900608</v>
      </c>
      <c r="AW187" s="95">
        <f>IFERROR(RANK(AV187, AV$187:AV$201),"")</f>
        <v>5</v>
      </c>
      <c r="AX187" s="436">
        <f>AVERAGE(AV187:AV201)</f>
        <v>105.90326842065186</v>
      </c>
    </row>
    <row r="188" spans="2:50" hidden="1">
      <c r="B188" s="435"/>
      <c r="C188" s="95">
        <v>2</v>
      </c>
      <c r="D188" s="95" t="s">
        <v>455</v>
      </c>
      <c r="E188" s="95">
        <v>17</v>
      </c>
      <c r="F188" s="95">
        <v>1500</v>
      </c>
      <c r="G188" s="178">
        <f t="shared" si="182"/>
        <v>88.235294117647058</v>
      </c>
      <c r="H188" s="458"/>
      <c r="I188" s="154">
        <f t="shared" si="183"/>
        <v>17</v>
      </c>
      <c r="J188" s="154">
        <f t="shared" si="183"/>
        <v>1432.9678346610428</v>
      </c>
      <c r="K188" s="155">
        <f t="shared" si="183"/>
        <v>84.292225568296615</v>
      </c>
      <c r="L188" s="449"/>
      <c r="M188" s="154">
        <f t="shared" ref="M188:M201" si="184">IFERROR(RANK(K188, K$187:K$201),"")</f>
        <v>4</v>
      </c>
      <c r="N188" s="433"/>
      <c r="O188" s="433"/>
      <c r="P188" s="95">
        <v>17</v>
      </c>
      <c r="Q188" s="178">
        <v>1430.9980430528371</v>
      </c>
      <c r="R188" s="178">
        <f t="shared" ref="R188:R201" si="185">IFERROR(Q188/P188,"")</f>
        <v>84.176355473696304</v>
      </c>
      <c r="S188" s="95">
        <f t="shared" ref="S188:S201" si="186">IFERROR(RANK(R188, R$187:R$201),"")</f>
        <v>4</v>
      </c>
      <c r="T188" s="436"/>
      <c r="U188" s="95">
        <v>17</v>
      </c>
      <c r="V188" s="178">
        <v>1442.3695693416817</v>
      </c>
      <c r="W188" s="178">
        <f t="shared" ref="W188:W201" si="187">IFERROR(V188/U188,"")</f>
        <v>84.845268784804801</v>
      </c>
      <c r="X188" s="95">
        <f t="shared" ref="X188:X201" si="188">IFERROR(RANK(W188, W$187:W$201),"")</f>
        <v>4</v>
      </c>
      <c r="Y188" s="436"/>
      <c r="Z188" s="95">
        <v>17</v>
      </c>
      <c r="AA188" s="178">
        <v>1431.428571428572</v>
      </c>
      <c r="AB188" s="178">
        <f t="shared" ref="AB188:AB201" si="189">IFERROR(AA188/Z188,"")</f>
        <v>84.201680672268935</v>
      </c>
      <c r="AC188" s="95">
        <f t="shared" ref="AC188:AC201" si="190">IFERROR(RANK(AB188, AB$187:AB$201),"")</f>
        <v>4</v>
      </c>
      <c r="AD188" s="436"/>
      <c r="AE188" s="95">
        <v>17</v>
      </c>
      <c r="AF188" s="178">
        <v>1431.1926605504586</v>
      </c>
      <c r="AG188" s="178">
        <f t="shared" ref="AG188:AG201" si="191">IFERROR(AF188/AE188,"")</f>
        <v>84.187803561791682</v>
      </c>
      <c r="AH188" s="95">
        <f t="shared" ref="AH188:AH201" si="192">IFERROR(RANK(AG188, AG$187:AG$201),"")</f>
        <v>4</v>
      </c>
      <c r="AI188" s="436"/>
      <c r="AJ188" s="95">
        <v>17</v>
      </c>
      <c r="AK188" s="178">
        <v>1433.1100478468895</v>
      </c>
      <c r="AL188" s="178">
        <f t="shared" ref="AL188:AL201" si="193">IFERROR(AK188/AJ188,"")</f>
        <v>84.300591049817029</v>
      </c>
      <c r="AM188" s="95">
        <f t="shared" ref="AM188:AM201" si="194">IFERROR(RANK(AL188, AL$187:AL$201),"")</f>
        <v>4</v>
      </c>
      <c r="AN188" s="436"/>
      <c r="AO188" s="95">
        <v>17</v>
      </c>
      <c r="AP188" s="178">
        <v>1429.9581589958161</v>
      </c>
      <c r="AQ188" s="178">
        <f t="shared" ref="AQ188:AQ201" si="195">IFERROR(AP188/AO188,"")</f>
        <v>84.115185823283298</v>
      </c>
      <c r="AR188" s="95">
        <f t="shared" ref="AR188:AR201" si="196">IFERROR(RANK(AQ188, AQ$187:AQ$201),"")</f>
        <v>4</v>
      </c>
      <c r="AS188" s="436"/>
      <c r="AT188" s="95">
        <v>17</v>
      </c>
      <c r="AU188" s="178">
        <v>1431.717791411043</v>
      </c>
      <c r="AV188" s="178">
        <f t="shared" ref="AV188:AV201" si="197">IFERROR(AU188/AT188,"")</f>
        <v>84.218693612414299</v>
      </c>
      <c r="AW188" s="95">
        <f t="shared" ref="AW188:AW201" si="198">IFERROR(RANK(AV188, AV$187:AV$201),"")</f>
        <v>4</v>
      </c>
      <c r="AX188" s="436"/>
    </row>
    <row r="189" spans="2:50" hidden="1">
      <c r="B189" s="435"/>
      <c r="C189" s="95">
        <v>3</v>
      </c>
      <c r="D189" s="95" t="s">
        <v>458</v>
      </c>
      <c r="E189" s="95">
        <v>17</v>
      </c>
      <c r="F189" s="95">
        <v>2000</v>
      </c>
      <c r="G189" s="178">
        <f t="shared" si="182"/>
        <v>117.64705882352941</v>
      </c>
      <c r="H189" s="458"/>
      <c r="I189" s="154">
        <f t="shared" si="183"/>
        <v>17</v>
      </c>
      <c r="J189" s="154">
        <f t="shared" si="183"/>
        <v>1913.0945053198291</v>
      </c>
      <c r="K189" s="155">
        <f t="shared" si="183"/>
        <v>112.53497090116642</v>
      </c>
      <c r="L189" s="449"/>
      <c r="M189" s="154">
        <f t="shared" si="184"/>
        <v>3</v>
      </c>
      <c r="N189" s="433"/>
      <c r="O189" s="433"/>
      <c r="P189" s="95">
        <v>17</v>
      </c>
      <c r="Q189" s="178">
        <v>1904.150943396226</v>
      </c>
      <c r="R189" s="178">
        <f t="shared" si="185"/>
        <v>112.00887902330741</v>
      </c>
      <c r="S189" s="95">
        <f t="shared" si="186"/>
        <v>3</v>
      </c>
      <c r="T189" s="436"/>
      <c r="U189" s="95">
        <v>17</v>
      </c>
      <c r="V189" s="178">
        <v>1911.8446601941746</v>
      </c>
      <c r="W189" s="178">
        <f t="shared" si="187"/>
        <v>112.46145059965733</v>
      </c>
      <c r="X189" s="95">
        <f t="shared" si="188"/>
        <v>3</v>
      </c>
      <c r="Y189" s="436"/>
      <c r="Z189" s="95">
        <v>17</v>
      </c>
      <c r="AA189" s="178">
        <v>1915.1020408163261</v>
      </c>
      <c r="AB189" s="178">
        <f t="shared" si="189"/>
        <v>112.65306122448976</v>
      </c>
      <c r="AC189" s="95">
        <f t="shared" si="190"/>
        <v>3</v>
      </c>
      <c r="AD189" s="436"/>
      <c r="AE189" s="95">
        <v>17</v>
      </c>
      <c r="AF189" s="178">
        <v>1918.1818181818189</v>
      </c>
      <c r="AG189" s="178">
        <f t="shared" si="191"/>
        <v>112.83422459893052</v>
      </c>
      <c r="AH189" s="95">
        <f t="shared" si="192"/>
        <v>3</v>
      </c>
      <c r="AI189" s="436"/>
      <c r="AJ189" s="95">
        <v>17</v>
      </c>
      <c r="AK189" s="178">
        <v>1916.5714285714278</v>
      </c>
      <c r="AL189" s="178">
        <f t="shared" si="193"/>
        <v>112.73949579831928</v>
      </c>
      <c r="AM189" s="95">
        <f t="shared" si="194"/>
        <v>2</v>
      </c>
      <c r="AN189" s="436"/>
      <c r="AO189" s="95">
        <v>17</v>
      </c>
      <c r="AP189" s="178">
        <v>1914.7826086956534</v>
      </c>
      <c r="AQ189" s="178">
        <f t="shared" si="195"/>
        <v>112.63427109974431</v>
      </c>
      <c r="AR189" s="95">
        <f t="shared" si="196"/>
        <v>3</v>
      </c>
      <c r="AS189" s="436"/>
      <c r="AT189" s="95">
        <v>17</v>
      </c>
      <c r="AU189" s="178">
        <v>1911.0280373831779</v>
      </c>
      <c r="AV189" s="178">
        <f t="shared" si="197"/>
        <v>112.41341396371635</v>
      </c>
      <c r="AW189" s="95">
        <f t="shared" si="198"/>
        <v>2</v>
      </c>
      <c r="AX189" s="436"/>
    </row>
    <row r="190" spans="2:50" hidden="1">
      <c r="B190" s="435"/>
      <c r="C190" s="95">
        <v>4</v>
      </c>
      <c r="D190" s="95" t="s">
        <v>459</v>
      </c>
      <c r="E190" s="95">
        <v>17</v>
      </c>
      <c r="F190" s="95">
        <v>2000</v>
      </c>
      <c r="G190" s="178">
        <f t="shared" si="182"/>
        <v>117.64705882352941</v>
      </c>
      <c r="H190" s="458"/>
      <c r="I190" s="154">
        <f>IFERROR(AVERAGE(P190,U190,Z190,AE190,AJ190,AO190,AT190),"")</f>
        <v>17</v>
      </c>
      <c r="J190" s="154">
        <f>IFERROR(AVERAGE(Q190,V190,AA190,AF190,AK190,AP190,AU190),"")</f>
        <v>1916.1587181138491</v>
      </c>
      <c r="K190" s="155">
        <f>IFERROR(AVERAGE(R190,W190,AB190,AG190,AL190,AQ190,AV190),"")</f>
        <v>112.71521871257934</v>
      </c>
      <c r="L190" s="449"/>
      <c r="M190" s="154">
        <f t="shared" si="184"/>
        <v>2</v>
      </c>
      <c r="N190" s="433"/>
      <c r="O190" s="433"/>
      <c r="P190" s="95">
        <v>17</v>
      </c>
      <c r="Q190" s="178">
        <v>1919.9999999999995</v>
      </c>
      <c r="R190" s="178">
        <f t="shared" si="185"/>
        <v>112.9411764705882</v>
      </c>
      <c r="S190" s="95">
        <f t="shared" si="186"/>
        <v>2</v>
      </c>
      <c r="T190" s="436"/>
      <c r="U190" s="95">
        <v>17</v>
      </c>
      <c r="V190" s="178">
        <v>1912.3529411764714</v>
      </c>
      <c r="W190" s="178">
        <f t="shared" si="187"/>
        <v>112.49134948096891</v>
      </c>
      <c r="X190" s="95">
        <f t="shared" si="188"/>
        <v>2</v>
      </c>
      <c r="Y190" s="436"/>
      <c r="Z190" s="95">
        <v>17</v>
      </c>
      <c r="AA190" s="178">
        <v>1918.7878787878794</v>
      </c>
      <c r="AB190" s="178">
        <f t="shared" si="189"/>
        <v>112.86987522281643</v>
      </c>
      <c r="AC190" s="95">
        <f t="shared" si="190"/>
        <v>2</v>
      </c>
      <c r="AD190" s="436"/>
      <c r="AE190" s="95">
        <v>17</v>
      </c>
      <c r="AF190" s="178">
        <v>1925.6756756756763</v>
      </c>
      <c r="AG190" s="178">
        <f t="shared" si="191"/>
        <v>113.27503974562802</v>
      </c>
      <c r="AH190" s="95">
        <f t="shared" si="192"/>
        <v>2</v>
      </c>
      <c r="AI190" s="436"/>
      <c r="AJ190" s="95">
        <v>17</v>
      </c>
      <c r="AK190" s="178">
        <v>1911.428571428572</v>
      </c>
      <c r="AL190" s="178">
        <f t="shared" si="193"/>
        <v>112.43697478991601</v>
      </c>
      <c r="AM190" s="95">
        <f t="shared" si="194"/>
        <v>3</v>
      </c>
      <c r="AN190" s="436"/>
      <c r="AO190" s="95">
        <v>17</v>
      </c>
      <c r="AP190" s="178">
        <v>1915.3246753246742</v>
      </c>
      <c r="AQ190" s="178">
        <f t="shared" si="195"/>
        <v>112.66615737203966</v>
      </c>
      <c r="AR190" s="95">
        <f t="shared" si="196"/>
        <v>2</v>
      </c>
      <c r="AS190" s="436"/>
      <c r="AT190" s="95">
        <v>17</v>
      </c>
      <c r="AU190" s="178">
        <v>1909.5412844036696</v>
      </c>
      <c r="AV190" s="178">
        <f t="shared" si="197"/>
        <v>112.32595790609821</v>
      </c>
      <c r="AW190" s="95">
        <f t="shared" si="198"/>
        <v>3</v>
      </c>
      <c r="AX190" s="436"/>
    </row>
    <row r="191" spans="2:50" hidden="1">
      <c r="B191" s="435"/>
      <c r="C191" s="95">
        <v>5</v>
      </c>
      <c r="D191" s="95" t="s">
        <v>427</v>
      </c>
      <c r="E191" s="95">
        <v>8</v>
      </c>
      <c r="F191" s="95">
        <v>1500</v>
      </c>
      <c r="G191" s="178">
        <f t="shared" si="182"/>
        <v>187.5</v>
      </c>
      <c r="H191" s="458"/>
      <c r="I191" s="154">
        <f t="shared" ref="I191:K201" si="199">IFERROR(AVERAGE(P191,U191,Z191,AE191,AJ191,AO191,AT191),"")</f>
        <v>8</v>
      </c>
      <c r="J191" s="154">
        <f t="shared" si="199"/>
        <v>1435.6099307359905</v>
      </c>
      <c r="K191" s="155">
        <f t="shared" si="199"/>
        <v>179.45124134199881</v>
      </c>
      <c r="L191" s="449"/>
      <c r="M191" s="154">
        <f t="shared" si="184"/>
        <v>1</v>
      </c>
      <c r="N191" s="433"/>
      <c r="O191" s="433"/>
      <c r="P191" s="95">
        <v>8</v>
      </c>
      <c r="Q191" s="178">
        <v>1437.5510204081629</v>
      </c>
      <c r="R191" s="178">
        <f t="shared" si="185"/>
        <v>179.69387755102036</v>
      </c>
      <c r="S191" s="95">
        <f t="shared" si="186"/>
        <v>1</v>
      </c>
      <c r="T191" s="436"/>
      <c r="U191" s="95">
        <v>8</v>
      </c>
      <c r="V191" s="178">
        <v>1434.2068965517244</v>
      </c>
      <c r="W191" s="178">
        <f t="shared" si="187"/>
        <v>179.27586206896555</v>
      </c>
      <c r="X191" s="95">
        <f t="shared" si="188"/>
        <v>1</v>
      </c>
      <c r="Y191" s="436"/>
      <c r="Z191" s="95">
        <v>8</v>
      </c>
      <c r="AA191" s="178">
        <v>1436.0294117647059</v>
      </c>
      <c r="AB191" s="178">
        <f t="shared" si="189"/>
        <v>179.50367647058823</v>
      </c>
      <c r="AC191" s="95">
        <f t="shared" si="190"/>
        <v>1</v>
      </c>
      <c r="AD191" s="436"/>
      <c r="AE191" s="95">
        <v>8</v>
      </c>
      <c r="AF191" s="178">
        <v>1434.1592920353983</v>
      </c>
      <c r="AG191" s="178">
        <f t="shared" si="191"/>
        <v>179.26991150442478</v>
      </c>
      <c r="AH191" s="95">
        <f t="shared" si="192"/>
        <v>1</v>
      </c>
      <c r="AI191" s="436"/>
      <c r="AJ191" s="95">
        <v>8</v>
      </c>
      <c r="AK191" s="178">
        <v>1437.2477064220182</v>
      </c>
      <c r="AL191" s="178">
        <f t="shared" si="193"/>
        <v>179.65596330275227</v>
      </c>
      <c r="AM191" s="95">
        <f t="shared" si="194"/>
        <v>1</v>
      </c>
      <c r="AN191" s="436"/>
      <c r="AO191" s="95">
        <v>8</v>
      </c>
      <c r="AP191" s="178">
        <v>1436.7857142857144</v>
      </c>
      <c r="AQ191" s="178">
        <f t="shared" si="195"/>
        <v>179.59821428571431</v>
      </c>
      <c r="AR191" s="95">
        <f t="shared" si="196"/>
        <v>1</v>
      </c>
      <c r="AS191" s="436"/>
      <c r="AT191" s="95">
        <v>8</v>
      </c>
      <c r="AU191" s="178">
        <v>1433.2894736842106</v>
      </c>
      <c r="AV191" s="178">
        <f t="shared" si="197"/>
        <v>179.16118421052633</v>
      </c>
      <c r="AW191" s="95">
        <f t="shared" si="198"/>
        <v>1</v>
      </c>
      <c r="AX191" s="436"/>
    </row>
    <row r="192" spans="2:50" hidden="1">
      <c r="B192" s="435"/>
      <c r="C192" s="95">
        <v>6</v>
      </c>
      <c r="D192" s="95" t="s">
        <v>673</v>
      </c>
      <c r="E192" s="95">
        <v>20</v>
      </c>
      <c r="F192" s="95">
        <v>1500</v>
      </c>
      <c r="G192" s="178">
        <f t="shared" si="182"/>
        <v>75</v>
      </c>
      <c r="H192" s="458"/>
      <c r="I192" s="154">
        <f t="shared" si="199"/>
        <v>20</v>
      </c>
      <c r="J192" s="154">
        <f t="shared" si="199"/>
        <v>1435.2910610970405</v>
      </c>
      <c r="K192" s="155">
        <f t="shared" si="199"/>
        <v>71.76455305485203</v>
      </c>
      <c r="L192" s="449"/>
      <c r="M192" s="154">
        <f t="shared" si="184"/>
        <v>6</v>
      </c>
      <c r="N192" s="433"/>
      <c r="O192" s="433"/>
      <c r="P192" s="95">
        <v>20</v>
      </c>
      <c r="Q192" s="178">
        <v>1433.5570469798654</v>
      </c>
      <c r="R192" s="178">
        <f t="shared" si="185"/>
        <v>71.67785234899327</v>
      </c>
      <c r="S192" s="95">
        <f t="shared" si="186"/>
        <v>6</v>
      </c>
      <c r="T192" s="436"/>
      <c r="U192" s="95">
        <v>20</v>
      </c>
      <c r="V192" s="178">
        <v>1430.6756756756754</v>
      </c>
      <c r="W192" s="178">
        <f t="shared" si="187"/>
        <v>71.533783783783775</v>
      </c>
      <c r="X192" s="95">
        <f t="shared" si="188"/>
        <v>6</v>
      </c>
      <c r="Y192" s="436"/>
      <c r="Z192" s="95">
        <v>20</v>
      </c>
      <c r="AA192" s="178">
        <v>1435.4198473282443</v>
      </c>
      <c r="AB192" s="178">
        <f t="shared" si="189"/>
        <v>71.770992366412216</v>
      </c>
      <c r="AC192" s="95">
        <f t="shared" si="190"/>
        <v>6</v>
      </c>
      <c r="AD192" s="436"/>
      <c r="AE192" s="95">
        <v>20</v>
      </c>
      <c r="AF192" s="178">
        <v>1431.4285714285718</v>
      </c>
      <c r="AG192" s="178">
        <f t="shared" si="191"/>
        <v>71.571428571428584</v>
      </c>
      <c r="AH192" s="95">
        <f t="shared" si="192"/>
        <v>6</v>
      </c>
      <c r="AI192" s="436"/>
      <c r="AJ192" s="95">
        <v>20</v>
      </c>
      <c r="AK192" s="178">
        <v>1438.2000000000003</v>
      </c>
      <c r="AL192" s="178">
        <f t="shared" si="193"/>
        <v>71.910000000000011</v>
      </c>
      <c r="AM192" s="95">
        <f t="shared" si="194"/>
        <v>6</v>
      </c>
      <c r="AN192" s="436"/>
      <c r="AO192" s="95">
        <v>20</v>
      </c>
      <c r="AP192" s="178">
        <v>1438.1818181818185</v>
      </c>
      <c r="AQ192" s="178">
        <f t="shared" si="195"/>
        <v>71.909090909090921</v>
      </c>
      <c r="AR192" s="95">
        <f t="shared" si="196"/>
        <v>6</v>
      </c>
      <c r="AS192" s="436"/>
      <c r="AT192" s="95">
        <v>20</v>
      </c>
      <c r="AU192" s="178">
        <v>1439.5744680851067</v>
      </c>
      <c r="AV192" s="178">
        <f t="shared" si="197"/>
        <v>71.978723404255334</v>
      </c>
      <c r="AW192" s="95">
        <f t="shared" si="198"/>
        <v>6</v>
      </c>
      <c r="AX192" s="436"/>
    </row>
    <row r="193" spans="2:50" hidden="1">
      <c r="B193" s="435"/>
      <c r="C193" s="95">
        <v>7</v>
      </c>
      <c r="D193" s="95"/>
      <c r="E193" s="95"/>
      <c r="F193" s="95"/>
      <c r="G193" s="95"/>
      <c r="H193" s="458"/>
      <c r="I193" s="154" t="str">
        <f t="shared" si="199"/>
        <v/>
      </c>
      <c r="J193" s="154" t="str">
        <f t="shared" si="199"/>
        <v/>
      </c>
      <c r="K193" s="155" t="str">
        <f t="shared" si="199"/>
        <v/>
      </c>
      <c r="L193" s="449"/>
      <c r="M193" s="154" t="str">
        <f t="shared" si="184"/>
        <v/>
      </c>
      <c r="N193" s="433"/>
      <c r="O193" s="433"/>
      <c r="P193" s="95"/>
      <c r="Q193" s="178"/>
      <c r="R193" s="178" t="str">
        <f t="shared" si="185"/>
        <v/>
      </c>
      <c r="S193" s="95" t="str">
        <f t="shared" si="186"/>
        <v/>
      </c>
      <c r="T193" s="436"/>
      <c r="U193" s="95"/>
      <c r="V193" s="178"/>
      <c r="W193" s="178" t="str">
        <f t="shared" si="187"/>
        <v/>
      </c>
      <c r="X193" s="95" t="str">
        <f t="shared" si="188"/>
        <v/>
      </c>
      <c r="Y193" s="436"/>
      <c r="Z193" s="95"/>
      <c r="AA193" s="178"/>
      <c r="AB193" s="178" t="str">
        <f t="shared" si="189"/>
        <v/>
      </c>
      <c r="AC193" s="95" t="str">
        <f t="shared" si="190"/>
        <v/>
      </c>
      <c r="AD193" s="436"/>
      <c r="AE193" s="95"/>
      <c r="AF193" s="178"/>
      <c r="AG193" s="178" t="str">
        <f t="shared" si="191"/>
        <v/>
      </c>
      <c r="AH193" s="95" t="str">
        <f t="shared" si="192"/>
        <v/>
      </c>
      <c r="AI193" s="436"/>
      <c r="AJ193" s="95"/>
      <c r="AK193" s="178"/>
      <c r="AL193" s="178" t="str">
        <f t="shared" si="193"/>
        <v/>
      </c>
      <c r="AM193" s="95" t="str">
        <f t="shared" si="194"/>
        <v/>
      </c>
      <c r="AN193" s="436"/>
      <c r="AO193" s="95"/>
      <c r="AP193" s="178"/>
      <c r="AQ193" s="178" t="str">
        <f t="shared" si="195"/>
        <v/>
      </c>
      <c r="AR193" s="95" t="str">
        <f t="shared" si="196"/>
        <v/>
      </c>
      <c r="AS193" s="436"/>
      <c r="AT193" s="95"/>
      <c r="AU193" s="178"/>
      <c r="AV193" s="178" t="str">
        <f t="shared" si="197"/>
        <v/>
      </c>
      <c r="AW193" s="95" t="str">
        <f t="shared" si="198"/>
        <v/>
      </c>
      <c r="AX193" s="436"/>
    </row>
    <row r="194" spans="2:50" hidden="1">
      <c r="B194" s="435"/>
      <c r="C194" s="95">
        <v>8</v>
      </c>
      <c r="D194" s="95"/>
      <c r="E194" s="95"/>
      <c r="F194" s="95"/>
      <c r="G194" s="95"/>
      <c r="H194" s="458"/>
      <c r="I194" s="154" t="str">
        <f t="shared" si="199"/>
        <v/>
      </c>
      <c r="J194" s="154" t="str">
        <f t="shared" si="199"/>
        <v/>
      </c>
      <c r="K194" s="155" t="str">
        <f t="shared" si="199"/>
        <v/>
      </c>
      <c r="L194" s="449"/>
      <c r="M194" s="154" t="str">
        <f t="shared" si="184"/>
        <v/>
      </c>
      <c r="N194" s="433"/>
      <c r="O194" s="433"/>
      <c r="P194" s="95"/>
      <c r="Q194" s="178"/>
      <c r="R194" s="178" t="str">
        <f t="shared" si="185"/>
        <v/>
      </c>
      <c r="S194" s="95" t="str">
        <f t="shared" si="186"/>
        <v/>
      </c>
      <c r="T194" s="436"/>
      <c r="U194" s="95"/>
      <c r="V194" s="178"/>
      <c r="W194" s="178" t="str">
        <f t="shared" si="187"/>
        <v/>
      </c>
      <c r="X194" s="95" t="str">
        <f t="shared" si="188"/>
        <v/>
      </c>
      <c r="Y194" s="436"/>
      <c r="Z194" s="95"/>
      <c r="AA194" s="178"/>
      <c r="AB194" s="178" t="str">
        <f t="shared" si="189"/>
        <v/>
      </c>
      <c r="AC194" s="95" t="str">
        <f t="shared" si="190"/>
        <v/>
      </c>
      <c r="AD194" s="436"/>
      <c r="AE194" s="95"/>
      <c r="AF194" s="178"/>
      <c r="AG194" s="178" t="str">
        <f t="shared" si="191"/>
        <v/>
      </c>
      <c r="AH194" s="95" t="str">
        <f t="shared" si="192"/>
        <v/>
      </c>
      <c r="AI194" s="436"/>
      <c r="AJ194" s="95"/>
      <c r="AK194" s="178"/>
      <c r="AL194" s="178" t="str">
        <f t="shared" si="193"/>
        <v/>
      </c>
      <c r="AM194" s="95" t="str">
        <f t="shared" si="194"/>
        <v/>
      </c>
      <c r="AN194" s="436"/>
      <c r="AO194" s="95"/>
      <c r="AP194" s="178"/>
      <c r="AQ194" s="178" t="str">
        <f t="shared" si="195"/>
        <v/>
      </c>
      <c r="AR194" s="95" t="str">
        <f t="shared" si="196"/>
        <v/>
      </c>
      <c r="AS194" s="436"/>
      <c r="AT194" s="95"/>
      <c r="AU194" s="178"/>
      <c r="AV194" s="178" t="str">
        <f t="shared" si="197"/>
        <v/>
      </c>
      <c r="AW194" s="95" t="str">
        <f t="shared" si="198"/>
        <v/>
      </c>
      <c r="AX194" s="436"/>
    </row>
    <row r="195" spans="2:50" hidden="1">
      <c r="B195" s="435"/>
      <c r="C195" s="95">
        <v>9</v>
      </c>
      <c r="D195" s="95"/>
      <c r="E195" s="95"/>
      <c r="F195" s="95"/>
      <c r="G195" s="95"/>
      <c r="H195" s="458"/>
      <c r="I195" s="154" t="str">
        <f t="shared" si="199"/>
        <v/>
      </c>
      <c r="J195" s="154" t="str">
        <f t="shared" si="199"/>
        <v/>
      </c>
      <c r="K195" s="155" t="str">
        <f t="shared" si="199"/>
        <v/>
      </c>
      <c r="L195" s="449"/>
      <c r="M195" s="154" t="str">
        <f t="shared" si="184"/>
        <v/>
      </c>
      <c r="N195" s="433"/>
      <c r="O195" s="433"/>
      <c r="P195" s="95"/>
      <c r="Q195" s="178"/>
      <c r="R195" s="178" t="str">
        <f t="shared" si="185"/>
        <v/>
      </c>
      <c r="S195" s="95" t="str">
        <f t="shared" si="186"/>
        <v/>
      </c>
      <c r="T195" s="436"/>
      <c r="U195" s="95"/>
      <c r="V195" s="178"/>
      <c r="W195" s="178" t="str">
        <f t="shared" si="187"/>
        <v/>
      </c>
      <c r="X195" s="95" t="str">
        <f t="shared" si="188"/>
        <v/>
      </c>
      <c r="Y195" s="436"/>
      <c r="Z195" s="95"/>
      <c r="AA195" s="178"/>
      <c r="AB195" s="178" t="str">
        <f t="shared" si="189"/>
        <v/>
      </c>
      <c r="AC195" s="95" t="str">
        <f t="shared" si="190"/>
        <v/>
      </c>
      <c r="AD195" s="436"/>
      <c r="AE195" s="95"/>
      <c r="AF195" s="178"/>
      <c r="AG195" s="178" t="str">
        <f t="shared" si="191"/>
        <v/>
      </c>
      <c r="AH195" s="95" t="str">
        <f t="shared" si="192"/>
        <v/>
      </c>
      <c r="AI195" s="436"/>
      <c r="AJ195" s="95"/>
      <c r="AK195" s="178"/>
      <c r="AL195" s="178" t="str">
        <f t="shared" si="193"/>
        <v/>
      </c>
      <c r="AM195" s="95" t="str">
        <f t="shared" si="194"/>
        <v/>
      </c>
      <c r="AN195" s="436"/>
      <c r="AO195" s="95"/>
      <c r="AP195" s="178"/>
      <c r="AQ195" s="178" t="str">
        <f t="shared" si="195"/>
        <v/>
      </c>
      <c r="AR195" s="95" t="str">
        <f t="shared" si="196"/>
        <v/>
      </c>
      <c r="AS195" s="436"/>
      <c r="AT195" s="95"/>
      <c r="AU195" s="178"/>
      <c r="AV195" s="178" t="str">
        <f t="shared" si="197"/>
        <v/>
      </c>
      <c r="AW195" s="95" t="str">
        <f t="shared" si="198"/>
        <v/>
      </c>
      <c r="AX195" s="436"/>
    </row>
    <row r="196" spans="2:50" hidden="1">
      <c r="B196" s="435"/>
      <c r="C196" s="95">
        <v>10</v>
      </c>
      <c r="D196" s="95"/>
      <c r="E196" s="95"/>
      <c r="F196" s="95"/>
      <c r="G196" s="95"/>
      <c r="H196" s="458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49"/>
      <c r="M196" s="154" t="str">
        <f t="shared" si="184"/>
        <v/>
      </c>
      <c r="N196" s="433"/>
      <c r="O196" s="433"/>
      <c r="P196" s="95"/>
      <c r="Q196" s="178"/>
      <c r="R196" s="178" t="str">
        <f t="shared" si="185"/>
        <v/>
      </c>
      <c r="S196" s="95" t="str">
        <f t="shared" si="186"/>
        <v/>
      </c>
      <c r="T196" s="436"/>
      <c r="U196" s="95"/>
      <c r="V196" s="178"/>
      <c r="W196" s="178" t="str">
        <f t="shared" si="187"/>
        <v/>
      </c>
      <c r="X196" s="95" t="str">
        <f t="shared" si="188"/>
        <v/>
      </c>
      <c r="Y196" s="436"/>
      <c r="Z196" s="95"/>
      <c r="AA196" s="178"/>
      <c r="AB196" s="178" t="str">
        <f t="shared" si="189"/>
        <v/>
      </c>
      <c r="AC196" s="95" t="str">
        <f t="shared" si="190"/>
        <v/>
      </c>
      <c r="AD196" s="436"/>
      <c r="AE196" s="95"/>
      <c r="AF196" s="178"/>
      <c r="AG196" s="178" t="str">
        <f t="shared" si="191"/>
        <v/>
      </c>
      <c r="AH196" s="95" t="str">
        <f t="shared" si="192"/>
        <v/>
      </c>
      <c r="AI196" s="436"/>
      <c r="AJ196" s="95"/>
      <c r="AK196" s="178"/>
      <c r="AL196" s="178" t="str">
        <f t="shared" si="193"/>
        <v/>
      </c>
      <c r="AM196" s="95" t="str">
        <f t="shared" si="194"/>
        <v/>
      </c>
      <c r="AN196" s="436"/>
      <c r="AO196" s="95"/>
      <c r="AP196" s="178"/>
      <c r="AQ196" s="178" t="str">
        <f t="shared" si="195"/>
        <v/>
      </c>
      <c r="AR196" s="95" t="str">
        <f t="shared" si="196"/>
        <v/>
      </c>
      <c r="AS196" s="436"/>
      <c r="AT196" s="95"/>
      <c r="AU196" s="178"/>
      <c r="AV196" s="178" t="str">
        <f t="shared" si="197"/>
        <v/>
      </c>
      <c r="AW196" s="95" t="str">
        <f t="shared" si="198"/>
        <v/>
      </c>
      <c r="AX196" s="436"/>
    </row>
    <row r="197" spans="2:50" hidden="1">
      <c r="B197" s="435"/>
      <c r="C197" s="95">
        <v>11</v>
      </c>
      <c r="D197" s="95"/>
      <c r="E197" s="95"/>
      <c r="F197" s="95"/>
      <c r="G197" s="95"/>
      <c r="H197" s="458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49"/>
      <c r="M197" s="154" t="str">
        <f t="shared" si="184"/>
        <v/>
      </c>
      <c r="N197" s="433"/>
      <c r="O197" s="433"/>
      <c r="P197" s="95"/>
      <c r="Q197" s="178"/>
      <c r="R197" s="178" t="str">
        <f t="shared" si="185"/>
        <v/>
      </c>
      <c r="S197" s="95" t="str">
        <f t="shared" si="186"/>
        <v/>
      </c>
      <c r="T197" s="436"/>
      <c r="U197" s="95"/>
      <c r="V197" s="178"/>
      <c r="W197" s="178" t="str">
        <f t="shared" si="187"/>
        <v/>
      </c>
      <c r="X197" s="95" t="str">
        <f t="shared" si="188"/>
        <v/>
      </c>
      <c r="Y197" s="436"/>
      <c r="Z197" s="95"/>
      <c r="AA197" s="178"/>
      <c r="AB197" s="178" t="str">
        <f t="shared" si="189"/>
        <v/>
      </c>
      <c r="AC197" s="95" t="str">
        <f t="shared" si="190"/>
        <v/>
      </c>
      <c r="AD197" s="436"/>
      <c r="AE197" s="95"/>
      <c r="AF197" s="178"/>
      <c r="AG197" s="178" t="str">
        <f t="shared" si="191"/>
        <v/>
      </c>
      <c r="AH197" s="95" t="str">
        <f t="shared" si="192"/>
        <v/>
      </c>
      <c r="AI197" s="436"/>
      <c r="AJ197" s="95"/>
      <c r="AK197" s="178"/>
      <c r="AL197" s="178" t="str">
        <f t="shared" si="193"/>
        <v/>
      </c>
      <c r="AM197" s="95" t="str">
        <f t="shared" si="194"/>
        <v/>
      </c>
      <c r="AN197" s="436"/>
      <c r="AO197" s="95"/>
      <c r="AP197" s="178"/>
      <c r="AQ197" s="178" t="str">
        <f t="shared" si="195"/>
        <v/>
      </c>
      <c r="AR197" s="95" t="str">
        <f t="shared" si="196"/>
        <v/>
      </c>
      <c r="AS197" s="436"/>
      <c r="AT197" s="95"/>
      <c r="AU197" s="178"/>
      <c r="AV197" s="178" t="str">
        <f t="shared" si="197"/>
        <v/>
      </c>
      <c r="AW197" s="95" t="str">
        <f t="shared" si="198"/>
        <v/>
      </c>
      <c r="AX197" s="436"/>
    </row>
    <row r="198" spans="2:50" hidden="1">
      <c r="B198" s="435"/>
      <c r="C198" s="95">
        <v>12</v>
      </c>
      <c r="D198" s="95"/>
      <c r="E198" s="95"/>
      <c r="F198" s="95"/>
      <c r="G198" s="95"/>
      <c r="H198" s="458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49"/>
      <c r="M198" s="154" t="str">
        <f t="shared" si="184"/>
        <v/>
      </c>
      <c r="N198" s="433"/>
      <c r="O198" s="433"/>
      <c r="P198" s="95"/>
      <c r="Q198" s="178"/>
      <c r="R198" s="178" t="str">
        <f t="shared" si="185"/>
        <v/>
      </c>
      <c r="S198" s="95" t="str">
        <f t="shared" si="186"/>
        <v/>
      </c>
      <c r="T198" s="436"/>
      <c r="U198" s="95"/>
      <c r="V198" s="178"/>
      <c r="W198" s="178" t="str">
        <f t="shared" si="187"/>
        <v/>
      </c>
      <c r="X198" s="95" t="str">
        <f t="shared" si="188"/>
        <v/>
      </c>
      <c r="Y198" s="436"/>
      <c r="Z198" s="95"/>
      <c r="AA198" s="178"/>
      <c r="AB198" s="178" t="str">
        <f t="shared" si="189"/>
        <v/>
      </c>
      <c r="AC198" s="95" t="str">
        <f t="shared" si="190"/>
        <v/>
      </c>
      <c r="AD198" s="436"/>
      <c r="AE198" s="95"/>
      <c r="AF198" s="178"/>
      <c r="AG198" s="178" t="str">
        <f t="shared" si="191"/>
        <v/>
      </c>
      <c r="AH198" s="95" t="str">
        <f t="shared" si="192"/>
        <v/>
      </c>
      <c r="AI198" s="436"/>
      <c r="AJ198" s="95"/>
      <c r="AK198" s="178"/>
      <c r="AL198" s="178" t="str">
        <f t="shared" si="193"/>
        <v/>
      </c>
      <c r="AM198" s="95" t="str">
        <f t="shared" si="194"/>
        <v/>
      </c>
      <c r="AN198" s="436"/>
      <c r="AO198" s="95"/>
      <c r="AP198" s="178"/>
      <c r="AQ198" s="178" t="str">
        <f t="shared" si="195"/>
        <v/>
      </c>
      <c r="AR198" s="95" t="str">
        <f t="shared" si="196"/>
        <v/>
      </c>
      <c r="AS198" s="436"/>
      <c r="AT198" s="95"/>
      <c r="AU198" s="178"/>
      <c r="AV198" s="178" t="str">
        <f t="shared" si="197"/>
        <v/>
      </c>
      <c r="AW198" s="95" t="str">
        <f t="shared" si="198"/>
        <v/>
      </c>
      <c r="AX198" s="436"/>
    </row>
    <row r="199" spans="2:50" hidden="1">
      <c r="B199" s="435"/>
      <c r="C199" s="95">
        <v>13</v>
      </c>
      <c r="D199" s="95"/>
      <c r="E199" s="95"/>
      <c r="F199" s="95"/>
      <c r="G199" s="95"/>
      <c r="H199" s="458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49"/>
      <c r="M199" s="154" t="str">
        <f t="shared" si="184"/>
        <v/>
      </c>
      <c r="N199" s="433"/>
      <c r="O199" s="433"/>
      <c r="P199" s="95"/>
      <c r="Q199" s="178"/>
      <c r="R199" s="178" t="str">
        <f t="shared" si="185"/>
        <v/>
      </c>
      <c r="S199" s="95" t="str">
        <f t="shared" si="186"/>
        <v/>
      </c>
      <c r="T199" s="436"/>
      <c r="U199" s="95"/>
      <c r="V199" s="178"/>
      <c r="W199" s="178" t="str">
        <f t="shared" si="187"/>
        <v/>
      </c>
      <c r="X199" s="95" t="str">
        <f t="shared" si="188"/>
        <v/>
      </c>
      <c r="Y199" s="436"/>
      <c r="Z199" s="95"/>
      <c r="AA199" s="178"/>
      <c r="AB199" s="178" t="str">
        <f t="shared" si="189"/>
        <v/>
      </c>
      <c r="AC199" s="95" t="str">
        <f t="shared" si="190"/>
        <v/>
      </c>
      <c r="AD199" s="436"/>
      <c r="AE199" s="95"/>
      <c r="AF199" s="178"/>
      <c r="AG199" s="178" t="str">
        <f t="shared" si="191"/>
        <v/>
      </c>
      <c r="AH199" s="95" t="str">
        <f t="shared" si="192"/>
        <v/>
      </c>
      <c r="AI199" s="436"/>
      <c r="AJ199" s="95"/>
      <c r="AK199" s="178"/>
      <c r="AL199" s="178" t="str">
        <f t="shared" si="193"/>
        <v/>
      </c>
      <c r="AM199" s="95" t="str">
        <f t="shared" si="194"/>
        <v/>
      </c>
      <c r="AN199" s="436"/>
      <c r="AO199" s="95"/>
      <c r="AP199" s="178"/>
      <c r="AQ199" s="178" t="str">
        <f t="shared" si="195"/>
        <v/>
      </c>
      <c r="AR199" s="95" t="str">
        <f t="shared" si="196"/>
        <v/>
      </c>
      <c r="AS199" s="436"/>
      <c r="AT199" s="95"/>
      <c r="AU199" s="178"/>
      <c r="AV199" s="178" t="str">
        <f t="shared" si="197"/>
        <v/>
      </c>
      <c r="AW199" s="95" t="str">
        <f t="shared" si="198"/>
        <v/>
      </c>
      <c r="AX199" s="436"/>
    </row>
    <row r="200" spans="2:50" hidden="1">
      <c r="B200" s="435"/>
      <c r="C200" s="95">
        <v>14</v>
      </c>
      <c r="D200" s="95"/>
      <c r="E200" s="95"/>
      <c r="F200" s="95"/>
      <c r="G200" s="95"/>
      <c r="H200" s="458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49"/>
      <c r="M200" s="154" t="str">
        <f t="shared" si="184"/>
        <v/>
      </c>
      <c r="N200" s="433"/>
      <c r="O200" s="433"/>
      <c r="P200" s="95"/>
      <c r="Q200" s="178"/>
      <c r="R200" s="178" t="str">
        <f t="shared" si="185"/>
        <v/>
      </c>
      <c r="S200" s="95" t="str">
        <f t="shared" si="186"/>
        <v/>
      </c>
      <c r="T200" s="436"/>
      <c r="U200" s="95"/>
      <c r="V200" s="178"/>
      <c r="W200" s="178" t="str">
        <f t="shared" si="187"/>
        <v/>
      </c>
      <c r="X200" s="95" t="str">
        <f t="shared" si="188"/>
        <v/>
      </c>
      <c r="Y200" s="436"/>
      <c r="Z200" s="95"/>
      <c r="AA200" s="178"/>
      <c r="AB200" s="178" t="str">
        <f t="shared" si="189"/>
        <v/>
      </c>
      <c r="AC200" s="95" t="str">
        <f t="shared" si="190"/>
        <v/>
      </c>
      <c r="AD200" s="436"/>
      <c r="AE200" s="95"/>
      <c r="AF200" s="178"/>
      <c r="AG200" s="178" t="str">
        <f t="shared" si="191"/>
        <v/>
      </c>
      <c r="AH200" s="95" t="str">
        <f t="shared" si="192"/>
        <v/>
      </c>
      <c r="AI200" s="436"/>
      <c r="AJ200" s="95"/>
      <c r="AK200" s="178"/>
      <c r="AL200" s="178" t="str">
        <f t="shared" si="193"/>
        <v/>
      </c>
      <c r="AM200" s="95" t="str">
        <f t="shared" si="194"/>
        <v/>
      </c>
      <c r="AN200" s="436"/>
      <c r="AO200" s="95"/>
      <c r="AP200" s="178"/>
      <c r="AQ200" s="178" t="str">
        <f t="shared" si="195"/>
        <v/>
      </c>
      <c r="AR200" s="95" t="str">
        <f t="shared" si="196"/>
        <v/>
      </c>
      <c r="AS200" s="436"/>
      <c r="AT200" s="95"/>
      <c r="AU200" s="178"/>
      <c r="AV200" s="178" t="str">
        <f t="shared" si="197"/>
        <v/>
      </c>
      <c r="AW200" s="95" t="str">
        <f t="shared" si="198"/>
        <v/>
      </c>
      <c r="AX200" s="436"/>
    </row>
    <row r="201" spans="2:50" hidden="1">
      <c r="B201" s="435"/>
      <c r="C201" s="95">
        <v>15</v>
      </c>
      <c r="D201" s="95"/>
      <c r="E201" s="95"/>
      <c r="F201" s="95"/>
      <c r="G201" s="95"/>
      <c r="H201" s="459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49"/>
      <c r="M201" s="154" t="str">
        <f t="shared" si="184"/>
        <v/>
      </c>
      <c r="N201" s="433"/>
      <c r="O201" s="433"/>
      <c r="P201" s="95"/>
      <c r="Q201" s="178"/>
      <c r="R201" s="178" t="str">
        <f t="shared" si="185"/>
        <v/>
      </c>
      <c r="S201" s="95" t="str">
        <f t="shared" si="186"/>
        <v/>
      </c>
      <c r="T201" s="436"/>
      <c r="U201" s="95"/>
      <c r="V201" s="178"/>
      <c r="W201" s="178" t="str">
        <f t="shared" si="187"/>
        <v/>
      </c>
      <c r="X201" s="95" t="str">
        <f t="shared" si="188"/>
        <v/>
      </c>
      <c r="Y201" s="436"/>
      <c r="Z201" s="95"/>
      <c r="AA201" s="178"/>
      <c r="AB201" s="178" t="str">
        <f t="shared" si="189"/>
        <v/>
      </c>
      <c r="AC201" s="95" t="str">
        <f t="shared" si="190"/>
        <v/>
      </c>
      <c r="AD201" s="436"/>
      <c r="AE201" s="95"/>
      <c r="AF201" s="178"/>
      <c r="AG201" s="178" t="str">
        <f t="shared" si="191"/>
        <v/>
      </c>
      <c r="AH201" s="95" t="str">
        <f t="shared" si="192"/>
        <v/>
      </c>
      <c r="AI201" s="436"/>
      <c r="AJ201" s="95"/>
      <c r="AK201" s="178"/>
      <c r="AL201" s="178" t="str">
        <f t="shared" si="193"/>
        <v/>
      </c>
      <c r="AM201" s="95" t="str">
        <f t="shared" si="194"/>
        <v/>
      </c>
      <c r="AN201" s="436"/>
      <c r="AO201" s="95"/>
      <c r="AP201" s="178"/>
      <c r="AQ201" s="178" t="str">
        <f t="shared" si="195"/>
        <v/>
      </c>
      <c r="AR201" s="95" t="str">
        <f t="shared" si="196"/>
        <v/>
      </c>
      <c r="AS201" s="436"/>
      <c r="AT201" s="95"/>
      <c r="AU201" s="178"/>
      <c r="AV201" s="178" t="str">
        <f t="shared" si="197"/>
        <v/>
      </c>
      <c r="AW201" s="95" t="str">
        <f t="shared" si="198"/>
        <v/>
      </c>
      <c r="AX201" s="436"/>
    </row>
    <row r="202" spans="2:50" ht="15.75" hidden="1">
      <c r="B202" s="443" t="s">
        <v>167</v>
      </c>
      <c r="C202" s="444"/>
      <c r="D202" s="444"/>
      <c r="E202" s="444"/>
      <c r="F202" s="444"/>
      <c r="G202" s="444"/>
      <c r="H202" s="444"/>
      <c r="I202" s="151"/>
      <c r="J202" s="151"/>
      <c r="K202" s="151"/>
      <c r="L202" s="151"/>
      <c r="M202" s="151"/>
      <c r="N202" s="433" t="s">
        <v>159</v>
      </c>
      <c r="O202" s="446" t="s">
        <v>106</v>
      </c>
      <c r="P202" s="448">
        <f>AT182+1</f>
        <v>45937</v>
      </c>
      <c r="Q202" s="435"/>
      <c r="R202" s="435"/>
      <c r="S202" s="435"/>
      <c r="T202" s="435"/>
      <c r="U202" s="448">
        <f>P202+1</f>
        <v>45938</v>
      </c>
      <c r="V202" s="435"/>
      <c r="W202" s="435"/>
      <c r="X202" s="435"/>
      <c r="Y202" s="435"/>
      <c r="Z202" s="448">
        <f>U202+1</f>
        <v>45939</v>
      </c>
      <c r="AA202" s="435"/>
      <c r="AB202" s="435"/>
      <c r="AC202" s="435"/>
      <c r="AD202" s="435"/>
      <c r="AE202" s="448">
        <f>Z202+1</f>
        <v>45940</v>
      </c>
      <c r="AF202" s="435"/>
      <c r="AG202" s="435"/>
      <c r="AH202" s="435"/>
      <c r="AI202" s="435"/>
      <c r="AJ202" s="448">
        <f>AE202+1</f>
        <v>45941</v>
      </c>
      <c r="AK202" s="435"/>
      <c r="AL202" s="435"/>
      <c r="AM202" s="435"/>
      <c r="AN202" s="435"/>
      <c r="AO202" s="448">
        <f>AJ202+1</f>
        <v>45942</v>
      </c>
      <c r="AP202" s="435"/>
      <c r="AQ202" s="435"/>
      <c r="AR202" s="435"/>
      <c r="AS202" s="435"/>
      <c r="AT202" s="448">
        <f>AO202+1</f>
        <v>45943</v>
      </c>
      <c r="AU202" s="435"/>
      <c r="AV202" s="435"/>
      <c r="AW202" s="435"/>
      <c r="AX202" s="435"/>
    </row>
    <row r="203" spans="2:50" ht="15.75" hidden="1">
      <c r="B203" s="445"/>
      <c r="C203" s="445"/>
      <c r="D203" s="445"/>
      <c r="E203" s="445"/>
      <c r="F203" s="445"/>
      <c r="G203" s="445"/>
      <c r="H203" s="445"/>
      <c r="I203" s="151"/>
      <c r="J203" s="151"/>
      <c r="K203" s="151"/>
      <c r="L203" s="151"/>
      <c r="M203" s="151"/>
      <c r="N203" s="433"/>
      <c r="O203" s="447"/>
      <c r="P203" s="448" t="s">
        <v>120</v>
      </c>
      <c r="Q203" s="435"/>
      <c r="R203" s="435"/>
      <c r="S203" s="435"/>
      <c r="T203" s="435"/>
      <c r="U203" s="448" t="s">
        <v>114</v>
      </c>
      <c r="V203" s="435"/>
      <c r="W203" s="435"/>
      <c r="X203" s="435"/>
      <c r="Y203" s="435"/>
      <c r="Z203" s="448" t="s">
        <v>115</v>
      </c>
      <c r="AA203" s="435"/>
      <c r="AB203" s="435"/>
      <c r="AC203" s="435"/>
      <c r="AD203" s="435"/>
      <c r="AE203" s="448" t="s">
        <v>116</v>
      </c>
      <c r="AF203" s="435"/>
      <c r="AG203" s="435"/>
      <c r="AH203" s="435"/>
      <c r="AI203" s="435"/>
      <c r="AJ203" s="448" t="s">
        <v>117</v>
      </c>
      <c r="AK203" s="435"/>
      <c r="AL203" s="435"/>
      <c r="AM203" s="435"/>
      <c r="AN203" s="435"/>
      <c r="AO203" s="448" t="s">
        <v>118</v>
      </c>
      <c r="AP203" s="435"/>
      <c r="AQ203" s="435"/>
      <c r="AR203" s="435"/>
      <c r="AS203" s="435"/>
      <c r="AT203" s="448" t="s">
        <v>119</v>
      </c>
      <c r="AU203" s="435"/>
      <c r="AV203" s="435"/>
      <c r="AW203" s="435"/>
      <c r="AX203" s="435"/>
    </row>
    <row r="204" spans="2:50" hidden="1">
      <c r="B204" s="433" t="s">
        <v>155</v>
      </c>
      <c r="C204" s="433" t="s">
        <v>147</v>
      </c>
      <c r="D204" s="433"/>
      <c r="E204" s="433" t="s">
        <v>149</v>
      </c>
      <c r="F204" s="433"/>
      <c r="G204" s="433"/>
      <c r="H204" s="440" t="s">
        <v>156</v>
      </c>
      <c r="I204" s="434" t="s">
        <v>225</v>
      </c>
      <c r="J204" s="434"/>
      <c r="K204" s="434"/>
      <c r="L204" s="434" t="s">
        <v>156</v>
      </c>
      <c r="M204" s="434" t="s">
        <v>168</v>
      </c>
      <c r="N204" s="433"/>
      <c r="O204" s="433" t="s">
        <v>158</v>
      </c>
      <c r="P204" s="430" t="s">
        <v>152</v>
      </c>
      <c r="Q204" s="431"/>
      <c r="R204" s="431"/>
      <c r="S204" s="432"/>
      <c r="T204" s="433" t="s">
        <v>156</v>
      </c>
      <c r="U204" s="430" t="s">
        <v>152</v>
      </c>
      <c r="V204" s="431"/>
      <c r="W204" s="431"/>
      <c r="X204" s="432"/>
      <c r="Y204" s="433" t="s">
        <v>156</v>
      </c>
      <c r="Z204" s="430" t="s">
        <v>152</v>
      </c>
      <c r="AA204" s="431"/>
      <c r="AB204" s="431"/>
      <c r="AC204" s="432"/>
      <c r="AD204" s="433" t="s">
        <v>156</v>
      </c>
      <c r="AE204" s="430" t="s">
        <v>152</v>
      </c>
      <c r="AF204" s="431"/>
      <c r="AG204" s="431"/>
      <c r="AH204" s="432"/>
      <c r="AI204" s="433" t="s">
        <v>156</v>
      </c>
      <c r="AJ204" s="430" t="s">
        <v>152</v>
      </c>
      <c r="AK204" s="431"/>
      <c r="AL204" s="431"/>
      <c r="AM204" s="432"/>
      <c r="AN204" s="433" t="s">
        <v>156</v>
      </c>
      <c r="AO204" s="430" t="s">
        <v>152</v>
      </c>
      <c r="AP204" s="431"/>
      <c r="AQ204" s="431"/>
      <c r="AR204" s="432"/>
      <c r="AS204" s="433" t="s">
        <v>156</v>
      </c>
      <c r="AT204" s="430" t="s">
        <v>152</v>
      </c>
      <c r="AU204" s="431"/>
      <c r="AV204" s="431"/>
      <c r="AW204" s="432"/>
      <c r="AX204" s="433" t="s">
        <v>156</v>
      </c>
    </row>
    <row r="205" spans="2:50" hidden="1">
      <c r="B205" s="433"/>
      <c r="C205" s="433"/>
      <c r="D205" s="433"/>
      <c r="E205" s="433" t="s">
        <v>148</v>
      </c>
      <c r="F205" s="433"/>
      <c r="G205" s="433"/>
      <c r="H205" s="441"/>
      <c r="I205" s="434" t="s">
        <v>148</v>
      </c>
      <c r="J205" s="434"/>
      <c r="K205" s="434"/>
      <c r="L205" s="434"/>
      <c r="M205" s="434"/>
      <c r="N205" s="433"/>
      <c r="O205" s="433"/>
      <c r="P205" s="430" t="s">
        <v>153</v>
      </c>
      <c r="Q205" s="431"/>
      <c r="R205" s="431"/>
      <c r="S205" s="432"/>
      <c r="T205" s="433"/>
      <c r="U205" s="430" t="s">
        <v>153</v>
      </c>
      <c r="V205" s="431"/>
      <c r="W205" s="431"/>
      <c r="X205" s="432"/>
      <c r="Y205" s="433"/>
      <c r="Z205" s="430" t="s">
        <v>153</v>
      </c>
      <c r="AA205" s="431"/>
      <c r="AB205" s="431"/>
      <c r="AC205" s="432"/>
      <c r="AD205" s="433"/>
      <c r="AE205" s="430" t="s">
        <v>153</v>
      </c>
      <c r="AF205" s="431"/>
      <c r="AG205" s="431"/>
      <c r="AH205" s="432"/>
      <c r="AI205" s="433"/>
      <c r="AJ205" s="430" t="s">
        <v>153</v>
      </c>
      <c r="AK205" s="431"/>
      <c r="AL205" s="431"/>
      <c r="AM205" s="432"/>
      <c r="AN205" s="433"/>
      <c r="AO205" s="430" t="s">
        <v>153</v>
      </c>
      <c r="AP205" s="431"/>
      <c r="AQ205" s="431"/>
      <c r="AR205" s="432"/>
      <c r="AS205" s="433"/>
      <c r="AT205" s="430" t="s">
        <v>153</v>
      </c>
      <c r="AU205" s="431"/>
      <c r="AV205" s="431"/>
      <c r="AW205" s="432"/>
      <c r="AX205" s="433"/>
    </row>
    <row r="206" spans="2:50" hidden="1">
      <c r="B206" s="433"/>
      <c r="C206" s="433"/>
      <c r="D206" s="433"/>
      <c r="E206" s="94" t="s">
        <v>150</v>
      </c>
      <c r="F206" s="94" t="s">
        <v>151</v>
      </c>
      <c r="G206" s="94" t="s">
        <v>154</v>
      </c>
      <c r="H206" s="442"/>
      <c r="I206" s="153" t="s">
        <v>150</v>
      </c>
      <c r="J206" s="153" t="s">
        <v>151</v>
      </c>
      <c r="K206" s="153" t="s">
        <v>154</v>
      </c>
      <c r="L206" s="434"/>
      <c r="M206" s="434"/>
      <c r="N206" s="433"/>
      <c r="O206" s="433"/>
      <c r="P206" s="94" t="s">
        <v>150</v>
      </c>
      <c r="Q206" s="94" t="s">
        <v>151</v>
      </c>
      <c r="R206" s="94" t="s">
        <v>154</v>
      </c>
      <c r="S206" s="94" t="s">
        <v>168</v>
      </c>
      <c r="T206" s="433"/>
      <c r="U206" s="94" t="s">
        <v>150</v>
      </c>
      <c r="V206" s="94" t="s">
        <v>151</v>
      </c>
      <c r="W206" s="94" t="s">
        <v>154</v>
      </c>
      <c r="X206" s="94" t="s">
        <v>168</v>
      </c>
      <c r="Y206" s="433"/>
      <c r="Z206" s="94" t="s">
        <v>150</v>
      </c>
      <c r="AA206" s="94" t="s">
        <v>151</v>
      </c>
      <c r="AB206" s="94" t="s">
        <v>154</v>
      </c>
      <c r="AC206" s="94" t="s">
        <v>168</v>
      </c>
      <c r="AD206" s="433"/>
      <c r="AE206" s="94" t="s">
        <v>150</v>
      </c>
      <c r="AF206" s="94" t="s">
        <v>151</v>
      </c>
      <c r="AG206" s="94" t="s">
        <v>154</v>
      </c>
      <c r="AH206" s="94" t="s">
        <v>168</v>
      </c>
      <c r="AI206" s="433"/>
      <c r="AJ206" s="94" t="s">
        <v>150</v>
      </c>
      <c r="AK206" s="94" t="s">
        <v>151</v>
      </c>
      <c r="AL206" s="94" t="s">
        <v>154</v>
      </c>
      <c r="AM206" s="94" t="s">
        <v>168</v>
      </c>
      <c r="AN206" s="433"/>
      <c r="AO206" s="94" t="s">
        <v>150</v>
      </c>
      <c r="AP206" s="94" t="s">
        <v>151</v>
      </c>
      <c r="AQ206" s="94" t="s">
        <v>154</v>
      </c>
      <c r="AR206" s="94" t="s">
        <v>168</v>
      </c>
      <c r="AS206" s="433"/>
      <c r="AT206" s="94" t="s">
        <v>150</v>
      </c>
      <c r="AU206" s="94" t="s">
        <v>151</v>
      </c>
      <c r="AV206" s="94" t="s">
        <v>154</v>
      </c>
      <c r="AW206" s="94" t="s">
        <v>168</v>
      </c>
      <c r="AX206" s="433"/>
    </row>
    <row r="207" spans="2:50" hidden="1">
      <c r="B207" s="435" t="s">
        <v>236</v>
      </c>
      <c r="C207" s="95">
        <f>C187</f>
        <v>1</v>
      </c>
      <c r="D207" s="95" t="s">
        <v>454</v>
      </c>
      <c r="E207" s="95">
        <v>19</v>
      </c>
      <c r="F207" s="95">
        <v>1500</v>
      </c>
      <c r="G207" s="178">
        <f t="shared" ref="G207:G212" si="200">F207/E207</f>
        <v>78.94736842105263</v>
      </c>
      <c r="H207" s="457">
        <f>AVERAGE(G207:G221)</f>
        <v>110.82946336429308</v>
      </c>
      <c r="I207" s="154">
        <f t="shared" ref="I207:I209" si="201">IFERROR(AVERAGE(P207,U207,Z207,AE207,AJ207,AO207,AT207),"")</f>
        <v>19</v>
      </c>
      <c r="J207" s="154">
        <f t="shared" ref="J207:J209" si="202">IFERROR(AVERAGE(Q207,V207,AA207,AF207,AK207,AP207,AU207),"")</f>
        <v>1430.9001916210186</v>
      </c>
      <c r="K207" s="155">
        <f t="shared" ref="K207:K209" si="203">IFERROR(AVERAGE(R207,W207,AB207,AG207,AL207,AQ207,AV207),"")</f>
        <v>75.310536401106248</v>
      </c>
      <c r="L207" s="449">
        <f>IFERROR(AVERAGE(K207:K221),"-")</f>
        <v>105.85411211955888</v>
      </c>
      <c r="M207" s="154">
        <f>IFERROR(RANK(K207, K$207:K$221),"")</f>
        <v>5</v>
      </c>
      <c r="N207" s="433"/>
      <c r="O207" s="433"/>
      <c r="P207" s="95">
        <v>19</v>
      </c>
      <c r="Q207" s="178">
        <v>1431.5942028985505</v>
      </c>
      <c r="R207" s="178">
        <f>IFERROR(Q207/P207,"")</f>
        <v>75.347063310450025</v>
      </c>
      <c r="S207" s="95">
        <f>IFERROR(RANK(R207, R$207:R$221),"")</f>
        <v>5</v>
      </c>
      <c r="T207" s="436">
        <f>AVERAGE(R207:R221)</f>
        <v>105.78916555577035</v>
      </c>
      <c r="U207" s="95">
        <v>19</v>
      </c>
      <c r="V207" s="178">
        <v>1430.3626943005181</v>
      </c>
      <c r="W207" s="178">
        <f>IFERROR(V207/U207,"")</f>
        <v>75.282247068448328</v>
      </c>
      <c r="X207" s="95">
        <f>IFERROR(RANK(W207, W$207:W$221),"")</f>
        <v>5</v>
      </c>
      <c r="Y207" s="436">
        <f>AVERAGE(W207:W221)</f>
        <v>105.88591637516787</v>
      </c>
      <c r="Z207" s="95">
        <v>19</v>
      </c>
      <c r="AA207" s="178">
        <v>1433.8064516129034</v>
      </c>
      <c r="AB207" s="178">
        <f>IFERROR(AA207/Z207,"")</f>
        <v>75.463497453310708</v>
      </c>
      <c r="AC207" s="95">
        <f>IFERROR(RANK(AB207, AB$207:AB$221),"")</f>
        <v>5</v>
      </c>
      <c r="AD207" s="436">
        <f>AVERAGE(AB207:AB221)</f>
        <v>106.1630347826503</v>
      </c>
      <c r="AE207" s="95">
        <v>19</v>
      </c>
      <c r="AF207" s="178">
        <v>1428.3221476510064</v>
      </c>
      <c r="AG207" s="178">
        <f>IFERROR(AF207/AE207,"")</f>
        <v>75.174849876368754</v>
      </c>
      <c r="AH207" s="95">
        <f>IFERROR(RANK(AG207, AG$207:AG$221),"")</f>
        <v>5</v>
      </c>
      <c r="AI207" s="436">
        <f>AVERAGE(AG207:AG221)</f>
        <v>105.55692474920022</v>
      </c>
      <c r="AJ207" s="95">
        <v>19</v>
      </c>
      <c r="AK207" s="178">
        <v>1431.3207547169811</v>
      </c>
      <c r="AL207" s="178">
        <f>IFERROR(AK207/AJ207,"")</f>
        <v>75.33267130089375</v>
      </c>
      <c r="AM207" s="95">
        <f>IFERROR(RANK(AL207, AL$207:AL$221),"")</f>
        <v>5</v>
      </c>
      <c r="AN207" s="436">
        <f>AVERAGE(AL207:AL221)</f>
        <v>105.98472904966216</v>
      </c>
      <c r="AO207" s="95">
        <v>19</v>
      </c>
      <c r="AP207" s="178">
        <v>1431.549295774648</v>
      </c>
      <c r="AQ207" s="178">
        <f>IFERROR(AP207/AO207,"")</f>
        <v>75.344699777613059</v>
      </c>
      <c r="AR207" s="95">
        <f>IFERROR(RANK(AQ207, AQ$207:AQ$221),"")</f>
        <v>5</v>
      </c>
      <c r="AS207" s="436">
        <f>AVERAGE(AQ207:AQ221)</f>
        <v>105.74820008208133</v>
      </c>
      <c r="AT207" s="95">
        <v>19</v>
      </c>
      <c r="AU207" s="178">
        <v>1429.3457943925234</v>
      </c>
      <c r="AV207" s="178">
        <f>IFERROR(AU207/AT207,"")</f>
        <v>75.228726020659124</v>
      </c>
      <c r="AW207" s="95">
        <f>IFERROR(RANK(AV207, AV$207:AV$221),"")</f>
        <v>5</v>
      </c>
      <c r="AX207" s="436">
        <f>AVERAGE(AV207:AV221)</f>
        <v>105.8508142423799</v>
      </c>
    </row>
    <row r="208" spans="2:50" hidden="1">
      <c r="B208" s="435"/>
      <c r="C208" s="95">
        <f t="shared" ref="C208:C221" si="204">C188</f>
        <v>2</v>
      </c>
      <c r="D208" s="95" t="s">
        <v>455</v>
      </c>
      <c r="E208" s="95">
        <v>17</v>
      </c>
      <c r="F208" s="95">
        <v>1500</v>
      </c>
      <c r="G208" s="178">
        <f t="shared" si="200"/>
        <v>88.235294117647058</v>
      </c>
      <c r="H208" s="458"/>
      <c r="I208" s="154">
        <f t="shared" si="201"/>
        <v>17</v>
      </c>
      <c r="J208" s="154">
        <f t="shared" si="202"/>
        <v>1429.9373682530681</v>
      </c>
      <c r="K208" s="155">
        <f t="shared" si="203"/>
        <v>84.113962838415787</v>
      </c>
      <c r="L208" s="449"/>
      <c r="M208" s="154">
        <f t="shared" ref="M208:M221" si="205">IFERROR(RANK(K208, K$207:K$221),"")</f>
        <v>4</v>
      </c>
      <c r="N208" s="433"/>
      <c r="O208" s="433"/>
      <c r="P208" s="95">
        <v>17</v>
      </c>
      <c r="Q208" s="178">
        <v>1431.7571884984029</v>
      </c>
      <c r="R208" s="178">
        <f t="shared" ref="R208:R221" si="206">IFERROR(Q208/P208,"")</f>
        <v>84.221011088141353</v>
      </c>
      <c r="S208" s="95">
        <f t="shared" ref="S208:S221" si="207">IFERROR(RANK(R208, R$207:R$221),"")</f>
        <v>4</v>
      </c>
      <c r="T208" s="436"/>
      <c r="U208" s="95">
        <v>17</v>
      </c>
      <c r="V208" s="178">
        <v>1429.3478260869565</v>
      </c>
      <c r="W208" s="178">
        <f t="shared" ref="W208:W221" si="208">IFERROR(V208/U208,"")</f>
        <v>84.079283887468023</v>
      </c>
      <c r="X208" s="95">
        <f t="shared" ref="X208:X221" si="209">IFERROR(RANK(W208, W$207:W$221),"")</f>
        <v>4</v>
      </c>
      <c r="Y208" s="436"/>
      <c r="Z208" s="95">
        <v>17</v>
      </c>
      <c r="AA208" s="178">
        <v>1430.5405405405404</v>
      </c>
      <c r="AB208" s="178">
        <f t="shared" ref="AB208:AB221" si="210">IFERROR(AA208/Z208,"")</f>
        <v>84.149443561208258</v>
      </c>
      <c r="AC208" s="95">
        <f t="shared" ref="AC208:AC221" si="211">IFERROR(RANK(AB208, AB$207:AB$221),"")</f>
        <v>4</v>
      </c>
      <c r="AD208" s="436"/>
      <c r="AE208" s="95">
        <v>17</v>
      </c>
      <c r="AF208" s="178">
        <v>1428.7850467289722</v>
      </c>
      <c r="AG208" s="178">
        <f t="shared" ref="AG208:AG221" si="212">IFERROR(AF208/AE208,"")</f>
        <v>84.046179219351302</v>
      </c>
      <c r="AH208" s="95">
        <f t="shared" ref="AH208:AH221" si="213">IFERROR(RANK(AG208, AG$207:AG$221),"")</f>
        <v>4</v>
      </c>
      <c r="AI208" s="436"/>
      <c r="AJ208" s="95">
        <v>17</v>
      </c>
      <c r="AK208" s="178">
        <v>1429.6261682242989</v>
      </c>
      <c r="AL208" s="178">
        <f t="shared" ref="AL208:AL221" si="214">IFERROR(AK208/AJ208,"")</f>
        <v>84.095656954370526</v>
      </c>
      <c r="AM208" s="95">
        <f t="shared" ref="AM208:AM221" si="215">IFERROR(RANK(AL208, AL$207:AL$221),"")</f>
        <v>4</v>
      </c>
      <c r="AN208" s="436"/>
      <c r="AO208" s="95">
        <v>17</v>
      </c>
      <c r="AP208" s="178">
        <v>1427.8125</v>
      </c>
      <c r="AQ208" s="178">
        <f t="shared" ref="AQ208:AQ221" si="216">IFERROR(AP208/AO208,"")</f>
        <v>83.98897058823529</v>
      </c>
      <c r="AR208" s="95">
        <f t="shared" ref="AR208:AR221" si="217">IFERROR(RANK(AQ208, AQ$207:AQ$221),"")</f>
        <v>4</v>
      </c>
      <c r="AS208" s="436"/>
      <c r="AT208" s="95">
        <v>17</v>
      </c>
      <c r="AU208" s="178">
        <v>1431.6923076923076</v>
      </c>
      <c r="AV208" s="178">
        <f t="shared" ref="AV208:AV221" si="218">IFERROR(AU208/AT208,"")</f>
        <v>84.217194570135746</v>
      </c>
      <c r="AW208" s="95">
        <f t="shared" ref="AW208:AW221" si="219">IFERROR(RANK(AV208, AV$207:AV$221),"")</f>
        <v>4</v>
      </c>
      <c r="AX208" s="436"/>
    </row>
    <row r="209" spans="2:50" hidden="1">
      <c r="B209" s="435"/>
      <c r="C209" s="95">
        <f t="shared" si="204"/>
        <v>3</v>
      </c>
      <c r="D209" s="95" t="s">
        <v>458</v>
      </c>
      <c r="E209" s="95">
        <v>17</v>
      </c>
      <c r="F209" s="95">
        <v>2000</v>
      </c>
      <c r="G209" s="178">
        <f t="shared" si="200"/>
        <v>117.64705882352941</v>
      </c>
      <c r="H209" s="458"/>
      <c r="I209" s="154">
        <f t="shared" si="201"/>
        <v>17</v>
      </c>
      <c r="J209" s="154">
        <f t="shared" si="202"/>
        <v>1913.0093281544116</v>
      </c>
      <c r="K209" s="155">
        <f t="shared" si="203"/>
        <v>112.52996047967129</v>
      </c>
      <c r="L209" s="449"/>
      <c r="M209" s="154">
        <f t="shared" si="205"/>
        <v>3</v>
      </c>
      <c r="N209" s="433"/>
      <c r="O209" s="433"/>
      <c r="P209" s="95">
        <v>17</v>
      </c>
      <c r="Q209" s="178">
        <v>1907.7551020408171</v>
      </c>
      <c r="R209" s="178">
        <f t="shared" si="206"/>
        <v>112.22088835534218</v>
      </c>
      <c r="S209" s="95">
        <f t="shared" si="207"/>
        <v>3</v>
      </c>
      <c r="T209" s="436"/>
      <c r="U209" s="95">
        <v>17</v>
      </c>
      <c r="V209" s="178">
        <v>1909.3333333333335</v>
      </c>
      <c r="W209" s="178">
        <f t="shared" si="208"/>
        <v>112.31372549019609</v>
      </c>
      <c r="X209" s="95">
        <f t="shared" si="209"/>
        <v>3</v>
      </c>
      <c r="Y209" s="436"/>
      <c r="Z209" s="95">
        <v>17</v>
      </c>
      <c r="AA209" s="178">
        <v>1923.5294117647061</v>
      </c>
      <c r="AB209" s="178">
        <f t="shared" si="210"/>
        <v>113.14878892733566</v>
      </c>
      <c r="AC209" s="95">
        <f t="shared" si="211"/>
        <v>2</v>
      </c>
      <c r="AD209" s="436"/>
      <c r="AE209" s="95">
        <v>17</v>
      </c>
      <c r="AF209" s="178">
        <v>1900.909090909091</v>
      </c>
      <c r="AG209" s="178">
        <f t="shared" si="212"/>
        <v>111.81818181818183</v>
      </c>
      <c r="AH209" s="95">
        <f t="shared" si="213"/>
        <v>3</v>
      </c>
      <c r="AI209" s="436"/>
      <c r="AJ209" s="95">
        <v>17</v>
      </c>
      <c r="AK209" s="178">
        <v>1918.3333333333337</v>
      </c>
      <c r="AL209" s="178">
        <f t="shared" si="214"/>
        <v>112.84313725490199</v>
      </c>
      <c r="AM209" s="95">
        <f t="shared" si="215"/>
        <v>3</v>
      </c>
      <c r="AN209" s="436"/>
      <c r="AO209" s="95">
        <v>17</v>
      </c>
      <c r="AP209" s="178">
        <v>1914.1176470588227</v>
      </c>
      <c r="AQ209" s="178">
        <f t="shared" si="216"/>
        <v>112.59515570934252</v>
      </c>
      <c r="AR209" s="95">
        <f t="shared" si="217"/>
        <v>2</v>
      </c>
      <c r="AS209" s="436"/>
      <c r="AT209" s="95">
        <v>17</v>
      </c>
      <c r="AU209" s="178">
        <v>1917.0873786407763</v>
      </c>
      <c r="AV209" s="178">
        <f t="shared" si="218"/>
        <v>112.76984580239861</v>
      </c>
      <c r="AW209" s="95">
        <f t="shared" si="219"/>
        <v>2</v>
      </c>
      <c r="AX209" s="436"/>
    </row>
    <row r="210" spans="2:50" hidden="1">
      <c r="B210" s="435"/>
      <c r="C210" s="95">
        <f t="shared" si="204"/>
        <v>4</v>
      </c>
      <c r="D210" s="95" t="s">
        <v>459</v>
      </c>
      <c r="E210" s="95">
        <v>17</v>
      </c>
      <c r="F210" s="95">
        <v>2000</v>
      </c>
      <c r="G210" s="178">
        <f t="shared" si="200"/>
        <v>117.64705882352941</v>
      </c>
      <c r="H210" s="458"/>
      <c r="I210" s="154">
        <f>IFERROR(AVERAGE(P210,U210,Z210,AE210,AJ210,AO210,AT210),"")</f>
        <v>17</v>
      </c>
      <c r="J210" s="154">
        <f>IFERROR(AVERAGE(Q210,V210,AA210,AF210,AK210,AP210,AU210),"")</f>
        <v>1915.4175232605505</v>
      </c>
      <c r="K210" s="155">
        <f>IFERROR(AVERAGE(R210,W210,AB210,AG210,AL210,AQ210,AV210),"")</f>
        <v>112.67161901532651</v>
      </c>
      <c r="L210" s="449"/>
      <c r="M210" s="154">
        <f t="shared" si="205"/>
        <v>2</v>
      </c>
      <c r="N210" s="433"/>
      <c r="O210" s="433"/>
      <c r="P210" s="95">
        <v>17</v>
      </c>
      <c r="Q210" s="178">
        <v>1917.0297029702963</v>
      </c>
      <c r="R210" s="178">
        <f t="shared" si="206"/>
        <v>112.76645311589978</v>
      </c>
      <c r="S210" s="95">
        <f t="shared" si="207"/>
        <v>2</v>
      </c>
      <c r="T210" s="436"/>
      <c r="U210" s="95">
        <v>17</v>
      </c>
      <c r="V210" s="178">
        <v>1916.8421052631581</v>
      </c>
      <c r="W210" s="178">
        <f t="shared" si="208"/>
        <v>112.75541795665636</v>
      </c>
      <c r="X210" s="95">
        <f t="shared" si="209"/>
        <v>2</v>
      </c>
      <c r="Y210" s="436"/>
      <c r="Z210" s="95">
        <v>17</v>
      </c>
      <c r="AA210" s="178">
        <v>1923.2876712328771</v>
      </c>
      <c r="AB210" s="178">
        <f t="shared" si="210"/>
        <v>113.13456889605159</v>
      </c>
      <c r="AC210" s="95">
        <f t="shared" si="211"/>
        <v>3</v>
      </c>
      <c r="AD210" s="436"/>
      <c r="AE210" s="95">
        <v>17</v>
      </c>
      <c r="AF210" s="178">
        <v>1904.166666666667</v>
      </c>
      <c r="AG210" s="178">
        <f t="shared" si="212"/>
        <v>112.00980392156865</v>
      </c>
      <c r="AH210" s="95">
        <f t="shared" si="213"/>
        <v>2</v>
      </c>
      <c r="AI210" s="436"/>
      <c r="AJ210" s="95">
        <v>17</v>
      </c>
      <c r="AK210" s="178">
        <v>1923.076923076924</v>
      </c>
      <c r="AL210" s="178">
        <f t="shared" si="214"/>
        <v>113.12217194570141</v>
      </c>
      <c r="AM210" s="95">
        <f t="shared" si="215"/>
        <v>2</v>
      </c>
      <c r="AN210" s="436"/>
      <c r="AO210" s="95">
        <v>17</v>
      </c>
      <c r="AP210" s="178">
        <v>1906.9811320754711</v>
      </c>
      <c r="AQ210" s="178">
        <f t="shared" si="216"/>
        <v>112.17536071032183</v>
      </c>
      <c r="AR210" s="95">
        <f t="shared" si="217"/>
        <v>3</v>
      </c>
      <c r="AS210" s="436"/>
      <c r="AT210" s="95">
        <v>17</v>
      </c>
      <c r="AU210" s="178">
        <v>1916.538461538461</v>
      </c>
      <c r="AV210" s="178">
        <f t="shared" si="218"/>
        <v>112.73755656108594</v>
      </c>
      <c r="AW210" s="95">
        <f t="shared" si="219"/>
        <v>3</v>
      </c>
      <c r="AX210" s="436"/>
    </row>
    <row r="211" spans="2:50" hidden="1">
      <c r="B211" s="435"/>
      <c r="C211" s="95">
        <f t="shared" si="204"/>
        <v>5</v>
      </c>
      <c r="D211" s="95" t="s">
        <v>427</v>
      </c>
      <c r="E211" s="95">
        <v>8</v>
      </c>
      <c r="F211" s="95">
        <v>1500</v>
      </c>
      <c r="G211" s="178">
        <f t="shared" si="200"/>
        <v>187.5</v>
      </c>
      <c r="H211" s="458"/>
      <c r="I211" s="154">
        <f t="shared" ref="I211:I221" si="220">IFERROR(AVERAGE(P211,U211,Z211,AE211,AJ211,AO211,AT211),"")</f>
        <v>8</v>
      </c>
      <c r="J211" s="154">
        <f t="shared" ref="J211:J221" si="221">IFERROR(AVERAGE(Q211,V211,AA211,AF211,AK211,AP211,AU211),"")</f>
        <v>1431.6098383847204</v>
      </c>
      <c r="K211" s="155">
        <f t="shared" ref="K211:K221" si="222">IFERROR(AVERAGE(R211,W211,AB211,AG211,AL211,AQ211,AV211),"")</f>
        <v>178.95122979809005</v>
      </c>
      <c r="L211" s="449"/>
      <c r="M211" s="154">
        <f t="shared" si="205"/>
        <v>1</v>
      </c>
      <c r="N211" s="433"/>
      <c r="O211" s="433"/>
      <c r="P211" s="95">
        <v>8</v>
      </c>
      <c r="Q211" s="178">
        <v>1429.4366197183101</v>
      </c>
      <c r="R211" s="178">
        <f t="shared" si="206"/>
        <v>178.67957746478876</v>
      </c>
      <c r="S211" s="95">
        <f t="shared" si="207"/>
        <v>1</v>
      </c>
      <c r="T211" s="436"/>
      <c r="U211" s="95">
        <v>8</v>
      </c>
      <c r="V211" s="178">
        <v>1432.4444444444437</v>
      </c>
      <c r="W211" s="178">
        <f t="shared" si="208"/>
        <v>179.05555555555546</v>
      </c>
      <c r="X211" s="95">
        <f t="shared" si="209"/>
        <v>1</v>
      </c>
      <c r="Y211" s="436"/>
      <c r="Z211" s="95">
        <v>8</v>
      </c>
      <c r="AA211" s="178">
        <v>1436.2831858407087</v>
      </c>
      <c r="AB211" s="178">
        <f t="shared" si="210"/>
        <v>179.53539823008859</v>
      </c>
      <c r="AC211" s="95">
        <f t="shared" si="211"/>
        <v>1</v>
      </c>
      <c r="AD211" s="436"/>
      <c r="AE211" s="95">
        <v>8</v>
      </c>
      <c r="AF211" s="178">
        <v>1430.5263157894742</v>
      </c>
      <c r="AG211" s="178">
        <f t="shared" si="212"/>
        <v>178.81578947368428</v>
      </c>
      <c r="AH211" s="95">
        <f t="shared" si="213"/>
        <v>1</v>
      </c>
      <c r="AI211" s="436"/>
      <c r="AJ211" s="95">
        <v>8</v>
      </c>
      <c r="AK211" s="178">
        <v>1433.1578947368425</v>
      </c>
      <c r="AL211" s="178">
        <f t="shared" si="214"/>
        <v>179.14473684210532</v>
      </c>
      <c r="AM211" s="95">
        <f t="shared" si="215"/>
        <v>1</v>
      </c>
      <c r="AN211" s="436"/>
      <c r="AO211" s="95">
        <v>8</v>
      </c>
      <c r="AP211" s="178">
        <v>1431.0204081632653</v>
      </c>
      <c r="AQ211" s="178">
        <f t="shared" si="216"/>
        <v>178.87755102040816</v>
      </c>
      <c r="AR211" s="95">
        <f t="shared" si="217"/>
        <v>1</v>
      </c>
      <c r="AS211" s="436"/>
      <c r="AT211" s="95">
        <v>8</v>
      </c>
      <c r="AU211" s="178">
        <v>1428.4</v>
      </c>
      <c r="AV211" s="178">
        <f t="shared" si="218"/>
        <v>178.55</v>
      </c>
      <c r="AW211" s="95">
        <f t="shared" si="219"/>
        <v>1</v>
      </c>
      <c r="AX211" s="436"/>
    </row>
    <row r="212" spans="2:50" hidden="1">
      <c r="B212" s="435"/>
      <c r="C212" s="95">
        <f t="shared" si="204"/>
        <v>6</v>
      </c>
      <c r="D212" s="95" t="s">
        <v>673</v>
      </c>
      <c r="E212" s="95">
        <v>20</v>
      </c>
      <c r="F212" s="95">
        <v>1500</v>
      </c>
      <c r="G212" s="178">
        <f t="shared" si="200"/>
        <v>75</v>
      </c>
      <c r="H212" s="458"/>
      <c r="I212" s="154">
        <f t="shared" si="220"/>
        <v>20</v>
      </c>
      <c r="J212" s="154">
        <f t="shared" si="221"/>
        <v>1430.9472836948676</v>
      </c>
      <c r="K212" s="155">
        <f t="shared" si="222"/>
        <v>71.547364184743373</v>
      </c>
      <c r="L212" s="449"/>
      <c r="M212" s="154">
        <f t="shared" si="205"/>
        <v>6</v>
      </c>
      <c r="N212" s="433"/>
      <c r="O212" s="433"/>
      <c r="P212" s="95">
        <v>20</v>
      </c>
      <c r="Q212" s="178">
        <v>1430</v>
      </c>
      <c r="R212" s="178">
        <f t="shared" si="206"/>
        <v>71.5</v>
      </c>
      <c r="S212" s="95">
        <f t="shared" si="207"/>
        <v>6</v>
      </c>
      <c r="T212" s="436"/>
      <c r="U212" s="95">
        <v>20</v>
      </c>
      <c r="V212" s="178">
        <v>1436.5853658536591</v>
      </c>
      <c r="W212" s="178">
        <f t="shared" si="208"/>
        <v>71.829268292682954</v>
      </c>
      <c r="X212" s="95">
        <f t="shared" si="209"/>
        <v>6</v>
      </c>
      <c r="Y212" s="436"/>
      <c r="Z212" s="95">
        <v>20</v>
      </c>
      <c r="AA212" s="178">
        <v>1430.93023255814</v>
      </c>
      <c r="AB212" s="178">
        <f t="shared" si="210"/>
        <v>71.546511627906995</v>
      </c>
      <c r="AC212" s="95">
        <f t="shared" si="211"/>
        <v>6</v>
      </c>
      <c r="AD212" s="436"/>
      <c r="AE212" s="95">
        <v>20</v>
      </c>
      <c r="AF212" s="178">
        <v>1429.5348837209308</v>
      </c>
      <c r="AG212" s="178">
        <f t="shared" si="212"/>
        <v>71.476744186046545</v>
      </c>
      <c r="AH212" s="95">
        <f t="shared" si="213"/>
        <v>6</v>
      </c>
      <c r="AI212" s="436"/>
      <c r="AJ212" s="95">
        <v>20</v>
      </c>
      <c r="AK212" s="178">
        <v>1427.3999999999999</v>
      </c>
      <c r="AL212" s="178">
        <f t="shared" si="214"/>
        <v>71.36999999999999</v>
      </c>
      <c r="AM212" s="95">
        <f t="shared" si="215"/>
        <v>6</v>
      </c>
      <c r="AN212" s="436"/>
      <c r="AO212" s="95">
        <v>20</v>
      </c>
      <c r="AP212" s="178">
        <v>1430.1492537313427</v>
      </c>
      <c r="AQ212" s="178">
        <f t="shared" si="216"/>
        <v>71.507462686567138</v>
      </c>
      <c r="AR212" s="95">
        <f t="shared" si="217"/>
        <v>6</v>
      </c>
      <c r="AS212" s="436"/>
      <c r="AT212" s="95">
        <v>20</v>
      </c>
      <c r="AU212" s="178">
        <v>1432.0312500000002</v>
      </c>
      <c r="AV212" s="178">
        <f t="shared" si="218"/>
        <v>71.601562500000014</v>
      </c>
      <c r="AW212" s="95">
        <f t="shared" si="219"/>
        <v>6</v>
      </c>
      <c r="AX212" s="436"/>
    </row>
    <row r="213" spans="2:50" hidden="1">
      <c r="B213" s="435"/>
      <c r="C213" s="95">
        <f t="shared" si="204"/>
        <v>7</v>
      </c>
      <c r="D213" s="95"/>
      <c r="E213" s="95"/>
      <c r="F213" s="95"/>
      <c r="G213" s="95"/>
      <c r="H213" s="458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49"/>
      <c r="M213" s="154" t="str">
        <f t="shared" si="205"/>
        <v/>
      </c>
      <c r="N213" s="433"/>
      <c r="O213" s="433"/>
      <c r="P213" s="95"/>
      <c r="Q213" s="178"/>
      <c r="R213" s="178" t="str">
        <f t="shared" si="206"/>
        <v/>
      </c>
      <c r="S213" s="95" t="str">
        <f t="shared" si="207"/>
        <v/>
      </c>
      <c r="T213" s="436"/>
      <c r="U213" s="95"/>
      <c r="V213" s="178"/>
      <c r="W213" s="178" t="str">
        <f t="shared" si="208"/>
        <v/>
      </c>
      <c r="X213" s="95" t="str">
        <f t="shared" si="209"/>
        <v/>
      </c>
      <c r="Y213" s="436"/>
      <c r="Z213" s="95"/>
      <c r="AA213" s="178"/>
      <c r="AB213" s="178" t="str">
        <f t="shared" si="210"/>
        <v/>
      </c>
      <c r="AC213" s="95" t="str">
        <f t="shared" si="211"/>
        <v/>
      </c>
      <c r="AD213" s="436"/>
      <c r="AE213" s="95"/>
      <c r="AF213" s="178"/>
      <c r="AG213" s="178" t="str">
        <f t="shared" si="212"/>
        <v/>
      </c>
      <c r="AH213" s="95" t="str">
        <f t="shared" si="213"/>
        <v/>
      </c>
      <c r="AI213" s="436"/>
      <c r="AJ213" s="95"/>
      <c r="AK213" s="178"/>
      <c r="AL213" s="178" t="str">
        <f t="shared" si="214"/>
        <v/>
      </c>
      <c r="AM213" s="95" t="str">
        <f t="shared" si="215"/>
        <v/>
      </c>
      <c r="AN213" s="436"/>
      <c r="AO213" s="95"/>
      <c r="AP213" s="178"/>
      <c r="AQ213" s="178" t="str">
        <f t="shared" si="216"/>
        <v/>
      </c>
      <c r="AR213" s="95" t="str">
        <f t="shared" si="217"/>
        <v/>
      </c>
      <c r="AS213" s="436"/>
      <c r="AT213" s="95"/>
      <c r="AU213" s="178"/>
      <c r="AV213" s="178" t="str">
        <f t="shared" si="218"/>
        <v/>
      </c>
      <c r="AW213" s="95" t="str">
        <f t="shared" si="219"/>
        <v/>
      </c>
      <c r="AX213" s="436"/>
    </row>
    <row r="214" spans="2:50" hidden="1">
      <c r="B214" s="435"/>
      <c r="C214" s="95">
        <f t="shared" si="204"/>
        <v>8</v>
      </c>
      <c r="D214" s="95"/>
      <c r="E214" s="95"/>
      <c r="F214" s="95"/>
      <c r="G214" s="95"/>
      <c r="H214" s="458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49"/>
      <c r="M214" s="154" t="str">
        <f t="shared" si="205"/>
        <v/>
      </c>
      <c r="N214" s="433"/>
      <c r="O214" s="433"/>
      <c r="P214" s="95"/>
      <c r="Q214" s="178"/>
      <c r="R214" s="178" t="str">
        <f t="shared" si="206"/>
        <v/>
      </c>
      <c r="S214" s="95" t="str">
        <f t="shared" si="207"/>
        <v/>
      </c>
      <c r="T214" s="436"/>
      <c r="U214" s="95"/>
      <c r="V214" s="178"/>
      <c r="W214" s="178" t="str">
        <f t="shared" si="208"/>
        <v/>
      </c>
      <c r="X214" s="95" t="str">
        <f t="shared" si="209"/>
        <v/>
      </c>
      <c r="Y214" s="436"/>
      <c r="Z214" s="95"/>
      <c r="AA214" s="178"/>
      <c r="AB214" s="178" t="str">
        <f t="shared" si="210"/>
        <v/>
      </c>
      <c r="AC214" s="95" t="str">
        <f t="shared" si="211"/>
        <v/>
      </c>
      <c r="AD214" s="436"/>
      <c r="AE214" s="95"/>
      <c r="AF214" s="178"/>
      <c r="AG214" s="178" t="str">
        <f t="shared" si="212"/>
        <v/>
      </c>
      <c r="AH214" s="95" t="str">
        <f t="shared" si="213"/>
        <v/>
      </c>
      <c r="AI214" s="436"/>
      <c r="AJ214" s="95"/>
      <c r="AK214" s="178"/>
      <c r="AL214" s="178" t="str">
        <f t="shared" si="214"/>
        <v/>
      </c>
      <c r="AM214" s="95" t="str">
        <f t="shared" si="215"/>
        <v/>
      </c>
      <c r="AN214" s="436"/>
      <c r="AO214" s="95"/>
      <c r="AP214" s="178"/>
      <c r="AQ214" s="178" t="str">
        <f t="shared" si="216"/>
        <v/>
      </c>
      <c r="AR214" s="95" t="str">
        <f t="shared" si="217"/>
        <v/>
      </c>
      <c r="AS214" s="436"/>
      <c r="AT214" s="95"/>
      <c r="AU214" s="178"/>
      <c r="AV214" s="178" t="str">
        <f t="shared" si="218"/>
        <v/>
      </c>
      <c r="AW214" s="95" t="str">
        <f t="shared" si="219"/>
        <v/>
      </c>
      <c r="AX214" s="436"/>
    </row>
    <row r="215" spans="2:50" hidden="1">
      <c r="B215" s="435"/>
      <c r="C215" s="95">
        <f t="shared" si="204"/>
        <v>9</v>
      </c>
      <c r="D215" s="95"/>
      <c r="E215" s="95"/>
      <c r="F215" s="95"/>
      <c r="G215" s="95"/>
      <c r="H215" s="458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49"/>
      <c r="M215" s="154" t="str">
        <f t="shared" si="205"/>
        <v/>
      </c>
      <c r="N215" s="433"/>
      <c r="O215" s="433"/>
      <c r="P215" s="95"/>
      <c r="Q215" s="178"/>
      <c r="R215" s="178" t="str">
        <f t="shared" si="206"/>
        <v/>
      </c>
      <c r="S215" s="95" t="str">
        <f t="shared" si="207"/>
        <v/>
      </c>
      <c r="T215" s="436"/>
      <c r="U215" s="95"/>
      <c r="V215" s="178"/>
      <c r="W215" s="178" t="str">
        <f t="shared" si="208"/>
        <v/>
      </c>
      <c r="X215" s="95" t="str">
        <f t="shared" si="209"/>
        <v/>
      </c>
      <c r="Y215" s="436"/>
      <c r="Z215" s="95"/>
      <c r="AA215" s="178"/>
      <c r="AB215" s="178" t="str">
        <f t="shared" si="210"/>
        <v/>
      </c>
      <c r="AC215" s="95" t="str">
        <f t="shared" si="211"/>
        <v/>
      </c>
      <c r="AD215" s="436"/>
      <c r="AE215" s="95"/>
      <c r="AF215" s="178"/>
      <c r="AG215" s="178" t="str">
        <f t="shared" si="212"/>
        <v/>
      </c>
      <c r="AH215" s="95" t="str">
        <f t="shared" si="213"/>
        <v/>
      </c>
      <c r="AI215" s="436"/>
      <c r="AJ215" s="95"/>
      <c r="AK215" s="178"/>
      <c r="AL215" s="178" t="str">
        <f t="shared" si="214"/>
        <v/>
      </c>
      <c r="AM215" s="95" t="str">
        <f t="shared" si="215"/>
        <v/>
      </c>
      <c r="AN215" s="436"/>
      <c r="AO215" s="95"/>
      <c r="AP215" s="178"/>
      <c r="AQ215" s="178" t="str">
        <f t="shared" si="216"/>
        <v/>
      </c>
      <c r="AR215" s="95" t="str">
        <f t="shared" si="217"/>
        <v/>
      </c>
      <c r="AS215" s="436"/>
      <c r="AT215" s="95"/>
      <c r="AU215" s="178"/>
      <c r="AV215" s="178" t="str">
        <f t="shared" si="218"/>
        <v/>
      </c>
      <c r="AW215" s="95" t="str">
        <f t="shared" si="219"/>
        <v/>
      </c>
      <c r="AX215" s="436"/>
    </row>
    <row r="216" spans="2:50" hidden="1">
      <c r="B216" s="435"/>
      <c r="C216" s="95">
        <f t="shared" si="204"/>
        <v>10</v>
      </c>
      <c r="D216" s="95"/>
      <c r="E216" s="95"/>
      <c r="F216" s="95"/>
      <c r="G216" s="95"/>
      <c r="H216" s="458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49"/>
      <c r="M216" s="154" t="str">
        <f t="shared" si="205"/>
        <v/>
      </c>
      <c r="N216" s="433"/>
      <c r="O216" s="433"/>
      <c r="P216" s="95"/>
      <c r="Q216" s="178"/>
      <c r="R216" s="178" t="str">
        <f t="shared" si="206"/>
        <v/>
      </c>
      <c r="S216" s="95" t="str">
        <f t="shared" si="207"/>
        <v/>
      </c>
      <c r="T216" s="436"/>
      <c r="U216" s="95"/>
      <c r="V216" s="178"/>
      <c r="W216" s="178" t="str">
        <f t="shared" si="208"/>
        <v/>
      </c>
      <c r="X216" s="95" t="str">
        <f t="shared" si="209"/>
        <v/>
      </c>
      <c r="Y216" s="436"/>
      <c r="Z216" s="95"/>
      <c r="AA216" s="178"/>
      <c r="AB216" s="178" t="str">
        <f t="shared" si="210"/>
        <v/>
      </c>
      <c r="AC216" s="95" t="str">
        <f t="shared" si="211"/>
        <v/>
      </c>
      <c r="AD216" s="436"/>
      <c r="AE216" s="95"/>
      <c r="AF216" s="178"/>
      <c r="AG216" s="178" t="str">
        <f t="shared" si="212"/>
        <v/>
      </c>
      <c r="AH216" s="95" t="str">
        <f t="shared" si="213"/>
        <v/>
      </c>
      <c r="AI216" s="436"/>
      <c r="AJ216" s="95"/>
      <c r="AK216" s="178"/>
      <c r="AL216" s="178" t="str">
        <f t="shared" si="214"/>
        <v/>
      </c>
      <c r="AM216" s="95" t="str">
        <f t="shared" si="215"/>
        <v/>
      </c>
      <c r="AN216" s="436"/>
      <c r="AO216" s="95"/>
      <c r="AP216" s="178"/>
      <c r="AQ216" s="178" t="str">
        <f t="shared" si="216"/>
        <v/>
      </c>
      <c r="AR216" s="95" t="str">
        <f t="shared" si="217"/>
        <v/>
      </c>
      <c r="AS216" s="436"/>
      <c r="AT216" s="95"/>
      <c r="AU216" s="178"/>
      <c r="AV216" s="178" t="str">
        <f t="shared" si="218"/>
        <v/>
      </c>
      <c r="AW216" s="95" t="str">
        <f t="shared" si="219"/>
        <v/>
      </c>
      <c r="AX216" s="436"/>
    </row>
    <row r="217" spans="2:50" hidden="1">
      <c r="B217" s="435"/>
      <c r="C217" s="95">
        <f t="shared" si="204"/>
        <v>11</v>
      </c>
      <c r="D217" s="95"/>
      <c r="E217" s="95"/>
      <c r="F217" s="95"/>
      <c r="G217" s="95"/>
      <c r="H217" s="458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49"/>
      <c r="M217" s="154" t="str">
        <f t="shared" si="205"/>
        <v/>
      </c>
      <c r="N217" s="433"/>
      <c r="O217" s="433"/>
      <c r="P217" s="95"/>
      <c r="Q217" s="178"/>
      <c r="R217" s="178" t="str">
        <f t="shared" si="206"/>
        <v/>
      </c>
      <c r="S217" s="95" t="str">
        <f t="shared" si="207"/>
        <v/>
      </c>
      <c r="T217" s="436"/>
      <c r="U217" s="95"/>
      <c r="V217" s="178"/>
      <c r="W217" s="178" t="str">
        <f t="shared" si="208"/>
        <v/>
      </c>
      <c r="X217" s="95" t="str">
        <f t="shared" si="209"/>
        <v/>
      </c>
      <c r="Y217" s="436"/>
      <c r="Z217" s="95"/>
      <c r="AA217" s="178"/>
      <c r="AB217" s="178" t="str">
        <f t="shared" si="210"/>
        <v/>
      </c>
      <c r="AC217" s="95" t="str">
        <f t="shared" si="211"/>
        <v/>
      </c>
      <c r="AD217" s="436"/>
      <c r="AE217" s="95"/>
      <c r="AF217" s="178"/>
      <c r="AG217" s="178" t="str">
        <f t="shared" si="212"/>
        <v/>
      </c>
      <c r="AH217" s="95" t="str">
        <f t="shared" si="213"/>
        <v/>
      </c>
      <c r="AI217" s="436"/>
      <c r="AJ217" s="95"/>
      <c r="AK217" s="178"/>
      <c r="AL217" s="178" t="str">
        <f t="shared" si="214"/>
        <v/>
      </c>
      <c r="AM217" s="95" t="str">
        <f t="shared" si="215"/>
        <v/>
      </c>
      <c r="AN217" s="436"/>
      <c r="AO217" s="95"/>
      <c r="AP217" s="178"/>
      <c r="AQ217" s="178" t="str">
        <f t="shared" si="216"/>
        <v/>
      </c>
      <c r="AR217" s="95" t="str">
        <f t="shared" si="217"/>
        <v/>
      </c>
      <c r="AS217" s="436"/>
      <c r="AT217" s="95"/>
      <c r="AU217" s="178"/>
      <c r="AV217" s="178" t="str">
        <f t="shared" si="218"/>
        <v/>
      </c>
      <c r="AW217" s="95" t="str">
        <f t="shared" si="219"/>
        <v/>
      </c>
      <c r="AX217" s="436"/>
    </row>
    <row r="218" spans="2:50" hidden="1">
      <c r="B218" s="435"/>
      <c r="C218" s="95">
        <f t="shared" si="204"/>
        <v>12</v>
      </c>
      <c r="D218" s="95"/>
      <c r="E218" s="95"/>
      <c r="F218" s="95"/>
      <c r="G218" s="95"/>
      <c r="H218" s="458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49"/>
      <c r="M218" s="154" t="str">
        <f t="shared" si="205"/>
        <v/>
      </c>
      <c r="N218" s="433"/>
      <c r="O218" s="433"/>
      <c r="P218" s="95"/>
      <c r="Q218" s="178"/>
      <c r="R218" s="178" t="str">
        <f t="shared" si="206"/>
        <v/>
      </c>
      <c r="S218" s="95" t="str">
        <f t="shared" si="207"/>
        <v/>
      </c>
      <c r="T218" s="436"/>
      <c r="U218" s="95"/>
      <c r="V218" s="178"/>
      <c r="W218" s="178" t="str">
        <f t="shared" si="208"/>
        <v/>
      </c>
      <c r="X218" s="95" t="str">
        <f t="shared" si="209"/>
        <v/>
      </c>
      <c r="Y218" s="436"/>
      <c r="Z218" s="95"/>
      <c r="AA218" s="178"/>
      <c r="AB218" s="178" t="str">
        <f t="shared" si="210"/>
        <v/>
      </c>
      <c r="AC218" s="95" t="str">
        <f t="shared" si="211"/>
        <v/>
      </c>
      <c r="AD218" s="436"/>
      <c r="AE218" s="95"/>
      <c r="AF218" s="178"/>
      <c r="AG218" s="178" t="str">
        <f t="shared" si="212"/>
        <v/>
      </c>
      <c r="AH218" s="95" t="str">
        <f t="shared" si="213"/>
        <v/>
      </c>
      <c r="AI218" s="436"/>
      <c r="AJ218" s="95"/>
      <c r="AK218" s="178"/>
      <c r="AL218" s="178" t="str">
        <f t="shared" si="214"/>
        <v/>
      </c>
      <c r="AM218" s="95" t="str">
        <f t="shared" si="215"/>
        <v/>
      </c>
      <c r="AN218" s="436"/>
      <c r="AO218" s="95"/>
      <c r="AP218" s="178"/>
      <c r="AQ218" s="178" t="str">
        <f t="shared" si="216"/>
        <v/>
      </c>
      <c r="AR218" s="95" t="str">
        <f t="shared" si="217"/>
        <v/>
      </c>
      <c r="AS218" s="436"/>
      <c r="AT218" s="95"/>
      <c r="AU218" s="178"/>
      <c r="AV218" s="178" t="str">
        <f t="shared" si="218"/>
        <v/>
      </c>
      <c r="AW218" s="95" t="str">
        <f t="shared" si="219"/>
        <v/>
      </c>
      <c r="AX218" s="436"/>
    </row>
    <row r="219" spans="2:50" hidden="1">
      <c r="B219" s="435"/>
      <c r="C219" s="95">
        <f t="shared" si="204"/>
        <v>13</v>
      </c>
      <c r="D219" s="95"/>
      <c r="E219" s="95"/>
      <c r="F219" s="95"/>
      <c r="G219" s="95"/>
      <c r="H219" s="458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49"/>
      <c r="M219" s="154" t="str">
        <f t="shared" si="205"/>
        <v/>
      </c>
      <c r="N219" s="433"/>
      <c r="O219" s="433"/>
      <c r="P219" s="95"/>
      <c r="Q219" s="178"/>
      <c r="R219" s="178" t="str">
        <f t="shared" si="206"/>
        <v/>
      </c>
      <c r="S219" s="95" t="str">
        <f t="shared" si="207"/>
        <v/>
      </c>
      <c r="T219" s="436"/>
      <c r="U219" s="95"/>
      <c r="V219" s="178"/>
      <c r="W219" s="178" t="str">
        <f t="shared" si="208"/>
        <v/>
      </c>
      <c r="X219" s="95" t="str">
        <f t="shared" si="209"/>
        <v/>
      </c>
      <c r="Y219" s="436"/>
      <c r="Z219" s="95"/>
      <c r="AA219" s="178"/>
      <c r="AB219" s="178" t="str">
        <f t="shared" si="210"/>
        <v/>
      </c>
      <c r="AC219" s="95" t="str">
        <f t="shared" si="211"/>
        <v/>
      </c>
      <c r="AD219" s="436"/>
      <c r="AE219" s="95"/>
      <c r="AF219" s="178"/>
      <c r="AG219" s="178" t="str">
        <f t="shared" si="212"/>
        <v/>
      </c>
      <c r="AH219" s="95" t="str">
        <f t="shared" si="213"/>
        <v/>
      </c>
      <c r="AI219" s="436"/>
      <c r="AJ219" s="95"/>
      <c r="AK219" s="178"/>
      <c r="AL219" s="178" t="str">
        <f t="shared" si="214"/>
        <v/>
      </c>
      <c r="AM219" s="95" t="str">
        <f t="shared" si="215"/>
        <v/>
      </c>
      <c r="AN219" s="436"/>
      <c r="AO219" s="95"/>
      <c r="AP219" s="178"/>
      <c r="AQ219" s="178" t="str">
        <f t="shared" si="216"/>
        <v/>
      </c>
      <c r="AR219" s="95" t="str">
        <f t="shared" si="217"/>
        <v/>
      </c>
      <c r="AS219" s="436"/>
      <c r="AT219" s="95"/>
      <c r="AU219" s="178"/>
      <c r="AV219" s="178" t="str">
        <f t="shared" si="218"/>
        <v/>
      </c>
      <c r="AW219" s="95" t="str">
        <f t="shared" si="219"/>
        <v/>
      </c>
      <c r="AX219" s="436"/>
    </row>
    <row r="220" spans="2:50" hidden="1">
      <c r="B220" s="435"/>
      <c r="C220" s="95">
        <f t="shared" si="204"/>
        <v>14</v>
      </c>
      <c r="D220" s="95"/>
      <c r="E220" s="95"/>
      <c r="F220" s="95"/>
      <c r="G220" s="95"/>
      <c r="H220" s="458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49"/>
      <c r="M220" s="154" t="str">
        <f t="shared" si="205"/>
        <v/>
      </c>
      <c r="N220" s="433"/>
      <c r="O220" s="433"/>
      <c r="P220" s="95"/>
      <c r="Q220" s="178"/>
      <c r="R220" s="178" t="str">
        <f t="shared" si="206"/>
        <v/>
      </c>
      <c r="S220" s="95" t="str">
        <f t="shared" si="207"/>
        <v/>
      </c>
      <c r="T220" s="436"/>
      <c r="U220" s="95"/>
      <c r="V220" s="178"/>
      <c r="W220" s="178" t="str">
        <f t="shared" si="208"/>
        <v/>
      </c>
      <c r="X220" s="95" t="str">
        <f t="shared" si="209"/>
        <v/>
      </c>
      <c r="Y220" s="436"/>
      <c r="Z220" s="95"/>
      <c r="AA220" s="178"/>
      <c r="AB220" s="178" t="str">
        <f t="shared" si="210"/>
        <v/>
      </c>
      <c r="AC220" s="95" t="str">
        <f t="shared" si="211"/>
        <v/>
      </c>
      <c r="AD220" s="436"/>
      <c r="AE220" s="95"/>
      <c r="AF220" s="178"/>
      <c r="AG220" s="178" t="str">
        <f t="shared" si="212"/>
        <v/>
      </c>
      <c r="AH220" s="95" t="str">
        <f t="shared" si="213"/>
        <v/>
      </c>
      <c r="AI220" s="436"/>
      <c r="AJ220" s="95"/>
      <c r="AK220" s="178"/>
      <c r="AL220" s="178" t="str">
        <f t="shared" si="214"/>
        <v/>
      </c>
      <c r="AM220" s="95" t="str">
        <f t="shared" si="215"/>
        <v/>
      </c>
      <c r="AN220" s="436"/>
      <c r="AO220" s="95"/>
      <c r="AP220" s="178"/>
      <c r="AQ220" s="178" t="str">
        <f t="shared" si="216"/>
        <v/>
      </c>
      <c r="AR220" s="95" t="str">
        <f t="shared" si="217"/>
        <v/>
      </c>
      <c r="AS220" s="436"/>
      <c r="AT220" s="95"/>
      <c r="AU220" s="178"/>
      <c r="AV220" s="178" t="str">
        <f t="shared" si="218"/>
        <v/>
      </c>
      <c r="AW220" s="95" t="str">
        <f t="shared" si="219"/>
        <v/>
      </c>
      <c r="AX220" s="436"/>
    </row>
    <row r="221" spans="2:50" hidden="1">
      <c r="B221" s="435"/>
      <c r="C221" s="95">
        <f t="shared" si="204"/>
        <v>15</v>
      </c>
      <c r="D221" s="95"/>
      <c r="E221" s="95"/>
      <c r="F221" s="95"/>
      <c r="G221" s="95"/>
      <c r="H221" s="459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49"/>
      <c r="M221" s="154" t="str">
        <f t="shared" si="205"/>
        <v/>
      </c>
      <c r="N221" s="433"/>
      <c r="O221" s="433"/>
      <c r="P221" s="95"/>
      <c r="Q221" s="178"/>
      <c r="R221" s="178" t="str">
        <f t="shared" si="206"/>
        <v/>
      </c>
      <c r="S221" s="95" t="str">
        <f t="shared" si="207"/>
        <v/>
      </c>
      <c r="T221" s="436"/>
      <c r="U221" s="95"/>
      <c r="V221" s="178"/>
      <c r="W221" s="178" t="str">
        <f t="shared" si="208"/>
        <v/>
      </c>
      <c r="X221" s="95" t="str">
        <f t="shared" si="209"/>
        <v/>
      </c>
      <c r="Y221" s="436"/>
      <c r="Z221" s="95"/>
      <c r="AA221" s="178"/>
      <c r="AB221" s="178" t="str">
        <f t="shared" si="210"/>
        <v/>
      </c>
      <c r="AC221" s="95" t="str">
        <f t="shared" si="211"/>
        <v/>
      </c>
      <c r="AD221" s="436"/>
      <c r="AE221" s="95"/>
      <c r="AF221" s="178"/>
      <c r="AG221" s="178" t="str">
        <f t="shared" si="212"/>
        <v/>
      </c>
      <c r="AH221" s="95" t="str">
        <f t="shared" si="213"/>
        <v/>
      </c>
      <c r="AI221" s="436"/>
      <c r="AJ221" s="95"/>
      <c r="AK221" s="178"/>
      <c r="AL221" s="178" t="str">
        <f t="shared" si="214"/>
        <v/>
      </c>
      <c r="AM221" s="95" t="str">
        <f t="shared" si="215"/>
        <v/>
      </c>
      <c r="AN221" s="436"/>
      <c r="AO221" s="95"/>
      <c r="AP221" s="178"/>
      <c r="AQ221" s="178" t="str">
        <f t="shared" si="216"/>
        <v/>
      </c>
      <c r="AR221" s="95" t="str">
        <f t="shared" si="217"/>
        <v/>
      </c>
      <c r="AS221" s="436"/>
      <c r="AT221" s="95"/>
      <c r="AU221" s="178"/>
      <c r="AV221" s="178" t="str">
        <f t="shared" si="218"/>
        <v/>
      </c>
      <c r="AW221" s="95" t="str">
        <f t="shared" si="219"/>
        <v/>
      </c>
      <c r="AX221" s="436"/>
    </row>
    <row r="222" spans="2:50" ht="15.75" hidden="1">
      <c r="B222" s="443" t="s">
        <v>167</v>
      </c>
      <c r="C222" s="444"/>
      <c r="D222" s="444"/>
      <c r="E222" s="444"/>
      <c r="F222" s="444"/>
      <c r="G222" s="444"/>
      <c r="H222" s="444"/>
      <c r="I222" s="151"/>
      <c r="J222" s="151"/>
      <c r="K222" s="151"/>
      <c r="L222" s="151"/>
      <c r="M222" s="151"/>
      <c r="N222" s="433" t="s">
        <v>159</v>
      </c>
      <c r="O222" s="446" t="s">
        <v>106</v>
      </c>
      <c r="P222" s="448">
        <f>AT202+1</f>
        <v>45944</v>
      </c>
      <c r="Q222" s="435"/>
      <c r="R222" s="435"/>
      <c r="S222" s="435"/>
      <c r="T222" s="435"/>
      <c r="U222" s="448">
        <f>P222+1</f>
        <v>45945</v>
      </c>
      <c r="V222" s="435"/>
      <c r="W222" s="435"/>
      <c r="X222" s="435"/>
      <c r="Y222" s="435"/>
      <c r="Z222" s="448">
        <f>U222+1</f>
        <v>45946</v>
      </c>
      <c r="AA222" s="435"/>
      <c r="AB222" s="435"/>
      <c r="AC222" s="435"/>
      <c r="AD222" s="435"/>
      <c r="AE222" s="448">
        <f>Z222+1</f>
        <v>45947</v>
      </c>
      <c r="AF222" s="435"/>
      <c r="AG222" s="435"/>
      <c r="AH222" s="435"/>
      <c r="AI222" s="435"/>
      <c r="AJ222" s="448">
        <f>AE222+1</f>
        <v>45948</v>
      </c>
      <c r="AK222" s="435"/>
      <c r="AL222" s="435"/>
      <c r="AM222" s="435"/>
      <c r="AN222" s="435"/>
      <c r="AO222" s="448">
        <f>AJ222+1</f>
        <v>45949</v>
      </c>
      <c r="AP222" s="435"/>
      <c r="AQ222" s="435"/>
      <c r="AR222" s="435"/>
      <c r="AS222" s="435"/>
      <c r="AT222" s="448">
        <f>AO222+1</f>
        <v>45950</v>
      </c>
      <c r="AU222" s="435"/>
      <c r="AV222" s="435"/>
      <c r="AW222" s="435"/>
      <c r="AX222" s="435"/>
    </row>
    <row r="223" spans="2:50" ht="15.75" hidden="1">
      <c r="B223" s="445"/>
      <c r="C223" s="445"/>
      <c r="D223" s="445"/>
      <c r="E223" s="445"/>
      <c r="F223" s="445"/>
      <c r="G223" s="445"/>
      <c r="H223" s="445"/>
      <c r="I223" s="151"/>
      <c r="J223" s="151"/>
      <c r="K223" s="151"/>
      <c r="L223" s="151"/>
      <c r="M223" s="151"/>
      <c r="N223" s="433"/>
      <c r="O223" s="447"/>
      <c r="P223" s="448" t="s">
        <v>120</v>
      </c>
      <c r="Q223" s="435"/>
      <c r="R223" s="435"/>
      <c r="S223" s="435"/>
      <c r="T223" s="435"/>
      <c r="U223" s="448" t="s">
        <v>114</v>
      </c>
      <c r="V223" s="435"/>
      <c r="W223" s="435"/>
      <c r="X223" s="435"/>
      <c r="Y223" s="435"/>
      <c r="Z223" s="448" t="s">
        <v>115</v>
      </c>
      <c r="AA223" s="435"/>
      <c r="AB223" s="435"/>
      <c r="AC223" s="435"/>
      <c r="AD223" s="435"/>
      <c r="AE223" s="448" t="s">
        <v>116</v>
      </c>
      <c r="AF223" s="435"/>
      <c r="AG223" s="435"/>
      <c r="AH223" s="435"/>
      <c r="AI223" s="435"/>
      <c r="AJ223" s="448" t="s">
        <v>117</v>
      </c>
      <c r="AK223" s="435"/>
      <c r="AL223" s="435"/>
      <c r="AM223" s="435"/>
      <c r="AN223" s="435"/>
      <c r="AO223" s="448" t="s">
        <v>118</v>
      </c>
      <c r="AP223" s="435"/>
      <c r="AQ223" s="435"/>
      <c r="AR223" s="435"/>
      <c r="AS223" s="435"/>
      <c r="AT223" s="448" t="s">
        <v>119</v>
      </c>
      <c r="AU223" s="435"/>
      <c r="AV223" s="435"/>
      <c r="AW223" s="435"/>
      <c r="AX223" s="435"/>
    </row>
    <row r="224" spans="2:50" hidden="1">
      <c r="B224" s="433" t="s">
        <v>155</v>
      </c>
      <c r="C224" s="433" t="s">
        <v>147</v>
      </c>
      <c r="D224" s="433"/>
      <c r="E224" s="433" t="s">
        <v>149</v>
      </c>
      <c r="F224" s="433"/>
      <c r="G224" s="433"/>
      <c r="H224" s="440" t="s">
        <v>156</v>
      </c>
      <c r="I224" s="434" t="s">
        <v>225</v>
      </c>
      <c r="J224" s="434"/>
      <c r="K224" s="434"/>
      <c r="L224" s="434" t="s">
        <v>156</v>
      </c>
      <c r="M224" s="434" t="s">
        <v>168</v>
      </c>
      <c r="N224" s="433"/>
      <c r="O224" s="433" t="s">
        <v>158</v>
      </c>
      <c r="P224" s="430" t="s">
        <v>152</v>
      </c>
      <c r="Q224" s="431"/>
      <c r="R224" s="431"/>
      <c r="S224" s="432"/>
      <c r="T224" s="433" t="s">
        <v>156</v>
      </c>
      <c r="U224" s="430" t="s">
        <v>152</v>
      </c>
      <c r="V224" s="431"/>
      <c r="W224" s="431"/>
      <c r="X224" s="432"/>
      <c r="Y224" s="433" t="s">
        <v>156</v>
      </c>
      <c r="Z224" s="430" t="s">
        <v>152</v>
      </c>
      <c r="AA224" s="431"/>
      <c r="AB224" s="431"/>
      <c r="AC224" s="432"/>
      <c r="AD224" s="433" t="s">
        <v>156</v>
      </c>
      <c r="AE224" s="430" t="s">
        <v>152</v>
      </c>
      <c r="AF224" s="431"/>
      <c r="AG224" s="431"/>
      <c r="AH224" s="432"/>
      <c r="AI224" s="433" t="s">
        <v>156</v>
      </c>
      <c r="AJ224" s="430" t="s">
        <v>152</v>
      </c>
      <c r="AK224" s="431"/>
      <c r="AL224" s="431"/>
      <c r="AM224" s="432"/>
      <c r="AN224" s="433" t="s">
        <v>156</v>
      </c>
      <c r="AO224" s="430" t="s">
        <v>152</v>
      </c>
      <c r="AP224" s="431"/>
      <c r="AQ224" s="431"/>
      <c r="AR224" s="432"/>
      <c r="AS224" s="433" t="s">
        <v>156</v>
      </c>
      <c r="AT224" s="430" t="s">
        <v>152</v>
      </c>
      <c r="AU224" s="431"/>
      <c r="AV224" s="431"/>
      <c r="AW224" s="432"/>
      <c r="AX224" s="433" t="s">
        <v>156</v>
      </c>
    </row>
    <row r="225" spans="2:50" hidden="1">
      <c r="B225" s="433"/>
      <c r="C225" s="433"/>
      <c r="D225" s="433"/>
      <c r="E225" s="433" t="s">
        <v>148</v>
      </c>
      <c r="F225" s="433"/>
      <c r="G225" s="433"/>
      <c r="H225" s="441"/>
      <c r="I225" s="434" t="s">
        <v>148</v>
      </c>
      <c r="J225" s="434"/>
      <c r="K225" s="434"/>
      <c r="L225" s="434"/>
      <c r="M225" s="434"/>
      <c r="N225" s="433"/>
      <c r="O225" s="433"/>
      <c r="P225" s="430" t="s">
        <v>153</v>
      </c>
      <c r="Q225" s="431"/>
      <c r="R225" s="431"/>
      <c r="S225" s="432"/>
      <c r="T225" s="433"/>
      <c r="U225" s="430" t="s">
        <v>153</v>
      </c>
      <c r="V225" s="431"/>
      <c r="W225" s="431"/>
      <c r="X225" s="432"/>
      <c r="Y225" s="433"/>
      <c r="Z225" s="430" t="s">
        <v>153</v>
      </c>
      <c r="AA225" s="431"/>
      <c r="AB225" s="431"/>
      <c r="AC225" s="432"/>
      <c r="AD225" s="433"/>
      <c r="AE225" s="430" t="s">
        <v>153</v>
      </c>
      <c r="AF225" s="431"/>
      <c r="AG225" s="431"/>
      <c r="AH225" s="432"/>
      <c r="AI225" s="433"/>
      <c r="AJ225" s="430" t="s">
        <v>153</v>
      </c>
      <c r="AK225" s="431"/>
      <c r="AL225" s="431"/>
      <c r="AM225" s="432"/>
      <c r="AN225" s="433"/>
      <c r="AO225" s="430" t="s">
        <v>153</v>
      </c>
      <c r="AP225" s="431"/>
      <c r="AQ225" s="431"/>
      <c r="AR225" s="432"/>
      <c r="AS225" s="433"/>
      <c r="AT225" s="430" t="s">
        <v>153</v>
      </c>
      <c r="AU225" s="431"/>
      <c r="AV225" s="431"/>
      <c r="AW225" s="432"/>
      <c r="AX225" s="433"/>
    </row>
    <row r="226" spans="2:50" hidden="1">
      <c r="B226" s="433"/>
      <c r="C226" s="433"/>
      <c r="D226" s="433"/>
      <c r="E226" s="94" t="s">
        <v>150</v>
      </c>
      <c r="F226" s="94" t="s">
        <v>151</v>
      </c>
      <c r="G226" s="94" t="s">
        <v>154</v>
      </c>
      <c r="H226" s="442"/>
      <c r="I226" s="153" t="s">
        <v>150</v>
      </c>
      <c r="J226" s="153" t="s">
        <v>151</v>
      </c>
      <c r="K226" s="153" t="s">
        <v>154</v>
      </c>
      <c r="L226" s="434"/>
      <c r="M226" s="434"/>
      <c r="N226" s="433"/>
      <c r="O226" s="433"/>
      <c r="P226" s="94" t="s">
        <v>150</v>
      </c>
      <c r="Q226" s="94" t="s">
        <v>151</v>
      </c>
      <c r="R226" s="94" t="s">
        <v>154</v>
      </c>
      <c r="S226" s="94" t="s">
        <v>168</v>
      </c>
      <c r="T226" s="433"/>
      <c r="U226" s="94" t="s">
        <v>150</v>
      </c>
      <c r="V226" s="94" t="s">
        <v>151</v>
      </c>
      <c r="W226" s="94" t="s">
        <v>154</v>
      </c>
      <c r="X226" s="94" t="s">
        <v>168</v>
      </c>
      <c r="Y226" s="433"/>
      <c r="Z226" s="94" t="s">
        <v>150</v>
      </c>
      <c r="AA226" s="94" t="s">
        <v>151</v>
      </c>
      <c r="AB226" s="94" t="s">
        <v>154</v>
      </c>
      <c r="AC226" s="94" t="s">
        <v>168</v>
      </c>
      <c r="AD226" s="433"/>
      <c r="AE226" s="94" t="s">
        <v>150</v>
      </c>
      <c r="AF226" s="94" t="s">
        <v>151</v>
      </c>
      <c r="AG226" s="94" t="s">
        <v>154</v>
      </c>
      <c r="AH226" s="94" t="s">
        <v>168</v>
      </c>
      <c r="AI226" s="433"/>
      <c r="AJ226" s="94" t="s">
        <v>150</v>
      </c>
      <c r="AK226" s="94" t="s">
        <v>151</v>
      </c>
      <c r="AL226" s="94" t="s">
        <v>154</v>
      </c>
      <c r="AM226" s="94" t="s">
        <v>168</v>
      </c>
      <c r="AN226" s="433"/>
      <c r="AO226" s="94" t="s">
        <v>150</v>
      </c>
      <c r="AP226" s="94" t="s">
        <v>151</v>
      </c>
      <c r="AQ226" s="94" t="s">
        <v>154</v>
      </c>
      <c r="AR226" s="94" t="s">
        <v>168</v>
      </c>
      <c r="AS226" s="433"/>
      <c r="AT226" s="94" t="s">
        <v>150</v>
      </c>
      <c r="AU226" s="94" t="s">
        <v>151</v>
      </c>
      <c r="AV226" s="94" t="s">
        <v>154</v>
      </c>
      <c r="AW226" s="94" t="s">
        <v>168</v>
      </c>
      <c r="AX226" s="433"/>
    </row>
    <row r="227" spans="2:50" hidden="1">
      <c r="B227" s="435" t="s">
        <v>236</v>
      </c>
      <c r="C227" s="95">
        <f>C207</f>
        <v>1</v>
      </c>
      <c r="D227" s="95" t="s">
        <v>454</v>
      </c>
      <c r="E227" s="95">
        <v>19</v>
      </c>
      <c r="F227" s="95">
        <v>1500</v>
      </c>
      <c r="G227" s="178">
        <f t="shared" ref="G227:G232" si="223">F227/E227</f>
        <v>78.94736842105263</v>
      </c>
      <c r="H227" s="457">
        <f>AVERAGE(G227:G241)</f>
        <v>110.82946336429308</v>
      </c>
      <c r="I227" s="154">
        <f t="shared" ref="I227:I229" si="224">IFERROR(AVERAGE(P227,U227,Z227,AE227,AJ227,AO227,AT227),"")</f>
        <v>19</v>
      </c>
      <c r="J227" s="154">
        <f t="shared" ref="J227:J229" si="225">IFERROR(AVERAGE(Q227,V227,AA227,AF227,AK227,AP227,AU227),"")</f>
        <v>1432.4363540247382</v>
      </c>
      <c r="K227" s="155">
        <f t="shared" ref="K227:K229" si="226">IFERROR(AVERAGE(R227,W227,AB227,AG227,AL227,AQ227,AV227),"")</f>
        <v>75.391387053933599</v>
      </c>
      <c r="L227" s="449">
        <f>IFERROR(AVERAGE(K227:K241),"-")</f>
        <v>105.96178572915353</v>
      </c>
      <c r="M227" s="154">
        <f>IFERROR(RANK(K227, K$227:K$241),"")</f>
        <v>5</v>
      </c>
      <c r="N227" s="433"/>
      <c r="O227" s="433"/>
      <c r="P227" s="95">
        <v>19</v>
      </c>
      <c r="Q227" s="178">
        <v>1436.6197183098589</v>
      </c>
      <c r="R227" s="178">
        <f>IFERROR(Q227/P227,"")</f>
        <v>75.611564121571519</v>
      </c>
      <c r="S227" s="95">
        <f>IFERROR(RANK(R227, R$227:R$241),"")</f>
        <v>5</v>
      </c>
      <c r="T227" s="436">
        <f>AVERAGE(R227:R241)</f>
        <v>105.884023524066</v>
      </c>
      <c r="U227" s="95">
        <v>19</v>
      </c>
      <c r="V227" s="178">
        <v>1428.2296650717703</v>
      </c>
      <c r="W227" s="178">
        <f>IFERROR(V227/U227,"")</f>
        <v>75.169982372198433</v>
      </c>
      <c r="X227" s="95">
        <f>IFERROR(RANK(W227, W$227:W$241),"")</f>
        <v>5</v>
      </c>
      <c r="Y227" s="436">
        <f>AVERAGE(W227:W241)</f>
        <v>105.81384171438181</v>
      </c>
      <c r="Z227" s="95">
        <v>19</v>
      </c>
      <c r="AA227" s="178">
        <v>1433.5714285714284</v>
      </c>
      <c r="AB227" s="178">
        <f>IFERROR(AA227/Z227,"")</f>
        <v>75.451127819548859</v>
      </c>
      <c r="AC227" s="95">
        <f>IFERROR(RANK(AB227, AB$227:AB$241),"")</f>
        <v>5</v>
      </c>
      <c r="AD227" s="436">
        <f>AVERAGE(AB227:AB241)</f>
        <v>106.1023861245606</v>
      </c>
      <c r="AE227" s="95">
        <v>19</v>
      </c>
      <c r="AF227" s="178">
        <v>1437.0186335403728</v>
      </c>
      <c r="AG227" s="178">
        <f>IFERROR(AF227/AE227,"")</f>
        <v>75.632559660019623</v>
      </c>
      <c r="AH227" s="95">
        <f>IFERROR(RANK(AG227, AG$227:AG$241),"")</f>
        <v>5</v>
      </c>
      <c r="AI227" s="436">
        <f>AVERAGE(AG227:AG241)</f>
        <v>106.12575239223844</v>
      </c>
      <c r="AJ227" s="95">
        <v>19</v>
      </c>
      <c r="AK227" s="178">
        <v>1430.4705882352939</v>
      </c>
      <c r="AL227" s="178">
        <f>IFERROR(AK227/AJ227,"")</f>
        <v>75.287925696594414</v>
      </c>
      <c r="AM227" s="95">
        <f>IFERROR(RANK(AL227, AL$227:AL$241),"")</f>
        <v>5</v>
      </c>
      <c r="AN227" s="436">
        <f>AVERAGE(AL227:AL241)</f>
        <v>105.93134406743106</v>
      </c>
      <c r="AO227" s="95">
        <v>19</v>
      </c>
      <c r="AP227" s="178">
        <v>1432.5333333333333</v>
      </c>
      <c r="AQ227" s="178">
        <f>IFERROR(AP227/AO227,"")</f>
        <v>75.396491228070175</v>
      </c>
      <c r="AR227" s="95">
        <f>IFERROR(RANK(AQ227, AQ$227:AQ$241),"")</f>
        <v>5</v>
      </c>
      <c r="AS227" s="436">
        <f>AVERAGE(AQ227:AQ241)</f>
        <v>106.01072636458851</v>
      </c>
      <c r="AT227" s="95">
        <v>19</v>
      </c>
      <c r="AU227" s="178">
        <v>1428.6111111111113</v>
      </c>
      <c r="AV227" s="178">
        <f>IFERROR(AU227/AT227,"")</f>
        <v>75.190058479532169</v>
      </c>
      <c r="AW227" s="95">
        <f>IFERROR(RANK(AV227, AV$227:AV$241),"")</f>
        <v>5</v>
      </c>
      <c r="AX227" s="436">
        <f>AVERAGE(AV227:AV241)</f>
        <v>105.86442591680832</v>
      </c>
    </row>
    <row r="228" spans="2:50" hidden="1">
      <c r="B228" s="435"/>
      <c r="C228" s="95">
        <f t="shared" ref="C228:C241" si="227">C208</f>
        <v>2</v>
      </c>
      <c r="D228" s="95" t="s">
        <v>455</v>
      </c>
      <c r="E228" s="95">
        <v>17</v>
      </c>
      <c r="F228" s="95">
        <v>1500</v>
      </c>
      <c r="G228" s="178">
        <f t="shared" si="223"/>
        <v>88.235294117647058</v>
      </c>
      <c r="H228" s="458"/>
      <c r="I228" s="154">
        <f t="shared" si="224"/>
        <v>17</v>
      </c>
      <c r="J228" s="154">
        <f t="shared" si="225"/>
        <v>1431.2413528835739</v>
      </c>
      <c r="K228" s="155">
        <f t="shared" si="226"/>
        <v>84.190667816680829</v>
      </c>
      <c r="L228" s="449"/>
      <c r="M228" s="154">
        <f t="shared" ref="M228:M241" si="228">IFERROR(RANK(K228, K$227:K$241),"")</f>
        <v>4</v>
      </c>
      <c r="N228" s="433"/>
      <c r="O228" s="433"/>
      <c r="P228" s="95">
        <v>17</v>
      </c>
      <c r="Q228" s="178">
        <v>1428.1875000000002</v>
      </c>
      <c r="R228" s="178">
        <f t="shared" ref="R228:R241" si="229">IFERROR(Q228/P228,"")</f>
        <v>84.011029411764724</v>
      </c>
      <c r="S228" s="95">
        <f t="shared" ref="S228:S241" si="230">IFERROR(RANK(R228, R$227:R$241),"")</f>
        <v>4</v>
      </c>
      <c r="T228" s="436"/>
      <c r="U228" s="95">
        <v>17</v>
      </c>
      <c r="V228" s="178">
        <v>1432.0123839009286</v>
      </c>
      <c r="W228" s="178">
        <f t="shared" ref="W228:W241" si="231">IFERROR(V228/U228,"")</f>
        <v>84.236022582407571</v>
      </c>
      <c r="X228" s="95">
        <f t="shared" ref="X228:X241" si="232">IFERROR(RANK(W228, W$227:W$241),"")</f>
        <v>4</v>
      </c>
      <c r="Y228" s="436"/>
      <c r="Z228" s="95">
        <v>17</v>
      </c>
      <c r="AA228" s="178">
        <v>1429.565217391304</v>
      </c>
      <c r="AB228" s="178">
        <f t="shared" ref="AB228:AB241" si="233">IFERROR(AA228/Z228,"")</f>
        <v>84.092071611253175</v>
      </c>
      <c r="AC228" s="95">
        <f t="shared" ref="AC228:AC241" si="234">IFERROR(RANK(AB228, AB$227:AB$241),"")</f>
        <v>4</v>
      </c>
      <c r="AD228" s="436"/>
      <c r="AE228" s="95">
        <v>17</v>
      </c>
      <c r="AF228" s="178">
        <v>1432.3728813559323</v>
      </c>
      <c r="AG228" s="178">
        <f t="shared" ref="AG228:AG241" si="235">IFERROR(AF228/AE228,"")</f>
        <v>84.257228315054846</v>
      </c>
      <c r="AH228" s="95">
        <f t="shared" ref="AH228:AH241" si="236">IFERROR(RANK(AG228, AG$227:AG$241),"")</f>
        <v>4</v>
      </c>
      <c r="AI228" s="436"/>
      <c r="AJ228" s="95">
        <v>17</v>
      </c>
      <c r="AK228" s="178">
        <v>1430.7317073170736</v>
      </c>
      <c r="AL228" s="178">
        <f t="shared" ref="AL228:AL241" si="237">IFERROR(AK228/AJ228,"")</f>
        <v>84.160688665710211</v>
      </c>
      <c r="AM228" s="95">
        <f t="shared" ref="AM228:AM241" si="238">IFERROR(RANK(AL228, AL$227:AL$241),"")</f>
        <v>4</v>
      </c>
      <c r="AN228" s="436"/>
      <c r="AO228" s="95">
        <v>17</v>
      </c>
      <c r="AP228" s="178">
        <v>1435.934065934066</v>
      </c>
      <c r="AQ228" s="178">
        <f t="shared" ref="AQ228:AQ241" si="239">IFERROR(AP228/AO228,"")</f>
        <v>84.466709760827413</v>
      </c>
      <c r="AR228" s="95">
        <f t="shared" ref="AR228:AR241" si="240">IFERROR(RANK(AQ228, AQ$227:AQ$241),"")</f>
        <v>4</v>
      </c>
      <c r="AS228" s="436"/>
      <c r="AT228" s="95">
        <v>17</v>
      </c>
      <c r="AU228" s="178">
        <v>1429.8857142857139</v>
      </c>
      <c r="AV228" s="178">
        <f t="shared" ref="AV228:AV241" si="241">IFERROR(AU228/AT228,"")</f>
        <v>84.110924369747877</v>
      </c>
      <c r="AW228" s="95">
        <f t="shared" ref="AW228:AW241" si="242">IFERROR(RANK(AV228, AV$227:AV$241),"")</f>
        <v>4</v>
      </c>
      <c r="AX228" s="436"/>
    </row>
    <row r="229" spans="2:50" hidden="1">
      <c r="B229" s="435"/>
      <c r="C229" s="95">
        <f t="shared" si="227"/>
        <v>3</v>
      </c>
      <c r="D229" s="95" t="s">
        <v>458</v>
      </c>
      <c r="E229" s="95">
        <v>17</v>
      </c>
      <c r="F229" s="95">
        <v>2000</v>
      </c>
      <c r="G229" s="178">
        <f t="shared" si="223"/>
        <v>117.64705882352941</v>
      </c>
      <c r="H229" s="458"/>
      <c r="I229" s="154">
        <f t="shared" si="224"/>
        <v>17</v>
      </c>
      <c r="J229" s="154">
        <f t="shared" si="225"/>
        <v>1914.407281487041</v>
      </c>
      <c r="K229" s="155">
        <f t="shared" si="226"/>
        <v>112.61219302864947</v>
      </c>
      <c r="L229" s="449"/>
      <c r="M229" s="154">
        <f t="shared" si="228"/>
        <v>2</v>
      </c>
      <c r="N229" s="433"/>
      <c r="O229" s="433"/>
      <c r="P229" s="95">
        <v>17</v>
      </c>
      <c r="Q229" s="178">
        <v>1909.9009900990091</v>
      </c>
      <c r="R229" s="178">
        <f t="shared" si="229"/>
        <v>112.34711706464759</v>
      </c>
      <c r="S229" s="95">
        <f t="shared" si="230"/>
        <v>3</v>
      </c>
      <c r="T229" s="436"/>
      <c r="U229" s="95">
        <v>17</v>
      </c>
      <c r="V229" s="178">
        <v>1909.4117647058815</v>
      </c>
      <c r="W229" s="178">
        <f t="shared" si="231"/>
        <v>112.31833910034597</v>
      </c>
      <c r="X229" s="95">
        <f t="shared" si="232"/>
        <v>3</v>
      </c>
      <c r="Y229" s="436"/>
      <c r="Z229" s="95">
        <v>17</v>
      </c>
      <c r="AA229" s="178">
        <v>1916.8085106382982</v>
      </c>
      <c r="AB229" s="178">
        <f t="shared" si="233"/>
        <v>112.75344180225284</v>
      </c>
      <c r="AC229" s="95">
        <f t="shared" si="234"/>
        <v>2</v>
      </c>
      <c r="AD229" s="436"/>
      <c r="AE229" s="95">
        <v>17</v>
      </c>
      <c r="AF229" s="178">
        <v>1920.0000000000009</v>
      </c>
      <c r="AG229" s="178">
        <f t="shared" si="235"/>
        <v>112.94117647058829</v>
      </c>
      <c r="AH229" s="95">
        <f t="shared" si="236"/>
        <v>2</v>
      </c>
      <c r="AI229" s="436"/>
      <c r="AJ229" s="95">
        <v>17</v>
      </c>
      <c r="AK229" s="178">
        <v>1913.3333333333328</v>
      </c>
      <c r="AL229" s="178">
        <f t="shared" si="237"/>
        <v>112.54901960784311</v>
      </c>
      <c r="AM229" s="95">
        <f t="shared" si="238"/>
        <v>2</v>
      </c>
      <c r="AN229" s="436"/>
      <c r="AO229" s="95">
        <v>17</v>
      </c>
      <c r="AP229" s="178">
        <v>1915.5140186915885</v>
      </c>
      <c r="AQ229" s="178">
        <f t="shared" si="239"/>
        <v>112.67729521715226</v>
      </c>
      <c r="AR229" s="95">
        <f t="shared" si="240"/>
        <v>3</v>
      </c>
      <c r="AS229" s="436"/>
      <c r="AT229" s="95">
        <v>17</v>
      </c>
      <c r="AU229" s="178">
        <v>1915.8823529411757</v>
      </c>
      <c r="AV229" s="178">
        <f t="shared" si="241"/>
        <v>112.69896193771622</v>
      </c>
      <c r="AW229" s="95">
        <f t="shared" si="242"/>
        <v>2</v>
      </c>
      <c r="AX229" s="436"/>
    </row>
    <row r="230" spans="2:50" hidden="1">
      <c r="B230" s="435"/>
      <c r="C230" s="95">
        <f t="shared" si="227"/>
        <v>4</v>
      </c>
      <c r="D230" s="95" t="s">
        <v>459</v>
      </c>
      <c r="E230" s="95">
        <v>17</v>
      </c>
      <c r="F230" s="95">
        <v>2000</v>
      </c>
      <c r="G230" s="178">
        <f t="shared" si="223"/>
        <v>117.64705882352941</v>
      </c>
      <c r="H230" s="458"/>
      <c r="I230" s="154">
        <f>IFERROR(AVERAGE(P230,U230,Z230,AE230,AJ230,AO230,AT230),"")</f>
        <v>17</v>
      </c>
      <c r="J230" s="154">
        <f>IFERROR(AVERAGE(Q230,V230,AA230,AF230,AK230,AP230,AU230),"")</f>
        <v>1913.7999464754175</v>
      </c>
      <c r="K230" s="155">
        <f>IFERROR(AVERAGE(R230,W230,AB230,AG230,AL230,AQ230,AV230),"")</f>
        <v>112.57646743973044</v>
      </c>
      <c r="L230" s="449"/>
      <c r="M230" s="154">
        <f t="shared" si="228"/>
        <v>3</v>
      </c>
      <c r="N230" s="433"/>
      <c r="O230" s="433"/>
      <c r="P230" s="95">
        <v>17</v>
      </c>
      <c r="Q230" s="178">
        <v>1912.4999999999995</v>
      </c>
      <c r="R230" s="178">
        <f t="shared" si="229"/>
        <v>112.49999999999997</v>
      </c>
      <c r="S230" s="95">
        <f t="shared" si="230"/>
        <v>2</v>
      </c>
      <c r="T230" s="436"/>
      <c r="U230" s="95">
        <v>17</v>
      </c>
      <c r="V230" s="178">
        <v>1911.9999999999993</v>
      </c>
      <c r="W230" s="178">
        <f t="shared" si="231"/>
        <v>112.47058823529407</v>
      </c>
      <c r="X230" s="95">
        <f t="shared" si="232"/>
        <v>2</v>
      </c>
      <c r="Y230" s="436"/>
      <c r="Z230" s="95">
        <v>17</v>
      </c>
      <c r="AA230" s="178">
        <v>1916.3265306122455</v>
      </c>
      <c r="AB230" s="178">
        <f t="shared" si="233"/>
        <v>112.72509003601444</v>
      </c>
      <c r="AC230" s="95">
        <f t="shared" si="234"/>
        <v>3</v>
      </c>
      <c r="AD230" s="436"/>
      <c r="AE230" s="95">
        <v>17</v>
      </c>
      <c r="AF230" s="178">
        <v>1913.4146341463409</v>
      </c>
      <c r="AG230" s="178">
        <f t="shared" si="235"/>
        <v>112.55380200860829</v>
      </c>
      <c r="AH230" s="95">
        <f t="shared" si="236"/>
        <v>3</v>
      </c>
      <c r="AI230" s="436"/>
      <c r="AJ230" s="95">
        <v>17</v>
      </c>
      <c r="AK230" s="178">
        <v>1910.8235294117644</v>
      </c>
      <c r="AL230" s="178">
        <f t="shared" si="237"/>
        <v>112.40138408304496</v>
      </c>
      <c r="AM230" s="95">
        <f t="shared" si="238"/>
        <v>3</v>
      </c>
      <c r="AN230" s="436"/>
      <c r="AO230" s="95">
        <v>17</v>
      </c>
      <c r="AP230" s="178">
        <v>1919.4594594594594</v>
      </c>
      <c r="AQ230" s="178">
        <f t="shared" si="239"/>
        <v>112.9093799682035</v>
      </c>
      <c r="AR230" s="95">
        <f t="shared" si="240"/>
        <v>2</v>
      </c>
      <c r="AS230" s="436"/>
      <c r="AT230" s="95">
        <v>17</v>
      </c>
      <c r="AU230" s="178">
        <v>1912.0754716981126</v>
      </c>
      <c r="AV230" s="178">
        <f t="shared" si="241"/>
        <v>112.4750277469478</v>
      </c>
      <c r="AW230" s="95">
        <f t="shared" si="242"/>
        <v>3</v>
      </c>
      <c r="AX230" s="436"/>
    </row>
    <row r="231" spans="2:50" hidden="1">
      <c r="B231" s="435"/>
      <c r="C231" s="95">
        <f t="shared" si="227"/>
        <v>5</v>
      </c>
      <c r="D231" s="95" t="s">
        <v>427</v>
      </c>
      <c r="E231" s="95">
        <v>8</v>
      </c>
      <c r="F231" s="95">
        <v>1500</v>
      </c>
      <c r="G231" s="178">
        <f t="shared" si="223"/>
        <v>187.5</v>
      </c>
      <c r="H231" s="458"/>
      <c r="I231" s="154">
        <f t="shared" ref="I231:I241" si="243">IFERROR(AVERAGE(P231,U231,Z231,AE231,AJ231,AO231,AT231),"")</f>
        <v>8</v>
      </c>
      <c r="J231" s="154">
        <f t="shared" ref="J231:J241" si="244">IFERROR(AVERAGE(Q231,V231,AA231,AF231,AK231,AP231,AU231),"")</f>
        <v>1433.1476520440449</v>
      </c>
      <c r="K231" s="155">
        <f t="shared" ref="K231:K241" si="245">IFERROR(AVERAGE(R231,W231,AB231,AG231,AL231,AQ231,AV231),"")</f>
        <v>179.14345650550561</v>
      </c>
      <c r="L231" s="449"/>
      <c r="M231" s="154">
        <f t="shared" si="228"/>
        <v>1</v>
      </c>
      <c r="N231" s="433"/>
      <c r="O231" s="433"/>
      <c r="P231" s="95">
        <v>8</v>
      </c>
      <c r="Q231" s="178">
        <v>1431.8367346938776</v>
      </c>
      <c r="R231" s="178">
        <f t="shared" si="229"/>
        <v>178.9795918367347</v>
      </c>
      <c r="S231" s="95">
        <f t="shared" si="230"/>
        <v>1</v>
      </c>
      <c r="T231" s="436"/>
      <c r="U231" s="95">
        <v>8</v>
      </c>
      <c r="V231" s="178">
        <v>1430.6756756756756</v>
      </c>
      <c r="W231" s="178">
        <f t="shared" si="231"/>
        <v>178.83445945945945</v>
      </c>
      <c r="X231" s="95">
        <f t="shared" si="232"/>
        <v>1</v>
      </c>
      <c r="Y231" s="436"/>
      <c r="Z231" s="95">
        <v>8</v>
      </c>
      <c r="AA231" s="178">
        <v>1437.372262773722</v>
      </c>
      <c r="AB231" s="178">
        <f t="shared" si="233"/>
        <v>179.67153284671525</v>
      </c>
      <c r="AC231" s="95">
        <f t="shared" si="234"/>
        <v>1</v>
      </c>
      <c r="AD231" s="436"/>
      <c r="AE231" s="95">
        <v>8</v>
      </c>
      <c r="AF231" s="178">
        <v>1434.9579831932772</v>
      </c>
      <c r="AG231" s="178">
        <f t="shared" si="235"/>
        <v>179.36974789915965</v>
      </c>
      <c r="AH231" s="95">
        <f t="shared" si="236"/>
        <v>1</v>
      </c>
      <c r="AI231" s="436"/>
      <c r="AJ231" s="95">
        <v>8</v>
      </c>
      <c r="AK231" s="178">
        <v>1434.6774193548388</v>
      </c>
      <c r="AL231" s="178">
        <f t="shared" si="237"/>
        <v>179.33467741935485</v>
      </c>
      <c r="AM231" s="95">
        <f t="shared" si="238"/>
        <v>1</v>
      </c>
      <c r="AN231" s="436"/>
      <c r="AO231" s="95">
        <v>8</v>
      </c>
      <c r="AP231" s="178">
        <v>1431.372549019608</v>
      </c>
      <c r="AQ231" s="178">
        <f t="shared" si="239"/>
        <v>178.92156862745099</v>
      </c>
      <c r="AR231" s="95">
        <f t="shared" si="240"/>
        <v>1</v>
      </c>
      <c r="AS231" s="436"/>
      <c r="AT231" s="95">
        <v>8</v>
      </c>
      <c r="AU231" s="178">
        <v>1431.1409395973153</v>
      </c>
      <c r="AV231" s="178">
        <f t="shared" si="241"/>
        <v>178.89261744966441</v>
      </c>
      <c r="AW231" s="95">
        <f t="shared" si="242"/>
        <v>1</v>
      </c>
      <c r="AX231" s="436"/>
    </row>
    <row r="232" spans="2:50" hidden="1">
      <c r="B232" s="435"/>
      <c r="C232" s="95">
        <f t="shared" si="227"/>
        <v>6</v>
      </c>
      <c r="D232" s="95" t="s">
        <v>673</v>
      </c>
      <c r="E232" s="95">
        <v>20</v>
      </c>
      <c r="F232" s="95">
        <v>1500</v>
      </c>
      <c r="G232" s="178">
        <f t="shared" si="223"/>
        <v>75</v>
      </c>
      <c r="H232" s="458"/>
      <c r="I232" s="154">
        <f t="shared" si="243"/>
        <v>20</v>
      </c>
      <c r="J232" s="154">
        <f t="shared" si="244"/>
        <v>1437.1308506084249</v>
      </c>
      <c r="K232" s="155">
        <f t="shared" si="245"/>
        <v>71.856542530421251</v>
      </c>
      <c r="L232" s="449"/>
      <c r="M232" s="154">
        <f t="shared" si="228"/>
        <v>6</v>
      </c>
      <c r="N232" s="433"/>
      <c r="O232" s="433"/>
      <c r="P232" s="95">
        <v>20</v>
      </c>
      <c r="Q232" s="178">
        <v>1437.0967741935485</v>
      </c>
      <c r="R232" s="178">
        <f t="shared" si="229"/>
        <v>71.854838709677423</v>
      </c>
      <c r="S232" s="95">
        <f t="shared" si="230"/>
        <v>6</v>
      </c>
      <c r="T232" s="436"/>
      <c r="U232" s="95">
        <v>20</v>
      </c>
      <c r="V232" s="178">
        <v>1437.0731707317075</v>
      </c>
      <c r="W232" s="178">
        <f t="shared" si="231"/>
        <v>71.853658536585371</v>
      </c>
      <c r="X232" s="95">
        <f t="shared" si="232"/>
        <v>6</v>
      </c>
      <c r="Y232" s="436"/>
      <c r="Z232" s="95">
        <v>20</v>
      </c>
      <c r="AA232" s="178">
        <v>1438.4210526315796</v>
      </c>
      <c r="AB232" s="178">
        <f t="shared" si="233"/>
        <v>71.921052631578988</v>
      </c>
      <c r="AC232" s="95">
        <f t="shared" si="234"/>
        <v>6</v>
      </c>
      <c r="AD232" s="436"/>
      <c r="AE232" s="95">
        <v>20</v>
      </c>
      <c r="AF232" s="178">
        <v>1439.9999999999998</v>
      </c>
      <c r="AG232" s="178">
        <f t="shared" si="235"/>
        <v>71.999999999999986</v>
      </c>
      <c r="AH232" s="95">
        <f t="shared" si="236"/>
        <v>6</v>
      </c>
      <c r="AI232" s="436"/>
      <c r="AJ232" s="95">
        <v>20</v>
      </c>
      <c r="AK232" s="178">
        <v>1437.0873786407767</v>
      </c>
      <c r="AL232" s="178">
        <f t="shared" si="237"/>
        <v>71.854368932038838</v>
      </c>
      <c r="AM232" s="95">
        <f t="shared" si="238"/>
        <v>6</v>
      </c>
      <c r="AN232" s="436"/>
      <c r="AO232" s="95">
        <v>20</v>
      </c>
      <c r="AP232" s="178">
        <v>1433.8582677165357</v>
      </c>
      <c r="AQ232" s="178">
        <f t="shared" si="239"/>
        <v>71.692913385826785</v>
      </c>
      <c r="AR232" s="95">
        <f t="shared" si="240"/>
        <v>6</v>
      </c>
      <c r="AS232" s="436"/>
      <c r="AT232" s="95">
        <v>20</v>
      </c>
      <c r="AU232" s="178">
        <v>1436.3793103448272</v>
      </c>
      <c r="AV232" s="178">
        <f t="shared" si="241"/>
        <v>71.818965517241367</v>
      </c>
      <c r="AW232" s="95">
        <f t="shared" si="242"/>
        <v>6</v>
      </c>
      <c r="AX232" s="436"/>
    </row>
    <row r="233" spans="2:50" hidden="1">
      <c r="B233" s="435"/>
      <c r="C233" s="95">
        <f t="shared" si="227"/>
        <v>7</v>
      </c>
      <c r="D233" s="95"/>
      <c r="E233" s="95"/>
      <c r="F233" s="95"/>
      <c r="G233" s="95"/>
      <c r="H233" s="458"/>
      <c r="I233" s="154" t="str">
        <f t="shared" si="243"/>
        <v/>
      </c>
      <c r="J233" s="154" t="str">
        <f t="shared" si="244"/>
        <v/>
      </c>
      <c r="K233" s="155" t="str">
        <f t="shared" si="245"/>
        <v/>
      </c>
      <c r="L233" s="449"/>
      <c r="M233" s="154" t="str">
        <f t="shared" si="228"/>
        <v/>
      </c>
      <c r="N233" s="433"/>
      <c r="O233" s="433"/>
      <c r="P233" s="95"/>
      <c r="Q233" s="178"/>
      <c r="R233" s="178" t="str">
        <f t="shared" si="229"/>
        <v/>
      </c>
      <c r="S233" s="95" t="str">
        <f t="shared" si="230"/>
        <v/>
      </c>
      <c r="T233" s="436"/>
      <c r="U233" s="95"/>
      <c r="V233" s="178"/>
      <c r="W233" s="178" t="str">
        <f t="shared" si="231"/>
        <v/>
      </c>
      <c r="X233" s="95" t="str">
        <f t="shared" si="232"/>
        <v/>
      </c>
      <c r="Y233" s="436"/>
      <c r="Z233" s="95"/>
      <c r="AA233" s="178"/>
      <c r="AB233" s="178" t="str">
        <f t="shared" si="233"/>
        <v/>
      </c>
      <c r="AC233" s="95" t="str">
        <f t="shared" si="234"/>
        <v/>
      </c>
      <c r="AD233" s="436"/>
      <c r="AE233" s="95"/>
      <c r="AF233" s="178"/>
      <c r="AG233" s="178" t="str">
        <f t="shared" si="235"/>
        <v/>
      </c>
      <c r="AH233" s="95" t="str">
        <f t="shared" si="236"/>
        <v/>
      </c>
      <c r="AI233" s="436"/>
      <c r="AJ233" s="95"/>
      <c r="AK233" s="178"/>
      <c r="AL233" s="178" t="str">
        <f t="shared" si="237"/>
        <v/>
      </c>
      <c r="AM233" s="95" t="str">
        <f t="shared" si="238"/>
        <v/>
      </c>
      <c r="AN233" s="436"/>
      <c r="AO233" s="95"/>
      <c r="AP233" s="178"/>
      <c r="AQ233" s="178" t="str">
        <f t="shared" si="239"/>
        <v/>
      </c>
      <c r="AR233" s="95" t="str">
        <f t="shared" si="240"/>
        <v/>
      </c>
      <c r="AS233" s="436"/>
      <c r="AT233" s="95"/>
      <c r="AU233" s="178"/>
      <c r="AV233" s="178" t="str">
        <f t="shared" si="241"/>
        <v/>
      </c>
      <c r="AW233" s="95" t="str">
        <f t="shared" si="242"/>
        <v/>
      </c>
      <c r="AX233" s="436"/>
    </row>
    <row r="234" spans="2:50" hidden="1">
      <c r="B234" s="435"/>
      <c r="C234" s="95">
        <f t="shared" si="227"/>
        <v>8</v>
      </c>
      <c r="D234" s="95"/>
      <c r="E234" s="95"/>
      <c r="F234" s="95"/>
      <c r="G234" s="95"/>
      <c r="H234" s="458"/>
      <c r="I234" s="154" t="str">
        <f t="shared" si="243"/>
        <v/>
      </c>
      <c r="J234" s="154" t="str">
        <f t="shared" si="244"/>
        <v/>
      </c>
      <c r="K234" s="155" t="str">
        <f t="shared" si="245"/>
        <v/>
      </c>
      <c r="L234" s="449"/>
      <c r="M234" s="154" t="str">
        <f t="shared" si="228"/>
        <v/>
      </c>
      <c r="N234" s="433"/>
      <c r="O234" s="433"/>
      <c r="P234" s="95"/>
      <c r="Q234" s="178"/>
      <c r="R234" s="178" t="str">
        <f t="shared" si="229"/>
        <v/>
      </c>
      <c r="S234" s="95" t="str">
        <f t="shared" si="230"/>
        <v/>
      </c>
      <c r="T234" s="436"/>
      <c r="U234" s="95"/>
      <c r="V234" s="178"/>
      <c r="W234" s="178" t="str">
        <f t="shared" si="231"/>
        <v/>
      </c>
      <c r="X234" s="95" t="str">
        <f t="shared" si="232"/>
        <v/>
      </c>
      <c r="Y234" s="436"/>
      <c r="Z234" s="95"/>
      <c r="AA234" s="178"/>
      <c r="AB234" s="178" t="str">
        <f t="shared" si="233"/>
        <v/>
      </c>
      <c r="AC234" s="95" t="str">
        <f t="shared" si="234"/>
        <v/>
      </c>
      <c r="AD234" s="436"/>
      <c r="AE234" s="95"/>
      <c r="AF234" s="178"/>
      <c r="AG234" s="178" t="str">
        <f t="shared" si="235"/>
        <v/>
      </c>
      <c r="AH234" s="95" t="str">
        <f t="shared" si="236"/>
        <v/>
      </c>
      <c r="AI234" s="436"/>
      <c r="AJ234" s="95"/>
      <c r="AK234" s="178"/>
      <c r="AL234" s="178" t="str">
        <f t="shared" si="237"/>
        <v/>
      </c>
      <c r="AM234" s="95" t="str">
        <f t="shared" si="238"/>
        <v/>
      </c>
      <c r="AN234" s="436"/>
      <c r="AO234" s="95"/>
      <c r="AP234" s="178"/>
      <c r="AQ234" s="178" t="str">
        <f t="shared" si="239"/>
        <v/>
      </c>
      <c r="AR234" s="95" t="str">
        <f t="shared" si="240"/>
        <v/>
      </c>
      <c r="AS234" s="436"/>
      <c r="AT234" s="95"/>
      <c r="AU234" s="178"/>
      <c r="AV234" s="178" t="str">
        <f t="shared" si="241"/>
        <v/>
      </c>
      <c r="AW234" s="95" t="str">
        <f t="shared" si="242"/>
        <v/>
      </c>
      <c r="AX234" s="436"/>
    </row>
    <row r="235" spans="2:50" hidden="1">
      <c r="B235" s="435"/>
      <c r="C235" s="95">
        <f t="shared" si="227"/>
        <v>9</v>
      </c>
      <c r="D235" s="95"/>
      <c r="E235" s="95"/>
      <c r="F235" s="95"/>
      <c r="G235" s="95"/>
      <c r="H235" s="458"/>
      <c r="I235" s="154" t="str">
        <f t="shared" si="243"/>
        <v/>
      </c>
      <c r="J235" s="154" t="str">
        <f t="shared" si="244"/>
        <v/>
      </c>
      <c r="K235" s="155" t="str">
        <f t="shared" si="245"/>
        <v/>
      </c>
      <c r="L235" s="449"/>
      <c r="M235" s="154" t="str">
        <f t="shared" si="228"/>
        <v/>
      </c>
      <c r="N235" s="433"/>
      <c r="O235" s="433"/>
      <c r="P235" s="95"/>
      <c r="Q235" s="178"/>
      <c r="R235" s="178" t="str">
        <f t="shared" si="229"/>
        <v/>
      </c>
      <c r="S235" s="95" t="str">
        <f t="shared" si="230"/>
        <v/>
      </c>
      <c r="T235" s="436"/>
      <c r="U235" s="95"/>
      <c r="V235" s="178"/>
      <c r="W235" s="178" t="str">
        <f t="shared" si="231"/>
        <v/>
      </c>
      <c r="X235" s="95" t="str">
        <f t="shared" si="232"/>
        <v/>
      </c>
      <c r="Y235" s="436"/>
      <c r="Z235" s="95"/>
      <c r="AA235" s="178"/>
      <c r="AB235" s="178" t="str">
        <f t="shared" si="233"/>
        <v/>
      </c>
      <c r="AC235" s="95" t="str">
        <f t="shared" si="234"/>
        <v/>
      </c>
      <c r="AD235" s="436"/>
      <c r="AE235" s="95"/>
      <c r="AF235" s="178"/>
      <c r="AG235" s="178" t="str">
        <f t="shared" si="235"/>
        <v/>
      </c>
      <c r="AH235" s="95" t="str">
        <f t="shared" si="236"/>
        <v/>
      </c>
      <c r="AI235" s="436"/>
      <c r="AJ235" s="95"/>
      <c r="AK235" s="178"/>
      <c r="AL235" s="178" t="str">
        <f t="shared" si="237"/>
        <v/>
      </c>
      <c r="AM235" s="95" t="str">
        <f t="shared" si="238"/>
        <v/>
      </c>
      <c r="AN235" s="436"/>
      <c r="AO235" s="95"/>
      <c r="AP235" s="178"/>
      <c r="AQ235" s="178" t="str">
        <f t="shared" si="239"/>
        <v/>
      </c>
      <c r="AR235" s="95" t="str">
        <f t="shared" si="240"/>
        <v/>
      </c>
      <c r="AS235" s="436"/>
      <c r="AT235" s="95"/>
      <c r="AU235" s="178"/>
      <c r="AV235" s="178" t="str">
        <f t="shared" si="241"/>
        <v/>
      </c>
      <c r="AW235" s="95" t="str">
        <f t="shared" si="242"/>
        <v/>
      </c>
      <c r="AX235" s="436"/>
    </row>
    <row r="236" spans="2:50" hidden="1">
      <c r="B236" s="435"/>
      <c r="C236" s="95">
        <f t="shared" si="227"/>
        <v>10</v>
      </c>
      <c r="D236" s="95"/>
      <c r="E236" s="95"/>
      <c r="F236" s="95"/>
      <c r="G236" s="95"/>
      <c r="H236" s="458"/>
      <c r="I236" s="154" t="str">
        <f t="shared" si="243"/>
        <v/>
      </c>
      <c r="J236" s="154" t="str">
        <f t="shared" si="244"/>
        <v/>
      </c>
      <c r="K236" s="155" t="str">
        <f t="shared" si="245"/>
        <v/>
      </c>
      <c r="L236" s="449"/>
      <c r="M236" s="154" t="str">
        <f t="shared" si="228"/>
        <v/>
      </c>
      <c r="N236" s="433"/>
      <c r="O236" s="433"/>
      <c r="P236" s="95"/>
      <c r="Q236" s="178"/>
      <c r="R236" s="178" t="str">
        <f t="shared" si="229"/>
        <v/>
      </c>
      <c r="S236" s="95" t="str">
        <f t="shared" si="230"/>
        <v/>
      </c>
      <c r="T236" s="436"/>
      <c r="U236" s="95"/>
      <c r="V236" s="178"/>
      <c r="W236" s="178" t="str">
        <f t="shared" si="231"/>
        <v/>
      </c>
      <c r="X236" s="95" t="str">
        <f t="shared" si="232"/>
        <v/>
      </c>
      <c r="Y236" s="436"/>
      <c r="Z236" s="95"/>
      <c r="AA236" s="178"/>
      <c r="AB236" s="178" t="str">
        <f t="shared" si="233"/>
        <v/>
      </c>
      <c r="AC236" s="95" t="str">
        <f t="shared" si="234"/>
        <v/>
      </c>
      <c r="AD236" s="436"/>
      <c r="AE236" s="95"/>
      <c r="AF236" s="178"/>
      <c r="AG236" s="178" t="str">
        <f t="shared" si="235"/>
        <v/>
      </c>
      <c r="AH236" s="95" t="str">
        <f t="shared" si="236"/>
        <v/>
      </c>
      <c r="AI236" s="436"/>
      <c r="AJ236" s="95"/>
      <c r="AK236" s="178"/>
      <c r="AL236" s="178" t="str">
        <f t="shared" si="237"/>
        <v/>
      </c>
      <c r="AM236" s="95" t="str">
        <f t="shared" si="238"/>
        <v/>
      </c>
      <c r="AN236" s="436"/>
      <c r="AO236" s="95"/>
      <c r="AP236" s="178"/>
      <c r="AQ236" s="178" t="str">
        <f t="shared" si="239"/>
        <v/>
      </c>
      <c r="AR236" s="95" t="str">
        <f t="shared" si="240"/>
        <v/>
      </c>
      <c r="AS236" s="436"/>
      <c r="AT236" s="95"/>
      <c r="AU236" s="178"/>
      <c r="AV236" s="178" t="str">
        <f t="shared" si="241"/>
        <v/>
      </c>
      <c r="AW236" s="95" t="str">
        <f t="shared" si="242"/>
        <v/>
      </c>
      <c r="AX236" s="436"/>
    </row>
    <row r="237" spans="2:50" hidden="1">
      <c r="B237" s="435"/>
      <c r="C237" s="95">
        <f t="shared" si="227"/>
        <v>11</v>
      </c>
      <c r="D237" s="95"/>
      <c r="E237" s="95"/>
      <c r="F237" s="95"/>
      <c r="G237" s="95"/>
      <c r="H237" s="458"/>
      <c r="I237" s="154" t="str">
        <f t="shared" si="243"/>
        <v/>
      </c>
      <c r="J237" s="154" t="str">
        <f t="shared" si="244"/>
        <v/>
      </c>
      <c r="K237" s="155" t="str">
        <f t="shared" si="245"/>
        <v/>
      </c>
      <c r="L237" s="449"/>
      <c r="M237" s="154" t="str">
        <f t="shared" si="228"/>
        <v/>
      </c>
      <c r="N237" s="433"/>
      <c r="O237" s="433"/>
      <c r="P237" s="95"/>
      <c r="Q237" s="178"/>
      <c r="R237" s="178" t="str">
        <f t="shared" si="229"/>
        <v/>
      </c>
      <c r="S237" s="95" t="str">
        <f t="shared" si="230"/>
        <v/>
      </c>
      <c r="T237" s="436"/>
      <c r="U237" s="95"/>
      <c r="V237" s="178"/>
      <c r="W237" s="178" t="str">
        <f t="shared" si="231"/>
        <v/>
      </c>
      <c r="X237" s="95" t="str">
        <f t="shared" si="232"/>
        <v/>
      </c>
      <c r="Y237" s="436"/>
      <c r="Z237" s="95"/>
      <c r="AA237" s="178"/>
      <c r="AB237" s="178" t="str">
        <f t="shared" si="233"/>
        <v/>
      </c>
      <c r="AC237" s="95" t="str">
        <f t="shared" si="234"/>
        <v/>
      </c>
      <c r="AD237" s="436"/>
      <c r="AE237" s="95"/>
      <c r="AF237" s="178"/>
      <c r="AG237" s="178" t="str">
        <f t="shared" si="235"/>
        <v/>
      </c>
      <c r="AH237" s="95" t="str">
        <f t="shared" si="236"/>
        <v/>
      </c>
      <c r="AI237" s="436"/>
      <c r="AJ237" s="95"/>
      <c r="AK237" s="178"/>
      <c r="AL237" s="178" t="str">
        <f t="shared" si="237"/>
        <v/>
      </c>
      <c r="AM237" s="95" t="str">
        <f t="shared" si="238"/>
        <v/>
      </c>
      <c r="AN237" s="436"/>
      <c r="AO237" s="95"/>
      <c r="AP237" s="178"/>
      <c r="AQ237" s="178" t="str">
        <f t="shared" si="239"/>
        <v/>
      </c>
      <c r="AR237" s="95" t="str">
        <f t="shared" si="240"/>
        <v/>
      </c>
      <c r="AS237" s="436"/>
      <c r="AT237" s="95"/>
      <c r="AU237" s="178"/>
      <c r="AV237" s="178" t="str">
        <f t="shared" si="241"/>
        <v/>
      </c>
      <c r="AW237" s="95" t="str">
        <f t="shared" si="242"/>
        <v/>
      </c>
      <c r="AX237" s="436"/>
    </row>
    <row r="238" spans="2:50" hidden="1">
      <c r="B238" s="435"/>
      <c r="C238" s="95">
        <f t="shared" si="227"/>
        <v>12</v>
      </c>
      <c r="D238" s="95"/>
      <c r="E238" s="95"/>
      <c r="F238" s="95"/>
      <c r="G238" s="95"/>
      <c r="H238" s="458"/>
      <c r="I238" s="154" t="str">
        <f t="shared" si="243"/>
        <v/>
      </c>
      <c r="J238" s="154" t="str">
        <f t="shared" si="244"/>
        <v/>
      </c>
      <c r="K238" s="155" t="str">
        <f t="shared" si="245"/>
        <v/>
      </c>
      <c r="L238" s="449"/>
      <c r="M238" s="154" t="str">
        <f t="shared" si="228"/>
        <v/>
      </c>
      <c r="N238" s="433"/>
      <c r="O238" s="433"/>
      <c r="P238" s="95"/>
      <c r="Q238" s="178"/>
      <c r="R238" s="178" t="str">
        <f t="shared" si="229"/>
        <v/>
      </c>
      <c r="S238" s="95" t="str">
        <f t="shared" si="230"/>
        <v/>
      </c>
      <c r="T238" s="436"/>
      <c r="U238" s="95"/>
      <c r="V238" s="178"/>
      <c r="W238" s="178" t="str">
        <f t="shared" si="231"/>
        <v/>
      </c>
      <c r="X238" s="95" t="str">
        <f t="shared" si="232"/>
        <v/>
      </c>
      <c r="Y238" s="436"/>
      <c r="Z238" s="95"/>
      <c r="AA238" s="178"/>
      <c r="AB238" s="178" t="str">
        <f t="shared" si="233"/>
        <v/>
      </c>
      <c r="AC238" s="95" t="str">
        <f t="shared" si="234"/>
        <v/>
      </c>
      <c r="AD238" s="436"/>
      <c r="AE238" s="95"/>
      <c r="AF238" s="178"/>
      <c r="AG238" s="178" t="str">
        <f t="shared" si="235"/>
        <v/>
      </c>
      <c r="AH238" s="95" t="str">
        <f t="shared" si="236"/>
        <v/>
      </c>
      <c r="AI238" s="436"/>
      <c r="AJ238" s="95"/>
      <c r="AK238" s="178"/>
      <c r="AL238" s="178" t="str">
        <f t="shared" si="237"/>
        <v/>
      </c>
      <c r="AM238" s="95" t="str">
        <f t="shared" si="238"/>
        <v/>
      </c>
      <c r="AN238" s="436"/>
      <c r="AO238" s="95"/>
      <c r="AP238" s="178"/>
      <c r="AQ238" s="178" t="str">
        <f t="shared" si="239"/>
        <v/>
      </c>
      <c r="AR238" s="95" t="str">
        <f t="shared" si="240"/>
        <v/>
      </c>
      <c r="AS238" s="436"/>
      <c r="AT238" s="95"/>
      <c r="AU238" s="178"/>
      <c r="AV238" s="178" t="str">
        <f t="shared" si="241"/>
        <v/>
      </c>
      <c r="AW238" s="95" t="str">
        <f t="shared" si="242"/>
        <v/>
      </c>
      <c r="AX238" s="436"/>
    </row>
    <row r="239" spans="2:50" hidden="1">
      <c r="B239" s="435"/>
      <c r="C239" s="95">
        <f t="shared" si="227"/>
        <v>13</v>
      </c>
      <c r="D239" s="95"/>
      <c r="E239" s="95"/>
      <c r="F239" s="95"/>
      <c r="G239" s="95"/>
      <c r="H239" s="458"/>
      <c r="I239" s="154" t="str">
        <f t="shared" si="243"/>
        <v/>
      </c>
      <c r="J239" s="154" t="str">
        <f t="shared" si="244"/>
        <v/>
      </c>
      <c r="K239" s="155" t="str">
        <f t="shared" si="245"/>
        <v/>
      </c>
      <c r="L239" s="449"/>
      <c r="M239" s="154" t="str">
        <f t="shared" si="228"/>
        <v/>
      </c>
      <c r="N239" s="433"/>
      <c r="O239" s="433"/>
      <c r="P239" s="95"/>
      <c r="Q239" s="178"/>
      <c r="R239" s="178" t="str">
        <f t="shared" si="229"/>
        <v/>
      </c>
      <c r="S239" s="95" t="str">
        <f t="shared" si="230"/>
        <v/>
      </c>
      <c r="T239" s="436"/>
      <c r="U239" s="95"/>
      <c r="V239" s="178"/>
      <c r="W239" s="178" t="str">
        <f t="shared" si="231"/>
        <v/>
      </c>
      <c r="X239" s="95" t="str">
        <f t="shared" si="232"/>
        <v/>
      </c>
      <c r="Y239" s="436"/>
      <c r="Z239" s="95"/>
      <c r="AA239" s="178"/>
      <c r="AB239" s="178" t="str">
        <f t="shared" si="233"/>
        <v/>
      </c>
      <c r="AC239" s="95" t="str">
        <f t="shared" si="234"/>
        <v/>
      </c>
      <c r="AD239" s="436"/>
      <c r="AE239" s="95"/>
      <c r="AF239" s="178"/>
      <c r="AG239" s="178" t="str">
        <f t="shared" si="235"/>
        <v/>
      </c>
      <c r="AH239" s="95" t="str">
        <f t="shared" si="236"/>
        <v/>
      </c>
      <c r="AI239" s="436"/>
      <c r="AJ239" s="95"/>
      <c r="AK239" s="178"/>
      <c r="AL239" s="178" t="str">
        <f t="shared" si="237"/>
        <v/>
      </c>
      <c r="AM239" s="95" t="str">
        <f t="shared" si="238"/>
        <v/>
      </c>
      <c r="AN239" s="436"/>
      <c r="AO239" s="95"/>
      <c r="AP239" s="178"/>
      <c r="AQ239" s="178" t="str">
        <f t="shared" si="239"/>
        <v/>
      </c>
      <c r="AR239" s="95" t="str">
        <f t="shared" si="240"/>
        <v/>
      </c>
      <c r="AS239" s="436"/>
      <c r="AT239" s="95"/>
      <c r="AU239" s="178"/>
      <c r="AV239" s="178" t="str">
        <f t="shared" si="241"/>
        <v/>
      </c>
      <c r="AW239" s="95" t="str">
        <f t="shared" si="242"/>
        <v/>
      </c>
      <c r="AX239" s="436"/>
    </row>
    <row r="240" spans="2:50" hidden="1">
      <c r="B240" s="435"/>
      <c r="C240" s="95">
        <f t="shared" si="227"/>
        <v>14</v>
      </c>
      <c r="D240" s="95"/>
      <c r="E240" s="95"/>
      <c r="F240" s="95"/>
      <c r="G240" s="95"/>
      <c r="H240" s="458"/>
      <c r="I240" s="154" t="str">
        <f t="shared" si="243"/>
        <v/>
      </c>
      <c r="J240" s="154" t="str">
        <f t="shared" si="244"/>
        <v/>
      </c>
      <c r="K240" s="155" t="str">
        <f t="shared" si="245"/>
        <v/>
      </c>
      <c r="L240" s="449"/>
      <c r="M240" s="154" t="str">
        <f t="shared" si="228"/>
        <v/>
      </c>
      <c r="N240" s="433"/>
      <c r="O240" s="433"/>
      <c r="P240" s="95"/>
      <c r="Q240" s="178"/>
      <c r="R240" s="178" t="str">
        <f t="shared" si="229"/>
        <v/>
      </c>
      <c r="S240" s="95" t="str">
        <f t="shared" si="230"/>
        <v/>
      </c>
      <c r="T240" s="436"/>
      <c r="U240" s="95"/>
      <c r="V240" s="178"/>
      <c r="W240" s="178" t="str">
        <f t="shared" si="231"/>
        <v/>
      </c>
      <c r="X240" s="95" t="str">
        <f t="shared" si="232"/>
        <v/>
      </c>
      <c r="Y240" s="436"/>
      <c r="Z240" s="95"/>
      <c r="AA240" s="178"/>
      <c r="AB240" s="178" t="str">
        <f t="shared" si="233"/>
        <v/>
      </c>
      <c r="AC240" s="95" t="str">
        <f t="shared" si="234"/>
        <v/>
      </c>
      <c r="AD240" s="436"/>
      <c r="AE240" s="95"/>
      <c r="AF240" s="178"/>
      <c r="AG240" s="178" t="str">
        <f t="shared" si="235"/>
        <v/>
      </c>
      <c r="AH240" s="95" t="str">
        <f t="shared" si="236"/>
        <v/>
      </c>
      <c r="AI240" s="436"/>
      <c r="AJ240" s="95"/>
      <c r="AK240" s="178"/>
      <c r="AL240" s="178" t="str">
        <f t="shared" si="237"/>
        <v/>
      </c>
      <c r="AM240" s="95" t="str">
        <f t="shared" si="238"/>
        <v/>
      </c>
      <c r="AN240" s="436"/>
      <c r="AO240" s="95"/>
      <c r="AP240" s="178"/>
      <c r="AQ240" s="178" t="str">
        <f t="shared" si="239"/>
        <v/>
      </c>
      <c r="AR240" s="95" t="str">
        <f t="shared" si="240"/>
        <v/>
      </c>
      <c r="AS240" s="436"/>
      <c r="AT240" s="95"/>
      <c r="AU240" s="178"/>
      <c r="AV240" s="178" t="str">
        <f t="shared" si="241"/>
        <v/>
      </c>
      <c r="AW240" s="95" t="str">
        <f t="shared" si="242"/>
        <v/>
      </c>
      <c r="AX240" s="436"/>
    </row>
    <row r="241" spans="2:50" hidden="1">
      <c r="B241" s="435"/>
      <c r="C241" s="95">
        <f t="shared" si="227"/>
        <v>15</v>
      </c>
      <c r="D241" s="95"/>
      <c r="E241" s="95"/>
      <c r="F241" s="95"/>
      <c r="G241" s="95"/>
      <c r="H241" s="459"/>
      <c r="I241" s="154" t="str">
        <f t="shared" si="243"/>
        <v/>
      </c>
      <c r="J241" s="154" t="str">
        <f t="shared" si="244"/>
        <v/>
      </c>
      <c r="K241" s="155" t="str">
        <f t="shared" si="245"/>
        <v/>
      </c>
      <c r="L241" s="449"/>
      <c r="M241" s="154" t="str">
        <f t="shared" si="228"/>
        <v/>
      </c>
      <c r="N241" s="433"/>
      <c r="O241" s="433"/>
      <c r="P241" s="95"/>
      <c r="Q241" s="178"/>
      <c r="R241" s="178" t="str">
        <f t="shared" si="229"/>
        <v/>
      </c>
      <c r="S241" s="95" t="str">
        <f t="shared" si="230"/>
        <v/>
      </c>
      <c r="T241" s="436"/>
      <c r="U241" s="95"/>
      <c r="V241" s="178"/>
      <c r="W241" s="178" t="str">
        <f t="shared" si="231"/>
        <v/>
      </c>
      <c r="X241" s="95" t="str">
        <f t="shared" si="232"/>
        <v/>
      </c>
      <c r="Y241" s="436"/>
      <c r="Z241" s="95"/>
      <c r="AA241" s="178"/>
      <c r="AB241" s="178" t="str">
        <f t="shared" si="233"/>
        <v/>
      </c>
      <c r="AC241" s="95" t="str">
        <f t="shared" si="234"/>
        <v/>
      </c>
      <c r="AD241" s="436"/>
      <c r="AE241" s="95"/>
      <c r="AF241" s="178"/>
      <c r="AG241" s="178" t="str">
        <f t="shared" si="235"/>
        <v/>
      </c>
      <c r="AH241" s="95" t="str">
        <f t="shared" si="236"/>
        <v/>
      </c>
      <c r="AI241" s="436"/>
      <c r="AJ241" s="95"/>
      <c r="AK241" s="178"/>
      <c r="AL241" s="178" t="str">
        <f t="shared" si="237"/>
        <v/>
      </c>
      <c r="AM241" s="95" t="str">
        <f t="shared" si="238"/>
        <v/>
      </c>
      <c r="AN241" s="436"/>
      <c r="AO241" s="95"/>
      <c r="AP241" s="178"/>
      <c r="AQ241" s="178" t="str">
        <f t="shared" si="239"/>
        <v/>
      </c>
      <c r="AR241" s="95" t="str">
        <f t="shared" si="240"/>
        <v/>
      </c>
      <c r="AS241" s="436"/>
      <c r="AT241" s="95"/>
      <c r="AU241" s="178"/>
      <c r="AV241" s="178" t="str">
        <f t="shared" si="241"/>
        <v/>
      </c>
      <c r="AW241" s="95" t="str">
        <f t="shared" si="242"/>
        <v/>
      </c>
      <c r="AX241" s="436"/>
    </row>
    <row r="242" spans="2:50" ht="15.75" hidden="1">
      <c r="B242" s="443" t="s">
        <v>167</v>
      </c>
      <c r="C242" s="444"/>
      <c r="D242" s="444"/>
      <c r="E242" s="444"/>
      <c r="F242" s="444"/>
      <c r="G242" s="444"/>
      <c r="H242" s="444"/>
      <c r="I242" s="151"/>
      <c r="J242" s="151"/>
      <c r="K242" s="151"/>
      <c r="L242" s="151"/>
      <c r="M242" s="151"/>
      <c r="N242" s="433" t="s">
        <v>159</v>
      </c>
      <c r="O242" s="446" t="s">
        <v>106</v>
      </c>
      <c r="P242" s="448">
        <f>AT222+1</f>
        <v>45951</v>
      </c>
      <c r="Q242" s="435"/>
      <c r="R242" s="435"/>
      <c r="S242" s="435"/>
      <c r="T242" s="435"/>
      <c r="U242" s="448">
        <f>P242+1</f>
        <v>45952</v>
      </c>
      <c r="V242" s="435"/>
      <c r="W242" s="435"/>
      <c r="X242" s="435"/>
      <c r="Y242" s="435"/>
      <c r="Z242" s="448">
        <f>U242+1</f>
        <v>45953</v>
      </c>
      <c r="AA242" s="435"/>
      <c r="AB242" s="435"/>
      <c r="AC242" s="435"/>
      <c r="AD242" s="435"/>
      <c r="AE242" s="448">
        <f>Z242+1</f>
        <v>45954</v>
      </c>
      <c r="AF242" s="435"/>
      <c r="AG242" s="435"/>
      <c r="AH242" s="435"/>
      <c r="AI242" s="435"/>
      <c r="AJ242" s="448">
        <f>AE242+1</f>
        <v>45955</v>
      </c>
      <c r="AK242" s="435"/>
      <c r="AL242" s="435"/>
      <c r="AM242" s="435"/>
      <c r="AN242" s="435"/>
      <c r="AO242" s="448">
        <f>AJ242+1</f>
        <v>45956</v>
      </c>
      <c r="AP242" s="435"/>
      <c r="AQ242" s="435"/>
      <c r="AR242" s="435"/>
      <c r="AS242" s="435"/>
      <c r="AT242" s="448">
        <f>AO242+1</f>
        <v>45957</v>
      </c>
      <c r="AU242" s="435"/>
      <c r="AV242" s="435"/>
      <c r="AW242" s="435"/>
      <c r="AX242" s="435"/>
    </row>
    <row r="243" spans="2:50" ht="15.75" hidden="1">
      <c r="B243" s="445"/>
      <c r="C243" s="445"/>
      <c r="D243" s="445"/>
      <c r="E243" s="445"/>
      <c r="F243" s="445"/>
      <c r="G243" s="445"/>
      <c r="H243" s="445"/>
      <c r="I243" s="151"/>
      <c r="J243" s="151"/>
      <c r="K243" s="151"/>
      <c r="L243" s="151"/>
      <c r="M243" s="151"/>
      <c r="N243" s="433"/>
      <c r="O243" s="447"/>
      <c r="P243" s="448" t="s">
        <v>120</v>
      </c>
      <c r="Q243" s="435"/>
      <c r="R243" s="435"/>
      <c r="S243" s="435"/>
      <c r="T243" s="435"/>
      <c r="U243" s="448" t="s">
        <v>114</v>
      </c>
      <c r="V243" s="435"/>
      <c r="W243" s="435"/>
      <c r="X243" s="435"/>
      <c r="Y243" s="435"/>
      <c r="Z243" s="448" t="s">
        <v>115</v>
      </c>
      <c r="AA243" s="435"/>
      <c r="AB243" s="435"/>
      <c r="AC243" s="435"/>
      <c r="AD243" s="435"/>
      <c r="AE243" s="448" t="s">
        <v>116</v>
      </c>
      <c r="AF243" s="435"/>
      <c r="AG243" s="435"/>
      <c r="AH243" s="435"/>
      <c r="AI243" s="435"/>
      <c r="AJ243" s="448" t="s">
        <v>117</v>
      </c>
      <c r="AK243" s="435"/>
      <c r="AL243" s="435"/>
      <c r="AM243" s="435"/>
      <c r="AN243" s="435"/>
      <c r="AO243" s="448" t="s">
        <v>118</v>
      </c>
      <c r="AP243" s="435"/>
      <c r="AQ243" s="435"/>
      <c r="AR243" s="435"/>
      <c r="AS243" s="435"/>
      <c r="AT243" s="448" t="s">
        <v>119</v>
      </c>
      <c r="AU243" s="435"/>
      <c r="AV243" s="435"/>
      <c r="AW243" s="435"/>
      <c r="AX243" s="435"/>
    </row>
    <row r="244" spans="2:50" hidden="1">
      <c r="B244" s="433" t="s">
        <v>155</v>
      </c>
      <c r="C244" s="433" t="s">
        <v>147</v>
      </c>
      <c r="D244" s="433"/>
      <c r="E244" s="433" t="s">
        <v>149</v>
      </c>
      <c r="F244" s="433"/>
      <c r="G244" s="433"/>
      <c r="H244" s="440" t="s">
        <v>156</v>
      </c>
      <c r="I244" s="434" t="s">
        <v>225</v>
      </c>
      <c r="J244" s="434"/>
      <c r="K244" s="434"/>
      <c r="L244" s="434" t="s">
        <v>156</v>
      </c>
      <c r="M244" s="434" t="s">
        <v>168</v>
      </c>
      <c r="N244" s="433"/>
      <c r="O244" s="433" t="s">
        <v>158</v>
      </c>
      <c r="P244" s="430" t="s">
        <v>152</v>
      </c>
      <c r="Q244" s="431"/>
      <c r="R244" s="431"/>
      <c r="S244" s="432"/>
      <c r="T244" s="433" t="s">
        <v>156</v>
      </c>
      <c r="U244" s="430" t="s">
        <v>152</v>
      </c>
      <c r="V244" s="431"/>
      <c r="W244" s="431"/>
      <c r="X244" s="432"/>
      <c r="Y244" s="433" t="s">
        <v>156</v>
      </c>
      <c r="Z244" s="430" t="s">
        <v>152</v>
      </c>
      <c r="AA244" s="431"/>
      <c r="AB244" s="431"/>
      <c r="AC244" s="432"/>
      <c r="AD244" s="433" t="s">
        <v>156</v>
      </c>
      <c r="AE244" s="430" t="s">
        <v>152</v>
      </c>
      <c r="AF244" s="431"/>
      <c r="AG244" s="431"/>
      <c r="AH244" s="432"/>
      <c r="AI244" s="433" t="s">
        <v>156</v>
      </c>
      <c r="AJ244" s="430" t="s">
        <v>152</v>
      </c>
      <c r="AK244" s="431"/>
      <c r="AL244" s="431"/>
      <c r="AM244" s="432"/>
      <c r="AN244" s="433" t="s">
        <v>156</v>
      </c>
      <c r="AO244" s="430" t="s">
        <v>152</v>
      </c>
      <c r="AP244" s="431"/>
      <c r="AQ244" s="431"/>
      <c r="AR244" s="432"/>
      <c r="AS244" s="433" t="s">
        <v>156</v>
      </c>
      <c r="AT244" s="430" t="s">
        <v>152</v>
      </c>
      <c r="AU244" s="431"/>
      <c r="AV244" s="431"/>
      <c r="AW244" s="432"/>
      <c r="AX244" s="433" t="s">
        <v>156</v>
      </c>
    </row>
    <row r="245" spans="2:50" hidden="1">
      <c r="B245" s="433"/>
      <c r="C245" s="433"/>
      <c r="D245" s="433"/>
      <c r="E245" s="433" t="s">
        <v>148</v>
      </c>
      <c r="F245" s="433"/>
      <c r="G245" s="433"/>
      <c r="H245" s="441"/>
      <c r="I245" s="434" t="s">
        <v>148</v>
      </c>
      <c r="J245" s="434"/>
      <c r="K245" s="434"/>
      <c r="L245" s="434"/>
      <c r="M245" s="434"/>
      <c r="N245" s="433"/>
      <c r="O245" s="433"/>
      <c r="P245" s="430" t="s">
        <v>153</v>
      </c>
      <c r="Q245" s="431"/>
      <c r="R245" s="431"/>
      <c r="S245" s="432"/>
      <c r="T245" s="433"/>
      <c r="U245" s="430" t="s">
        <v>153</v>
      </c>
      <c r="V245" s="431"/>
      <c r="W245" s="431"/>
      <c r="X245" s="432"/>
      <c r="Y245" s="433"/>
      <c r="Z245" s="430" t="s">
        <v>153</v>
      </c>
      <c r="AA245" s="431"/>
      <c r="AB245" s="431"/>
      <c r="AC245" s="432"/>
      <c r="AD245" s="433"/>
      <c r="AE245" s="430" t="s">
        <v>153</v>
      </c>
      <c r="AF245" s="431"/>
      <c r="AG245" s="431"/>
      <c r="AH245" s="432"/>
      <c r="AI245" s="433"/>
      <c r="AJ245" s="430" t="s">
        <v>153</v>
      </c>
      <c r="AK245" s="431"/>
      <c r="AL245" s="431"/>
      <c r="AM245" s="432"/>
      <c r="AN245" s="433"/>
      <c r="AO245" s="430" t="s">
        <v>153</v>
      </c>
      <c r="AP245" s="431"/>
      <c r="AQ245" s="431"/>
      <c r="AR245" s="432"/>
      <c r="AS245" s="433"/>
      <c r="AT245" s="430" t="s">
        <v>153</v>
      </c>
      <c r="AU245" s="431"/>
      <c r="AV245" s="431"/>
      <c r="AW245" s="432"/>
      <c r="AX245" s="433"/>
    </row>
    <row r="246" spans="2:50" hidden="1">
      <c r="B246" s="433"/>
      <c r="C246" s="433"/>
      <c r="D246" s="433"/>
      <c r="E246" s="94" t="s">
        <v>150</v>
      </c>
      <c r="F246" s="94" t="s">
        <v>151</v>
      </c>
      <c r="G246" s="94" t="s">
        <v>154</v>
      </c>
      <c r="H246" s="442"/>
      <c r="I246" s="153" t="s">
        <v>150</v>
      </c>
      <c r="J246" s="153" t="s">
        <v>151</v>
      </c>
      <c r="K246" s="153" t="s">
        <v>154</v>
      </c>
      <c r="L246" s="434"/>
      <c r="M246" s="434"/>
      <c r="N246" s="433"/>
      <c r="O246" s="433"/>
      <c r="P246" s="94" t="s">
        <v>150</v>
      </c>
      <c r="Q246" s="94" t="s">
        <v>151</v>
      </c>
      <c r="R246" s="94" t="s">
        <v>154</v>
      </c>
      <c r="S246" s="94" t="s">
        <v>168</v>
      </c>
      <c r="T246" s="433"/>
      <c r="U246" s="94" t="s">
        <v>150</v>
      </c>
      <c r="V246" s="94" t="s">
        <v>151</v>
      </c>
      <c r="W246" s="94" t="s">
        <v>154</v>
      </c>
      <c r="X246" s="94" t="s">
        <v>168</v>
      </c>
      <c r="Y246" s="433"/>
      <c r="Z246" s="94" t="s">
        <v>150</v>
      </c>
      <c r="AA246" s="94" t="s">
        <v>151</v>
      </c>
      <c r="AB246" s="94" t="s">
        <v>154</v>
      </c>
      <c r="AC246" s="94" t="s">
        <v>168</v>
      </c>
      <c r="AD246" s="433"/>
      <c r="AE246" s="94" t="s">
        <v>150</v>
      </c>
      <c r="AF246" s="94" t="s">
        <v>151</v>
      </c>
      <c r="AG246" s="94" t="s">
        <v>154</v>
      </c>
      <c r="AH246" s="94" t="s">
        <v>168</v>
      </c>
      <c r="AI246" s="433"/>
      <c r="AJ246" s="94" t="s">
        <v>150</v>
      </c>
      <c r="AK246" s="94" t="s">
        <v>151</v>
      </c>
      <c r="AL246" s="94" t="s">
        <v>154</v>
      </c>
      <c r="AM246" s="94" t="s">
        <v>168</v>
      </c>
      <c r="AN246" s="433"/>
      <c r="AO246" s="94" t="s">
        <v>150</v>
      </c>
      <c r="AP246" s="94" t="s">
        <v>151</v>
      </c>
      <c r="AQ246" s="94" t="s">
        <v>154</v>
      </c>
      <c r="AR246" s="94" t="s">
        <v>168</v>
      </c>
      <c r="AS246" s="433"/>
      <c r="AT246" s="94" t="s">
        <v>150</v>
      </c>
      <c r="AU246" s="94" t="s">
        <v>151</v>
      </c>
      <c r="AV246" s="94" t="s">
        <v>154</v>
      </c>
      <c r="AW246" s="94" t="s">
        <v>168</v>
      </c>
      <c r="AX246" s="433"/>
    </row>
    <row r="247" spans="2:50" hidden="1">
      <c r="B247" s="435" t="s">
        <v>236</v>
      </c>
      <c r="C247" s="95">
        <f>C227</f>
        <v>1</v>
      </c>
      <c r="D247" s="95" t="s">
        <v>454</v>
      </c>
      <c r="E247" s="95">
        <v>19</v>
      </c>
      <c r="F247" s="95">
        <v>1500</v>
      </c>
      <c r="G247" s="178">
        <f t="shared" ref="G247:G252" si="246">F247/E247</f>
        <v>78.94736842105263</v>
      </c>
      <c r="H247" s="457">
        <f>AVERAGE(G247:G261)</f>
        <v>110.82946336429308</v>
      </c>
      <c r="I247" s="154">
        <f t="shared" ref="I247:I249" si="247">IFERROR(AVERAGE(P247,U247,Z247,AE247,AJ247,AO247,AT247),"")</f>
        <v>19</v>
      </c>
      <c r="J247" s="154">
        <f t="shared" ref="J247:J249" si="248">IFERROR(AVERAGE(Q247,V247,AA247,AF247,AK247,AP247,AU247),"")</f>
        <v>1430.1308284037477</v>
      </c>
      <c r="K247" s="155">
        <f t="shared" ref="K247:K249" si="249">IFERROR(AVERAGE(R247,W247,AB247,AG247,AL247,AQ247,AV247),"")</f>
        <v>75.270043600197241</v>
      </c>
      <c r="L247" s="449">
        <f>IFERROR(AVERAGE(K247:K261),"-")</f>
        <v>106.00191820856132</v>
      </c>
      <c r="M247" s="154">
        <f>IFERROR(RANK(K247, K$247:K$261),"")</f>
        <v>5</v>
      </c>
      <c r="N247" s="433"/>
      <c r="O247" s="433"/>
      <c r="P247" s="95">
        <v>19</v>
      </c>
      <c r="Q247" s="178">
        <v>1432.2772277227721</v>
      </c>
      <c r="R247" s="178">
        <f>IFERROR(Q247/P247,"")</f>
        <v>75.383011985409055</v>
      </c>
      <c r="S247" s="95">
        <f>IFERROR(RANK(R247, R$247:R$261),"")</f>
        <v>5</v>
      </c>
      <c r="T247" s="436">
        <f>AVERAGE(R247:R261)</f>
        <v>105.92942467994924</v>
      </c>
      <c r="U247" s="95">
        <v>19</v>
      </c>
      <c r="V247" s="178">
        <v>1428.7700534759356</v>
      </c>
      <c r="W247" s="178">
        <f>IFERROR(V247/U247,"")</f>
        <v>75.198423867154503</v>
      </c>
      <c r="X247" s="95">
        <f>IFERROR(RANK(W247, W$247:W$261),"")</f>
        <v>5</v>
      </c>
      <c r="Y247" s="436">
        <f>AVERAGE(W247:W261)</f>
        <v>105.98655770282191</v>
      </c>
      <c r="Z247" s="95">
        <v>19</v>
      </c>
      <c r="AA247" s="178">
        <v>1431.9463087248323</v>
      </c>
      <c r="AB247" s="178">
        <f>IFERROR(AA247/Z247,"")</f>
        <v>75.365595196043799</v>
      </c>
      <c r="AC247" s="95">
        <f>IFERROR(RANK(AB247, AB$247:AB$261),"")</f>
        <v>5</v>
      </c>
      <c r="AD247" s="436">
        <f>AVERAGE(AB247:AB261)</f>
        <v>106.19854749301912</v>
      </c>
      <c r="AE247" s="95">
        <v>19</v>
      </c>
      <c r="AF247" s="178">
        <v>1433.0935251798558</v>
      </c>
      <c r="AG247" s="178">
        <f>IFERROR(AF247/AE247,"")</f>
        <v>75.425975009466086</v>
      </c>
      <c r="AH247" s="95">
        <f>IFERROR(RANK(AG247, AG$247:AG$261),"")</f>
        <v>5</v>
      </c>
      <c r="AI247" s="436">
        <f>AVERAGE(AG247:AG261)</f>
        <v>106.00892727398048</v>
      </c>
      <c r="AJ247" s="95">
        <v>19</v>
      </c>
      <c r="AK247" s="178">
        <v>1427.0270270270266</v>
      </c>
      <c r="AL247" s="178">
        <f>IFERROR(AK247/AJ247,"")</f>
        <v>75.106685633001405</v>
      </c>
      <c r="AM247" s="95">
        <f>IFERROR(RANK(AL247, AL$247:AL$261),"")</f>
        <v>5</v>
      </c>
      <c r="AN247" s="436">
        <f>AVERAGE(AL247:AL261)</f>
        <v>105.97263841090614</v>
      </c>
      <c r="AO247" s="95">
        <v>19</v>
      </c>
      <c r="AP247" s="178">
        <v>1427.7073170731705</v>
      </c>
      <c r="AQ247" s="178">
        <f>IFERROR(AP247/AO247,"")</f>
        <v>75.142490372272135</v>
      </c>
      <c r="AR247" s="95">
        <f>IFERROR(RANK(AQ247, AQ$247:AQ$261),"")</f>
        <v>5</v>
      </c>
      <c r="AS247" s="436">
        <f>AVERAGE(AQ247:AQ261)</f>
        <v>106.04756612477148</v>
      </c>
      <c r="AT247" s="95">
        <v>19</v>
      </c>
      <c r="AU247" s="178">
        <v>1430.0943396226412</v>
      </c>
      <c r="AV247" s="178">
        <f>IFERROR(AU247/AT247,"")</f>
        <v>75.268123138033744</v>
      </c>
      <c r="AW247" s="95">
        <f>IFERROR(RANK(AV247, AV$247:AV$261),"")</f>
        <v>5</v>
      </c>
      <c r="AX247" s="436">
        <f>AVERAGE(AV247:AV261)</f>
        <v>105.86976577448094</v>
      </c>
    </row>
    <row r="248" spans="2:50" hidden="1">
      <c r="B248" s="435"/>
      <c r="C248" s="95">
        <f t="shared" ref="C248:C261" si="250">C228</f>
        <v>2</v>
      </c>
      <c r="D248" s="95" t="s">
        <v>455</v>
      </c>
      <c r="E248" s="95">
        <v>17</v>
      </c>
      <c r="F248" s="95">
        <v>1500</v>
      </c>
      <c r="G248" s="178">
        <f t="shared" si="246"/>
        <v>88.235294117647058</v>
      </c>
      <c r="H248" s="458"/>
      <c r="I248" s="154">
        <f t="shared" si="247"/>
        <v>17</v>
      </c>
      <c r="J248" s="154">
        <f t="shared" si="248"/>
        <v>1433.0049340442931</v>
      </c>
      <c r="K248" s="155">
        <f t="shared" si="249"/>
        <v>84.294407884958432</v>
      </c>
      <c r="L248" s="449"/>
      <c r="M248" s="154">
        <f t="shared" ref="M248:M261" si="251">IFERROR(RANK(K248, K$247:K$261),"")</f>
        <v>4</v>
      </c>
      <c r="N248" s="433"/>
      <c r="O248" s="433"/>
      <c r="P248" s="95">
        <v>17</v>
      </c>
      <c r="Q248" s="178">
        <v>1440.5740970544057</v>
      </c>
      <c r="R248" s="178">
        <f t="shared" ref="R248:R261" si="252">IFERROR(Q248/P248,"")</f>
        <v>84.739652767906222</v>
      </c>
      <c r="S248" s="95">
        <f t="shared" ref="S248:S261" si="253">IFERROR(RANK(R248, R$247:R$261),"")</f>
        <v>4</v>
      </c>
      <c r="T248" s="436"/>
      <c r="U248" s="95">
        <v>17</v>
      </c>
      <c r="V248" s="178">
        <v>1444.3053871470638</v>
      </c>
      <c r="W248" s="178">
        <f t="shared" ref="W248:W261" si="254">IFERROR(V248/U248,"")</f>
        <v>84.959140420415522</v>
      </c>
      <c r="X248" s="95">
        <f t="shared" ref="X248:X261" si="255">IFERROR(RANK(W248, W$247:W$261),"")</f>
        <v>4</v>
      </c>
      <c r="Y248" s="436"/>
      <c r="Z248" s="95">
        <v>17</v>
      </c>
      <c r="AA248" s="178">
        <v>1429.2753623188407</v>
      </c>
      <c r="AB248" s="178">
        <f t="shared" ref="AB248:AB261" si="256">IFERROR(AA248/Z248,"")</f>
        <v>84.075021312872991</v>
      </c>
      <c r="AC248" s="95">
        <f t="shared" ref="AC248:AC261" si="257">IFERROR(RANK(AB248, AB$247:AB$261),"")</f>
        <v>4</v>
      </c>
      <c r="AD248" s="436"/>
      <c r="AE248" s="95">
        <v>17</v>
      </c>
      <c r="AF248" s="178">
        <v>1428.9320388349515</v>
      </c>
      <c r="AG248" s="178">
        <f t="shared" ref="AG248:AG261" si="258">IFERROR(AF248/AE248,"")</f>
        <v>84.054825813820685</v>
      </c>
      <c r="AH248" s="95">
        <f t="shared" ref="AH248:AH261" si="259">IFERROR(RANK(AG248, AG$247:AG$261),"")</f>
        <v>4</v>
      </c>
      <c r="AI248" s="436"/>
      <c r="AJ248" s="95">
        <v>17</v>
      </c>
      <c r="AK248" s="178">
        <v>1426.794258373206</v>
      </c>
      <c r="AL248" s="178">
        <f t="shared" ref="AL248:AL261" si="260">IFERROR(AK248/AJ248,"")</f>
        <v>83.929074021953298</v>
      </c>
      <c r="AM248" s="95">
        <f t="shared" ref="AM248:AM261" si="261">IFERROR(RANK(AL248, AL$247:AL$261),"")</f>
        <v>4</v>
      </c>
      <c r="AN248" s="436"/>
      <c r="AO248" s="95">
        <v>17</v>
      </c>
      <c r="AP248" s="178">
        <v>1430.898617511521</v>
      </c>
      <c r="AQ248" s="178">
        <f t="shared" ref="AQ248:AQ261" si="262">IFERROR(AP248/AO248,"")</f>
        <v>84.17050691244242</v>
      </c>
      <c r="AR248" s="95">
        <f t="shared" ref="AR248:AR261" si="263">IFERROR(RANK(AQ248, AQ$247:AQ$261),"")</f>
        <v>4</v>
      </c>
      <c r="AS248" s="436"/>
      <c r="AT248" s="95">
        <v>17</v>
      </c>
      <c r="AU248" s="178">
        <v>1430.2547770700635</v>
      </c>
      <c r="AV248" s="178">
        <f t="shared" ref="AV248:AV261" si="264">IFERROR(AU248/AT248,"")</f>
        <v>84.132633945297854</v>
      </c>
      <c r="AW248" s="95">
        <f t="shared" ref="AW248:AW261" si="265">IFERROR(RANK(AV248, AV$247:AV$261),"")</f>
        <v>4</v>
      </c>
      <c r="AX248" s="436"/>
    </row>
    <row r="249" spans="2:50" hidden="1">
      <c r="B249" s="435"/>
      <c r="C249" s="95">
        <f t="shared" si="250"/>
        <v>3</v>
      </c>
      <c r="D249" s="95" t="s">
        <v>458</v>
      </c>
      <c r="E249" s="95">
        <v>17</v>
      </c>
      <c r="F249" s="95">
        <v>2000</v>
      </c>
      <c r="G249" s="178">
        <f t="shared" si="246"/>
        <v>117.64705882352941</v>
      </c>
      <c r="H249" s="458"/>
      <c r="I249" s="154">
        <f t="shared" si="247"/>
        <v>17</v>
      </c>
      <c r="J249" s="154">
        <f t="shared" si="248"/>
        <v>1917.251497729824</v>
      </c>
      <c r="K249" s="155">
        <f t="shared" si="249"/>
        <v>112.77949986646024</v>
      </c>
      <c r="L249" s="449"/>
      <c r="M249" s="154">
        <f t="shared" si="251"/>
        <v>2</v>
      </c>
      <c r="N249" s="433"/>
      <c r="O249" s="433"/>
      <c r="P249" s="95">
        <v>17</v>
      </c>
      <c r="Q249" s="178">
        <v>1918</v>
      </c>
      <c r="R249" s="178">
        <f t="shared" si="252"/>
        <v>112.82352941176471</v>
      </c>
      <c r="S249" s="95">
        <f t="shared" si="253"/>
        <v>2</v>
      </c>
      <c r="T249" s="436"/>
      <c r="U249" s="95">
        <v>17</v>
      </c>
      <c r="V249" s="178">
        <v>1916.5517241379307</v>
      </c>
      <c r="W249" s="178">
        <f t="shared" si="254"/>
        <v>112.73833671399592</v>
      </c>
      <c r="X249" s="95">
        <f t="shared" si="255"/>
        <v>2</v>
      </c>
      <c r="Y249" s="436"/>
      <c r="Z249" s="95">
        <v>17</v>
      </c>
      <c r="AA249" s="178">
        <v>1918.1249999999995</v>
      </c>
      <c r="AB249" s="178">
        <f t="shared" si="256"/>
        <v>112.83088235294115</v>
      </c>
      <c r="AC249" s="95">
        <f t="shared" si="257"/>
        <v>3</v>
      </c>
      <c r="AD249" s="436"/>
      <c r="AE249" s="95">
        <v>17</v>
      </c>
      <c r="AF249" s="178">
        <v>1925.8064516129027</v>
      </c>
      <c r="AG249" s="178">
        <f t="shared" si="258"/>
        <v>113.28273244781781</v>
      </c>
      <c r="AH249" s="95">
        <f t="shared" si="259"/>
        <v>2</v>
      </c>
      <c r="AI249" s="436"/>
      <c r="AJ249" s="95">
        <v>17</v>
      </c>
      <c r="AK249" s="178">
        <v>1911.8181818181818</v>
      </c>
      <c r="AL249" s="178">
        <f t="shared" si="260"/>
        <v>112.45989304812834</v>
      </c>
      <c r="AM249" s="95">
        <f t="shared" si="261"/>
        <v>2</v>
      </c>
      <c r="AN249" s="436"/>
      <c r="AO249" s="95">
        <v>17</v>
      </c>
      <c r="AP249" s="178">
        <v>1916.8421052631581</v>
      </c>
      <c r="AQ249" s="178">
        <f t="shared" si="262"/>
        <v>112.75541795665636</v>
      </c>
      <c r="AR249" s="95">
        <f t="shared" si="263"/>
        <v>3</v>
      </c>
      <c r="AS249" s="436"/>
      <c r="AT249" s="95">
        <v>17</v>
      </c>
      <c r="AU249" s="178">
        <v>1913.6170212765951</v>
      </c>
      <c r="AV249" s="178">
        <f t="shared" si="264"/>
        <v>112.56570713391736</v>
      </c>
      <c r="AW249" s="95">
        <f t="shared" si="265"/>
        <v>2</v>
      </c>
      <c r="AX249" s="436"/>
    </row>
    <row r="250" spans="2:50" hidden="1">
      <c r="B250" s="435"/>
      <c r="C250" s="95">
        <f t="shared" si="250"/>
        <v>4</v>
      </c>
      <c r="D250" s="95" t="s">
        <v>459</v>
      </c>
      <c r="E250" s="95">
        <v>17</v>
      </c>
      <c r="F250" s="95">
        <v>2000</v>
      </c>
      <c r="G250" s="178">
        <f t="shared" si="246"/>
        <v>117.64705882352941</v>
      </c>
      <c r="H250" s="458"/>
      <c r="I250" s="154">
        <f>IFERROR(AVERAGE(P250,U250,Z250,AE250,AJ250,AO250,AT250),"")</f>
        <v>17</v>
      </c>
      <c r="J250" s="154">
        <f>IFERROR(AVERAGE(Q250,V250,AA250,AF250,AK250,AP250,AU250),"")</f>
        <v>1911.1524079911007</v>
      </c>
      <c r="K250" s="155">
        <f>IFERROR(AVERAGE(R250,W250,AB250,AG250,AL250,AQ250,AV250),"")</f>
        <v>112.42072988182943</v>
      </c>
      <c r="L250" s="449"/>
      <c r="M250" s="154">
        <f t="shared" si="251"/>
        <v>3</v>
      </c>
      <c r="N250" s="433"/>
      <c r="O250" s="433"/>
      <c r="P250" s="95">
        <v>17</v>
      </c>
      <c r="Q250" s="178">
        <v>1908.1250000000005</v>
      </c>
      <c r="R250" s="178">
        <f t="shared" si="252"/>
        <v>112.24264705882355</v>
      </c>
      <c r="S250" s="95">
        <f t="shared" si="253"/>
        <v>3</v>
      </c>
      <c r="T250" s="436"/>
      <c r="U250" s="95">
        <v>17</v>
      </c>
      <c r="V250" s="178">
        <v>1904.3478260869565</v>
      </c>
      <c r="W250" s="178">
        <f t="shared" si="254"/>
        <v>112.02046035805627</v>
      </c>
      <c r="X250" s="95">
        <f t="shared" si="255"/>
        <v>3</v>
      </c>
      <c r="Y250" s="436"/>
      <c r="Z250" s="95">
        <v>17</v>
      </c>
      <c r="AA250" s="178">
        <v>1932.0000000000007</v>
      </c>
      <c r="AB250" s="178">
        <f t="shared" si="256"/>
        <v>113.64705882352945</v>
      </c>
      <c r="AC250" s="95">
        <f t="shared" si="257"/>
        <v>2</v>
      </c>
      <c r="AD250" s="436"/>
      <c r="AE250" s="95">
        <v>17</v>
      </c>
      <c r="AF250" s="178">
        <v>1901.1940298507463</v>
      </c>
      <c r="AG250" s="178">
        <f t="shared" si="258"/>
        <v>111.83494293239684</v>
      </c>
      <c r="AH250" s="95">
        <f t="shared" si="259"/>
        <v>3</v>
      </c>
      <c r="AI250" s="436"/>
      <c r="AJ250" s="95">
        <v>17</v>
      </c>
      <c r="AK250" s="178">
        <v>1908.0000000000007</v>
      </c>
      <c r="AL250" s="178">
        <f t="shared" si="260"/>
        <v>112.2352941176471</v>
      </c>
      <c r="AM250" s="95">
        <f t="shared" si="261"/>
        <v>3</v>
      </c>
      <c r="AN250" s="436"/>
      <c r="AO250" s="95">
        <v>17</v>
      </c>
      <c r="AP250" s="178">
        <v>1917.5999999999992</v>
      </c>
      <c r="AQ250" s="178">
        <f t="shared" si="262"/>
        <v>112.79999999999995</v>
      </c>
      <c r="AR250" s="95">
        <f t="shared" si="263"/>
        <v>2</v>
      </c>
      <c r="AS250" s="436"/>
      <c r="AT250" s="95">
        <v>17</v>
      </c>
      <c r="AU250" s="178">
        <v>1906.8000000000004</v>
      </c>
      <c r="AV250" s="178">
        <f t="shared" si="264"/>
        <v>112.16470588235296</v>
      </c>
      <c r="AW250" s="95">
        <f t="shared" si="265"/>
        <v>3</v>
      </c>
      <c r="AX250" s="436"/>
    </row>
    <row r="251" spans="2:50" hidden="1">
      <c r="B251" s="435"/>
      <c r="C251" s="95">
        <f t="shared" si="250"/>
        <v>5</v>
      </c>
      <c r="D251" s="95" t="s">
        <v>427</v>
      </c>
      <c r="E251" s="95">
        <v>8</v>
      </c>
      <c r="F251" s="95">
        <v>1500</v>
      </c>
      <c r="G251" s="178">
        <f t="shared" si="246"/>
        <v>187.5</v>
      </c>
      <c r="H251" s="458"/>
      <c r="I251" s="154">
        <f t="shared" ref="I251:I261" si="266">IFERROR(AVERAGE(P251,U251,Z251,AE251,AJ251,AO251,AT251),"")</f>
        <v>8</v>
      </c>
      <c r="J251" s="154">
        <f t="shared" ref="J251:J261" si="267">IFERROR(AVERAGE(Q251,V251,AA251,AF251,AK251,AP251,AU251),"")</f>
        <v>1436.3264870624371</v>
      </c>
      <c r="K251" s="155">
        <f t="shared" ref="K251:K261" si="268">IFERROR(AVERAGE(R251,W251,AB251,AG251,AL251,AQ251,AV251),"")</f>
        <v>179.54081088280464</v>
      </c>
      <c r="L251" s="449"/>
      <c r="M251" s="154">
        <f t="shared" si="251"/>
        <v>1</v>
      </c>
      <c r="N251" s="433"/>
      <c r="O251" s="433"/>
      <c r="P251" s="95">
        <v>8</v>
      </c>
      <c r="Q251" s="178">
        <v>1430.2127659574464</v>
      </c>
      <c r="R251" s="178">
        <f t="shared" si="252"/>
        <v>178.7765957446808</v>
      </c>
      <c r="S251" s="95">
        <f t="shared" si="253"/>
        <v>1</v>
      </c>
      <c r="T251" s="436"/>
      <c r="U251" s="95">
        <v>8</v>
      </c>
      <c r="V251" s="178">
        <v>1435.5882352941169</v>
      </c>
      <c r="W251" s="178">
        <f t="shared" si="254"/>
        <v>179.44852941176461</v>
      </c>
      <c r="X251" s="95">
        <f t="shared" si="255"/>
        <v>1</v>
      </c>
      <c r="Y251" s="436"/>
      <c r="Z251" s="95">
        <v>8</v>
      </c>
      <c r="AA251" s="178">
        <v>1436.1818181818185</v>
      </c>
      <c r="AB251" s="178">
        <f t="shared" si="256"/>
        <v>179.52272727272731</v>
      </c>
      <c r="AC251" s="95">
        <f t="shared" si="257"/>
        <v>1</v>
      </c>
      <c r="AD251" s="436"/>
      <c r="AE251" s="95">
        <v>8</v>
      </c>
      <c r="AF251" s="178">
        <v>1438.2352941176468</v>
      </c>
      <c r="AG251" s="178">
        <f t="shared" si="258"/>
        <v>179.77941176470586</v>
      </c>
      <c r="AH251" s="95">
        <f t="shared" si="259"/>
        <v>1</v>
      </c>
      <c r="AI251" s="436"/>
      <c r="AJ251" s="95">
        <v>8</v>
      </c>
      <c r="AK251" s="178">
        <v>1437.8761061946909</v>
      </c>
      <c r="AL251" s="178">
        <f t="shared" si="260"/>
        <v>179.73451327433636</v>
      </c>
      <c r="AM251" s="95">
        <f t="shared" si="261"/>
        <v>1</v>
      </c>
      <c r="AN251" s="436"/>
      <c r="AO251" s="95">
        <v>8</v>
      </c>
      <c r="AP251" s="178">
        <v>1439.1489361702127</v>
      </c>
      <c r="AQ251" s="178">
        <f t="shared" si="262"/>
        <v>179.89361702127658</v>
      </c>
      <c r="AR251" s="95">
        <f t="shared" si="263"/>
        <v>1</v>
      </c>
      <c r="AS251" s="436"/>
      <c r="AT251" s="95">
        <v>8</v>
      </c>
      <c r="AU251" s="178">
        <v>1437.0422535211264</v>
      </c>
      <c r="AV251" s="178">
        <f t="shared" si="264"/>
        <v>179.63028169014081</v>
      </c>
      <c r="AW251" s="95">
        <f t="shared" si="265"/>
        <v>1</v>
      </c>
      <c r="AX251" s="436"/>
    </row>
    <row r="252" spans="2:50" hidden="1">
      <c r="B252" s="435"/>
      <c r="C252" s="95">
        <f t="shared" si="250"/>
        <v>6</v>
      </c>
      <c r="D252" s="95" t="s">
        <v>673</v>
      </c>
      <c r="E252" s="95">
        <v>20</v>
      </c>
      <c r="F252" s="95">
        <v>1500</v>
      </c>
      <c r="G252" s="178">
        <f t="shared" si="246"/>
        <v>75</v>
      </c>
      <c r="H252" s="458"/>
      <c r="I252" s="154">
        <f t="shared" si="266"/>
        <v>20</v>
      </c>
      <c r="J252" s="154">
        <f t="shared" si="267"/>
        <v>1434.1203427023595</v>
      </c>
      <c r="K252" s="155">
        <f t="shared" si="268"/>
        <v>71.706017135117975</v>
      </c>
      <c r="L252" s="449"/>
      <c r="M252" s="154">
        <f t="shared" si="251"/>
        <v>6</v>
      </c>
      <c r="N252" s="433"/>
      <c r="O252" s="433"/>
      <c r="P252" s="95">
        <v>20</v>
      </c>
      <c r="Q252" s="178">
        <v>1432.2222222222226</v>
      </c>
      <c r="R252" s="178">
        <f t="shared" si="252"/>
        <v>71.611111111111128</v>
      </c>
      <c r="S252" s="95">
        <f t="shared" si="253"/>
        <v>6</v>
      </c>
      <c r="T252" s="436"/>
      <c r="U252" s="95">
        <v>20</v>
      </c>
      <c r="V252" s="178">
        <v>1431.0891089108911</v>
      </c>
      <c r="W252" s="178">
        <f t="shared" si="254"/>
        <v>71.554455445544562</v>
      </c>
      <c r="X252" s="95">
        <f t="shared" si="255"/>
        <v>6</v>
      </c>
      <c r="Y252" s="436"/>
      <c r="Z252" s="95">
        <v>20</v>
      </c>
      <c r="AA252" s="178">
        <v>1434.9999999999995</v>
      </c>
      <c r="AB252" s="178">
        <f t="shared" si="256"/>
        <v>71.749999999999972</v>
      </c>
      <c r="AC252" s="95">
        <f t="shared" si="257"/>
        <v>6</v>
      </c>
      <c r="AD252" s="436"/>
      <c r="AE252" s="95">
        <v>20</v>
      </c>
      <c r="AF252" s="178">
        <v>1433.5135135135133</v>
      </c>
      <c r="AG252" s="178">
        <f t="shared" si="258"/>
        <v>71.675675675675663</v>
      </c>
      <c r="AH252" s="95">
        <f t="shared" si="259"/>
        <v>6</v>
      </c>
      <c r="AI252" s="436"/>
      <c r="AJ252" s="95">
        <v>20</v>
      </c>
      <c r="AK252" s="178">
        <v>1447.4074074074078</v>
      </c>
      <c r="AL252" s="178">
        <f t="shared" si="260"/>
        <v>72.370370370370395</v>
      </c>
      <c r="AM252" s="95">
        <f t="shared" si="261"/>
        <v>6</v>
      </c>
      <c r="AN252" s="436"/>
      <c r="AO252" s="95">
        <v>20</v>
      </c>
      <c r="AP252" s="178">
        <v>1430.4672897196263</v>
      </c>
      <c r="AQ252" s="178">
        <f t="shared" si="262"/>
        <v>71.523364485981318</v>
      </c>
      <c r="AR252" s="95">
        <f t="shared" si="263"/>
        <v>6</v>
      </c>
      <c r="AS252" s="436"/>
      <c r="AT252" s="95">
        <v>20</v>
      </c>
      <c r="AU252" s="178">
        <v>1429.1428571428573</v>
      </c>
      <c r="AV252" s="178">
        <f t="shared" si="264"/>
        <v>71.45714285714287</v>
      </c>
      <c r="AW252" s="95">
        <f t="shared" si="265"/>
        <v>6</v>
      </c>
      <c r="AX252" s="436"/>
    </row>
    <row r="253" spans="2:50" hidden="1">
      <c r="B253" s="435"/>
      <c r="C253" s="95">
        <f t="shared" si="250"/>
        <v>7</v>
      </c>
      <c r="D253" s="95"/>
      <c r="E253" s="95"/>
      <c r="F253" s="95"/>
      <c r="G253" s="95"/>
      <c r="H253" s="458"/>
      <c r="I253" s="154" t="str">
        <f t="shared" si="266"/>
        <v/>
      </c>
      <c r="J253" s="154" t="str">
        <f t="shared" si="267"/>
        <v/>
      </c>
      <c r="K253" s="155" t="str">
        <f t="shared" si="268"/>
        <v/>
      </c>
      <c r="L253" s="449"/>
      <c r="M253" s="154" t="str">
        <f t="shared" si="251"/>
        <v/>
      </c>
      <c r="N253" s="433"/>
      <c r="O253" s="433"/>
      <c r="P253" s="95"/>
      <c r="Q253" s="178"/>
      <c r="R253" s="178" t="str">
        <f t="shared" si="252"/>
        <v/>
      </c>
      <c r="S253" s="95" t="str">
        <f t="shared" si="253"/>
        <v/>
      </c>
      <c r="T253" s="436"/>
      <c r="U253" s="95"/>
      <c r="V253" s="178"/>
      <c r="W253" s="178" t="str">
        <f t="shared" si="254"/>
        <v/>
      </c>
      <c r="X253" s="95" t="str">
        <f t="shared" si="255"/>
        <v/>
      </c>
      <c r="Y253" s="436"/>
      <c r="Z253" s="95"/>
      <c r="AA253" s="178"/>
      <c r="AB253" s="178" t="str">
        <f t="shared" si="256"/>
        <v/>
      </c>
      <c r="AC253" s="95" t="str">
        <f t="shared" si="257"/>
        <v/>
      </c>
      <c r="AD253" s="436"/>
      <c r="AE253" s="95"/>
      <c r="AF253" s="178"/>
      <c r="AG253" s="178" t="str">
        <f t="shared" si="258"/>
        <v/>
      </c>
      <c r="AH253" s="95" t="str">
        <f t="shared" si="259"/>
        <v/>
      </c>
      <c r="AI253" s="436"/>
      <c r="AJ253" s="95"/>
      <c r="AK253" s="178"/>
      <c r="AL253" s="178" t="str">
        <f t="shared" si="260"/>
        <v/>
      </c>
      <c r="AM253" s="95" t="str">
        <f t="shared" si="261"/>
        <v/>
      </c>
      <c r="AN253" s="436"/>
      <c r="AO253" s="95"/>
      <c r="AP253" s="178"/>
      <c r="AQ253" s="178" t="str">
        <f t="shared" si="262"/>
        <v/>
      </c>
      <c r="AR253" s="95" t="str">
        <f t="shared" si="263"/>
        <v/>
      </c>
      <c r="AS253" s="436"/>
      <c r="AT253" s="95"/>
      <c r="AU253" s="178"/>
      <c r="AV253" s="178" t="str">
        <f t="shared" si="264"/>
        <v/>
      </c>
      <c r="AW253" s="95" t="str">
        <f t="shared" si="265"/>
        <v/>
      </c>
      <c r="AX253" s="436"/>
    </row>
    <row r="254" spans="2:50" hidden="1">
      <c r="B254" s="435"/>
      <c r="C254" s="95">
        <f t="shared" si="250"/>
        <v>8</v>
      </c>
      <c r="D254" s="95"/>
      <c r="E254" s="95"/>
      <c r="F254" s="95"/>
      <c r="G254" s="95"/>
      <c r="H254" s="458"/>
      <c r="I254" s="154" t="str">
        <f t="shared" si="266"/>
        <v/>
      </c>
      <c r="J254" s="154" t="str">
        <f t="shared" si="267"/>
        <v/>
      </c>
      <c r="K254" s="155" t="str">
        <f t="shared" si="268"/>
        <v/>
      </c>
      <c r="L254" s="449"/>
      <c r="M254" s="154" t="str">
        <f t="shared" si="251"/>
        <v/>
      </c>
      <c r="N254" s="433"/>
      <c r="O254" s="433"/>
      <c r="P254" s="95"/>
      <c r="Q254" s="178"/>
      <c r="R254" s="178" t="str">
        <f t="shared" si="252"/>
        <v/>
      </c>
      <c r="S254" s="95" t="str">
        <f t="shared" si="253"/>
        <v/>
      </c>
      <c r="T254" s="436"/>
      <c r="U254" s="95"/>
      <c r="V254" s="178"/>
      <c r="W254" s="178" t="str">
        <f t="shared" si="254"/>
        <v/>
      </c>
      <c r="X254" s="95" t="str">
        <f t="shared" si="255"/>
        <v/>
      </c>
      <c r="Y254" s="436"/>
      <c r="Z254" s="95"/>
      <c r="AA254" s="178"/>
      <c r="AB254" s="178" t="str">
        <f t="shared" si="256"/>
        <v/>
      </c>
      <c r="AC254" s="95" t="str">
        <f t="shared" si="257"/>
        <v/>
      </c>
      <c r="AD254" s="436"/>
      <c r="AE254" s="95"/>
      <c r="AF254" s="178"/>
      <c r="AG254" s="178" t="str">
        <f t="shared" si="258"/>
        <v/>
      </c>
      <c r="AH254" s="95" t="str">
        <f t="shared" si="259"/>
        <v/>
      </c>
      <c r="AI254" s="436"/>
      <c r="AJ254" s="95"/>
      <c r="AK254" s="178"/>
      <c r="AL254" s="178" t="str">
        <f t="shared" si="260"/>
        <v/>
      </c>
      <c r="AM254" s="95" t="str">
        <f t="shared" si="261"/>
        <v/>
      </c>
      <c r="AN254" s="436"/>
      <c r="AO254" s="95"/>
      <c r="AP254" s="178"/>
      <c r="AQ254" s="178" t="str">
        <f t="shared" si="262"/>
        <v/>
      </c>
      <c r="AR254" s="95" t="str">
        <f t="shared" si="263"/>
        <v/>
      </c>
      <c r="AS254" s="436"/>
      <c r="AT254" s="95"/>
      <c r="AU254" s="178"/>
      <c r="AV254" s="178" t="str">
        <f t="shared" si="264"/>
        <v/>
      </c>
      <c r="AW254" s="95" t="str">
        <f t="shared" si="265"/>
        <v/>
      </c>
      <c r="AX254" s="436"/>
    </row>
    <row r="255" spans="2:50" hidden="1">
      <c r="B255" s="435"/>
      <c r="C255" s="95">
        <f t="shared" si="250"/>
        <v>9</v>
      </c>
      <c r="D255" s="95"/>
      <c r="E255" s="95"/>
      <c r="F255" s="95"/>
      <c r="G255" s="95"/>
      <c r="H255" s="458"/>
      <c r="I255" s="154" t="str">
        <f t="shared" si="266"/>
        <v/>
      </c>
      <c r="J255" s="154" t="str">
        <f t="shared" si="267"/>
        <v/>
      </c>
      <c r="K255" s="155" t="str">
        <f t="shared" si="268"/>
        <v/>
      </c>
      <c r="L255" s="449"/>
      <c r="M255" s="154" t="str">
        <f t="shared" si="251"/>
        <v/>
      </c>
      <c r="N255" s="433"/>
      <c r="O255" s="433"/>
      <c r="P255" s="95"/>
      <c r="Q255" s="178"/>
      <c r="R255" s="178" t="str">
        <f t="shared" si="252"/>
        <v/>
      </c>
      <c r="S255" s="95" t="str">
        <f t="shared" si="253"/>
        <v/>
      </c>
      <c r="T255" s="436"/>
      <c r="U255" s="95"/>
      <c r="V255" s="178"/>
      <c r="W255" s="178" t="str">
        <f t="shared" si="254"/>
        <v/>
      </c>
      <c r="X255" s="95" t="str">
        <f t="shared" si="255"/>
        <v/>
      </c>
      <c r="Y255" s="436"/>
      <c r="Z255" s="95"/>
      <c r="AA255" s="178"/>
      <c r="AB255" s="178" t="str">
        <f t="shared" si="256"/>
        <v/>
      </c>
      <c r="AC255" s="95" t="str">
        <f t="shared" si="257"/>
        <v/>
      </c>
      <c r="AD255" s="436"/>
      <c r="AE255" s="95"/>
      <c r="AF255" s="178"/>
      <c r="AG255" s="178" t="str">
        <f t="shared" si="258"/>
        <v/>
      </c>
      <c r="AH255" s="95" t="str">
        <f t="shared" si="259"/>
        <v/>
      </c>
      <c r="AI255" s="436"/>
      <c r="AJ255" s="95"/>
      <c r="AK255" s="178"/>
      <c r="AL255" s="178" t="str">
        <f t="shared" si="260"/>
        <v/>
      </c>
      <c r="AM255" s="95" t="str">
        <f t="shared" si="261"/>
        <v/>
      </c>
      <c r="AN255" s="436"/>
      <c r="AO255" s="95"/>
      <c r="AP255" s="178"/>
      <c r="AQ255" s="178" t="str">
        <f t="shared" si="262"/>
        <v/>
      </c>
      <c r="AR255" s="95" t="str">
        <f t="shared" si="263"/>
        <v/>
      </c>
      <c r="AS255" s="436"/>
      <c r="AT255" s="95"/>
      <c r="AU255" s="178"/>
      <c r="AV255" s="178" t="str">
        <f t="shared" si="264"/>
        <v/>
      </c>
      <c r="AW255" s="95" t="str">
        <f t="shared" si="265"/>
        <v/>
      </c>
      <c r="AX255" s="436"/>
    </row>
    <row r="256" spans="2:50" hidden="1">
      <c r="B256" s="435"/>
      <c r="C256" s="95">
        <f t="shared" si="250"/>
        <v>10</v>
      </c>
      <c r="D256" s="95"/>
      <c r="E256" s="95"/>
      <c r="F256" s="95"/>
      <c r="G256" s="95"/>
      <c r="H256" s="458"/>
      <c r="I256" s="154" t="str">
        <f t="shared" si="266"/>
        <v/>
      </c>
      <c r="J256" s="154" t="str">
        <f t="shared" si="267"/>
        <v/>
      </c>
      <c r="K256" s="155" t="str">
        <f t="shared" si="268"/>
        <v/>
      </c>
      <c r="L256" s="449"/>
      <c r="M256" s="154" t="str">
        <f t="shared" si="251"/>
        <v/>
      </c>
      <c r="N256" s="433"/>
      <c r="O256" s="433"/>
      <c r="P256" s="95"/>
      <c r="Q256" s="178"/>
      <c r="R256" s="178" t="str">
        <f t="shared" si="252"/>
        <v/>
      </c>
      <c r="S256" s="95" t="str">
        <f t="shared" si="253"/>
        <v/>
      </c>
      <c r="T256" s="436"/>
      <c r="U256" s="95"/>
      <c r="V256" s="178"/>
      <c r="W256" s="178" t="str">
        <f t="shared" si="254"/>
        <v/>
      </c>
      <c r="X256" s="95" t="str">
        <f t="shared" si="255"/>
        <v/>
      </c>
      <c r="Y256" s="436"/>
      <c r="Z256" s="95"/>
      <c r="AA256" s="178"/>
      <c r="AB256" s="178" t="str">
        <f t="shared" si="256"/>
        <v/>
      </c>
      <c r="AC256" s="95" t="str">
        <f t="shared" si="257"/>
        <v/>
      </c>
      <c r="AD256" s="436"/>
      <c r="AE256" s="95"/>
      <c r="AF256" s="178"/>
      <c r="AG256" s="178" t="str">
        <f t="shared" si="258"/>
        <v/>
      </c>
      <c r="AH256" s="95" t="str">
        <f t="shared" si="259"/>
        <v/>
      </c>
      <c r="AI256" s="436"/>
      <c r="AJ256" s="95"/>
      <c r="AK256" s="178"/>
      <c r="AL256" s="178" t="str">
        <f t="shared" si="260"/>
        <v/>
      </c>
      <c r="AM256" s="95" t="str">
        <f t="shared" si="261"/>
        <v/>
      </c>
      <c r="AN256" s="436"/>
      <c r="AO256" s="95"/>
      <c r="AP256" s="178"/>
      <c r="AQ256" s="178" t="str">
        <f t="shared" si="262"/>
        <v/>
      </c>
      <c r="AR256" s="95" t="str">
        <f t="shared" si="263"/>
        <v/>
      </c>
      <c r="AS256" s="436"/>
      <c r="AT256" s="95"/>
      <c r="AU256" s="178"/>
      <c r="AV256" s="178" t="str">
        <f t="shared" si="264"/>
        <v/>
      </c>
      <c r="AW256" s="95" t="str">
        <f t="shared" si="265"/>
        <v/>
      </c>
      <c r="AX256" s="436"/>
    </row>
    <row r="257" spans="2:50" hidden="1">
      <c r="B257" s="435"/>
      <c r="C257" s="95">
        <f t="shared" si="250"/>
        <v>11</v>
      </c>
      <c r="D257" s="95"/>
      <c r="E257" s="95"/>
      <c r="F257" s="95"/>
      <c r="G257" s="95"/>
      <c r="H257" s="458"/>
      <c r="I257" s="154" t="str">
        <f t="shared" si="266"/>
        <v/>
      </c>
      <c r="J257" s="154" t="str">
        <f t="shared" si="267"/>
        <v/>
      </c>
      <c r="K257" s="155" t="str">
        <f t="shared" si="268"/>
        <v/>
      </c>
      <c r="L257" s="449"/>
      <c r="M257" s="154" t="str">
        <f t="shared" si="251"/>
        <v/>
      </c>
      <c r="N257" s="433"/>
      <c r="O257" s="433"/>
      <c r="P257" s="95"/>
      <c r="Q257" s="178"/>
      <c r="R257" s="178" t="str">
        <f t="shared" si="252"/>
        <v/>
      </c>
      <c r="S257" s="95" t="str">
        <f t="shared" si="253"/>
        <v/>
      </c>
      <c r="T257" s="436"/>
      <c r="U257" s="95"/>
      <c r="V257" s="178"/>
      <c r="W257" s="178" t="str">
        <f t="shared" si="254"/>
        <v/>
      </c>
      <c r="X257" s="95" t="str">
        <f t="shared" si="255"/>
        <v/>
      </c>
      <c r="Y257" s="436"/>
      <c r="Z257" s="95"/>
      <c r="AA257" s="178"/>
      <c r="AB257" s="178" t="str">
        <f t="shared" si="256"/>
        <v/>
      </c>
      <c r="AC257" s="95" t="str">
        <f t="shared" si="257"/>
        <v/>
      </c>
      <c r="AD257" s="436"/>
      <c r="AE257" s="95"/>
      <c r="AF257" s="178"/>
      <c r="AG257" s="178" t="str">
        <f t="shared" si="258"/>
        <v/>
      </c>
      <c r="AH257" s="95" t="str">
        <f t="shared" si="259"/>
        <v/>
      </c>
      <c r="AI257" s="436"/>
      <c r="AJ257" s="95"/>
      <c r="AK257" s="178"/>
      <c r="AL257" s="178" t="str">
        <f t="shared" si="260"/>
        <v/>
      </c>
      <c r="AM257" s="95" t="str">
        <f t="shared" si="261"/>
        <v/>
      </c>
      <c r="AN257" s="436"/>
      <c r="AO257" s="95"/>
      <c r="AP257" s="178"/>
      <c r="AQ257" s="178" t="str">
        <f t="shared" si="262"/>
        <v/>
      </c>
      <c r="AR257" s="95" t="str">
        <f t="shared" si="263"/>
        <v/>
      </c>
      <c r="AS257" s="436"/>
      <c r="AT257" s="95"/>
      <c r="AU257" s="178"/>
      <c r="AV257" s="178" t="str">
        <f t="shared" si="264"/>
        <v/>
      </c>
      <c r="AW257" s="95" t="str">
        <f t="shared" si="265"/>
        <v/>
      </c>
      <c r="AX257" s="436"/>
    </row>
    <row r="258" spans="2:50" hidden="1">
      <c r="B258" s="435"/>
      <c r="C258" s="95">
        <f t="shared" si="250"/>
        <v>12</v>
      </c>
      <c r="D258" s="95"/>
      <c r="E258" s="95"/>
      <c r="F258" s="95"/>
      <c r="G258" s="95"/>
      <c r="H258" s="458"/>
      <c r="I258" s="154" t="str">
        <f t="shared" si="266"/>
        <v/>
      </c>
      <c r="J258" s="154" t="str">
        <f t="shared" si="267"/>
        <v/>
      </c>
      <c r="K258" s="155" t="str">
        <f t="shared" si="268"/>
        <v/>
      </c>
      <c r="L258" s="449"/>
      <c r="M258" s="154" t="str">
        <f t="shared" si="251"/>
        <v/>
      </c>
      <c r="N258" s="433"/>
      <c r="O258" s="433"/>
      <c r="P258" s="95"/>
      <c r="Q258" s="178"/>
      <c r="R258" s="178" t="str">
        <f t="shared" si="252"/>
        <v/>
      </c>
      <c r="S258" s="95" t="str">
        <f t="shared" si="253"/>
        <v/>
      </c>
      <c r="T258" s="436"/>
      <c r="U258" s="95"/>
      <c r="V258" s="178"/>
      <c r="W258" s="178" t="str">
        <f t="shared" si="254"/>
        <v/>
      </c>
      <c r="X258" s="95" t="str">
        <f t="shared" si="255"/>
        <v/>
      </c>
      <c r="Y258" s="436"/>
      <c r="Z258" s="95"/>
      <c r="AA258" s="178"/>
      <c r="AB258" s="178" t="str">
        <f t="shared" si="256"/>
        <v/>
      </c>
      <c r="AC258" s="95" t="str">
        <f t="shared" si="257"/>
        <v/>
      </c>
      <c r="AD258" s="436"/>
      <c r="AE258" s="95"/>
      <c r="AF258" s="178"/>
      <c r="AG258" s="178" t="str">
        <f t="shared" si="258"/>
        <v/>
      </c>
      <c r="AH258" s="95" t="str">
        <f t="shared" si="259"/>
        <v/>
      </c>
      <c r="AI258" s="436"/>
      <c r="AJ258" s="95"/>
      <c r="AK258" s="178"/>
      <c r="AL258" s="178" t="str">
        <f t="shared" si="260"/>
        <v/>
      </c>
      <c r="AM258" s="95" t="str">
        <f t="shared" si="261"/>
        <v/>
      </c>
      <c r="AN258" s="436"/>
      <c r="AO258" s="95"/>
      <c r="AP258" s="178"/>
      <c r="AQ258" s="178" t="str">
        <f t="shared" si="262"/>
        <v/>
      </c>
      <c r="AR258" s="95" t="str">
        <f t="shared" si="263"/>
        <v/>
      </c>
      <c r="AS258" s="436"/>
      <c r="AT258" s="95"/>
      <c r="AU258" s="178"/>
      <c r="AV258" s="178" t="str">
        <f t="shared" si="264"/>
        <v/>
      </c>
      <c r="AW258" s="95" t="str">
        <f t="shared" si="265"/>
        <v/>
      </c>
      <c r="AX258" s="436"/>
    </row>
    <row r="259" spans="2:50" hidden="1">
      <c r="B259" s="435"/>
      <c r="C259" s="95">
        <f t="shared" si="250"/>
        <v>13</v>
      </c>
      <c r="D259" s="95"/>
      <c r="E259" s="95"/>
      <c r="F259" s="95"/>
      <c r="G259" s="95"/>
      <c r="H259" s="458"/>
      <c r="I259" s="154" t="str">
        <f t="shared" si="266"/>
        <v/>
      </c>
      <c r="J259" s="154" t="str">
        <f t="shared" si="267"/>
        <v/>
      </c>
      <c r="K259" s="155" t="str">
        <f t="shared" si="268"/>
        <v/>
      </c>
      <c r="L259" s="449"/>
      <c r="M259" s="154" t="str">
        <f t="shared" si="251"/>
        <v/>
      </c>
      <c r="N259" s="433"/>
      <c r="O259" s="433"/>
      <c r="P259" s="95"/>
      <c r="Q259" s="178"/>
      <c r="R259" s="178" t="str">
        <f t="shared" si="252"/>
        <v/>
      </c>
      <c r="S259" s="95" t="str">
        <f t="shared" si="253"/>
        <v/>
      </c>
      <c r="T259" s="436"/>
      <c r="U259" s="95"/>
      <c r="V259" s="178"/>
      <c r="W259" s="178" t="str">
        <f t="shared" si="254"/>
        <v/>
      </c>
      <c r="X259" s="95" t="str">
        <f t="shared" si="255"/>
        <v/>
      </c>
      <c r="Y259" s="436"/>
      <c r="Z259" s="95"/>
      <c r="AA259" s="178"/>
      <c r="AB259" s="178" t="str">
        <f t="shared" si="256"/>
        <v/>
      </c>
      <c r="AC259" s="95" t="str">
        <f t="shared" si="257"/>
        <v/>
      </c>
      <c r="AD259" s="436"/>
      <c r="AE259" s="95"/>
      <c r="AF259" s="178"/>
      <c r="AG259" s="178" t="str">
        <f t="shared" si="258"/>
        <v/>
      </c>
      <c r="AH259" s="95" t="str">
        <f t="shared" si="259"/>
        <v/>
      </c>
      <c r="AI259" s="436"/>
      <c r="AJ259" s="95"/>
      <c r="AK259" s="178"/>
      <c r="AL259" s="178" t="str">
        <f t="shared" si="260"/>
        <v/>
      </c>
      <c r="AM259" s="95" t="str">
        <f t="shared" si="261"/>
        <v/>
      </c>
      <c r="AN259" s="436"/>
      <c r="AO259" s="95"/>
      <c r="AP259" s="178"/>
      <c r="AQ259" s="178" t="str">
        <f t="shared" si="262"/>
        <v/>
      </c>
      <c r="AR259" s="95" t="str">
        <f t="shared" si="263"/>
        <v/>
      </c>
      <c r="AS259" s="436"/>
      <c r="AT259" s="95"/>
      <c r="AU259" s="178"/>
      <c r="AV259" s="178" t="str">
        <f t="shared" si="264"/>
        <v/>
      </c>
      <c r="AW259" s="95" t="str">
        <f t="shared" si="265"/>
        <v/>
      </c>
      <c r="AX259" s="436"/>
    </row>
    <row r="260" spans="2:50" hidden="1">
      <c r="B260" s="435"/>
      <c r="C260" s="95">
        <f t="shared" si="250"/>
        <v>14</v>
      </c>
      <c r="D260" s="95"/>
      <c r="E260" s="95"/>
      <c r="F260" s="95"/>
      <c r="G260" s="95"/>
      <c r="H260" s="458"/>
      <c r="I260" s="154" t="str">
        <f t="shared" si="266"/>
        <v/>
      </c>
      <c r="J260" s="154" t="str">
        <f t="shared" si="267"/>
        <v/>
      </c>
      <c r="K260" s="155" t="str">
        <f t="shared" si="268"/>
        <v/>
      </c>
      <c r="L260" s="449"/>
      <c r="M260" s="154" t="str">
        <f t="shared" si="251"/>
        <v/>
      </c>
      <c r="N260" s="433"/>
      <c r="O260" s="433"/>
      <c r="P260" s="95"/>
      <c r="Q260" s="178"/>
      <c r="R260" s="178" t="str">
        <f t="shared" si="252"/>
        <v/>
      </c>
      <c r="S260" s="95" t="str">
        <f t="shared" si="253"/>
        <v/>
      </c>
      <c r="T260" s="436"/>
      <c r="U260" s="95"/>
      <c r="V260" s="178"/>
      <c r="W260" s="178" t="str">
        <f t="shared" si="254"/>
        <v/>
      </c>
      <c r="X260" s="95" t="str">
        <f t="shared" si="255"/>
        <v/>
      </c>
      <c r="Y260" s="436"/>
      <c r="Z260" s="95"/>
      <c r="AA260" s="178"/>
      <c r="AB260" s="178" t="str">
        <f t="shared" si="256"/>
        <v/>
      </c>
      <c r="AC260" s="95" t="str">
        <f t="shared" si="257"/>
        <v/>
      </c>
      <c r="AD260" s="436"/>
      <c r="AE260" s="95"/>
      <c r="AF260" s="178"/>
      <c r="AG260" s="178" t="str">
        <f t="shared" si="258"/>
        <v/>
      </c>
      <c r="AH260" s="95" t="str">
        <f t="shared" si="259"/>
        <v/>
      </c>
      <c r="AI260" s="436"/>
      <c r="AJ260" s="95"/>
      <c r="AK260" s="178"/>
      <c r="AL260" s="178" t="str">
        <f t="shared" si="260"/>
        <v/>
      </c>
      <c r="AM260" s="95" t="str">
        <f t="shared" si="261"/>
        <v/>
      </c>
      <c r="AN260" s="436"/>
      <c r="AO260" s="95"/>
      <c r="AP260" s="178"/>
      <c r="AQ260" s="178" t="str">
        <f t="shared" si="262"/>
        <v/>
      </c>
      <c r="AR260" s="95" t="str">
        <f t="shared" si="263"/>
        <v/>
      </c>
      <c r="AS260" s="436"/>
      <c r="AT260" s="95"/>
      <c r="AU260" s="178"/>
      <c r="AV260" s="178" t="str">
        <f t="shared" si="264"/>
        <v/>
      </c>
      <c r="AW260" s="95" t="str">
        <f t="shared" si="265"/>
        <v/>
      </c>
      <c r="AX260" s="436"/>
    </row>
    <row r="261" spans="2:50" hidden="1">
      <c r="B261" s="435"/>
      <c r="C261" s="95">
        <f t="shared" si="250"/>
        <v>15</v>
      </c>
      <c r="D261" s="95"/>
      <c r="E261" s="95"/>
      <c r="F261" s="95"/>
      <c r="G261" s="95"/>
      <c r="H261" s="459"/>
      <c r="I261" s="154" t="str">
        <f t="shared" si="266"/>
        <v/>
      </c>
      <c r="J261" s="154" t="str">
        <f t="shared" si="267"/>
        <v/>
      </c>
      <c r="K261" s="155" t="str">
        <f t="shared" si="268"/>
        <v/>
      </c>
      <c r="L261" s="449"/>
      <c r="M261" s="154" t="str">
        <f t="shared" si="251"/>
        <v/>
      </c>
      <c r="N261" s="433"/>
      <c r="O261" s="433"/>
      <c r="P261" s="95"/>
      <c r="Q261" s="178"/>
      <c r="R261" s="178" t="str">
        <f t="shared" si="252"/>
        <v/>
      </c>
      <c r="S261" s="95" t="str">
        <f t="shared" si="253"/>
        <v/>
      </c>
      <c r="T261" s="436"/>
      <c r="U261" s="95"/>
      <c r="V261" s="178"/>
      <c r="W261" s="178" t="str">
        <f t="shared" si="254"/>
        <v/>
      </c>
      <c r="X261" s="95" t="str">
        <f t="shared" si="255"/>
        <v/>
      </c>
      <c r="Y261" s="436"/>
      <c r="Z261" s="95"/>
      <c r="AA261" s="178"/>
      <c r="AB261" s="178" t="str">
        <f t="shared" si="256"/>
        <v/>
      </c>
      <c r="AC261" s="95" t="str">
        <f t="shared" si="257"/>
        <v/>
      </c>
      <c r="AD261" s="436"/>
      <c r="AE261" s="95"/>
      <c r="AF261" s="178"/>
      <c r="AG261" s="178" t="str">
        <f t="shared" si="258"/>
        <v/>
      </c>
      <c r="AH261" s="95" t="str">
        <f t="shared" si="259"/>
        <v/>
      </c>
      <c r="AI261" s="436"/>
      <c r="AJ261" s="95"/>
      <c r="AK261" s="178"/>
      <c r="AL261" s="178" t="str">
        <f t="shared" si="260"/>
        <v/>
      </c>
      <c r="AM261" s="95" t="str">
        <f t="shared" si="261"/>
        <v/>
      </c>
      <c r="AN261" s="436"/>
      <c r="AO261" s="95"/>
      <c r="AP261" s="178"/>
      <c r="AQ261" s="178" t="str">
        <f t="shared" si="262"/>
        <v/>
      </c>
      <c r="AR261" s="95" t="str">
        <f t="shared" si="263"/>
        <v/>
      </c>
      <c r="AS261" s="436"/>
      <c r="AT261" s="95"/>
      <c r="AU261" s="178"/>
      <c r="AV261" s="178" t="str">
        <f t="shared" si="264"/>
        <v/>
      </c>
      <c r="AW261" s="95" t="str">
        <f t="shared" si="265"/>
        <v/>
      </c>
      <c r="AX261" s="436"/>
    </row>
    <row r="262" spans="2:50" ht="15.75" hidden="1">
      <c r="B262" s="443" t="s">
        <v>167</v>
      </c>
      <c r="C262" s="444"/>
      <c r="D262" s="444"/>
      <c r="E262" s="444"/>
      <c r="F262" s="444"/>
      <c r="G262" s="444"/>
      <c r="H262" s="444"/>
      <c r="I262" s="151"/>
      <c r="J262" s="151"/>
      <c r="K262" s="151"/>
      <c r="L262" s="151"/>
      <c r="M262" s="151"/>
      <c r="N262" s="433" t="s">
        <v>159</v>
      </c>
      <c r="O262" s="446" t="s">
        <v>106</v>
      </c>
      <c r="P262" s="448">
        <f>AT242+1</f>
        <v>45958</v>
      </c>
      <c r="Q262" s="435"/>
      <c r="R262" s="435"/>
      <c r="S262" s="435"/>
      <c r="T262" s="435"/>
      <c r="U262" s="448">
        <f>P262+1</f>
        <v>45959</v>
      </c>
      <c r="V262" s="435"/>
      <c r="W262" s="435"/>
      <c r="X262" s="435"/>
      <c r="Y262" s="435"/>
      <c r="Z262" s="448">
        <f>U262+1</f>
        <v>45960</v>
      </c>
      <c r="AA262" s="435"/>
      <c r="AB262" s="435"/>
      <c r="AC262" s="435"/>
      <c r="AD262" s="435"/>
      <c r="AE262" s="448">
        <f>Z262+1</f>
        <v>45961</v>
      </c>
      <c r="AF262" s="435"/>
      <c r="AG262" s="435"/>
      <c r="AH262" s="435"/>
      <c r="AI262" s="435"/>
      <c r="AJ262" s="448">
        <f>AE262+1</f>
        <v>45962</v>
      </c>
      <c r="AK262" s="435"/>
      <c r="AL262" s="435"/>
      <c r="AM262" s="435"/>
      <c r="AN262" s="435"/>
      <c r="AO262" s="448">
        <f>AJ262+1</f>
        <v>45963</v>
      </c>
      <c r="AP262" s="435"/>
      <c r="AQ262" s="435"/>
      <c r="AR262" s="435"/>
      <c r="AS262" s="435"/>
      <c r="AT262" s="448">
        <f>AO262+1</f>
        <v>45964</v>
      </c>
      <c r="AU262" s="435"/>
      <c r="AV262" s="435"/>
      <c r="AW262" s="435"/>
      <c r="AX262" s="435"/>
    </row>
    <row r="263" spans="2:50" ht="15.75" hidden="1">
      <c r="B263" s="445"/>
      <c r="C263" s="445"/>
      <c r="D263" s="445"/>
      <c r="E263" s="445"/>
      <c r="F263" s="445"/>
      <c r="G263" s="445"/>
      <c r="H263" s="445"/>
      <c r="I263" s="151"/>
      <c r="J263" s="151"/>
      <c r="K263" s="151"/>
      <c r="L263" s="151"/>
      <c r="M263" s="151"/>
      <c r="N263" s="433"/>
      <c r="O263" s="447"/>
      <c r="P263" s="448" t="s">
        <v>120</v>
      </c>
      <c r="Q263" s="435"/>
      <c r="R263" s="435"/>
      <c r="S263" s="435"/>
      <c r="T263" s="435"/>
      <c r="U263" s="448" t="s">
        <v>114</v>
      </c>
      <c r="V263" s="435"/>
      <c r="W263" s="435"/>
      <c r="X263" s="435"/>
      <c r="Y263" s="435"/>
      <c r="Z263" s="448" t="s">
        <v>115</v>
      </c>
      <c r="AA263" s="435"/>
      <c r="AB263" s="435"/>
      <c r="AC263" s="435"/>
      <c r="AD263" s="435"/>
      <c r="AE263" s="448" t="s">
        <v>116</v>
      </c>
      <c r="AF263" s="435"/>
      <c r="AG263" s="435"/>
      <c r="AH263" s="435"/>
      <c r="AI263" s="435"/>
      <c r="AJ263" s="448" t="s">
        <v>117</v>
      </c>
      <c r="AK263" s="435"/>
      <c r="AL263" s="435"/>
      <c r="AM263" s="435"/>
      <c r="AN263" s="435"/>
      <c r="AO263" s="448" t="s">
        <v>118</v>
      </c>
      <c r="AP263" s="435"/>
      <c r="AQ263" s="435"/>
      <c r="AR263" s="435"/>
      <c r="AS263" s="435"/>
      <c r="AT263" s="448" t="s">
        <v>119</v>
      </c>
      <c r="AU263" s="435"/>
      <c r="AV263" s="435"/>
      <c r="AW263" s="435"/>
      <c r="AX263" s="435"/>
    </row>
    <row r="264" spans="2:50" hidden="1">
      <c r="B264" s="433" t="s">
        <v>155</v>
      </c>
      <c r="C264" s="433" t="s">
        <v>147</v>
      </c>
      <c r="D264" s="433"/>
      <c r="E264" s="433" t="s">
        <v>149</v>
      </c>
      <c r="F264" s="433"/>
      <c r="G264" s="433"/>
      <c r="H264" s="440" t="s">
        <v>156</v>
      </c>
      <c r="I264" s="434" t="s">
        <v>225</v>
      </c>
      <c r="J264" s="434"/>
      <c r="K264" s="434"/>
      <c r="L264" s="434" t="s">
        <v>156</v>
      </c>
      <c r="M264" s="434" t="s">
        <v>168</v>
      </c>
      <c r="N264" s="433"/>
      <c r="O264" s="433" t="s">
        <v>158</v>
      </c>
      <c r="P264" s="430" t="s">
        <v>152</v>
      </c>
      <c r="Q264" s="431"/>
      <c r="R264" s="431"/>
      <c r="S264" s="432"/>
      <c r="T264" s="433" t="s">
        <v>156</v>
      </c>
      <c r="U264" s="430" t="s">
        <v>152</v>
      </c>
      <c r="V264" s="431"/>
      <c r="W264" s="431"/>
      <c r="X264" s="432"/>
      <c r="Y264" s="433" t="s">
        <v>156</v>
      </c>
      <c r="Z264" s="430" t="s">
        <v>152</v>
      </c>
      <c r="AA264" s="431"/>
      <c r="AB264" s="431"/>
      <c r="AC264" s="432"/>
      <c r="AD264" s="433" t="s">
        <v>156</v>
      </c>
      <c r="AE264" s="430" t="s">
        <v>152</v>
      </c>
      <c r="AF264" s="431"/>
      <c r="AG264" s="431"/>
      <c r="AH264" s="432"/>
      <c r="AI264" s="433" t="s">
        <v>156</v>
      </c>
      <c r="AJ264" s="430" t="s">
        <v>152</v>
      </c>
      <c r="AK264" s="431"/>
      <c r="AL264" s="431"/>
      <c r="AM264" s="432"/>
      <c r="AN264" s="433" t="s">
        <v>156</v>
      </c>
      <c r="AO264" s="430" t="s">
        <v>152</v>
      </c>
      <c r="AP264" s="431"/>
      <c r="AQ264" s="431"/>
      <c r="AR264" s="432"/>
      <c r="AS264" s="433" t="s">
        <v>156</v>
      </c>
      <c r="AT264" s="430" t="s">
        <v>152</v>
      </c>
      <c r="AU264" s="431"/>
      <c r="AV264" s="431"/>
      <c r="AW264" s="432"/>
      <c r="AX264" s="433" t="s">
        <v>156</v>
      </c>
    </row>
    <row r="265" spans="2:50" hidden="1">
      <c r="B265" s="433"/>
      <c r="C265" s="433"/>
      <c r="D265" s="433"/>
      <c r="E265" s="433" t="s">
        <v>148</v>
      </c>
      <c r="F265" s="433"/>
      <c r="G265" s="433"/>
      <c r="H265" s="441"/>
      <c r="I265" s="434" t="s">
        <v>148</v>
      </c>
      <c r="J265" s="434"/>
      <c r="K265" s="434"/>
      <c r="L265" s="434"/>
      <c r="M265" s="434"/>
      <c r="N265" s="433"/>
      <c r="O265" s="433"/>
      <c r="P265" s="430" t="s">
        <v>153</v>
      </c>
      <c r="Q265" s="431"/>
      <c r="R265" s="431"/>
      <c r="S265" s="432"/>
      <c r="T265" s="433"/>
      <c r="U265" s="430" t="s">
        <v>153</v>
      </c>
      <c r="V265" s="431"/>
      <c r="W265" s="431"/>
      <c r="X265" s="432"/>
      <c r="Y265" s="433"/>
      <c r="Z265" s="430" t="s">
        <v>153</v>
      </c>
      <c r="AA265" s="431"/>
      <c r="AB265" s="431"/>
      <c r="AC265" s="432"/>
      <c r="AD265" s="433"/>
      <c r="AE265" s="430" t="s">
        <v>153</v>
      </c>
      <c r="AF265" s="431"/>
      <c r="AG265" s="431"/>
      <c r="AH265" s="432"/>
      <c r="AI265" s="433"/>
      <c r="AJ265" s="430" t="s">
        <v>153</v>
      </c>
      <c r="AK265" s="431"/>
      <c r="AL265" s="431"/>
      <c r="AM265" s="432"/>
      <c r="AN265" s="433"/>
      <c r="AO265" s="430" t="s">
        <v>153</v>
      </c>
      <c r="AP265" s="431"/>
      <c r="AQ265" s="431"/>
      <c r="AR265" s="432"/>
      <c r="AS265" s="433"/>
      <c r="AT265" s="430" t="s">
        <v>153</v>
      </c>
      <c r="AU265" s="431"/>
      <c r="AV265" s="431"/>
      <c r="AW265" s="432"/>
      <c r="AX265" s="433"/>
    </row>
    <row r="266" spans="2:50" hidden="1">
      <c r="B266" s="433"/>
      <c r="C266" s="433"/>
      <c r="D266" s="433"/>
      <c r="E266" s="94" t="s">
        <v>150</v>
      </c>
      <c r="F266" s="94" t="s">
        <v>151</v>
      </c>
      <c r="G266" s="94" t="s">
        <v>154</v>
      </c>
      <c r="H266" s="442"/>
      <c r="I266" s="153" t="s">
        <v>150</v>
      </c>
      <c r="J266" s="153" t="s">
        <v>151</v>
      </c>
      <c r="K266" s="153" t="s">
        <v>154</v>
      </c>
      <c r="L266" s="434"/>
      <c r="M266" s="434"/>
      <c r="N266" s="433"/>
      <c r="O266" s="433"/>
      <c r="P266" s="94" t="s">
        <v>150</v>
      </c>
      <c r="Q266" s="94" t="s">
        <v>151</v>
      </c>
      <c r="R266" s="94" t="s">
        <v>154</v>
      </c>
      <c r="S266" s="94" t="s">
        <v>168</v>
      </c>
      <c r="T266" s="433"/>
      <c r="U266" s="94" t="s">
        <v>150</v>
      </c>
      <c r="V266" s="94" t="s">
        <v>151</v>
      </c>
      <c r="W266" s="94" t="s">
        <v>154</v>
      </c>
      <c r="X266" s="94" t="s">
        <v>168</v>
      </c>
      <c r="Y266" s="433"/>
      <c r="Z266" s="94" t="s">
        <v>150</v>
      </c>
      <c r="AA266" s="94" t="s">
        <v>151</v>
      </c>
      <c r="AB266" s="94" t="s">
        <v>154</v>
      </c>
      <c r="AC266" s="94" t="s">
        <v>168</v>
      </c>
      <c r="AD266" s="433"/>
      <c r="AE266" s="94" t="s">
        <v>150</v>
      </c>
      <c r="AF266" s="94" t="s">
        <v>151</v>
      </c>
      <c r="AG266" s="94" t="s">
        <v>154</v>
      </c>
      <c r="AH266" s="94" t="s">
        <v>168</v>
      </c>
      <c r="AI266" s="433"/>
      <c r="AJ266" s="94" t="s">
        <v>150</v>
      </c>
      <c r="AK266" s="94" t="s">
        <v>151</v>
      </c>
      <c r="AL266" s="94" t="s">
        <v>154</v>
      </c>
      <c r="AM266" s="94" t="s">
        <v>168</v>
      </c>
      <c r="AN266" s="433"/>
      <c r="AO266" s="94" t="s">
        <v>150</v>
      </c>
      <c r="AP266" s="94" t="s">
        <v>151</v>
      </c>
      <c r="AQ266" s="94" t="s">
        <v>154</v>
      </c>
      <c r="AR266" s="94" t="s">
        <v>168</v>
      </c>
      <c r="AS266" s="433"/>
      <c r="AT266" s="94" t="s">
        <v>150</v>
      </c>
      <c r="AU266" s="94" t="s">
        <v>151</v>
      </c>
      <c r="AV266" s="94" t="s">
        <v>154</v>
      </c>
      <c r="AW266" s="94" t="s">
        <v>168</v>
      </c>
      <c r="AX266" s="433"/>
    </row>
    <row r="267" spans="2:50" hidden="1">
      <c r="B267" s="435" t="s">
        <v>236</v>
      </c>
      <c r="C267" s="95">
        <f>C247</f>
        <v>1</v>
      </c>
      <c r="D267" s="95" t="s">
        <v>454</v>
      </c>
      <c r="E267" s="95">
        <v>19</v>
      </c>
      <c r="F267" s="95">
        <v>1500</v>
      </c>
      <c r="G267" s="178">
        <f t="shared" ref="G267:G272" si="269">F267/E267</f>
        <v>78.94736842105263</v>
      </c>
      <c r="H267" s="457">
        <f>AVERAGE(G267:G281)</f>
        <v>110.82946336429308</v>
      </c>
      <c r="I267" s="154">
        <f t="shared" ref="I267:I269" si="270">IFERROR(AVERAGE(P267,U267,Z267,AE267,AJ267,AO267,AT267),"")</f>
        <v>19</v>
      </c>
      <c r="J267" s="154">
        <f t="shared" ref="J267:J269" si="271">IFERROR(AVERAGE(Q267,V267,AA267,AF267,AK267,AP267,AU267),"")</f>
        <v>1430.4158958040584</v>
      </c>
      <c r="K267" s="155">
        <f t="shared" ref="K267:K269" si="272">IFERROR(AVERAGE(R267,W267,AB267,AG267,AL267,AQ267,AV267),"")</f>
        <v>75.285047147582034</v>
      </c>
      <c r="L267" s="449">
        <f>IFERROR(AVERAGE(K267:K281),"-")</f>
        <v>105.90359415989826</v>
      </c>
      <c r="M267" s="154">
        <f>IFERROR(RANK(K267, K$267:K$281),"")</f>
        <v>5</v>
      </c>
      <c r="N267" s="433"/>
      <c r="O267" s="433"/>
      <c r="P267" s="95">
        <v>19</v>
      </c>
      <c r="Q267" s="178">
        <v>1429.0640394088668</v>
      </c>
      <c r="R267" s="178">
        <f>IFERROR(Q267/P267,"")</f>
        <v>75.213896810992992</v>
      </c>
      <c r="S267" s="95">
        <f>IFERROR(RANK(R267, R$267:R$281),"")</f>
        <v>5</v>
      </c>
      <c r="T267" s="436">
        <f>AVERAGE(R267:R281)</f>
        <v>105.91068334549963</v>
      </c>
      <c r="U267" s="95">
        <v>19</v>
      </c>
      <c r="V267" s="178">
        <v>1430.1030927835052</v>
      </c>
      <c r="W267" s="178">
        <f>IFERROR(V267/U267,"")</f>
        <v>75.268583830710796</v>
      </c>
      <c r="X267" s="95">
        <f>IFERROR(RANK(W267, W$267:W$281),"")</f>
        <v>5</v>
      </c>
      <c r="Y267" s="436">
        <f>AVERAGE(W267:W281)</f>
        <v>105.91827222916307</v>
      </c>
      <c r="Z267" s="95">
        <v>19</v>
      </c>
      <c r="AA267" s="178">
        <v>1432.542372881356</v>
      </c>
      <c r="AB267" s="178">
        <f>IFERROR(AA267/Z267,"")</f>
        <v>75.396966993755584</v>
      </c>
      <c r="AC267" s="95">
        <f>IFERROR(RANK(AB267, AB$267:AB$281),"")</f>
        <v>5</v>
      </c>
      <c r="AD267" s="436">
        <f>AVERAGE(AB267:AB281)</f>
        <v>106.03195883153387</v>
      </c>
      <c r="AE267" s="95">
        <v>19</v>
      </c>
      <c r="AF267" s="178">
        <v>1430.27027027027</v>
      </c>
      <c r="AG267" s="178">
        <f>IFERROR(AF267/AE267,"")</f>
        <v>75.277382645803684</v>
      </c>
      <c r="AH267" s="95">
        <f>IFERROR(RANK(AG267, AG$267:AG$281),"")</f>
        <v>5</v>
      </c>
      <c r="AI267" s="436">
        <f>AVERAGE(AG267:AG281)</f>
        <v>105.87424227447667</v>
      </c>
      <c r="AJ267" s="95">
        <v>19</v>
      </c>
      <c r="AK267" s="178">
        <v>1428.0821917808223</v>
      </c>
      <c r="AL267" s="178">
        <f>IFERROR(AK267/AJ267,"")</f>
        <v>75.162220620043286</v>
      </c>
      <c r="AM267" s="95">
        <f>IFERROR(RANK(AL267, AL$267:AL$281),"")</f>
        <v>5</v>
      </c>
      <c r="AN267" s="436">
        <f>AVERAGE(AL267:AL281)</f>
        <v>105.9096434280582</v>
      </c>
      <c r="AO267" s="95">
        <v>19</v>
      </c>
      <c r="AP267" s="178">
        <v>1433.0434782608695</v>
      </c>
      <c r="AQ267" s="178">
        <f>IFERROR(AP267/AO267,"")</f>
        <v>75.42334096109839</v>
      </c>
      <c r="AR267" s="95">
        <f>IFERROR(RANK(AQ267, AQ$267:AQ$281),"")</f>
        <v>5</v>
      </c>
      <c r="AS267" s="436">
        <f>AVERAGE(AQ267:AQ281)</f>
        <v>106.02454308428173</v>
      </c>
      <c r="AT267" s="95">
        <v>19</v>
      </c>
      <c r="AU267" s="178">
        <v>1429.8058252427184</v>
      </c>
      <c r="AV267" s="178">
        <f>IFERROR(AU267/AT267,"")</f>
        <v>75.252938170669381</v>
      </c>
      <c r="AW267" s="95">
        <f>IFERROR(RANK(AV267, AV$267:AV$281),"")</f>
        <v>5</v>
      </c>
      <c r="AX267" s="436">
        <f>AVERAGE(AV267:AV281)</f>
        <v>105.65581592627473</v>
      </c>
    </row>
    <row r="268" spans="2:50" hidden="1">
      <c r="B268" s="435"/>
      <c r="C268" s="95">
        <f t="shared" ref="C268:C281" si="273">C248</f>
        <v>2</v>
      </c>
      <c r="D268" s="95" t="s">
        <v>455</v>
      </c>
      <c r="E268" s="95">
        <v>17</v>
      </c>
      <c r="F268" s="95">
        <v>1500</v>
      </c>
      <c r="G268" s="178">
        <f t="shared" si="269"/>
        <v>88.235294117647058</v>
      </c>
      <c r="H268" s="458"/>
      <c r="I268" s="154">
        <f t="shared" si="270"/>
        <v>17</v>
      </c>
      <c r="J268" s="154">
        <f t="shared" si="271"/>
        <v>1429.5219790695519</v>
      </c>
      <c r="K268" s="155">
        <f t="shared" si="272"/>
        <v>84.089528180561857</v>
      </c>
      <c r="L268" s="449"/>
      <c r="M268" s="154">
        <f t="shared" ref="M268:M281" si="274">IFERROR(RANK(K268, K$267:K$281),"")</f>
        <v>4</v>
      </c>
      <c r="N268" s="433"/>
      <c r="O268" s="433"/>
      <c r="P268" s="95">
        <v>17</v>
      </c>
      <c r="Q268" s="178">
        <v>1429.4117647058822</v>
      </c>
      <c r="R268" s="178">
        <f t="shared" ref="R268:R281" si="275">IFERROR(Q268/P268,"")</f>
        <v>84.083044982698951</v>
      </c>
      <c r="S268" s="95">
        <f t="shared" ref="S268:S281" si="276">IFERROR(RANK(R268, R$267:R$281),"")</f>
        <v>4</v>
      </c>
      <c r="T268" s="436"/>
      <c r="U268" s="95">
        <v>17</v>
      </c>
      <c r="V268" s="178">
        <v>1431.4285714285716</v>
      </c>
      <c r="W268" s="178">
        <f t="shared" ref="W268:W281" si="277">IFERROR(V268/U268,"")</f>
        <v>84.201680672268921</v>
      </c>
      <c r="X268" s="95">
        <f t="shared" ref="X268:X281" si="278">IFERROR(RANK(W268, W$267:W$281),"")</f>
        <v>4</v>
      </c>
      <c r="Y268" s="436"/>
      <c r="Z268" s="95">
        <v>17</v>
      </c>
      <c r="AA268" s="178">
        <v>1429.1119691119691</v>
      </c>
      <c r="AB268" s="178">
        <f t="shared" ref="AB268:AB281" si="279">IFERROR(AA268/Z268,"")</f>
        <v>84.065409947762888</v>
      </c>
      <c r="AC268" s="95">
        <f t="shared" ref="AC268:AC281" si="280">IFERROR(RANK(AB268, AB$267:AB$281),"")</f>
        <v>4</v>
      </c>
      <c r="AD268" s="436"/>
      <c r="AE268" s="95">
        <v>17</v>
      </c>
      <c r="AF268" s="178">
        <v>1432.1495327102807</v>
      </c>
      <c r="AG268" s="178">
        <f t="shared" ref="AG268:AG281" si="281">IFERROR(AF268/AE268,"")</f>
        <v>84.244090159428282</v>
      </c>
      <c r="AH268" s="95">
        <f t="shared" ref="AH268:AH281" si="282">IFERROR(RANK(AG268, AG$267:AG$281),"")</f>
        <v>4</v>
      </c>
      <c r="AI268" s="436"/>
      <c r="AJ268" s="95">
        <v>17</v>
      </c>
      <c r="AK268" s="178">
        <v>1430.1869158878505</v>
      </c>
      <c r="AL268" s="178">
        <f t="shared" ref="AL268:AL281" si="283">IFERROR(AK268/AJ268,"")</f>
        <v>84.128642111050027</v>
      </c>
      <c r="AM268" s="95">
        <f t="shared" ref="AM268:AM281" si="284">IFERROR(RANK(AL268, AL$267:AL$281),"")</f>
        <v>4</v>
      </c>
      <c r="AN268" s="436"/>
      <c r="AO268" s="95">
        <v>17</v>
      </c>
      <c r="AP268" s="178">
        <v>1426.6019417475727</v>
      </c>
      <c r="AQ268" s="178">
        <f t="shared" ref="AQ268:AQ281" si="285">IFERROR(AP268/AO268,"")</f>
        <v>83.917761279268987</v>
      </c>
      <c r="AR268" s="95">
        <f t="shared" ref="AR268:AR281" si="286">IFERROR(RANK(AQ268, AQ$267:AQ$281),"")</f>
        <v>4</v>
      </c>
      <c r="AS268" s="436"/>
      <c r="AT268" s="95">
        <v>17</v>
      </c>
      <c r="AU268" s="178">
        <v>1427.7631578947364</v>
      </c>
      <c r="AV268" s="178">
        <f t="shared" ref="AV268:AV281" si="287">IFERROR(AU268/AT268,"")</f>
        <v>83.986068111455083</v>
      </c>
      <c r="AW268" s="95">
        <f t="shared" ref="AW268:AW281" si="288">IFERROR(RANK(AV268, AV$267:AV$281),"")</f>
        <v>4</v>
      </c>
      <c r="AX268" s="436"/>
    </row>
    <row r="269" spans="2:50" hidden="1">
      <c r="B269" s="435"/>
      <c r="C269" s="95">
        <f t="shared" si="273"/>
        <v>3</v>
      </c>
      <c r="D269" s="95" t="s">
        <v>458</v>
      </c>
      <c r="E269" s="95">
        <v>17</v>
      </c>
      <c r="F269" s="95">
        <v>2000</v>
      </c>
      <c r="G269" s="178">
        <f t="shared" si="269"/>
        <v>117.64705882352941</v>
      </c>
      <c r="H269" s="458"/>
      <c r="I269" s="154">
        <f t="shared" si="270"/>
        <v>17</v>
      </c>
      <c r="J269" s="154">
        <f t="shared" si="271"/>
        <v>1914.6914972149898</v>
      </c>
      <c r="K269" s="155">
        <f t="shared" si="272"/>
        <v>112.62891160088175</v>
      </c>
      <c r="L269" s="449"/>
      <c r="M269" s="154">
        <f t="shared" si="274"/>
        <v>2</v>
      </c>
      <c r="N269" s="433"/>
      <c r="O269" s="433"/>
      <c r="P269" s="95">
        <v>17</v>
      </c>
      <c r="Q269" s="178">
        <v>1921.2765957446804</v>
      </c>
      <c r="R269" s="178">
        <f t="shared" si="275"/>
        <v>113.01627033792238</v>
      </c>
      <c r="S269" s="95">
        <f t="shared" si="276"/>
        <v>2</v>
      </c>
      <c r="T269" s="436"/>
      <c r="U269" s="95">
        <v>17</v>
      </c>
      <c r="V269" s="178">
        <v>1914.0659340659333</v>
      </c>
      <c r="W269" s="178">
        <f t="shared" si="277"/>
        <v>112.59211376858431</v>
      </c>
      <c r="X269" s="95">
        <f t="shared" si="278"/>
        <v>2</v>
      </c>
      <c r="Y269" s="436"/>
      <c r="Z269" s="95">
        <v>17</v>
      </c>
      <c r="AA269" s="178">
        <v>1922.1686746987953</v>
      </c>
      <c r="AB269" s="178">
        <f t="shared" si="279"/>
        <v>113.06874557051736</v>
      </c>
      <c r="AC269" s="95">
        <f t="shared" si="280"/>
        <v>2</v>
      </c>
      <c r="AD269" s="436"/>
      <c r="AE269" s="95">
        <v>17</v>
      </c>
      <c r="AF269" s="178">
        <v>1912.6153846153854</v>
      </c>
      <c r="AG269" s="178">
        <f t="shared" si="281"/>
        <v>112.5067873303168</v>
      </c>
      <c r="AH269" s="95">
        <f t="shared" si="282"/>
        <v>3</v>
      </c>
      <c r="AI269" s="436"/>
      <c r="AJ269" s="95">
        <v>17</v>
      </c>
      <c r="AK269" s="178">
        <v>1903.8805970149265</v>
      </c>
      <c r="AL269" s="178">
        <f t="shared" si="283"/>
        <v>111.99297629499567</v>
      </c>
      <c r="AM269" s="95">
        <f t="shared" si="284"/>
        <v>3</v>
      </c>
      <c r="AN269" s="436"/>
      <c r="AO269" s="95">
        <v>17</v>
      </c>
      <c r="AP269" s="178">
        <v>1918.7234042553184</v>
      </c>
      <c r="AQ269" s="178">
        <f t="shared" si="285"/>
        <v>112.86608260325403</v>
      </c>
      <c r="AR269" s="95">
        <f t="shared" si="286"/>
        <v>3</v>
      </c>
      <c r="AS269" s="436"/>
      <c r="AT269" s="95">
        <v>17</v>
      </c>
      <c r="AU269" s="178">
        <v>1910.1098901098892</v>
      </c>
      <c r="AV269" s="178">
        <f t="shared" si="287"/>
        <v>112.35940530058171</v>
      </c>
      <c r="AW269" s="95">
        <f t="shared" si="288"/>
        <v>2</v>
      </c>
      <c r="AX269" s="436"/>
    </row>
    <row r="270" spans="2:50" hidden="1">
      <c r="B270" s="435"/>
      <c r="C270" s="95">
        <f t="shared" si="273"/>
        <v>4</v>
      </c>
      <c r="D270" s="95" t="s">
        <v>459</v>
      </c>
      <c r="E270" s="95">
        <v>17</v>
      </c>
      <c r="F270" s="95">
        <v>2000</v>
      </c>
      <c r="G270" s="178">
        <f t="shared" si="269"/>
        <v>117.64705882352941</v>
      </c>
      <c r="H270" s="458"/>
      <c r="I270" s="154">
        <f>IFERROR(AVERAGE(P270,U270,Z270,AE270,AJ270,AO270,AT270),"")</f>
        <v>17</v>
      </c>
      <c r="J270" s="154">
        <f>IFERROR(AVERAGE(Q270,V270,AA270,AF270,AK270,AP270,AU270),"")</f>
        <v>1912.3978813974704</v>
      </c>
      <c r="K270" s="155">
        <f>IFERROR(AVERAGE(R270,W270,AB270,AG270,AL270,AQ270,AV270),"")</f>
        <v>112.49399302338063</v>
      </c>
      <c r="L270" s="449"/>
      <c r="M270" s="154">
        <f t="shared" si="274"/>
        <v>3</v>
      </c>
      <c r="N270" s="433"/>
      <c r="O270" s="433"/>
      <c r="P270" s="95">
        <v>17</v>
      </c>
      <c r="Q270" s="178">
        <v>1909.5918367346944</v>
      </c>
      <c r="R270" s="178">
        <f t="shared" si="275"/>
        <v>112.32893157262909</v>
      </c>
      <c r="S270" s="95">
        <f t="shared" si="276"/>
        <v>3</v>
      </c>
      <c r="T270" s="436"/>
      <c r="U270" s="95">
        <v>17</v>
      </c>
      <c r="V270" s="178">
        <v>1907.3684210526319</v>
      </c>
      <c r="W270" s="178">
        <f t="shared" si="277"/>
        <v>112.1981424148607</v>
      </c>
      <c r="X270" s="95">
        <f t="shared" si="278"/>
        <v>3</v>
      </c>
      <c r="Y270" s="436"/>
      <c r="Z270" s="95">
        <v>17</v>
      </c>
      <c r="AA270" s="178">
        <v>1908.5393258426966</v>
      </c>
      <c r="AB270" s="178">
        <f t="shared" si="279"/>
        <v>112.26701916721744</v>
      </c>
      <c r="AC270" s="95">
        <f t="shared" si="280"/>
        <v>3</v>
      </c>
      <c r="AD270" s="436"/>
      <c r="AE270" s="95">
        <v>17</v>
      </c>
      <c r="AF270" s="178">
        <v>1916.666666666667</v>
      </c>
      <c r="AG270" s="178">
        <f t="shared" si="281"/>
        <v>112.7450980392157</v>
      </c>
      <c r="AH270" s="95">
        <f t="shared" si="282"/>
        <v>2</v>
      </c>
      <c r="AI270" s="436"/>
      <c r="AJ270" s="95">
        <v>17</v>
      </c>
      <c r="AK270" s="178">
        <v>1918.3561643835621</v>
      </c>
      <c r="AL270" s="178">
        <f t="shared" si="283"/>
        <v>112.8444802578566</v>
      </c>
      <c r="AM270" s="95">
        <f t="shared" si="284"/>
        <v>2</v>
      </c>
      <c r="AN270" s="436"/>
      <c r="AO270" s="95">
        <v>17</v>
      </c>
      <c r="AP270" s="178">
        <v>1919.3877551020414</v>
      </c>
      <c r="AQ270" s="178">
        <f t="shared" si="285"/>
        <v>112.90516206482596</v>
      </c>
      <c r="AR270" s="95">
        <f t="shared" si="286"/>
        <v>2</v>
      </c>
      <c r="AS270" s="436"/>
      <c r="AT270" s="95">
        <v>17</v>
      </c>
      <c r="AU270" s="178">
        <v>1906.8750000000007</v>
      </c>
      <c r="AV270" s="178">
        <f t="shared" si="287"/>
        <v>112.16911764705887</v>
      </c>
      <c r="AW270" s="95">
        <f t="shared" si="288"/>
        <v>3</v>
      </c>
      <c r="AX270" s="436"/>
    </row>
    <row r="271" spans="2:50" hidden="1">
      <c r="B271" s="435"/>
      <c r="C271" s="95">
        <f t="shared" si="273"/>
        <v>5</v>
      </c>
      <c r="D271" s="95" t="s">
        <v>427</v>
      </c>
      <c r="E271" s="95">
        <v>8</v>
      </c>
      <c r="F271" s="95">
        <v>1500</v>
      </c>
      <c r="G271" s="178">
        <f t="shared" si="269"/>
        <v>187.5</v>
      </c>
      <c r="H271" s="458"/>
      <c r="I271" s="154">
        <f t="shared" ref="I271:I281" si="289">IFERROR(AVERAGE(P271,U271,Z271,AE271,AJ271,AO271,AT271),"")</f>
        <v>8</v>
      </c>
      <c r="J271" s="154">
        <f t="shared" ref="J271:J281" si="290">IFERROR(AVERAGE(Q271,V271,AA271,AF271,AK271,AP271,AU271),"")</f>
        <v>1433.2958272922817</v>
      </c>
      <c r="K271" s="155">
        <f t="shared" ref="K271:K281" si="291">IFERROR(AVERAGE(R271,W271,AB271,AG271,AL271,AQ271,AV271),"")</f>
        <v>179.16197841153522</v>
      </c>
      <c r="L271" s="449"/>
      <c r="M271" s="154">
        <f t="shared" si="274"/>
        <v>1</v>
      </c>
      <c r="N271" s="433"/>
      <c r="O271" s="433"/>
      <c r="P271" s="95">
        <v>8</v>
      </c>
      <c r="Q271" s="178">
        <v>1431.3103448275861</v>
      </c>
      <c r="R271" s="178">
        <f t="shared" si="275"/>
        <v>178.91379310344826</v>
      </c>
      <c r="S271" s="95">
        <f t="shared" si="276"/>
        <v>1</v>
      </c>
      <c r="T271" s="436"/>
      <c r="U271" s="95">
        <v>8</v>
      </c>
      <c r="V271" s="178">
        <v>1435.2173913043473</v>
      </c>
      <c r="W271" s="178">
        <f t="shared" si="277"/>
        <v>179.40217391304341</v>
      </c>
      <c r="X271" s="95">
        <f t="shared" si="278"/>
        <v>1</v>
      </c>
      <c r="Y271" s="436"/>
      <c r="Z271" s="95">
        <v>8</v>
      </c>
      <c r="AA271" s="178">
        <v>1434.3307086614175</v>
      </c>
      <c r="AB271" s="178">
        <f t="shared" si="279"/>
        <v>179.29133858267718</v>
      </c>
      <c r="AC271" s="95">
        <f t="shared" si="280"/>
        <v>1</v>
      </c>
      <c r="AD271" s="436"/>
      <c r="AE271" s="95">
        <v>8</v>
      </c>
      <c r="AF271" s="178">
        <v>1430.2702702702707</v>
      </c>
      <c r="AG271" s="178">
        <f t="shared" si="281"/>
        <v>178.78378378378383</v>
      </c>
      <c r="AH271" s="95">
        <f t="shared" si="282"/>
        <v>1</v>
      </c>
      <c r="AI271" s="436"/>
      <c r="AJ271" s="95">
        <v>8</v>
      </c>
      <c r="AK271" s="178">
        <v>1435.5963302752298</v>
      </c>
      <c r="AL271" s="178">
        <f t="shared" si="283"/>
        <v>179.44954128440372</v>
      </c>
      <c r="AM271" s="95">
        <f t="shared" si="284"/>
        <v>1</v>
      </c>
      <c r="AN271" s="436"/>
      <c r="AO271" s="95">
        <v>8</v>
      </c>
      <c r="AP271" s="178">
        <v>1436.6197183098589</v>
      </c>
      <c r="AQ271" s="178">
        <f t="shared" si="285"/>
        <v>179.57746478873236</v>
      </c>
      <c r="AR271" s="95">
        <f t="shared" si="286"/>
        <v>1</v>
      </c>
      <c r="AS271" s="436"/>
      <c r="AT271" s="95">
        <v>8</v>
      </c>
      <c r="AU271" s="178">
        <v>1429.7260273972604</v>
      </c>
      <c r="AV271" s="178">
        <f t="shared" si="287"/>
        <v>178.71575342465755</v>
      </c>
      <c r="AW271" s="95">
        <f t="shared" si="288"/>
        <v>1</v>
      </c>
      <c r="AX271" s="436"/>
    </row>
    <row r="272" spans="2:50" hidden="1">
      <c r="B272" s="435"/>
      <c r="C272" s="95">
        <f t="shared" si="273"/>
        <v>6</v>
      </c>
      <c r="D272" s="95" t="s">
        <v>673</v>
      </c>
      <c r="E272" s="95">
        <v>20</v>
      </c>
      <c r="F272" s="95">
        <v>1500</v>
      </c>
      <c r="G272" s="178">
        <f t="shared" si="269"/>
        <v>75</v>
      </c>
      <c r="H272" s="458"/>
      <c r="I272" s="154">
        <f t="shared" si="289"/>
        <v>20</v>
      </c>
      <c r="J272" s="154">
        <f t="shared" si="290"/>
        <v>1435.2421319089631</v>
      </c>
      <c r="K272" s="155">
        <f t="shared" si="291"/>
        <v>71.762106595448159</v>
      </c>
      <c r="L272" s="449"/>
      <c r="M272" s="154">
        <f t="shared" si="274"/>
        <v>6</v>
      </c>
      <c r="N272" s="433"/>
      <c r="O272" s="433"/>
      <c r="P272" s="95">
        <v>20</v>
      </c>
      <c r="Q272" s="178">
        <v>1438.1632653061222</v>
      </c>
      <c r="R272" s="178">
        <f t="shared" si="275"/>
        <v>71.908163265306115</v>
      </c>
      <c r="S272" s="95">
        <f t="shared" si="276"/>
        <v>6</v>
      </c>
      <c r="T272" s="436"/>
      <c r="U272" s="95">
        <v>20</v>
      </c>
      <c r="V272" s="178">
        <v>1436.9387755102039</v>
      </c>
      <c r="W272" s="178">
        <f t="shared" si="277"/>
        <v>71.846938775510196</v>
      </c>
      <c r="X272" s="95">
        <f t="shared" si="278"/>
        <v>6</v>
      </c>
      <c r="Y272" s="436"/>
      <c r="Z272" s="95">
        <v>20</v>
      </c>
      <c r="AA272" s="178">
        <v>1442.045454545455</v>
      </c>
      <c r="AB272" s="178">
        <f t="shared" si="279"/>
        <v>72.102272727272748</v>
      </c>
      <c r="AC272" s="95">
        <f t="shared" si="280"/>
        <v>6</v>
      </c>
      <c r="AD272" s="436"/>
      <c r="AE272" s="95">
        <v>20</v>
      </c>
      <c r="AF272" s="178">
        <v>1433.7662337662337</v>
      </c>
      <c r="AG272" s="178">
        <f t="shared" si="281"/>
        <v>71.688311688311686</v>
      </c>
      <c r="AH272" s="95">
        <f t="shared" si="282"/>
        <v>6</v>
      </c>
      <c r="AI272" s="436"/>
      <c r="AJ272" s="95">
        <v>20</v>
      </c>
      <c r="AK272" s="178">
        <v>1437.5999999999997</v>
      </c>
      <c r="AL272" s="178">
        <f t="shared" si="283"/>
        <v>71.879999999999981</v>
      </c>
      <c r="AM272" s="95">
        <f t="shared" si="284"/>
        <v>6</v>
      </c>
      <c r="AN272" s="436"/>
      <c r="AO272" s="95">
        <v>20</v>
      </c>
      <c r="AP272" s="178">
        <v>1429.1489361702122</v>
      </c>
      <c r="AQ272" s="178">
        <f t="shared" si="285"/>
        <v>71.45744680851061</v>
      </c>
      <c r="AR272" s="95">
        <f t="shared" si="286"/>
        <v>6</v>
      </c>
      <c r="AS272" s="436"/>
      <c r="AT272" s="95">
        <v>20</v>
      </c>
      <c r="AU272" s="178">
        <v>1429.0322580645156</v>
      </c>
      <c r="AV272" s="178">
        <f t="shared" si="287"/>
        <v>71.451612903225779</v>
      </c>
      <c r="AW272" s="95">
        <f t="shared" si="288"/>
        <v>6</v>
      </c>
      <c r="AX272" s="436"/>
    </row>
    <row r="273" spans="2:50" hidden="1">
      <c r="B273" s="435"/>
      <c r="C273" s="95">
        <f t="shared" si="273"/>
        <v>7</v>
      </c>
      <c r="D273" s="95"/>
      <c r="E273" s="95"/>
      <c r="F273" s="95"/>
      <c r="G273" s="95"/>
      <c r="H273" s="458"/>
      <c r="I273" s="154" t="str">
        <f t="shared" si="289"/>
        <v/>
      </c>
      <c r="J273" s="154" t="str">
        <f t="shared" si="290"/>
        <v/>
      </c>
      <c r="K273" s="155" t="str">
        <f t="shared" si="291"/>
        <v/>
      </c>
      <c r="L273" s="449"/>
      <c r="M273" s="154" t="str">
        <f t="shared" si="274"/>
        <v/>
      </c>
      <c r="N273" s="433"/>
      <c r="O273" s="433"/>
      <c r="P273" s="95"/>
      <c r="Q273" s="178"/>
      <c r="R273" s="178" t="str">
        <f t="shared" si="275"/>
        <v/>
      </c>
      <c r="S273" s="95" t="str">
        <f t="shared" si="276"/>
        <v/>
      </c>
      <c r="T273" s="436"/>
      <c r="U273" s="95"/>
      <c r="V273" s="178"/>
      <c r="W273" s="178" t="str">
        <f t="shared" si="277"/>
        <v/>
      </c>
      <c r="X273" s="95" t="str">
        <f t="shared" si="278"/>
        <v/>
      </c>
      <c r="Y273" s="436"/>
      <c r="Z273" s="95"/>
      <c r="AA273" s="178"/>
      <c r="AB273" s="178" t="str">
        <f t="shared" si="279"/>
        <v/>
      </c>
      <c r="AC273" s="95" t="str">
        <f t="shared" si="280"/>
        <v/>
      </c>
      <c r="AD273" s="436"/>
      <c r="AE273" s="95"/>
      <c r="AF273" s="178"/>
      <c r="AG273" s="178" t="str">
        <f t="shared" si="281"/>
        <v/>
      </c>
      <c r="AH273" s="95" t="str">
        <f t="shared" si="282"/>
        <v/>
      </c>
      <c r="AI273" s="436"/>
      <c r="AJ273" s="95"/>
      <c r="AK273" s="178"/>
      <c r="AL273" s="178" t="str">
        <f t="shared" si="283"/>
        <v/>
      </c>
      <c r="AM273" s="95" t="str">
        <f t="shared" si="284"/>
        <v/>
      </c>
      <c r="AN273" s="436"/>
      <c r="AO273" s="95"/>
      <c r="AP273" s="178"/>
      <c r="AQ273" s="178" t="str">
        <f t="shared" si="285"/>
        <v/>
      </c>
      <c r="AR273" s="95" t="str">
        <f t="shared" si="286"/>
        <v/>
      </c>
      <c r="AS273" s="436"/>
      <c r="AT273" s="95"/>
      <c r="AU273" s="178"/>
      <c r="AV273" s="178" t="str">
        <f t="shared" si="287"/>
        <v/>
      </c>
      <c r="AW273" s="95" t="str">
        <f t="shared" si="288"/>
        <v/>
      </c>
      <c r="AX273" s="436"/>
    </row>
    <row r="274" spans="2:50" hidden="1">
      <c r="B274" s="435"/>
      <c r="C274" s="95">
        <f t="shared" si="273"/>
        <v>8</v>
      </c>
      <c r="D274" s="95"/>
      <c r="E274" s="95"/>
      <c r="F274" s="95"/>
      <c r="G274" s="95"/>
      <c r="H274" s="458"/>
      <c r="I274" s="154" t="str">
        <f t="shared" si="289"/>
        <v/>
      </c>
      <c r="J274" s="154" t="str">
        <f t="shared" si="290"/>
        <v/>
      </c>
      <c r="K274" s="155" t="str">
        <f t="shared" si="291"/>
        <v/>
      </c>
      <c r="L274" s="449"/>
      <c r="M274" s="154" t="str">
        <f t="shared" si="274"/>
        <v/>
      </c>
      <c r="N274" s="433"/>
      <c r="O274" s="433"/>
      <c r="P274" s="95"/>
      <c r="Q274" s="178"/>
      <c r="R274" s="178" t="str">
        <f t="shared" si="275"/>
        <v/>
      </c>
      <c r="S274" s="95" t="str">
        <f t="shared" si="276"/>
        <v/>
      </c>
      <c r="T274" s="436"/>
      <c r="U274" s="95"/>
      <c r="V274" s="178"/>
      <c r="W274" s="178" t="str">
        <f t="shared" si="277"/>
        <v/>
      </c>
      <c r="X274" s="95" t="str">
        <f t="shared" si="278"/>
        <v/>
      </c>
      <c r="Y274" s="436"/>
      <c r="Z274" s="95"/>
      <c r="AA274" s="178"/>
      <c r="AB274" s="178" t="str">
        <f t="shared" si="279"/>
        <v/>
      </c>
      <c r="AC274" s="95" t="str">
        <f t="shared" si="280"/>
        <v/>
      </c>
      <c r="AD274" s="436"/>
      <c r="AE274" s="95"/>
      <c r="AF274" s="178"/>
      <c r="AG274" s="178" t="str">
        <f t="shared" si="281"/>
        <v/>
      </c>
      <c r="AH274" s="95" t="str">
        <f t="shared" si="282"/>
        <v/>
      </c>
      <c r="AI274" s="436"/>
      <c r="AJ274" s="95"/>
      <c r="AK274" s="178"/>
      <c r="AL274" s="178" t="str">
        <f t="shared" si="283"/>
        <v/>
      </c>
      <c r="AM274" s="95" t="str">
        <f t="shared" si="284"/>
        <v/>
      </c>
      <c r="AN274" s="436"/>
      <c r="AO274" s="95"/>
      <c r="AP274" s="178"/>
      <c r="AQ274" s="178" t="str">
        <f t="shared" si="285"/>
        <v/>
      </c>
      <c r="AR274" s="95" t="str">
        <f t="shared" si="286"/>
        <v/>
      </c>
      <c r="AS274" s="436"/>
      <c r="AT274" s="95"/>
      <c r="AU274" s="178"/>
      <c r="AV274" s="178" t="str">
        <f t="shared" si="287"/>
        <v/>
      </c>
      <c r="AW274" s="95" t="str">
        <f t="shared" si="288"/>
        <v/>
      </c>
      <c r="AX274" s="436"/>
    </row>
    <row r="275" spans="2:50" hidden="1">
      <c r="B275" s="435"/>
      <c r="C275" s="95">
        <f t="shared" si="273"/>
        <v>9</v>
      </c>
      <c r="D275" s="95"/>
      <c r="E275" s="95"/>
      <c r="F275" s="95"/>
      <c r="G275" s="95"/>
      <c r="H275" s="458"/>
      <c r="I275" s="154" t="str">
        <f t="shared" si="289"/>
        <v/>
      </c>
      <c r="J275" s="154" t="str">
        <f t="shared" si="290"/>
        <v/>
      </c>
      <c r="K275" s="155" t="str">
        <f t="shared" si="291"/>
        <v/>
      </c>
      <c r="L275" s="449"/>
      <c r="M275" s="154" t="str">
        <f t="shared" si="274"/>
        <v/>
      </c>
      <c r="N275" s="433"/>
      <c r="O275" s="433"/>
      <c r="P275" s="95"/>
      <c r="Q275" s="178"/>
      <c r="R275" s="178" t="str">
        <f t="shared" si="275"/>
        <v/>
      </c>
      <c r="S275" s="95" t="str">
        <f t="shared" si="276"/>
        <v/>
      </c>
      <c r="T275" s="436"/>
      <c r="U275" s="95"/>
      <c r="V275" s="178"/>
      <c r="W275" s="178" t="str">
        <f t="shared" si="277"/>
        <v/>
      </c>
      <c r="X275" s="95" t="str">
        <f t="shared" si="278"/>
        <v/>
      </c>
      <c r="Y275" s="436"/>
      <c r="Z275" s="95"/>
      <c r="AA275" s="178"/>
      <c r="AB275" s="178" t="str">
        <f t="shared" si="279"/>
        <v/>
      </c>
      <c r="AC275" s="95" t="str">
        <f t="shared" si="280"/>
        <v/>
      </c>
      <c r="AD275" s="436"/>
      <c r="AE275" s="95"/>
      <c r="AF275" s="178"/>
      <c r="AG275" s="178" t="str">
        <f t="shared" si="281"/>
        <v/>
      </c>
      <c r="AH275" s="95" t="str">
        <f t="shared" si="282"/>
        <v/>
      </c>
      <c r="AI275" s="436"/>
      <c r="AJ275" s="95"/>
      <c r="AK275" s="178"/>
      <c r="AL275" s="178" t="str">
        <f t="shared" si="283"/>
        <v/>
      </c>
      <c r="AM275" s="95" t="str">
        <f t="shared" si="284"/>
        <v/>
      </c>
      <c r="AN275" s="436"/>
      <c r="AO275" s="95"/>
      <c r="AP275" s="178"/>
      <c r="AQ275" s="178" t="str">
        <f t="shared" si="285"/>
        <v/>
      </c>
      <c r="AR275" s="95" t="str">
        <f t="shared" si="286"/>
        <v/>
      </c>
      <c r="AS275" s="436"/>
      <c r="AT275" s="95"/>
      <c r="AU275" s="178"/>
      <c r="AV275" s="178" t="str">
        <f t="shared" si="287"/>
        <v/>
      </c>
      <c r="AW275" s="95" t="str">
        <f t="shared" si="288"/>
        <v/>
      </c>
      <c r="AX275" s="436"/>
    </row>
    <row r="276" spans="2:50" hidden="1">
      <c r="B276" s="435"/>
      <c r="C276" s="95">
        <f t="shared" si="273"/>
        <v>10</v>
      </c>
      <c r="D276" s="95"/>
      <c r="E276" s="95"/>
      <c r="F276" s="95"/>
      <c r="G276" s="95"/>
      <c r="H276" s="458"/>
      <c r="I276" s="154" t="str">
        <f t="shared" si="289"/>
        <v/>
      </c>
      <c r="J276" s="154" t="str">
        <f t="shared" si="290"/>
        <v/>
      </c>
      <c r="K276" s="155" t="str">
        <f t="shared" si="291"/>
        <v/>
      </c>
      <c r="L276" s="449"/>
      <c r="M276" s="154" t="str">
        <f t="shared" si="274"/>
        <v/>
      </c>
      <c r="N276" s="433"/>
      <c r="O276" s="433"/>
      <c r="P276" s="95"/>
      <c r="Q276" s="178"/>
      <c r="R276" s="178" t="str">
        <f t="shared" si="275"/>
        <v/>
      </c>
      <c r="S276" s="95" t="str">
        <f t="shared" si="276"/>
        <v/>
      </c>
      <c r="T276" s="436"/>
      <c r="U276" s="95"/>
      <c r="V276" s="178"/>
      <c r="W276" s="178" t="str">
        <f t="shared" si="277"/>
        <v/>
      </c>
      <c r="X276" s="95" t="str">
        <f t="shared" si="278"/>
        <v/>
      </c>
      <c r="Y276" s="436"/>
      <c r="Z276" s="95"/>
      <c r="AA276" s="178"/>
      <c r="AB276" s="178" t="str">
        <f t="shared" si="279"/>
        <v/>
      </c>
      <c r="AC276" s="95" t="str">
        <f t="shared" si="280"/>
        <v/>
      </c>
      <c r="AD276" s="436"/>
      <c r="AE276" s="95"/>
      <c r="AF276" s="178"/>
      <c r="AG276" s="178" t="str">
        <f t="shared" si="281"/>
        <v/>
      </c>
      <c r="AH276" s="95" t="str">
        <f t="shared" si="282"/>
        <v/>
      </c>
      <c r="AI276" s="436"/>
      <c r="AJ276" s="95"/>
      <c r="AK276" s="178"/>
      <c r="AL276" s="178" t="str">
        <f t="shared" si="283"/>
        <v/>
      </c>
      <c r="AM276" s="95" t="str">
        <f t="shared" si="284"/>
        <v/>
      </c>
      <c r="AN276" s="436"/>
      <c r="AO276" s="95"/>
      <c r="AP276" s="178"/>
      <c r="AQ276" s="178" t="str">
        <f t="shared" si="285"/>
        <v/>
      </c>
      <c r="AR276" s="95" t="str">
        <f t="shared" si="286"/>
        <v/>
      </c>
      <c r="AS276" s="436"/>
      <c r="AT276" s="95"/>
      <c r="AU276" s="178"/>
      <c r="AV276" s="178" t="str">
        <f t="shared" si="287"/>
        <v/>
      </c>
      <c r="AW276" s="95" t="str">
        <f t="shared" si="288"/>
        <v/>
      </c>
      <c r="AX276" s="436"/>
    </row>
    <row r="277" spans="2:50" hidden="1">
      <c r="B277" s="435"/>
      <c r="C277" s="95">
        <f t="shared" si="273"/>
        <v>11</v>
      </c>
      <c r="D277" s="95"/>
      <c r="E277" s="95"/>
      <c r="F277" s="95"/>
      <c r="G277" s="95"/>
      <c r="H277" s="458"/>
      <c r="I277" s="154" t="str">
        <f t="shared" si="289"/>
        <v/>
      </c>
      <c r="J277" s="154" t="str">
        <f t="shared" si="290"/>
        <v/>
      </c>
      <c r="K277" s="155" t="str">
        <f t="shared" si="291"/>
        <v/>
      </c>
      <c r="L277" s="449"/>
      <c r="M277" s="154" t="str">
        <f t="shared" si="274"/>
        <v/>
      </c>
      <c r="N277" s="433"/>
      <c r="O277" s="433"/>
      <c r="P277" s="95"/>
      <c r="Q277" s="178"/>
      <c r="R277" s="178" t="str">
        <f t="shared" si="275"/>
        <v/>
      </c>
      <c r="S277" s="95" t="str">
        <f t="shared" si="276"/>
        <v/>
      </c>
      <c r="T277" s="436"/>
      <c r="U277" s="95"/>
      <c r="V277" s="178"/>
      <c r="W277" s="178" t="str">
        <f t="shared" si="277"/>
        <v/>
      </c>
      <c r="X277" s="95" t="str">
        <f t="shared" si="278"/>
        <v/>
      </c>
      <c r="Y277" s="436"/>
      <c r="Z277" s="95"/>
      <c r="AA277" s="178"/>
      <c r="AB277" s="178" t="str">
        <f t="shared" si="279"/>
        <v/>
      </c>
      <c r="AC277" s="95" t="str">
        <f t="shared" si="280"/>
        <v/>
      </c>
      <c r="AD277" s="436"/>
      <c r="AE277" s="95"/>
      <c r="AF277" s="178"/>
      <c r="AG277" s="178" t="str">
        <f t="shared" si="281"/>
        <v/>
      </c>
      <c r="AH277" s="95" t="str">
        <f t="shared" si="282"/>
        <v/>
      </c>
      <c r="AI277" s="436"/>
      <c r="AJ277" s="95"/>
      <c r="AK277" s="178"/>
      <c r="AL277" s="178" t="str">
        <f t="shared" si="283"/>
        <v/>
      </c>
      <c r="AM277" s="95" t="str">
        <f t="shared" si="284"/>
        <v/>
      </c>
      <c r="AN277" s="436"/>
      <c r="AO277" s="95"/>
      <c r="AP277" s="178"/>
      <c r="AQ277" s="178" t="str">
        <f t="shared" si="285"/>
        <v/>
      </c>
      <c r="AR277" s="95" t="str">
        <f t="shared" si="286"/>
        <v/>
      </c>
      <c r="AS277" s="436"/>
      <c r="AT277" s="95"/>
      <c r="AU277" s="178"/>
      <c r="AV277" s="178" t="str">
        <f t="shared" si="287"/>
        <v/>
      </c>
      <c r="AW277" s="95" t="str">
        <f t="shared" si="288"/>
        <v/>
      </c>
      <c r="AX277" s="436"/>
    </row>
    <row r="278" spans="2:50" hidden="1">
      <c r="B278" s="435"/>
      <c r="C278" s="95">
        <f t="shared" si="273"/>
        <v>12</v>
      </c>
      <c r="D278" s="95"/>
      <c r="E278" s="95"/>
      <c r="F278" s="95"/>
      <c r="G278" s="95"/>
      <c r="H278" s="458"/>
      <c r="I278" s="154" t="str">
        <f t="shared" si="289"/>
        <v/>
      </c>
      <c r="J278" s="154" t="str">
        <f t="shared" si="290"/>
        <v/>
      </c>
      <c r="K278" s="155" t="str">
        <f t="shared" si="291"/>
        <v/>
      </c>
      <c r="L278" s="449"/>
      <c r="M278" s="154" t="str">
        <f t="shared" si="274"/>
        <v/>
      </c>
      <c r="N278" s="433"/>
      <c r="O278" s="433"/>
      <c r="P278" s="95"/>
      <c r="Q278" s="178"/>
      <c r="R278" s="178" t="str">
        <f t="shared" si="275"/>
        <v/>
      </c>
      <c r="S278" s="95" t="str">
        <f t="shared" si="276"/>
        <v/>
      </c>
      <c r="T278" s="436"/>
      <c r="U278" s="95"/>
      <c r="V278" s="178"/>
      <c r="W278" s="178" t="str">
        <f t="shared" si="277"/>
        <v/>
      </c>
      <c r="X278" s="95" t="str">
        <f t="shared" si="278"/>
        <v/>
      </c>
      <c r="Y278" s="436"/>
      <c r="Z278" s="95"/>
      <c r="AA278" s="178"/>
      <c r="AB278" s="178" t="str">
        <f t="shared" si="279"/>
        <v/>
      </c>
      <c r="AC278" s="95" t="str">
        <f t="shared" si="280"/>
        <v/>
      </c>
      <c r="AD278" s="436"/>
      <c r="AE278" s="95"/>
      <c r="AF278" s="178"/>
      <c r="AG278" s="178" t="str">
        <f t="shared" si="281"/>
        <v/>
      </c>
      <c r="AH278" s="95" t="str">
        <f t="shared" si="282"/>
        <v/>
      </c>
      <c r="AI278" s="436"/>
      <c r="AJ278" s="95"/>
      <c r="AK278" s="178"/>
      <c r="AL278" s="178" t="str">
        <f t="shared" si="283"/>
        <v/>
      </c>
      <c r="AM278" s="95" t="str">
        <f t="shared" si="284"/>
        <v/>
      </c>
      <c r="AN278" s="436"/>
      <c r="AO278" s="95"/>
      <c r="AP278" s="178"/>
      <c r="AQ278" s="178" t="str">
        <f t="shared" si="285"/>
        <v/>
      </c>
      <c r="AR278" s="95" t="str">
        <f t="shared" si="286"/>
        <v/>
      </c>
      <c r="AS278" s="436"/>
      <c r="AT278" s="95"/>
      <c r="AU278" s="178"/>
      <c r="AV278" s="178" t="str">
        <f t="shared" si="287"/>
        <v/>
      </c>
      <c r="AW278" s="95" t="str">
        <f t="shared" si="288"/>
        <v/>
      </c>
      <c r="AX278" s="436"/>
    </row>
    <row r="279" spans="2:50" hidden="1">
      <c r="B279" s="435"/>
      <c r="C279" s="95">
        <f t="shared" si="273"/>
        <v>13</v>
      </c>
      <c r="D279" s="95"/>
      <c r="E279" s="95"/>
      <c r="F279" s="95"/>
      <c r="G279" s="95"/>
      <c r="H279" s="458"/>
      <c r="I279" s="154" t="str">
        <f t="shared" si="289"/>
        <v/>
      </c>
      <c r="J279" s="154" t="str">
        <f t="shared" si="290"/>
        <v/>
      </c>
      <c r="K279" s="155" t="str">
        <f t="shared" si="291"/>
        <v/>
      </c>
      <c r="L279" s="449"/>
      <c r="M279" s="154" t="str">
        <f t="shared" si="274"/>
        <v/>
      </c>
      <c r="N279" s="433"/>
      <c r="O279" s="433"/>
      <c r="P279" s="95"/>
      <c r="Q279" s="178"/>
      <c r="R279" s="178" t="str">
        <f t="shared" si="275"/>
        <v/>
      </c>
      <c r="S279" s="95" t="str">
        <f t="shared" si="276"/>
        <v/>
      </c>
      <c r="T279" s="436"/>
      <c r="U279" s="95"/>
      <c r="V279" s="178"/>
      <c r="W279" s="178" t="str">
        <f t="shared" si="277"/>
        <v/>
      </c>
      <c r="X279" s="95" t="str">
        <f t="shared" si="278"/>
        <v/>
      </c>
      <c r="Y279" s="436"/>
      <c r="Z279" s="95"/>
      <c r="AA279" s="178"/>
      <c r="AB279" s="178" t="str">
        <f t="shared" si="279"/>
        <v/>
      </c>
      <c r="AC279" s="95" t="str">
        <f t="shared" si="280"/>
        <v/>
      </c>
      <c r="AD279" s="436"/>
      <c r="AE279" s="95"/>
      <c r="AF279" s="178"/>
      <c r="AG279" s="178" t="str">
        <f t="shared" si="281"/>
        <v/>
      </c>
      <c r="AH279" s="95" t="str">
        <f t="shared" si="282"/>
        <v/>
      </c>
      <c r="AI279" s="436"/>
      <c r="AJ279" s="95"/>
      <c r="AK279" s="178"/>
      <c r="AL279" s="178" t="str">
        <f t="shared" si="283"/>
        <v/>
      </c>
      <c r="AM279" s="95" t="str">
        <f t="shared" si="284"/>
        <v/>
      </c>
      <c r="AN279" s="436"/>
      <c r="AO279" s="95"/>
      <c r="AP279" s="178"/>
      <c r="AQ279" s="178" t="str">
        <f t="shared" si="285"/>
        <v/>
      </c>
      <c r="AR279" s="95" t="str">
        <f t="shared" si="286"/>
        <v/>
      </c>
      <c r="AS279" s="436"/>
      <c r="AT279" s="95"/>
      <c r="AU279" s="178"/>
      <c r="AV279" s="178" t="str">
        <f t="shared" si="287"/>
        <v/>
      </c>
      <c r="AW279" s="95" t="str">
        <f t="shared" si="288"/>
        <v/>
      </c>
      <c r="AX279" s="436"/>
    </row>
    <row r="280" spans="2:50" hidden="1">
      <c r="B280" s="435"/>
      <c r="C280" s="95">
        <f t="shared" si="273"/>
        <v>14</v>
      </c>
      <c r="D280" s="95"/>
      <c r="E280" s="95"/>
      <c r="F280" s="95"/>
      <c r="G280" s="95"/>
      <c r="H280" s="458"/>
      <c r="I280" s="154" t="str">
        <f t="shared" si="289"/>
        <v/>
      </c>
      <c r="J280" s="154" t="str">
        <f t="shared" si="290"/>
        <v/>
      </c>
      <c r="K280" s="155" t="str">
        <f t="shared" si="291"/>
        <v/>
      </c>
      <c r="L280" s="449"/>
      <c r="M280" s="154" t="str">
        <f t="shared" si="274"/>
        <v/>
      </c>
      <c r="N280" s="433"/>
      <c r="O280" s="433"/>
      <c r="P280" s="95"/>
      <c r="Q280" s="178"/>
      <c r="R280" s="178" t="str">
        <f t="shared" si="275"/>
        <v/>
      </c>
      <c r="S280" s="95" t="str">
        <f t="shared" si="276"/>
        <v/>
      </c>
      <c r="T280" s="436"/>
      <c r="U280" s="95"/>
      <c r="V280" s="178"/>
      <c r="W280" s="178" t="str">
        <f t="shared" si="277"/>
        <v/>
      </c>
      <c r="X280" s="95" t="str">
        <f t="shared" si="278"/>
        <v/>
      </c>
      <c r="Y280" s="436"/>
      <c r="Z280" s="95"/>
      <c r="AA280" s="178"/>
      <c r="AB280" s="178" t="str">
        <f t="shared" si="279"/>
        <v/>
      </c>
      <c r="AC280" s="95" t="str">
        <f t="shared" si="280"/>
        <v/>
      </c>
      <c r="AD280" s="436"/>
      <c r="AE280" s="95"/>
      <c r="AF280" s="178"/>
      <c r="AG280" s="178" t="str">
        <f t="shared" si="281"/>
        <v/>
      </c>
      <c r="AH280" s="95" t="str">
        <f t="shared" si="282"/>
        <v/>
      </c>
      <c r="AI280" s="436"/>
      <c r="AJ280" s="95"/>
      <c r="AK280" s="178"/>
      <c r="AL280" s="178" t="str">
        <f t="shared" si="283"/>
        <v/>
      </c>
      <c r="AM280" s="95" t="str">
        <f t="shared" si="284"/>
        <v/>
      </c>
      <c r="AN280" s="436"/>
      <c r="AO280" s="95"/>
      <c r="AP280" s="178"/>
      <c r="AQ280" s="178" t="str">
        <f t="shared" si="285"/>
        <v/>
      </c>
      <c r="AR280" s="95" t="str">
        <f t="shared" si="286"/>
        <v/>
      </c>
      <c r="AS280" s="436"/>
      <c r="AT280" s="95"/>
      <c r="AU280" s="178"/>
      <c r="AV280" s="178" t="str">
        <f t="shared" si="287"/>
        <v/>
      </c>
      <c r="AW280" s="95" t="str">
        <f t="shared" si="288"/>
        <v/>
      </c>
      <c r="AX280" s="436"/>
    </row>
    <row r="281" spans="2:50" hidden="1">
      <c r="B281" s="435"/>
      <c r="C281" s="95">
        <f t="shared" si="273"/>
        <v>15</v>
      </c>
      <c r="D281" s="95"/>
      <c r="E281" s="95"/>
      <c r="F281" s="95"/>
      <c r="G281" s="95"/>
      <c r="H281" s="459"/>
      <c r="I281" s="154" t="str">
        <f t="shared" si="289"/>
        <v/>
      </c>
      <c r="J281" s="154" t="str">
        <f t="shared" si="290"/>
        <v/>
      </c>
      <c r="K281" s="155" t="str">
        <f t="shared" si="291"/>
        <v/>
      </c>
      <c r="L281" s="449"/>
      <c r="M281" s="154" t="str">
        <f t="shared" si="274"/>
        <v/>
      </c>
      <c r="N281" s="433"/>
      <c r="O281" s="433"/>
      <c r="P281" s="95"/>
      <c r="Q281" s="178"/>
      <c r="R281" s="178" t="str">
        <f t="shared" si="275"/>
        <v/>
      </c>
      <c r="S281" s="95" t="str">
        <f t="shared" si="276"/>
        <v/>
      </c>
      <c r="T281" s="436"/>
      <c r="U281" s="95"/>
      <c r="V281" s="178"/>
      <c r="W281" s="178" t="str">
        <f t="shared" si="277"/>
        <v/>
      </c>
      <c r="X281" s="95" t="str">
        <f t="shared" si="278"/>
        <v/>
      </c>
      <c r="Y281" s="436"/>
      <c r="Z281" s="95"/>
      <c r="AA281" s="178"/>
      <c r="AB281" s="178" t="str">
        <f t="shared" si="279"/>
        <v/>
      </c>
      <c r="AC281" s="95" t="str">
        <f t="shared" si="280"/>
        <v/>
      </c>
      <c r="AD281" s="436"/>
      <c r="AE281" s="95"/>
      <c r="AF281" s="178"/>
      <c r="AG281" s="178" t="str">
        <f t="shared" si="281"/>
        <v/>
      </c>
      <c r="AH281" s="95" t="str">
        <f t="shared" si="282"/>
        <v/>
      </c>
      <c r="AI281" s="436"/>
      <c r="AJ281" s="95"/>
      <c r="AK281" s="178"/>
      <c r="AL281" s="178" t="str">
        <f t="shared" si="283"/>
        <v/>
      </c>
      <c r="AM281" s="95" t="str">
        <f t="shared" si="284"/>
        <v/>
      </c>
      <c r="AN281" s="436"/>
      <c r="AO281" s="95"/>
      <c r="AP281" s="178"/>
      <c r="AQ281" s="178" t="str">
        <f t="shared" si="285"/>
        <v/>
      </c>
      <c r="AR281" s="95" t="str">
        <f t="shared" si="286"/>
        <v/>
      </c>
      <c r="AS281" s="436"/>
      <c r="AT281" s="95"/>
      <c r="AU281" s="178"/>
      <c r="AV281" s="178" t="str">
        <f t="shared" si="287"/>
        <v/>
      </c>
      <c r="AW281" s="95" t="str">
        <f t="shared" si="288"/>
        <v/>
      </c>
      <c r="AX281" s="436"/>
    </row>
    <row r="282" spans="2:50" ht="15.75" hidden="1">
      <c r="B282" s="443" t="s">
        <v>167</v>
      </c>
      <c r="C282" s="444"/>
      <c r="D282" s="444"/>
      <c r="E282" s="444"/>
      <c r="F282" s="444"/>
      <c r="G282" s="444"/>
      <c r="H282" s="444"/>
      <c r="I282" s="151"/>
      <c r="J282" s="151"/>
      <c r="K282" s="151"/>
      <c r="L282" s="151"/>
      <c r="M282" s="151"/>
      <c r="N282" s="433" t="s">
        <v>159</v>
      </c>
      <c r="O282" s="446" t="s">
        <v>106</v>
      </c>
      <c r="P282" s="448">
        <f>AT262+1</f>
        <v>45965</v>
      </c>
      <c r="Q282" s="435"/>
      <c r="R282" s="435"/>
      <c r="S282" s="435"/>
      <c r="T282" s="435"/>
      <c r="U282" s="448">
        <f>P282+1</f>
        <v>45966</v>
      </c>
      <c r="V282" s="435"/>
      <c r="W282" s="435"/>
      <c r="X282" s="435"/>
      <c r="Y282" s="435"/>
      <c r="Z282" s="448">
        <f>U282+1</f>
        <v>45967</v>
      </c>
      <c r="AA282" s="435"/>
      <c r="AB282" s="435"/>
      <c r="AC282" s="435"/>
      <c r="AD282" s="435"/>
      <c r="AE282" s="448">
        <f>Z282+1</f>
        <v>45968</v>
      </c>
      <c r="AF282" s="435"/>
      <c r="AG282" s="435"/>
      <c r="AH282" s="435"/>
      <c r="AI282" s="435"/>
      <c r="AJ282" s="448">
        <f>AE282+1</f>
        <v>45969</v>
      </c>
      <c r="AK282" s="435"/>
      <c r="AL282" s="435"/>
      <c r="AM282" s="435"/>
      <c r="AN282" s="435"/>
      <c r="AO282" s="448">
        <f>AJ282+1</f>
        <v>45970</v>
      </c>
      <c r="AP282" s="435"/>
      <c r="AQ282" s="435"/>
      <c r="AR282" s="435"/>
      <c r="AS282" s="435"/>
      <c r="AT282" s="448">
        <f>AO282+1</f>
        <v>45971</v>
      </c>
      <c r="AU282" s="435"/>
      <c r="AV282" s="435"/>
      <c r="AW282" s="435"/>
      <c r="AX282" s="435"/>
    </row>
    <row r="283" spans="2:50" ht="15.75" hidden="1">
      <c r="B283" s="445"/>
      <c r="C283" s="445"/>
      <c r="D283" s="445"/>
      <c r="E283" s="445"/>
      <c r="F283" s="445"/>
      <c r="G283" s="445"/>
      <c r="H283" s="445"/>
      <c r="I283" s="151"/>
      <c r="J283" s="151"/>
      <c r="K283" s="151"/>
      <c r="L283" s="151"/>
      <c r="M283" s="151"/>
      <c r="N283" s="433"/>
      <c r="O283" s="447"/>
      <c r="P283" s="448" t="s">
        <v>120</v>
      </c>
      <c r="Q283" s="435"/>
      <c r="R283" s="435"/>
      <c r="S283" s="435"/>
      <c r="T283" s="435"/>
      <c r="U283" s="448" t="s">
        <v>114</v>
      </c>
      <c r="V283" s="435"/>
      <c r="W283" s="435"/>
      <c r="X283" s="435"/>
      <c r="Y283" s="435"/>
      <c r="Z283" s="448" t="s">
        <v>115</v>
      </c>
      <c r="AA283" s="435"/>
      <c r="AB283" s="435"/>
      <c r="AC283" s="435"/>
      <c r="AD283" s="435"/>
      <c r="AE283" s="448" t="s">
        <v>116</v>
      </c>
      <c r="AF283" s="435"/>
      <c r="AG283" s="435"/>
      <c r="AH283" s="435"/>
      <c r="AI283" s="435"/>
      <c r="AJ283" s="448" t="s">
        <v>117</v>
      </c>
      <c r="AK283" s="435"/>
      <c r="AL283" s="435"/>
      <c r="AM283" s="435"/>
      <c r="AN283" s="435"/>
      <c r="AO283" s="448" t="s">
        <v>118</v>
      </c>
      <c r="AP283" s="435"/>
      <c r="AQ283" s="435"/>
      <c r="AR283" s="435"/>
      <c r="AS283" s="435"/>
      <c r="AT283" s="448" t="s">
        <v>119</v>
      </c>
      <c r="AU283" s="435"/>
      <c r="AV283" s="435"/>
      <c r="AW283" s="435"/>
      <c r="AX283" s="435"/>
    </row>
    <row r="284" spans="2:50" hidden="1">
      <c r="B284" s="433" t="s">
        <v>155</v>
      </c>
      <c r="C284" s="433" t="s">
        <v>147</v>
      </c>
      <c r="D284" s="433"/>
      <c r="E284" s="433" t="s">
        <v>149</v>
      </c>
      <c r="F284" s="433"/>
      <c r="G284" s="433"/>
      <c r="H284" s="440" t="s">
        <v>156</v>
      </c>
      <c r="I284" s="434" t="s">
        <v>225</v>
      </c>
      <c r="J284" s="434"/>
      <c r="K284" s="434"/>
      <c r="L284" s="434" t="s">
        <v>156</v>
      </c>
      <c r="M284" s="434" t="s">
        <v>168</v>
      </c>
      <c r="N284" s="433"/>
      <c r="O284" s="433" t="s">
        <v>158</v>
      </c>
      <c r="P284" s="430" t="s">
        <v>152</v>
      </c>
      <c r="Q284" s="431"/>
      <c r="R284" s="431"/>
      <c r="S284" s="432"/>
      <c r="T284" s="433" t="s">
        <v>156</v>
      </c>
      <c r="U284" s="430" t="s">
        <v>152</v>
      </c>
      <c r="V284" s="431"/>
      <c r="W284" s="431"/>
      <c r="X284" s="432"/>
      <c r="Y284" s="433" t="s">
        <v>156</v>
      </c>
      <c r="Z284" s="430" t="s">
        <v>152</v>
      </c>
      <c r="AA284" s="431"/>
      <c r="AB284" s="431"/>
      <c r="AC284" s="432"/>
      <c r="AD284" s="433" t="s">
        <v>156</v>
      </c>
      <c r="AE284" s="430" t="s">
        <v>152</v>
      </c>
      <c r="AF284" s="431"/>
      <c r="AG284" s="431"/>
      <c r="AH284" s="432"/>
      <c r="AI284" s="433" t="s">
        <v>156</v>
      </c>
      <c r="AJ284" s="430" t="s">
        <v>152</v>
      </c>
      <c r="AK284" s="431"/>
      <c r="AL284" s="431"/>
      <c r="AM284" s="432"/>
      <c r="AN284" s="433" t="s">
        <v>156</v>
      </c>
      <c r="AO284" s="430" t="s">
        <v>152</v>
      </c>
      <c r="AP284" s="431"/>
      <c r="AQ284" s="431"/>
      <c r="AR284" s="432"/>
      <c r="AS284" s="433" t="s">
        <v>156</v>
      </c>
      <c r="AT284" s="430" t="s">
        <v>152</v>
      </c>
      <c r="AU284" s="431"/>
      <c r="AV284" s="431"/>
      <c r="AW284" s="432"/>
      <c r="AX284" s="433" t="s">
        <v>156</v>
      </c>
    </row>
    <row r="285" spans="2:50" hidden="1">
      <c r="B285" s="433"/>
      <c r="C285" s="433"/>
      <c r="D285" s="433"/>
      <c r="E285" s="433" t="s">
        <v>148</v>
      </c>
      <c r="F285" s="433"/>
      <c r="G285" s="433"/>
      <c r="H285" s="441"/>
      <c r="I285" s="434" t="s">
        <v>148</v>
      </c>
      <c r="J285" s="434"/>
      <c r="K285" s="434"/>
      <c r="L285" s="434"/>
      <c r="M285" s="434"/>
      <c r="N285" s="433"/>
      <c r="O285" s="433"/>
      <c r="P285" s="430" t="s">
        <v>153</v>
      </c>
      <c r="Q285" s="431"/>
      <c r="R285" s="431"/>
      <c r="S285" s="432"/>
      <c r="T285" s="433"/>
      <c r="U285" s="430" t="s">
        <v>153</v>
      </c>
      <c r="V285" s="431"/>
      <c r="W285" s="431"/>
      <c r="X285" s="432"/>
      <c r="Y285" s="433"/>
      <c r="Z285" s="430" t="s">
        <v>153</v>
      </c>
      <c r="AA285" s="431"/>
      <c r="AB285" s="431"/>
      <c r="AC285" s="432"/>
      <c r="AD285" s="433"/>
      <c r="AE285" s="430" t="s">
        <v>153</v>
      </c>
      <c r="AF285" s="431"/>
      <c r="AG285" s="431"/>
      <c r="AH285" s="432"/>
      <c r="AI285" s="433"/>
      <c r="AJ285" s="430" t="s">
        <v>153</v>
      </c>
      <c r="AK285" s="431"/>
      <c r="AL285" s="431"/>
      <c r="AM285" s="432"/>
      <c r="AN285" s="433"/>
      <c r="AO285" s="430" t="s">
        <v>153</v>
      </c>
      <c r="AP285" s="431"/>
      <c r="AQ285" s="431"/>
      <c r="AR285" s="432"/>
      <c r="AS285" s="433"/>
      <c r="AT285" s="430" t="s">
        <v>153</v>
      </c>
      <c r="AU285" s="431"/>
      <c r="AV285" s="431"/>
      <c r="AW285" s="432"/>
      <c r="AX285" s="433"/>
    </row>
    <row r="286" spans="2:50" hidden="1">
      <c r="B286" s="433"/>
      <c r="C286" s="433"/>
      <c r="D286" s="433"/>
      <c r="E286" s="94" t="s">
        <v>150</v>
      </c>
      <c r="F286" s="94" t="s">
        <v>151</v>
      </c>
      <c r="G286" s="94" t="s">
        <v>154</v>
      </c>
      <c r="H286" s="442"/>
      <c r="I286" s="153" t="s">
        <v>150</v>
      </c>
      <c r="J286" s="153" t="s">
        <v>151</v>
      </c>
      <c r="K286" s="153" t="s">
        <v>154</v>
      </c>
      <c r="L286" s="434"/>
      <c r="M286" s="434"/>
      <c r="N286" s="433"/>
      <c r="O286" s="433"/>
      <c r="P286" s="94" t="s">
        <v>150</v>
      </c>
      <c r="Q286" s="94" t="s">
        <v>151</v>
      </c>
      <c r="R286" s="94" t="s">
        <v>154</v>
      </c>
      <c r="S286" s="94" t="s">
        <v>168</v>
      </c>
      <c r="T286" s="433"/>
      <c r="U286" s="94" t="s">
        <v>150</v>
      </c>
      <c r="V286" s="94" t="s">
        <v>151</v>
      </c>
      <c r="W286" s="94" t="s">
        <v>154</v>
      </c>
      <c r="X286" s="94" t="s">
        <v>168</v>
      </c>
      <c r="Y286" s="433"/>
      <c r="Z286" s="94" t="s">
        <v>150</v>
      </c>
      <c r="AA286" s="94" t="s">
        <v>151</v>
      </c>
      <c r="AB286" s="94" t="s">
        <v>154</v>
      </c>
      <c r="AC286" s="94" t="s">
        <v>168</v>
      </c>
      <c r="AD286" s="433"/>
      <c r="AE286" s="94" t="s">
        <v>150</v>
      </c>
      <c r="AF286" s="94" t="s">
        <v>151</v>
      </c>
      <c r="AG286" s="94" t="s">
        <v>154</v>
      </c>
      <c r="AH286" s="94" t="s">
        <v>168</v>
      </c>
      <c r="AI286" s="433"/>
      <c r="AJ286" s="94" t="s">
        <v>150</v>
      </c>
      <c r="AK286" s="94" t="s">
        <v>151</v>
      </c>
      <c r="AL286" s="94" t="s">
        <v>154</v>
      </c>
      <c r="AM286" s="94" t="s">
        <v>168</v>
      </c>
      <c r="AN286" s="433"/>
      <c r="AO286" s="94" t="s">
        <v>150</v>
      </c>
      <c r="AP286" s="94" t="s">
        <v>151</v>
      </c>
      <c r="AQ286" s="94" t="s">
        <v>154</v>
      </c>
      <c r="AR286" s="94" t="s">
        <v>168</v>
      </c>
      <c r="AS286" s="433"/>
      <c r="AT286" s="94" t="s">
        <v>150</v>
      </c>
      <c r="AU286" s="94" t="s">
        <v>151</v>
      </c>
      <c r="AV286" s="94" t="s">
        <v>154</v>
      </c>
      <c r="AW286" s="94" t="s">
        <v>168</v>
      </c>
      <c r="AX286" s="433"/>
    </row>
    <row r="287" spans="2:50" hidden="1">
      <c r="B287" s="435" t="s">
        <v>236</v>
      </c>
      <c r="C287" s="95">
        <f>C267</f>
        <v>1</v>
      </c>
      <c r="D287" s="95" t="s">
        <v>454</v>
      </c>
      <c r="E287" s="95">
        <v>19</v>
      </c>
      <c r="F287" s="95">
        <v>1500</v>
      </c>
      <c r="G287" s="178">
        <f t="shared" ref="G287:G292" si="292">F287/E287</f>
        <v>78.94736842105263</v>
      </c>
      <c r="H287" s="457">
        <f>AVERAGE(G287:G301)</f>
        <v>110.82946336429308</v>
      </c>
      <c r="I287" s="154">
        <f t="shared" ref="I287:I289" si="293">IFERROR(AVERAGE(P287,U287,Z287,AE287,AJ287,AO287,AT287),"")</f>
        <v>19</v>
      </c>
      <c r="J287" s="154">
        <f t="shared" ref="J287:J289" si="294">IFERROR(AVERAGE(Q287,V287,AA287,AF287,AK287,AP287,AU287),"")</f>
        <v>1430.3035227494765</v>
      </c>
      <c r="K287" s="155">
        <f t="shared" ref="K287:K289" si="295">IFERROR(AVERAGE(R287,W287,AB287,AG287,AL287,AQ287,AV287),"")</f>
        <v>75.279132776288222</v>
      </c>
      <c r="L287" s="449">
        <f>IFERROR(AVERAGE(K287:K301),"-")</f>
        <v>105.94855120246071</v>
      </c>
      <c r="M287" s="154">
        <f>IFERROR(RANK(K287, K$287:K$301),"")</f>
        <v>5</v>
      </c>
      <c r="N287" s="433"/>
      <c r="O287" s="433"/>
      <c r="P287" s="95">
        <v>19</v>
      </c>
      <c r="Q287" s="178">
        <v>1428.125</v>
      </c>
      <c r="R287" s="178">
        <f>IFERROR(Q287/P287,"")</f>
        <v>75.16447368421052</v>
      </c>
      <c r="S287" s="95">
        <f>IFERROR(RANK(R287, R$287:R$301),"")</f>
        <v>5</v>
      </c>
      <c r="T287" s="436">
        <f>AVERAGE(R287:R301)</f>
        <v>106.09721873776732</v>
      </c>
      <c r="U287" s="95">
        <v>19</v>
      </c>
      <c r="V287" s="178">
        <v>1425.6994818652854</v>
      </c>
      <c r="W287" s="178">
        <f>IFERROR(V287/U287,"")</f>
        <v>75.036814835015022</v>
      </c>
      <c r="X287" s="95">
        <f>IFERROR(RANK(W287, W$287:W$301),"")</f>
        <v>5</v>
      </c>
      <c r="Y287" s="436">
        <f>AVERAGE(W287:W301)</f>
        <v>105.81048094135379</v>
      </c>
      <c r="Z287" s="95">
        <v>19</v>
      </c>
      <c r="AA287" s="178">
        <v>1429.7872340425533</v>
      </c>
      <c r="AB287" s="178">
        <f>IFERROR(AA287/Z287,"")</f>
        <v>75.251959686450178</v>
      </c>
      <c r="AC287" s="95">
        <f>IFERROR(RANK(AB287, AB$287:AB$301),"")</f>
        <v>5</v>
      </c>
      <c r="AD287" s="436">
        <f>AVERAGE(AB287:AB301)</f>
        <v>105.98789755816922</v>
      </c>
      <c r="AE287" s="95">
        <v>19</v>
      </c>
      <c r="AF287" s="178">
        <v>1434.4736842105265</v>
      </c>
      <c r="AG287" s="178">
        <f>IFERROR(AF287/AE287,"")</f>
        <v>75.498614958448755</v>
      </c>
      <c r="AH287" s="95">
        <f>IFERROR(RANK(AG287, AG$287:AG$301),"")</f>
        <v>5</v>
      </c>
      <c r="AI287" s="436">
        <f>AVERAGE(AG287:AG301)</f>
        <v>106.00464221508862</v>
      </c>
      <c r="AJ287" s="95">
        <v>19</v>
      </c>
      <c r="AK287" s="178">
        <v>1427.2499999999995</v>
      </c>
      <c r="AL287" s="178">
        <f>IFERROR(AK287/AJ287,"")</f>
        <v>75.118421052631561</v>
      </c>
      <c r="AM287" s="95">
        <f>IFERROR(RANK(AL287, AL$287:AL$301),"")</f>
        <v>5</v>
      </c>
      <c r="AN287" s="436">
        <f>AVERAGE(AL287:AL301)</f>
        <v>105.83744846461057</v>
      </c>
      <c r="AO287" s="95">
        <v>19</v>
      </c>
      <c r="AP287" s="178">
        <v>1431.9815668202768</v>
      </c>
      <c r="AQ287" s="178">
        <f>IFERROR(AP287/AO287,"")</f>
        <v>75.367450885277734</v>
      </c>
      <c r="AR287" s="95">
        <f>IFERROR(RANK(AQ287, AQ$287:AQ$301),"")</f>
        <v>5</v>
      </c>
      <c r="AS287" s="436">
        <f>AVERAGE(AQ287:AQ301)</f>
        <v>105.87220602847806</v>
      </c>
      <c r="AT287" s="95">
        <v>19</v>
      </c>
      <c r="AU287" s="178">
        <v>1434.8076923076924</v>
      </c>
      <c r="AV287" s="178">
        <f>IFERROR(AU287/AT287,"")</f>
        <v>75.516194331983812</v>
      </c>
      <c r="AW287" s="95">
        <f>IFERROR(RANK(AV287, AV$287:AV$301),"")</f>
        <v>5</v>
      </c>
      <c r="AX287" s="436">
        <f>AVERAGE(AV287:AV301)</f>
        <v>106.02996447175745</v>
      </c>
    </row>
    <row r="288" spans="2:50" hidden="1">
      <c r="B288" s="435"/>
      <c r="C288" s="95">
        <f t="shared" ref="C288:C301" si="296">C268</f>
        <v>2</v>
      </c>
      <c r="D288" s="95" t="s">
        <v>455</v>
      </c>
      <c r="E288" s="95">
        <v>17</v>
      </c>
      <c r="F288" s="95">
        <v>1500</v>
      </c>
      <c r="G288" s="178">
        <f t="shared" si="292"/>
        <v>88.235294117647058</v>
      </c>
      <c r="H288" s="458"/>
      <c r="I288" s="154">
        <f t="shared" si="293"/>
        <v>17</v>
      </c>
      <c r="J288" s="154">
        <f t="shared" si="294"/>
        <v>1428.3440721696284</v>
      </c>
      <c r="K288" s="155">
        <f t="shared" si="295"/>
        <v>84.020239539389905</v>
      </c>
      <c r="L288" s="449"/>
      <c r="M288" s="154">
        <f t="shared" ref="M288:M301" si="297">IFERROR(RANK(K288, K$287:K$301),"")</f>
        <v>4</v>
      </c>
      <c r="N288" s="433"/>
      <c r="O288" s="433"/>
      <c r="P288" s="95">
        <v>17</v>
      </c>
      <c r="Q288" s="178">
        <v>1430.6896551724135</v>
      </c>
      <c r="R288" s="178">
        <f t="shared" ref="R288:R301" si="298">IFERROR(Q288/P288,"")</f>
        <v>84.158215010141973</v>
      </c>
      <c r="S288" s="95">
        <f t="shared" ref="S288:S301" si="299">IFERROR(RANK(R288, R$287:R$301),"")</f>
        <v>4</v>
      </c>
      <c r="T288" s="436"/>
      <c r="U288" s="95">
        <v>17</v>
      </c>
      <c r="V288" s="178">
        <v>1426.8750000000002</v>
      </c>
      <c r="W288" s="178">
        <f t="shared" ref="W288:W301" si="300">IFERROR(V288/U288,"")</f>
        <v>83.933823529411782</v>
      </c>
      <c r="X288" s="95">
        <f t="shared" ref="X288:X301" si="301">IFERROR(RANK(W288, W$287:W$301),"")</f>
        <v>4</v>
      </c>
      <c r="Y288" s="436"/>
      <c r="Z288" s="95">
        <v>17</v>
      </c>
      <c r="AA288" s="178">
        <v>1428.6545454545455</v>
      </c>
      <c r="AB288" s="178">
        <f t="shared" ref="AB288:AB301" si="302">IFERROR(AA288/Z288,"")</f>
        <v>84.038502673796799</v>
      </c>
      <c r="AC288" s="95">
        <f t="shared" ref="AC288:AC301" si="303">IFERROR(RANK(AB288, AB$287:AB$301),"")</f>
        <v>4</v>
      </c>
      <c r="AD288" s="436"/>
      <c r="AE288" s="95">
        <v>17</v>
      </c>
      <c r="AF288" s="178">
        <v>1429.0666666666666</v>
      </c>
      <c r="AG288" s="178">
        <f t="shared" ref="AG288:AG301" si="304">IFERROR(AF288/AE288,"")</f>
        <v>84.062745098039215</v>
      </c>
      <c r="AH288" s="95">
        <f t="shared" ref="AH288:AH301" si="305">IFERROR(RANK(AG288, AG$287:AG$301),"")</f>
        <v>4</v>
      </c>
      <c r="AI288" s="436"/>
      <c r="AJ288" s="95">
        <v>17</v>
      </c>
      <c r="AK288" s="178">
        <v>1426.3291139240505</v>
      </c>
      <c r="AL288" s="178">
        <f t="shared" ref="AL288:AL301" si="306">IFERROR(AK288/AJ288,"")</f>
        <v>83.901712583767676</v>
      </c>
      <c r="AM288" s="95">
        <f t="shared" ref="AM288:AM301" si="307">IFERROR(RANK(AL288, AL$287:AL$301),"")</f>
        <v>4</v>
      </c>
      <c r="AN288" s="436"/>
      <c r="AO288" s="95">
        <v>17</v>
      </c>
      <c r="AP288" s="178">
        <v>1429.207317073171</v>
      </c>
      <c r="AQ288" s="178">
        <f t="shared" ref="AQ288:AQ301" si="308">IFERROR(AP288/AO288,"")</f>
        <v>84.071018651363005</v>
      </c>
      <c r="AR288" s="95">
        <f t="shared" ref="AR288:AR301" si="309">IFERROR(RANK(AQ288, AQ$287:AQ$301),"")</f>
        <v>4</v>
      </c>
      <c r="AS288" s="436"/>
      <c r="AT288" s="95">
        <v>17</v>
      </c>
      <c r="AU288" s="178">
        <v>1427.5862068965516</v>
      </c>
      <c r="AV288" s="178">
        <f t="shared" ref="AV288:AV301" si="310">IFERROR(AU288/AT288,"")</f>
        <v>83.975659229208915</v>
      </c>
      <c r="AW288" s="95">
        <f t="shared" ref="AW288:AW301" si="311">IFERROR(RANK(AV288, AV$287:AV$301),"")</f>
        <v>4</v>
      </c>
      <c r="AX288" s="436"/>
    </row>
    <row r="289" spans="2:50" hidden="1">
      <c r="B289" s="435"/>
      <c r="C289" s="95">
        <f t="shared" si="296"/>
        <v>3</v>
      </c>
      <c r="D289" s="95" t="s">
        <v>458</v>
      </c>
      <c r="E289" s="95">
        <v>17</v>
      </c>
      <c r="F289" s="95">
        <v>2000</v>
      </c>
      <c r="G289" s="178">
        <f t="shared" si="292"/>
        <v>117.64705882352941</v>
      </c>
      <c r="H289" s="458"/>
      <c r="I289" s="154">
        <f t="shared" si="293"/>
        <v>17</v>
      </c>
      <c r="J289" s="154">
        <f t="shared" si="294"/>
        <v>1914.1381260072324</v>
      </c>
      <c r="K289" s="155">
        <f t="shared" si="295"/>
        <v>112.59636035336663</v>
      </c>
      <c r="L289" s="449"/>
      <c r="M289" s="154">
        <f t="shared" si="297"/>
        <v>2</v>
      </c>
      <c r="N289" s="433"/>
      <c r="O289" s="433"/>
      <c r="P289" s="95">
        <v>17</v>
      </c>
      <c r="Q289" s="178">
        <v>1913.7931034482765</v>
      </c>
      <c r="R289" s="178">
        <f t="shared" si="298"/>
        <v>112.57606490872215</v>
      </c>
      <c r="S289" s="95">
        <f t="shared" si="299"/>
        <v>3</v>
      </c>
      <c r="T289" s="436"/>
      <c r="U289" s="95">
        <v>17</v>
      </c>
      <c r="V289" s="178">
        <v>1911.1363636363642</v>
      </c>
      <c r="W289" s="178">
        <f t="shared" si="300"/>
        <v>112.41978609625671</v>
      </c>
      <c r="X289" s="95">
        <f t="shared" si="301"/>
        <v>2</v>
      </c>
      <c r="Y289" s="436"/>
      <c r="Z289" s="95">
        <v>17</v>
      </c>
      <c r="AA289" s="178">
        <v>1924.2857142857147</v>
      </c>
      <c r="AB289" s="178">
        <f t="shared" si="302"/>
        <v>113.19327731092439</v>
      </c>
      <c r="AC289" s="95">
        <f t="shared" si="303"/>
        <v>2</v>
      </c>
      <c r="AD289" s="436"/>
      <c r="AE289" s="95">
        <v>17</v>
      </c>
      <c r="AF289" s="178">
        <v>1920.0000000000014</v>
      </c>
      <c r="AG289" s="178">
        <f t="shared" si="304"/>
        <v>112.94117647058832</v>
      </c>
      <c r="AH289" s="95">
        <f t="shared" si="305"/>
        <v>2</v>
      </c>
      <c r="AI289" s="436"/>
      <c r="AJ289" s="95">
        <v>17</v>
      </c>
      <c r="AK289" s="178">
        <v>1902.4999999999993</v>
      </c>
      <c r="AL289" s="178">
        <f t="shared" si="306"/>
        <v>111.91176470588232</v>
      </c>
      <c r="AM289" s="95">
        <f t="shared" si="307"/>
        <v>3</v>
      </c>
      <c r="AN289" s="436"/>
      <c r="AO289" s="95">
        <v>17</v>
      </c>
      <c r="AP289" s="178">
        <v>1905.9183673469386</v>
      </c>
      <c r="AQ289" s="178">
        <f t="shared" si="308"/>
        <v>112.11284513805521</v>
      </c>
      <c r="AR289" s="95">
        <f t="shared" si="309"/>
        <v>3</v>
      </c>
      <c r="AS289" s="436"/>
      <c r="AT289" s="95">
        <v>17</v>
      </c>
      <c r="AU289" s="178">
        <v>1921.3333333333323</v>
      </c>
      <c r="AV289" s="178">
        <f t="shared" si="310"/>
        <v>113.01960784313719</v>
      </c>
      <c r="AW289" s="95">
        <f t="shared" si="311"/>
        <v>2</v>
      </c>
      <c r="AX289" s="436"/>
    </row>
    <row r="290" spans="2:50" hidden="1">
      <c r="B290" s="435"/>
      <c r="C290" s="95">
        <f t="shared" si="296"/>
        <v>4</v>
      </c>
      <c r="D290" s="95" t="s">
        <v>459</v>
      </c>
      <c r="E290" s="95">
        <v>17</v>
      </c>
      <c r="F290" s="95">
        <v>2000</v>
      </c>
      <c r="G290" s="178">
        <f t="shared" si="292"/>
        <v>117.64705882352941</v>
      </c>
      <c r="H290" s="458"/>
      <c r="I290" s="154">
        <f>IFERROR(AVERAGE(P290,U290,Z290,AE290,AJ290,AO290,AT290),"")</f>
        <v>17</v>
      </c>
      <c r="J290" s="154">
        <f>IFERROR(AVERAGE(Q290,V290,AA290,AF290,AK290,AP290,AU290),"")</f>
        <v>1913.4975152259044</v>
      </c>
      <c r="K290" s="155">
        <f>IFERROR(AVERAGE(R290,W290,AB290,AG290,AL290,AQ290,AV290),"")</f>
        <v>112.55867736622966</v>
      </c>
      <c r="L290" s="449"/>
      <c r="M290" s="154">
        <f t="shared" si="297"/>
        <v>3</v>
      </c>
      <c r="N290" s="433"/>
      <c r="O290" s="433"/>
      <c r="P290" s="95">
        <v>17</v>
      </c>
      <c r="Q290" s="178">
        <v>1924.0000000000002</v>
      </c>
      <c r="R290" s="178">
        <f t="shared" si="298"/>
        <v>113.1764705882353</v>
      </c>
      <c r="S290" s="95">
        <f t="shared" si="299"/>
        <v>2</v>
      </c>
      <c r="T290" s="436"/>
      <c r="U290" s="95">
        <v>17</v>
      </c>
      <c r="V290" s="178">
        <v>1906.5957446808513</v>
      </c>
      <c r="W290" s="178">
        <f t="shared" si="300"/>
        <v>112.15269086357949</v>
      </c>
      <c r="X290" s="95">
        <f t="shared" si="301"/>
        <v>3</v>
      </c>
      <c r="Y290" s="436"/>
      <c r="Z290" s="95">
        <v>17</v>
      </c>
      <c r="AA290" s="178">
        <v>1918.6363636363635</v>
      </c>
      <c r="AB290" s="178">
        <f t="shared" si="302"/>
        <v>112.86096256684492</v>
      </c>
      <c r="AC290" s="95">
        <f t="shared" si="303"/>
        <v>3</v>
      </c>
      <c r="AD290" s="436"/>
      <c r="AE290" s="95">
        <v>17</v>
      </c>
      <c r="AF290" s="178">
        <v>1920.0000000000009</v>
      </c>
      <c r="AG290" s="178">
        <f t="shared" si="304"/>
        <v>112.94117647058829</v>
      </c>
      <c r="AH290" s="95">
        <f t="shared" si="305"/>
        <v>3</v>
      </c>
      <c r="AI290" s="436"/>
      <c r="AJ290" s="95">
        <v>17</v>
      </c>
      <c r="AK290" s="178">
        <v>1905.1948051948059</v>
      </c>
      <c r="AL290" s="178">
        <f t="shared" si="306"/>
        <v>112.070282658518</v>
      </c>
      <c r="AM290" s="95">
        <f t="shared" si="307"/>
        <v>2</v>
      </c>
      <c r="AN290" s="436"/>
      <c r="AO290" s="95">
        <v>17</v>
      </c>
      <c r="AP290" s="178">
        <v>1906.9306930693076</v>
      </c>
      <c r="AQ290" s="178">
        <f t="shared" si="308"/>
        <v>112.17239370995927</v>
      </c>
      <c r="AR290" s="95">
        <f t="shared" si="309"/>
        <v>2</v>
      </c>
      <c r="AS290" s="436"/>
      <c r="AT290" s="95">
        <v>17</v>
      </c>
      <c r="AU290" s="178">
        <v>1913.1250000000005</v>
      </c>
      <c r="AV290" s="178">
        <f t="shared" si="310"/>
        <v>112.53676470588238</v>
      </c>
      <c r="AW290" s="95">
        <f t="shared" si="311"/>
        <v>3</v>
      </c>
      <c r="AX290" s="436"/>
    </row>
    <row r="291" spans="2:50" hidden="1">
      <c r="B291" s="435"/>
      <c r="C291" s="95">
        <f t="shared" si="296"/>
        <v>5</v>
      </c>
      <c r="D291" s="95" t="s">
        <v>427</v>
      </c>
      <c r="E291" s="95">
        <v>8</v>
      </c>
      <c r="F291" s="95">
        <v>1500</v>
      </c>
      <c r="G291" s="178">
        <f t="shared" si="292"/>
        <v>187.5</v>
      </c>
      <c r="H291" s="458"/>
      <c r="I291" s="154">
        <f t="shared" ref="I291:I301" si="312">IFERROR(AVERAGE(P291,U291,Z291,AE291,AJ291,AO291,AT291),"")</f>
        <v>8</v>
      </c>
      <c r="J291" s="154">
        <f t="shared" ref="J291:J301" si="313">IFERROR(AVERAGE(Q291,V291,AA291,AF291,AK291,AP291,AU291),"")</f>
        <v>1435.3378620370149</v>
      </c>
      <c r="K291" s="155">
        <f t="shared" ref="K291:K301" si="314">IFERROR(AVERAGE(R291,W291,AB291,AG291,AL291,AQ291,AV291),"")</f>
        <v>179.41723275462687</v>
      </c>
      <c r="L291" s="449"/>
      <c r="M291" s="154">
        <f t="shared" si="297"/>
        <v>1</v>
      </c>
      <c r="N291" s="433"/>
      <c r="O291" s="433"/>
      <c r="P291" s="95">
        <v>8</v>
      </c>
      <c r="Q291" s="178">
        <v>1436.9117647058818</v>
      </c>
      <c r="R291" s="178">
        <f t="shared" si="298"/>
        <v>179.61397058823522</v>
      </c>
      <c r="S291" s="95">
        <f t="shared" si="299"/>
        <v>1</v>
      </c>
      <c r="T291" s="436"/>
      <c r="U291" s="95">
        <v>8</v>
      </c>
      <c r="V291" s="178">
        <v>1437.7941176470583</v>
      </c>
      <c r="W291" s="178">
        <f t="shared" si="300"/>
        <v>179.72426470588229</v>
      </c>
      <c r="X291" s="95">
        <f t="shared" si="301"/>
        <v>1</v>
      </c>
      <c r="Y291" s="436"/>
      <c r="Z291" s="95">
        <v>8</v>
      </c>
      <c r="AA291" s="178">
        <v>1429.4890510948899</v>
      </c>
      <c r="AB291" s="178">
        <f t="shared" si="302"/>
        <v>178.68613138686123</v>
      </c>
      <c r="AC291" s="95">
        <f t="shared" si="303"/>
        <v>1</v>
      </c>
      <c r="AD291" s="436"/>
      <c r="AE291" s="95">
        <v>8</v>
      </c>
      <c r="AF291" s="178">
        <v>1433.2758620689654</v>
      </c>
      <c r="AG291" s="178">
        <f t="shared" si="304"/>
        <v>179.15948275862067</v>
      </c>
      <c r="AH291" s="95">
        <f t="shared" si="305"/>
        <v>1</v>
      </c>
      <c r="AI291" s="436"/>
      <c r="AJ291" s="95">
        <v>8</v>
      </c>
      <c r="AK291" s="178">
        <v>1440.4958677685952</v>
      </c>
      <c r="AL291" s="178">
        <f t="shared" si="306"/>
        <v>180.0619834710744</v>
      </c>
      <c r="AM291" s="95">
        <f t="shared" si="307"/>
        <v>1</v>
      </c>
      <c r="AN291" s="436"/>
      <c r="AO291" s="95">
        <v>8</v>
      </c>
      <c r="AP291" s="178">
        <v>1433.918918918919</v>
      </c>
      <c r="AQ291" s="178">
        <f t="shared" si="308"/>
        <v>179.23986486486487</v>
      </c>
      <c r="AR291" s="95">
        <f t="shared" si="309"/>
        <v>1</v>
      </c>
      <c r="AS291" s="436"/>
      <c r="AT291" s="95">
        <v>8</v>
      </c>
      <c r="AU291" s="178">
        <v>1435.4794520547944</v>
      </c>
      <c r="AV291" s="178">
        <f t="shared" si="310"/>
        <v>179.4349315068493</v>
      </c>
      <c r="AW291" s="95">
        <f t="shared" si="311"/>
        <v>1</v>
      </c>
      <c r="AX291" s="436"/>
    </row>
    <row r="292" spans="2:50" hidden="1">
      <c r="B292" s="435"/>
      <c r="C292" s="95">
        <f t="shared" si="296"/>
        <v>6</v>
      </c>
      <c r="D292" s="95" t="s">
        <v>673</v>
      </c>
      <c r="E292" s="95">
        <v>20</v>
      </c>
      <c r="F292" s="95">
        <v>1500</v>
      </c>
      <c r="G292" s="178">
        <f t="shared" si="292"/>
        <v>75</v>
      </c>
      <c r="H292" s="458"/>
      <c r="I292" s="154">
        <f t="shared" si="312"/>
        <v>20</v>
      </c>
      <c r="J292" s="154">
        <f t="shared" si="313"/>
        <v>1436.3932884972619</v>
      </c>
      <c r="K292" s="155">
        <f t="shared" si="314"/>
        <v>71.819664424863092</v>
      </c>
      <c r="L292" s="449"/>
      <c r="M292" s="154">
        <f t="shared" si="297"/>
        <v>6</v>
      </c>
      <c r="N292" s="433"/>
      <c r="O292" s="433"/>
      <c r="P292" s="95">
        <v>20</v>
      </c>
      <c r="Q292" s="178">
        <v>1437.8823529411768</v>
      </c>
      <c r="R292" s="178">
        <f t="shared" si="298"/>
        <v>71.894117647058835</v>
      </c>
      <c r="S292" s="95">
        <f t="shared" si="299"/>
        <v>6</v>
      </c>
      <c r="T292" s="436"/>
      <c r="U292" s="95">
        <v>20</v>
      </c>
      <c r="V292" s="178">
        <v>1431.9101123595499</v>
      </c>
      <c r="W292" s="178">
        <f t="shared" si="300"/>
        <v>71.595505617977494</v>
      </c>
      <c r="X292" s="95">
        <f t="shared" si="301"/>
        <v>6</v>
      </c>
      <c r="Y292" s="436"/>
      <c r="Z292" s="95">
        <v>20</v>
      </c>
      <c r="AA292" s="178">
        <v>1437.9310344827591</v>
      </c>
      <c r="AB292" s="178">
        <f t="shared" si="302"/>
        <v>71.89655172413795</v>
      </c>
      <c r="AC292" s="95">
        <f t="shared" si="303"/>
        <v>6</v>
      </c>
      <c r="AD292" s="436"/>
      <c r="AE292" s="95">
        <v>20</v>
      </c>
      <c r="AF292" s="178">
        <v>1428.4931506849312</v>
      </c>
      <c r="AG292" s="178">
        <f t="shared" si="304"/>
        <v>71.424657534246563</v>
      </c>
      <c r="AH292" s="95">
        <f t="shared" si="305"/>
        <v>6</v>
      </c>
      <c r="AI292" s="436"/>
      <c r="AJ292" s="95">
        <v>20</v>
      </c>
      <c r="AK292" s="178">
        <v>1439.2105263157891</v>
      </c>
      <c r="AL292" s="178">
        <f t="shared" si="306"/>
        <v>71.960526315789451</v>
      </c>
      <c r="AM292" s="95">
        <f t="shared" si="307"/>
        <v>6</v>
      </c>
      <c r="AN292" s="436"/>
      <c r="AO292" s="95">
        <v>20</v>
      </c>
      <c r="AP292" s="178">
        <v>1445.3932584269655</v>
      </c>
      <c r="AQ292" s="178">
        <f t="shared" si="308"/>
        <v>72.269662921348271</v>
      </c>
      <c r="AR292" s="95">
        <f t="shared" si="309"/>
        <v>6</v>
      </c>
      <c r="AS292" s="436"/>
      <c r="AT292" s="95">
        <v>20</v>
      </c>
      <c r="AU292" s="178">
        <v>1433.9325842696621</v>
      </c>
      <c r="AV292" s="178">
        <f t="shared" si="310"/>
        <v>71.696629213483106</v>
      </c>
      <c r="AW292" s="95">
        <f t="shared" si="311"/>
        <v>6</v>
      </c>
      <c r="AX292" s="436"/>
    </row>
    <row r="293" spans="2:50" hidden="1">
      <c r="B293" s="435"/>
      <c r="C293" s="95">
        <f t="shared" si="296"/>
        <v>7</v>
      </c>
      <c r="D293" s="95"/>
      <c r="E293" s="95"/>
      <c r="F293" s="95"/>
      <c r="G293" s="95"/>
      <c r="H293" s="458"/>
      <c r="I293" s="154" t="str">
        <f t="shared" si="312"/>
        <v/>
      </c>
      <c r="J293" s="154" t="str">
        <f t="shared" si="313"/>
        <v/>
      </c>
      <c r="K293" s="155" t="str">
        <f t="shared" si="314"/>
        <v/>
      </c>
      <c r="L293" s="449"/>
      <c r="M293" s="154" t="str">
        <f t="shared" si="297"/>
        <v/>
      </c>
      <c r="N293" s="433"/>
      <c r="O293" s="433"/>
      <c r="P293" s="95"/>
      <c r="Q293" s="178"/>
      <c r="R293" s="178" t="str">
        <f t="shared" si="298"/>
        <v/>
      </c>
      <c r="S293" s="95" t="str">
        <f t="shared" si="299"/>
        <v/>
      </c>
      <c r="T293" s="436"/>
      <c r="U293" s="95"/>
      <c r="V293" s="178"/>
      <c r="W293" s="178" t="str">
        <f t="shared" si="300"/>
        <v/>
      </c>
      <c r="X293" s="95" t="str">
        <f t="shared" si="301"/>
        <v/>
      </c>
      <c r="Y293" s="436"/>
      <c r="Z293" s="95"/>
      <c r="AA293" s="178"/>
      <c r="AB293" s="178" t="str">
        <f t="shared" si="302"/>
        <v/>
      </c>
      <c r="AC293" s="95" t="str">
        <f t="shared" si="303"/>
        <v/>
      </c>
      <c r="AD293" s="436"/>
      <c r="AE293" s="95"/>
      <c r="AF293" s="178"/>
      <c r="AG293" s="178" t="str">
        <f t="shared" si="304"/>
        <v/>
      </c>
      <c r="AH293" s="95" t="str">
        <f t="shared" si="305"/>
        <v/>
      </c>
      <c r="AI293" s="436"/>
      <c r="AJ293" s="95"/>
      <c r="AK293" s="178"/>
      <c r="AL293" s="178" t="str">
        <f t="shared" si="306"/>
        <v/>
      </c>
      <c r="AM293" s="95" t="str">
        <f t="shared" si="307"/>
        <v/>
      </c>
      <c r="AN293" s="436"/>
      <c r="AO293" s="95"/>
      <c r="AP293" s="178"/>
      <c r="AQ293" s="178" t="str">
        <f t="shared" si="308"/>
        <v/>
      </c>
      <c r="AR293" s="95" t="str">
        <f t="shared" si="309"/>
        <v/>
      </c>
      <c r="AS293" s="436"/>
      <c r="AT293" s="95"/>
      <c r="AU293" s="178"/>
      <c r="AV293" s="178" t="str">
        <f t="shared" si="310"/>
        <v/>
      </c>
      <c r="AW293" s="95" t="str">
        <f t="shared" si="311"/>
        <v/>
      </c>
      <c r="AX293" s="436"/>
    </row>
    <row r="294" spans="2:50" hidden="1">
      <c r="B294" s="435"/>
      <c r="C294" s="95">
        <f t="shared" si="296"/>
        <v>8</v>
      </c>
      <c r="D294" s="95"/>
      <c r="E294" s="95"/>
      <c r="F294" s="95"/>
      <c r="G294" s="95"/>
      <c r="H294" s="458"/>
      <c r="I294" s="154" t="str">
        <f t="shared" si="312"/>
        <v/>
      </c>
      <c r="J294" s="154" t="str">
        <f t="shared" si="313"/>
        <v/>
      </c>
      <c r="K294" s="155" t="str">
        <f t="shared" si="314"/>
        <v/>
      </c>
      <c r="L294" s="449"/>
      <c r="M294" s="154" t="str">
        <f t="shared" si="297"/>
        <v/>
      </c>
      <c r="N294" s="433"/>
      <c r="O294" s="433"/>
      <c r="P294" s="95"/>
      <c r="Q294" s="178"/>
      <c r="R294" s="178" t="str">
        <f t="shared" si="298"/>
        <v/>
      </c>
      <c r="S294" s="95" t="str">
        <f t="shared" si="299"/>
        <v/>
      </c>
      <c r="T294" s="436"/>
      <c r="U294" s="95"/>
      <c r="V294" s="178"/>
      <c r="W294" s="178" t="str">
        <f t="shared" si="300"/>
        <v/>
      </c>
      <c r="X294" s="95" t="str">
        <f t="shared" si="301"/>
        <v/>
      </c>
      <c r="Y294" s="436"/>
      <c r="Z294" s="95"/>
      <c r="AA294" s="178"/>
      <c r="AB294" s="178" t="str">
        <f t="shared" si="302"/>
        <v/>
      </c>
      <c r="AC294" s="95" t="str">
        <f t="shared" si="303"/>
        <v/>
      </c>
      <c r="AD294" s="436"/>
      <c r="AE294" s="95"/>
      <c r="AF294" s="178"/>
      <c r="AG294" s="178" t="str">
        <f t="shared" si="304"/>
        <v/>
      </c>
      <c r="AH294" s="95" t="str">
        <f t="shared" si="305"/>
        <v/>
      </c>
      <c r="AI294" s="436"/>
      <c r="AJ294" s="95"/>
      <c r="AK294" s="178"/>
      <c r="AL294" s="178" t="str">
        <f t="shared" si="306"/>
        <v/>
      </c>
      <c r="AM294" s="95" t="str">
        <f t="shared" si="307"/>
        <v/>
      </c>
      <c r="AN294" s="436"/>
      <c r="AO294" s="95"/>
      <c r="AP294" s="178"/>
      <c r="AQ294" s="178" t="str">
        <f t="shared" si="308"/>
        <v/>
      </c>
      <c r="AR294" s="95" t="str">
        <f t="shared" si="309"/>
        <v/>
      </c>
      <c r="AS294" s="436"/>
      <c r="AT294" s="95"/>
      <c r="AU294" s="178"/>
      <c r="AV294" s="178" t="str">
        <f t="shared" si="310"/>
        <v/>
      </c>
      <c r="AW294" s="95" t="str">
        <f t="shared" si="311"/>
        <v/>
      </c>
      <c r="AX294" s="436"/>
    </row>
    <row r="295" spans="2:50" hidden="1">
      <c r="B295" s="435"/>
      <c r="C295" s="95">
        <f t="shared" si="296"/>
        <v>9</v>
      </c>
      <c r="D295" s="95"/>
      <c r="E295" s="95"/>
      <c r="F295" s="95"/>
      <c r="G295" s="95"/>
      <c r="H295" s="458"/>
      <c r="I295" s="154" t="str">
        <f t="shared" si="312"/>
        <v/>
      </c>
      <c r="J295" s="154" t="str">
        <f t="shared" si="313"/>
        <v/>
      </c>
      <c r="K295" s="155" t="str">
        <f t="shared" si="314"/>
        <v/>
      </c>
      <c r="L295" s="449"/>
      <c r="M295" s="154" t="str">
        <f t="shared" si="297"/>
        <v/>
      </c>
      <c r="N295" s="433"/>
      <c r="O295" s="433"/>
      <c r="P295" s="95"/>
      <c r="Q295" s="178"/>
      <c r="R295" s="178" t="str">
        <f t="shared" si="298"/>
        <v/>
      </c>
      <c r="S295" s="95" t="str">
        <f t="shared" si="299"/>
        <v/>
      </c>
      <c r="T295" s="436"/>
      <c r="U295" s="95"/>
      <c r="V295" s="178"/>
      <c r="W295" s="178" t="str">
        <f t="shared" si="300"/>
        <v/>
      </c>
      <c r="X295" s="95" t="str">
        <f t="shared" si="301"/>
        <v/>
      </c>
      <c r="Y295" s="436"/>
      <c r="Z295" s="95"/>
      <c r="AA295" s="178"/>
      <c r="AB295" s="178" t="str">
        <f t="shared" si="302"/>
        <v/>
      </c>
      <c r="AC295" s="95" t="str">
        <f t="shared" si="303"/>
        <v/>
      </c>
      <c r="AD295" s="436"/>
      <c r="AE295" s="95"/>
      <c r="AF295" s="178"/>
      <c r="AG295" s="178" t="str">
        <f t="shared" si="304"/>
        <v/>
      </c>
      <c r="AH295" s="95" t="str">
        <f t="shared" si="305"/>
        <v/>
      </c>
      <c r="AI295" s="436"/>
      <c r="AJ295" s="95"/>
      <c r="AK295" s="178"/>
      <c r="AL295" s="178" t="str">
        <f t="shared" si="306"/>
        <v/>
      </c>
      <c r="AM295" s="95" t="str">
        <f t="shared" si="307"/>
        <v/>
      </c>
      <c r="AN295" s="436"/>
      <c r="AO295" s="95"/>
      <c r="AP295" s="178"/>
      <c r="AQ295" s="178" t="str">
        <f t="shared" si="308"/>
        <v/>
      </c>
      <c r="AR295" s="95" t="str">
        <f t="shared" si="309"/>
        <v/>
      </c>
      <c r="AS295" s="436"/>
      <c r="AT295" s="95"/>
      <c r="AU295" s="178"/>
      <c r="AV295" s="178" t="str">
        <f t="shared" si="310"/>
        <v/>
      </c>
      <c r="AW295" s="95" t="str">
        <f t="shared" si="311"/>
        <v/>
      </c>
      <c r="AX295" s="436"/>
    </row>
    <row r="296" spans="2:50" hidden="1">
      <c r="B296" s="435"/>
      <c r="C296" s="95">
        <f t="shared" si="296"/>
        <v>10</v>
      </c>
      <c r="D296" s="95"/>
      <c r="E296" s="95"/>
      <c r="F296" s="95"/>
      <c r="G296" s="95"/>
      <c r="H296" s="458"/>
      <c r="I296" s="154" t="str">
        <f t="shared" si="312"/>
        <v/>
      </c>
      <c r="J296" s="154" t="str">
        <f t="shared" si="313"/>
        <v/>
      </c>
      <c r="K296" s="155" t="str">
        <f t="shared" si="314"/>
        <v/>
      </c>
      <c r="L296" s="449"/>
      <c r="M296" s="154" t="str">
        <f t="shared" si="297"/>
        <v/>
      </c>
      <c r="N296" s="433"/>
      <c r="O296" s="433"/>
      <c r="P296" s="95"/>
      <c r="Q296" s="178"/>
      <c r="R296" s="178" t="str">
        <f t="shared" si="298"/>
        <v/>
      </c>
      <c r="S296" s="95" t="str">
        <f t="shared" si="299"/>
        <v/>
      </c>
      <c r="T296" s="436"/>
      <c r="U296" s="95"/>
      <c r="V296" s="178"/>
      <c r="W296" s="178" t="str">
        <f t="shared" si="300"/>
        <v/>
      </c>
      <c r="X296" s="95" t="str">
        <f t="shared" si="301"/>
        <v/>
      </c>
      <c r="Y296" s="436"/>
      <c r="Z296" s="95"/>
      <c r="AA296" s="178"/>
      <c r="AB296" s="178" t="str">
        <f t="shared" si="302"/>
        <v/>
      </c>
      <c r="AC296" s="95" t="str">
        <f t="shared" si="303"/>
        <v/>
      </c>
      <c r="AD296" s="436"/>
      <c r="AE296" s="95"/>
      <c r="AF296" s="178"/>
      <c r="AG296" s="178" t="str">
        <f t="shared" si="304"/>
        <v/>
      </c>
      <c r="AH296" s="95" t="str">
        <f t="shared" si="305"/>
        <v/>
      </c>
      <c r="AI296" s="436"/>
      <c r="AJ296" s="95"/>
      <c r="AK296" s="178"/>
      <c r="AL296" s="178" t="str">
        <f t="shared" si="306"/>
        <v/>
      </c>
      <c r="AM296" s="95" t="str">
        <f t="shared" si="307"/>
        <v/>
      </c>
      <c r="AN296" s="436"/>
      <c r="AO296" s="95"/>
      <c r="AP296" s="178"/>
      <c r="AQ296" s="178" t="str">
        <f t="shared" si="308"/>
        <v/>
      </c>
      <c r="AR296" s="95" t="str">
        <f t="shared" si="309"/>
        <v/>
      </c>
      <c r="AS296" s="436"/>
      <c r="AT296" s="95"/>
      <c r="AU296" s="178"/>
      <c r="AV296" s="178" t="str">
        <f t="shared" si="310"/>
        <v/>
      </c>
      <c r="AW296" s="95" t="str">
        <f t="shared" si="311"/>
        <v/>
      </c>
      <c r="AX296" s="436"/>
    </row>
    <row r="297" spans="2:50" hidden="1">
      <c r="B297" s="435"/>
      <c r="C297" s="95">
        <f t="shared" si="296"/>
        <v>11</v>
      </c>
      <c r="D297" s="95"/>
      <c r="E297" s="95"/>
      <c r="F297" s="95"/>
      <c r="G297" s="95"/>
      <c r="H297" s="458"/>
      <c r="I297" s="154" t="str">
        <f t="shared" si="312"/>
        <v/>
      </c>
      <c r="J297" s="154" t="str">
        <f t="shared" si="313"/>
        <v/>
      </c>
      <c r="K297" s="155" t="str">
        <f t="shared" si="314"/>
        <v/>
      </c>
      <c r="L297" s="449"/>
      <c r="M297" s="154" t="str">
        <f t="shared" si="297"/>
        <v/>
      </c>
      <c r="N297" s="433"/>
      <c r="O297" s="433"/>
      <c r="P297" s="95"/>
      <c r="Q297" s="178"/>
      <c r="R297" s="178" t="str">
        <f t="shared" si="298"/>
        <v/>
      </c>
      <c r="S297" s="95" t="str">
        <f t="shared" si="299"/>
        <v/>
      </c>
      <c r="T297" s="436"/>
      <c r="U297" s="95"/>
      <c r="V297" s="178"/>
      <c r="W297" s="178" t="str">
        <f t="shared" si="300"/>
        <v/>
      </c>
      <c r="X297" s="95" t="str">
        <f t="shared" si="301"/>
        <v/>
      </c>
      <c r="Y297" s="436"/>
      <c r="Z297" s="95"/>
      <c r="AA297" s="178"/>
      <c r="AB297" s="178" t="str">
        <f t="shared" si="302"/>
        <v/>
      </c>
      <c r="AC297" s="95" t="str">
        <f t="shared" si="303"/>
        <v/>
      </c>
      <c r="AD297" s="436"/>
      <c r="AE297" s="95"/>
      <c r="AF297" s="178"/>
      <c r="AG297" s="178" t="str">
        <f t="shared" si="304"/>
        <v/>
      </c>
      <c r="AH297" s="95" t="str">
        <f t="shared" si="305"/>
        <v/>
      </c>
      <c r="AI297" s="436"/>
      <c r="AJ297" s="95"/>
      <c r="AK297" s="178"/>
      <c r="AL297" s="178" t="str">
        <f t="shared" si="306"/>
        <v/>
      </c>
      <c r="AM297" s="95" t="str">
        <f t="shared" si="307"/>
        <v/>
      </c>
      <c r="AN297" s="436"/>
      <c r="AO297" s="95"/>
      <c r="AP297" s="178"/>
      <c r="AQ297" s="178" t="str">
        <f t="shared" si="308"/>
        <v/>
      </c>
      <c r="AR297" s="95" t="str">
        <f t="shared" si="309"/>
        <v/>
      </c>
      <c r="AS297" s="436"/>
      <c r="AT297" s="95"/>
      <c r="AU297" s="178"/>
      <c r="AV297" s="178" t="str">
        <f t="shared" si="310"/>
        <v/>
      </c>
      <c r="AW297" s="95" t="str">
        <f t="shared" si="311"/>
        <v/>
      </c>
      <c r="AX297" s="436"/>
    </row>
    <row r="298" spans="2:50" hidden="1">
      <c r="B298" s="435"/>
      <c r="C298" s="95">
        <f t="shared" si="296"/>
        <v>12</v>
      </c>
      <c r="D298" s="95"/>
      <c r="E298" s="95"/>
      <c r="F298" s="95"/>
      <c r="G298" s="95"/>
      <c r="H298" s="458"/>
      <c r="I298" s="154" t="str">
        <f t="shared" si="312"/>
        <v/>
      </c>
      <c r="J298" s="154" t="str">
        <f t="shared" si="313"/>
        <v/>
      </c>
      <c r="K298" s="155" t="str">
        <f t="shared" si="314"/>
        <v/>
      </c>
      <c r="L298" s="449"/>
      <c r="M298" s="154" t="str">
        <f t="shared" si="297"/>
        <v/>
      </c>
      <c r="N298" s="433"/>
      <c r="O298" s="433"/>
      <c r="P298" s="95"/>
      <c r="Q298" s="178"/>
      <c r="R298" s="178" t="str">
        <f t="shared" si="298"/>
        <v/>
      </c>
      <c r="S298" s="95" t="str">
        <f t="shared" si="299"/>
        <v/>
      </c>
      <c r="T298" s="436"/>
      <c r="U298" s="95"/>
      <c r="V298" s="178"/>
      <c r="W298" s="178" t="str">
        <f t="shared" si="300"/>
        <v/>
      </c>
      <c r="X298" s="95" t="str">
        <f t="shared" si="301"/>
        <v/>
      </c>
      <c r="Y298" s="436"/>
      <c r="Z298" s="95"/>
      <c r="AA298" s="178"/>
      <c r="AB298" s="178" t="str">
        <f t="shared" si="302"/>
        <v/>
      </c>
      <c r="AC298" s="95" t="str">
        <f t="shared" si="303"/>
        <v/>
      </c>
      <c r="AD298" s="436"/>
      <c r="AE298" s="95"/>
      <c r="AF298" s="178"/>
      <c r="AG298" s="178" t="str">
        <f t="shared" si="304"/>
        <v/>
      </c>
      <c r="AH298" s="95" t="str">
        <f t="shared" si="305"/>
        <v/>
      </c>
      <c r="AI298" s="436"/>
      <c r="AJ298" s="95"/>
      <c r="AK298" s="178"/>
      <c r="AL298" s="178" t="str">
        <f t="shared" si="306"/>
        <v/>
      </c>
      <c r="AM298" s="95" t="str">
        <f t="shared" si="307"/>
        <v/>
      </c>
      <c r="AN298" s="436"/>
      <c r="AO298" s="95"/>
      <c r="AP298" s="178"/>
      <c r="AQ298" s="178" t="str">
        <f t="shared" si="308"/>
        <v/>
      </c>
      <c r="AR298" s="95" t="str">
        <f t="shared" si="309"/>
        <v/>
      </c>
      <c r="AS298" s="436"/>
      <c r="AT298" s="95"/>
      <c r="AU298" s="178"/>
      <c r="AV298" s="178" t="str">
        <f t="shared" si="310"/>
        <v/>
      </c>
      <c r="AW298" s="95" t="str">
        <f t="shared" si="311"/>
        <v/>
      </c>
      <c r="AX298" s="436"/>
    </row>
    <row r="299" spans="2:50" hidden="1">
      <c r="B299" s="435"/>
      <c r="C299" s="95">
        <f t="shared" si="296"/>
        <v>13</v>
      </c>
      <c r="D299" s="95"/>
      <c r="E299" s="95"/>
      <c r="F299" s="95"/>
      <c r="G299" s="95"/>
      <c r="H299" s="458"/>
      <c r="I299" s="154" t="str">
        <f t="shared" si="312"/>
        <v/>
      </c>
      <c r="J299" s="154" t="str">
        <f t="shared" si="313"/>
        <v/>
      </c>
      <c r="K299" s="155" t="str">
        <f t="shared" si="314"/>
        <v/>
      </c>
      <c r="L299" s="449"/>
      <c r="M299" s="154" t="str">
        <f t="shared" si="297"/>
        <v/>
      </c>
      <c r="N299" s="433"/>
      <c r="O299" s="433"/>
      <c r="P299" s="95"/>
      <c r="Q299" s="178"/>
      <c r="R299" s="178" t="str">
        <f t="shared" si="298"/>
        <v/>
      </c>
      <c r="S299" s="95" t="str">
        <f t="shared" si="299"/>
        <v/>
      </c>
      <c r="T299" s="436"/>
      <c r="U299" s="95"/>
      <c r="V299" s="178"/>
      <c r="W299" s="178" t="str">
        <f t="shared" si="300"/>
        <v/>
      </c>
      <c r="X299" s="95" t="str">
        <f t="shared" si="301"/>
        <v/>
      </c>
      <c r="Y299" s="436"/>
      <c r="Z299" s="95"/>
      <c r="AA299" s="178"/>
      <c r="AB299" s="178" t="str">
        <f t="shared" si="302"/>
        <v/>
      </c>
      <c r="AC299" s="95" t="str">
        <f t="shared" si="303"/>
        <v/>
      </c>
      <c r="AD299" s="436"/>
      <c r="AE299" s="95"/>
      <c r="AF299" s="178"/>
      <c r="AG299" s="178" t="str">
        <f t="shared" si="304"/>
        <v/>
      </c>
      <c r="AH299" s="95" t="str">
        <f t="shared" si="305"/>
        <v/>
      </c>
      <c r="AI299" s="436"/>
      <c r="AJ299" s="95"/>
      <c r="AK299" s="178"/>
      <c r="AL299" s="178" t="str">
        <f t="shared" si="306"/>
        <v/>
      </c>
      <c r="AM299" s="95" t="str">
        <f t="shared" si="307"/>
        <v/>
      </c>
      <c r="AN299" s="436"/>
      <c r="AO299" s="95"/>
      <c r="AP299" s="178"/>
      <c r="AQ299" s="178" t="str">
        <f t="shared" si="308"/>
        <v/>
      </c>
      <c r="AR299" s="95" t="str">
        <f t="shared" si="309"/>
        <v/>
      </c>
      <c r="AS299" s="436"/>
      <c r="AT299" s="95"/>
      <c r="AU299" s="178"/>
      <c r="AV299" s="178" t="str">
        <f t="shared" si="310"/>
        <v/>
      </c>
      <c r="AW299" s="95" t="str">
        <f t="shared" si="311"/>
        <v/>
      </c>
      <c r="AX299" s="436"/>
    </row>
    <row r="300" spans="2:50" hidden="1">
      <c r="B300" s="435"/>
      <c r="C300" s="95">
        <f t="shared" si="296"/>
        <v>14</v>
      </c>
      <c r="D300" s="95"/>
      <c r="E300" s="95"/>
      <c r="F300" s="95"/>
      <c r="G300" s="95"/>
      <c r="H300" s="458"/>
      <c r="I300" s="154" t="str">
        <f t="shared" si="312"/>
        <v/>
      </c>
      <c r="J300" s="154" t="str">
        <f t="shared" si="313"/>
        <v/>
      </c>
      <c r="K300" s="155" t="str">
        <f t="shared" si="314"/>
        <v/>
      </c>
      <c r="L300" s="449"/>
      <c r="M300" s="154" t="str">
        <f t="shared" si="297"/>
        <v/>
      </c>
      <c r="N300" s="433"/>
      <c r="O300" s="433"/>
      <c r="P300" s="95"/>
      <c r="Q300" s="178"/>
      <c r="R300" s="178" t="str">
        <f t="shared" si="298"/>
        <v/>
      </c>
      <c r="S300" s="95" t="str">
        <f t="shared" si="299"/>
        <v/>
      </c>
      <c r="T300" s="436"/>
      <c r="U300" s="95"/>
      <c r="V300" s="178"/>
      <c r="W300" s="178" t="str">
        <f t="shared" si="300"/>
        <v/>
      </c>
      <c r="X300" s="95" t="str">
        <f t="shared" si="301"/>
        <v/>
      </c>
      <c r="Y300" s="436"/>
      <c r="Z300" s="95"/>
      <c r="AA300" s="178"/>
      <c r="AB300" s="178" t="str">
        <f t="shared" si="302"/>
        <v/>
      </c>
      <c r="AC300" s="95" t="str">
        <f t="shared" si="303"/>
        <v/>
      </c>
      <c r="AD300" s="436"/>
      <c r="AE300" s="95"/>
      <c r="AF300" s="178"/>
      <c r="AG300" s="178" t="str">
        <f t="shared" si="304"/>
        <v/>
      </c>
      <c r="AH300" s="95" t="str">
        <f t="shared" si="305"/>
        <v/>
      </c>
      <c r="AI300" s="436"/>
      <c r="AJ300" s="95"/>
      <c r="AK300" s="178"/>
      <c r="AL300" s="178" t="str">
        <f t="shared" si="306"/>
        <v/>
      </c>
      <c r="AM300" s="95" t="str">
        <f t="shared" si="307"/>
        <v/>
      </c>
      <c r="AN300" s="436"/>
      <c r="AO300" s="95"/>
      <c r="AP300" s="178"/>
      <c r="AQ300" s="178" t="str">
        <f t="shared" si="308"/>
        <v/>
      </c>
      <c r="AR300" s="95" t="str">
        <f t="shared" si="309"/>
        <v/>
      </c>
      <c r="AS300" s="436"/>
      <c r="AT300" s="95"/>
      <c r="AU300" s="178"/>
      <c r="AV300" s="178" t="str">
        <f t="shared" si="310"/>
        <v/>
      </c>
      <c r="AW300" s="95" t="str">
        <f t="shared" si="311"/>
        <v/>
      </c>
      <c r="AX300" s="436"/>
    </row>
    <row r="301" spans="2:50" hidden="1">
      <c r="B301" s="435"/>
      <c r="C301" s="95">
        <f t="shared" si="296"/>
        <v>15</v>
      </c>
      <c r="D301" s="95"/>
      <c r="E301" s="95"/>
      <c r="F301" s="95"/>
      <c r="G301" s="95"/>
      <c r="H301" s="459"/>
      <c r="I301" s="154" t="str">
        <f t="shared" si="312"/>
        <v/>
      </c>
      <c r="J301" s="154" t="str">
        <f t="shared" si="313"/>
        <v/>
      </c>
      <c r="K301" s="155" t="str">
        <f t="shared" si="314"/>
        <v/>
      </c>
      <c r="L301" s="449"/>
      <c r="M301" s="154" t="str">
        <f t="shared" si="297"/>
        <v/>
      </c>
      <c r="N301" s="433"/>
      <c r="O301" s="433"/>
      <c r="P301" s="95"/>
      <c r="Q301" s="178"/>
      <c r="R301" s="178" t="str">
        <f t="shared" si="298"/>
        <v/>
      </c>
      <c r="S301" s="95" t="str">
        <f t="shared" si="299"/>
        <v/>
      </c>
      <c r="T301" s="436"/>
      <c r="U301" s="95"/>
      <c r="V301" s="178"/>
      <c r="W301" s="178" t="str">
        <f t="shared" si="300"/>
        <v/>
      </c>
      <c r="X301" s="95" t="str">
        <f t="shared" si="301"/>
        <v/>
      </c>
      <c r="Y301" s="436"/>
      <c r="Z301" s="95"/>
      <c r="AA301" s="178"/>
      <c r="AB301" s="178" t="str">
        <f t="shared" si="302"/>
        <v/>
      </c>
      <c r="AC301" s="95" t="str">
        <f t="shared" si="303"/>
        <v/>
      </c>
      <c r="AD301" s="436"/>
      <c r="AE301" s="95"/>
      <c r="AF301" s="178"/>
      <c r="AG301" s="178" t="str">
        <f t="shared" si="304"/>
        <v/>
      </c>
      <c r="AH301" s="95" t="str">
        <f t="shared" si="305"/>
        <v/>
      </c>
      <c r="AI301" s="436"/>
      <c r="AJ301" s="95"/>
      <c r="AK301" s="178"/>
      <c r="AL301" s="178" t="str">
        <f t="shared" si="306"/>
        <v/>
      </c>
      <c r="AM301" s="95" t="str">
        <f t="shared" si="307"/>
        <v/>
      </c>
      <c r="AN301" s="436"/>
      <c r="AO301" s="95"/>
      <c r="AP301" s="178"/>
      <c r="AQ301" s="178" t="str">
        <f t="shared" si="308"/>
        <v/>
      </c>
      <c r="AR301" s="95" t="str">
        <f t="shared" si="309"/>
        <v/>
      </c>
      <c r="AS301" s="436"/>
      <c r="AT301" s="95"/>
      <c r="AU301" s="178"/>
      <c r="AV301" s="178" t="str">
        <f t="shared" si="310"/>
        <v/>
      </c>
      <c r="AW301" s="95" t="str">
        <f t="shared" si="311"/>
        <v/>
      </c>
      <c r="AX301" s="436"/>
    </row>
    <row r="302" spans="2:50" ht="15.75" hidden="1">
      <c r="B302" s="443" t="s">
        <v>167</v>
      </c>
      <c r="C302" s="444"/>
      <c r="D302" s="444"/>
      <c r="E302" s="444"/>
      <c r="F302" s="444"/>
      <c r="G302" s="444"/>
      <c r="H302" s="444"/>
      <c r="I302" s="151"/>
      <c r="J302" s="151"/>
      <c r="K302" s="151"/>
      <c r="L302" s="151"/>
      <c r="M302" s="151"/>
      <c r="N302" s="433" t="s">
        <v>159</v>
      </c>
      <c r="O302" s="446" t="s">
        <v>106</v>
      </c>
      <c r="P302" s="448">
        <f>AT282+1</f>
        <v>45972</v>
      </c>
      <c r="Q302" s="435"/>
      <c r="R302" s="435"/>
      <c r="S302" s="435"/>
      <c r="T302" s="435"/>
      <c r="U302" s="448">
        <f>P302+1</f>
        <v>45973</v>
      </c>
      <c r="V302" s="435"/>
      <c r="W302" s="435"/>
      <c r="X302" s="435"/>
      <c r="Y302" s="435"/>
      <c r="Z302" s="448">
        <f>U302+1</f>
        <v>45974</v>
      </c>
      <c r="AA302" s="435"/>
      <c r="AB302" s="435"/>
      <c r="AC302" s="435"/>
      <c r="AD302" s="435"/>
      <c r="AE302" s="448">
        <f>Z302+1</f>
        <v>45975</v>
      </c>
      <c r="AF302" s="435"/>
      <c r="AG302" s="435"/>
      <c r="AH302" s="435"/>
      <c r="AI302" s="435"/>
      <c r="AJ302" s="448">
        <f>AE302+1</f>
        <v>45976</v>
      </c>
      <c r="AK302" s="435"/>
      <c r="AL302" s="435"/>
      <c r="AM302" s="435"/>
      <c r="AN302" s="435"/>
      <c r="AO302" s="448">
        <f>AJ302+1</f>
        <v>45977</v>
      </c>
      <c r="AP302" s="435"/>
      <c r="AQ302" s="435"/>
      <c r="AR302" s="435"/>
      <c r="AS302" s="435"/>
      <c r="AT302" s="448">
        <f>AO302+1</f>
        <v>45978</v>
      </c>
      <c r="AU302" s="435"/>
      <c r="AV302" s="435"/>
      <c r="AW302" s="435"/>
      <c r="AX302" s="435"/>
    </row>
    <row r="303" spans="2:50" ht="15.75" hidden="1">
      <c r="B303" s="445"/>
      <c r="C303" s="445"/>
      <c r="D303" s="445"/>
      <c r="E303" s="445"/>
      <c r="F303" s="445"/>
      <c r="G303" s="445"/>
      <c r="H303" s="445"/>
      <c r="I303" s="151"/>
      <c r="J303" s="151"/>
      <c r="K303" s="151"/>
      <c r="L303" s="151"/>
      <c r="M303" s="151"/>
      <c r="N303" s="433"/>
      <c r="O303" s="447"/>
      <c r="P303" s="448" t="s">
        <v>120</v>
      </c>
      <c r="Q303" s="435"/>
      <c r="R303" s="435"/>
      <c r="S303" s="435"/>
      <c r="T303" s="435"/>
      <c r="U303" s="448" t="s">
        <v>114</v>
      </c>
      <c r="V303" s="435"/>
      <c r="W303" s="435"/>
      <c r="X303" s="435"/>
      <c r="Y303" s="435"/>
      <c r="Z303" s="448" t="s">
        <v>115</v>
      </c>
      <c r="AA303" s="435"/>
      <c r="AB303" s="435"/>
      <c r="AC303" s="435"/>
      <c r="AD303" s="435"/>
      <c r="AE303" s="448" t="s">
        <v>116</v>
      </c>
      <c r="AF303" s="435"/>
      <c r="AG303" s="435"/>
      <c r="AH303" s="435"/>
      <c r="AI303" s="435"/>
      <c r="AJ303" s="448" t="s">
        <v>117</v>
      </c>
      <c r="AK303" s="435"/>
      <c r="AL303" s="435"/>
      <c r="AM303" s="435"/>
      <c r="AN303" s="435"/>
      <c r="AO303" s="448" t="s">
        <v>118</v>
      </c>
      <c r="AP303" s="435"/>
      <c r="AQ303" s="435"/>
      <c r="AR303" s="435"/>
      <c r="AS303" s="435"/>
      <c r="AT303" s="448" t="s">
        <v>119</v>
      </c>
      <c r="AU303" s="435"/>
      <c r="AV303" s="435"/>
      <c r="AW303" s="435"/>
      <c r="AX303" s="435"/>
    </row>
    <row r="304" spans="2:50" hidden="1">
      <c r="B304" s="433" t="s">
        <v>155</v>
      </c>
      <c r="C304" s="433" t="s">
        <v>147</v>
      </c>
      <c r="D304" s="433"/>
      <c r="E304" s="433" t="s">
        <v>149</v>
      </c>
      <c r="F304" s="433"/>
      <c r="G304" s="433"/>
      <c r="H304" s="440" t="s">
        <v>156</v>
      </c>
      <c r="I304" s="434" t="s">
        <v>225</v>
      </c>
      <c r="J304" s="434"/>
      <c r="K304" s="434"/>
      <c r="L304" s="434" t="s">
        <v>156</v>
      </c>
      <c r="M304" s="434" t="s">
        <v>168</v>
      </c>
      <c r="N304" s="433"/>
      <c r="O304" s="433" t="s">
        <v>158</v>
      </c>
      <c r="P304" s="430" t="s">
        <v>152</v>
      </c>
      <c r="Q304" s="431"/>
      <c r="R304" s="431"/>
      <c r="S304" s="432"/>
      <c r="T304" s="433" t="s">
        <v>156</v>
      </c>
      <c r="U304" s="430" t="s">
        <v>152</v>
      </c>
      <c r="V304" s="431"/>
      <c r="W304" s="431"/>
      <c r="X304" s="432"/>
      <c r="Y304" s="433" t="s">
        <v>156</v>
      </c>
      <c r="Z304" s="430" t="s">
        <v>152</v>
      </c>
      <c r="AA304" s="431"/>
      <c r="AB304" s="431"/>
      <c r="AC304" s="432"/>
      <c r="AD304" s="433" t="s">
        <v>156</v>
      </c>
      <c r="AE304" s="430" t="s">
        <v>152</v>
      </c>
      <c r="AF304" s="431"/>
      <c r="AG304" s="431"/>
      <c r="AH304" s="432"/>
      <c r="AI304" s="433" t="s">
        <v>156</v>
      </c>
      <c r="AJ304" s="430" t="s">
        <v>152</v>
      </c>
      <c r="AK304" s="431"/>
      <c r="AL304" s="431"/>
      <c r="AM304" s="432"/>
      <c r="AN304" s="433" t="s">
        <v>156</v>
      </c>
      <c r="AO304" s="430" t="s">
        <v>152</v>
      </c>
      <c r="AP304" s="431"/>
      <c r="AQ304" s="431"/>
      <c r="AR304" s="432"/>
      <c r="AS304" s="433" t="s">
        <v>156</v>
      </c>
      <c r="AT304" s="430" t="s">
        <v>152</v>
      </c>
      <c r="AU304" s="431"/>
      <c r="AV304" s="431"/>
      <c r="AW304" s="432"/>
      <c r="AX304" s="433" t="s">
        <v>156</v>
      </c>
    </row>
    <row r="305" spans="2:50" hidden="1">
      <c r="B305" s="433"/>
      <c r="C305" s="433"/>
      <c r="D305" s="433"/>
      <c r="E305" s="433" t="s">
        <v>148</v>
      </c>
      <c r="F305" s="433"/>
      <c r="G305" s="433"/>
      <c r="H305" s="441"/>
      <c r="I305" s="434" t="s">
        <v>148</v>
      </c>
      <c r="J305" s="434"/>
      <c r="K305" s="434"/>
      <c r="L305" s="434"/>
      <c r="M305" s="434"/>
      <c r="N305" s="433"/>
      <c r="O305" s="433"/>
      <c r="P305" s="430" t="s">
        <v>153</v>
      </c>
      <c r="Q305" s="431"/>
      <c r="R305" s="431"/>
      <c r="S305" s="432"/>
      <c r="T305" s="433"/>
      <c r="U305" s="430" t="s">
        <v>153</v>
      </c>
      <c r="V305" s="431"/>
      <c r="W305" s="431"/>
      <c r="X305" s="432"/>
      <c r="Y305" s="433"/>
      <c r="Z305" s="430" t="s">
        <v>153</v>
      </c>
      <c r="AA305" s="431"/>
      <c r="AB305" s="431"/>
      <c r="AC305" s="432"/>
      <c r="AD305" s="433"/>
      <c r="AE305" s="430" t="s">
        <v>153</v>
      </c>
      <c r="AF305" s="431"/>
      <c r="AG305" s="431"/>
      <c r="AH305" s="432"/>
      <c r="AI305" s="433"/>
      <c r="AJ305" s="430" t="s">
        <v>153</v>
      </c>
      <c r="AK305" s="431"/>
      <c r="AL305" s="431"/>
      <c r="AM305" s="432"/>
      <c r="AN305" s="433"/>
      <c r="AO305" s="430" t="s">
        <v>153</v>
      </c>
      <c r="AP305" s="431"/>
      <c r="AQ305" s="431"/>
      <c r="AR305" s="432"/>
      <c r="AS305" s="433"/>
      <c r="AT305" s="430" t="s">
        <v>153</v>
      </c>
      <c r="AU305" s="431"/>
      <c r="AV305" s="431"/>
      <c r="AW305" s="432"/>
      <c r="AX305" s="433"/>
    </row>
    <row r="306" spans="2:50" hidden="1">
      <c r="B306" s="433"/>
      <c r="C306" s="433"/>
      <c r="D306" s="433"/>
      <c r="E306" s="94" t="s">
        <v>150</v>
      </c>
      <c r="F306" s="94" t="s">
        <v>151</v>
      </c>
      <c r="G306" s="94" t="s">
        <v>154</v>
      </c>
      <c r="H306" s="442"/>
      <c r="I306" s="153" t="s">
        <v>150</v>
      </c>
      <c r="J306" s="153" t="s">
        <v>151</v>
      </c>
      <c r="K306" s="153" t="s">
        <v>154</v>
      </c>
      <c r="L306" s="434"/>
      <c r="M306" s="434"/>
      <c r="N306" s="433"/>
      <c r="O306" s="433"/>
      <c r="P306" s="94" t="s">
        <v>150</v>
      </c>
      <c r="Q306" s="94" t="s">
        <v>151</v>
      </c>
      <c r="R306" s="94" t="s">
        <v>154</v>
      </c>
      <c r="S306" s="94" t="s">
        <v>168</v>
      </c>
      <c r="T306" s="433"/>
      <c r="U306" s="94" t="s">
        <v>150</v>
      </c>
      <c r="V306" s="94" t="s">
        <v>151</v>
      </c>
      <c r="W306" s="94" t="s">
        <v>154</v>
      </c>
      <c r="X306" s="94" t="s">
        <v>168</v>
      </c>
      <c r="Y306" s="433"/>
      <c r="Z306" s="94" t="s">
        <v>150</v>
      </c>
      <c r="AA306" s="94" t="s">
        <v>151</v>
      </c>
      <c r="AB306" s="94" t="s">
        <v>154</v>
      </c>
      <c r="AC306" s="94" t="s">
        <v>168</v>
      </c>
      <c r="AD306" s="433"/>
      <c r="AE306" s="94" t="s">
        <v>150</v>
      </c>
      <c r="AF306" s="94" t="s">
        <v>151</v>
      </c>
      <c r="AG306" s="94" t="s">
        <v>154</v>
      </c>
      <c r="AH306" s="94" t="s">
        <v>168</v>
      </c>
      <c r="AI306" s="433"/>
      <c r="AJ306" s="94" t="s">
        <v>150</v>
      </c>
      <c r="AK306" s="94" t="s">
        <v>151</v>
      </c>
      <c r="AL306" s="94" t="s">
        <v>154</v>
      </c>
      <c r="AM306" s="94" t="s">
        <v>168</v>
      </c>
      <c r="AN306" s="433"/>
      <c r="AO306" s="94" t="s">
        <v>150</v>
      </c>
      <c r="AP306" s="94" t="s">
        <v>151</v>
      </c>
      <c r="AQ306" s="94" t="s">
        <v>154</v>
      </c>
      <c r="AR306" s="94" t="s">
        <v>168</v>
      </c>
      <c r="AS306" s="433"/>
      <c r="AT306" s="94" t="s">
        <v>150</v>
      </c>
      <c r="AU306" s="94" t="s">
        <v>151</v>
      </c>
      <c r="AV306" s="94" t="s">
        <v>154</v>
      </c>
      <c r="AW306" s="94" t="s">
        <v>168</v>
      </c>
      <c r="AX306" s="433"/>
    </row>
    <row r="307" spans="2:50" hidden="1">
      <c r="B307" s="435" t="s">
        <v>236</v>
      </c>
      <c r="C307" s="95">
        <f>C287</f>
        <v>1</v>
      </c>
      <c r="D307" s="95" t="s">
        <v>454</v>
      </c>
      <c r="E307" s="95">
        <v>19</v>
      </c>
      <c r="F307" s="95">
        <v>1500</v>
      </c>
      <c r="G307" s="178">
        <f t="shared" ref="G307:G312" si="315">F307/E307</f>
        <v>78.94736842105263</v>
      </c>
      <c r="H307" s="457">
        <f>AVERAGE(G307:G321)</f>
        <v>110.82946336429308</v>
      </c>
      <c r="I307" s="154">
        <f t="shared" ref="I307:I309" si="316">IFERROR(AVERAGE(P307,U307,Z307,AE307,AJ307,AO307,AT307),"")</f>
        <v>19</v>
      </c>
      <c r="J307" s="154">
        <f t="shared" ref="J307:J309" si="317">IFERROR(AVERAGE(Q307,V307,AA307,AF307,AK307,AP307,AU307),"")</f>
        <v>1430.6231241582529</v>
      </c>
      <c r="K307" s="155">
        <f t="shared" ref="K307:K309" si="318">IFERROR(AVERAGE(R307,W307,AB307,AG307,AL307,AQ307,AV307),"")</f>
        <v>75.29595390306595</v>
      </c>
      <c r="L307" s="449">
        <f>IFERROR(AVERAGE(K307:K321),"-")</f>
        <v>105.8564218973243</v>
      </c>
      <c r="M307" s="154">
        <f>IFERROR(RANK(K307, K$307:K$321),"")</f>
        <v>5</v>
      </c>
      <c r="N307" s="433"/>
      <c r="O307" s="433"/>
      <c r="P307" s="95">
        <v>19</v>
      </c>
      <c r="Q307" s="178">
        <v>1431.5577889447236</v>
      </c>
      <c r="R307" s="178">
        <f>IFERROR(Q307/P307,"")</f>
        <v>75.345146786564399</v>
      </c>
      <c r="S307" s="95">
        <f>IFERROR(RANK(R307, R$307:R$321),"")</f>
        <v>5</v>
      </c>
      <c r="T307" s="436">
        <f>AVERAGE(R307:R321)</f>
        <v>105.82855695229601</v>
      </c>
      <c r="U307" s="95">
        <v>19</v>
      </c>
      <c r="V307" s="178">
        <v>1429.7487437185928</v>
      </c>
      <c r="W307" s="178">
        <f>IFERROR(V307/U307,"")</f>
        <v>75.249933879925933</v>
      </c>
      <c r="X307" s="95">
        <f>IFERROR(RANK(W307, W$307:W$321),"")</f>
        <v>5</v>
      </c>
      <c r="Y307" s="436">
        <f>AVERAGE(W307:W321)</f>
        <v>105.75401659137782</v>
      </c>
      <c r="Z307" s="95">
        <v>19</v>
      </c>
      <c r="AA307" s="178">
        <v>1429.6428571428571</v>
      </c>
      <c r="AB307" s="178">
        <f>IFERROR(AA307/Z307,"")</f>
        <v>75.244360902255636</v>
      </c>
      <c r="AC307" s="95">
        <f>IFERROR(RANK(AB307, AB$307:AB$321),"")</f>
        <v>5</v>
      </c>
      <c r="AD307" s="436">
        <f>AVERAGE(AB307:AB321)</f>
        <v>105.77509666129953</v>
      </c>
      <c r="AE307" s="95">
        <v>19</v>
      </c>
      <c r="AF307" s="178">
        <v>1436.9784172661866</v>
      </c>
      <c r="AG307" s="178">
        <f>IFERROR(AF307/AE307,"")</f>
        <v>75.630443014009828</v>
      </c>
      <c r="AH307" s="95">
        <f>IFERROR(RANK(AG307, AG$307:AG$321),"")</f>
        <v>5</v>
      </c>
      <c r="AI307" s="436">
        <f>AVERAGE(AG307:AG321)</f>
        <v>106.070527166216</v>
      </c>
      <c r="AJ307" s="95">
        <v>19</v>
      </c>
      <c r="AK307" s="178">
        <v>1428.0794701986754</v>
      </c>
      <c r="AL307" s="178">
        <f>IFERROR(AK307/AJ307,"")</f>
        <v>75.162077378877655</v>
      </c>
      <c r="AM307" s="95">
        <f>IFERROR(RANK(AL307, AL$307:AL$321),"")</f>
        <v>5</v>
      </c>
      <c r="AN307" s="436">
        <f>AVERAGE(AL307:AL321)</f>
        <v>105.91064210039599</v>
      </c>
      <c r="AO307" s="95">
        <v>19</v>
      </c>
      <c r="AP307" s="178">
        <v>1428.9795918367347</v>
      </c>
      <c r="AQ307" s="178">
        <f>IFERROR(AP307/AO307,"")</f>
        <v>75.209452201933402</v>
      </c>
      <c r="AR307" s="95">
        <f>IFERROR(RANK(AQ307, AQ$307:AQ$321),"")</f>
        <v>5</v>
      </c>
      <c r="AS307" s="436">
        <f>AVERAGE(AQ307:AQ321)</f>
        <v>105.77775977534098</v>
      </c>
      <c r="AT307" s="95">
        <v>19</v>
      </c>
      <c r="AU307" s="178">
        <v>1429.375</v>
      </c>
      <c r="AV307" s="178">
        <f>IFERROR(AU307/AT307,"")</f>
        <v>75.23026315789474</v>
      </c>
      <c r="AW307" s="95">
        <f>IFERROR(RANK(AV307, AV$307:AV$321),"")</f>
        <v>5</v>
      </c>
      <c r="AX307" s="436">
        <f>AVERAGE(AV307:AV321)</f>
        <v>105.87835403434372</v>
      </c>
    </row>
    <row r="308" spans="2:50" hidden="1">
      <c r="B308" s="435"/>
      <c r="C308" s="95">
        <f t="shared" ref="C308:C321" si="319">C288</f>
        <v>2</v>
      </c>
      <c r="D308" s="95" t="s">
        <v>455</v>
      </c>
      <c r="E308" s="95">
        <v>17</v>
      </c>
      <c r="F308" s="95">
        <v>1500</v>
      </c>
      <c r="G308" s="178">
        <f t="shared" si="315"/>
        <v>88.235294117647058</v>
      </c>
      <c r="H308" s="458"/>
      <c r="I308" s="154">
        <f t="shared" si="316"/>
        <v>17</v>
      </c>
      <c r="J308" s="154">
        <f t="shared" si="317"/>
        <v>1429.4848533859956</v>
      </c>
      <c r="K308" s="155">
        <f t="shared" si="318"/>
        <v>84.087344316823277</v>
      </c>
      <c r="L308" s="449"/>
      <c r="M308" s="154">
        <f t="shared" ref="M308:M321" si="320">IFERROR(RANK(K308, K$307:K$321),"")</f>
        <v>4</v>
      </c>
      <c r="N308" s="433"/>
      <c r="O308" s="433"/>
      <c r="P308" s="95">
        <v>17</v>
      </c>
      <c r="Q308" s="178">
        <v>1432.3566878980891</v>
      </c>
      <c r="R308" s="178">
        <f t="shared" ref="R308:R321" si="321">IFERROR(Q308/P308,"")</f>
        <v>84.256275758711126</v>
      </c>
      <c r="S308" s="95">
        <f t="shared" ref="S308:S321" si="322">IFERROR(RANK(R308, R$307:R$321),"")</f>
        <v>4</v>
      </c>
      <c r="T308" s="436"/>
      <c r="U308" s="95">
        <v>17</v>
      </c>
      <c r="V308" s="178">
        <v>1427.1287128712875</v>
      </c>
      <c r="W308" s="178">
        <f t="shared" ref="W308:W321" si="323">IFERROR(V308/U308,"")</f>
        <v>83.948747815958086</v>
      </c>
      <c r="X308" s="95">
        <f t="shared" ref="X308:X321" si="324">IFERROR(RANK(W308, W$307:W$321),"")</f>
        <v>4</v>
      </c>
      <c r="Y308" s="436"/>
      <c r="Z308" s="95">
        <v>17</v>
      </c>
      <c r="AA308" s="178">
        <v>1429.1111111111111</v>
      </c>
      <c r="AB308" s="178">
        <f t="shared" ref="AB308:AB321" si="325">IFERROR(AA308/Z308,"")</f>
        <v>84.065359477124176</v>
      </c>
      <c r="AC308" s="95">
        <f t="shared" ref="AC308:AC321" si="326">IFERROR(RANK(AB308, AB$307:AB$321),"")</f>
        <v>4</v>
      </c>
      <c r="AD308" s="436"/>
      <c r="AE308" s="95">
        <v>17</v>
      </c>
      <c r="AF308" s="178">
        <v>1429.3269230769229</v>
      </c>
      <c r="AG308" s="178">
        <f t="shared" ref="AG308:AG321" si="327">IFERROR(AF308/AE308,"")</f>
        <v>84.078054298642527</v>
      </c>
      <c r="AH308" s="95">
        <f t="shared" ref="AH308:AH321" si="328">IFERROR(RANK(AG308, AG$307:AG$321),"")</f>
        <v>4</v>
      </c>
      <c r="AI308" s="436"/>
      <c r="AJ308" s="95">
        <v>17</v>
      </c>
      <c r="AK308" s="178">
        <v>1428.7826086956525</v>
      </c>
      <c r="AL308" s="178">
        <f t="shared" ref="AL308:AL321" si="329">IFERROR(AK308/AJ308,"")</f>
        <v>84.046035805626616</v>
      </c>
      <c r="AM308" s="95">
        <f t="shared" ref="AM308:AM321" si="330">IFERROR(RANK(AL308, AL$307:AL$321),"")</f>
        <v>4</v>
      </c>
      <c r="AN308" s="436"/>
      <c r="AO308" s="95">
        <v>17</v>
      </c>
      <c r="AP308" s="178">
        <v>1430.1577287066248</v>
      </c>
      <c r="AQ308" s="178">
        <f t="shared" ref="AQ308:AQ321" si="331">IFERROR(AP308/AO308,"")</f>
        <v>84.126925218036746</v>
      </c>
      <c r="AR308" s="95">
        <f t="shared" ref="AR308:AR321" si="332">IFERROR(RANK(AQ308, AQ$307:AQ$321),"")</f>
        <v>4</v>
      </c>
      <c r="AS308" s="436"/>
      <c r="AT308" s="95">
        <v>17</v>
      </c>
      <c r="AU308" s="178">
        <v>1429.5302013422818</v>
      </c>
      <c r="AV308" s="178">
        <f t="shared" ref="AV308:AV321" si="333">IFERROR(AU308/AT308,"")</f>
        <v>84.090011843663632</v>
      </c>
      <c r="AW308" s="95">
        <f t="shared" ref="AW308:AW321" si="334">IFERROR(RANK(AV308, AV$307:AV$321),"")</f>
        <v>4</v>
      </c>
      <c r="AX308" s="436"/>
    </row>
    <row r="309" spans="2:50" hidden="1">
      <c r="B309" s="435"/>
      <c r="C309" s="95">
        <f t="shared" si="319"/>
        <v>3</v>
      </c>
      <c r="D309" s="95" t="s">
        <v>458</v>
      </c>
      <c r="E309" s="95">
        <v>17</v>
      </c>
      <c r="F309" s="95">
        <v>2000</v>
      </c>
      <c r="G309" s="178">
        <f t="shared" si="315"/>
        <v>117.64705882352941</v>
      </c>
      <c r="H309" s="458"/>
      <c r="I309" s="154">
        <f t="shared" si="316"/>
        <v>17</v>
      </c>
      <c r="J309" s="154">
        <f t="shared" si="317"/>
        <v>1917.1040047045415</v>
      </c>
      <c r="K309" s="155">
        <f t="shared" si="318"/>
        <v>112.77082380614947</v>
      </c>
      <c r="L309" s="449"/>
      <c r="M309" s="154">
        <f t="shared" si="320"/>
        <v>2</v>
      </c>
      <c r="N309" s="433"/>
      <c r="O309" s="433"/>
      <c r="P309" s="95">
        <v>17</v>
      </c>
      <c r="Q309" s="178">
        <v>1904</v>
      </c>
      <c r="R309" s="178">
        <f t="shared" si="321"/>
        <v>112</v>
      </c>
      <c r="S309" s="95">
        <f t="shared" si="322"/>
        <v>3</v>
      </c>
      <c r="T309" s="436"/>
      <c r="U309" s="95">
        <v>17</v>
      </c>
      <c r="V309" s="178">
        <v>1920.652173913043</v>
      </c>
      <c r="W309" s="178">
        <f t="shared" si="323"/>
        <v>112.9795396419437</v>
      </c>
      <c r="X309" s="95">
        <f t="shared" si="324"/>
        <v>2</v>
      </c>
      <c r="Y309" s="436"/>
      <c r="Z309" s="95">
        <v>17</v>
      </c>
      <c r="AA309" s="178">
        <v>1911.3157894736837</v>
      </c>
      <c r="AB309" s="178">
        <f t="shared" si="325"/>
        <v>112.43034055727551</v>
      </c>
      <c r="AC309" s="95">
        <f t="shared" si="326"/>
        <v>3</v>
      </c>
      <c r="AD309" s="436"/>
      <c r="AE309" s="95">
        <v>17</v>
      </c>
      <c r="AF309" s="178">
        <v>1934.48275862069</v>
      </c>
      <c r="AG309" s="178">
        <f t="shared" si="327"/>
        <v>113.79310344827589</v>
      </c>
      <c r="AH309" s="95">
        <f t="shared" si="328"/>
        <v>2</v>
      </c>
      <c r="AI309" s="436"/>
      <c r="AJ309" s="95">
        <v>17</v>
      </c>
      <c r="AK309" s="178">
        <v>1919.1176470588248</v>
      </c>
      <c r="AL309" s="178">
        <f t="shared" si="329"/>
        <v>112.88927335640146</v>
      </c>
      <c r="AM309" s="95">
        <f t="shared" si="330"/>
        <v>2</v>
      </c>
      <c r="AN309" s="436"/>
      <c r="AO309" s="95">
        <v>17</v>
      </c>
      <c r="AP309" s="178">
        <v>1906.5882352941182</v>
      </c>
      <c r="AQ309" s="178">
        <f t="shared" si="331"/>
        <v>112.15224913494814</v>
      </c>
      <c r="AR309" s="95">
        <f t="shared" si="332"/>
        <v>3</v>
      </c>
      <c r="AS309" s="436"/>
      <c r="AT309" s="95">
        <v>17</v>
      </c>
      <c r="AU309" s="178">
        <v>1923.5714285714291</v>
      </c>
      <c r="AV309" s="178">
        <f t="shared" si="333"/>
        <v>113.15126050420172</v>
      </c>
      <c r="AW309" s="95">
        <f t="shared" si="334"/>
        <v>2</v>
      </c>
      <c r="AX309" s="436"/>
    </row>
    <row r="310" spans="2:50" hidden="1">
      <c r="B310" s="435"/>
      <c r="C310" s="95">
        <f t="shared" si="319"/>
        <v>4</v>
      </c>
      <c r="D310" s="95" t="s">
        <v>459</v>
      </c>
      <c r="E310" s="95">
        <v>17</v>
      </c>
      <c r="F310" s="95">
        <v>2000</v>
      </c>
      <c r="G310" s="178">
        <f t="shared" si="315"/>
        <v>117.64705882352941</v>
      </c>
      <c r="H310" s="458"/>
      <c r="I310" s="154">
        <f>IFERROR(AVERAGE(P310,U310,Z310,AE310,AJ310,AO310,AT310),"")</f>
        <v>17</v>
      </c>
      <c r="J310" s="154">
        <f>IFERROR(AVERAGE(Q310,V310,AA310,AF310,AK310,AP310,AU310),"")</f>
        <v>1910.2718350682521</v>
      </c>
      <c r="K310" s="155">
        <f>IFERROR(AVERAGE(R310,W310,AB310,AG310,AL310,AQ310,AV310),"")</f>
        <v>112.36893147460307</v>
      </c>
      <c r="L310" s="449"/>
      <c r="M310" s="154">
        <f t="shared" si="320"/>
        <v>3</v>
      </c>
      <c r="N310" s="433"/>
      <c r="O310" s="433"/>
      <c r="P310" s="95">
        <v>17</v>
      </c>
      <c r="Q310" s="178">
        <v>1905.4736842105267</v>
      </c>
      <c r="R310" s="178">
        <f t="shared" si="321"/>
        <v>112.08668730650157</v>
      </c>
      <c r="S310" s="95">
        <f t="shared" si="322"/>
        <v>2</v>
      </c>
      <c r="T310" s="436"/>
      <c r="U310" s="95">
        <v>17</v>
      </c>
      <c r="V310" s="178">
        <v>1910.6250000000007</v>
      </c>
      <c r="W310" s="178">
        <f t="shared" si="323"/>
        <v>112.38970588235298</v>
      </c>
      <c r="X310" s="95">
        <f t="shared" si="324"/>
        <v>3</v>
      </c>
      <c r="Y310" s="436"/>
      <c r="Z310" s="95">
        <v>17</v>
      </c>
      <c r="AA310" s="178">
        <v>1915.0588235294113</v>
      </c>
      <c r="AB310" s="178">
        <f t="shared" si="325"/>
        <v>112.65051903114184</v>
      </c>
      <c r="AC310" s="95">
        <f t="shared" si="326"/>
        <v>2</v>
      </c>
      <c r="AD310" s="436"/>
      <c r="AE310" s="95">
        <v>17</v>
      </c>
      <c r="AF310" s="178">
        <v>1918.1538461538457</v>
      </c>
      <c r="AG310" s="178">
        <f t="shared" si="327"/>
        <v>112.83257918552033</v>
      </c>
      <c r="AH310" s="95">
        <f t="shared" si="328"/>
        <v>3</v>
      </c>
      <c r="AI310" s="436"/>
      <c r="AJ310" s="95">
        <v>17</v>
      </c>
      <c r="AK310" s="178">
        <v>1901.0958904109593</v>
      </c>
      <c r="AL310" s="178">
        <f t="shared" si="329"/>
        <v>111.82917002417408</v>
      </c>
      <c r="AM310" s="95">
        <f t="shared" si="330"/>
        <v>3</v>
      </c>
      <c r="AN310" s="436"/>
      <c r="AO310" s="95">
        <v>17</v>
      </c>
      <c r="AP310" s="178">
        <v>1909.677419354839</v>
      </c>
      <c r="AQ310" s="178">
        <f t="shared" si="331"/>
        <v>112.3339658444023</v>
      </c>
      <c r="AR310" s="95">
        <f t="shared" si="332"/>
        <v>2</v>
      </c>
      <c r="AS310" s="436"/>
      <c r="AT310" s="95">
        <v>17</v>
      </c>
      <c r="AU310" s="178">
        <v>1911.8181818181818</v>
      </c>
      <c r="AV310" s="178">
        <f t="shared" si="333"/>
        <v>112.45989304812834</v>
      </c>
      <c r="AW310" s="95">
        <f t="shared" si="334"/>
        <v>3</v>
      </c>
      <c r="AX310" s="436"/>
    </row>
    <row r="311" spans="2:50" hidden="1">
      <c r="B311" s="435"/>
      <c r="C311" s="95">
        <f t="shared" si="319"/>
        <v>5</v>
      </c>
      <c r="D311" s="95" t="s">
        <v>427</v>
      </c>
      <c r="E311" s="95">
        <v>8</v>
      </c>
      <c r="F311" s="95">
        <v>1500</v>
      </c>
      <c r="G311" s="178">
        <f t="shared" si="315"/>
        <v>187.5</v>
      </c>
      <c r="H311" s="458"/>
      <c r="I311" s="154">
        <f t="shared" ref="I311:I321" si="335">IFERROR(AVERAGE(P311,U311,Z311,AE311,AJ311,AO311,AT311),"")</f>
        <v>8</v>
      </c>
      <c r="J311" s="154">
        <f t="shared" ref="J311:J321" si="336">IFERROR(AVERAGE(Q311,V311,AA311,AF311,AK311,AP311,AU311),"")</f>
        <v>1431.8642406729539</v>
      </c>
      <c r="K311" s="155">
        <f t="shared" ref="K311:K321" si="337">IFERROR(AVERAGE(R311,W311,AB311,AG311,AL311,AQ311,AV311),"")</f>
        <v>178.98303008411924</v>
      </c>
      <c r="L311" s="449"/>
      <c r="M311" s="154">
        <f t="shared" si="320"/>
        <v>1</v>
      </c>
      <c r="N311" s="433"/>
      <c r="O311" s="433"/>
      <c r="P311" s="95">
        <v>8</v>
      </c>
      <c r="Q311" s="178">
        <v>1432.191780821918</v>
      </c>
      <c r="R311" s="178">
        <f t="shared" si="321"/>
        <v>179.02397260273975</v>
      </c>
      <c r="S311" s="95">
        <f t="shared" si="322"/>
        <v>1</v>
      </c>
      <c r="T311" s="436"/>
      <c r="U311" s="95">
        <v>8</v>
      </c>
      <c r="V311" s="178">
        <v>1429.0140845070421</v>
      </c>
      <c r="W311" s="178">
        <f t="shared" si="323"/>
        <v>178.62676056338026</v>
      </c>
      <c r="X311" s="95">
        <f t="shared" si="324"/>
        <v>1</v>
      </c>
      <c r="Y311" s="436"/>
      <c r="Z311" s="95">
        <v>8</v>
      </c>
      <c r="AA311" s="178">
        <v>1426.0800000000002</v>
      </c>
      <c r="AB311" s="178">
        <f t="shared" si="325"/>
        <v>178.26000000000002</v>
      </c>
      <c r="AC311" s="95">
        <f t="shared" si="326"/>
        <v>1</v>
      </c>
      <c r="AD311" s="436"/>
      <c r="AE311" s="95">
        <v>8</v>
      </c>
      <c r="AF311" s="178">
        <v>1430.0000000000005</v>
      </c>
      <c r="AG311" s="178">
        <f t="shared" si="327"/>
        <v>178.75000000000006</v>
      </c>
      <c r="AH311" s="95">
        <f t="shared" si="328"/>
        <v>1</v>
      </c>
      <c r="AI311" s="436"/>
      <c r="AJ311" s="95">
        <v>8</v>
      </c>
      <c r="AK311" s="178">
        <v>1441.0256410256407</v>
      </c>
      <c r="AL311" s="178">
        <f t="shared" si="329"/>
        <v>180.12820512820508</v>
      </c>
      <c r="AM311" s="95">
        <f t="shared" si="330"/>
        <v>1</v>
      </c>
      <c r="AN311" s="436"/>
      <c r="AO311" s="95">
        <v>8</v>
      </c>
      <c r="AP311" s="178">
        <v>1433.8686131386855</v>
      </c>
      <c r="AQ311" s="178">
        <f t="shared" si="331"/>
        <v>179.23357664233569</v>
      </c>
      <c r="AR311" s="95">
        <f t="shared" si="332"/>
        <v>1</v>
      </c>
      <c r="AS311" s="436"/>
      <c r="AT311" s="95">
        <v>8</v>
      </c>
      <c r="AU311" s="178">
        <v>1430.8695652173908</v>
      </c>
      <c r="AV311" s="178">
        <f t="shared" si="333"/>
        <v>178.85869565217385</v>
      </c>
      <c r="AW311" s="95">
        <f t="shared" si="334"/>
        <v>1</v>
      </c>
      <c r="AX311" s="436"/>
    </row>
    <row r="312" spans="2:50" hidden="1">
      <c r="B312" s="435"/>
      <c r="C312" s="95">
        <f t="shared" si="319"/>
        <v>6</v>
      </c>
      <c r="D312" s="95" t="s">
        <v>673</v>
      </c>
      <c r="E312" s="95">
        <v>20</v>
      </c>
      <c r="F312" s="95">
        <v>1500</v>
      </c>
      <c r="G312" s="178">
        <f t="shared" si="315"/>
        <v>75</v>
      </c>
      <c r="H312" s="458"/>
      <c r="I312" s="154">
        <f t="shared" si="335"/>
        <v>20</v>
      </c>
      <c r="J312" s="154">
        <f t="shared" si="336"/>
        <v>1432.648955983695</v>
      </c>
      <c r="K312" s="155">
        <f t="shared" si="337"/>
        <v>71.632447799184746</v>
      </c>
      <c r="L312" s="449"/>
      <c r="M312" s="154">
        <f t="shared" si="320"/>
        <v>6</v>
      </c>
      <c r="N312" s="433"/>
      <c r="O312" s="433"/>
      <c r="P312" s="95">
        <v>20</v>
      </c>
      <c r="Q312" s="178">
        <v>1445.1851851851854</v>
      </c>
      <c r="R312" s="178">
        <f t="shared" si="321"/>
        <v>72.259259259259267</v>
      </c>
      <c r="S312" s="95">
        <f t="shared" si="322"/>
        <v>6</v>
      </c>
      <c r="T312" s="436"/>
      <c r="U312" s="95">
        <v>20</v>
      </c>
      <c r="V312" s="178">
        <v>1426.588235294118</v>
      </c>
      <c r="W312" s="178">
        <f t="shared" si="323"/>
        <v>71.329411764705895</v>
      </c>
      <c r="X312" s="95">
        <f t="shared" si="324"/>
        <v>6</v>
      </c>
      <c r="Y312" s="436"/>
      <c r="Z312" s="95">
        <v>20</v>
      </c>
      <c r="AA312" s="178">
        <v>1439.9999999999998</v>
      </c>
      <c r="AB312" s="178">
        <f t="shared" si="325"/>
        <v>71.999999999999986</v>
      </c>
      <c r="AC312" s="95">
        <f t="shared" si="326"/>
        <v>6</v>
      </c>
      <c r="AD312" s="436"/>
      <c r="AE312" s="95">
        <v>20</v>
      </c>
      <c r="AF312" s="178">
        <v>1426.7796610169494</v>
      </c>
      <c r="AG312" s="178">
        <f t="shared" si="327"/>
        <v>71.338983050847474</v>
      </c>
      <c r="AH312" s="95">
        <f t="shared" si="328"/>
        <v>6</v>
      </c>
      <c r="AI312" s="436"/>
      <c r="AJ312" s="95">
        <v>20</v>
      </c>
      <c r="AK312" s="178">
        <v>1428.1818181818187</v>
      </c>
      <c r="AL312" s="178">
        <f t="shared" si="329"/>
        <v>71.409090909090935</v>
      </c>
      <c r="AM312" s="95">
        <f t="shared" si="330"/>
        <v>6</v>
      </c>
      <c r="AN312" s="436"/>
      <c r="AO312" s="95">
        <v>20</v>
      </c>
      <c r="AP312" s="178">
        <v>1432.2077922077922</v>
      </c>
      <c r="AQ312" s="178">
        <f t="shared" si="331"/>
        <v>71.610389610389603</v>
      </c>
      <c r="AR312" s="95">
        <f t="shared" si="332"/>
        <v>6</v>
      </c>
      <c r="AS312" s="436"/>
      <c r="AT312" s="95">
        <v>20</v>
      </c>
      <c r="AU312" s="178">
        <v>1429.5999999999997</v>
      </c>
      <c r="AV312" s="178">
        <f t="shared" si="333"/>
        <v>71.47999999999999</v>
      </c>
      <c r="AW312" s="95">
        <f t="shared" si="334"/>
        <v>6</v>
      </c>
      <c r="AX312" s="436"/>
    </row>
    <row r="313" spans="2:50" hidden="1">
      <c r="B313" s="435"/>
      <c r="C313" s="95">
        <f t="shared" si="319"/>
        <v>7</v>
      </c>
      <c r="D313" s="95"/>
      <c r="E313" s="95"/>
      <c r="F313" s="95"/>
      <c r="G313" s="95"/>
      <c r="H313" s="458"/>
      <c r="I313" s="154" t="str">
        <f t="shared" si="335"/>
        <v/>
      </c>
      <c r="J313" s="154" t="str">
        <f t="shared" si="336"/>
        <v/>
      </c>
      <c r="K313" s="155" t="str">
        <f t="shared" si="337"/>
        <v/>
      </c>
      <c r="L313" s="449"/>
      <c r="M313" s="154" t="str">
        <f t="shared" si="320"/>
        <v/>
      </c>
      <c r="N313" s="433"/>
      <c r="O313" s="433"/>
      <c r="P313" s="95"/>
      <c r="Q313" s="178"/>
      <c r="R313" s="178" t="str">
        <f t="shared" si="321"/>
        <v/>
      </c>
      <c r="S313" s="95" t="str">
        <f t="shared" si="322"/>
        <v/>
      </c>
      <c r="T313" s="436"/>
      <c r="U313" s="95"/>
      <c r="V313" s="178"/>
      <c r="W313" s="178" t="str">
        <f t="shared" si="323"/>
        <v/>
      </c>
      <c r="X313" s="95" t="str">
        <f t="shared" si="324"/>
        <v/>
      </c>
      <c r="Y313" s="436"/>
      <c r="Z313" s="95"/>
      <c r="AA313" s="178"/>
      <c r="AB313" s="178" t="str">
        <f t="shared" si="325"/>
        <v/>
      </c>
      <c r="AC313" s="95" t="str">
        <f t="shared" si="326"/>
        <v/>
      </c>
      <c r="AD313" s="436"/>
      <c r="AE313" s="95"/>
      <c r="AF313" s="178"/>
      <c r="AG313" s="178" t="str">
        <f t="shared" si="327"/>
        <v/>
      </c>
      <c r="AH313" s="95" t="str">
        <f t="shared" si="328"/>
        <v/>
      </c>
      <c r="AI313" s="436"/>
      <c r="AJ313" s="95"/>
      <c r="AK313" s="178"/>
      <c r="AL313" s="178" t="str">
        <f t="shared" si="329"/>
        <v/>
      </c>
      <c r="AM313" s="95" t="str">
        <f t="shared" si="330"/>
        <v/>
      </c>
      <c r="AN313" s="436"/>
      <c r="AO313" s="95"/>
      <c r="AP313" s="178"/>
      <c r="AQ313" s="178" t="str">
        <f t="shared" si="331"/>
        <v/>
      </c>
      <c r="AR313" s="95" t="str">
        <f t="shared" si="332"/>
        <v/>
      </c>
      <c r="AS313" s="436"/>
      <c r="AT313" s="95"/>
      <c r="AU313" s="178"/>
      <c r="AV313" s="178" t="str">
        <f t="shared" si="333"/>
        <v/>
      </c>
      <c r="AW313" s="95" t="str">
        <f t="shared" si="334"/>
        <v/>
      </c>
      <c r="AX313" s="436"/>
    </row>
    <row r="314" spans="2:50" hidden="1">
      <c r="B314" s="435"/>
      <c r="C314" s="95">
        <f t="shared" si="319"/>
        <v>8</v>
      </c>
      <c r="D314" s="95"/>
      <c r="E314" s="95"/>
      <c r="F314" s="95"/>
      <c r="G314" s="95"/>
      <c r="H314" s="458"/>
      <c r="I314" s="154" t="str">
        <f t="shared" si="335"/>
        <v/>
      </c>
      <c r="J314" s="154" t="str">
        <f t="shared" si="336"/>
        <v/>
      </c>
      <c r="K314" s="155" t="str">
        <f t="shared" si="337"/>
        <v/>
      </c>
      <c r="L314" s="449"/>
      <c r="M314" s="154" t="str">
        <f t="shared" si="320"/>
        <v/>
      </c>
      <c r="N314" s="433"/>
      <c r="O314" s="433"/>
      <c r="P314" s="95"/>
      <c r="Q314" s="178"/>
      <c r="R314" s="178" t="str">
        <f t="shared" si="321"/>
        <v/>
      </c>
      <c r="S314" s="95" t="str">
        <f t="shared" si="322"/>
        <v/>
      </c>
      <c r="T314" s="436"/>
      <c r="U314" s="95"/>
      <c r="V314" s="178"/>
      <c r="W314" s="178" t="str">
        <f t="shared" si="323"/>
        <v/>
      </c>
      <c r="X314" s="95" t="str">
        <f t="shared" si="324"/>
        <v/>
      </c>
      <c r="Y314" s="436"/>
      <c r="Z314" s="95"/>
      <c r="AA314" s="178"/>
      <c r="AB314" s="178" t="str">
        <f t="shared" si="325"/>
        <v/>
      </c>
      <c r="AC314" s="95" t="str">
        <f t="shared" si="326"/>
        <v/>
      </c>
      <c r="AD314" s="436"/>
      <c r="AE314" s="95"/>
      <c r="AF314" s="178"/>
      <c r="AG314" s="178" t="str">
        <f t="shared" si="327"/>
        <v/>
      </c>
      <c r="AH314" s="95" t="str">
        <f t="shared" si="328"/>
        <v/>
      </c>
      <c r="AI314" s="436"/>
      <c r="AJ314" s="95"/>
      <c r="AK314" s="178"/>
      <c r="AL314" s="178" t="str">
        <f t="shared" si="329"/>
        <v/>
      </c>
      <c r="AM314" s="95" t="str">
        <f t="shared" si="330"/>
        <v/>
      </c>
      <c r="AN314" s="436"/>
      <c r="AO314" s="95"/>
      <c r="AP314" s="178"/>
      <c r="AQ314" s="178" t="str">
        <f t="shared" si="331"/>
        <v/>
      </c>
      <c r="AR314" s="95" t="str">
        <f t="shared" si="332"/>
        <v/>
      </c>
      <c r="AS314" s="436"/>
      <c r="AT314" s="95"/>
      <c r="AU314" s="178"/>
      <c r="AV314" s="178" t="str">
        <f t="shared" si="333"/>
        <v/>
      </c>
      <c r="AW314" s="95" t="str">
        <f t="shared" si="334"/>
        <v/>
      </c>
      <c r="AX314" s="436"/>
    </row>
    <row r="315" spans="2:50" hidden="1">
      <c r="B315" s="435"/>
      <c r="C315" s="95">
        <f t="shared" si="319"/>
        <v>9</v>
      </c>
      <c r="D315" s="95"/>
      <c r="E315" s="95"/>
      <c r="F315" s="95"/>
      <c r="G315" s="95"/>
      <c r="H315" s="458"/>
      <c r="I315" s="154" t="str">
        <f t="shared" si="335"/>
        <v/>
      </c>
      <c r="J315" s="154" t="str">
        <f t="shared" si="336"/>
        <v/>
      </c>
      <c r="K315" s="155" t="str">
        <f t="shared" si="337"/>
        <v/>
      </c>
      <c r="L315" s="449"/>
      <c r="M315" s="154" t="str">
        <f t="shared" si="320"/>
        <v/>
      </c>
      <c r="N315" s="433"/>
      <c r="O315" s="433"/>
      <c r="P315" s="95"/>
      <c r="Q315" s="178"/>
      <c r="R315" s="178" t="str">
        <f t="shared" si="321"/>
        <v/>
      </c>
      <c r="S315" s="95" t="str">
        <f t="shared" si="322"/>
        <v/>
      </c>
      <c r="T315" s="436"/>
      <c r="U315" s="95"/>
      <c r="V315" s="178"/>
      <c r="W315" s="178" t="str">
        <f t="shared" si="323"/>
        <v/>
      </c>
      <c r="X315" s="95" t="str">
        <f t="shared" si="324"/>
        <v/>
      </c>
      <c r="Y315" s="436"/>
      <c r="Z315" s="95"/>
      <c r="AA315" s="178"/>
      <c r="AB315" s="178" t="str">
        <f t="shared" si="325"/>
        <v/>
      </c>
      <c r="AC315" s="95" t="str">
        <f t="shared" si="326"/>
        <v/>
      </c>
      <c r="AD315" s="436"/>
      <c r="AE315" s="95"/>
      <c r="AF315" s="178"/>
      <c r="AG315" s="178" t="str">
        <f t="shared" si="327"/>
        <v/>
      </c>
      <c r="AH315" s="95" t="str">
        <f t="shared" si="328"/>
        <v/>
      </c>
      <c r="AI315" s="436"/>
      <c r="AJ315" s="95"/>
      <c r="AK315" s="178"/>
      <c r="AL315" s="178" t="str">
        <f t="shared" si="329"/>
        <v/>
      </c>
      <c r="AM315" s="95" t="str">
        <f t="shared" si="330"/>
        <v/>
      </c>
      <c r="AN315" s="436"/>
      <c r="AO315" s="95"/>
      <c r="AP315" s="178"/>
      <c r="AQ315" s="178" t="str">
        <f t="shared" si="331"/>
        <v/>
      </c>
      <c r="AR315" s="95" t="str">
        <f t="shared" si="332"/>
        <v/>
      </c>
      <c r="AS315" s="436"/>
      <c r="AT315" s="95"/>
      <c r="AU315" s="178"/>
      <c r="AV315" s="178" t="str">
        <f t="shared" si="333"/>
        <v/>
      </c>
      <c r="AW315" s="95" t="str">
        <f t="shared" si="334"/>
        <v/>
      </c>
      <c r="AX315" s="436"/>
    </row>
    <row r="316" spans="2:50" hidden="1">
      <c r="B316" s="435"/>
      <c r="C316" s="95">
        <f t="shared" si="319"/>
        <v>10</v>
      </c>
      <c r="D316" s="95"/>
      <c r="E316" s="95"/>
      <c r="F316" s="95"/>
      <c r="G316" s="95"/>
      <c r="H316" s="458"/>
      <c r="I316" s="154" t="str">
        <f t="shared" si="335"/>
        <v/>
      </c>
      <c r="J316" s="154" t="str">
        <f t="shared" si="336"/>
        <v/>
      </c>
      <c r="K316" s="155" t="str">
        <f t="shared" si="337"/>
        <v/>
      </c>
      <c r="L316" s="449"/>
      <c r="M316" s="154" t="str">
        <f t="shared" si="320"/>
        <v/>
      </c>
      <c r="N316" s="433"/>
      <c r="O316" s="433"/>
      <c r="P316" s="95"/>
      <c r="Q316" s="178"/>
      <c r="R316" s="178" t="str">
        <f t="shared" si="321"/>
        <v/>
      </c>
      <c r="S316" s="95" t="str">
        <f t="shared" si="322"/>
        <v/>
      </c>
      <c r="T316" s="436"/>
      <c r="U316" s="95"/>
      <c r="V316" s="178"/>
      <c r="W316" s="178" t="str">
        <f t="shared" si="323"/>
        <v/>
      </c>
      <c r="X316" s="95" t="str">
        <f t="shared" si="324"/>
        <v/>
      </c>
      <c r="Y316" s="436"/>
      <c r="Z316" s="95"/>
      <c r="AA316" s="178"/>
      <c r="AB316" s="178" t="str">
        <f t="shared" si="325"/>
        <v/>
      </c>
      <c r="AC316" s="95" t="str">
        <f t="shared" si="326"/>
        <v/>
      </c>
      <c r="AD316" s="436"/>
      <c r="AE316" s="95"/>
      <c r="AF316" s="178"/>
      <c r="AG316" s="178" t="str">
        <f t="shared" si="327"/>
        <v/>
      </c>
      <c r="AH316" s="95" t="str">
        <f t="shared" si="328"/>
        <v/>
      </c>
      <c r="AI316" s="436"/>
      <c r="AJ316" s="95"/>
      <c r="AK316" s="178"/>
      <c r="AL316" s="178" t="str">
        <f t="shared" si="329"/>
        <v/>
      </c>
      <c r="AM316" s="95" t="str">
        <f t="shared" si="330"/>
        <v/>
      </c>
      <c r="AN316" s="436"/>
      <c r="AO316" s="95"/>
      <c r="AP316" s="178"/>
      <c r="AQ316" s="178" t="str">
        <f t="shared" si="331"/>
        <v/>
      </c>
      <c r="AR316" s="95" t="str">
        <f t="shared" si="332"/>
        <v/>
      </c>
      <c r="AS316" s="436"/>
      <c r="AT316" s="95"/>
      <c r="AU316" s="178"/>
      <c r="AV316" s="178" t="str">
        <f t="shared" si="333"/>
        <v/>
      </c>
      <c r="AW316" s="95" t="str">
        <f t="shared" si="334"/>
        <v/>
      </c>
      <c r="AX316" s="436"/>
    </row>
    <row r="317" spans="2:50" hidden="1">
      <c r="B317" s="435"/>
      <c r="C317" s="95">
        <f t="shared" si="319"/>
        <v>11</v>
      </c>
      <c r="D317" s="95"/>
      <c r="E317" s="95"/>
      <c r="F317" s="95"/>
      <c r="G317" s="95"/>
      <c r="H317" s="458"/>
      <c r="I317" s="154" t="str">
        <f t="shared" si="335"/>
        <v/>
      </c>
      <c r="J317" s="154" t="str">
        <f t="shared" si="336"/>
        <v/>
      </c>
      <c r="K317" s="155" t="str">
        <f t="shared" si="337"/>
        <v/>
      </c>
      <c r="L317" s="449"/>
      <c r="M317" s="154" t="str">
        <f t="shared" si="320"/>
        <v/>
      </c>
      <c r="N317" s="433"/>
      <c r="O317" s="433"/>
      <c r="P317" s="95"/>
      <c r="Q317" s="178"/>
      <c r="R317" s="178" t="str">
        <f t="shared" si="321"/>
        <v/>
      </c>
      <c r="S317" s="95" t="str">
        <f t="shared" si="322"/>
        <v/>
      </c>
      <c r="T317" s="436"/>
      <c r="U317" s="95"/>
      <c r="V317" s="178"/>
      <c r="W317" s="178" t="str">
        <f t="shared" si="323"/>
        <v/>
      </c>
      <c r="X317" s="95" t="str">
        <f t="shared" si="324"/>
        <v/>
      </c>
      <c r="Y317" s="436"/>
      <c r="Z317" s="95"/>
      <c r="AA317" s="178"/>
      <c r="AB317" s="178" t="str">
        <f t="shared" si="325"/>
        <v/>
      </c>
      <c r="AC317" s="95" t="str">
        <f t="shared" si="326"/>
        <v/>
      </c>
      <c r="AD317" s="436"/>
      <c r="AE317" s="95"/>
      <c r="AF317" s="178"/>
      <c r="AG317" s="178" t="str">
        <f t="shared" si="327"/>
        <v/>
      </c>
      <c r="AH317" s="95" t="str">
        <f t="shared" si="328"/>
        <v/>
      </c>
      <c r="AI317" s="436"/>
      <c r="AJ317" s="95"/>
      <c r="AK317" s="178"/>
      <c r="AL317" s="178" t="str">
        <f t="shared" si="329"/>
        <v/>
      </c>
      <c r="AM317" s="95" t="str">
        <f t="shared" si="330"/>
        <v/>
      </c>
      <c r="AN317" s="436"/>
      <c r="AO317" s="95"/>
      <c r="AP317" s="178"/>
      <c r="AQ317" s="178" t="str">
        <f t="shared" si="331"/>
        <v/>
      </c>
      <c r="AR317" s="95" t="str">
        <f t="shared" si="332"/>
        <v/>
      </c>
      <c r="AS317" s="436"/>
      <c r="AT317" s="95"/>
      <c r="AU317" s="178"/>
      <c r="AV317" s="178" t="str">
        <f t="shared" si="333"/>
        <v/>
      </c>
      <c r="AW317" s="95" t="str">
        <f t="shared" si="334"/>
        <v/>
      </c>
      <c r="AX317" s="436"/>
    </row>
    <row r="318" spans="2:50" hidden="1">
      <c r="B318" s="435"/>
      <c r="C318" s="95">
        <f t="shared" si="319"/>
        <v>12</v>
      </c>
      <c r="D318" s="95"/>
      <c r="E318" s="95"/>
      <c r="F318" s="95"/>
      <c r="G318" s="95"/>
      <c r="H318" s="458"/>
      <c r="I318" s="154" t="str">
        <f t="shared" si="335"/>
        <v/>
      </c>
      <c r="J318" s="154" t="str">
        <f t="shared" si="336"/>
        <v/>
      </c>
      <c r="K318" s="155" t="str">
        <f t="shared" si="337"/>
        <v/>
      </c>
      <c r="L318" s="449"/>
      <c r="M318" s="154" t="str">
        <f t="shared" si="320"/>
        <v/>
      </c>
      <c r="N318" s="433"/>
      <c r="O318" s="433"/>
      <c r="P318" s="95"/>
      <c r="Q318" s="178"/>
      <c r="R318" s="178" t="str">
        <f t="shared" si="321"/>
        <v/>
      </c>
      <c r="S318" s="95" t="str">
        <f t="shared" si="322"/>
        <v/>
      </c>
      <c r="T318" s="436"/>
      <c r="U318" s="95"/>
      <c r="V318" s="178"/>
      <c r="W318" s="178" t="str">
        <f t="shared" si="323"/>
        <v/>
      </c>
      <c r="X318" s="95" t="str">
        <f t="shared" si="324"/>
        <v/>
      </c>
      <c r="Y318" s="436"/>
      <c r="Z318" s="95"/>
      <c r="AA318" s="178"/>
      <c r="AB318" s="178" t="str">
        <f t="shared" si="325"/>
        <v/>
      </c>
      <c r="AC318" s="95" t="str">
        <f t="shared" si="326"/>
        <v/>
      </c>
      <c r="AD318" s="436"/>
      <c r="AE318" s="95"/>
      <c r="AF318" s="178"/>
      <c r="AG318" s="178" t="str">
        <f t="shared" si="327"/>
        <v/>
      </c>
      <c r="AH318" s="95" t="str">
        <f t="shared" si="328"/>
        <v/>
      </c>
      <c r="AI318" s="436"/>
      <c r="AJ318" s="95"/>
      <c r="AK318" s="178"/>
      <c r="AL318" s="178" t="str">
        <f t="shared" si="329"/>
        <v/>
      </c>
      <c r="AM318" s="95" t="str">
        <f t="shared" si="330"/>
        <v/>
      </c>
      <c r="AN318" s="436"/>
      <c r="AO318" s="95"/>
      <c r="AP318" s="178"/>
      <c r="AQ318" s="178" t="str">
        <f t="shared" si="331"/>
        <v/>
      </c>
      <c r="AR318" s="95" t="str">
        <f t="shared" si="332"/>
        <v/>
      </c>
      <c r="AS318" s="436"/>
      <c r="AT318" s="95"/>
      <c r="AU318" s="178"/>
      <c r="AV318" s="178" t="str">
        <f t="shared" si="333"/>
        <v/>
      </c>
      <c r="AW318" s="95" t="str">
        <f t="shared" si="334"/>
        <v/>
      </c>
      <c r="AX318" s="436"/>
    </row>
    <row r="319" spans="2:50" hidden="1">
      <c r="B319" s="435"/>
      <c r="C319" s="95">
        <f t="shared" si="319"/>
        <v>13</v>
      </c>
      <c r="D319" s="95"/>
      <c r="E319" s="95"/>
      <c r="F319" s="95"/>
      <c r="G319" s="95"/>
      <c r="H319" s="458"/>
      <c r="I319" s="154" t="str">
        <f t="shared" si="335"/>
        <v/>
      </c>
      <c r="J319" s="154" t="str">
        <f t="shared" si="336"/>
        <v/>
      </c>
      <c r="K319" s="155" t="str">
        <f t="shared" si="337"/>
        <v/>
      </c>
      <c r="L319" s="449"/>
      <c r="M319" s="154" t="str">
        <f t="shared" si="320"/>
        <v/>
      </c>
      <c r="N319" s="433"/>
      <c r="O319" s="433"/>
      <c r="P319" s="95"/>
      <c r="Q319" s="178"/>
      <c r="R319" s="178" t="str">
        <f t="shared" si="321"/>
        <v/>
      </c>
      <c r="S319" s="95" t="str">
        <f t="shared" si="322"/>
        <v/>
      </c>
      <c r="T319" s="436"/>
      <c r="U319" s="95"/>
      <c r="V319" s="178"/>
      <c r="W319" s="178" t="str">
        <f t="shared" si="323"/>
        <v/>
      </c>
      <c r="X319" s="95" t="str">
        <f t="shared" si="324"/>
        <v/>
      </c>
      <c r="Y319" s="436"/>
      <c r="Z319" s="95"/>
      <c r="AA319" s="178"/>
      <c r="AB319" s="178" t="str">
        <f t="shared" si="325"/>
        <v/>
      </c>
      <c r="AC319" s="95" t="str">
        <f t="shared" si="326"/>
        <v/>
      </c>
      <c r="AD319" s="436"/>
      <c r="AE319" s="95"/>
      <c r="AF319" s="178"/>
      <c r="AG319" s="178" t="str">
        <f t="shared" si="327"/>
        <v/>
      </c>
      <c r="AH319" s="95" t="str">
        <f t="shared" si="328"/>
        <v/>
      </c>
      <c r="AI319" s="436"/>
      <c r="AJ319" s="95"/>
      <c r="AK319" s="178"/>
      <c r="AL319" s="178" t="str">
        <f t="shared" si="329"/>
        <v/>
      </c>
      <c r="AM319" s="95" t="str">
        <f t="shared" si="330"/>
        <v/>
      </c>
      <c r="AN319" s="436"/>
      <c r="AO319" s="95"/>
      <c r="AP319" s="178"/>
      <c r="AQ319" s="178" t="str">
        <f t="shared" si="331"/>
        <v/>
      </c>
      <c r="AR319" s="95" t="str">
        <f t="shared" si="332"/>
        <v/>
      </c>
      <c r="AS319" s="436"/>
      <c r="AT319" s="95"/>
      <c r="AU319" s="178"/>
      <c r="AV319" s="178" t="str">
        <f t="shared" si="333"/>
        <v/>
      </c>
      <c r="AW319" s="95" t="str">
        <f t="shared" si="334"/>
        <v/>
      </c>
      <c r="AX319" s="436"/>
    </row>
    <row r="320" spans="2:50" hidden="1">
      <c r="B320" s="435"/>
      <c r="C320" s="95">
        <f t="shared" si="319"/>
        <v>14</v>
      </c>
      <c r="D320" s="95"/>
      <c r="E320" s="95"/>
      <c r="F320" s="95"/>
      <c r="G320" s="95"/>
      <c r="H320" s="458"/>
      <c r="I320" s="154" t="str">
        <f t="shared" si="335"/>
        <v/>
      </c>
      <c r="J320" s="154" t="str">
        <f t="shared" si="336"/>
        <v/>
      </c>
      <c r="K320" s="155" t="str">
        <f t="shared" si="337"/>
        <v/>
      </c>
      <c r="L320" s="449"/>
      <c r="M320" s="154" t="str">
        <f t="shared" si="320"/>
        <v/>
      </c>
      <c r="N320" s="433"/>
      <c r="O320" s="433"/>
      <c r="P320" s="95"/>
      <c r="Q320" s="178"/>
      <c r="R320" s="178" t="str">
        <f t="shared" si="321"/>
        <v/>
      </c>
      <c r="S320" s="95" t="str">
        <f t="shared" si="322"/>
        <v/>
      </c>
      <c r="T320" s="436"/>
      <c r="U320" s="95"/>
      <c r="V320" s="178"/>
      <c r="W320" s="178" t="str">
        <f t="shared" si="323"/>
        <v/>
      </c>
      <c r="X320" s="95" t="str">
        <f t="shared" si="324"/>
        <v/>
      </c>
      <c r="Y320" s="436"/>
      <c r="Z320" s="95"/>
      <c r="AA320" s="178"/>
      <c r="AB320" s="178" t="str">
        <f t="shared" si="325"/>
        <v/>
      </c>
      <c r="AC320" s="95" t="str">
        <f t="shared" si="326"/>
        <v/>
      </c>
      <c r="AD320" s="436"/>
      <c r="AE320" s="95"/>
      <c r="AF320" s="178"/>
      <c r="AG320" s="178" t="str">
        <f t="shared" si="327"/>
        <v/>
      </c>
      <c r="AH320" s="95" t="str">
        <f t="shared" si="328"/>
        <v/>
      </c>
      <c r="AI320" s="436"/>
      <c r="AJ320" s="95"/>
      <c r="AK320" s="178"/>
      <c r="AL320" s="178" t="str">
        <f t="shared" si="329"/>
        <v/>
      </c>
      <c r="AM320" s="95" t="str">
        <f t="shared" si="330"/>
        <v/>
      </c>
      <c r="AN320" s="436"/>
      <c r="AO320" s="95"/>
      <c r="AP320" s="178"/>
      <c r="AQ320" s="178" t="str">
        <f t="shared" si="331"/>
        <v/>
      </c>
      <c r="AR320" s="95" t="str">
        <f t="shared" si="332"/>
        <v/>
      </c>
      <c r="AS320" s="436"/>
      <c r="AT320" s="95"/>
      <c r="AU320" s="178"/>
      <c r="AV320" s="178" t="str">
        <f t="shared" si="333"/>
        <v/>
      </c>
      <c r="AW320" s="95" t="str">
        <f t="shared" si="334"/>
        <v/>
      </c>
      <c r="AX320" s="436"/>
    </row>
    <row r="321" spans="2:50" hidden="1">
      <c r="B321" s="435"/>
      <c r="C321" s="95">
        <f t="shared" si="319"/>
        <v>15</v>
      </c>
      <c r="D321" s="95"/>
      <c r="E321" s="95"/>
      <c r="F321" s="95"/>
      <c r="G321" s="95"/>
      <c r="H321" s="459"/>
      <c r="I321" s="154" t="str">
        <f t="shared" si="335"/>
        <v/>
      </c>
      <c r="J321" s="154" t="str">
        <f t="shared" si="336"/>
        <v/>
      </c>
      <c r="K321" s="155" t="str">
        <f t="shared" si="337"/>
        <v/>
      </c>
      <c r="L321" s="449"/>
      <c r="M321" s="154" t="str">
        <f t="shared" si="320"/>
        <v/>
      </c>
      <c r="N321" s="433"/>
      <c r="O321" s="433"/>
      <c r="P321" s="95"/>
      <c r="Q321" s="178"/>
      <c r="R321" s="178" t="str">
        <f t="shared" si="321"/>
        <v/>
      </c>
      <c r="S321" s="95" t="str">
        <f t="shared" si="322"/>
        <v/>
      </c>
      <c r="T321" s="436"/>
      <c r="U321" s="95"/>
      <c r="V321" s="178"/>
      <c r="W321" s="178" t="str">
        <f t="shared" si="323"/>
        <v/>
      </c>
      <c r="X321" s="95" t="str">
        <f t="shared" si="324"/>
        <v/>
      </c>
      <c r="Y321" s="436"/>
      <c r="Z321" s="95"/>
      <c r="AA321" s="178"/>
      <c r="AB321" s="178" t="str">
        <f t="shared" si="325"/>
        <v/>
      </c>
      <c r="AC321" s="95" t="str">
        <f t="shared" si="326"/>
        <v/>
      </c>
      <c r="AD321" s="436"/>
      <c r="AE321" s="95"/>
      <c r="AF321" s="178"/>
      <c r="AG321" s="178" t="str">
        <f t="shared" si="327"/>
        <v/>
      </c>
      <c r="AH321" s="95" t="str">
        <f t="shared" si="328"/>
        <v/>
      </c>
      <c r="AI321" s="436"/>
      <c r="AJ321" s="95"/>
      <c r="AK321" s="178"/>
      <c r="AL321" s="178" t="str">
        <f t="shared" si="329"/>
        <v/>
      </c>
      <c r="AM321" s="95" t="str">
        <f t="shared" si="330"/>
        <v/>
      </c>
      <c r="AN321" s="436"/>
      <c r="AO321" s="95"/>
      <c r="AP321" s="178"/>
      <c r="AQ321" s="178" t="str">
        <f t="shared" si="331"/>
        <v/>
      </c>
      <c r="AR321" s="95" t="str">
        <f t="shared" si="332"/>
        <v/>
      </c>
      <c r="AS321" s="436"/>
      <c r="AT321" s="95"/>
      <c r="AU321" s="178"/>
      <c r="AV321" s="178" t="str">
        <f t="shared" si="333"/>
        <v/>
      </c>
      <c r="AW321" s="95" t="str">
        <f t="shared" si="334"/>
        <v/>
      </c>
      <c r="AX321" s="436"/>
    </row>
    <row r="322" spans="2:50" ht="15.75" hidden="1">
      <c r="B322" s="443" t="s">
        <v>167</v>
      </c>
      <c r="C322" s="444"/>
      <c r="D322" s="444"/>
      <c r="E322" s="444"/>
      <c r="F322" s="444"/>
      <c r="G322" s="444"/>
      <c r="H322" s="444"/>
      <c r="I322" s="151"/>
      <c r="J322" s="151"/>
      <c r="K322" s="151"/>
      <c r="L322" s="151"/>
      <c r="M322" s="151"/>
      <c r="N322" s="433" t="s">
        <v>159</v>
      </c>
      <c r="O322" s="446" t="s">
        <v>106</v>
      </c>
      <c r="P322" s="448">
        <f>AT302+1</f>
        <v>45979</v>
      </c>
      <c r="Q322" s="435"/>
      <c r="R322" s="435"/>
      <c r="S322" s="435"/>
      <c r="T322" s="435"/>
      <c r="U322" s="448">
        <f>P322+1</f>
        <v>45980</v>
      </c>
      <c r="V322" s="435"/>
      <c r="W322" s="435"/>
      <c r="X322" s="435"/>
      <c r="Y322" s="435"/>
      <c r="Z322" s="448">
        <f>U322+1</f>
        <v>45981</v>
      </c>
      <c r="AA322" s="435"/>
      <c r="AB322" s="435"/>
      <c r="AC322" s="435"/>
      <c r="AD322" s="435"/>
      <c r="AE322" s="448">
        <f>Z322+1</f>
        <v>45982</v>
      </c>
      <c r="AF322" s="435"/>
      <c r="AG322" s="435"/>
      <c r="AH322" s="435"/>
      <c r="AI322" s="435"/>
      <c r="AJ322" s="448">
        <f>AE322+1</f>
        <v>45983</v>
      </c>
      <c r="AK322" s="435"/>
      <c r="AL322" s="435"/>
      <c r="AM322" s="435"/>
      <c r="AN322" s="435"/>
      <c r="AO322" s="448">
        <f>AJ322+1</f>
        <v>45984</v>
      </c>
      <c r="AP322" s="435"/>
      <c r="AQ322" s="435"/>
      <c r="AR322" s="435"/>
      <c r="AS322" s="435"/>
      <c r="AT322" s="448">
        <f>AO322+1</f>
        <v>45985</v>
      </c>
      <c r="AU322" s="435"/>
      <c r="AV322" s="435"/>
      <c r="AW322" s="435"/>
      <c r="AX322" s="435"/>
    </row>
    <row r="323" spans="2:50" ht="15.75" hidden="1">
      <c r="B323" s="445"/>
      <c r="C323" s="445"/>
      <c r="D323" s="445"/>
      <c r="E323" s="445"/>
      <c r="F323" s="445"/>
      <c r="G323" s="445"/>
      <c r="H323" s="445"/>
      <c r="I323" s="151"/>
      <c r="J323" s="151"/>
      <c r="K323" s="151"/>
      <c r="L323" s="151"/>
      <c r="M323" s="151"/>
      <c r="N323" s="433"/>
      <c r="O323" s="447"/>
      <c r="P323" s="448" t="s">
        <v>120</v>
      </c>
      <c r="Q323" s="435"/>
      <c r="R323" s="435"/>
      <c r="S323" s="435"/>
      <c r="T323" s="435"/>
      <c r="U323" s="448" t="s">
        <v>114</v>
      </c>
      <c r="V323" s="435"/>
      <c r="W323" s="435"/>
      <c r="X323" s="435"/>
      <c r="Y323" s="435"/>
      <c r="Z323" s="448" t="s">
        <v>115</v>
      </c>
      <c r="AA323" s="435"/>
      <c r="AB323" s="435"/>
      <c r="AC323" s="435"/>
      <c r="AD323" s="435"/>
      <c r="AE323" s="448" t="s">
        <v>116</v>
      </c>
      <c r="AF323" s="435"/>
      <c r="AG323" s="435"/>
      <c r="AH323" s="435"/>
      <c r="AI323" s="435"/>
      <c r="AJ323" s="448" t="s">
        <v>117</v>
      </c>
      <c r="AK323" s="435"/>
      <c r="AL323" s="435"/>
      <c r="AM323" s="435"/>
      <c r="AN323" s="435"/>
      <c r="AO323" s="448" t="s">
        <v>118</v>
      </c>
      <c r="AP323" s="435"/>
      <c r="AQ323" s="435"/>
      <c r="AR323" s="435"/>
      <c r="AS323" s="435"/>
      <c r="AT323" s="448" t="s">
        <v>119</v>
      </c>
      <c r="AU323" s="435"/>
      <c r="AV323" s="435"/>
      <c r="AW323" s="435"/>
      <c r="AX323" s="435"/>
    </row>
    <row r="324" spans="2:50" hidden="1">
      <c r="B324" s="433" t="s">
        <v>155</v>
      </c>
      <c r="C324" s="433" t="s">
        <v>147</v>
      </c>
      <c r="D324" s="433"/>
      <c r="E324" s="433" t="s">
        <v>149</v>
      </c>
      <c r="F324" s="433"/>
      <c r="G324" s="433"/>
      <c r="H324" s="440" t="s">
        <v>156</v>
      </c>
      <c r="I324" s="434" t="s">
        <v>225</v>
      </c>
      <c r="J324" s="434"/>
      <c r="K324" s="434"/>
      <c r="L324" s="434" t="s">
        <v>156</v>
      </c>
      <c r="M324" s="434" t="s">
        <v>168</v>
      </c>
      <c r="N324" s="433"/>
      <c r="O324" s="433" t="s">
        <v>158</v>
      </c>
      <c r="P324" s="430" t="s">
        <v>152</v>
      </c>
      <c r="Q324" s="431"/>
      <c r="R324" s="431"/>
      <c r="S324" s="432"/>
      <c r="T324" s="433" t="s">
        <v>156</v>
      </c>
      <c r="U324" s="430" t="s">
        <v>152</v>
      </c>
      <c r="V324" s="431"/>
      <c r="W324" s="431"/>
      <c r="X324" s="432"/>
      <c r="Y324" s="433" t="s">
        <v>156</v>
      </c>
      <c r="Z324" s="430" t="s">
        <v>152</v>
      </c>
      <c r="AA324" s="431"/>
      <c r="AB324" s="431"/>
      <c r="AC324" s="432"/>
      <c r="AD324" s="433" t="s">
        <v>156</v>
      </c>
      <c r="AE324" s="430" t="s">
        <v>152</v>
      </c>
      <c r="AF324" s="431"/>
      <c r="AG324" s="431"/>
      <c r="AH324" s="432"/>
      <c r="AI324" s="433" t="s">
        <v>156</v>
      </c>
      <c r="AJ324" s="430" t="s">
        <v>152</v>
      </c>
      <c r="AK324" s="431"/>
      <c r="AL324" s="431"/>
      <c r="AM324" s="432"/>
      <c r="AN324" s="433" t="s">
        <v>156</v>
      </c>
      <c r="AO324" s="430" t="s">
        <v>152</v>
      </c>
      <c r="AP324" s="431"/>
      <c r="AQ324" s="431"/>
      <c r="AR324" s="432"/>
      <c r="AS324" s="433" t="s">
        <v>156</v>
      </c>
      <c r="AT324" s="430" t="s">
        <v>152</v>
      </c>
      <c r="AU324" s="431"/>
      <c r="AV324" s="431"/>
      <c r="AW324" s="432"/>
      <c r="AX324" s="433" t="s">
        <v>156</v>
      </c>
    </row>
    <row r="325" spans="2:50" hidden="1">
      <c r="B325" s="433"/>
      <c r="C325" s="433"/>
      <c r="D325" s="433"/>
      <c r="E325" s="433" t="s">
        <v>148</v>
      </c>
      <c r="F325" s="433"/>
      <c r="G325" s="433"/>
      <c r="H325" s="441"/>
      <c r="I325" s="434" t="s">
        <v>148</v>
      </c>
      <c r="J325" s="434"/>
      <c r="K325" s="434"/>
      <c r="L325" s="434"/>
      <c r="M325" s="434"/>
      <c r="N325" s="433"/>
      <c r="O325" s="433"/>
      <c r="P325" s="430" t="s">
        <v>153</v>
      </c>
      <c r="Q325" s="431"/>
      <c r="R325" s="431"/>
      <c r="S325" s="432"/>
      <c r="T325" s="433"/>
      <c r="U325" s="430" t="s">
        <v>153</v>
      </c>
      <c r="V325" s="431"/>
      <c r="W325" s="431"/>
      <c r="X325" s="432"/>
      <c r="Y325" s="433"/>
      <c r="Z325" s="430" t="s">
        <v>153</v>
      </c>
      <c r="AA325" s="431"/>
      <c r="AB325" s="431"/>
      <c r="AC325" s="432"/>
      <c r="AD325" s="433"/>
      <c r="AE325" s="430" t="s">
        <v>153</v>
      </c>
      <c r="AF325" s="431"/>
      <c r="AG325" s="431"/>
      <c r="AH325" s="432"/>
      <c r="AI325" s="433"/>
      <c r="AJ325" s="430" t="s">
        <v>153</v>
      </c>
      <c r="AK325" s="431"/>
      <c r="AL325" s="431"/>
      <c r="AM325" s="432"/>
      <c r="AN325" s="433"/>
      <c r="AO325" s="430" t="s">
        <v>153</v>
      </c>
      <c r="AP325" s="431"/>
      <c r="AQ325" s="431"/>
      <c r="AR325" s="432"/>
      <c r="AS325" s="433"/>
      <c r="AT325" s="430" t="s">
        <v>153</v>
      </c>
      <c r="AU325" s="431"/>
      <c r="AV325" s="431"/>
      <c r="AW325" s="432"/>
      <c r="AX325" s="433"/>
    </row>
    <row r="326" spans="2:50" hidden="1">
      <c r="B326" s="433"/>
      <c r="C326" s="433"/>
      <c r="D326" s="433"/>
      <c r="E326" s="94" t="s">
        <v>150</v>
      </c>
      <c r="F326" s="94" t="s">
        <v>151</v>
      </c>
      <c r="G326" s="94" t="s">
        <v>154</v>
      </c>
      <c r="H326" s="442"/>
      <c r="I326" s="153" t="s">
        <v>150</v>
      </c>
      <c r="J326" s="153" t="s">
        <v>151</v>
      </c>
      <c r="K326" s="153" t="s">
        <v>154</v>
      </c>
      <c r="L326" s="434"/>
      <c r="M326" s="434"/>
      <c r="N326" s="433"/>
      <c r="O326" s="433"/>
      <c r="P326" s="94" t="s">
        <v>150</v>
      </c>
      <c r="Q326" s="94" t="s">
        <v>151</v>
      </c>
      <c r="R326" s="94" t="s">
        <v>154</v>
      </c>
      <c r="S326" s="94" t="s">
        <v>168</v>
      </c>
      <c r="T326" s="433"/>
      <c r="U326" s="94" t="s">
        <v>150</v>
      </c>
      <c r="V326" s="94" t="s">
        <v>151</v>
      </c>
      <c r="W326" s="94" t="s">
        <v>154</v>
      </c>
      <c r="X326" s="94" t="s">
        <v>168</v>
      </c>
      <c r="Y326" s="433"/>
      <c r="Z326" s="94" t="s">
        <v>150</v>
      </c>
      <c r="AA326" s="94" t="s">
        <v>151</v>
      </c>
      <c r="AB326" s="94" t="s">
        <v>154</v>
      </c>
      <c r="AC326" s="94" t="s">
        <v>168</v>
      </c>
      <c r="AD326" s="433"/>
      <c r="AE326" s="94" t="s">
        <v>150</v>
      </c>
      <c r="AF326" s="94" t="s">
        <v>151</v>
      </c>
      <c r="AG326" s="94" t="s">
        <v>154</v>
      </c>
      <c r="AH326" s="94" t="s">
        <v>168</v>
      </c>
      <c r="AI326" s="433"/>
      <c r="AJ326" s="94" t="s">
        <v>150</v>
      </c>
      <c r="AK326" s="94" t="s">
        <v>151</v>
      </c>
      <c r="AL326" s="94" t="s">
        <v>154</v>
      </c>
      <c r="AM326" s="94" t="s">
        <v>168</v>
      </c>
      <c r="AN326" s="433"/>
      <c r="AO326" s="94" t="s">
        <v>150</v>
      </c>
      <c r="AP326" s="94" t="s">
        <v>151</v>
      </c>
      <c r="AQ326" s="94" t="s">
        <v>154</v>
      </c>
      <c r="AR326" s="94" t="s">
        <v>168</v>
      </c>
      <c r="AS326" s="433"/>
      <c r="AT326" s="94" t="s">
        <v>150</v>
      </c>
      <c r="AU326" s="94" t="s">
        <v>151</v>
      </c>
      <c r="AV326" s="94" t="s">
        <v>154</v>
      </c>
      <c r="AW326" s="94" t="s">
        <v>168</v>
      </c>
      <c r="AX326" s="433"/>
    </row>
    <row r="327" spans="2:50" hidden="1">
      <c r="B327" s="435" t="s">
        <v>236</v>
      </c>
      <c r="C327" s="95">
        <f>C307</f>
        <v>1</v>
      </c>
      <c r="D327" s="95" t="s">
        <v>454</v>
      </c>
      <c r="E327" s="95">
        <v>19</v>
      </c>
      <c r="F327" s="95">
        <v>1500</v>
      </c>
      <c r="G327" s="178">
        <f t="shared" ref="G327:G332" si="338">F327/E327</f>
        <v>78.94736842105263</v>
      </c>
      <c r="H327" s="457">
        <f>AVERAGE(G327:G341)</f>
        <v>110.82946336429308</v>
      </c>
      <c r="I327" s="154">
        <f t="shared" ref="I327:I329" si="339">IFERROR(AVERAGE(P327,U327,Z327,AE327,AJ327,AO327,AT327),"")</f>
        <v>19</v>
      </c>
      <c r="J327" s="154">
        <f t="shared" ref="J327:J329" si="340">IFERROR(AVERAGE(Q327,V327,AA327,AF327,AK327,AP327,AU327),"")</f>
        <v>1430.3633122730519</v>
      </c>
      <c r="K327" s="155">
        <f t="shared" ref="K327:K329" si="341">IFERROR(AVERAGE(R327,W327,AB327,AG327,AL327,AQ327,AV327),"")</f>
        <v>75.282279593318535</v>
      </c>
      <c r="L327" s="449">
        <f>IFERROR(AVERAGE(K327:K341),"-")</f>
        <v>105.9126646825311</v>
      </c>
      <c r="M327" s="154">
        <f>IFERROR(RANK(K327, K$327:K$341),"")</f>
        <v>5</v>
      </c>
      <c r="N327" s="433"/>
      <c r="O327" s="433"/>
      <c r="P327" s="95">
        <v>19</v>
      </c>
      <c r="Q327" s="178">
        <v>1426.7441860465119</v>
      </c>
      <c r="R327" s="178">
        <f>IFERROR(Q327/P327,"")</f>
        <v>75.091799265605886</v>
      </c>
      <c r="S327" s="95">
        <f>IFERROR(RANK(R327, R$327:R$341),"")</f>
        <v>5</v>
      </c>
      <c r="T327" s="436">
        <f>AVERAGE(R327:R341)</f>
        <v>105.815181774192</v>
      </c>
      <c r="U327" s="95">
        <v>19</v>
      </c>
      <c r="V327" s="178">
        <v>1432.5</v>
      </c>
      <c r="W327" s="178">
        <f>IFERROR(V327/U327,"")</f>
        <v>75.39473684210526</v>
      </c>
      <c r="X327" s="95">
        <f>IFERROR(RANK(W327, W$327:W$341),"")</f>
        <v>5</v>
      </c>
      <c r="Y327" s="436">
        <f>AVERAGE(W327:W341)</f>
        <v>105.98289468988595</v>
      </c>
      <c r="Z327" s="95">
        <v>19</v>
      </c>
      <c r="AA327" s="178">
        <v>1428.705882352941</v>
      </c>
      <c r="AB327" s="178">
        <f>IFERROR(AA327/Z327,"")</f>
        <v>75.19504643962847</v>
      </c>
      <c r="AC327" s="95">
        <f>IFERROR(RANK(AB327, AB$327:AB$341),"")</f>
        <v>5</v>
      </c>
      <c r="AD327" s="436">
        <f>AVERAGE(AB327:AB341)</f>
        <v>106.20789016719986</v>
      </c>
      <c r="AE327" s="95">
        <v>19</v>
      </c>
      <c r="AF327" s="178">
        <v>1431.3669064748201</v>
      </c>
      <c r="AG327" s="178">
        <f>IFERROR(AF327/AE327,"")</f>
        <v>75.335100340780002</v>
      </c>
      <c r="AH327" s="95">
        <f>IFERROR(RANK(AG327, AG$327:AG$341),"")</f>
        <v>5</v>
      </c>
      <c r="AI327" s="436">
        <f>AVERAGE(AG327:AG341)</f>
        <v>105.88142583768523</v>
      </c>
      <c r="AJ327" s="95">
        <v>19</v>
      </c>
      <c r="AK327" s="178">
        <v>1435.833333333333</v>
      </c>
      <c r="AL327" s="178">
        <f>IFERROR(AK327/AJ327,"")</f>
        <v>75.570175438596479</v>
      </c>
      <c r="AM327" s="95">
        <f>IFERROR(RANK(AL327, AL$327:AL$341),"")</f>
        <v>5</v>
      </c>
      <c r="AN327" s="436">
        <f>AVERAGE(AL327:AL341)</f>
        <v>105.93610201398063</v>
      </c>
      <c r="AO327" s="95">
        <v>19</v>
      </c>
      <c r="AP327" s="178">
        <v>1428.1865284974097</v>
      </c>
      <c r="AQ327" s="178">
        <f>IFERROR(AP327/AO327,"")</f>
        <v>75.167712026179458</v>
      </c>
      <c r="AR327" s="95">
        <f>IFERROR(RANK(AQ327, AQ$327:AQ$341),"")</f>
        <v>5</v>
      </c>
      <c r="AS327" s="436">
        <f>AVERAGE(AQ327:AQ341)</f>
        <v>105.75826330584873</v>
      </c>
      <c r="AT327" s="95">
        <v>19</v>
      </c>
      <c r="AU327" s="178">
        <v>1429.2063492063489</v>
      </c>
      <c r="AV327" s="178">
        <f>IFERROR(AU327/AT327,"")</f>
        <v>75.221386800334159</v>
      </c>
      <c r="AW327" s="95">
        <f>IFERROR(RANK(AV327, AV$327:AV$341),"")</f>
        <v>5</v>
      </c>
      <c r="AX327" s="436">
        <f>AVERAGE(AV327:AV341)</f>
        <v>105.80689498892527</v>
      </c>
    </row>
    <row r="328" spans="2:50" hidden="1">
      <c r="B328" s="435"/>
      <c r="C328" s="95">
        <f t="shared" ref="C328:C341" si="342">C308</f>
        <v>2</v>
      </c>
      <c r="D328" s="95" t="s">
        <v>455</v>
      </c>
      <c r="E328" s="95">
        <v>17</v>
      </c>
      <c r="F328" s="95">
        <v>1500</v>
      </c>
      <c r="G328" s="178">
        <f t="shared" si="338"/>
        <v>88.235294117647058</v>
      </c>
      <c r="H328" s="458"/>
      <c r="I328" s="154">
        <f t="shared" si="339"/>
        <v>17</v>
      </c>
      <c r="J328" s="154">
        <f t="shared" si="340"/>
        <v>1429.3729815088061</v>
      </c>
      <c r="K328" s="155">
        <f t="shared" si="341"/>
        <v>84.080763618165065</v>
      </c>
      <c r="L328" s="449"/>
      <c r="M328" s="154">
        <f t="shared" ref="M328:M341" si="343">IFERROR(RANK(K328, K$327:K$341),"")</f>
        <v>4</v>
      </c>
      <c r="N328" s="433"/>
      <c r="O328" s="433"/>
      <c r="P328" s="95">
        <v>17</v>
      </c>
      <c r="Q328" s="178">
        <v>1427.4820143884892</v>
      </c>
      <c r="R328" s="178">
        <f t="shared" ref="R328:R341" si="344">IFERROR(Q328/P328,"")</f>
        <v>83.96953025814642</v>
      </c>
      <c r="S328" s="95">
        <f t="shared" ref="S328:S341" si="345">IFERROR(RANK(R328, R$327:R$341),"")</f>
        <v>4</v>
      </c>
      <c r="T328" s="436"/>
      <c r="U328" s="95">
        <v>17</v>
      </c>
      <c r="V328" s="178">
        <v>1430.2325581395346</v>
      </c>
      <c r="W328" s="178">
        <f t="shared" ref="W328:W341" si="346">IFERROR(V328/U328,"")</f>
        <v>84.131326949384388</v>
      </c>
      <c r="X328" s="95">
        <f t="shared" ref="X328:X341" si="347">IFERROR(RANK(W328, W$327:W$341),"")</f>
        <v>4</v>
      </c>
      <c r="Y328" s="436"/>
      <c r="Z328" s="95">
        <v>17</v>
      </c>
      <c r="AA328" s="178">
        <v>1425.0583657587545</v>
      </c>
      <c r="AB328" s="178">
        <f t="shared" ref="AB328:AB341" si="348">IFERROR(AA328/Z328,"")</f>
        <v>83.826962691691435</v>
      </c>
      <c r="AC328" s="95">
        <f t="shared" ref="AC328:AC341" si="349">IFERROR(RANK(AB328, AB$327:AB$341),"")</f>
        <v>4</v>
      </c>
      <c r="AD328" s="436"/>
      <c r="AE328" s="95">
        <v>17</v>
      </c>
      <c r="AF328" s="178">
        <v>1434.3661971830982</v>
      </c>
      <c r="AG328" s="178">
        <f t="shared" ref="AG328:AG341" si="350">IFERROR(AF328/AE328,"")</f>
        <v>84.374482187241071</v>
      </c>
      <c r="AH328" s="95">
        <f t="shared" ref="AH328:AH341" si="351">IFERROR(RANK(AG328, AG$327:AG$341),"")</f>
        <v>4</v>
      </c>
      <c r="AI328" s="436"/>
      <c r="AJ328" s="95">
        <v>17</v>
      </c>
      <c r="AK328" s="178">
        <v>1430.181818181818</v>
      </c>
      <c r="AL328" s="178">
        <f t="shared" ref="AL328:AL341" si="352">IFERROR(AK328/AJ328,"")</f>
        <v>84.128342245989302</v>
      </c>
      <c r="AM328" s="95">
        <f t="shared" ref="AM328:AM341" si="353">IFERROR(RANK(AL328, AL$327:AL$341),"")</f>
        <v>4</v>
      </c>
      <c r="AN328" s="436"/>
      <c r="AO328" s="95">
        <v>17</v>
      </c>
      <c r="AP328" s="178">
        <v>1429.1803278688524</v>
      </c>
      <c r="AQ328" s="178">
        <f t="shared" ref="AQ328:AQ341" si="354">IFERROR(AP328/AO328,"")</f>
        <v>84.069431051108964</v>
      </c>
      <c r="AR328" s="95">
        <f t="shared" ref="AR328:AR341" si="355">IFERROR(RANK(AQ328, AQ$327:AQ$341),"")</f>
        <v>4</v>
      </c>
      <c r="AS328" s="436"/>
      <c r="AT328" s="95">
        <v>17</v>
      </c>
      <c r="AU328" s="178">
        <v>1429.1095890410961</v>
      </c>
      <c r="AV328" s="178">
        <f t="shared" ref="AV328:AV341" si="356">IFERROR(AU328/AT328,"")</f>
        <v>84.06526994359389</v>
      </c>
      <c r="AW328" s="95">
        <f t="shared" ref="AW328:AW341" si="357">IFERROR(RANK(AV328, AV$327:AV$341),"")</f>
        <v>4</v>
      </c>
      <c r="AX328" s="436"/>
    </row>
    <row r="329" spans="2:50" hidden="1">
      <c r="B329" s="435"/>
      <c r="C329" s="95">
        <f t="shared" si="342"/>
        <v>3</v>
      </c>
      <c r="D329" s="95" t="s">
        <v>458</v>
      </c>
      <c r="E329" s="95">
        <v>17</v>
      </c>
      <c r="F329" s="95">
        <v>2000</v>
      </c>
      <c r="G329" s="178">
        <f t="shared" si="338"/>
        <v>117.64705882352941</v>
      </c>
      <c r="H329" s="458"/>
      <c r="I329" s="154">
        <f t="shared" si="339"/>
        <v>17</v>
      </c>
      <c r="J329" s="154">
        <f t="shared" si="340"/>
        <v>1912.7170154768432</v>
      </c>
      <c r="K329" s="155">
        <f t="shared" si="341"/>
        <v>112.5127656162849</v>
      </c>
      <c r="L329" s="449"/>
      <c r="M329" s="154">
        <f t="shared" si="343"/>
        <v>3</v>
      </c>
      <c r="N329" s="433"/>
      <c r="O329" s="433"/>
      <c r="P329" s="95">
        <v>17</v>
      </c>
      <c r="Q329" s="178">
        <v>1910.1369863013695</v>
      </c>
      <c r="R329" s="178">
        <f t="shared" si="344"/>
        <v>112.3609991941982</v>
      </c>
      <c r="S329" s="95">
        <f t="shared" si="345"/>
        <v>2</v>
      </c>
      <c r="T329" s="436"/>
      <c r="U329" s="95">
        <v>17</v>
      </c>
      <c r="V329" s="178">
        <v>1920</v>
      </c>
      <c r="W329" s="178">
        <f t="shared" si="346"/>
        <v>112.94117647058823</v>
      </c>
      <c r="X329" s="95">
        <f t="shared" si="347"/>
        <v>2</v>
      </c>
      <c r="Y329" s="436"/>
      <c r="Z329" s="95">
        <v>17</v>
      </c>
      <c r="AA329" s="178">
        <v>1922.3999999999996</v>
      </c>
      <c r="AB329" s="178">
        <f t="shared" si="348"/>
        <v>113.08235294117645</v>
      </c>
      <c r="AC329" s="95">
        <f t="shared" si="349"/>
        <v>3</v>
      </c>
      <c r="AD329" s="436"/>
      <c r="AE329" s="95">
        <v>17</v>
      </c>
      <c r="AF329" s="178">
        <v>1909.0000000000005</v>
      </c>
      <c r="AG329" s="178">
        <f t="shared" si="350"/>
        <v>112.29411764705885</v>
      </c>
      <c r="AH329" s="95">
        <f t="shared" si="351"/>
        <v>3</v>
      </c>
      <c r="AI329" s="436"/>
      <c r="AJ329" s="95">
        <v>17</v>
      </c>
      <c r="AK329" s="178">
        <v>1903.5483870967748</v>
      </c>
      <c r="AL329" s="178">
        <f t="shared" si="352"/>
        <v>111.9734345351044</v>
      </c>
      <c r="AM329" s="95">
        <f t="shared" si="353"/>
        <v>3</v>
      </c>
      <c r="AN329" s="436"/>
      <c r="AO329" s="95">
        <v>17</v>
      </c>
      <c r="AP329" s="178">
        <v>1908.4337349397592</v>
      </c>
      <c r="AQ329" s="178">
        <f t="shared" si="354"/>
        <v>112.26080793763289</v>
      </c>
      <c r="AR329" s="95">
        <f t="shared" si="355"/>
        <v>2</v>
      </c>
      <c r="AS329" s="436"/>
      <c r="AT329" s="95">
        <v>17</v>
      </c>
      <c r="AU329" s="178">
        <v>1915.5</v>
      </c>
      <c r="AV329" s="178">
        <f t="shared" si="356"/>
        <v>112.67647058823529</v>
      </c>
      <c r="AW329" s="95">
        <f t="shared" si="357"/>
        <v>2</v>
      </c>
      <c r="AX329" s="436"/>
    </row>
    <row r="330" spans="2:50" hidden="1">
      <c r="B330" s="435"/>
      <c r="C330" s="95">
        <f t="shared" si="342"/>
        <v>4</v>
      </c>
      <c r="D330" s="95" t="s">
        <v>459</v>
      </c>
      <c r="E330" s="95">
        <v>17</v>
      </c>
      <c r="F330" s="95">
        <v>2000</v>
      </c>
      <c r="G330" s="178">
        <f t="shared" si="338"/>
        <v>117.64705882352941</v>
      </c>
      <c r="H330" s="458"/>
      <c r="I330" s="154">
        <f>IFERROR(AVERAGE(P330,U330,Z330,AE330,AJ330,AO330,AT330),"")</f>
        <v>17</v>
      </c>
      <c r="J330" s="154">
        <f>IFERROR(AVERAGE(Q330,V330,AA330,AF330,AK330,AP330,AU330),"")</f>
        <v>1912.7384447850288</v>
      </c>
      <c r="K330" s="155">
        <f>IFERROR(AVERAGE(R330,W330,AB330,AG330,AL330,AQ330,AV330),"")</f>
        <v>112.51402616382521</v>
      </c>
      <c r="L330" s="449"/>
      <c r="M330" s="154">
        <f t="shared" si="343"/>
        <v>2</v>
      </c>
      <c r="N330" s="433"/>
      <c r="O330" s="433"/>
      <c r="P330" s="95">
        <v>17</v>
      </c>
      <c r="Q330" s="178">
        <v>1902.0779220779229</v>
      </c>
      <c r="R330" s="178">
        <f t="shared" si="344"/>
        <v>111.886936592819</v>
      </c>
      <c r="S330" s="95">
        <f t="shared" si="345"/>
        <v>3</v>
      </c>
      <c r="T330" s="436"/>
      <c r="U330" s="95">
        <v>17</v>
      </c>
      <c r="V330" s="178">
        <v>1904.9999999999993</v>
      </c>
      <c r="W330" s="178">
        <f t="shared" si="346"/>
        <v>112.05882352941173</v>
      </c>
      <c r="X330" s="95">
        <f t="shared" si="347"/>
        <v>3</v>
      </c>
      <c r="Y330" s="436"/>
      <c r="Z330" s="95">
        <v>17</v>
      </c>
      <c r="AA330" s="178">
        <v>1926.0000000000009</v>
      </c>
      <c r="AB330" s="178">
        <f t="shared" si="348"/>
        <v>113.29411764705888</v>
      </c>
      <c r="AC330" s="95">
        <f t="shared" si="349"/>
        <v>2</v>
      </c>
      <c r="AD330" s="436"/>
      <c r="AE330" s="95">
        <v>17</v>
      </c>
      <c r="AF330" s="178">
        <v>1924.5454545454547</v>
      </c>
      <c r="AG330" s="178">
        <f t="shared" si="350"/>
        <v>113.20855614973263</v>
      </c>
      <c r="AH330" s="95">
        <f t="shared" si="351"/>
        <v>2</v>
      </c>
      <c r="AI330" s="436"/>
      <c r="AJ330" s="95">
        <v>17</v>
      </c>
      <c r="AK330" s="178">
        <v>1909.5652173913043</v>
      </c>
      <c r="AL330" s="178">
        <f t="shared" si="352"/>
        <v>112.32736572890025</v>
      </c>
      <c r="AM330" s="95">
        <f t="shared" si="353"/>
        <v>2</v>
      </c>
      <c r="AN330" s="436"/>
      <c r="AO330" s="95">
        <v>17</v>
      </c>
      <c r="AP330" s="178">
        <v>1908.409090909091</v>
      </c>
      <c r="AQ330" s="178">
        <f t="shared" si="354"/>
        <v>112.25935828877006</v>
      </c>
      <c r="AR330" s="95">
        <f t="shared" si="355"/>
        <v>3</v>
      </c>
      <c r="AS330" s="436"/>
      <c r="AT330" s="95">
        <v>17</v>
      </c>
      <c r="AU330" s="178">
        <v>1913.571428571428</v>
      </c>
      <c r="AV330" s="178">
        <f t="shared" si="356"/>
        <v>112.56302521008399</v>
      </c>
      <c r="AW330" s="95">
        <f t="shared" si="357"/>
        <v>3</v>
      </c>
      <c r="AX330" s="436"/>
    </row>
    <row r="331" spans="2:50" hidden="1">
      <c r="B331" s="435"/>
      <c r="C331" s="95">
        <f t="shared" si="342"/>
        <v>5</v>
      </c>
      <c r="D331" s="95" t="s">
        <v>427</v>
      </c>
      <c r="E331" s="95">
        <v>8</v>
      </c>
      <c r="F331" s="95">
        <v>1500</v>
      </c>
      <c r="G331" s="178">
        <f t="shared" si="338"/>
        <v>187.5</v>
      </c>
      <c r="H331" s="458"/>
      <c r="I331" s="154">
        <f t="shared" ref="I331:I341" si="358">IFERROR(AVERAGE(P331,U331,Z331,AE331,AJ331,AO331,AT331),"")</f>
        <v>8</v>
      </c>
      <c r="J331" s="154">
        <f t="shared" ref="J331:J341" si="359">IFERROR(AVERAGE(Q331,V331,AA331,AF331,AK331,AP331,AU331),"")</f>
        <v>1433.7412108976132</v>
      </c>
      <c r="K331" s="155">
        <f t="shared" ref="K331:K341" si="360">IFERROR(AVERAGE(R331,W331,AB331,AG331,AL331,AQ331,AV331),"")</f>
        <v>179.21765136220165</v>
      </c>
      <c r="L331" s="449"/>
      <c r="M331" s="154">
        <f t="shared" si="343"/>
        <v>1</v>
      </c>
      <c r="N331" s="433"/>
      <c r="O331" s="433"/>
      <c r="P331" s="95">
        <v>8</v>
      </c>
      <c r="Q331" s="178">
        <v>1433.1707317073174</v>
      </c>
      <c r="R331" s="178">
        <f t="shared" si="344"/>
        <v>179.14634146341467</v>
      </c>
      <c r="S331" s="95">
        <f t="shared" si="345"/>
        <v>1</v>
      </c>
      <c r="T331" s="436"/>
      <c r="U331" s="95">
        <v>8</v>
      </c>
      <c r="V331" s="178">
        <v>1431.8400000000001</v>
      </c>
      <c r="W331" s="178">
        <f t="shared" si="346"/>
        <v>178.98000000000002</v>
      </c>
      <c r="X331" s="95">
        <f t="shared" si="347"/>
        <v>1</v>
      </c>
      <c r="Y331" s="436"/>
      <c r="Z331" s="95">
        <v>8</v>
      </c>
      <c r="AA331" s="178">
        <v>1438.0952380952383</v>
      </c>
      <c r="AB331" s="178">
        <f t="shared" si="348"/>
        <v>179.76190476190479</v>
      </c>
      <c r="AC331" s="95">
        <f t="shared" si="349"/>
        <v>1</v>
      </c>
      <c r="AD331" s="436"/>
      <c r="AE331" s="95">
        <v>8</v>
      </c>
      <c r="AF331" s="178">
        <v>1430.1818181818185</v>
      </c>
      <c r="AG331" s="178">
        <f t="shared" si="350"/>
        <v>178.77272727272731</v>
      </c>
      <c r="AH331" s="95">
        <f t="shared" si="351"/>
        <v>1</v>
      </c>
      <c r="AI331" s="436"/>
      <c r="AJ331" s="95">
        <v>8</v>
      </c>
      <c r="AK331" s="178">
        <v>1437.3451327433634</v>
      </c>
      <c r="AL331" s="178">
        <f t="shared" si="352"/>
        <v>179.66814159292042</v>
      </c>
      <c r="AM331" s="95">
        <f t="shared" si="353"/>
        <v>1</v>
      </c>
      <c r="AN331" s="436"/>
      <c r="AO331" s="95">
        <v>8</v>
      </c>
      <c r="AP331" s="178">
        <v>1435.555555555555</v>
      </c>
      <c r="AQ331" s="178">
        <f t="shared" si="354"/>
        <v>179.44444444444437</v>
      </c>
      <c r="AR331" s="95">
        <f t="shared" si="355"/>
        <v>1</v>
      </c>
      <c r="AS331" s="436"/>
      <c r="AT331" s="95">
        <v>8</v>
      </c>
      <c r="AU331" s="178">
        <v>1429.9999999999995</v>
      </c>
      <c r="AV331" s="178">
        <f t="shared" si="356"/>
        <v>178.74999999999994</v>
      </c>
      <c r="AW331" s="95">
        <f t="shared" si="357"/>
        <v>1</v>
      </c>
      <c r="AX331" s="436"/>
    </row>
    <row r="332" spans="2:50" hidden="1">
      <c r="B332" s="435"/>
      <c r="C332" s="95">
        <f t="shared" si="342"/>
        <v>6</v>
      </c>
      <c r="D332" s="95" t="s">
        <v>673</v>
      </c>
      <c r="E332" s="95">
        <v>20</v>
      </c>
      <c r="F332" s="95">
        <v>1500</v>
      </c>
      <c r="G332" s="178">
        <f t="shared" si="338"/>
        <v>75</v>
      </c>
      <c r="H332" s="458"/>
      <c r="I332" s="154">
        <f t="shared" si="358"/>
        <v>20</v>
      </c>
      <c r="J332" s="154">
        <f t="shared" si="359"/>
        <v>1437.3700348278239</v>
      </c>
      <c r="K332" s="155">
        <f t="shared" si="360"/>
        <v>71.868501741391199</v>
      </c>
      <c r="L332" s="449"/>
      <c r="M332" s="154">
        <f t="shared" si="343"/>
        <v>6</v>
      </c>
      <c r="N332" s="433"/>
      <c r="O332" s="433"/>
      <c r="P332" s="95">
        <v>20</v>
      </c>
      <c r="Q332" s="178">
        <v>1448.7096774193553</v>
      </c>
      <c r="R332" s="178">
        <f t="shared" si="344"/>
        <v>72.435483870967772</v>
      </c>
      <c r="S332" s="95">
        <f t="shared" si="345"/>
        <v>6</v>
      </c>
      <c r="T332" s="436"/>
      <c r="U332" s="95">
        <v>20</v>
      </c>
      <c r="V332" s="178">
        <v>1447.8260869565227</v>
      </c>
      <c r="W332" s="178">
        <f t="shared" si="346"/>
        <v>72.391304347826136</v>
      </c>
      <c r="X332" s="95">
        <f t="shared" si="347"/>
        <v>6</v>
      </c>
      <c r="Y332" s="436"/>
      <c r="Z332" s="95">
        <v>20</v>
      </c>
      <c r="AA332" s="178">
        <v>1441.7391304347836</v>
      </c>
      <c r="AB332" s="178">
        <f t="shared" si="348"/>
        <v>72.086956521739182</v>
      </c>
      <c r="AC332" s="95">
        <f t="shared" si="349"/>
        <v>6</v>
      </c>
      <c r="AD332" s="436"/>
      <c r="AE332" s="95">
        <v>20</v>
      </c>
      <c r="AF332" s="178">
        <v>1426.0714285714284</v>
      </c>
      <c r="AG332" s="178">
        <f t="shared" si="350"/>
        <v>71.303571428571416</v>
      </c>
      <c r="AH332" s="95">
        <f t="shared" si="351"/>
        <v>6</v>
      </c>
      <c r="AI332" s="436"/>
      <c r="AJ332" s="95">
        <v>20</v>
      </c>
      <c r="AK332" s="178">
        <v>1438.9830508474579</v>
      </c>
      <c r="AL332" s="178">
        <f t="shared" si="352"/>
        <v>71.9491525423729</v>
      </c>
      <c r="AM332" s="95">
        <f t="shared" si="353"/>
        <v>6</v>
      </c>
      <c r="AN332" s="436"/>
      <c r="AO332" s="95">
        <v>20</v>
      </c>
      <c r="AP332" s="178">
        <v>1426.9565217391314</v>
      </c>
      <c r="AQ332" s="178">
        <f t="shared" si="354"/>
        <v>71.347826086956573</v>
      </c>
      <c r="AR332" s="95">
        <f t="shared" si="355"/>
        <v>6</v>
      </c>
      <c r="AS332" s="436"/>
      <c r="AT332" s="95">
        <v>20</v>
      </c>
      <c r="AU332" s="178">
        <v>1431.3043478260879</v>
      </c>
      <c r="AV332" s="178">
        <f t="shared" si="356"/>
        <v>71.565217391304401</v>
      </c>
      <c r="AW332" s="95">
        <f t="shared" si="357"/>
        <v>6</v>
      </c>
      <c r="AX332" s="436"/>
    </row>
    <row r="333" spans="2:50" hidden="1">
      <c r="B333" s="435"/>
      <c r="C333" s="95">
        <f t="shared" si="342"/>
        <v>7</v>
      </c>
      <c r="D333" s="95"/>
      <c r="E333" s="95"/>
      <c r="F333" s="95"/>
      <c r="G333" s="95"/>
      <c r="H333" s="458"/>
      <c r="I333" s="154" t="str">
        <f t="shared" si="358"/>
        <v/>
      </c>
      <c r="J333" s="154" t="str">
        <f t="shared" si="359"/>
        <v/>
      </c>
      <c r="K333" s="155" t="str">
        <f t="shared" si="360"/>
        <v/>
      </c>
      <c r="L333" s="449"/>
      <c r="M333" s="154" t="str">
        <f t="shared" si="343"/>
        <v/>
      </c>
      <c r="N333" s="433"/>
      <c r="O333" s="433"/>
      <c r="P333" s="95"/>
      <c r="Q333" s="178"/>
      <c r="R333" s="178" t="str">
        <f t="shared" si="344"/>
        <v/>
      </c>
      <c r="S333" s="95" t="str">
        <f t="shared" si="345"/>
        <v/>
      </c>
      <c r="T333" s="436"/>
      <c r="U333" s="95"/>
      <c r="V333" s="178"/>
      <c r="W333" s="178" t="str">
        <f t="shared" si="346"/>
        <v/>
      </c>
      <c r="X333" s="95" t="str">
        <f t="shared" si="347"/>
        <v/>
      </c>
      <c r="Y333" s="436"/>
      <c r="Z333" s="95"/>
      <c r="AA333" s="178"/>
      <c r="AB333" s="178" t="str">
        <f t="shared" si="348"/>
        <v/>
      </c>
      <c r="AC333" s="95" t="str">
        <f t="shared" si="349"/>
        <v/>
      </c>
      <c r="AD333" s="436"/>
      <c r="AE333" s="95"/>
      <c r="AF333" s="178"/>
      <c r="AG333" s="178" t="str">
        <f t="shared" si="350"/>
        <v/>
      </c>
      <c r="AH333" s="95" t="str">
        <f t="shared" si="351"/>
        <v/>
      </c>
      <c r="AI333" s="436"/>
      <c r="AJ333" s="95"/>
      <c r="AK333" s="178"/>
      <c r="AL333" s="178" t="str">
        <f t="shared" si="352"/>
        <v/>
      </c>
      <c r="AM333" s="95" t="str">
        <f t="shared" si="353"/>
        <v/>
      </c>
      <c r="AN333" s="436"/>
      <c r="AO333" s="95"/>
      <c r="AP333" s="178"/>
      <c r="AQ333" s="178" t="str">
        <f t="shared" si="354"/>
        <v/>
      </c>
      <c r="AR333" s="95" t="str">
        <f t="shared" si="355"/>
        <v/>
      </c>
      <c r="AS333" s="436"/>
      <c r="AT333" s="95"/>
      <c r="AU333" s="178"/>
      <c r="AV333" s="178" t="str">
        <f t="shared" si="356"/>
        <v/>
      </c>
      <c r="AW333" s="95" t="str">
        <f t="shared" si="357"/>
        <v/>
      </c>
      <c r="AX333" s="436"/>
    </row>
    <row r="334" spans="2:50" hidden="1">
      <c r="B334" s="435"/>
      <c r="C334" s="95">
        <f t="shared" si="342"/>
        <v>8</v>
      </c>
      <c r="D334" s="95"/>
      <c r="E334" s="95"/>
      <c r="F334" s="95"/>
      <c r="G334" s="95"/>
      <c r="H334" s="458"/>
      <c r="I334" s="154" t="str">
        <f t="shared" si="358"/>
        <v/>
      </c>
      <c r="J334" s="154" t="str">
        <f t="shared" si="359"/>
        <v/>
      </c>
      <c r="K334" s="155" t="str">
        <f t="shared" si="360"/>
        <v/>
      </c>
      <c r="L334" s="449"/>
      <c r="M334" s="154" t="str">
        <f t="shared" si="343"/>
        <v/>
      </c>
      <c r="N334" s="433"/>
      <c r="O334" s="433"/>
      <c r="P334" s="95"/>
      <c r="Q334" s="178"/>
      <c r="R334" s="178" t="str">
        <f t="shared" si="344"/>
        <v/>
      </c>
      <c r="S334" s="95" t="str">
        <f t="shared" si="345"/>
        <v/>
      </c>
      <c r="T334" s="436"/>
      <c r="U334" s="95"/>
      <c r="V334" s="178"/>
      <c r="W334" s="178" t="str">
        <f t="shared" si="346"/>
        <v/>
      </c>
      <c r="X334" s="95" t="str">
        <f t="shared" si="347"/>
        <v/>
      </c>
      <c r="Y334" s="436"/>
      <c r="Z334" s="95"/>
      <c r="AA334" s="178"/>
      <c r="AB334" s="178" t="str">
        <f t="shared" si="348"/>
        <v/>
      </c>
      <c r="AC334" s="95" t="str">
        <f t="shared" si="349"/>
        <v/>
      </c>
      <c r="AD334" s="436"/>
      <c r="AE334" s="95"/>
      <c r="AF334" s="178"/>
      <c r="AG334" s="178" t="str">
        <f t="shared" si="350"/>
        <v/>
      </c>
      <c r="AH334" s="95" t="str">
        <f t="shared" si="351"/>
        <v/>
      </c>
      <c r="AI334" s="436"/>
      <c r="AJ334" s="95"/>
      <c r="AK334" s="178"/>
      <c r="AL334" s="178" t="str">
        <f t="shared" si="352"/>
        <v/>
      </c>
      <c r="AM334" s="95" t="str">
        <f t="shared" si="353"/>
        <v/>
      </c>
      <c r="AN334" s="436"/>
      <c r="AO334" s="95"/>
      <c r="AP334" s="178"/>
      <c r="AQ334" s="178" t="str">
        <f t="shared" si="354"/>
        <v/>
      </c>
      <c r="AR334" s="95" t="str">
        <f t="shared" si="355"/>
        <v/>
      </c>
      <c r="AS334" s="436"/>
      <c r="AT334" s="95"/>
      <c r="AU334" s="178"/>
      <c r="AV334" s="178" t="str">
        <f t="shared" si="356"/>
        <v/>
      </c>
      <c r="AW334" s="95" t="str">
        <f t="shared" si="357"/>
        <v/>
      </c>
      <c r="AX334" s="436"/>
    </row>
    <row r="335" spans="2:50" hidden="1">
      <c r="B335" s="435"/>
      <c r="C335" s="95">
        <f t="shared" si="342"/>
        <v>9</v>
      </c>
      <c r="D335" s="95"/>
      <c r="E335" s="95"/>
      <c r="F335" s="95"/>
      <c r="G335" s="95"/>
      <c r="H335" s="458"/>
      <c r="I335" s="154" t="str">
        <f t="shared" si="358"/>
        <v/>
      </c>
      <c r="J335" s="154" t="str">
        <f t="shared" si="359"/>
        <v/>
      </c>
      <c r="K335" s="155" t="str">
        <f t="shared" si="360"/>
        <v/>
      </c>
      <c r="L335" s="449"/>
      <c r="M335" s="154" t="str">
        <f t="shared" si="343"/>
        <v/>
      </c>
      <c r="N335" s="433"/>
      <c r="O335" s="433"/>
      <c r="P335" s="95"/>
      <c r="Q335" s="178"/>
      <c r="R335" s="178" t="str">
        <f t="shared" si="344"/>
        <v/>
      </c>
      <c r="S335" s="95" t="str">
        <f t="shared" si="345"/>
        <v/>
      </c>
      <c r="T335" s="436"/>
      <c r="U335" s="95"/>
      <c r="V335" s="178"/>
      <c r="W335" s="178" t="str">
        <f t="shared" si="346"/>
        <v/>
      </c>
      <c r="X335" s="95" t="str">
        <f t="shared" si="347"/>
        <v/>
      </c>
      <c r="Y335" s="436"/>
      <c r="Z335" s="95"/>
      <c r="AA335" s="178"/>
      <c r="AB335" s="178" t="str">
        <f t="shared" si="348"/>
        <v/>
      </c>
      <c r="AC335" s="95" t="str">
        <f t="shared" si="349"/>
        <v/>
      </c>
      <c r="AD335" s="436"/>
      <c r="AE335" s="95"/>
      <c r="AF335" s="178"/>
      <c r="AG335" s="178" t="str">
        <f t="shared" si="350"/>
        <v/>
      </c>
      <c r="AH335" s="95" t="str">
        <f t="shared" si="351"/>
        <v/>
      </c>
      <c r="AI335" s="436"/>
      <c r="AJ335" s="95"/>
      <c r="AK335" s="178"/>
      <c r="AL335" s="178" t="str">
        <f t="shared" si="352"/>
        <v/>
      </c>
      <c r="AM335" s="95" t="str">
        <f t="shared" si="353"/>
        <v/>
      </c>
      <c r="AN335" s="436"/>
      <c r="AO335" s="95"/>
      <c r="AP335" s="178"/>
      <c r="AQ335" s="178" t="str">
        <f t="shared" si="354"/>
        <v/>
      </c>
      <c r="AR335" s="95" t="str">
        <f t="shared" si="355"/>
        <v/>
      </c>
      <c r="AS335" s="436"/>
      <c r="AT335" s="95"/>
      <c r="AU335" s="178"/>
      <c r="AV335" s="178" t="str">
        <f t="shared" si="356"/>
        <v/>
      </c>
      <c r="AW335" s="95" t="str">
        <f t="shared" si="357"/>
        <v/>
      </c>
      <c r="AX335" s="436"/>
    </row>
    <row r="336" spans="2:50" hidden="1">
      <c r="B336" s="435"/>
      <c r="C336" s="95">
        <f t="shared" si="342"/>
        <v>10</v>
      </c>
      <c r="D336" s="95"/>
      <c r="E336" s="95"/>
      <c r="F336" s="95"/>
      <c r="G336" s="95"/>
      <c r="H336" s="458"/>
      <c r="I336" s="154" t="str">
        <f t="shared" si="358"/>
        <v/>
      </c>
      <c r="J336" s="154" t="str">
        <f t="shared" si="359"/>
        <v/>
      </c>
      <c r="K336" s="155" t="str">
        <f t="shared" si="360"/>
        <v/>
      </c>
      <c r="L336" s="449"/>
      <c r="M336" s="154" t="str">
        <f t="shared" si="343"/>
        <v/>
      </c>
      <c r="N336" s="433"/>
      <c r="O336" s="433"/>
      <c r="P336" s="95"/>
      <c r="Q336" s="178"/>
      <c r="R336" s="178" t="str">
        <f t="shared" si="344"/>
        <v/>
      </c>
      <c r="S336" s="95" t="str">
        <f t="shared" si="345"/>
        <v/>
      </c>
      <c r="T336" s="436"/>
      <c r="U336" s="95"/>
      <c r="V336" s="178"/>
      <c r="W336" s="178" t="str">
        <f t="shared" si="346"/>
        <v/>
      </c>
      <c r="X336" s="95" t="str">
        <f t="shared" si="347"/>
        <v/>
      </c>
      <c r="Y336" s="436"/>
      <c r="Z336" s="95"/>
      <c r="AA336" s="178"/>
      <c r="AB336" s="178" t="str">
        <f t="shared" si="348"/>
        <v/>
      </c>
      <c r="AC336" s="95" t="str">
        <f t="shared" si="349"/>
        <v/>
      </c>
      <c r="AD336" s="436"/>
      <c r="AE336" s="95"/>
      <c r="AF336" s="178"/>
      <c r="AG336" s="178" t="str">
        <f t="shared" si="350"/>
        <v/>
      </c>
      <c r="AH336" s="95" t="str">
        <f t="shared" si="351"/>
        <v/>
      </c>
      <c r="AI336" s="436"/>
      <c r="AJ336" s="95"/>
      <c r="AK336" s="178"/>
      <c r="AL336" s="178" t="str">
        <f t="shared" si="352"/>
        <v/>
      </c>
      <c r="AM336" s="95" t="str">
        <f t="shared" si="353"/>
        <v/>
      </c>
      <c r="AN336" s="436"/>
      <c r="AO336" s="95"/>
      <c r="AP336" s="178"/>
      <c r="AQ336" s="178" t="str">
        <f t="shared" si="354"/>
        <v/>
      </c>
      <c r="AR336" s="95" t="str">
        <f t="shared" si="355"/>
        <v/>
      </c>
      <c r="AS336" s="436"/>
      <c r="AT336" s="95"/>
      <c r="AU336" s="178"/>
      <c r="AV336" s="178" t="str">
        <f t="shared" si="356"/>
        <v/>
      </c>
      <c r="AW336" s="95" t="str">
        <f t="shared" si="357"/>
        <v/>
      </c>
      <c r="AX336" s="436"/>
    </row>
    <row r="337" spans="2:50" hidden="1">
      <c r="B337" s="435"/>
      <c r="C337" s="95">
        <f t="shared" si="342"/>
        <v>11</v>
      </c>
      <c r="D337" s="95"/>
      <c r="E337" s="95"/>
      <c r="F337" s="95"/>
      <c r="G337" s="95"/>
      <c r="H337" s="458"/>
      <c r="I337" s="154" t="str">
        <f t="shared" si="358"/>
        <v/>
      </c>
      <c r="J337" s="154" t="str">
        <f t="shared" si="359"/>
        <v/>
      </c>
      <c r="K337" s="155" t="str">
        <f t="shared" si="360"/>
        <v/>
      </c>
      <c r="L337" s="449"/>
      <c r="M337" s="154" t="str">
        <f t="shared" si="343"/>
        <v/>
      </c>
      <c r="N337" s="433"/>
      <c r="O337" s="433"/>
      <c r="P337" s="95"/>
      <c r="Q337" s="178"/>
      <c r="R337" s="178" t="str">
        <f t="shared" si="344"/>
        <v/>
      </c>
      <c r="S337" s="95" t="str">
        <f t="shared" si="345"/>
        <v/>
      </c>
      <c r="T337" s="436"/>
      <c r="U337" s="95"/>
      <c r="V337" s="178"/>
      <c r="W337" s="178" t="str">
        <f t="shared" si="346"/>
        <v/>
      </c>
      <c r="X337" s="95" t="str">
        <f t="shared" si="347"/>
        <v/>
      </c>
      <c r="Y337" s="436"/>
      <c r="Z337" s="95"/>
      <c r="AA337" s="178"/>
      <c r="AB337" s="178" t="str">
        <f t="shared" si="348"/>
        <v/>
      </c>
      <c r="AC337" s="95" t="str">
        <f t="shared" si="349"/>
        <v/>
      </c>
      <c r="AD337" s="436"/>
      <c r="AE337" s="95"/>
      <c r="AF337" s="178"/>
      <c r="AG337" s="178" t="str">
        <f t="shared" si="350"/>
        <v/>
      </c>
      <c r="AH337" s="95" t="str">
        <f t="shared" si="351"/>
        <v/>
      </c>
      <c r="AI337" s="436"/>
      <c r="AJ337" s="95"/>
      <c r="AK337" s="178"/>
      <c r="AL337" s="178" t="str">
        <f t="shared" si="352"/>
        <v/>
      </c>
      <c r="AM337" s="95" t="str">
        <f t="shared" si="353"/>
        <v/>
      </c>
      <c r="AN337" s="436"/>
      <c r="AO337" s="95"/>
      <c r="AP337" s="178"/>
      <c r="AQ337" s="178" t="str">
        <f t="shared" si="354"/>
        <v/>
      </c>
      <c r="AR337" s="95" t="str">
        <f t="shared" si="355"/>
        <v/>
      </c>
      <c r="AS337" s="436"/>
      <c r="AT337" s="95"/>
      <c r="AU337" s="178"/>
      <c r="AV337" s="178" t="str">
        <f t="shared" si="356"/>
        <v/>
      </c>
      <c r="AW337" s="95" t="str">
        <f t="shared" si="357"/>
        <v/>
      </c>
      <c r="AX337" s="436"/>
    </row>
    <row r="338" spans="2:50" hidden="1">
      <c r="B338" s="435"/>
      <c r="C338" s="95">
        <f t="shared" si="342"/>
        <v>12</v>
      </c>
      <c r="D338" s="95"/>
      <c r="E338" s="95"/>
      <c r="F338" s="95"/>
      <c r="G338" s="95"/>
      <c r="H338" s="458"/>
      <c r="I338" s="154" t="str">
        <f t="shared" si="358"/>
        <v/>
      </c>
      <c r="J338" s="154" t="str">
        <f t="shared" si="359"/>
        <v/>
      </c>
      <c r="K338" s="155" t="str">
        <f t="shared" si="360"/>
        <v/>
      </c>
      <c r="L338" s="449"/>
      <c r="M338" s="154" t="str">
        <f t="shared" si="343"/>
        <v/>
      </c>
      <c r="N338" s="433"/>
      <c r="O338" s="433"/>
      <c r="P338" s="95"/>
      <c r="Q338" s="178"/>
      <c r="R338" s="178" t="str">
        <f t="shared" si="344"/>
        <v/>
      </c>
      <c r="S338" s="95" t="str">
        <f t="shared" si="345"/>
        <v/>
      </c>
      <c r="T338" s="436"/>
      <c r="U338" s="95"/>
      <c r="V338" s="178"/>
      <c r="W338" s="178" t="str">
        <f t="shared" si="346"/>
        <v/>
      </c>
      <c r="X338" s="95" t="str">
        <f t="shared" si="347"/>
        <v/>
      </c>
      <c r="Y338" s="436"/>
      <c r="Z338" s="95"/>
      <c r="AA338" s="178"/>
      <c r="AB338" s="178" t="str">
        <f t="shared" si="348"/>
        <v/>
      </c>
      <c r="AC338" s="95" t="str">
        <f t="shared" si="349"/>
        <v/>
      </c>
      <c r="AD338" s="436"/>
      <c r="AE338" s="95"/>
      <c r="AF338" s="178"/>
      <c r="AG338" s="178" t="str">
        <f t="shared" si="350"/>
        <v/>
      </c>
      <c r="AH338" s="95" t="str">
        <f t="shared" si="351"/>
        <v/>
      </c>
      <c r="AI338" s="436"/>
      <c r="AJ338" s="95"/>
      <c r="AK338" s="178"/>
      <c r="AL338" s="178" t="str">
        <f t="shared" si="352"/>
        <v/>
      </c>
      <c r="AM338" s="95" t="str">
        <f t="shared" si="353"/>
        <v/>
      </c>
      <c r="AN338" s="436"/>
      <c r="AO338" s="95"/>
      <c r="AP338" s="178"/>
      <c r="AQ338" s="178" t="str">
        <f t="shared" si="354"/>
        <v/>
      </c>
      <c r="AR338" s="95" t="str">
        <f t="shared" si="355"/>
        <v/>
      </c>
      <c r="AS338" s="436"/>
      <c r="AT338" s="95"/>
      <c r="AU338" s="178"/>
      <c r="AV338" s="178" t="str">
        <f t="shared" si="356"/>
        <v/>
      </c>
      <c r="AW338" s="95" t="str">
        <f t="shared" si="357"/>
        <v/>
      </c>
      <c r="AX338" s="436"/>
    </row>
    <row r="339" spans="2:50" hidden="1">
      <c r="B339" s="435"/>
      <c r="C339" s="95">
        <f t="shared" si="342"/>
        <v>13</v>
      </c>
      <c r="D339" s="95"/>
      <c r="E339" s="95"/>
      <c r="F339" s="95"/>
      <c r="G339" s="95"/>
      <c r="H339" s="458"/>
      <c r="I339" s="154" t="str">
        <f t="shared" si="358"/>
        <v/>
      </c>
      <c r="J339" s="154" t="str">
        <f t="shared" si="359"/>
        <v/>
      </c>
      <c r="K339" s="155" t="str">
        <f t="shared" si="360"/>
        <v/>
      </c>
      <c r="L339" s="449"/>
      <c r="M339" s="154" t="str">
        <f t="shared" si="343"/>
        <v/>
      </c>
      <c r="N339" s="433"/>
      <c r="O339" s="433"/>
      <c r="P339" s="95"/>
      <c r="Q339" s="178"/>
      <c r="R339" s="178" t="str">
        <f t="shared" si="344"/>
        <v/>
      </c>
      <c r="S339" s="95" t="str">
        <f t="shared" si="345"/>
        <v/>
      </c>
      <c r="T339" s="436"/>
      <c r="U339" s="95"/>
      <c r="V339" s="178"/>
      <c r="W339" s="178" t="str">
        <f t="shared" si="346"/>
        <v/>
      </c>
      <c r="X339" s="95" t="str">
        <f t="shared" si="347"/>
        <v/>
      </c>
      <c r="Y339" s="436"/>
      <c r="Z339" s="95"/>
      <c r="AA339" s="178"/>
      <c r="AB339" s="178" t="str">
        <f t="shared" si="348"/>
        <v/>
      </c>
      <c r="AC339" s="95" t="str">
        <f t="shared" si="349"/>
        <v/>
      </c>
      <c r="AD339" s="436"/>
      <c r="AE339" s="95"/>
      <c r="AF339" s="178"/>
      <c r="AG339" s="178" t="str">
        <f t="shared" si="350"/>
        <v/>
      </c>
      <c r="AH339" s="95" t="str">
        <f t="shared" si="351"/>
        <v/>
      </c>
      <c r="AI339" s="436"/>
      <c r="AJ339" s="95"/>
      <c r="AK339" s="178"/>
      <c r="AL339" s="178" t="str">
        <f t="shared" si="352"/>
        <v/>
      </c>
      <c r="AM339" s="95" t="str">
        <f t="shared" si="353"/>
        <v/>
      </c>
      <c r="AN339" s="436"/>
      <c r="AO339" s="95"/>
      <c r="AP339" s="178"/>
      <c r="AQ339" s="178" t="str">
        <f t="shared" si="354"/>
        <v/>
      </c>
      <c r="AR339" s="95" t="str">
        <f t="shared" si="355"/>
        <v/>
      </c>
      <c r="AS339" s="436"/>
      <c r="AT339" s="95"/>
      <c r="AU339" s="178"/>
      <c r="AV339" s="178" t="str">
        <f t="shared" si="356"/>
        <v/>
      </c>
      <c r="AW339" s="95" t="str">
        <f t="shared" si="357"/>
        <v/>
      </c>
      <c r="AX339" s="436"/>
    </row>
    <row r="340" spans="2:50" hidden="1">
      <c r="B340" s="435"/>
      <c r="C340" s="95">
        <f t="shared" si="342"/>
        <v>14</v>
      </c>
      <c r="D340" s="95"/>
      <c r="E340" s="95"/>
      <c r="F340" s="95"/>
      <c r="G340" s="95"/>
      <c r="H340" s="458"/>
      <c r="I340" s="154" t="str">
        <f t="shared" si="358"/>
        <v/>
      </c>
      <c r="J340" s="154" t="str">
        <f t="shared" si="359"/>
        <v/>
      </c>
      <c r="K340" s="155" t="str">
        <f t="shared" si="360"/>
        <v/>
      </c>
      <c r="L340" s="449"/>
      <c r="M340" s="154" t="str">
        <f t="shared" si="343"/>
        <v/>
      </c>
      <c r="N340" s="433"/>
      <c r="O340" s="433"/>
      <c r="P340" s="95"/>
      <c r="Q340" s="178"/>
      <c r="R340" s="178" t="str">
        <f t="shared" si="344"/>
        <v/>
      </c>
      <c r="S340" s="95" t="str">
        <f t="shared" si="345"/>
        <v/>
      </c>
      <c r="T340" s="436"/>
      <c r="U340" s="95"/>
      <c r="V340" s="178"/>
      <c r="W340" s="178" t="str">
        <f t="shared" si="346"/>
        <v/>
      </c>
      <c r="X340" s="95" t="str">
        <f t="shared" si="347"/>
        <v/>
      </c>
      <c r="Y340" s="436"/>
      <c r="Z340" s="95"/>
      <c r="AA340" s="178"/>
      <c r="AB340" s="178" t="str">
        <f t="shared" si="348"/>
        <v/>
      </c>
      <c r="AC340" s="95" t="str">
        <f t="shared" si="349"/>
        <v/>
      </c>
      <c r="AD340" s="436"/>
      <c r="AE340" s="95"/>
      <c r="AF340" s="178"/>
      <c r="AG340" s="178" t="str">
        <f t="shared" si="350"/>
        <v/>
      </c>
      <c r="AH340" s="95" t="str">
        <f t="shared" si="351"/>
        <v/>
      </c>
      <c r="AI340" s="436"/>
      <c r="AJ340" s="95"/>
      <c r="AK340" s="178"/>
      <c r="AL340" s="178" t="str">
        <f t="shared" si="352"/>
        <v/>
      </c>
      <c r="AM340" s="95" t="str">
        <f t="shared" si="353"/>
        <v/>
      </c>
      <c r="AN340" s="436"/>
      <c r="AO340" s="95"/>
      <c r="AP340" s="178"/>
      <c r="AQ340" s="178" t="str">
        <f t="shared" si="354"/>
        <v/>
      </c>
      <c r="AR340" s="95" t="str">
        <f t="shared" si="355"/>
        <v/>
      </c>
      <c r="AS340" s="436"/>
      <c r="AT340" s="95"/>
      <c r="AU340" s="178"/>
      <c r="AV340" s="178" t="str">
        <f t="shared" si="356"/>
        <v/>
      </c>
      <c r="AW340" s="95" t="str">
        <f t="shared" si="357"/>
        <v/>
      </c>
      <c r="AX340" s="436"/>
    </row>
    <row r="341" spans="2:50" hidden="1">
      <c r="B341" s="435"/>
      <c r="C341" s="95">
        <f t="shared" si="342"/>
        <v>15</v>
      </c>
      <c r="D341" s="95"/>
      <c r="E341" s="95"/>
      <c r="F341" s="95"/>
      <c r="G341" s="95"/>
      <c r="H341" s="459"/>
      <c r="I341" s="154" t="str">
        <f t="shared" si="358"/>
        <v/>
      </c>
      <c r="J341" s="154" t="str">
        <f t="shared" si="359"/>
        <v/>
      </c>
      <c r="K341" s="155" t="str">
        <f t="shared" si="360"/>
        <v/>
      </c>
      <c r="L341" s="449"/>
      <c r="M341" s="154" t="str">
        <f t="shared" si="343"/>
        <v/>
      </c>
      <c r="N341" s="433"/>
      <c r="O341" s="433"/>
      <c r="P341" s="95"/>
      <c r="Q341" s="178"/>
      <c r="R341" s="178" t="str">
        <f t="shared" si="344"/>
        <v/>
      </c>
      <c r="S341" s="95" t="str">
        <f t="shared" si="345"/>
        <v/>
      </c>
      <c r="T341" s="436"/>
      <c r="U341" s="95"/>
      <c r="V341" s="178"/>
      <c r="W341" s="178" t="str">
        <f t="shared" si="346"/>
        <v/>
      </c>
      <c r="X341" s="95" t="str">
        <f t="shared" si="347"/>
        <v/>
      </c>
      <c r="Y341" s="436"/>
      <c r="Z341" s="95"/>
      <c r="AA341" s="178"/>
      <c r="AB341" s="178" t="str">
        <f t="shared" si="348"/>
        <v/>
      </c>
      <c r="AC341" s="95" t="str">
        <f t="shared" si="349"/>
        <v/>
      </c>
      <c r="AD341" s="436"/>
      <c r="AE341" s="95"/>
      <c r="AF341" s="178"/>
      <c r="AG341" s="178" t="str">
        <f t="shared" si="350"/>
        <v/>
      </c>
      <c r="AH341" s="95" t="str">
        <f t="shared" si="351"/>
        <v/>
      </c>
      <c r="AI341" s="436"/>
      <c r="AJ341" s="95"/>
      <c r="AK341" s="178"/>
      <c r="AL341" s="178" t="str">
        <f t="shared" si="352"/>
        <v/>
      </c>
      <c r="AM341" s="95" t="str">
        <f t="shared" si="353"/>
        <v/>
      </c>
      <c r="AN341" s="436"/>
      <c r="AO341" s="95"/>
      <c r="AP341" s="178"/>
      <c r="AQ341" s="178" t="str">
        <f t="shared" si="354"/>
        <v/>
      </c>
      <c r="AR341" s="95" t="str">
        <f t="shared" si="355"/>
        <v/>
      </c>
      <c r="AS341" s="436"/>
      <c r="AT341" s="95"/>
      <c r="AU341" s="178"/>
      <c r="AV341" s="178" t="str">
        <f t="shared" si="356"/>
        <v/>
      </c>
      <c r="AW341" s="95" t="str">
        <f t="shared" si="357"/>
        <v/>
      </c>
      <c r="AX341" s="436"/>
    </row>
    <row r="342" spans="2:50" ht="15.75" hidden="1">
      <c r="B342" s="443" t="s">
        <v>167</v>
      </c>
      <c r="C342" s="444"/>
      <c r="D342" s="444"/>
      <c r="E342" s="444"/>
      <c r="F342" s="444"/>
      <c r="G342" s="444"/>
      <c r="H342" s="444"/>
      <c r="I342" s="151"/>
      <c r="J342" s="151"/>
      <c r="K342" s="151"/>
      <c r="L342" s="151"/>
      <c r="M342" s="151"/>
      <c r="N342" s="433" t="s">
        <v>159</v>
      </c>
      <c r="O342" s="446" t="s">
        <v>106</v>
      </c>
      <c r="P342" s="448">
        <f>AT322+1</f>
        <v>45986</v>
      </c>
      <c r="Q342" s="435"/>
      <c r="R342" s="435"/>
      <c r="S342" s="435"/>
      <c r="T342" s="435"/>
      <c r="U342" s="448">
        <f>P342+1</f>
        <v>45987</v>
      </c>
      <c r="V342" s="435"/>
      <c r="W342" s="435"/>
      <c r="X342" s="435"/>
      <c r="Y342" s="435"/>
      <c r="Z342" s="448">
        <f>U342+1</f>
        <v>45988</v>
      </c>
      <c r="AA342" s="435"/>
      <c r="AB342" s="435"/>
      <c r="AC342" s="435"/>
      <c r="AD342" s="435"/>
      <c r="AE342" s="448">
        <f>Z342+1</f>
        <v>45989</v>
      </c>
      <c r="AF342" s="435"/>
      <c r="AG342" s="435"/>
      <c r="AH342" s="435"/>
      <c r="AI342" s="435"/>
      <c r="AJ342" s="448">
        <f>AE342+1</f>
        <v>45990</v>
      </c>
      <c r="AK342" s="435"/>
      <c r="AL342" s="435"/>
      <c r="AM342" s="435"/>
      <c r="AN342" s="435"/>
      <c r="AO342" s="448">
        <f>AJ342+1</f>
        <v>45991</v>
      </c>
      <c r="AP342" s="435"/>
      <c r="AQ342" s="435"/>
      <c r="AR342" s="435"/>
      <c r="AS342" s="435"/>
      <c r="AT342" s="448">
        <f>AO342+1</f>
        <v>45992</v>
      </c>
      <c r="AU342" s="435"/>
      <c r="AV342" s="435"/>
      <c r="AW342" s="435"/>
      <c r="AX342" s="435"/>
    </row>
    <row r="343" spans="2:50" ht="15.75" hidden="1">
      <c r="B343" s="445"/>
      <c r="C343" s="445"/>
      <c r="D343" s="445"/>
      <c r="E343" s="445"/>
      <c r="F343" s="445"/>
      <c r="G343" s="445"/>
      <c r="H343" s="445"/>
      <c r="I343" s="151"/>
      <c r="J343" s="151"/>
      <c r="K343" s="151"/>
      <c r="L343" s="151"/>
      <c r="M343" s="151"/>
      <c r="N343" s="433"/>
      <c r="O343" s="447"/>
      <c r="P343" s="448" t="s">
        <v>120</v>
      </c>
      <c r="Q343" s="435"/>
      <c r="R343" s="435"/>
      <c r="S343" s="435"/>
      <c r="T343" s="435"/>
      <c r="U343" s="448" t="s">
        <v>114</v>
      </c>
      <c r="V343" s="435"/>
      <c r="W343" s="435"/>
      <c r="X343" s="435"/>
      <c r="Y343" s="435"/>
      <c r="Z343" s="448" t="s">
        <v>115</v>
      </c>
      <c r="AA343" s="435"/>
      <c r="AB343" s="435"/>
      <c r="AC343" s="435"/>
      <c r="AD343" s="435"/>
      <c r="AE343" s="448" t="s">
        <v>116</v>
      </c>
      <c r="AF343" s="435"/>
      <c r="AG343" s="435"/>
      <c r="AH343" s="435"/>
      <c r="AI343" s="435"/>
      <c r="AJ343" s="448" t="s">
        <v>117</v>
      </c>
      <c r="AK343" s="435"/>
      <c r="AL343" s="435"/>
      <c r="AM343" s="435"/>
      <c r="AN343" s="435"/>
      <c r="AO343" s="448" t="s">
        <v>118</v>
      </c>
      <c r="AP343" s="435"/>
      <c r="AQ343" s="435"/>
      <c r="AR343" s="435"/>
      <c r="AS343" s="435"/>
      <c r="AT343" s="448" t="s">
        <v>119</v>
      </c>
      <c r="AU343" s="435"/>
      <c r="AV343" s="435"/>
      <c r="AW343" s="435"/>
      <c r="AX343" s="435"/>
    </row>
    <row r="344" spans="2:50" hidden="1">
      <c r="B344" s="433" t="s">
        <v>155</v>
      </c>
      <c r="C344" s="433" t="s">
        <v>147</v>
      </c>
      <c r="D344" s="433"/>
      <c r="E344" s="433" t="s">
        <v>149</v>
      </c>
      <c r="F344" s="433"/>
      <c r="G344" s="433"/>
      <c r="H344" s="440" t="s">
        <v>156</v>
      </c>
      <c r="I344" s="434" t="s">
        <v>225</v>
      </c>
      <c r="J344" s="434"/>
      <c r="K344" s="434"/>
      <c r="L344" s="434" t="s">
        <v>156</v>
      </c>
      <c r="M344" s="434" t="s">
        <v>168</v>
      </c>
      <c r="N344" s="433"/>
      <c r="O344" s="433" t="s">
        <v>158</v>
      </c>
      <c r="P344" s="430" t="s">
        <v>152</v>
      </c>
      <c r="Q344" s="431"/>
      <c r="R344" s="431"/>
      <c r="S344" s="432"/>
      <c r="T344" s="433" t="s">
        <v>156</v>
      </c>
      <c r="U344" s="430" t="s">
        <v>152</v>
      </c>
      <c r="V344" s="431"/>
      <c r="W344" s="431"/>
      <c r="X344" s="432"/>
      <c r="Y344" s="433" t="s">
        <v>156</v>
      </c>
      <c r="Z344" s="430" t="s">
        <v>152</v>
      </c>
      <c r="AA344" s="431"/>
      <c r="AB344" s="431"/>
      <c r="AC344" s="432"/>
      <c r="AD344" s="433" t="s">
        <v>156</v>
      </c>
      <c r="AE344" s="430" t="s">
        <v>152</v>
      </c>
      <c r="AF344" s="431"/>
      <c r="AG344" s="431"/>
      <c r="AH344" s="432"/>
      <c r="AI344" s="433" t="s">
        <v>156</v>
      </c>
      <c r="AJ344" s="430" t="s">
        <v>152</v>
      </c>
      <c r="AK344" s="431"/>
      <c r="AL344" s="431"/>
      <c r="AM344" s="432"/>
      <c r="AN344" s="433" t="s">
        <v>156</v>
      </c>
      <c r="AO344" s="430" t="s">
        <v>152</v>
      </c>
      <c r="AP344" s="431"/>
      <c r="AQ344" s="431"/>
      <c r="AR344" s="432"/>
      <c r="AS344" s="433" t="s">
        <v>156</v>
      </c>
      <c r="AT344" s="430" t="s">
        <v>152</v>
      </c>
      <c r="AU344" s="431"/>
      <c r="AV344" s="431"/>
      <c r="AW344" s="432"/>
      <c r="AX344" s="433" t="s">
        <v>156</v>
      </c>
    </row>
    <row r="345" spans="2:50" hidden="1">
      <c r="B345" s="433"/>
      <c r="C345" s="433"/>
      <c r="D345" s="433"/>
      <c r="E345" s="433" t="s">
        <v>148</v>
      </c>
      <c r="F345" s="433"/>
      <c r="G345" s="433"/>
      <c r="H345" s="441"/>
      <c r="I345" s="434" t="s">
        <v>148</v>
      </c>
      <c r="J345" s="434"/>
      <c r="K345" s="434"/>
      <c r="L345" s="434"/>
      <c r="M345" s="434"/>
      <c r="N345" s="433"/>
      <c r="O345" s="433"/>
      <c r="P345" s="430" t="s">
        <v>153</v>
      </c>
      <c r="Q345" s="431"/>
      <c r="R345" s="431"/>
      <c r="S345" s="432"/>
      <c r="T345" s="433"/>
      <c r="U345" s="430" t="s">
        <v>153</v>
      </c>
      <c r="V345" s="431"/>
      <c r="W345" s="431"/>
      <c r="X345" s="432"/>
      <c r="Y345" s="433"/>
      <c r="Z345" s="430" t="s">
        <v>153</v>
      </c>
      <c r="AA345" s="431"/>
      <c r="AB345" s="431"/>
      <c r="AC345" s="432"/>
      <c r="AD345" s="433"/>
      <c r="AE345" s="430" t="s">
        <v>153</v>
      </c>
      <c r="AF345" s="431"/>
      <c r="AG345" s="431"/>
      <c r="AH345" s="432"/>
      <c r="AI345" s="433"/>
      <c r="AJ345" s="430" t="s">
        <v>153</v>
      </c>
      <c r="AK345" s="431"/>
      <c r="AL345" s="431"/>
      <c r="AM345" s="432"/>
      <c r="AN345" s="433"/>
      <c r="AO345" s="430" t="s">
        <v>153</v>
      </c>
      <c r="AP345" s="431"/>
      <c r="AQ345" s="431"/>
      <c r="AR345" s="432"/>
      <c r="AS345" s="433"/>
      <c r="AT345" s="430" t="s">
        <v>153</v>
      </c>
      <c r="AU345" s="431"/>
      <c r="AV345" s="431"/>
      <c r="AW345" s="432"/>
      <c r="AX345" s="433"/>
    </row>
    <row r="346" spans="2:50" hidden="1">
      <c r="B346" s="433"/>
      <c r="C346" s="433"/>
      <c r="D346" s="433"/>
      <c r="E346" s="94" t="s">
        <v>150</v>
      </c>
      <c r="F346" s="94" t="s">
        <v>151</v>
      </c>
      <c r="G346" s="94" t="s">
        <v>154</v>
      </c>
      <c r="H346" s="442"/>
      <c r="I346" s="153" t="s">
        <v>150</v>
      </c>
      <c r="J346" s="153" t="s">
        <v>151</v>
      </c>
      <c r="K346" s="153" t="s">
        <v>154</v>
      </c>
      <c r="L346" s="434"/>
      <c r="M346" s="434"/>
      <c r="N346" s="433"/>
      <c r="O346" s="433"/>
      <c r="P346" s="94" t="s">
        <v>150</v>
      </c>
      <c r="Q346" s="94" t="s">
        <v>151</v>
      </c>
      <c r="R346" s="94" t="s">
        <v>154</v>
      </c>
      <c r="S346" s="94" t="s">
        <v>168</v>
      </c>
      <c r="T346" s="433"/>
      <c r="U346" s="94" t="s">
        <v>150</v>
      </c>
      <c r="V346" s="94" t="s">
        <v>151</v>
      </c>
      <c r="W346" s="94" t="s">
        <v>154</v>
      </c>
      <c r="X346" s="94" t="s">
        <v>168</v>
      </c>
      <c r="Y346" s="433"/>
      <c r="Z346" s="94" t="s">
        <v>150</v>
      </c>
      <c r="AA346" s="94" t="s">
        <v>151</v>
      </c>
      <c r="AB346" s="94" t="s">
        <v>154</v>
      </c>
      <c r="AC346" s="94" t="s">
        <v>168</v>
      </c>
      <c r="AD346" s="433"/>
      <c r="AE346" s="94" t="s">
        <v>150</v>
      </c>
      <c r="AF346" s="94" t="s">
        <v>151</v>
      </c>
      <c r="AG346" s="94" t="s">
        <v>154</v>
      </c>
      <c r="AH346" s="94" t="s">
        <v>168</v>
      </c>
      <c r="AI346" s="433"/>
      <c r="AJ346" s="94" t="s">
        <v>150</v>
      </c>
      <c r="AK346" s="94" t="s">
        <v>151</v>
      </c>
      <c r="AL346" s="94" t="s">
        <v>154</v>
      </c>
      <c r="AM346" s="94" t="s">
        <v>168</v>
      </c>
      <c r="AN346" s="433"/>
      <c r="AO346" s="94" t="s">
        <v>150</v>
      </c>
      <c r="AP346" s="94" t="s">
        <v>151</v>
      </c>
      <c r="AQ346" s="94" t="s">
        <v>154</v>
      </c>
      <c r="AR346" s="94" t="s">
        <v>168</v>
      </c>
      <c r="AS346" s="433"/>
      <c r="AT346" s="94" t="s">
        <v>150</v>
      </c>
      <c r="AU346" s="94" t="s">
        <v>151</v>
      </c>
      <c r="AV346" s="94" t="s">
        <v>154</v>
      </c>
      <c r="AW346" s="94" t="s">
        <v>168</v>
      </c>
      <c r="AX346" s="433"/>
    </row>
    <row r="347" spans="2:50" hidden="1">
      <c r="B347" s="435" t="s">
        <v>236</v>
      </c>
      <c r="C347" s="95">
        <f>C327</f>
        <v>1</v>
      </c>
      <c r="D347" s="95" t="s">
        <v>454</v>
      </c>
      <c r="E347" s="95">
        <v>19</v>
      </c>
      <c r="F347" s="95">
        <v>1500</v>
      </c>
      <c r="G347" s="178">
        <f t="shared" ref="G347:G352" si="361">F347/E347</f>
        <v>78.94736842105263</v>
      </c>
      <c r="H347" s="457">
        <f>AVERAGE(G347:G361)</f>
        <v>110.82946336429308</v>
      </c>
      <c r="I347" s="154">
        <f t="shared" ref="I347:I349" si="362">IFERROR(AVERAGE(P347,U347,Z347,AE347,AJ347,AO347,AT347),"")</f>
        <v>19</v>
      </c>
      <c r="J347" s="154">
        <f t="shared" ref="J347:J349" si="363">IFERROR(AVERAGE(Q347,V347,AA347,AF347,AK347,AP347,AU347),"")</f>
        <v>1433.931888764042</v>
      </c>
      <c r="K347" s="155">
        <f t="shared" ref="K347:K349" si="364">IFERROR(AVERAGE(R347,W347,AB347,AG347,AL347,AQ347,AV347),"")</f>
        <v>75.470099408633772</v>
      </c>
      <c r="L347" s="449">
        <f>IFERROR(AVERAGE(K347:K361),"-")</f>
        <v>106.06558730851553</v>
      </c>
      <c r="M347" s="154">
        <f>IFERROR(RANK(K347, K$347:K$361),"")</f>
        <v>5</v>
      </c>
      <c r="N347" s="433"/>
      <c r="O347" s="433"/>
      <c r="P347" s="95">
        <v>19</v>
      </c>
      <c r="Q347" s="178">
        <v>1434.8108108108111</v>
      </c>
      <c r="R347" s="178">
        <f>IFERROR(Q347/P347,"")</f>
        <v>75.516358463726903</v>
      </c>
      <c r="S347" s="95">
        <f>IFERROR(RANK(R347, R$347:R$361),"")</f>
        <v>5</v>
      </c>
      <c r="T347" s="436">
        <f>AVERAGE(R347:R361)</f>
        <v>105.76753588715957</v>
      </c>
      <c r="U347" s="95">
        <v>19</v>
      </c>
      <c r="V347" s="178">
        <v>1435.1162790697676</v>
      </c>
      <c r="W347" s="178">
        <f>IFERROR(V347/U347,"")</f>
        <v>75.532435740514089</v>
      </c>
      <c r="X347" s="95">
        <f>IFERROR(RANK(W347, W$347:W$361),"")</f>
        <v>5</v>
      </c>
      <c r="Y347" s="436">
        <f>AVERAGE(W347:W361)</f>
        <v>106.11508006495876</v>
      </c>
      <c r="Z347" s="95">
        <v>19</v>
      </c>
      <c r="AA347" s="178">
        <v>1436.7123287671236</v>
      </c>
      <c r="AB347" s="178">
        <f>IFERROR(AA347/Z347,"")</f>
        <v>75.616438356164394</v>
      </c>
      <c r="AC347" s="95">
        <f>IFERROR(RANK(AB347, AB$347:AB$361),"")</f>
        <v>5</v>
      </c>
      <c r="AD347" s="436">
        <f>AVERAGE(AB347:AB361)</f>
        <v>105.86002389325098</v>
      </c>
      <c r="AE347" s="95">
        <v>19</v>
      </c>
      <c r="AF347" s="178">
        <v>1430</v>
      </c>
      <c r="AG347" s="178">
        <f>IFERROR(AF347/AE347,"")</f>
        <v>75.263157894736835</v>
      </c>
      <c r="AH347" s="95">
        <f>IFERROR(RANK(AG347, AG$347:AG$361),"")</f>
        <v>5</v>
      </c>
      <c r="AI347" s="436">
        <f>AVERAGE(AG347:AG361)</f>
        <v>106.49591339548346</v>
      </c>
      <c r="AJ347" s="95">
        <v>19</v>
      </c>
      <c r="AK347" s="178">
        <v>1430.2127659574471</v>
      </c>
      <c r="AL347" s="178">
        <f>IFERROR(AK347/AJ347,"")</f>
        <v>75.274356103023536</v>
      </c>
      <c r="AM347" s="95">
        <f>IFERROR(RANK(AL347, AL$347:AL$361),"")</f>
        <v>5</v>
      </c>
      <c r="AN347" s="436">
        <f>AVERAGE(AL347:AL361)</f>
        <v>106.03150663424408</v>
      </c>
      <c r="AO347" s="95">
        <v>19</v>
      </c>
      <c r="AP347" s="178">
        <v>1435.1871657754011</v>
      </c>
      <c r="AQ347" s="178">
        <f>IFERROR(AP347/AO347,"")</f>
        <v>75.53616661975795</v>
      </c>
      <c r="AR347" s="95">
        <f>IFERROR(RANK(AQ347, AQ$347:AQ$361),"")</f>
        <v>5</v>
      </c>
      <c r="AS347" s="436">
        <f>AVERAGE(AQ347:AQ361)</f>
        <v>112.77153127405526</v>
      </c>
      <c r="AT347" s="95">
        <v>19</v>
      </c>
      <c r="AU347" s="178">
        <v>1435.4838709677417</v>
      </c>
      <c r="AV347" s="178">
        <f>IFERROR(AU347/AT347,"")</f>
        <v>75.551782682512723</v>
      </c>
      <c r="AW347" s="95">
        <f>IFERROR(RANK(AV347, AV$347:AV$361),"")</f>
        <v>5</v>
      </c>
      <c r="AX347" s="436">
        <f>AVERAGE(AV347:AV361)</f>
        <v>112.9760270714655</v>
      </c>
    </row>
    <row r="348" spans="2:50" hidden="1">
      <c r="B348" s="435"/>
      <c r="C348" s="95">
        <f t="shared" ref="C348:C361" si="365">C328</f>
        <v>2</v>
      </c>
      <c r="D348" s="95" t="s">
        <v>455</v>
      </c>
      <c r="E348" s="95">
        <v>17</v>
      </c>
      <c r="F348" s="95">
        <v>1500</v>
      </c>
      <c r="G348" s="178">
        <f t="shared" si="361"/>
        <v>88.235294117647058</v>
      </c>
      <c r="H348" s="458"/>
      <c r="I348" s="154">
        <f t="shared" si="362"/>
        <v>17</v>
      </c>
      <c r="J348" s="154">
        <f t="shared" si="363"/>
        <v>1429.3080945540689</v>
      </c>
      <c r="K348" s="155">
        <f t="shared" si="364"/>
        <v>84.07694673847466</v>
      </c>
      <c r="L348" s="449"/>
      <c r="M348" s="154">
        <f t="shared" ref="M348:M361" si="366">IFERROR(RANK(K348, K$347:K$361),"")</f>
        <v>4</v>
      </c>
      <c r="N348" s="433"/>
      <c r="O348" s="433"/>
      <c r="P348" s="95">
        <v>17</v>
      </c>
      <c r="Q348" s="178">
        <v>1428.6597938144332</v>
      </c>
      <c r="R348" s="178">
        <f t="shared" ref="R348:R361" si="367">IFERROR(Q348/P348,"")</f>
        <v>84.038811400849013</v>
      </c>
      <c r="S348" s="95">
        <f t="shared" ref="S348:S361" si="368">IFERROR(RANK(R348, R$347:R$361),"")</f>
        <v>4</v>
      </c>
      <c r="T348" s="436"/>
      <c r="U348" s="95">
        <v>17</v>
      </c>
      <c r="V348" s="178">
        <v>1427.080291970803</v>
      </c>
      <c r="W348" s="178">
        <f t="shared" ref="W348:W361" si="369">IFERROR(V348/U348,"")</f>
        <v>83.945899527694294</v>
      </c>
      <c r="X348" s="95">
        <f t="shared" ref="X348:X361" si="370">IFERROR(RANK(W348, W$347:W$361),"")</f>
        <v>4</v>
      </c>
      <c r="Y348" s="436"/>
      <c r="Z348" s="95">
        <v>17</v>
      </c>
      <c r="AA348" s="178">
        <v>1431.8181818181815</v>
      </c>
      <c r="AB348" s="178">
        <f t="shared" ref="AB348:AB361" si="371">IFERROR(AA348/Z348,"")</f>
        <v>84.224598930481264</v>
      </c>
      <c r="AC348" s="95">
        <f t="shared" ref="AC348:AC361" si="372">IFERROR(RANK(AB348, AB$347:AB$361),"")</f>
        <v>4</v>
      </c>
      <c r="AD348" s="436"/>
      <c r="AE348" s="95">
        <v>17</v>
      </c>
      <c r="AF348" s="178">
        <v>1430.9547738693466</v>
      </c>
      <c r="AG348" s="178">
        <f t="shared" ref="AG348:AG361" si="373">IFERROR(AF348/AE348,"")</f>
        <v>84.173810227608627</v>
      </c>
      <c r="AH348" s="95">
        <f t="shared" ref="AH348:AH361" si="374">IFERROR(RANK(AG348, AG$347:AG$361),"")</f>
        <v>4</v>
      </c>
      <c r="AI348" s="436"/>
      <c r="AJ348" s="95">
        <v>17</v>
      </c>
      <c r="AK348" s="178">
        <v>1429.3150684931509</v>
      </c>
      <c r="AL348" s="178">
        <f t="shared" ref="AL348:AL361" si="375">IFERROR(AK348/AJ348,"")</f>
        <v>84.077356970185349</v>
      </c>
      <c r="AM348" s="95">
        <f t="shared" ref="AM348:AM361" si="376">IFERROR(RANK(AL348, AL$347:AL$361),"")</f>
        <v>4</v>
      </c>
      <c r="AN348" s="436"/>
      <c r="AO348" s="95">
        <v>17</v>
      </c>
      <c r="AP348" s="178">
        <v>1428.7868852459017</v>
      </c>
      <c r="AQ348" s="178">
        <f t="shared" ref="AQ348:AQ361" si="377">IFERROR(AP348/AO348,"")</f>
        <v>84.046287367405981</v>
      </c>
      <c r="AR348" s="95">
        <f t="shared" ref="AR348:AR361" si="378">IFERROR(RANK(AQ348, AQ$347:AQ$361),"")</f>
        <v>4</v>
      </c>
      <c r="AS348" s="436"/>
      <c r="AT348" s="95">
        <v>17</v>
      </c>
      <c r="AU348" s="178">
        <v>1428.5416666666667</v>
      </c>
      <c r="AV348" s="178">
        <f t="shared" ref="AV348:AV361" si="379">IFERROR(AU348/AT348,"")</f>
        <v>84.031862745098039</v>
      </c>
      <c r="AW348" s="95">
        <f t="shared" ref="AW348:AW361" si="380">IFERROR(RANK(AV348, AV$347:AV$361),"")</f>
        <v>4</v>
      </c>
      <c r="AX348" s="436"/>
    </row>
    <row r="349" spans="2:50" hidden="1">
      <c r="B349" s="435"/>
      <c r="C349" s="95">
        <f t="shared" si="365"/>
        <v>3</v>
      </c>
      <c r="D349" s="95" t="s">
        <v>458</v>
      </c>
      <c r="E349" s="95">
        <v>17</v>
      </c>
      <c r="F349" s="95">
        <v>2000</v>
      </c>
      <c r="G349" s="178">
        <f t="shared" si="361"/>
        <v>117.64705882352941</v>
      </c>
      <c r="H349" s="458"/>
      <c r="I349" s="154">
        <f t="shared" si="362"/>
        <v>17</v>
      </c>
      <c r="J349" s="154">
        <f t="shared" si="363"/>
        <v>1920.2965975451732</v>
      </c>
      <c r="K349" s="155">
        <f t="shared" si="364"/>
        <v>112.95862338501017</v>
      </c>
      <c r="L349" s="449"/>
      <c r="M349" s="154">
        <f t="shared" si="366"/>
        <v>2</v>
      </c>
      <c r="N349" s="433"/>
      <c r="O349" s="433"/>
      <c r="P349" s="95">
        <v>17</v>
      </c>
      <c r="Q349" s="178">
        <v>1910.487804878049</v>
      </c>
      <c r="R349" s="178">
        <f t="shared" si="367"/>
        <v>112.3816355810617</v>
      </c>
      <c r="S349" s="95">
        <f t="shared" si="368"/>
        <v>2</v>
      </c>
      <c r="T349" s="436"/>
      <c r="U349" s="95">
        <v>17</v>
      </c>
      <c r="V349" s="178">
        <v>1916.1038961038962</v>
      </c>
      <c r="W349" s="178">
        <f t="shared" si="369"/>
        <v>112.71199388846448</v>
      </c>
      <c r="X349" s="95">
        <f t="shared" si="370"/>
        <v>2</v>
      </c>
      <c r="Y349" s="436"/>
      <c r="Z349" s="95">
        <v>17</v>
      </c>
      <c r="AA349" s="178">
        <v>1910.9090909090917</v>
      </c>
      <c r="AB349" s="178">
        <f t="shared" si="371"/>
        <v>112.40641711229951</v>
      </c>
      <c r="AC349" s="95">
        <f t="shared" si="372"/>
        <v>3</v>
      </c>
      <c r="AD349" s="436"/>
      <c r="AE349" s="95">
        <v>17</v>
      </c>
      <c r="AF349" s="178">
        <v>1940.3773584905653</v>
      </c>
      <c r="AG349" s="178">
        <f t="shared" si="373"/>
        <v>114.13984461709208</v>
      </c>
      <c r="AH349" s="95">
        <f t="shared" si="374"/>
        <v>2</v>
      </c>
      <c r="AI349" s="436"/>
      <c r="AJ349" s="95">
        <v>17</v>
      </c>
      <c r="AK349" s="178">
        <v>1933.4482758620691</v>
      </c>
      <c r="AL349" s="178">
        <f t="shared" si="375"/>
        <v>113.73225152129818</v>
      </c>
      <c r="AM349" s="95">
        <f t="shared" si="376"/>
        <v>2</v>
      </c>
      <c r="AN349" s="436"/>
      <c r="AO349" s="95">
        <v>17</v>
      </c>
      <c r="AP349" s="178">
        <v>1909.2307692307693</v>
      </c>
      <c r="AQ349" s="178">
        <f t="shared" si="377"/>
        <v>112.30769230769231</v>
      </c>
      <c r="AR349" s="95">
        <f t="shared" si="378"/>
        <v>2</v>
      </c>
      <c r="AS349" s="436"/>
      <c r="AT349" s="95">
        <v>17</v>
      </c>
      <c r="AU349" s="178">
        <v>1921.5189873417719</v>
      </c>
      <c r="AV349" s="178">
        <f t="shared" si="379"/>
        <v>113.03052866716305</v>
      </c>
      <c r="AW349" s="95">
        <f t="shared" si="380"/>
        <v>2</v>
      </c>
      <c r="AX349" s="436"/>
    </row>
    <row r="350" spans="2:50" hidden="1">
      <c r="B350" s="435"/>
      <c r="C350" s="95">
        <f t="shared" si="365"/>
        <v>4</v>
      </c>
      <c r="D350" s="95" t="s">
        <v>459</v>
      </c>
      <c r="E350" s="95">
        <v>17</v>
      </c>
      <c r="F350" s="95">
        <v>2000</v>
      </c>
      <c r="G350" s="178">
        <f t="shared" si="361"/>
        <v>117.64705882352941</v>
      </c>
      <c r="H350" s="458"/>
      <c r="I350" s="154">
        <f>IFERROR(AVERAGE(P350,U350,Z350,AE350,AJ350,AO350,AT350),"")</f>
        <v>17</v>
      </c>
      <c r="J350" s="154">
        <f>IFERROR(AVERAGE(Q350,V350,AA350,AF350,AK350,AP350,AU350),"")</f>
        <v>1913.6307125135031</v>
      </c>
      <c r="K350" s="155">
        <f>IFERROR(AVERAGE(R350,W350,AB350,AG350,AL350,AQ350,AV350),"")</f>
        <v>112.56651250079429</v>
      </c>
      <c r="L350" s="449"/>
      <c r="M350" s="154">
        <f t="shared" si="366"/>
        <v>3</v>
      </c>
      <c r="N350" s="433"/>
      <c r="O350" s="433"/>
      <c r="P350" s="95">
        <v>17</v>
      </c>
      <c r="Q350" s="178">
        <v>1901.6470588235291</v>
      </c>
      <c r="R350" s="178">
        <f t="shared" si="367"/>
        <v>111.86159169550172</v>
      </c>
      <c r="S350" s="95">
        <f t="shared" si="368"/>
        <v>3</v>
      </c>
      <c r="T350" s="436"/>
      <c r="U350" s="95">
        <v>17</v>
      </c>
      <c r="V350" s="178">
        <v>1914.8148148148141</v>
      </c>
      <c r="W350" s="178">
        <f t="shared" si="369"/>
        <v>112.63616557734201</v>
      </c>
      <c r="X350" s="95">
        <f t="shared" si="370"/>
        <v>3</v>
      </c>
      <c r="Y350" s="436"/>
      <c r="Z350" s="95">
        <v>17</v>
      </c>
      <c r="AA350" s="178">
        <v>1918.3098591549299</v>
      </c>
      <c r="AB350" s="178">
        <f t="shared" si="371"/>
        <v>112.84175642087823</v>
      </c>
      <c r="AC350" s="95">
        <f t="shared" si="372"/>
        <v>2</v>
      </c>
      <c r="AD350" s="436"/>
      <c r="AE350" s="95">
        <v>17</v>
      </c>
      <c r="AF350" s="178">
        <v>1931.1864406779662</v>
      </c>
      <c r="AG350" s="178">
        <f t="shared" si="373"/>
        <v>113.59920239282154</v>
      </c>
      <c r="AH350" s="95">
        <f t="shared" si="374"/>
        <v>3</v>
      </c>
      <c r="AI350" s="436"/>
      <c r="AJ350" s="95">
        <v>17</v>
      </c>
      <c r="AK350" s="178">
        <v>1906.1538461538457</v>
      </c>
      <c r="AL350" s="178">
        <f t="shared" si="375"/>
        <v>112.12669683257916</v>
      </c>
      <c r="AM350" s="95">
        <f t="shared" si="376"/>
        <v>3</v>
      </c>
      <c r="AN350" s="436"/>
      <c r="AO350" s="95">
        <v>17</v>
      </c>
      <c r="AP350" s="178">
        <v>1909.1566265060235</v>
      </c>
      <c r="AQ350" s="178">
        <f t="shared" si="377"/>
        <v>112.30333097094255</v>
      </c>
      <c r="AR350" s="95">
        <f t="shared" si="378"/>
        <v>3</v>
      </c>
      <c r="AS350" s="436"/>
      <c r="AT350" s="95">
        <v>17</v>
      </c>
      <c r="AU350" s="178">
        <v>1914.146341463414</v>
      </c>
      <c r="AV350" s="178">
        <f t="shared" si="379"/>
        <v>112.59684361549495</v>
      </c>
      <c r="AW350" s="95">
        <f t="shared" si="380"/>
        <v>3</v>
      </c>
      <c r="AX350" s="436"/>
    </row>
    <row r="351" spans="2:50" hidden="1">
      <c r="B351" s="435"/>
      <c r="C351" s="95">
        <f t="shared" si="365"/>
        <v>5</v>
      </c>
      <c r="D351" s="95" t="s">
        <v>427</v>
      </c>
      <c r="E351" s="95">
        <v>8</v>
      </c>
      <c r="F351" s="95">
        <v>1500</v>
      </c>
      <c r="G351" s="178">
        <f t="shared" si="361"/>
        <v>187.5</v>
      </c>
      <c r="H351" s="458"/>
      <c r="I351" s="154">
        <f t="shared" ref="I351:I361" si="381">IFERROR(AVERAGE(P351,U351,Z351,AE351,AJ351,AO351,AT351),"")</f>
        <v>8</v>
      </c>
      <c r="J351" s="154">
        <f t="shared" ref="J351:J361" si="382">IFERROR(AVERAGE(Q351,V351,AA351,AF351,AK351,AP351,AU351),"")</f>
        <v>1432.9846706275746</v>
      </c>
      <c r="K351" s="155">
        <f t="shared" ref="K351:K361" si="383">IFERROR(AVERAGE(R351,W351,AB351,AG351,AL351,AQ351,AV351),"")</f>
        <v>179.12308382844682</v>
      </c>
      <c r="L351" s="449"/>
      <c r="M351" s="154">
        <f t="shared" si="366"/>
        <v>1</v>
      </c>
      <c r="N351" s="433"/>
      <c r="O351" s="433"/>
      <c r="P351" s="95">
        <v>8</v>
      </c>
      <c r="Q351" s="178">
        <v>1430.4545454545448</v>
      </c>
      <c r="R351" s="178">
        <f t="shared" si="367"/>
        <v>178.8068181818181</v>
      </c>
      <c r="S351" s="95">
        <f t="shared" si="368"/>
        <v>1</v>
      </c>
      <c r="T351" s="436"/>
      <c r="U351" s="95">
        <v>8</v>
      </c>
      <c r="V351" s="178">
        <v>1438.1250000000002</v>
      </c>
      <c r="W351" s="178">
        <f t="shared" si="369"/>
        <v>179.76562500000003</v>
      </c>
      <c r="X351" s="95">
        <f t="shared" si="370"/>
        <v>1</v>
      </c>
      <c r="Y351" s="436"/>
      <c r="Z351" s="95">
        <v>8</v>
      </c>
      <c r="AA351" s="178">
        <v>1427.6785714285718</v>
      </c>
      <c r="AB351" s="178">
        <f t="shared" si="371"/>
        <v>178.45982142857147</v>
      </c>
      <c r="AC351" s="95">
        <f t="shared" si="372"/>
        <v>1</v>
      </c>
      <c r="AD351" s="436"/>
      <c r="AE351" s="95">
        <v>8</v>
      </c>
      <c r="AF351" s="178">
        <v>1432.9411764705883</v>
      </c>
      <c r="AG351" s="178">
        <f t="shared" si="373"/>
        <v>179.11764705882354</v>
      </c>
      <c r="AH351" s="95">
        <f t="shared" si="374"/>
        <v>1</v>
      </c>
      <c r="AI351" s="436"/>
      <c r="AJ351" s="95">
        <v>8</v>
      </c>
      <c r="AK351" s="178">
        <v>1427.0270270270273</v>
      </c>
      <c r="AL351" s="178">
        <f t="shared" si="375"/>
        <v>178.37837837837841</v>
      </c>
      <c r="AM351" s="95">
        <f t="shared" si="376"/>
        <v>1</v>
      </c>
      <c r="AN351" s="436"/>
      <c r="AO351" s="95">
        <v>8</v>
      </c>
      <c r="AP351" s="178">
        <v>1437.3134328358201</v>
      </c>
      <c r="AQ351" s="178">
        <f t="shared" si="377"/>
        <v>179.66417910447751</v>
      </c>
      <c r="AR351" s="95">
        <f t="shared" si="378"/>
        <v>1</v>
      </c>
      <c r="AS351" s="436"/>
      <c r="AT351" s="95">
        <v>8</v>
      </c>
      <c r="AU351" s="178">
        <v>1437.35294117647</v>
      </c>
      <c r="AV351" s="178">
        <f t="shared" si="379"/>
        <v>179.66911764705875</v>
      </c>
      <c r="AW351" s="95">
        <f t="shared" si="380"/>
        <v>1</v>
      </c>
      <c r="AX351" s="436"/>
    </row>
    <row r="352" spans="2:50" hidden="1">
      <c r="B352" s="435"/>
      <c r="C352" s="95">
        <f t="shared" si="365"/>
        <v>6</v>
      </c>
      <c r="D352" s="95" t="s">
        <v>673</v>
      </c>
      <c r="E352" s="95">
        <v>20</v>
      </c>
      <c r="F352" s="95">
        <v>1500</v>
      </c>
      <c r="G352" s="178">
        <f t="shared" si="361"/>
        <v>75</v>
      </c>
      <c r="H352" s="458"/>
      <c r="I352" s="154">
        <f t="shared" si="381"/>
        <v>20</v>
      </c>
      <c r="J352" s="154">
        <f t="shared" si="382"/>
        <v>1443.9651597946681</v>
      </c>
      <c r="K352" s="155">
        <f t="shared" si="383"/>
        <v>72.198257989733392</v>
      </c>
      <c r="L352" s="449"/>
      <c r="M352" s="154">
        <f t="shared" si="366"/>
        <v>6</v>
      </c>
      <c r="N352" s="433"/>
      <c r="O352" s="433"/>
      <c r="P352" s="95">
        <v>20</v>
      </c>
      <c r="Q352" s="178">
        <v>1440.0000000000007</v>
      </c>
      <c r="R352" s="178">
        <f t="shared" si="367"/>
        <v>72.000000000000028</v>
      </c>
      <c r="S352" s="95">
        <f t="shared" si="368"/>
        <v>6</v>
      </c>
      <c r="T352" s="436"/>
      <c r="U352" s="95">
        <v>20</v>
      </c>
      <c r="V352" s="178">
        <v>1441.9672131147545</v>
      </c>
      <c r="W352" s="178">
        <f t="shared" si="369"/>
        <v>72.098360655737721</v>
      </c>
      <c r="X352" s="95">
        <f t="shared" si="370"/>
        <v>6</v>
      </c>
      <c r="Y352" s="436"/>
      <c r="Z352" s="95">
        <v>20</v>
      </c>
      <c r="AA352" s="178">
        <v>1432.2222222222219</v>
      </c>
      <c r="AB352" s="178">
        <f t="shared" si="371"/>
        <v>71.6111111111111</v>
      </c>
      <c r="AC352" s="95">
        <f t="shared" si="372"/>
        <v>6</v>
      </c>
      <c r="AD352" s="436"/>
      <c r="AE352" s="95">
        <v>20</v>
      </c>
      <c r="AF352" s="178">
        <v>1453.6363636363635</v>
      </c>
      <c r="AG352" s="178">
        <f t="shared" si="373"/>
        <v>72.681818181818173</v>
      </c>
      <c r="AH352" s="95">
        <f t="shared" si="374"/>
        <v>6</v>
      </c>
      <c r="AI352" s="436"/>
      <c r="AJ352" s="95">
        <v>20</v>
      </c>
      <c r="AK352" s="178">
        <v>1451.9999999999993</v>
      </c>
      <c r="AL352" s="178">
        <f t="shared" si="375"/>
        <v>72.599999999999966</v>
      </c>
      <c r="AM352" s="95">
        <f t="shared" si="376"/>
        <v>6</v>
      </c>
      <c r="AN352" s="436"/>
      <c r="AO352" s="289"/>
      <c r="AP352" s="291"/>
      <c r="AQ352" s="291" t="str">
        <f t="shared" si="377"/>
        <v/>
      </c>
      <c r="AR352" s="289" t="str">
        <f t="shared" si="378"/>
        <v/>
      </c>
      <c r="AS352" s="436"/>
      <c r="AT352" s="289"/>
      <c r="AU352" s="291"/>
      <c r="AV352" s="291" t="str">
        <f t="shared" si="379"/>
        <v/>
      </c>
      <c r="AW352" s="289" t="str">
        <f t="shared" si="380"/>
        <v/>
      </c>
      <c r="AX352" s="436"/>
    </row>
    <row r="353" spans="2:50" hidden="1">
      <c r="B353" s="435"/>
      <c r="C353" s="95">
        <f t="shared" si="365"/>
        <v>7</v>
      </c>
      <c r="D353" s="95"/>
      <c r="E353" s="95"/>
      <c r="F353" s="95"/>
      <c r="G353" s="95"/>
      <c r="H353" s="458"/>
      <c r="I353" s="154" t="str">
        <f t="shared" si="381"/>
        <v/>
      </c>
      <c r="J353" s="154" t="str">
        <f t="shared" si="382"/>
        <v/>
      </c>
      <c r="K353" s="155" t="str">
        <f t="shared" si="383"/>
        <v/>
      </c>
      <c r="L353" s="449"/>
      <c r="M353" s="154" t="str">
        <f t="shared" si="366"/>
        <v/>
      </c>
      <c r="N353" s="433"/>
      <c r="O353" s="433"/>
      <c r="P353" s="95"/>
      <c r="Q353" s="178"/>
      <c r="R353" s="178" t="str">
        <f t="shared" si="367"/>
        <v/>
      </c>
      <c r="S353" s="95" t="str">
        <f t="shared" si="368"/>
        <v/>
      </c>
      <c r="T353" s="436"/>
      <c r="U353" s="95"/>
      <c r="V353" s="178"/>
      <c r="W353" s="178" t="str">
        <f t="shared" si="369"/>
        <v/>
      </c>
      <c r="X353" s="95" t="str">
        <f t="shared" si="370"/>
        <v/>
      </c>
      <c r="Y353" s="436"/>
      <c r="Z353" s="95"/>
      <c r="AA353" s="178"/>
      <c r="AB353" s="178" t="str">
        <f t="shared" si="371"/>
        <v/>
      </c>
      <c r="AC353" s="95" t="str">
        <f t="shared" si="372"/>
        <v/>
      </c>
      <c r="AD353" s="436"/>
      <c r="AE353" s="95"/>
      <c r="AF353" s="178"/>
      <c r="AG353" s="178" t="str">
        <f t="shared" si="373"/>
        <v/>
      </c>
      <c r="AH353" s="95" t="str">
        <f t="shared" si="374"/>
        <v/>
      </c>
      <c r="AI353" s="436"/>
      <c r="AJ353" s="95"/>
      <c r="AK353" s="178"/>
      <c r="AL353" s="178" t="str">
        <f t="shared" si="375"/>
        <v/>
      </c>
      <c r="AM353" s="95" t="str">
        <f t="shared" si="376"/>
        <v/>
      </c>
      <c r="AN353" s="436"/>
      <c r="AO353" s="95"/>
      <c r="AP353" s="178"/>
      <c r="AQ353" s="178" t="str">
        <f t="shared" si="377"/>
        <v/>
      </c>
      <c r="AR353" s="95" t="str">
        <f t="shared" si="378"/>
        <v/>
      </c>
      <c r="AS353" s="436"/>
      <c r="AT353" s="95"/>
      <c r="AU353" s="178"/>
      <c r="AV353" s="178" t="str">
        <f t="shared" si="379"/>
        <v/>
      </c>
      <c r="AW353" s="95" t="str">
        <f t="shared" si="380"/>
        <v/>
      </c>
      <c r="AX353" s="436"/>
    </row>
    <row r="354" spans="2:50" hidden="1">
      <c r="B354" s="435"/>
      <c r="C354" s="95">
        <f t="shared" si="365"/>
        <v>8</v>
      </c>
      <c r="D354" s="95"/>
      <c r="E354" s="95"/>
      <c r="F354" s="95"/>
      <c r="G354" s="95"/>
      <c r="H354" s="458"/>
      <c r="I354" s="154" t="str">
        <f t="shared" si="381"/>
        <v/>
      </c>
      <c r="J354" s="154" t="str">
        <f t="shared" si="382"/>
        <v/>
      </c>
      <c r="K354" s="155" t="str">
        <f t="shared" si="383"/>
        <v/>
      </c>
      <c r="L354" s="449"/>
      <c r="M354" s="154" t="str">
        <f t="shared" si="366"/>
        <v/>
      </c>
      <c r="N354" s="433"/>
      <c r="O354" s="433"/>
      <c r="P354" s="95"/>
      <c r="Q354" s="178"/>
      <c r="R354" s="178" t="str">
        <f t="shared" si="367"/>
        <v/>
      </c>
      <c r="S354" s="95" t="str">
        <f t="shared" si="368"/>
        <v/>
      </c>
      <c r="T354" s="436"/>
      <c r="U354" s="95"/>
      <c r="V354" s="178"/>
      <c r="W354" s="178" t="str">
        <f t="shared" si="369"/>
        <v/>
      </c>
      <c r="X354" s="95" t="str">
        <f t="shared" si="370"/>
        <v/>
      </c>
      <c r="Y354" s="436"/>
      <c r="Z354" s="95"/>
      <c r="AA354" s="178"/>
      <c r="AB354" s="178" t="str">
        <f t="shared" si="371"/>
        <v/>
      </c>
      <c r="AC354" s="95" t="str">
        <f t="shared" si="372"/>
        <v/>
      </c>
      <c r="AD354" s="436"/>
      <c r="AE354" s="95"/>
      <c r="AF354" s="178"/>
      <c r="AG354" s="178" t="str">
        <f t="shared" si="373"/>
        <v/>
      </c>
      <c r="AH354" s="95" t="str">
        <f t="shared" si="374"/>
        <v/>
      </c>
      <c r="AI354" s="436"/>
      <c r="AJ354" s="95"/>
      <c r="AK354" s="178"/>
      <c r="AL354" s="178" t="str">
        <f t="shared" si="375"/>
        <v/>
      </c>
      <c r="AM354" s="95" t="str">
        <f t="shared" si="376"/>
        <v/>
      </c>
      <c r="AN354" s="436"/>
      <c r="AO354" s="95"/>
      <c r="AP354" s="178"/>
      <c r="AQ354" s="178" t="str">
        <f t="shared" si="377"/>
        <v/>
      </c>
      <c r="AR354" s="95" t="str">
        <f t="shared" si="378"/>
        <v/>
      </c>
      <c r="AS354" s="436"/>
      <c r="AT354" s="95"/>
      <c r="AU354" s="178"/>
      <c r="AV354" s="178" t="str">
        <f t="shared" si="379"/>
        <v/>
      </c>
      <c r="AW354" s="95" t="str">
        <f t="shared" si="380"/>
        <v/>
      </c>
      <c r="AX354" s="436"/>
    </row>
    <row r="355" spans="2:50" hidden="1">
      <c r="B355" s="435"/>
      <c r="C355" s="95">
        <f t="shared" si="365"/>
        <v>9</v>
      </c>
      <c r="D355" s="95"/>
      <c r="E355" s="95"/>
      <c r="F355" s="95"/>
      <c r="G355" s="95"/>
      <c r="H355" s="458"/>
      <c r="I355" s="154" t="str">
        <f t="shared" si="381"/>
        <v/>
      </c>
      <c r="J355" s="154" t="str">
        <f t="shared" si="382"/>
        <v/>
      </c>
      <c r="K355" s="155" t="str">
        <f t="shared" si="383"/>
        <v/>
      </c>
      <c r="L355" s="449"/>
      <c r="M355" s="154" t="str">
        <f t="shared" si="366"/>
        <v/>
      </c>
      <c r="N355" s="433"/>
      <c r="O355" s="433"/>
      <c r="P355" s="95"/>
      <c r="Q355" s="178"/>
      <c r="R355" s="178" t="str">
        <f t="shared" si="367"/>
        <v/>
      </c>
      <c r="S355" s="95" t="str">
        <f t="shared" si="368"/>
        <v/>
      </c>
      <c r="T355" s="436"/>
      <c r="U355" s="95"/>
      <c r="V355" s="178"/>
      <c r="W355" s="178" t="str">
        <f t="shared" si="369"/>
        <v/>
      </c>
      <c r="X355" s="95" t="str">
        <f t="shared" si="370"/>
        <v/>
      </c>
      <c r="Y355" s="436"/>
      <c r="Z355" s="95"/>
      <c r="AA355" s="178"/>
      <c r="AB355" s="178" t="str">
        <f t="shared" si="371"/>
        <v/>
      </c>
      <c r="AC355" s="95" t="str">
        <f t="shared" si="372"/>
        <v/>
      </c>
      <c r="AD355" s="436"/>
      <c r="AE355" s="95"/>
      <c r="AF355" s="178"/>
      <c r="AG355" s="178" t="str">
        <f t="shared" si="373"/>
        <v/>
      </c>
      <c r="AH355" s="95" t="str">
        <f t="shared" si="374"/>
        <v/>
      </c>
      <c r="AI355" s="436"/>
      <c r="AJ355" s="95"/>
      <c r="AK355" s="178"/>
      <c r="AL355" s="178" t="str">
        <f t="shared" si="375"/>
        <v/>
      </c>
      <c r="AM355" s="95" t="str">
        <f t="shared" si="376"/>
        <v/>
      </c>
      <c r="AN355" s="436"/>
      <c r="AO355" s="95"/>
      <c r="AP355" s="178"/>
      <c r="AQ355" s="178" t="str">
        <f t="shared" si="377"/>
        <v/>
      </c>
      <c r="AR355" s="95" t="str">
        <f t="shared" si="378"/>
        <v/>
      </c>
      <c r="AS355" s="436"/>
      <c r="AT355" s="95"/>
      <c r="AU355" s="178"/>
      <c r="AV355" s="178" t="str">
        <f t="shared" si="379"/>
        <v/>
      </c>
      <c r="AW355" s="95" t="str">
        <f t="shared" si="380"/>
        <v/>
      </c>
      <c r="AX355" s="436"/>
    </row>
    <row r="356" spans="2:50" hidden="1">
      <c r="B356" s="435"/>
      <c r="C356" s="95">
        <f t="shared" si="365"/>
        <v>10</v>
      </c>
      <c r="D356" s="95"/>
      <c r="E356" s="95"/>
      <c r="F356" s="95"/>
      <c r="G356" s="95"/>
      <c r="H356" s="458"/>
      <c r="I356" s="154" t="str">
        <f t="shared" si="381"/>
        <v/>
      </c>
      <c r="J356" s="154" t="str">
        <f t="shared" si="382"/>
        <v/>
      </c>
      <c r="K356" s="155" t="str">
        <f t="shared" si="383"/>
        <v/>
      </c>
      <c r="L356" s="449"/>
      <c r="M356" s="154" t="str">
        <f t="shared" si="366"/>
        <v/>
      </c>
      <c r="N356" s="433"/>
      <c r="O356" s="433"/>
      <c r="P356" s="95"/>
      <c r="Q356" s="178"/>
      <c r="R356" s="178" t="str">
        <f t="shared" si="367"/>
        <v/>
      </c>
      <c r="S356" s="95" t="str">
        <f t="shared" si="368"/>
        <v/>
      </c>
      <c r="T356" s="436"/>
      <c r="U356" s="95"/>
      <c r="V356" s="178"/>
      <c r="W356" s="178" t="str">
        <f t="shared" si="369"/>
        <v/>
      </c>
      <c r="X356" s="95" t="str">
        <f t="shared" si="370"/>
        <v/>
      </c>
      <c r="Y356" s="436"/>
      <c r="Z356" s="95"/>
      <c r="AA356" s="178"/>
      <c r="AB356" s="178" t="str">
        <f t="shared" si="371"/>
        <v/>
      </c>
      <c r="AC356" s="95" t="str">
        <f t="shared" si="372"/>
        <v/>
      </c>
      <c r="AD356" s="436"/>
      <c r="AE356" s="95"/>
      <c r="AF356" s="178"/>
      <c r="AG356" s="178" t="str">
        <f t="shared" si="373"/>
        <v/>
      </c>
      <c r="AH356" s="95" t="str">
        <f t="shared" si="374"/>
        <v/>
      </c>
      <c r="AI356" s="436"/>
      <c r="AJ356" s="95"/>
      <c r="AK356" s="178"/>
      <c r="AL356" s="178" t="str">
        <f t="shared" si="375"/>
        <v/>
      </c>
      <c r="AM356" s="95" t="str">
        <f t="shared" si="376"/>
        <v/>
      </c>
      <c r="AN356" s="436"/>
      <c r="AO356" s="95"/>
      <c r="AP356" s="178"/>
      <c r="AQ356" s="178" t="str">
        <f t="shared" si="377"/>
        <v/>
      </c>
      <c r="AR356" s="95" t="str">
        <f t="shared" si="378"/>
        <v/>
      </c>
      <c r="AS356" s="436"/>
      <c r="AT356" s="95"/>
      <c r="AU356" s="178"/>
      <c r="AV356" s="178" t="str">
        <f t="shared" si="379"/>
        <v/>
      </c>
      <c r="AW356" s="95" t="str">
        <f t="shared" si="380"/>
        <v/>
      </c>
      <c r="AX356" s="436"/>
    </row>
    <row r="357" spans="2:50" hidden="1">
      <c r="B357" s="435"/>
      <c r="C357" s="95">
        <f t="shared" si="365"/>
        <v>11</v>
      </c>
      <c r="D357" s="95"/>
      <c r="E357" s="95"/>
      <c r="F357" s="95"/>
      <c r="G357" s="95"/>
      <c r="H357" s="458"/>
      <c r="I357" s="154" t="str">
        <f t="shared" si="381"/>
        <v/>
      </c>
      <c r="J357" s="154" t="str">
        <f t="shared" si="382"/>
        <v/>
      </c>
      <c r="K357" s="155" t="str">
        <f t="shared" si="383"/>
        <v/>
      </c>
      <c r="L357" s="449"/>
      <c r="M357" s="154" t="str">
        <f t="shared" si="366"/>
        <v/>
      </c>
      <c r="N357" s="433"/>
      <c r="O357" s="433"/>
      <c r="P357" s="95"/>
      <c r="Q357" s="178"/>
      <c r="R357" s="178" t="str">
        <f t="shared" si="367"/>
        <v/>
      </c>
      <c r="S357" s="95" t="str">
        <f t="shared" si="368"/>
        <v/>
      </c>
      <c r="T357" s="436"/>
      <c r="U357" s="95"/>
      <c r="V357" s="178"/>
      <c r="W357" s="178" t="str">
        <f t="shared" si="369"/>
        <v/>
      </c>
      <c r="X357" s="95" t="str">
        <f t="shared" si="370"/>
        <v/>
      </c>
      <c r="Y357" s="436"/>
      <c r="Z357" s="95"/>
      <c r="AA357" s="178"/>
      <c r="AB357" s="178" t="str">
        <f t="shared" si="371"/>
        <v/>
      </c>
      <c r="AC357" s="95" t="str">
        <f t="shared" si="372"/>
        <v/>
      </c>
      <c r="AD357" s="436"/>
      <c r="AE357" s="95"/>
      <c r="AF357" s="178"/>
      <c r="AG357" s="178" t="str">
        <f t="shared" si="373"/>
        <v/>
      </c>
      <c r="AH357" s="95" t="str">
        <f t="shared" si="374"/>
        <v/>
      </c>
      <c r="AI357" s="436"/>
      <c r="AJ357" s="95"/>
      <c r="AK357" s="178"/>
      <c r="AL357" s="178" t="str">
        <f t="shared" si="375"/>
        <v/>
      </c>
      <c r="AM357" s="95" t="str">
        <f t="shared" si="376"/>
        <v/>
      </c>
      <c r="AN357" s="436"/>
      <c r="AO357" s="95"/>
      <c r="AP357" s="178"/>
      <c r="AQ357" s="178" t="str">
        <f t="shared" si="377"/>
        <v/>
      </c>
      <c r="AR357" s="95" t="str">
        <f t="shared" si="378"/>
        <v/>
      </c>
      <c r="AS357" s="436"/>
      <c r="AT357" s="95"/>
      <c r="AU357" s="178"/>
      <c r="AV357" s="178" t="str">
        <f t="shared" si="379"/>
        <v/>
      </c>
      <c r="AW357" s="95" t="str">
        <f t="shared" si="380"/>
        <v/>
      </c>
      <c r="AX357" s="436"/>
    </row>
    <row r="358" spans="2:50" hidden="1">
      <c r="B358" s="435"/>
      <c r="C358" s="95">
        <f t="shared" si="365"/>
        <v>12</v>
      </c>
      <c r="D358" s="95"/>
      <c r="E358" s="95"/>
      <c r="F358" s="95"/>
      <c r="G358" s="95"/>
      <c r="H358" s="458"/>
      <c r="I358" s="154" t="str">
        <f t="shared" si="381"/>
        <v/>
      </c>
      <c r="J358" s="154" t="str">
        <f t="shared" si="382"/>
        <v/>
      </c>
      <c r="K358" s="155" t="str">
        <f t="shared" si="383"/>
        <v/>
      </c>
      <c r="L358" s="449"/>
      <c r="M358" s="154" t="str">
        <f t="shared" si="366"/>
        <v/>
      </c>
      <c r="N358" s="433"/>
      <c r="O358" s="433"/>
      <c r="P358" s="95"/>
      <c r="Q358" s="178"/>
      <c r="R358" s="178" t="str">
        <f t="shared" si="367"/>
        <v/>
      </c>
      <c r="S358" s="95" t="str">
        <f t="shared" si="368"/>
        <v/>
      </c>
      <c r="T358" s="436"/>
      <c r="U358" s="95"/>
      <c r="V358" s="178"/>
      <c r="W358" s="178" t="str">
        <f t="shared" si="369"/>
        <v/>
      </c>
      <c r="X358" s="95" t="str">
        <f t="shared" si="370"/>
        <v/>
      </c>
      <c r="Y358" s="436"/>
      <c r="Z358" s="95"/>
      <c r="AA358" s="178"/>
      <c r="AB358" s="178" t="str">
        <f t="shared" si="371"/>
        <v/>
      </c>
      <c r="AC358" s="95" t="str">
        <f t="shared" si="372"/>
        <v/>
      </c>
      <c r="AD358" s="436"/>
      <c r="AE358" s="95"/>
      <c r="AF358" s="178"/>
      <c r="AG358" s="178" t="str">
        <f t="shared" si="373"/>
        <v/>
      </c>
      <c r="AH358" s="95" t="str">
        <f t="shared" si="374"/>
        <v/>
      </c>
      <c r="AI358" s="436"/>
      <c r="AJ358" s="95"/>
      <c r="AK358" s="178"/>
      <c r="AL358" s="178" t="str">
        <f t="shared" si="375"/>
        <v/>
      </c>
      <c r="AM358" s="95" t="str">
        <f t="shared" si="376"/>
        <v/>
      </c>
      <c r="AN358" s="436"/>
      <c r="AO358" s="95"/>
      <c r="AP358" s="178"/>
      <c r="AQ358" s="178" t="str">
        <f t="shared" si="377"/>
        <v/>
      </c>
      <c r="AR358" s="95" t="str">
        <f t="shared" si="378"/>
        <v/>
      </c>
      <c r="AS358" s="436"/>
      <c r="AT358" s="95"/>
      <c r="AU358" s="178"/>
      <c r="AV358" s="178" t="str">
        <f t="shared" si="379"/>
        <v/>
      </c>
      <c r="AW358" s="95" t="str">
        <f t="shared" si="380"/>
        <v/>
      </c>
      <c r="AX358" s="436"/>
    </row>
    <row r="359" spans="2:50" hidden="1">
      <c r="B359" s="435"/>
      <c r="C359" s="95">
        <f t="shared" si="365"/>
        <v>13</v>
      </c>
      <c r="D359" s="95"/>
      <c r="E359" s="95"/>
      <c r="F359" s="95"/>
      <c r="G359" s="95"/>
      <c r="H359" s="458"/>
      <c r="I359" s="154" t="str">
        <f t="shared" si="381"/>
        <v/>
      </c>
      <c r="J359" s="154" t="str">
        <f t="shared" si="382"/>
        <v/>
      </c>
      <c r="K359" s="155" t="str">
        <f t="shared" si="383"/>
        <v/>
      </c>
      <c r="L359" s="449"/>
      <c r="M359" s="154" t="str">
        <f t="shared" si="366"/>
        <v/>
      </c>
      <c r="N359" s="433"/>
      <c r="O359" s="433"/>
      <c r="P359" s="95"/>
      <c r="Q359" s="178"/>
      <c r="R359" s="178" t="str">
        <f t="shared" si="367"/>
        <v/>
      </c>
      <c r="S359" s="95" t="str">
        <f t="shared" si="368"/>
        <v/>
      </c>
      <c r="T359" s="436"/>
      <c r="U359" s="95"/>
      <c r="V359" s="178"/>
      <c r="W359" s="178" t="str">
        <f t="shared" si="369"/>
        <v/>
      </c>
      <c r="X359" s="95" t="str">
        <f t="shared" si="370"/>
        <v/>
      </c>
      <c r="Y359" s="436"/>
      <c r="Z359" s="95"/>
      <c r="AA359" s="178"/>
      <c r="AB359" s="178" t="str">
        <f t="shared" si="371"/>
        <v/>
      </c>
      <c r="AC359" s="95" t="str">
        <f t="shared" si="372"/>
        <v/>
      </c>
      <c r="AD359" s="436"/>
      <c r="AE359" s="95"/>
      <c r="AF359" s="178"/>
      <c r="AG359" s="178" t="str">
        <f t="shared" si="373"/>
        <v/>
      </c>
      <c r="AH359" s="95" t="str">
        <f t="shared" si="374"/>
        <v/>
      </c>
      <c r="AI359" s="436"/>
      <c r="AJ359" s="95"/>
      <c r="AK359" s="178"/>
      <c r="AL359" s="178" t="str">
        <f t="shared" si="375"/>
        <v/>
      </c>
      <c r="AM359" s="95" t="str">
        <f t="shared" si="376"/>
        <v/>
      </c>
      <c r="AN359" s="436"/>
      <c r="AO359" s="95"/>
      <c r="AP359" s="178"/>
      <c r="AQ359" s="178" t="str">
        <f t="shared" si="377"/>
        <v/>
      </c>
      <c r="AR359" s="95" t="str">
        <f t="shared" si="378"/>
        <v/>
      </c>
      <c r="AS359" s="436"/>
      <c r="AT359" s="95"/>
      <c r="AU359" s="178"/>
      <c r="AV359" s="178" t="str">
        <f t="shared" si="379"/>
        <v/>
      </c>
      <c r="AW359" s="95" t="str">
        <f t="shared" si="380"/>
        <v/>
      </c>
      <c r="AX359" s="436"/>
    </row>
    <row r="360" spans="2:50" hidden="1">
      <c r="B360" s="435"/>
      <c r="C360" s="95">
        <f t="shared" si="365"/>
        <v>14</v>
      </c>
      <c r="D360" s="95"/>
      <c r="E360" s="95"/>
      <c r="F360" s="95"/>
      <c r="G360" s="95"/>
      <c r="H360" s="458"/>
      <c r="I360" s="154" t="str">
        <f t="shared" si="381"/>
        <v/>
      </c>
      <c r="J360" s="154" t="str">
        <f t="shared" si="382"/>
        <v/>
      </c>
      <c r="K360" s="155" t="str">
        <f t="shared" si="383"/>
        <v/>
      </c>
      <c r="L360" s="449"/>
      <c r="M360" s="154" t="str">
        <f t="shared" si="366"/>
        <v/>
      </c>
      <c r="N360" s="433"/>
      <c r="O360" s="433"/>
      <c r="P360" s="95"/>
      <c r="Q360" s="178"/>
      <c r="R360" s="178" t="str">
        <f t="shared" si="367"/>
        <v/>
      </c>
      <c r="S360" s="95" t="str">
        <f t="shared" si="368"/>
        <v/>
      </c>
      <c r="T360" s="436"/>
      <c r="U360" s="95"/>
      <c r="V360" s="178"/>
      <c r="W360" s="178" t="str">
        <f t="shared" si="369"/>
        <v/>
      </c>
      <c r="X360" s="95" t="str">
        <f t="shared" si="370"/>
        <v/>
      </c>
      <c r="Y360" s="436"/>
      <c r="Z360" s="95"/>
      <c r="AA360" s="178"/>
      <c r="AB360" s="178" t="str">
        <f t="shared" si="371"/>
        <v/>
      </c>
      <c r="AC360" s="95" t="str">
        <f t="shared" si="372"/>
        <v/>
      </c>
      <c r="AD360" s="436"/>
      <c r="AE360" s="95"/>
      <c r="AF360" s="178"/>
      <c r="AG360" s="178" t="str">
        <f t="shared" si="373"/>
        <v/>
      </c>
      <c r="AH360" s="95" t="str">
        <f t="shared" si="374"/>
        <v/>
      </c>
      <c r="AI360" s="436"/>
      <c r="AJ360" s="95"/>
      <c r="AK360" s="178"/>
      <c r="AL360" s="178" t="str">
        <f t="shared" si="375"/>
        <v/>
      </c>
      <c r="AM360" s="95" t="str">
        <f t="shared" si="376"/>
        <v/>
      </c>
      <c r="AN360" s="436"/>
      <c r="AO360" s="95"/>
      <c r="AP360" s="178"/>
      <c r="AQ360" s="178" t="str">
        <f t="shared" si="377"/>
        <v/>
      </c>
      <c r="AR360" s="95" t="str">
        <f t="shared" si="378"/>
        <v/>
      </c>
      <c r="AS360" s="436"/>
      <c r="AT360" s="95"/>
      <c r="AU360" s="178"/>
      <c r="AV360" s="178" t="str">
        <f t="shared" si="379"/>
        <v/>
      </c>
      <c r="AW360" s="95" t="str">
        <f t="shared" si="380"/>
        <v/>
      </c>
      <c r="AX360" s="436"/>
    </row>
    <row r="361" spans="2:50" hidden="1">
      <c r="B361" s="435"/>
      <c r="C361" s="95">
        <f t="shared" si="365"/>
        <v>15</v>
      </c>
      <c r="D361" s="95"/>
      <c r="E361" s="95"/>
      <c r="F361" s="95"/>
      <c r="G361" s="95"/>
      <c r="H361" s="459"/>
      <c r="I361" s="154" t="str">
        <f t="shared" si="381"/>
        <v/>
      </c>
      <c r="J361" s="154" t="str">
        <f t="shared" si="382"/>
        <v/>
      </c>
      <c r="K361" s="155" t="str">
        <f t="shared" si="383"/>
        <v/>
      </c>
      <c r="L361" s="449"/>
      <c r="M361" s="154" t="str">
        <f t="shared" si="366"/>
        <v/>
      </c>
      <c r="N361" s="433"/>
      <c r="O361" s="433"/>
      <c r="P361" s="95"/>
      <c r="Q361" s="178"/>
      <c r="R361" s="178" t="str">
        <f t="shared" si="367"/>
        <v/>
      </c>
      <c r="S361" s="95" t="str">
        <f t="shared" si="368"/>
        <v/>
      </c>
      <c r="T361" s="436"/>
      <c r="U361" s="95"/>
      <c r="V361" s="178"/>
      <c r="W361" s="178" t="str">
        <f t="shared" si="369"/>
        <v/>
      </c>
      <c r="X361" s="95" t="str">
        <f t="shared" si="370"/>
        <v/>
      </c>
      <c r="Y361" s="436"/>
      <c r="Z361" s="95"/>
      <c r="AA361" s="178"/>
      <c r="AB361" s="178" t="str">
        <f t="shared" si="371"/>
        <v/>
      </c>
      <c r="AC361" s="95" t="str">
        <f t="shared" si="372"/>
        <v/>
      </c>
      <c r="AD361" s="436"/>
      <c r="AE361" s="95"/>
      <c r="AF361" s="178"/>
      <c r="AG361" s="178" t="str">
        <f t="shared" si="373"/>
        <v/>
      </c>
      <c r="AH361" s="95" t="str">
        <f t="shared" si="374"/>
        <v/>
      </c>
      <c r="AI361" s="436"/>
      <c r="AJ361" s="95"/>
      <c r="AK361" s="178"/>
      <c r="AL361" s="178" t="str">
        <f t="shared" si="375"/>
        <v/>
      </c>
      <c r="AM361" s="95" t="str">
        <f t="shared" si="376"/>
        <v/>
      </c>
      <c r="AN361" s="436"/>
      <c r="AO361" s="95"/>
      <c r="AP361" s="178"/>
      <c r="AQ361" s="178" t="str">
        <f t="shared" si="377"/>
        <v/>
      </c>
      <c r="AR361" s="95" t="str">
        <f t="shared" si="378"/>
        <v/>
      </c>
      <c r="AS361" s="436"/>
      <c r="AT361" s="95"/>
      <c r="AU361" s="178"/>
      <c r="AV361" s="178" t="str">
        <f t="shared" si="379"/>
        <v/>
      </c>
      <c r="AW361" s="95" t="str">
        <f t="shared" si="380"/>
        <v/>
      </c>
      <c r="AX361" s="436"/>
    </row>
    <row r="362" spans="2:50" ht="15.75">
      <c r="B362" s="443" t="s">
        <v>167</v>
      </c>
      <c r="C362" s="444"/>
      <c r="D362" s="444"/>
      <c r="E362" s="444"/>
      <c r="F362" s="444"/>
      <c r="G362" s="444"/>
      <c r="H362" s="444"/>
      <c r="I362" s="151"/>
      <c r="J362" s="151"/>
      <c r="K362" s="151"/>
      <c r="L362" s="151"/>
      <c r="M362" s="151"/>
      <c r="N362" s="433" t="s">
        <v>159</v>
      </c>
      <c r="O362" s="446" t="s">
        <v>106</v>
      </c>
      <c r="P362" s="448">
        <f>AT342+1</f>
        <v>45993</v>
      </c>
      <c r="Q362" s="435"/>
      <c r="R362" s="435"/>
      <c r="S362" s="435"/>
      <c r="T362" s="435"/>
      <c r="U362" s="448">
        <f>P362+1</f>
        <v>45994</v>
      </c>
      <c r="V362" s="435"/>
      <c r="W362" s="435"/>
      <c r="X362" s="435"/>
      <c r="Y362" s="435"/>
      <c r="Z362" s="448">
        <f>U362+1</f>
        <v>45995</v>
      </c>
      <c r="AA362" s="435"/>
      <c r="AB362" s="435"/>
      <c r="AC362" s="435"/>
      <c r="AD362" s="435"/>
      <c r="AE362" s="448">
        <f>Z362+1</f>
        <v>45996</v>
      </c>
      <c r="AF362" s="435"/>
      <c r="AG362" s="435"/>
      <c r="AH362" s="435"/>
      <c r="AI362" s="435"/>
      <c r="AJ362" s="448">
        <f>AE362+1</f>
        <v>45997</v>
      </c>
      <c r="AK362" s="435"/>
      <c r="AL362" s="435"/>
      <c r="AM362" s="435"/>
      <c r="AN362" s="435"/>
      <c r="AO362" s="448">
        <f>AJ362+1</f>
        <v>45998</v>
      </c>
      <c r="AP362" s="435"/>
      <c r="AQ362" s="435"/>
      <c r="AR362" s="435"/>
      <c r="AS362" s="435"/>
      <c r="AT362" s="448">
        <f>AO362+1</f>
        <v>45999</v>
      </c>
      <c r="AU362" s="435"/>
      <c r="AV362" s="435"/>
      <c r="AW362" s="435"/>
      <c r="AX362" s="435"/>
    </row>
    <row r="363" spans="2:50" ht="15.75">
      <c r="B363" s="445"/>
      <c r="C363" s="445"/>
      <c r="D363" s="445"/>
      <c r="E363" s="445"/>
      <c r="F363" s="445"/>
      <c r="G363" s="445"/>
      <c r="H363" s="445"/>
      <c r="I363" s="151"/>
      <c r="J363" s="151"/>
      <c r="K363" s="151"/>
      <c r="L363" s="151"/>
      <c r="M363" s="151"/>
      <c r="N363" s="433"/>
      <c r="O363" s="447"/>
      <c r="P363" s="448" t="s">
        <v>120</v>
      </c>
      <c r="Q363" s="435"/>
      <c r="R363" s="435"/>
      <c r="S363" s="435"/>
      <c r="T363" s="435"/>
      <c r="U363" s="448" t="s">
        <v>114</v>
      </c>
      <c r="V363" s="435"/>
      <c r="W363" s="435"/>
      <c r="X363" s="435"/>
      <c r="Y363" s="435"/>
      <c r="Z363" s="448" t="s">
        <v>115</v>
      </c>
      <c r="AA363" s="435"/>
      <c r="AB363" s="435"/>
      <c r="AC363" s="435"/>
      <c r="AD363" s="435"/>
      <c r="AE363" s="448" t="s">
        <v>116</v>
      </c>
      <c r="AF363" s="435"/>
      <c r="AG363" s="435"/>
      <c r="AH363" s="435"/>
      <c r="AI363" s="435"/>
      <c r="AJ363" s="448" t="s">
        <v>117</v>
      </c>
      <c r="AK363" s="435"/>
      <c r="AL363" s="435"/>
      <c r="AM363" s="435"/>
      <c r="AN363" s="435"/>
      <c r="AO363" s="448" t="s">
        <v>118</v>
      </c>
      <c r="AP363" s="435"/>
      <c r="AQ363" s="435"/>
      <c r="AR363" s="435"/>
      <c r="AS363" s="435"/>
      <c r="AT363" s="448" t="s">
        <v>119</v>
      </c>
      <c r="AU363" s="435"/>
      <c r="AV363" s="435"/>
      <c r="AW363" s="435"/>
      <c r="AX363" s="435"/>
    </row>
    <row r="364" spans="2:50">
      <c r="B364" s="433" t="s">
        <v>155</v>
      </c>
      <c r="C364" s="433" t="s">
        <v>147</v>
      </c>
      <c r="D364" s="433"/>
      <c r="E364" s="433" t="s">
        <v>149</v>
      </c>
      <c r="F364" s="433"/>
      <c r="G364" s="433"/>
      <c r="H364" s="440" t="s">
        <v>156</v>
      </c>
      <c r="I364" s="434" t="s">
        <v>225</v>
      </c>
      <c r="J364" s="434"/>
      <c r="K364" s="434"/>
      <c r="L364" s="434" t="s">
        <v>156</v>
      </c>
      <c r="M364" s="434" t="s">
        <v>168</v>
      </c>
      <c r="N364" s="433"/>
      <c r="O364" s="433" t="s">
        <v>158</v>
      </c>
      <c r="P364" s="430" t="s">
        <v>152</v>
      </c>
      <c r="Q364" s="431"/>
      <c r="R364" s="431"/>
      <c r="S364" s="432"/>
      <c r="T364" s="433" t="s">
        <v>156</v>
      </c>
      <c r="U364" s="430" t="s">
        <v>152</v>
      </c>
      <c r="V364" s="431"/>
      <c r="W364" s="431"/>
      <c r="X364" s="432"/>
      <c r="Y364" s="433" t="s">
        <v>156</v>
      </c>
      <c r="Z364" s="430" t="s">
        <v>152</v>
      </c>
      <c r="AA364" s="431"/>
      <c r="AB364" s="431"/>
      <c r="AC364" s="432"/>
      <c r="AD364" s="433" t="s">
        <v>156</v>
      </c>
      <c r="AE364" s="430" t="s">
        <v>152</v>
      </c>
      <c r="AF364" s="431"/>
      <c r="AG364" s="431"/>
      <c r="AH364" s="432"/>
      <c r="AI364" s="433" t="s">
        <v>156</v>
      </c>
      <c r="AJ364" s="430" t="s">
        <v>152</v>
      </c>
      <c r="AK364" s="431"/>
      <c r="AL364" s="431"/>
      <c r="AM364" s="432"/>
      <c r="AN364" s="433" t="s">
        <v>156</v>
      </c>
      <c r="AO364" s="430" t="s">
        <v>152</v>
      </c>
      <c r="AP364" s="431"/>
      <c r="AQ364" s="431"/>
      <c r="AR364" s="432"/>
      <c r="AS364" s="433" t="s">
        <v>156</v>
      </c>
      <c r="AT364" s="430" t="s">
        <v>152</v>
      </c>
      <c r="AU364" s="431"/>
      <c r="AV364" s="431"/>
      <c r="AW364" s="432"/>
      <c r="AX364" s="433" t="s">
        <v>156</v>
      </c>
    </row>
    <row r="365" spans="2:50">
      <c r="B365" s="433"/>
      <c r="C365" s="433"/>
      <c r="D365" s="433"/>
      <c r="E365" s="433" t="s">
        <v>148</v>
      </c>
      <c r="F365" s="433"/>
      <c r="G365" s="433"/>
      <c r="H365" s="441"/>
      <c r="I365" s="434" t="s">
        <v>148</v>
      </c>
      <c r="J365" s="434"/>
      <c r="K365" s="434"/>
      <c r="L365" s="434"/>
      <c r="M365" s="434"/>
      <c r="N365" s="433"/>
      <c r="O365" s="433"/>
      <c r="P365" s="430" t="s">
        <v>153</v>
      </c>
      <c r="Q365" s="431"/>
      <c r="R365" s="431"/>
      <c r="S365" s="432"/>
      <c r="T365" s="433"/>
      <c r="U365" s="430" t="s">
        <v>153</v>
      </c>
      <c r="V365" s="431"/>
      <c r="W365" s="431"/>
      <c r="X365" s="432"/>
      <c r="Y365" s="433"/>
      <c r="Z365" s="430" t="s">
        <v>153</v>
      </c>
      <c r="AA365" s="431"/>
      <c r="AB365" s="431"/>
      <c r="AC365" s="432"/>
      <c r="AD365" s="433"/>
      <c r="AE365" s="430" t="s">
        <v>153</v>
      </c>
      <c r="AF365" s="431"/>
      <c r="AG365" s="431"/>
      <c r="AH365" s="432"/>
      <c r="AI365" s="433"/>
      <c r="AJ365" s="430" t="s">
        <v>153</v>
      </c>
      <c r="AK365" s="431"/>
      <c r="AL365" s="431"/>
      <c r="AM365" s="432"/>
      <c r="AN365" s="433"/>
      <c r="AO365" s="430" t="s">
        <v>153</v>
      </c>
      <c r="AP365" s="431"/>
      <c r="AQ365" s="431"/>
      <c r="AR365" s="432"/>
      <c r="AS365" s="433"/>
      <c r="AT365" s="430" t="s">
        <v>153</v>
      </c>
      <c r="AU365" s="431"/>
      <c r="AV365" s="431"/>
      <c r="AW365" s="432"/>
      <c r="AX365" s="433"/>
    </row>
    <row r="366" spans="2:50">
      <c r="B366" s="433"/>
      <c r="C366" s="433"/>
      <c r="D366" s="433"/>
      <c r="E366" s="94" t="s">
        <v>150</v>
      </c>
      <c r="F366" s="94" t="s">
        <v>151</v>
      </c>
      <c r="G366" s="94" t="s">
        <v>154</v>
      </c>
      <c r="H366" s="442"/>
      <c r="I366" s="153" t="s">
        <v>150</v>
      </c>
      <c r="J366" s="153" t="s">
        <v>151</v>
      </c>
      <c r="K366" s="153" t="s">
        <v>154</v>
      </c>
      <c r="L366" s="434"/>
      <c r="M366" s="434"/>
      <c r="N366" s="433"/>
      <c r="O366" s="433"/>
      <c r="P366" s="94" t="s">
        <v>150</v>
      </c>
      <c r="Q366" s="94" t="s">
        <v>151</v>
      </c>
      <c r="R366" s="94" t="s">
        <v>154</v>
      </c>
      <c r="S366" s="94" t="s">
        <v>168</v>
      </c>
      <c r="T366" s="433"/>
      <c r="U366" s="94" t="s">
        <v>150</v>
      </c>
      <c r="V366" s="94" t="s">
        <v>151</v>
      </c>
      <c r="W366" s="94" t="s">
        <v>154</v>
      </c>
      <c r="X366" s="94" t="s">
        <v>168</v>
      </c>
      <c r="Y366" s="433"/>
      <c r="Z366" s="94" t="s">
        <v>150</v>
      </c>
      <c r="AA366" s="94" t="s">
        <v>151</v>
      </c>
      <c r="AB366" s="94" t="s">
        <v>154</v>
      </c>
      <c r="AC366" s="94" t="s">
        <v>168</v>
      </c>
      <c r="AD366" s="433"/>
      <c r="AE366" s="94" t="s">
        <v>150</v>
      </c>
      <c r="AF366" s="94" t="s">
        <v>151</v>
      </c>
      <c r="AG366" s="94" t="s">
        <v>154</v>
      </c>
      <c r="AH366" s="94" t="s">
        <v>168</v>
      </c>
      <c r="AI366" s="433"/>
      <c r="AJ366" s="94" t="s">
        <v>150</v>
      </c>
      <c r="AK366" s="94" t="s">
        <v>151</v>
      </c>
      <c r="AL366" s="94" t="s">
        <v>154</v>
      </c>
      <c r="AM366" s="94" t="s">
        <v>168</v>
      </c>
      <c r="AN366" s="433"/>
      <c r="AO366" s="94" t="s">
        <v>150</v>
      </c>
      <c r="AP366" s="94" t="s">
        <v>151</v>
      </c>
      <c r="AQ366" s="94" t="s">
        <v>154</v>
      </c>
      <c r="AR366" s="94" t="s">
        <v>168</v>
      </c>
      <c r="AS366" s="433"/>
      <c r="AT366" s="94" t="s">
        <v>150</v>
      </c>
      <c r="AU366" s="94" t="s">
        <v>151</v>
      </c>
      <c r="AV366" s="94" t="s">
        <v>154</v>
      </c>
      <c r="AW366" s="94" t="s">
        <v>168</v>
      </c>
      <c r="AX366" s="433"/>
    </row>
    <row r="367" spans="2:50">
      <c r="B367" s="435" t="s">
        <v>236</v>
      </c>
      <c r="C367" s="95">
        <f>C347</f>
        <v>1</v>
      </c>
      <c r="D367" s="95" t="s">
        <v>454</v>
      </c>
      <c r="E367" s="95">
        <v>19</v>
      </c>
      <c r="F367" s="95">
        <v>1500</v>
      </c>
      <c r="G367" s="178">
        <f t="shared" ref="G367:G371" si="384">F367/E367</f>
        <v>78.94736842105263</v>
      </c>
      <c r="H367" s="457">
        <f>AVERAGE(G367:G381)</f>
        <v>117.99535603715169</v>
      </c>
      <c r="I367" s="154">
        <f t="shared" ref="I367:I369" si="385">IFERROR(AVERAGE(P367,U367,Z367,AE367,AJ367,AO367,AT367),"")</f>
        <v>19</v>
      </c>
      <c r="J367" s="154">
        <f t="shared" ref="J367:J369" si="386">IFERROR(AVERAGE(Q367,V367,AA367,AF367,AK367,AP367,AU367),"")</f>
        <v>1431.4342219541329</v>
      </c>
      <c r="K367" s="155">
        <f t="shared" ref="K367:K369" si="387">IFERROR(AVERAGE(R367,W367,AB367,AG367,AL367,AQ367,AV367),"")</f>
        <v>75.338643260743851</v>
      </c>
      <c r="L367" s="449">
        <f>IFERROR(AVERAGE(K367:K381),"-")</f>
        <v>112.81072213359076</v>
      </c>
      <c r="M367" s="154">
        <f>IFERROR(RANK(K367, K$367:K$381),"")</f>
        <v>5</v>
      </c>
      <c r="N367" s="433"/>
      <c r="O367" s="433"/>
      <c r="P367" s="95">
        <v>19</v>
      </c>
      <c r="Q367" s="178">
        <v>1431.0344827586205</v>
      </c>
      <c r="R367" s="178">
        <f>IFERROR(Q367/P367,"")</f>
        <v>75.317604355716867</v>
      </c>
      <c r="S367" s="95">
        <f>IFERROR(RANK(R367, R$367:R$381),"")</f>
        <v>5</v>
      </c>
      <c r="T367" s="436">
        <f>AVERAGE(R367:R381)</f>
        <v>112.8362665695839</v>
      </c>
      <c r="U367" s="95">
        <v>19</v>
      </c>
      <c r="V367" s="178">
        <v>1435.0877192982455</v>
      </c>
      <c r="W367" s="178">
        <f>IFERROR(V367/U367,"")</f>
        <v>75.530932594644497</v>
      </c>
      <c r="X367" s="95">
        <f>IFERROR(RANK(W367, W$367:W$381),"")</f>
        <v>5</v>
      </c>
      <c r="Y367" s="436">
        <f>AVERAGE(W367:W381)</f>
        <v>112.49527914996409</v>
      </c>
      <c r="Z367" s="95">
        <v>19</v>
      </c>
      <c r="AA367" s="178">
        <v>1425.4545454545457</v>
      </c>
      <c r="AB367" s="178">
        <f>IFERROR(AA367/Z367,"")</f>
        <v>75.023923444976091</v>
      </c>
      <c r="AC367" s="95">
        <f>IFERROR(RANK(AB367, AB$367:AB$381),"")</f>
        <v>5</v>
      </c>
      <c r="AD367" s="436">
        <f>AVERAGE(AB367:AB381)</f>
        <v>112.57441300278838</v>
      </c>
      <c r="AE367" s="95">
        <v>19</v>
      </c>
      <c r="AF367" s="178">
        <v>1429.4890510948906</v>
      </c>
      <c r="AG367" s="178">
        <f>IFERROR(AF367/AE367,"")</f>
        <v>75.236265847099503</v>
      </c>
      <c r="AH367" s="95">
        <f>IFERROR(RANK(AG367, AG$367:AG$381),"")</f>
        <v>5</v>
      </c>
      <c r="AI367" s="436">
        <f>AVERAGE(AG367:AG381)</f>
        <v>112.51273217905319</v>
      </c>
      <c r="AJ367" s="95">
        <v>19</v>
      </c>
      <c r="AK367" s="178">
        <v>1439.5744680851067</v>
      </c>
      <c r="AL367" s="178">
        <f>IFERROR(AK367/AJ367,"")</f>
        <v>75.767077267637191</v>
      </c>
      <c r="AM367" s="95">
        <f>IFERROR(RANK(AL367, AL$367:AL$381),"")</f>
        <v>5</v>
      </c>
      <c r="AN367" s="436">
        <f>AVERAGE(AL367:AL381)</f>
        <v>113.54042194745435</v>
      </c>
      <c r="AO367" s="95">
        <v>19</v>
      </c>
      <c r="AP367" s="178">
        <v>1429.7326203208559</v>
      </c>
      <c r="AQ367" s="178">
        <f>IFERROR(AP367/AO367,"")</f>
        <v>75.249085280045051</v>
      </c>
      <c r="AR367" s="95">
        <f>IFERROR(RANK(AQ367, AQ$367:AQ$381),"")</f>
        <v>5</v>
      </c>
      <c r="AS367" s="436">
        <f>AVERAGE(AQ367:AQ381)</f>
        <v>112.94500011321777</v>
      </c>
      <c r="AT367" s="95">
        <v>19</v>
      </c>
      <c r="AU367" s="178">
        <v>1429.6666666666667</v>
      </c>
      <c r="AV367" s="178">
        <f>IFERROR(AU367/AT367,"")</f>
        <v>75.245614035087726</v>
      </c>
      <c r="AW367" s="95">
        <f>IFERROR(RANK(AV367, AV$367:AV$381),"")</f>
        <v>5</v>
      </c>
      <c r="AX367" s="436">
        <f>AVERAGE(AV367:AV381)</f>
        <v>112.77094197307365</v>
      </c>
    </row>
    <row r="368" spans="2:50">
      <c r="B368" s="435"/>
      <c r="C368" s="95">
        <f t="shared" ref="C368:C381" si="388">C348</f>
        <v>2</v>
      </c>
      <c r="D368" s="95" t="s">
        <v>455</v>
      </c>
      <c r="E368" s="95">
        <v>17</v>
      </c>
      <c r="F368" s="95">
        <v>1500</v>
      </c>
      <c r="G368" s="178">
        <f t="shared" si="384"/>
        <v>88.235294117647058</v>
      </c>
      <c r="H368" s="458"/>
      <c r="I368" s="154">
        <f t="shared" si="385"/>
        <v>17</v>
      </c>
      <c r="J368" s="154">
        <f t="shared" si="386"/>
        <v>1429.4200556670846</v>
      </c>
      <c r="K368" s="155">
        <f t="shared" si="387"/>
        <v>84.083532686299122</v>
      </c>
      <c r="L368" s="449"/>
      <c r="M368" s="154">
        <f t="shared" ref="M368:M381" si="389">IFERROR(RANK(K368, K$367:K$381),"")</f>
        <v>4</v>
      </c>
      <c r="N368" s="433"/>
      <c r="O368" s="433"/>
      <c r="P368" s="95">
        <v>17</v>
      </c>
      <c r="Q368" s="178">
        <v>1428.5294117647056</v>
      </c>
      <c r="R368" s="178">
        <f t="shared" ref="R368:R381" si="390">IFERROR(Q368/P368,"")</f>
        <v>84.031141868512094</v>
      </c>
      <c r="S368" s="95">
        <f t="shared" ref="S368:S381" si="391">IFERROR(RANK(R368, R$367:R$381),"")</f>
        <v>4</v>
      </c>
      <c r="T368" s="436"/>
      <c r="U368" s="95">
        <v>17</v>
      </c>
      <c r="V368" s="178">
        <v>1428.1818181818178</v>
      </c>
      <c r="W368" s="178">
        <f t="shared" ref="W368:W381" si="392">IFERROR(V368/U368,"")</f>
        <v>84.010695187165751</v>
      </c>
      <c r="X368" s="95">
        <f t="shared" ref="X368:X381" si="393">IFERROR(RANK(W368, W$367:W$381),"")</f>
        <v>4</v>
      </c>
      <c r="Y368" s="436"/>
      <c r="Z368" s="95">
        <v>17</v>
      </c>
      <c r="AA368" s="178">
        <v>1430.3999999999999</v>
      </c>
      <c r="AB368" s="178">
        <f t="shared" ref="AB368:AB381" si="394">IFERROR(AA368/Z368,"")</f>
        <v>84.141176470588221</v>
      </c>
      <c r="AC368" s="95">
        <f t="shared" ref="AC368:AC381" si="395">IFERROR(RANK(AB368, AB$367:AB$381),"")</f>
        <v>4</v>
      </c>
      <c r="AD368" s="436"/>
      <c r="AE368" s="95">
        <v>17</v>
      </c>
      <c r="AF368" s="178">
        <v>1428.4403669724772</v>
      </c>
      <c r="AG368" s="178">
        <f t="shared" ref="AG368:AG381" si="396">IFERROR(AF368/AE368,"")</f>
        <v>84.02590393955748</v>
      </c>
      <c r="AH368" s="95">
        <f t="shared" ref="AH368:AH381" si="397">IFERROR(RANK(AG368, AG$367:AG$381),"")</f>
        <v>4</v>
      </c>
      <c r="AI368" s="436"/>
      <c r="AJ368" s="95">
        <v>17</v>
      </c>
      <c r="AK368" s="178">
        <v>1432.6696832579187</v>
      </c>
      <c r="AL368" s="178">
        <f t="shared" ref="AL368:AL381" si="398">IFERROR(AK368/AJ368,"")</f>
        <v>84.274687250465803</v>
      </c>
      <c r="AM368" s="95">
        <f t="shared" ref="AM368:AM381" si="399">IFERROR(RANK(AL368, AL$367:AL$381),"")</f>
        <v>4</v>
      </c>
      <c r="AN368" s="436"/>
      <c r="AO368" s="95">
        <v>17</v>
      </c>
      <c r="AP368" s="178">
        <v>1426.0465116279072</v>
      </c>
      <c r="AQ368" s="178">
        <f t="shared" ref="AQ368:AQ381" si="400">IFERROR(AP368/AO368,"")</f>
        <v>83.885088919288663</v>
      </c>
      <c r="AR368" s="95">
        <f t="shared" ref="AR368:AR381" si="401">IFERROR(RANK(AQ368, AQ$367:AQ$381),"")</f>
        <v>4</v>
      </c>
      <c r="AS368" s="436"/>
      <c r="AT368" s="95">
        <v>17</v>
      </c>
      <c r="AU368" s="178">
        <v>1431.6725978647687</v>
      </c>
      <c r="AV368" s="178">
        <f t="shared" ref="AV368:AV381" si="402">IFERROR(AU368/AT368,"")</f>
        <v>84.216035168515802</v>
      </c>
      <c r="AW368" s="95">
        <f t="shared" ref="AW368:AW381" si="403">IFERROR(RANK(AV368, AV$367:AV$381),"")</f>
        <v>4</v>
      </c>
      <c r="AX368" s="436"/>
    </row>
    <row r="369" spans="2:50">
      <c r="B369" s="435"/>
      <c r="C369" s="95">
        <f t="shared" si="388"/>
        <v>3</v>
      </c>
      <c r="D369" s="95" t="s">
        <v>458</v>
      </c>
      <c r="E369" s="95">
        <v>17</v>
      </c>
      <c r="F369" s="95">
        <v>2000</v>
      </c>
      <c r="G369" s="178">
        <f t="shared" si="384"/>
        <v>117.64705882352941</v>
      </c>
      <c r="H369" s="458"/>
      <c r="I369" s="154">
        <f t="shared" si="385"/>
        <v>17</v>
      </c>
      <c r="J369" s="154">
        <f t="shared" si="386"/>
        <v>1913.504234336915</v>
      </c>
      <c r="K369" s="155">
        <f t="shared" si="387"/>
        <v>112.55907260805382</v>
      </c>
      <c r="L369" s="449"/>
      <c r="M369" s="154">
        <f t="shared" si="389"/>
        <v>3</v>
      </c>
      <c r="N369" s="433"/>
      <c r="O369" s="433"/>
      <c r="P369" s="95">
        <v>17</v>
      </c>
      <c r="Q369" s="178">
        <v>1900.2739726027394</v>
      </c>
      <c r="R369" s="178">
        <f t="shared" si="390"/>
        <v>111.7808219178082</v>
      </c>
      <c r="S369" s="95">
        <f t="shared" si="391"/>
        <v>3</v>
      </c>
      <c r="T369" s="436"/>
      <c r="U369" s="95">
        <v>17</v>
      </c>
      <c r="V369" s="178">
        <v>1902.3999999999996</v>
      </c>
      <c r="W369" s="178">
        <f t="shared" si="392"/>
        <v>111.90588235294115</v>
      </c>
      <c r="X369" s="95">
        <f t="shared" si="393"/>
        <v>3</v>
      </c>
      <c r="Y369" s="436"/>
      <c r="Z369" s="95">
        <v>17</v>
      </c>
      <c r="AA369" s="178">
        <v>1908.3333333333326</v>
      </c>
      <c r="AB369" s="178">
        <f t="shared" si="394"/>
        <v>112.25490196078427</v>
      </c>
      <c r="AC369" s="95">
        <f t="shared" si="395"/>
        <v>3</v>
      </c>
      <c r="AD369" s="436"/>
      <c r="AE369" s="95">
        <v>17</v>
      </c>
      <c r="AF369" s="178">
        <v>1909.6153846153841</v>
      </c>
      <c r="AG369" s="178">
        <f t="shared" si="396"/>
        <v>112.33031674208142</v>
      </c>
      <c r="AH369" s="95">
        <f t="shared" si="397"/>
        <v>2</v>
      </c>
      <c r="AI369" s="436"/>
      <c r="AJ369" s="95">
        <v>17</v>
      </c>
      <c r="AK369" s="178">
        <v>1933.9285714285713</v>
      </c>
      <c r="AL369" s="178">
        <f t="shared" si="398"/>
        <v>113.76050420168066</v>
      </c>
      <c r="AM369" s="95">
        <f t="shared" si="399"/>
        <v>3</v>
      </c>
      <c r="AN369" s="436"/>
      <c r="AO369" s="95">
        <v>17</v>
      </c>
      <c r="AP369" s="178">
        <v>1918.3783783783781</v>
      </c>
      <c r="AQ369" s="178">
        <f t="shared" si="400"/>
        <v>112.84578696343401</v>
      </c>
      <c r="AR369" s="95">
        <f t="shared" si="401"/>
        <v>2</v>
      </c>
      <c r="AS369" s="436"/>
      <c r="AT369" s="95">
        <v>17</v>
      </c>
      <c r="AU369" s="178">
        <v>1921.6</v>
      </c>
      <c r="AV369" s="178">
        <f t="shared" si="402"/>
        <v>113.03529411764706</v>
      </c>
      <c r="AW369" s="95">
        <f t="shared" si="403"/>
        <v>2</v>
      </c>
      <c r="AX369" s="436"/>
    </row>
    <row r="370" spans="2:50">
      <c r="B370" s="435"/>
      <c r="C370" s="95">
        <f t="shared" si="388"/>
        <v>4</v>
      </c>
      <c r="D370" s="95" t="s">
        <v>459</v>
      </c>
      <c r="E370" s="95">
        <v>17</v>
      </c>
      <c r="F370" s="95">
        <v>2000</v>
      </c>
      <c r="G370" s="178">
        <f t="shared" si="384"/>
        <v>117.64705882352941</v>
      </c>
      <c r="H370" s="458"/>
      <c r="I370" s="154">
        <f>IFERROR(AVERAGE(P370,U370,Z370,AE370,AJ370,AO370,AT370),"")</f>
        <v>17</v>
      </c>
      <c r="J370" s="154">
        <f>IFERROR(AVERAGE(Q370,V370,AA370,AF370,AK370,AP370,AU370),"")</f>
        <v>1920.0069404279934</v>
      </c>
      <c r="K370" s="155">
        <f>IFERROR(AVERAGE(R370,W370,AB370,AG370,AL370,AQ370,AV370),"")</f>
        <v>112.94158473105846</v>
      </c>
      <c r="L370" s="449"/>
      <c r="M370" s="154">
        <f t="shared" si="389"/>
        <v>2</v>
      </c>
      <c r="N370" s="433"/>
      <c r="O370" s="433"/>
      <c r="P370" s="95">
        <v>17</v>
      </c>
      <c r="Q370" s="178">
        <v>1928.0000000000009</v>
      </c>
      <c r="R370" s="178">
        <f t="shared" si="390"/>
        <v>113.4117647058824</v>
      </c>
      <c r="S370" s="95">
        <f t="shared" si="391"/>
        <v>2</v>
      </c>
      <c r="T370" s="436"/>
      <c r="U370" s="95">
        <v>17</v>
      </c>
      <c r="V370" s="178">
        <v>1916.1538461538471</v>
      </c>
      <c r="W370" s="178">
        <f t="shared" si="392"/>
        <v>112.71493212669689</v>
      </c>
      <c r="X370" s="95">
        <f t="shared" si="393"/>
        <v>2</v>
      </c>
      <c r="Y370" s="436"/>
      <c r="Z370" s="95">
        <v>17</v>
      </c>
      <c r="AA370" s="178">
        <v>1923.9473684210532</v>
      </c>
      <c r="AB370" s="178">
        <f t="shared" si="394"/>
        <v>113.17337461300313</v>
      </c>
      <c r="AC370" s="95">
        <f t="shared" si="395"/>
        <v>2</v>
      </c>
      <c r="AD370" s="436"/>
      <c r="AE370" s="95">
        <v>17</v>
      </c>
      <c r="AF370" s="178">
        <v>1906.3157894736858</v>
      </c>
      <c r="AG370" s="178">
        <f t="shared" si="396"/>
        <v>112.13622291021682</v>
      </c>
      <c r="AH370" s="95">
        <f t="shared" si="397"/>
        <v>3</v>
      </c>
      <c r="AI370" s="436"/>
      <c r="AJ370" s="95">
        <v>17</v>
      </c>
      <c r="AK370" s="178">
        <v>1933.9999999999991</v>
      </c>
      <c r="AL370" s="178">
        <f t="shared" si="398"/>
        <v>113.76470588235289</v>
      </c>
      <c r="AM370" s="95">
        <f t="shared" si="399"/>
        <v>2</v>
      </c>
      <c r="AN370" s="436"/>
      <c r="AO370" s="95">
        <v>17</v>
      </c>
      <c r="AP370" s="178">
        <v>1917.6315789473692</v>
      </c>
      <c r="AQ370" s="178">
        <f t="shared" si="400"/>
        <v>112.80185758513937</v>
      </c>
      <c r="AR370" s="95">
        <f t="shared" si="401"/>
        <v>3</v>
      </c>
      <c r="AS370" s="436"/>
      <c r="AT370" s="95">
        <v>17</v>
      </c>
      <c r="AU370" s="178">
        <v>1914.0000000000009</v>
      </c>
      <c r="AV370" s="178">
        <f t="shared" si="402"/>
        <v>112.58823529411769</v>
      </c>
      <c r="AW370" s="95">
        <f t="shared" si="403"/>
        <v>3</v>
      </c>
      <c r="AX370" s="436"/>
    </row>
    <row r="371" spans="2:50">
      <c r="B371" s="435"/>
      <c r="C371" s="95">
        <f t="shared" si="388"/>
        <v>5</v>
      </c>
      <c r="D371" s="95" t="s">
        <v>427</v>
      </c>
      <c r="E371" s="95">
        <v>8</v>
      </c>
      <c r="F371" s="95">
        <v>1500</v>
      </c>
      <c r="G371" s="178">
        <f t="shared" si="384"/>
        <v>187.5</v>
      </c>
      <c r="H371" s="458"/>
      <c r="I371" s="154">
        <f t="shared" ref="I371:I381" si="404">IFERROR(AVERAGE(P371,U371,Z371,AE371,AJ371,AO371,AT371),"")</f>
        <v>8</v>
      </c>
      <c r="J371" s="154">
        <f t="shared" ref="J371:J381" si="405">IFERROR(AVERAGE(Q371,V371,AA371,AF371,AK371,AP371,AU371),"")</f>
        <v>1433.0462190543883</v>
      </c>
      <c r="K371" s="155">
        <f t="shared" ref="K371:K381" si="406">IFERROR(AVERAGE(R371,W371,AB371,AG371,AL371,AQ371,AV371),"")</f>
        <v>179.13077738179854</v>
      </c>
      <c r="L371" s="449"/>
      <c r="M371" s="154">
        <f t="shared" si="389"/>
        <v>1</v>
      </c>
      <c r="N371" s="433"/>
      <c r="O371" s="433"/>
      <c r="P371" s="95">
        <v>8</v>
      </c>
      <c r="Q371" s="178">
        <v>1437.1200000000001</v>
      </c>
      <c r="R371" s="178">
        <f t="shared" si="390"/>
        <v>179.64000000000001</v>
      </c>
      <c r="S371" s="95">
        <f t="shared" si="391"/>
        <v>1</v>
      </c>
      <c r="T371" s="436"/>
      <c r="U371" s="95">
        <v>8</v>
      </c>
      <c r="V371" s="178">
        <v>1426.5116279069771</v>
      </c>
      <c r="W371" s="178">
        <f t="shared" si="392"/>
        <v>178.31395348837214</v>
      </c>
      <c r="X371" s="95">
        <f t="shared" si="393"/>
        <v>1</v>
      </c>
      <c r="Y371" s="436"/>
      <c r="Z371" s="95">
        <v>8</v>
      </c>
      <c r="AA371" s="178">
        <v>1426.2295081967213</v>
      </c>
      <c r="AB371" s="178">
        <f t="shared" si="394"/>
        <v>178.27868852459017</v>
      </c>
      <c r="AC371" s="95">
        <f t="shared" si="395"/>
        <v>1</v>
      </c>
      <c r="AD371" s="436"/>
      <c r="AE371" s="95">
        <v>8</v>
      </c>
      <c r="AF371" s="178">
        <v>1430.6796116504854</v>
      </c>
      <c r="AG371" s="178">
        <f t="shared" si="396"/>
        <v>178.83495145631068</v>
      </c>
      <c r="AH371" s="95">
        <f t="shared" si="397"/>
        <v>1</v>
      </c>
      <c r="AI371" s="436"/>
      <c r="AJ371" s="95">
        <v>8</v>
      </c>
      <c r="AK371" s="178">
        <v>1441.0810810810815</v>
      </c>
      <c r="AL371" s="178">
        <f t="shared" si="398"/>
        <v>180.13513513513519</v>
      </c>
      <c r="AM371" s="95">
        <f t="shared" si="399"/>
        <v>1</v>
      </c>
      <c r="AN371" s="436"/>
      <c r="AO371" s="95">
        <v>8</v>
      </c>
      <c r="AP371" s="178">
        <v>1439.5454545454538</v>
      </c>
      <c r="AQ371" s="178">
        <f t="shared" si="400"/>
        <v>179.94318181818173</v>
      </c>
      <c r="AR371" s="95">
        <f t="shared" si="401"/>
        <v>1</v>
      </c>
      <c r="AS371" s="436"/>
      <c r="AT371" s="95">
        <v>8</v>
      </c>
      <c r="AU371" s="178">
        <v>1430.1562500000002</v>
      </c>
      <c r="AV371" s="178">
        <f t="shared" si="402"/>
        <v>178.76953125000003</v>
      </c>
      <c r="AW371" s="95">
        <f t="shared" si="403"/>
        <v>1</v>
      </c>
      <c r="AX371" s="436"/>
    </row>
    <row r="372" spans="2:50">
      <c r="B372" s="435"/>
      <c r="C372" s="95">
        <f t="shared" si="388"/>
        <v>6</v>
      </c>
      <c r="D372" s="95"/>
      <c r="E372" s="95"/>
      <c r="F372" s="95"/>
      <c r="G372" s="178"/>
      <c r="H372" s="458"/>
      <c r="I372" s="154" t="str">
        <f t="shared" si="404"/>
        <v/>
      </c>
      <c r="J372" s="154" t="str">
        <f t="shared" si="405"/>
        <v/>
      </c>
      <c r="K372" s="155" t="str">
        <f t="shared" si="406"/>
        <v/>
      </c>
      <c r="L372" s="449"/>
      <c r="M372" s="154" t="str">
        <f t="shared" si="389"/>
        <v/>
      </c>
      <c r="N372" s="433"/>
      <c r="O372" s="433"/>
      <c r="P372" s="95"/>
      <c r="Q372" s="178"/>
      <c r="R372" s="178" t="str">
        <f t="shared" si="390"/>
        <v/>
      </c>
      <c r="S372" s="95" t="str">
        <f t="shared" si="391"/>
        <v/>
      </c>
      <c r="T372" s="436"/>
      <c r="U372" s="95"/>
      <c r="V372" s="178"/>
      <c r="W372" s="178" t="str">
        <f t="shared" si="392"/>
        <v/>
      </c>
      <c r="X372" s="95" t="str">
        <f t="shared" si="393"/>
        <v/>
      </c>
      <c r="Y372" s="436"/>
      <c r="Z372" s="95"/>
      <c r="AA372" s="178"/>
      <c r="AB372" s="178" t="str">
        <f t="shared" si="394"/>
        <v/>
      </c>
      <c r="AC372" s="95" t="str">
        <f t="shared" si="395"/>
        <v/>
      </c>
      <c r="AD372" s="436"/>
      <c r="AE372" s="95"/>
      <c r="AF372" s="178"/>
      <c r="AG372" s="178" t="str">
        <f t="shared" si="396"/>
        <v/>
      </c>
      <c r="AH372" s="95" t="str">
        <f t="shared" si="397"/>
        <v/>
      </c>
      <c r="AI372" s="436"/>
      <c r="AJ372" s="95"/>
      <c r="AK372" s="178"/>
      <c r="AL372" s="178" t="str">
        <f t="shared" si="398"/>
        <v/>
      </c>
      <c r="AM372" s="95" t="str">
        <f t="shared" si="399"/>
        <v/>
      </c>
      <c r="AN372" s="436"/>
      <c r="AO372" s="95"/>
      <c r="AP372" s="178"/>
      <c r="AQ372" s="178" t="str">
        <f t="shared" si="400"/>
        <v/>
      </c>
      <c r="AR372" s="95" t="str">
        <f t="shared" si="401"/>
        <v/>
      </c>
      <c r="AS372" s="436"/>
      <c r="AT372" s="95"/>
      <c r="AU372" s="178"/>
      <c r="AV372" s="178" t="str">
        <f t="shared" si="402"/>
        <v/>
      </c>
      <c r="AW372" s="95" t="str">
        <f t="shared" si="403"/>
        <v/>
      </c>
      <c r="AX372" s="436"/>
    </row>
    <row r="373" spans="2:50">
      <c r="B373" s="435"/>
      <c r="C373" s="95">
        <f t="shared" si="388"/>
        <v>7</v>
      </c>
      <c r="D373" s="95"/>
      <c r="E373" s="95"/>
      <c r="F373" s="95"/>
      <c r="G373" s="95"/>
      <c r="H373" s="458"/>
      <c r="I373" s="154" t="str">
        <f t="shared" si="404"/>
        <v/>
      </c>
      <c r="J373" s="154" t="str">
        <f t="shared" si="405"/>
        <v/>
      </c>
      <c r="K373" s="155" t="str">
        <f t="shared" si="406"/>
        <v/>
      </c>
      <c r="L373" s="449"/>
      <c r="M373" s="154" t="str">
        <f t="shared" si="389"/>
        <v/>
      </c>
      <c r="N373" s="433"/>
      <c r="O373" s="433"/>
      <c r="P373" s="95"/>
      <c r="Q373" s="178"/>
      <c r="R373" s="178" t="str">
        <f t="shared" si="390"/>
        <v/>
      </c>
      <c r="S373" s="95" t="str">
        <f t="shared" si="391"/>
        <v/>
      </c>
      <c r="T373" s="436"/>
      <c r="U373" s="95"/>
      <c r="V373" s="178"/>
      <c r="W373" s="178" t="str">
        <f t="shared" si="392"/>
        <v/>
      </c>
      <c r="X373" s="95" t="str">
        <f t="shared" si="393"/>
        <v/>
      </c>
      <c r="Y373" s="436"/>
      <c r="Z373" s="95"/>
      <c r="AA373" s="178"/>
      <c r="AB373" s="178" t="str">
        <f t="shared" si="394"/>
        <v/>
      </c>
      <c r="AC373" s="95" t="str">
        <f t="shared" si="395"/>
        <v/>
      </c>
      <c r="AD373" s="436"/>
      <c r="AE373" s="95"/>
      <c r="AF373" s="178"/>
      <c r="AG373" s="178" t="str">
        <f t="shared" si="396"/>
        <v/>
      </c>
      <c r="AH373" s="95" t="str">
        <f t="shared" si="397"/>
        <v/>
      </c>
      <c r="AI373" s="436"/>
      <c r="AJ373" s="95"/>
      <c r="AK373" s="178"/>
      <c r="AL373" s="178" t="str">
        <f t="shared" si="398"/>
        <v/>
      </c>
      <c r="AM373" s="95" t="str">
        <f t="shared" si="399"/>
        <v/>
      </c>
      <c r="AN373" s="436"/>
      <c r="AO373" s="95"/>
      <c r="AP373" s="178"/>
      <c r="AQ373" s="178" t="str">
        <f t="shared" si="400"/>
        <v/>
      </c>
      <c r="AR373" s="95" t="str">
        <f t="shared" si="401"/>
        <v/>
      </c>
      <c r="AS373" s="436"/>
      <c r="AT373" s="95"/>
      <c r="AU373" s="178"/>
      <c r="AV373" s="178" t="str">
        <f t="shared" si="402"/>
        <v/>
      </c>
      <c r="AW373" s="95" t="str">
        <f t="shared" si="403"/>
        <v/>
      </c>
      <c r="AX373" s="436"/>
    </row>
    <row r="374" spans="2:50">
      <c r="B374" s="435"/>
      <c r="C374" s="95">
        <f t="shared" si="388"/>
        <v>8</v>
      </c>
      <c r="D374" s="95"/>
      <c r="E374" s="95"/>
      <c r="F374" s="95"/>
      <c r="G374" s="95"/>
      <c r="H374" s="458"/>
      <c r="I374" s="154" t="str">
        <f t="shared" si="404"/>
        <v/>
      </c>
      <c r="J374" s="154" t="str">
        <f t="shared" si="405"/>
        <v/>
      </c>
      <c r="K374" s="155" t="str">
        <f t="shared" si="406"/>
        <v/>
      </c>
      <c r="L374" s="449"/>
      <c r="M374" s="154" t="str">
        <f t="shared" si="389"/>
        <v/>
      </c>
      <c r="N374" s="433"/>
      <c r="O374" s="433"/>
      <c r="P374" s="95"/>
      <c r="Q374" s="178"/>
      <c r="R374" s="178" t="str">
        <f t="shared" si="390"/>
        <v/>
      </c>
      <c r="S374" s="95" t="str">
        <f t="shared" si="391"/>
        <v/>
      </c>
      <c r="T374" s="436"/>
      <c r="U374" s="95"/>
      <c r="V374" s="178"/>
      <c r="W374" s="178" t="str">
        <f t="shared" si="392"/>
        <v/>
      </c>
      <c r="X374" s="95" t="str">
        <f t="shared" si="393"/>
        <v/>
      </c>
      <c r="Y374" s="436"/>
      <c r="Z374" s="95"/>
      <c r="AA374" s="178"/>
      <c r="AB374" s="178" t="str">
        <f t="shared" si="394"/>
        <v/>
      </c>
      <c r="AC374" s="95" t="str">
        <f t="shared" si="395"/>
        <v/>
      </c>
      <c r="AD374" s="436"/>
      <c r="AE374" s="95"/>
      <c r="AF374" s="178"/>
      <c r="AG374" s="178" t="str">
        <f t="shared" si="396"/>
        <v/>
      </c>
      <c r="AH374" s="95" t="str">
        <f t="shared" si="397"/>
        <v/>
      </c>
      <c r="AI374" s="436"/>
      <c r="AJ374" s="95"/>
      <c r="AK374" s="178"/>
      <c r="AL374" s="178" t="str">
        <f t="shared" si="398"/>
        <v/>
      </c>
      <c r="AM374" s="95" t="str">
        <f t="shared" si="399"/>
        <v/>
      </c>
      <c r="AN374" s="436"/>
      <c r="AO374" s="95"/>
      <c r="AP374" s="178"/>
      <c r="AQ374" s="178" t="str">
        <f t="shared" si="400"/>
        <v/>
      </c>
      <c r="AR374" s="95" t="str">
        <f t="shared" si="401"/>
        <v/>
      </c>
      <c r="AS374" s="436"/>
      <c r="AT374" s="95"/>
      <c r="AU374" s="178"/>
      <c r="AV374" s="178" t="str">
        <f t="shared" si="402"/>
        <v/>
      </c>
      <c r="AW374" s="95" t="str">
        <f t="shared" si="403"/>
        <v/>
      </c>
      <c r="AX374" s="436"/>
    </row>
    <row r="375" spans="2:50">
      <c r="B375" s="435"/>
      <c r="C375" s="95">
        <f t="shared" si="388"/>
        <v>9</v>
      </c>
      <c r="D375" s="95"/>
      <c r="E375" s="95"/>
      <c r="F375" s="95"/>
      <c r="G375" s="95"/>
      <c r="H375" s="458"/>
      <c r="I375" s="154" t="str">
        <f t="shared" si="404"/>
        <v/>
      </c>
      <c r="J375" s="154" t="str">
        <f t="shared" si="405"/>
        <v/>
      </c>
      <c r="K375" s="155" t="str">
        <f t="shared" si="406"/>
        <v/>
      </c>
      <c r="L375" s="449"/>
      <c r="M375" s="154" t="str">
        <f t="shared" si="389"/>
        <v/>
      </c>
      <c r="N375" s="433"/>
      <c r="O375" s="433"/>
      <c r="P375" s="95"/>
      <c r="Q375" s="178"/>
      <c r="R375" s="178" t="str">
        <f t="shared" si="390"/>
        <v/>
      </c>
      <c r="S375" s="95" t="str">
        <f t="shared" si="391"/>
        <v/>
      </c>
      <c r="T375" s="436"/>
      <c r="U375" s="95"/>
      <c r="V375" s="178"/>
      <c r="W375" s="178" t="str">
        <f t="shared" si="392"/>
        <v/>
      </c>
      <c r="X375" s="95" t="str">
        <f t="shared" si="393"/>
        <v/>
      </c>
      <c r="Y375" s="436"/>
      <c r="Z375" s="95"/>
      <c r="AA375" s="178"/>
      <c r="AB375" s="178" t="str">
        <f t="shared" si="394"/>
        <v/>
      </c>
      <c r="AC375" s="95" t="str">
        <f t="shared" si="395"/>
        <v/>
      </c>
      <c r="AD375" s="436"/>
      <c r="AE375" s="95"/>
      <c r="AF375" s="178"/>
      <c r="AG375" s="178" t="str">
        <f t="shared" si="396"/>
        <v/>
      </c>
      <c r="AH375" s="95" t="str">
        <f t="shared" si="397"/>
        <v/>
      </c>
      <c r="AI375" s="436"/>
      <c r="AJ375" s="95"/>
      <c r="AK375" s="178"/>
      <c r="AL375" s="178" t="str">
        <f t="shared" si="398"/>
        <v/>
      </c>
      <c r="AM375" s="95" t="str">
        <f t="shared" si="399"/>
        <v/>
      </c>
      <c r="AN375" s="436"/>
      <c r="AO375" s="95"/>
      <c r="AP375" s="178"/>
      <c r="AQ375" s="178" t="str">
        <f t="shared" si="400"/>
        <v/>
      </c>
      <c r="AR375" s="95" t="str">
        <f t="shared" si="401"/>
        <v/>
      </c>
      <c r="AS375" s="436"/>
      <c r="AT375" s="95"/>
      <c r="AU375" s="178"/>
      <c r="AV375" s="178" t="str">
        <f t="shared" si="402"/>
        <v/>
      </c>
      <c r="AW375" s="95" t="str">
        <f t="shared" si="403"/>
        <v/>
      </c>
      <c r="AX375" s="436"/>
    </row>
    <row r="376" spans="2:50">
      <c r="B376" s="435"/>
      <c r="C376" s="95">
        <f t="shared" si="388"/>
        <v>10</v>
      </c>
      <c r="D376" s="95"/>
      <c r="E376" s="95"/>
      <c r="F376" s="95"/>
      <c r="G376" s="95"/>
      <c r="H376" s="458"/>
      <c r="I376" s="154" t="str">
        <f t="shared" si="404"/>
        <v/>
      </c>
      <c r="J376" s="154" t="str">
        <f t="shared" si="405"/>
        <v/>
      </c>
      <c r="K376" s="155" t="str">
        <f t="shared" si="406"/>
        <v/>
      </c>
      <c r="L376" s="449"/>
      <c r="M376" s="154" t="str">
        <f t="shared" si="389"/>
        <v/>
      </c>
      <c r="N376" s="433"/>
      <c r="O376" s="433"/>
      <c r="P376" s="95"/>
      <c r="Q376" s="178"/>
      <c r="R376" s="178" t="str">
        <f t="shared" si="390"/>
        <v/>
      </c>
      <c r="S376" s="95" t="str">
        <f t="shared" si="391"/>
        <v/>
      </c>
      <c r="T376" s="436"/>
      <c r="U376" s="95"/>
      <c r="V376" s="178"/>
      <c r="W376" s="178" t="str">
        <f t="shared" si="392"/>
        <v/>
      </c>
      <c r="X376" s="95" t="str">
        <f t="shared" si="393"/>
        <v/>
      </c>
      <c r="Y376" s="436"/>
      <c r="Z376" s="95"/>
      <c r="AA376" s="178"/>
      <c r="AB376" s="178" t="str">
        <f t="shared" si="394"/>
        <v/>
      </c>
      <c r="AC376" s="95" t="str">
        <f t="shared" si="395"/>
        <v/>
      </c>
      <c r="AD376" s="436"/>
      <c r="AE376" s="95"/>
      <c r="AF376" s="178"/>
      <c r="AG376" s="178" t="str">
        <f t="shared" si="396"/>
        <v/>
      </c>
      <c r="AH376" s="95" t="str">
        <f t="shared" si="397"/>
        <v/>
      </c>
      <c r="AI376" s="436"/>
      <c r="AJ376" s="95"/>
      <c r="AK376" s="178"/>
      <c r="AL376" s="178" t="str">
        <f t="shared" si="398"/>
        <v/>
      </c>
      <c r="AM376" s="95" t="str">
        <f t="shared" si="399"/>
        <v/>
      </c>
      <c r="AN376" s="436"/>
      <c r="AO376" s="95"/>
      <c r="AP376" s="178"/>
      <c r="AQ376" s="178" t="str">
        <f t="shared" si="400"/>
        <v/>
      </c>
      <c r="AR376" s="95" t="str">
        <f t="shared" si="401"/>
        <v/>
      </c>
      <c r="AS376" s="436"/>
      <c r="AT376" s="95"/>
      <c r="AU376" s="178"/>
      <c r="AV376" s="178" t="str">
        <f t="shared" si="402"/>
        <v/>
      </c>
      <c r="AW376" s="95" t="str">
        <f t="shared" si="403"/>
        <v/>
      </c>
      <c r="AX376" s="436"/>
    </row>
    <row r="377" spans="2:50">
      <c r="B377" s="435"/>
      <c r="C377" s="95">
        <f t="shared" si="388"/>
        <v>11</v>
      </c>
      <c r="D377" s="95"/>
      <c r="E377" s="95"/>
      <c r="F377" s="95"/>
      <c r="G377" s="95"/>
      <c r="H377" s="458"/>
      <c r="I377" s="154" t="str">
        <f t="shared" si="404"/>
        <v/>
      </c>
      <c r="J377" s="154" t="str">
        <f t="shared" si="405"/>
        <v/>
      </c>
      <c r="K377" s="155" t="str">
        <f t="shared" si="406"/>
        <v/>
      </c>
      <c r="L377" s="449"/>
      <c r="M377" s="154" t="str">
        <f t="shared" si="389"/>
        <v/>
      </c>
      <c r="N377" s="433"/>
      <c r="O377" s="433"/>
      <c r="P377" s="95"/>
      <c r="Q377" s="178"/>
      <c r="R377" s="178" t="str">
        <f t="shared" si="390"/>
        <v/>
      </c>
      <c r="S377" s="95" t="str">
        <f t="shared" si="391"/>
        <v/>
      </c>
      <c r="T377" s="436"/>
      <c r="U377" s="95"/>
      <c r="V377" s="178"/>
      <c r="W377" s="178" t="str">
        <f t="shared" si="392"/>
        <v/>
      </c>
      <c r="X377" s="95" t="str">
        <f t="shared" si="393"/>
        <v/>
      </c>
      <c r="Y377" s="436"/>
      <c r="Z377" s="95"/>
      <c r="AA377" s="178"/>
      <c r="AB377" s="178" t="str">
        <f t="shared" si="394"/>
        <v/>
      </c>
      <c r="AC377" s="95" t="str">
        <f t="shared" si="395"/>
        <v/>
      </c>
      <c r="AD377" s="436"/>
      <c r="AE377" s="95"/>
      <c r="AF377" s="178"/>
      <c r="AG377" s="178" t="str">
        <f t="shared" si="396"/>
        <v/>
      </c>
      <c r="AH377" s="95" t="str">
        <f t="shared" si="397"/>
        <v/>
      </c>
      <c r="AI377" s="436"/>
      <c r="AJ377" s="95"/>
      <c r="AK377" s="178"/>
      <c r="AL377" s="178" t="str">
        <f t="shared" si="398"/>
        <v/>
      </c>
      <c r="AM377" s="95" t="str">
        <f t="shared" si="399"/>
        <v/>
      </c>
      <c r="AN377" s="436"/>
      <c r="AO377" s="95"/>
      <c r="AP377" s="178"/>
      <c r="AQ377" s="178" t="str">
        <f t="shared" si="400"/>
        <v/>
      </c>
      <c r="AR377" s="95" t="str">
        <f t="shared" si="401"/>
        <v/>
      </c>
      <c r="AS377" s="436"/>
      <c r="AT377" s="95"/>
      <c r="AU377" s="178"/>
      <c r="AV377" s="178" t="str">
        <f t="shared" si="402"/>
        <v/>
      </c>
      <c r="AW377" s="95" t="str">
        <f t="shared" si="403"/>
        <v/>
      </c>
      <c r="AX377" s="436"/>
    </row>
    <row r="378" spans="2:50">
      <c r="B378" s="435"/>
      <c r="C378" s="95">
        <f t="shared" si="388"/>
        <v>12</v>
      </c>
      <c r="D378" s="95"/>
      <c r="E378" s="95"/>
      <c r="F378" s="95"/>
      <c r="G378" s="95"/>
      <c r="H378" s="458"/>
      <c r="I378" s="154" t="str">
        <f t="shared" si="404"/>
        <v/>
      </c>
      <c r="J378" s="154" t="str">
        <f t="shared" si="405"/>
        <v/>
      </c>
      <c r="K378" s="155" t="str">
        <f t="shared" si="406"/>
        <v/>
      </c>
      <c r="L378" s="449"/>
      <c r="M378" s="154" t="str">
        <f t="shared" si="389"/>
        <v/>
      </c>
      <c r="N378" s="433"/>
      <c r="O378" s="433"/>
      <c r="P378" s="95"/>
      <c r="Q378" s="178"/>
      <c r="R378" s="178" t="str">
        <f t="shared" si="390"/>
        <v/>
      </c>
      <c r="S378" s="95" t="str">
        <f t="shared" si="391"/>
        <v/>
      </c>
      <c r="T378" s="436"/>
      <c r="U378" s="95"/>
      <c r="V378" s="178"/>
      <c r="W378" s="178" t="str">
        <f t="shared" si="392"/>
        <v/>
      </c>
      <c r="X378" s="95" t="str">
        <f t="shared" si="393"/>
        <v/>
      </c>
      <c r="Y378" s="436"/>
      <c r="Z378" s="95"/>
      <c r="AA378" s="178"/>
      <c r="AB378" s="178" t="str">
        <f t="shared" si="394"/>
        <v/>
      </c>
      <c r="AC378" s="95" t="str">
        <f t="shared" si="395"/>
        <v/>
      </c>
      <c r="AD378" s="436"/>
      <c r="AE378" s="95"/>
      <c r="AF378" s="178"/>
      <c r="AG378" s="178" t="str">
        <f t="shared" si="396"/>
        <v/>
      </c>
      <c r="AH378" s="95" t="str">
        <f t="shared" si="397"/>
        <v/>
      </c>
      <c r="AI378" s="436"/>
      <c r="AJ378" s="95"/>
      <c r="AK378" s="178"/>
      <c r="AL378" s="178" t="str">
        <f t="shared" si="398"/>
        <v/>
      </c>
      <c r="AM378" s="95" t="str">
        <f t="shared" si="399"/>
        <v/>
      </c>
      <c r="AN378" s="436"/>
      <c r="AO378" s="95"/>
      <c r="AP378" s="178"/>
      <c r="AQ378" s="178" t="str">
        <f t="shared" si="400"/>
        <v/>
      </c>
      <c r="AR378" s="95" t="str">
        <f t="shared" si="401"/>
        <v/>
      </c>
      <c r="AS378" s="436"/>
      <c r="AT378" s="95"/>
      <c r="AU378" s="178"/>
      <c r="AV378" s="178" t="str">
        <f t="shared" si="402"/>
        <v/>
      </c>
      <c r="AW378" s="95" t="str">
        <f t="shared" si="403"/>
        <v/>
      </c>
      <c r="AX378" s="436"/>
    </row>
    <row r="379" spans="2:50">
      <c r="B379" s="435"/>
      <c r="C379" s="95">
        <f t="shared" si="388"/>
        <v>13</v>
      </c>
      <c r="D379" s="95"/>
      <c r="E379" s="95"/>
      <c r="F379" s="95"/>
      <c r="G379" s="95"/>
      <c r="H379" s="458"/>
      <c r="I379" s="154" t="str">
        <f t="shared" si="404"/>
        <v/>
      </c>
      <c r="J379" s="154" t="str">
        <f t="shared" si="405"/>
        <v/>
      </c>
      <c r="K379" s="155" t="str">
        <f t="shared" si="406"/>
        <v/>
      </c>
      <c r="L379" s="449"/>
      <c r="M379" s="154" t="str">
        <f t="shared" si="389"/>
        <v/>
      </c>
      <c r="N379" s="433"/>
      <c r="O379" s="433"/>
      <c r="P379" s="95"/>
      <c r="Q379" s="178"/>
      <c r="R379" s="178" t="str">
        <f t="shared" si="390"/>
        <v/>
      </c>
      <c r="S379" s="95" t="str">
        <f t="shared" si="391"/>
        <v/>
      </c>
      <c r="T379" s="436"/>
      <c r="U379" s="95"/>
      <c r="V379" s="178"/>
      <c r="W379" s="178" t="str">
        <f t="shared" si="392"/>
        <v/>
      </c>
      <c r="X379" s="95" t="str">
        <f t="shared" si="393"/>
        <v/>
      </c>
      <c r="Y379" s="436"/>
      <c r="Z379" s="95"/>
      <c r="AA379" s="178"/>
      <c r="AB379" s="178" t="str">
        <f t="shared" si="394"/>
        <v/>
      </c>
      <c r="AC379" s="95" t="str">
        <f t="shared" si="395"/>
        <v/>
      </c>
      <c r="AD379" s="436"/>
      <c r="AE379" s="95"/>
      <c r="AF379" s="178"/>
      <c r="AG379" s="178" t="str">
        <f t="shared" si="396"/>
        <v/>
      </c>
      <c r="AH379" s="95" t="str">
        <f t="shared" si="397"/>
        <v/>
      </c>
      <c r="AI379" s="436"/>
      <c r="AJ379" s="95"/>
      <c r="AK379" s="178"/>
      <c r="AL379" s="178" t="str">
        <f t="shared" si="398"/>
        <v/>
      </c>
      <c r="AM379" s="95" t="str">
        <f t="shared" si="399"/>
        <v/>
      </c>
      <c r="AN379" s="436"/>
      <c r="AO379" s="95"/>
      <c r="AP379" s="178"/>
      <c r="AQ379" s="178" t="str">
        <f t="shared" si="400"/>
        <v/>
      </c>
      <c r="AR379" s="95" t="str">
        <f t="shared" si="401"/>
        <v/>
      </c>
      <c r="AS379" s="436"/>
      <c r="AT379" s="95"/>
      <c r="AU379" s="178"/>
      <c r="AV379" s="178" t="str">
        <f t="shared" si="402"/>
        <v/>
      </c>
      <c r="AW379" s="95" t="str">
        <f t="shared" si="403"/>
        <v/>
      </c>
      <c r="AX379" s="436"/>
    </row>
    <row r="380" spans="2:50">
      <c r="B380" s="435"/>
      <c r="C380" s="95">
        <f t="shared" si="388"/>
        <v>14</v>
      </c>
      <c r="D380" s="95"/>
      <c r="E380" s="95"/>
      <c r="F380" s="95"/>
      <c r="G380" s="95"/>
      <c r="H380" s="458"/>
      <c r="I380" s="154" t="str">
        <f t="shared" si="404"/>
        <v/>
      </c>
      <c r="J380" s="154" t="str">
        <f t="shared" si="405"/>
        <v/>
      </c>
      <c r="K380" s="155" t="str">
        <f t="shared" si="406"/>
        <v/>
      </c>
      <c r="L380" s="449"/>
      <c r="M380" s="154" t="str">
        <f t="shared" si="389"/>
        <v/>
      </c>
      <c r="N380" s="433"/>
      <c r="O380" s="433"/>
      <c r="P380" s="95"/>
      <c r="Q380" s="178"/>
      <c r="R380" s="178" t="str">
        <f t="shared" si="390"/>
        <v/>
      </c>
      <c r="S380" s="95" t="str">
        <f t="shared" si="391"/>
        <v/>
      </c>
      <c r="T380" s="436"/>
      <c r="U380" s="95"/>
      <c r="V380" s="178"/>
      <c r="W380" s="178" t="str">
        <f t="shared" si="392"/>
        <v/>
      </c>
      <c r="X380" s="95" t="str">
        <f t="shared" si="393"/>
        <v/>
      </c>
      <c r="Y380" s="436"/>
      <c r="Z380" s="95"/>
      <c r="AA380" s="178"/>
      <c r="AB380" s="178" t="str">
        <f t="shared" si="394"/>
        <v/>
      </c>
      <c r="AC380" s="95" t="str">
        <f t="shared" si="395"/>
        <v/>
      </c>
      <c r="AD380" s="436"/>
      <c r="AE380" s="95"/>
      <c r="AF380" s="178"/>
      <c r="AG380" s="178" t="str">
        <f t="shared" si="396"/>
        <v/>
      </c>
      <c r="AH380" s="95" t="str">
        <f t="shared" si="397"/>
        <v/>
      </c>
      <c r="AI380" s="436"/>
      <c r="AJ380" s="95"/>
      <c r="AK380" s="178"/>
      <c r="AL380" s="178" t="str">
        <f t="shared" si="398"/>
        <v/>
      </c>
      <c r="AM380" s="95" t="str">
        <f t="shared" si="399"/>
        <v/>
      </c>
      <c r="AN380" s="436"/>
      <c r="AO380" s="95"/>
      <c r="AP380" s="178"/>
      <c r="AQ380" s="178" t="str">
        <f t="shared" si="400"/>
        <v/>
      </c>
      <c r="AR380" s="95" t="str">
        <f t="shared" si="401"/>
        <v/>
      </c>
      <c r="AS380" s="436"/>
      <c r="AT380" s="95"/>
      <c r="AU380" s="178"/>
      <c r="AV380" s="178" t="str">
        <f t="shared" si="402"/>
        <v/>
      </c>
      <c r="AW380" s="95" t="str">
        <f t="shared" si="403"/>
        <v/>
      </c>
      <c r="AX380" s="436"/>
    </row>
    <row r="381" spans="2:50">
      <c r="B381" s="435"/>
      <c r="C381" s="95">
        <f t="shared" si="388"/>
        <v>15</v>
      </c>
      <c r="D381" s="95"/>
      <c r="E381" s="95"/>
      <c r="F381" s="95"/>
      <c r="G381" s="95"/>
      <c r="H381" s="459"/>
      <c r="I381" s="154" t="str">
        <f t="shared" si="404"/>
        <v/>
      </c>
      <c r="J381" s="154" t="str">
        <f t="shared" si="405"/>
        <v/>
      </c>
      <c r="K381" s="155" t="str">
        <f t="shared" si="406"/>
        <v/>
      </c>
      <c r="L381" s="449"/>
      <c r="M381" s="154" t="str">
        <f t="shared" si="389"/>
        <v/>
      </c>
      <c r="N381" s="433"/>
      <c r="O381" s="433"/>
      <c r="P381" s="95"/>
      <c r="Q381" s="178"/>
      <c r="R381" s="178" t="str">
        <f t="shared" si="390"/>
        <v/>
      </c>
      <c r="S381" s="95" t="str">
        <f t="shared" si="391"/>
        <v/>
      </c>
      <c r="T381" s="436"/>
      <c r="U381" s="95"/>
      <c r="V381" s="178"/>
      <c r="W381" s="178" t="str">
        <f t="shared" si="392"/>
        <v/>
      </c>
      <c r="X381" s="95" t="str">
        <f t="shared" si="393"/>
        <v/>
      </c>
      <c r="Y381" s="436"/>
      <c r="Z381" s="95"/>
      <c r="AA381" s="178"/>
      <c r="AB381" s="178" t="str">
        <f t="shared" si="394"/>
        <v/>
      </c>
      <c r="AC381" s="95" t="str">
        <f t="shared" si="395"/>
        <v/>
      </c>
      <c r="AD381" s="436"/>
      <c r="AE381" s="95"/>
      <c r="AF381" s="178"/>
      <c r="AG381" s="178" t="str">
        <f t="shared" si="396"/>
        <v/>
      </c>
      <c r="AH381" s="95" t="str">
        <f t="shared" si="397"/>
        <v/>
      </c>
      <c r="AI381" s="436"/>
      <c r="AJ381" s="95"/>
      <c r="AK381" s="178"/>
      <c r="AL381" s="178" t="str">
        <f t="shared" si="398"/>
        <v/>
      </c>
      <c r="AM381" s="95" t="str">
        <f t="shared" si="399"/>
        <v/>
      </c>
      <c r="AN381" s="436"/>
      <c r="AO381" s="95"/>
      <c r="AP381" s="178"/>
      <c r="AQ381" s="178" t="str">
        <f t="shared" si="400"/>
        <v/>
      </c>
      <c r="AR381" s="95" t="str">
        <f t="shared" si="401"/>
        <v/>
      </c>
      <c r="AS381" s="436"/>
      <c r="AT381" s="95"/>
      <c r="AU381" s="178"/>
      <c r="AV381" s="178" t="str">
        <f t="shared" si="402"/>
        <v/>
      </c>
      <c r="AW381" s="95" t="str">
        <f t="shared" si="403"/>
        <v/>
      </c>
      <c r="AX381" s="436"/>
    </row>
    <row r="382" spans="2:50" ht="15.75">
      <c r="B382" s="443" t="s">
        <v>167</v>
      </c>
      <c r="C382" s="444"/>
      <c r="D382" s="444"/>
      <c r="E382" s="444"/>
      <c r="F382" s="444"/>
      <c r="G382" s="444"/>
      <c r="H382" s="444"/>
      <c r="I382" s="151"/>
      <c r="J382" s="151"/>
      <c r="K382" s="151"/>
      <c r="L382" s="151"/>
      <c r="M382" s="151"/>
      <c r="N382" s="433" t="s">
        <v>159</v>
      </c>
      <c r="O382" s="446" t="s">
        <v>106</v>
      </c>
      <c r="P382" s="448">
        <f>AT362+1</f>
        <v>46000</v>
      </c>
      <c r="Q382" s="435"/>
      <c r="R382" s="435"/>
      <c r="S382" s="435"/>
      <c r="T382" s="435"/>
      <c r="U382" s="448">
        <f>P382+1</f>
        <v>46001</v>
      </c>
      <c r="V382" s="435"/>
      <c r="W382" s="435"/>
      <c r="X382" s="435"/>
      <c r="Y382" s="435"/>
      <c r="Z382" s="448">
        <f>U382+1</f>
        <v>46002</v>
      </c>
      <c r="AA382" s="435"/>
      <c r="AB382" s="435"/>
      <c r="AC382" s="435"/>
      <c r="AD382" s="435"/>
      <c r="AE382" s="448">
        <f>Z382+1</f>
        <v>46003</v>
      </c>
      <c r="AF382" s="435"/>
      <c r="AG382" s="435"/>
      <c r="AH382" s="435"/>
      <c r="AI382" s="435"/>
      <c r="AJ382" s="448">
        <f>AE382+1</f>
        <v>46004</v>
      </c>
      <c r="AK382" s="435"/>
      <c r="AL382" s="435"/>
      <c r="AM382" s="435"/>
      <c r="AN382" s="435"/>
      <c r="AO382" s="448">
        <f>AJ382+1</f>
        <v>46005</v>
      </c>
      <c r="AP382" s="435"/>
      <c r="AQ382" s="435"/>
      <c r="AR382" s="435"/>
      <c r="AS382" s="435"/>
      <c r="AT382" s="448">
        <f>AO382+1</f>
        <v>46006</v>
      </c>
      <c r="AU382" s="435"/>
      <c r="AV382" s="435"/>
      <c r="AW382" s="435"/>
      <c r="AX382" s="435"/>
    </row>
    <row r="383" spans="2:50" ht="15.75">
      <c r="B383" s="445"/>
      <c r="C383" s="445"/>
      <c r="D383" s="445"/>
      <c r="E383" s="445"/>
      <c r="F383" s="445"/>
      <c r="G383" s="445"/>
      <c r="H383" s="445"/>
      <c r="I383" s="151"/>
      <c r="J383" s="151"/>
      <c r="K383" s="151"/>
      <c r="L383" s="151"/>
      <c r="M383" s="151"/>
      <c r="N383" s="433"/>
      <c r="O383" s="447"/>
      <c r="P383" s="448" t="s">
        <v>120</v>
      </c>
      <c r="Q383" s="435"/>
      <c r="R383" s="435"/>
      <c r="S383" s="435"/>
      <c r="T383" s="435"/>
      <c r="U383" s="448" t="s">
        <v>114</v>
      </c>
      <c r="V383" s="435"/>
      <c r="W383" s="435"/>
      <c r="X383" s="435"/>
      <c r="Y383" s="435"/>
      <c r="Z383" s="448" t="s">
        <v>115</v>
      </c>
      <c r="AA383" s="435"/>
      <c r="AB383" s="435"/>
      <c r="AC383" s="435"/>
      <c r="AD383" s="435"/>
      <c r="AE383" s="448" t="s">
        <v>116</v>
      </c>
      <c r="AF383" s="435"/>
      <c r="AG383" s="435"/>
      <c r="AH383" s="435"/>
      <c r="AI383" s="435"/>
      <c r="AJ383" s="448" t="s">
        <v>117</v>
      </c>
      <c r="AK383" s="435"/>
      <c r="AL383" s="435"/>
      <c r="AM383" s="435"/>
      <c r="AN383" s="435"/>
      <c r="AO383" s="448" t="s">
        <v>118</v>
      </c>
      <c r="AP383" s="435"/>
      <c r="AQ383" s="435"/>
      <c r="AR383" s="435"/>
      <c r="AS383" s="435"/>
      <c r="AT383" s="448" t="s">
        <v>119</v>
      </c>
      <c r="AU383" s="435"/>
      <c r="AV383" s="435"/>
      <c r="AW383" s="435"/>
      <c r="AX383" s="435"/>
    </row>
    <row r="384" spans="2:50">
      <c r="B384" s="433" t="s">
        <v>155</v>
      </c>
      <c r="C384" s="433" t="s">
        <v>147</v>
      </c>
      <c r="D384" s="433"/>
      <c r="E384" s="433" t="s">
        <v>149</v>
      </c>
      <c r="F384" s="433"/>
      <c r="G384" s="433"/>
      <c r="H384" s="440" t="s">
        <v>156</v>
      </c>
      <c r="I384" s="434" t="s">
        <v>225</v>
      </c>
      <c r="J384" s="434"/>
      <c r="K384" s="434"/>
      <c r="L384" s="434" t="s">
        <v>156</v>
      </c>
      <c r="M384" s="434" t="s">
        <v>168</v>
      </c>
      <c r="N384" s="433"/>
      <c r="O384" s="433" t="s">
        <v>158</v>
      </c>
      <c r="P384" s="430" t="s">
        <v>152</v>
      </c>
      <c r="Q384" s="431"/>
      <c r="R384" s="431"/>
      <c r="S384" s="432"/>
      <c r="T384" s="433" t="s">
        <v>156</v>
      </c>
      <c r="U384" s="430" t="s">
        <v>152</v>
      </c>
      <c r="V384" s="431"/>
      <c r="W384" s="431"/>
      <c r="X384" s="432"/>
      <c r="Y384" s="433" t="s">
        <v>156</v>
      </c>
      <c r="Z384" s="430" t="s">
        <v>152</v>
      </c>
      <c r="AA384" s="431"/>
      <c r="AB384" s="431"/>
      <c r="AC384" s="432"/>
      <c r="AD384" s="433" t="s">
        <v>156</v>
      </c>
      <c r="AE384" s="430" t="s">
        <v>152</v>
      </c>
      <c r="AF384" s="431"/>
      <c r="AG384" s="431"/>
      <c r="AH384" s="432"/>
      <c r="AI384" s="433" t="s">
        <v>156</v>
      </c>
      <c r="AJ384" s="430" t="s">
        <v>152</v>
      </c>
      <c r="AK384" s="431"/>
      <c r="AL384" s="431"/>
      <c r="AM384" s="432"/>
      <c r="AN384" s="433" t="s">
        <v>156</v>
      </c>
      <c r="AO384" s="430" t="s">
        <v>152</v>
      </c>
      <c r="AP384" s="431"/>
      <c r="AQ384" s="431"/>
      <c r="AR384" s="432"/>
      <c r="AS384" s="433" t="s">
        <v>156</v>
      </c>
      <c r="AT384" s="430" t="s">
        <v>152</v>
      </c>
      <c r="AU384" s="431"/>
      <c r="AV384" s="431"/>
      <c r="AW384" s="432"/>
      <c r="AX384" s="433" t="s">
        <v>156</v>
      </c>
    </row>
    <row r="385" spans="2:50">
      <c r="B385" s="433"/>
      <c r="C385" s="433"/>
      <c r="D385" s="433"/>
      <c r="E385" s="433" t="s">
        <v>148</v>
      </c>
      <c r="F385" s="433"/>
      <c r="G385" s="433"/>
      <c r="H385" s="441"/>
      <c r="I385" s="434" t="s">
        <v>148</v>
      </c>
      <c r="J385" s="434"/>
      <c r="K385" s="434"/>
      <c r="L385" s="434"/>
      <c r="M385" s="434"/>
      <c r="N385" s="433"/>
      <c r="O385" s="433"/>
      <c r="P385" s="430" t="s">
        <v>153</v>
      </c>
      <c r="Q385" s="431"/>
      <c r="R385" s="431"/>
      <c r="S385" s="432"/>
      <c r="T385" s="433"/>
      <c r="U385" s="430" t="s">
        <v>153</v>
      </c>
      <c r="V385" s="431"/>
      <c r="W385" s="431"/>
      <c r="X385" s="432"/>
      <c r="Y385" s="433"/>
      <c r="Z385" s="430" t="s">
        <v>153</v>
      </c>
      <c r="AA385" s="431"/>
      <c r="AB385" s="431"/>
      <c r="AC385" s="432"/>
      <c r="AD385" s="433"/>
      <c r="AE385" s="430" t="s">
        <v>153</v>
      </c>
      <c r="AF385" s="431"/>
      <c r="AG385" s="431"/>
      <c r="AH385" s="432"/>
      <c r="AI385" s="433"/>
      <c r="AJ385" s="430" t="s">
        <v>153</v>
      </c>
      <c r="AK385" s="431"/>
      <c r="AL385" s="431"/>
      <c r="AM385" s="432"/>
      <c r="AN385" s="433"/>
      <c r="AO385" s="430" t="s">
        <v>153</v>
      </c>
      <c r="AP385" s="431"/>
      <c r="AQ385" s="431"/>
      <c r="AR385" s="432"/>
      <c r="AS385" s="433"/>
      <c r="AT385" s="430" t="s">
        <v>153</v>
      </c>
      <c r="AU385" s="431"/>
      <c r="AV385" s="431"/>
      <c r="AW385" s="432"/>
      <c r="AX385" s="433"/>
    </row>
    <row r="386" spans="2:50">
      <c r="B386" s="433"/>
      <c r="C386" s="433"/>
      <c r="D386" s="433"/>
      <c r="E386" s="94" t="s">
        <v>150</v>
      </c>
      <c r="F386" s="94" t="s">
        <v>151</v>
      </c>
      <c r="G386" s="94" t="s">
        <v>154</v>
      </c>
      <c r="H386" s="442"/>
      <c r="I386" s="153" t="s">
        <v>150</v>
      </c>
      <c r="J386" s="153" t="s">
        <v>151</v>
      </c>
      <c r="K386" s="153" t="s">
        <v>154</v>
      </c>
      <c r="L386" s="434"/>
      <c r="M386" s="434"/>
      <c r="N386" s="433"/>
      <c r="O386" s="433"/>
      <c r="P386" s="94" t="s">
        <v>150</v>
      </c>
      <c r="Q386" s="94" t="s">
        <v>151</v>
      </c>
      <c r="R386" s="94" t="s">
        <v>154</v>
      </c>
      <c r="S386" s="94" t="s">
        <v>168</v>
      </c>
      <c r="T386" s="433"/>
      <c r="U386" s="94" t="s">
        <v>150</v>
      </c>
      <c r="V386" s="94" t="s">
        <v>151</v>
      </c>
      <c r="W386" s="94" t="s">
        <v>154</v>
      </c>
      <c r="X386" s="94" t="s">
        <v>168</v>
      </c>
      <c r="Y386" s="433"/>
      <c r="Z386" s="94" t="s">
        <v>150</v>
      </c>
      <c r="AA386" s="94" t="s">
        <v>151</v>
      </c>
      <c r="AB386" s="94" t="s">
        <v>154</v>
      </c>
      <c r="AC386" s="94" t="s">
        <v>168</v>
      </c>
      <c r="AD386" s="433"/>
      <c r="AE386" s="94" t="s">
        <v>150</v>
      </c>
      <c r="AF386" s="94" t="s">
        <v>151</v>
      </c>
      <c r="AG386" s="94" t="s">
        <v>154</v>
      </c>
      <c r="AH386" s="94" t="s">
        <v>168</v>
      </c>
      <c r="AI386" s="433"/>
      <c r="AJ386" s="94" t="s">
        <v>150</v>
      </c>
      <c r="AK386" s="94" t="s">
        <v>151</v>
      </c>
      <c r="AL386" s="94" t="s">
        <v>154</v>
      </c>
      <c r="AM386" s="94" t="s">
        <v>168</v>
      </c>
      <c r="AN386" s="433"/>
      <c r="AO386" s="94" t="s">
        <v>150</v>
      </c>
      <c r="AP386" s="94" t="s">
        <v>151</v>
      </c>
      <c r="AQ386" s="94" t="s">
        <v>154</v>
      </c>
      <c r="AR386" s="94" t="s">
        <v>168</v>
      </c>
      <c r="AS386" s="433"/>
      <c r="AT386" s="94" t="s">
        <v>150</v>
      </c>
      <c r="AU386" s="94" t="s">
        <v>151</v>
      </c>
      <c r="AV386" s="94" t="s">
        <v>154</v>
      </c>
      <c r="AW386" s="94" t="s">
        <v>168</v>
      </c>
      <c r="AX386" s="433"/>
    </row>
    <row r="387" spans="2:50">
      <c r="B387" s="435" t="s">
        <v>236</v>
      </c>
      <c r="C387" s="95">
        <f>C367</f>
        <v>1</v>
      </c>
      <c r="D387" s="95" t="s">
        <v>454</v>
      </c>
      <c r="E387" s="95">
        <v>19</v>
      </c>
      <c r="F387" s="95">
        <v>1500</v>
      </c>
      <c r="G387" s="178">
        <f t="shared" ref="G387:G391" si="407">F387/E387</f>
        <v>78.94736842105263</v>
      </c>
      <c r="H387" s="457">
        <f>AVERAGE(G387:G401)</f>
        <v>117.99535603715169</v>
      </c>
      <c r="I387" s="154">
        <f t="shared" ref="I387:I389" si="408">IFERROR(AVERAGE(P387,U387,Z387,AE387,AJ387,AO387,AT387),"")</f>
        <v>19</v>
      </c>
      <c r="J387" s="154">
        <f t="shared" ref="J387:J389" si="409">IFERROR(AVERAGE(Q387,V387,AA387,AF387,AK387,AP387,AU387),"")</f>
        <v>1431.4714499507179</v>
      </c>
      <c r="K387" s="155">
        <f t="shared" ref="K387:K389" si="410">IFERROR(AVERAGE(R387,W387,AB387,AG387,AL387,AQ387,AV387),"")</f>
        <v>75.340602628985152</v>
      </c>
      <c r="L387" s="449">
        <f>IFERROR(AVERAGE(K387:K401),"-")</f>
        <v>112.86489898767255</v>
      </c>
      <c r="M387" s="154">
        <f>IFERROR(RANK(K387, K$387:K$401),"")</f>
        <v>5</v>
      </c>
      <c r="N387" s="433"/>
      <c r="O387" s="433"/>
      <c r="P387" s="95">
        <v>19</v>
      </c>
      <c r="Q387" s="178">
        <v>1432.881355932203</v>
      </c>
      <c r="R387" s="178">
        <f>IFERROR(Q387/P387,"")</f>
        <v>75.414808206958057</v>
      </c>
      <c r="S387" s="95">
        <f>IFERROR(RANK(R387, R$387:R$401),"")</f>
        <v>5</v>
      </c>
      <c r="T387" s="436">
        <f>AVERAGE(R387:R401)</f>
        <v>112.73510170257391</v>
      </c>
      <c r="U387" s="95">
        <v>19</v>
      </c>
      <c r="V387" s="178">
        <v>1430.5813953488375</v>
      </c>
      <c r="W387" s="178">
        <f>IFERROR(V387/U387,"")</f>
        <v>75.293757649938811</v>
      </c>
      <c r="X387" s="95">
        <f>IFERROR(RANK(W387, W$387:W$401),"")</f>
        <v>5</v>
      </c>
      <c r="Y387" s="436">
        <f>AVERAGE(W387:W401)</f>
        <v>112.75193552847898</v>
      </c>
      <c r="Z387" s="95">
        <v>19</v>
      </c>
      <c r="AA387" s="178">
        <v>1429.0243902439024</v>
      </c>
      <c r="AB387" s="178">
        <f>IFERROR(AA387/Z387,"")</f>
        <v>75.211810012836963</v>
      </c>
      <c r="AC387" s="95">
        <f>IFERROR(RANK(AB387, AB$387:AB$401),"")</f>
        <v>5</v>
      </c>
      <c r="AD387" s="436">
        <f>AVERAGE(AB387:AB401)</f>
        <v>112.85655006454201</v>
      </c>
      <c r="AE387" s="95">
        <v>19</v>
      </c>
      <c r="AF387" s="178">
        <v>1428.0000000000007</v>
      </c>
      <c r="AG387" s="178">
        <f>IFERROR(AF387/AE387,"")</f>
        <v>75.157894736842138</v>
      </c>
      <c r="AH387" s="95">
        <f>IFERROR(RANK(AG387, AG$387:AG$401),"")</f>
        <v>5</v>
      </c>
      <c r="AI387" s="436">
        <f>AVERAGE(AG387:AG401)</f>
        <v>113.06021956313445</v>
      </c>
      <c r="AJ387" s="95">
        <v>19</v>
      </c>
      <c r="AK387" s="178">
        <v>1434.146341463415</v>
      </c>
      <c r="AL387" s="178">
        <f>IFERROR(AK387/AJ387,"")</f>
        <v>75.481386392811316</v>
      </c>
      <c r="AM387" s="95">
        <f>IFERROR(RANK(AL387, AL$387:AL$401),"")</f>
        <v>5</v>
      </c>
      <c r="AN387" s="436">
        <f>AVERAGE(AL387:AL401)</f>
        <v>113.29119754785286</v>
      </c>
      <c r="AO387" s="95">
        <v>19</v>
      </c>
      <c r="AP387" s="178">
        <v>1432.3333333333339</v>
      </c>
      <c r="AQ387" s="178">
        <f>IFERROR(AP387/AO387,"")</f>
        <v>75.385964912280727</v>
      </c>
      <c r="AR387" s="95">
        <f>IFERROR(RANK(AQ387, AQ$387:AQ$401),"")</f>
        <v>5</v>
      </c>
      <c r="AS387" s="436">
        <f>AVERAGE(AQ387:AQ401)</f>
        <v>112.56566274942827</v>
      </c>
      <c r="AT387" s="95">
        <v>19</v>
      </c>
      <c r="AU387" s="178">
        <v>1433.3333333333337</v>
      </c>
      <c r="AV387" s="178">
        <f>IFERROR(AU387/AT387,"")</f>
        <v>75.438596491228097</v>
      </c>
      <c r="AW387" s="95">
        <f>IFERROR(RANK(AV387, AV$387:AV$401),"")</f>
        <v>5</v>
      </c>
      <c r="AX387" s="436">
        <f>AVERAGE(AV387:AV401)</f>
        <v>112.7936257576973</v>
      </c>
    </row>
    <row r="388" spans="2:50">
      <c r="B388" s="435"/>
      <c r="C388" s="95">
        <f t="shared" ref="C388:C401" si="411">C368</f>
        <v>2</v>
      </c>
      <c r="D388" s="95" t="s">
        <v>455</v>
      </c>
      <c r="E388" s="95">
        <v>17</v>
      </c>
      <c r="F388" s="95">
        <v>1500</v>
      </c>
      <c r="G388" s="178">
        <f t="shared" si="407"/>
        <v>88.235294117647058</v>
      </c>
      <c r="H388" s="458"/>
      <c r="I388" s="154">
        <f t="shared" si="408"/>
        <v>17</v>
      </c>
      <c r="J388" s="154">
        <f t="shared" si="409"/>
        <v>1430.7146998874741</v>
      </c>
      <c r="K388" s="155">
        <f t="shared" si="410"/>
        <v>84.159688228674966</v>
      </c>
      <c r="L388" s="449"/>
      <c r="M388" s="154">
        <f t="shared" ref="M388:M401" si="412">IFERROR(RANK(K388, K$387:K$401),"")</f>
        <v>4</v>
      </c>
      <c r="N388" s="433"/>
      <c r="O388" s="433"/>
      <c r="P388" s="95">
        <v>17</v>
      </c>
      <c r="Q388" s="178">
        <v>1433.9064374250297</v>
      </c>
      <c r="R388" s="178">
        <f t="shared" ref="R388:R401" si="413">IFERROR(Q388/P388,"")</f>
        <v>84.347437495589986</v>
      </c>
      <c r="S388" s="95">
        <f t="shared" ref="S388:S401" si="414">IFERROR(RANK(R388, R$387:R$401),"")</f>
        <v>4</v>
      </c>
      <c r="T388" s="436"/>
      <c r="U388" s="95">
        <v>17</v>
      </c>
      <c r="V388" s="178">
        <v>1430.1901140684411</v>
      </c>
      <c r="W388" s="178">
        <f t="shared" ref="W388:W401" si="415">IFERROR(V388/U388,"")</f>
        <v>84.128830239320067</v>
      </c>
      <c r="X388" s="95">
        <f t="shared" ref="X388:X401" si="416">IFERROR(RANK(W388, W$387:W$401),"")</f>
        <v>4</v>
      </c>
      <c r="Y388" s="436"/>
      <c r="Z388" s="95">
        <v>17</v>
      </c>
      <c r="AA388" s="178">
        <v>1427.6470588235291</v>
      </c>
      <c r="AB388" s="178">
        <f t="shared" ref="AB388:AB401" si="417">IFERROR(AA388/Z388,"")</f>
        <v>83.979238754325237</v>
      </c>
      <c r="AC388" s="95">
        <f t="shared" ref="AC388:AC401" si="418">IFERROR(RANK(AB388, AB$387:AB$401),"")</f>
        <v>4</v>
      </c>
      <c r="AD388" s="436"/>
      <c r="AE388" s="95">
        <v>17</v>
      </c>
      <c r="AF388" s="178">
        <v>1428.6792452830191</v>
      </c>
      <c r="AG388" s="178">
        <f t="shared" ref="AG388:AG401" si="419">IFERROR(AF388/AE388,"")</f>
        <v>84.039955604883474</v>
      </c>
      <c r="AH388" s="95">
        <f t="shared" ref="AH388:AH401" si="420">IFERROR(RANK(AG388, AG$387:AG$401),"")</f>
        <v>4</v>
      </c>
      <c r="AI388" s="436"/>
      <c r="AJ388" s="95">
        <v>17</v>
      </c>
      <c r="AK388" s="178">
        <v>1431.212121212121</v>
      </c>
      <c r="AL388" s="178">
        <f t="shared" ref="AL388:AL401" si="421">IFERROR(AK388/AJ388,"")</f>
        <v>84.18894830659535</v>
      </c>
      <c r="AM388" s="95">
        <f t="shared" ref="AM388:AM401" si="422">IFERROR(RANK(AL388, AL$387:AL$401),"")</f>
        <v>4</v>
      </c>
      <c r="AN388" s="436"/>
      <c r="AO388" s="95">
        <v>17</v>
      </c>
      <c r="AP388" s="178">
        <v>1434.335664335664</v>
      </c>
      <c r="AQ388" s="178">
        <f t="shared" ref="AQ388:AQ401" si="423">IFERROR(AP388/AO388,"")</f>
        <v>84.372686137391995</v>
      </c>
      <c r="AR388" s="95">
        <f t="shared" ref="AR388:AR401" si="424">IFERROR(RANK(AQ388, AQ$387:AQ$401),"")</f>
        <v>4</v>
      </c>
      <c r="AS388" s="436"/>
      <c r="AT388" s="95">
        <v>17</v>
      </c>
      <c r="AU388" s="178">
        <v>1429.0322580645161</v>
      </c>
      <c r="AV388" s="178">
        <f t="shared" ref="AV388:AV401" si="425">IFERROR(AU388/AT388,"")</f>
        <v>84.060721062618597</v>
      </c>
      <c r="AW388" s="95">
        <f t="shared" ref="AW388:AW401" si="426">IFERROR(RANK(AV388, AV$387:AV$401),"")</f>
        <v>4</v>
      </c>
      <c r="AX388" s="436"/>
    </row>
    <row r="389" spans="2:50">
      <c r="B389" s="435"/>
      <c r="C389" s="95">
        <f t="shared" si="411"/>
        <v>3</v>
      </c>
      <c r="D389" s="95" t="s">
        <v>458</v>
      </c>
      <c r="E389" s="95">
        <v>17</v>
      </c>
      <c r="F389" s="95">
        <v>2000</v>
      </c>
      <c r="G389" s="178">
        <f t="shared" si="407"/>
        <v>117.64705882352941</v>
      </c>
      <c r="H389" s="458"/>
      <c r="I389" s="154">
        <f t="shared" si="408"/>
        <v>17</v>
      </c>
      <c r="J389" s="154">
        <f t="shared" si="409"/>
        <v>1922.4122873955637</v>
      </c>
      <c r="K389" s="155">
        <f t="shared" si="410"/>
        <v>113.08307572915081</v>
      </c>
      <c r="L389" s="449"/>
      <c r="M389" s="154">
        <f t="shared" si="412"/>
        <v>2</v>
      </c>
      <c r="N389" s="433"/>
      <c r="O389" s="433"/>
      <c r="P389" s="95">
        <v>17</v>
      </c>
      <c r="Q389" s="178">
        <v>1921.6216216216224</v>
      </c>
      <c r="R389" s="178">
        <f t="shared" si="413"/>
        <v>113.0365659777425</v>
      </c>
      <c r="S389" s="95">
        <f t="shared" si="414"/>
        <v>2</v>
      </c>
      <c r="T389" s="436"/>
      <c r="U389" s="95">
        <v>17</v>
      </c>
      <c r="V389" s="178">
        <v>1906.9230769230769</v>
      </c>
      <c r="W389" s="178">
        <f t="shared" si="415"/>
        <v>112.17194570135746</v>
      </c>
      <c r="X389" s="95">
        <f t="shared" si="416"/>
        <v>3</v>
      </c>
      <c r="Y389" s="436"/>
      <c r="Z389" s="95">
        <v>17</v>
      </c>
      <c r="AA389" s="178">
        <v>1930.4347826086969</v>
      </c>
      <c r="AB389" s="178">
        <f t="shared" si="417"/>
        <v>113.55498721227629</v>
      </c>
      <c r="AC389" s="95">
        <f t="shared" si="418"/>
        <v>2</v>
      </c>
      <c r="AD389" s="436"/>
      <c r="AE389" s="95">
        <v>17</v>
      </c>
      <c r="AF389" s="178">
        <v>1937.1428571428576</v>
      </c>
      <c r="AG389" s="178">
        <f t="shared" si="419"/>
        <v>113.94957983193279</v>
      </c>
      <c r="AH389" s="95">
        <f t="shared" si="420"/>
        <v>2</v>
      </c>
      <c r="AI389" s="436"/>
      <c r="AJ389" s="95">
        <v>17</v>
      </c>
      <c r="AK389" s="178">
        <v>1932.7659574468087</v>
      </c>
      <c r="AL389" s="178">
        <f t="shared" si="421"/>
        <v>113.69211514392993</v>
      </c>
      <c r="AM389" s="95">
        <f t="shared" si="422"/>
        <v>2</v>
      </c>
      <c r="AN389" s="436"/>
      <c r="AO389" s="95">
        <v>17</v>
      </c>
      <c r="AP389" s="178">
        <v>1903.9436619718301</v>
      </c>
      <c r="AQ389" s="178">
        <f t="shared" si="423"/>
        <v>111.99668599834295</v>
      </c>
      <c r="AR389" s="95">
        <f t="shared" si="424"/>
        <v>3</v>
      </c>
      <c r="AS389" s="436"/>
      <c r="AT389" s="95">
        <v>17</v>
      </c>
      <c r="AU389" s="178">
        <v>1924.0540540540539</v>
      </c>
      <c r="AV389" s="178">
        <f t="shared" si="425"/>
        <v>113.17965023847376</v>
      </c>
      <c r="AW389" s="95">
        <f t="shared" si="426"/>
        <v>2</v>
      </c>
      <c r="AX389" s="436"/>
    </row>
    <row r="390" spans="2:50">
      <c r="B390" s="435"/>
      <c r="C390" s="95">
        <f t="shared" si="411"/>
        <v>4</v>
      </c>
      <c r="D390" s="95" t="s">
        <v>459</v>
      </c>
      <c r="E390" s="95">
        <v>17</v>
      </c>
      <c r="F390" s="95">
        <v>2000</v>
      </c>
      <c r="G390" s="178">
        <f t="shared" si="407"/>
        <v>117.64705882352941</v>
      </c>
      <c r="H390" s="458"/>
      <c r="I390" s="154">
        <f>IFERROR(AVERAGE(P390,U390,Z390,AE390,AJ390,AO390,AT390),"")</f>
        <v>17</v>
      </c>
      <c r="J390" s="154">
        <f>IFERROR(AVERAGE(Q390,V390,AA390,AF390,AK390,AP390,AU390),"")</f>
        <v>1914.0573632571702</v>
      </c>
      <c r="K390" s="155">
        <f>IFERROR(AVERAGE(R390,W390,AB390,AG390,AL390,AQ390,AV390),"")</f>
        <v>112.59160960336294</v>
      </c>
      <c r="L390" s="449"/>
      <c r="M390" s="154">
        <f t="shared" si="412"/>
        <v>3</v>
      </c>
      <c r="N390" s="433"/>
      <c r="O390" s="433"/>
      <c r="P390" s="95">
        <v>17</v>
      </c>
      <c r="Q390" s="178">
        <v>1906.1538461538451</v>
      </c>
      <c r="R390" s="178">
        <f t="shared" si="413"/>
        <v>112.12669683257911</v>
      </c>
      <c r="S390" s="95">
        <f t="shared" si="414"/>
        <v>3</v>
      </c>
      <c r="T390" s="436"/>
      <c r="U390" s="95">
        <v>17</v>
      </c>
      <c r="V390" s="178">
        <v>1921.5189873417733</v>
      </c>
      <c r="W390" s="178">
        <f t="shared" si="415"/>
        <v>113.03052866716314</v>
      </c>
      <c r="X390" s="95">
        <f t="shared" si="416"/>
        <v>2</v>
      </c>
      <c r="Y390" s="436"/>
      <c r="Z390" s="95">
        <v>17</v>
      </c>
      <c r="AA390" s="178">
        <v>1903.5616438356169</v>
      </c>
      <c r="AB390" s="178">
        <f t="shared" si="417"/>
        <v>111.97421434327158</v>
      </c>
      <c r="AC390" s="95">
        <f t="shared" si="418"/>
        <v>3</v>
      </c>
      <c r="AD390" s="436"/>
      <c r="AE390" s="95">
        <v>17</v>
      </c>
      <c r="AF390" s="178">
        <v>1914.3396226415091</v>
      </c>
      <c r="AG390" s="178">
        <f t="shared" si="419"/>
        <v>112.60821309655935</v>
      </c>
      <c r="AH390" s="95">
        <f t="shared" si="420"/>
        <v>3</v>
      </c>
      <c r="AI390" s="436"/>
      <c r="AJ390" s="95">
        <v>17</v>
      </c>
      <c r="AK390" s="178">
        <v>1929.2307692307704</v>
      </c>
      <c r="AL390" s="178">
        <f t="shared" si="421"/>
        <v>113.48416289592767</v>
      </c>
      <c r="AM390" s="95">
        <f t="shared" si="422"/>
        <v>3</v>
      </c>
      <c r="AN390" s="436"/>
      <c r="AO390" s="95">
        <v>17</v>
      </c>
      <c r="AP390" s="178">
        <v>1915.1351351351359</v>
      </c>
      <c r="AQ390" s="178">
        <f t="shared" si="423"/>
        <v>112.65500794912565</v>
      </c>
      <c r="AR390" s="95">
        <f t="shared" si="424"/>
        <v>2</v>
      </c>
      <c r="AS390" s="436"/>
      <c r="AT390" s="95">
        <v>17</v>
      </c>
      <c r="AU390" s="178">
        <v>1908.4615384615395</v>
      </c>
      <c r="AV390" s="178">
        <f t="shared" si="425"/>
        <v>112.26244343891409</v>
      </c>
      <c r="AW390" s="95">
        <f t="shared" si="426"/>
        <v>3</v>
      </c>
      <c r="AX390" s="436"/>
    </row>
    <row r="391" spans="2:50">
      <c r="B391" s="435"/>
      <c r="C391" s="95">
        <f t="shared" si="411"/>
        <v>5</v>
      </c>
      <c r="D391" s="95" t="s">
        <v>427</v>
      </c>
      <c r="E391" s="95">
        <v>8</v>
      </c>
      <c r="F391" s="95">
        <v>1500</v>
      </c>
      <c r="G391" s="178">
        <f t="shared" si="407"/>
        <v>187.5</v>
      </c>
      <c r="H391" s="458"/>
      <c r="I391" s="154">
        <f t="shared" ref="I391:I401" si="427">IFERROR(AVERAGE(P391,U391,Z391,AE391,AJ391,AO391,AT391),"")</f>
        <v>8</v>
      </c>
      <c r="J391" s="154">
        <f t="shared" ref="J391:J401" si="428">IFERROR(AVERAGE(Q391,V391,AA391,AF391,AK391,AP391,AU391),"")</f>
        <v>1433.1961499855108</v>
      </c>
      <c r="K391" s="155">
        <f t="shared" ref="K391:K401" si="429">IFERROR(AVERAGE(R391,W391,AB391,AG391,AL391,AQ391,AV391),"")</f>
        <v>179.14951874818885</v>
      </c>
      <c r="L391" s="449"/>
      <c r="M391" s="154">
        <f t="shared" si="412"/>
        <v>1</v>
      </c>
      <c r="N391" s="433"/>
      <c r="O391" s="433"/>
      <c r="P391" s="95">
        <v>8</v>
      </c>
      <c r="Q391" s="178">
        <v>1429.9999999999993</v>
      </c>
      <c r="R391" s="178">
        <f t="shared" si="413"/>
        <v>178.74999999999991</v>
      </c>
      <c r="S391" s="95">
        <f t="shared" si="414"/>
        <v>1</v>
      </c>
      <c r="T391" s="436"/>
      <c r="U391" s="95">
        <v>8</v>
      </c>
      <c r="V391" s="178">
        <v>1433.0769230769233</v>
      </c>
      <c r="W391" s="178">
        <f t="shared" si="415"/>
        <v>179.13461538461542</v>
      </c>
      <c r="X391" s="95">
        <f t="shared" si="416"/>
        <v>1</v>
      </c>
      <c r="Y391" s="436"/>
      <c r="Z391" s="95">
        <v>8</v>
      </c>
      <c r="AA391" s="178">
        <v>1436.5</v>
      </c>
      <c r="AB391" s="178">
        <f t="shared" si="417"/>
        <v>179.5625</v>
      </c>
      <c r="AC391" s="95">
        <f t="shared" si="418"/>
        <v>1</v>
      </c>
      <c r="AD391" s="436"/>
      <c r="AE391" s="95">
        <v>8</v>
      </c>
      <c r="AF391" s="178">
        <v>1436.3636363636363</v>
      </c>
      <c r="AG391" s="178">
        <f t="shared" si="419"/>
        <v>179.54545454545453</v>
      </c>
      <c r="AH391" s="95">
        <f t="shared" si="420"/>
        <v>1</v>
      </c>
      <c r="AI391" s="436"/>
      <c r="AJ391" s="95">
        <v>8</v>
      </c>
      <c r="AK391" s="178">
        <v>1436.8749999999998</v>
      </c>
      <c r="AL391" s="178">
        <f t="shared" si="421"/>
        <v>179.60937499999997</v>
      </c>
      <c r="AM391" s="95">
        <f t="shared" si="422"/>
        <v>1</v>
      </c>
      <c r="AN391" s="436"/>
      <c r="AO391" s="95">
        <v>8</v>
      </c>
      <c r="AP391" s="178">
        <v>1427.3437500000002</v>
      </c>
      <c r="AQ391" s="178">
        <f t="shared" si="423"/>
        <v>178.41796875000003</v>
      </c>
      <c r="AR391" s="95">
        <f t="shared" si="424"/>
        <v>1</v>
      </c>
      <c r="AS391" s="436"/>
      <c r="AT391" s="95">
        <v>8</v>
      </c>
      <c r="AU391" s="178">
        <v>1432.2137404580155</v>
      </c>
      <c r="AV391" s="178">
        <f t="shared" si="425"/>
        <v>179.02671755725194</v>
      </c>
      <c r="AW391" s="95">
        <f t="shared" si="426"/>
        <v>1</v>
      </c>
      <c r="AX391" s="436"/>
    </row>
    <row r="392" spans="2:50">
      <c r="B392" s="435"/>
      <c r="C392" s="95">
        <f t="shared" si="411"/>
        <v>6</v>
      </c>
      <c r="D392" s="95"/>
      <c r="E392" s="95"/>
      <c r="F392" s="95"/>
      <c r="G392" s="178"/>
      <c r="H392" s="458"/>
      <c r="I392" s="154" t="str">
        <f t="shared" si="427"/>
        <v/>
      </c>
      <c r="J392" s="154" t="str">
        <f t="shared" si="428"/>
        <v/>
      </c>
      <c r="K392" s="155" t="str">
        <f t="shared" si="429"/>
        <v/>
      </c>
      <c r="L392" s="449"/>
      <c r="M392" s="154" t="str">
        <f t="shared" si="412"/>
        <v/>
      </c>
      <c r="N392" s="433"/>
      <c r="O392" s="433"/>
      <c r="P392" s="95"/>
      <c r="Q392" s="178"/>
      <c r="R392" s="178" t="str">
        <f t="shared" si="413"/>
        <v/>
      </c>
      <c r="S392" s="95" t="str">
        <f t="shared" si="414"/>
        <v/>
      </c>
      <c r="T392" s="436"/>
      <c r="U392" s="95"/>
      <c r="V392" s="178"/>
      <c r="W392" s="178" t="str">
        <f t="shared" si="415"/>
        <v/>
      </c>
      <c r="X392" s="95" t="str">
        <f t="shared" si="416"/>
        <v/>
      </c>
      <c r="Y392" s="436"/>
      <c r="Z392" s="95"/>
      <c r="AA392" s="178"/>
      <c r="AB392" s="178" t="str">
        <f t="shared" si="417"/>
        <v/>
      </c>
      <c r="AC392" s="95" t="str">
        <f t="shared" si="418"/>
        <v/>
      </c>
      <c r="AD392" s="436"/>
      <c r="AE392" s="95"/>
      <c r="AF392" s="178"/>
      <c r="AG392" s="178" t="str">
        <f t="shared" si="419"/>
        <v/>
      </c>
      <c r="AH392" s="95" t="str">
        <f t="shared" si="420"/>
        <v/>
      </c>
      <c r="AI392" s="436"/>
      <c r="AJ392" s="95"/>
      <c r="AK392" s="178"/>
      <c r="AL392" s="178" t="str">
        <f t="shared" si="421"/>
        <v/>
      </c>
      <c r="AM392" s="95" t="str">
        <f t="shared" si="422"/>
        <v/>
      </c>
      <c r="AN392" s="436"/>
      <c r="AO392" s="95"/>
      <c r="AP392" s="178"/>
      <c r="AQ392" s="178" t="str">
        <f t="shared" si="423"/>
        <v/>
      </c>
      <c r="AR392" s="95" t="str">
        <f t="shared" si="424"/>
        <v/>
      </c>
      <c r="AS392" s="436"/>
      <c r="AT392" s="95"/>
      <c r="AU392" s="178"/>
      <c r="AV392" s="178" t="str">
        <f t="shared" si="425"/>
        <v/>
      </c>
      <c r="AW392" s="95" t="str">
        <f t="shared" si="426"/>
        <v/>
      </c>
      <c r="AX392" s="436"/>
    </row>
    <row r="393" spans="2:50">
      <c r="B393" s="435"/>
      <c r="C393" s="95">
        <f t="shared" si="411"/>
        <v>7</v>
      </c>
      <c r="D393" s="95"/>
      <c r="E393" s="95"/>
      <c r="F393" s="95"/>
      <c r="G393" s="95"/>
      <c r="H393" s="458"/>
      <c r="I393" s="154" t="str">
        <f t="shared" si="427"/>
        <v/>
      </c>
      <c r="J393" s="154" t="str">
        <f t="shared" si="428"/>
        <v/>
      </c>
      <c r="K393" s="155" t="str">
        <f t="shared" si="429"/>
        <v/>
      </c>
      <c r="L393" s="449"/>
      <c r="M393" s="154" t="str">
        <f t="shared" si="412"/>
        <v/>
      </c>
      <c r="N393" s="433"/>
      <c r="O393" s="433"/>
      <c r="P393" s="95"/>
      <c r="Q393" s="178"/>
      <c r="R393" s="178" t="str">
        <f t="shared" si="413"/>
        <v/>
      </c>
      <c r="S393" s="95" t="str">
        <f t="shared" si="414"/>
        <v/>
      </c>
      <c r="T393" s="436"/>
      <c r="U393" s="95"/>
      <c r="V393" s="178"/>
      <c r="W393" s="178" t="str">
        <f t="shared" si="415"/>
        <v/>
      </c>
      <c r="X393" s="95" t="str">
        <f t="shared" si="416"/>
        <v/>
      </c>
      <c r="Y393" s="436"/>
      <c r="Z393" s="95"/>
      <c r="AA393" s="178"/>
      <c r="AB393" s="178" t="str">
        <f t="shared" si="417"/>
        <v/>
      </c>
      <c r="AC393" s="95" t="str">
        <f t="shared" si="418"/>
        <v/>
      </c>
      <c r="AD393" s="436"/>
      <c r="AE393" s="95"/>
      <c r="AF393" s="178"/>
      <c r="AG393" s="178" t="str">
        <f t="shared" si="419"/>
        <v/>
      </c>
      <c r="AH393" s="95" t="str">
        <f t="shared" si="420"/>
        <v/>
      </c>
      <c r="AI393" s="436"/>
      <c r="AJ393" s="95"/>
      <c r="AK393" s="178"/>
      <c r="AL393" s="178" t="str">
        <f t="shared" si="421"/>
        <v/>
      </c>
      <c r="AM393" s="95" t="str">
        <f t="shared" si="422"/>
        <v/>
      </c>
      <c r="AN393" s="436"/>
      <c r="AO393" s="95"/>
      <c r="AP393" s="178"/>
      <c r="AQ393" s="178" t="str">
        <f t="shared" si="423"/>
        <v/>
      </c>
      <c r="AR393" s="95" t="str">
        <f t="shared" si="424"/>
        <v/>
      </c>
      <c r="AS393" s="436"/>
      <c r="AT393" s="95"/>
      <c r="AU393" s="178"/>
      <c r="AV393" s="178" t="str">
        <f t="shared" si="425"/>
        <v/>
      </c>
      <c r="AW393" s="95" t="str">
        <f t="shared" si="426"/>
        <v/>
      </c>
      <c r="AX393" s="436"/>
    </row>
    <row r="394" spans="2:50">
      <c r="B394" s="435"/>
      <c r="C394" s="95">
        <f t="shared" si="411"/>
        <v>8</v>
      </c>
      <c r="D394" s="95"/>
      <c r="E394" s="95"/>
      <c r="F394" s="95"/>
      <c r="G394" s="95"/>
      <c r="H394" s="458"/>
      <c r="I394" s="154" t="str">
        <f t="shared" si="427"/>
        <v/>
      </c>
      <c r="J394" s="154" t="str">
        <f t="shared" si="428"/>
        <v/>
      </c>
      <c r="K394" s="155" t="str">
        <f t="shared" si="429"/>
        <v/>
      </c>
      <c r="L394" s="449"/>
      <c r="M394" s="154" t="str">
        <f t="shared" si="412"/>
        <v/>
      </c>
      <c r="N394" s="433"/>
      <c r="O394" s="433"/>
      <c r="P394" s="95"/>
      <c r="Q394" s="178"/>
      <c r="R394" s="178" t="str">
        <f t="shared" si="413"/>
        <v/>
      </c>
      <c r="S394" s="95" t="str">
        <f t="shared" si="414"/>
        <v/>
      </c>
      <c r="T394" s="436"/>
      <c r="U394" s="95"/>
      <c r="V394" s="178"/>
      <c r="W394" s="178" t="str">
        <f t="shared" si="415"/>
        <v/>
      </c>
      <c r="X394" s="95" t="str">
        <f t="shared" si="416"/>
        <v/>
      </c>
      <c r="Y394" s="436"/>
      <c r="Z394" s="95"/>
      <c r="AA394" s="178"/>
      <c r="AB394" s="178" t="str">
        <f t="shared" si="417"/>
        <v/>
      </c>
      <c r="AC394" s="95" t="str">
        <f t="shared" si="418"/>
        <v/>
      </c>
      <c r="AD394" s="436"/>
      <c r="AE394" s="95"/>
      <c r="AF394" s="178"/>
      <c r="AG394" s="178" t="str">
        <f t="shared" si="419"/>
        <v/>
      </c>
      <c r="AH394" s="95" t="str">
        <f t="shared" si="420"/>
        <v/>
      </c>
      <c r="AI394" s="436"/>
      <c r="AJ394" s="95"/>
      <c r="AK394" s="178"/>
      <c r="AL394" s="178" t="str">
        <f t="shared" si="421"/>
        <v/>
      </c>
      <c r="AM394" s="95" t="str">
        <f t="shared" si="422"/>
        <v/>
      </c>
      <c r="AN394" s="436"/>
      <c r="AO394" s="95"/>
      <c r="AP394" s="178"/>
      <c r="AQ394" s="178" t="str">
        <f t="shared" si="423"/>
        <v/>
      </c>
      <c r="AR394" s="95" t="str">
        <f t="shared" si="424"/>
        <v/>
      </c>
      <c r="AS394" s="436"/>
      <c r="AT394" s="95"/>
      <c r="AU394" s="178"/>
      <c r="AV394" s="178" t="str">
        <f t="shared" si="425"/>
        <v/>
      </c>
      <c r="AW394" s="95" t="str">
        <f t="shared" si="426"/>
        <v/>
      </c>
      <c r="AX394" s="436"/>
    </row>
    <row r="395" spans="2:50">
      <c r="B395" s="435"/>
      <c r="C395" s="95">
        <f t="shared" si="411"/>
        <v>9</v>
      </c>
      <c r="D395" s="95"/>
      <c r="E395" s="95"/>
      <c r="F395" s="95"/>
      <c r="G395" s="95"/>
      <c r="H395" s="458"/>
      <c r="I395" s="154" t="str">
        <f t="shared" si="427"/>
        <v/>
      </c>
      <c r="J395" s="154" t="str">
        <f t="shared" si="428"/>
        <v/>
      </c>
      <c r="K395" s="155" t="str">
        <f t="shared" si="429"/>
        <v/>
      </c>
      <c r="L395" s="449"/>
      <c r="M395" s="154" t="str">
        <f t="shared" si="412"/>
        <v/>
      </c>
      <c r="N395" s="433"/>
      <c r="O395" s="433"/>
      <c r="P395" s="95"/>
      <c r="Q395" s="178"/>
      <c r="R395" s="178" t="str">
        <f t="shared" si="413"/>
        <v/>
      </c>
      <c r="S395" s="95" t="str">
        <f t="shared" si="414"/>
        <v/>
      </c>
      <c r="T395" s="436"/>
      <c r="U395" s="95"/>
      <c r="V395" s="178"/>
      <c r="W395" s="178" t="str">
        <f t="shared" si="415"/>
        <v/>
      </c>
      <c r="X395" s="95" t="str">
        <f t="shared" si="416"/>
        <v/>
      </c>
      <c r="Y395" s="436"/>
      <c r="Z395" s="95"/>
      <c r="AA395" s="178"/>
      <c r="AB395" s="178" t="str">
        <f t="shared" si="417"/>
        <v/>
      </c>
      <c r="AC395" s="95" t="str">
        <f t="shared" si="418"/>
        <v/>
      </c>
      <c r="AD395" s="436"/>
      <c r="AE395" s="95"/>
      <c r="AF395" s="178"/>
      <c r="AG395" s="178" t="str">
        <f t="shared" si="419"/>
        <v/>
      </c>
      <c r="AH395" s="95" t="str">
        <f t="shared" si="420"/>
        <v/>
      </c>
      <c r="AI395" s="436"/>
      <c r="AJ395" s="95"/>
      <c r="AK395" s="178"/>
      <c r="AL395" s="178" t="str">
        <f t="shared" si="421"/>
        <v/>
      </c>
      <c r="AM395" s="95" t="str">
        <f t="shared" si="422"/>
        <v/>
      </c>
      <c r="AN395" s="436"/>
      <c r="AO395" s="95"/>
      <c r="AP395" s="178"/>
      <c r="AQ395" s="178" t="str">
        <f t="shared" si="423"/>
        <v/>
      </c>
      <c r="AR395" s="95" t="str">
        <f t="shared" si="424"/>
        <v/>
      </c>
      <c r="AS395" s="436"/>
      <c r="AT395" s="95"/>
      <c r="AU395" s="178"/>
      <c r="AV395" s="178" t="str">
        <f t="shared" si="425"/>
        <v/>
      </c>
      <c r="AW395" s="95" t="str">
        <f t="shared" si="426"/>
        <v/>
      </c>
      <c r="AX395" s="436"/>
    </row>
    <row r="396" spans="2:50">
      <c r="B396" s="435"/>
      <c r="C396" s="95">
        <f t="shared" si="411"/>
        <v>10</v>
      </c>
      <c r="D396" s="95"/>
      <c r="E396" s="95"/>
      <c r="F396" s="95"/>
      <c r="G396" s="95"/>
      <c r="H396" s="458"/>
      <c r="I396" s="154" t="str">
        <f t="shared" si="427"/>
        <v/>
      </c>
      <c r="J396" s="154" t="str">
        <f t="shared" si="428"/>
        <v/>
      </c>
      <c r="K396" s="155" t="str">
        <f t="shared" si="429"/>
        <v/>
      </c>
      <c r="L396" s="449"/>
      <c r="M396" s="154" t="str">
        <f t="shared" si="412"/>
        <v/>
      </c>
      <c r="N396" s="433"/>
      <c r="O396" s="433"/>
      <c r="P396" s="95"/>
      <c r="Q396" s="178"/>
      <c r="R396" s="178" t="str">
        <f t="shared" si="413"/>
        <v/>
      </c>
      <c r="S396" s="95" t="str">
        <f t="shared" si="414"/>
        <v/>
      </c>
      <c r="T396" s="436"/>
      <c r="U396" s="95"/>
      <c r="V396" s="178"/>
      <c r="W396" s="178" t="str">
        <f t="shared" si="415"/>
        <v/>
      </c>
      <c r="X396" s="95" t="str">
        <f t="shared" si="416"/>
        <v/>
      </c>
      <c r="Y396" s="436"/>
      <c r="Z396" s="95"/>
      <c r="AA396" s="178"/>
      <c r="AB396" s="178" t="str">
        <f t="shared" si="417"/>
        <v/>
      </c>
      <c r="AC396" s="95" t="str">
        <f t="shared" si="418"/>
        <v/>
      </c>
      <c r="AD396" s="436"/>
      <c r="AE396" s="95"/>
      <c r="AF396" s="178"/>
      <c r="AG396" s="178" t="str">
        <f t="shared" si="419"/>
        <v/>
      </c>
      <c r="AH396" s="95" t="str">
        <f t="shared" si="420"/>
        <v/>
      </c>
      <c r="AI396" s="436"/>
      <c r="AJ396" s="95"/>
      <c r="AK396" s="178"/>
      <c r="AL396" s="178" t="str">
        <f t="shared" si="421"/>
        <v/>
      </c>
      <c r="AM396" s="95" t="str">
        <f t="shared" si="422"/>
        <v/>
      </c>
      <c r="AN396" s="436"/>
      <c r="AO396" s="95"/>
      <c r="AP396" s="178"/>
      <c r="AQ396" s="178" t="str">
        <f t="shared" si="423"/>
        <v/>
      </c>
      <c r="AR396" s="95" t="str">
        <f t="shared" si="424"/>
        <v/>
      </c>
      <c r="AS396" s="436"/>
      <c r="AT396" s="95"/>
      <c r="AU396" s="178"/>
      <c r="AV396" s="178" t="str">
        <f t="shared" si="425"/>
        <v/>
      </c>
      <c r="AW396" s="95" t="str">
        <f t="shared" si="426"/>
        <v/>
      </c>
      <c r="AX396" s="436"/>
    </row>
    <row r="397" spans="2:50">
      <c r="B397" s="435"/>
      <c r="C397" s="95">
        <f t="shared" si="411"/>
        <v>11</v>
      </c>
      <c r="D397" s="95"/>
      <c r="E397" s="95"/>
      <c r="F397" s="95"/>
      <c r="G397" s="95"/>
      <c r="H397" s="458"/>
      <c r="I397" s="154" t="str">
        <f t="shared" si="427"/>
        <v/>
      </c>
      <c r="J397" s="154" t="str">
        <f t="shared" si="428"/>
        <v/>
      </c>
      <c r="K397" s="155" t="str">
        <f t="shared" si="429"/>
        <v/>
      </c>
      <c r="L397" s="449"/>
      <c r="M397" s="154" t="str">
        <f t="shared" si="412"/>
        <v/>
      </c>
      <c r="N397" s="433"/>
      <c r="O397" s="433"/>
      <c r="P397" s="95"/>
      <c r="Q397" s="178"/>
      <c r="R397" s="178" t="str">
        <f t="shared" si="413"/>
        <v/>
      </c>
      <c r="S397" s="95" t="str">
        <f t="shared" si="414"/>
        <v/>
      </c>
      <c r="T397" s="436"/>
      <c r="U397" s="95"/>
      <c r="V397" s="178"/>
      <c r="W397" s="178" t="str">
        <f t="shared" si="415"/>
        <v/>
      </c>
      <c r="X397" s="95" t="str">
        <f t="shared" si="416"/>
        <v/>
      </c>
      <c r="Y397" s="436"/>
      <c r="Z397" s="95"/>
      <c r="AA397" s="178"/>
      <c r="AB397" s="178" t="str">
        <f t="shared" si="417"/>
        <v/>
      </c>
      <c r="AC397" s="95" t="str">
        <f t="shared" si="418"/>
        <v/>
      </c>
      <c r="AD397" s="436"/>
      <c r="AE397" s="95"/>
      <c r="AF397" s="178"/>
      <c r="AG397" s="178" t="str">
        <f t="shared" si="419"/>
        <v/>
      </c>
      <c r="AH397" s="95" t="str">
        <f t="shared" si="420"/>
        <v/>
      </c>
      <c r="AI397" s="436"/>
      <c r="AJ397" s="95"/>
      <c r="AK397" s="178"/>
      <c r="AL397" s="178" t="str">
        <f t="shared" si="421"/>
        <v/>
      </c>
      <c r="AM397" s="95" t="str">
        <f t="shared" si="422"/>
        <v/>
      </c>
      <c r="AN397" s="436"/>
      <c r="AO397" s="95"/>
      <c r="AP397" s="178"/>
      <c r="AQ397" s="178" t="str">
        <f t="shared" si="423"/>
        <v/>
      </c>
      <c r="AR397" s="95" t="str">
        <f t="shared" si="424"/>
        <v/>
      </c>
      <c r="AS397" s="436"/>
      <c r="AT397" s="95"/>
      <c r="AU397" s="178"/>
      <c r="AV397" s="178" t="str">
        <f t="shared" si="425"/>
        <v/>
      </c>
      <c r="AW397" s="95" t="str">
        <f t="shared" si="426"/>
        <v/>
      </c>
      <c r="AX397" s="436"/>
    </row>
    <row r="398" spans="2:50">
      <c r="B398" s="435"/>
      <c r="C398" s="95">
        <f t="shared" si="411"/>
        <v>12</v>
      </c>
      <c r="D398" s="95"/>
      <c r="E398" s="95"/>
      <c r="F398" s="95"/>
      <c r="G398" s="95"/>
      <c r="H398" s="458"/>
      <c r="I398" s="154" t="str">
        <f t="shared" si="427"/>
        <v/>
      </c>
      <c r="J398" s="154" t="str">
        <f t="shared" si="428"/>
        <v/>
      </c>
      <c r="K398" s="155" t="str">
        <f t="shared" si="429"/>
        <v/>
      </c>
      <c r="L398" s="449"/>
      <c r="M398" s="154" t="str">
        <f t="shared" si="412"/>
        <v/>
      </c>
      <c r="N398" s="433"/>
      <c r="O398" s="433"/>
      <c r="P398" s="95"/>
      <c r="Q398" s="178"/>
      <c r="R398" s="178" t="str">
        <f t="shared" si="413"/>
        <v/>
      </c>
      <c r="S398" s="95" t="str">
        <f t="shared" si="414"/>
        <v/>
      </c>
      <c r="T398" s="436"/>
      <c r="U398" s="95"/>
      <c r="V398" s="178"/>
      <c r="W398" s="178" t="str">
        <f t="shared" si="415"/>
        <v/>
      </c>
      <c r="X398" s="95" t="str">
        <f t="shared" si="416"/>
        <v/>
      </c>
      <c r="Y398" s="436"/>
      <c r="Z398" s="95"/>
      <c r="AA398" s="178"/>
      <c r="AB398" s="178" t="str">
        <f t="shared" si="417"/>
        <v/>
      </c>
      <c r="AC398" s="95" t="str">
        <f t="shared" si="418"/>
        <v/>
      </c>
      <c r="AD398" s="436"/>
      <c r="AE398" s="95"/>
      <c r="AF398" s="178"/>
      <c r="AG398" s="178" t="str">
        <f t="shared" si="419"/>
        <v/>
      </c>
      <c r="AH398" s="95" t="str">
        <f t="shared" si="420"/>
        <v/>
      </c>
      <c r="AI398" s="436"/>
      <c r="AJ398" s="95"/>
      <c r="AK398" s="178"/>
      <c r="AL398" s="178" t="str">
        <f t="shared" si="421"/>
        <v/>
      </c>
      <c r="AM398" s="95" t="str">
        <f t="shared" si="422"/>
        <v/>
      </c>
      <c r="AN398" s="436"/>
      <c r="AO398" s="95"/>
      <c r="AP398" s="178"/>
      <c r="AQ398" s="178" t="str">
        <f t="shared" si="423"/>
        <v/>
      </c>
      <c r="AR398" s="95" t="str">
        <f t="shared" si="424"/>
        <v/>
      </c>
      <c r="AS398" s="436"/>
      <c r="AT398" s="95"/>
      <c r="AU398" s="178"/>
      <c r="AV398" s="178" t="str">
        <f t="shared" si="425"/>
        <v/>
      </c>
      <c r="AW398" s="95" t="str">
        <f t="shared" si="426"/>
        <v/>
      </c>
      <c r="AX398" s="436"/>
    </row>
    <row r="399" spans="2:50">
      <c r="B399" s="435"/>
      <c r="C399" s="95">
        <f t="shared" si="411"/>
        <v>13</v>
      </c>
      <c r="D399" s="95"/>
      <c r="E399" s="95"/>
      <c r="F399" s="95"/>
      <c r="G399" s="95"/>
      <c r="H399" s="458"/>
      <c r="I399" s="154" t="str">
        <f t="shared" si="427"/>
        <v/>
      </c>
      <c r="J399" s="154" t="str">
        <f t="shared" si="428"/>
        <v/>
      </c>
      <c r="K399" s="155" t="str">
        <f t="shared" si="429"/>
        <v/>
      </c>
      <c r="L399" s="449"/>
      <c r="M399" s="154" t="str">
        <f t="shared" si="412"/>
        <v/>
      </c>
      <c r="N399" s="433"/>
      <c r="O399" s="433"/>
      <c r="P399" s="95"/>
      <c r="Q399" s="178"/>
      <c r="R399" s="178" t="str">
        <f t="shared" si="413"/>
        <v/>
      </c>
      <c r="S399" s="95" t="str">
        <f t="shared" si="414"/>
        <v/>
      </c>
      <c r="T399" s="436"/>
      <c r="U399" s="95"/>
      <c r="V399" s="178"/>
      <c r="W399" s="178" t="str">
        <f t="shared" si="415"/>
        <v/>
      </c>
      <c r="X399" s="95" t="str">
        <f t="shared" si="416"/>
        <v/>
      </c>
      <c r="Y399" s="436"/>
      <c r="Z399" s="95"/>
      <c r="AA399" s="178"/>
      <c r="AB399" s="178" t="str">
        <f t="shared" si="417"/>
        <v/>
      </c>
      <c r="AC399" s="95" t="str">
        <f t="shared" si="418"/>
        <v/>
      </c>
      <c r="AD399" s="436"/>
      <c r="AE399" s="95"/>
      <c r="AF399" s="178"/>
      <c r="AG399" s="178" t="str">
        <f t="shared" si="419"/>
        <v/>
      </c>
      <c r="AH399" s="95" t="str">
        <f t="shared" si="420"/>
        <v/>
      </c>
      <c r="AI399" s="436"/>
      <c r="AJ399" s="95"/>
      <c r="AK399" s="178"/>
      <c r="AL399" s="178" t="str">
        <f t="shared" si="421"/>
        <v/>
      </c>
      <c r="AM399" s="95" t="str">
        <f t="shared" si="422"/>
        <v/>
      </c>
      <c r="AN399" s="436"/>
      <c r="AO399" s="95"/>
      <c r="AP399" s="178"/>
      <c r="AQ399" s="178" t="str">
        <f t="shared" si="423"/>
        <v/>
      </c>
      <c r="AR399" s="95" t="str">
        <f t="shared" si="424"/>
        <v/>
      </c>
      <c r="AS399" s="436"/>
      <c r="AT399" s="95"/>
      <c r="AU399" s="178"/>
      <c r="AV399" s="178" t="str">
        <f t="shared" si="425"/>
        <v/>
      </c>
      <c r="AW399" s="95" t="str">
        <f t="shared" si="426"/>
        <v/>
      </c>
      <c r="AX399" s="436"/>
    </row>
    <row r="400" spans="2:50">
      <c r="B400" s="435"/>
      <c r="C400" s="95">
        <f t="shared" si="411"/>
        <v>14</v>
      </c>
      <c r="D400" s="95"/>
      <c r="E400" s="95"/>
      <c r="F400" s="95"/>
      <c r="G400" s="95"/>
      <c r="H400" s="458"/>
      <c r="I400" s="154" t="str">
        <f t="shared" si="427"/>
        <v/>
      </c>
      <c r="J400" s="154" t="str">
        <f t="shared" si="428"/>
        <v/>
      </c>
      <c r="K400" s="155" t="str">
        <f t="shared" si="429"/>
        <v/>
      </c>
      <c r="L400" s="449"/>
      <c r="M400" s="154" t="str">
        <f t="shared" si="412"/>
        <v/>
      </c>
      <c r="N400" s="433"/>
      <c r="O400" s="433"/>
      <c r="P400" s="95"/>
      <c r="Q400" s="178"/>
      <c r="R400" s="178" t="str">
        <f t="shared" si="413"/>
        <v/>
      </c>
      <c r="S400" s="95" t="str">
        <f t="shared" si="414"/>
        <v/>
      </c>
      <c r="T400" s="436"/>
      <c r="U400" s="95"/>
      <c r="V400" s="178"/>
      <c r="W400" s="178" t="str">
        <f t="shared" si="415"/>
        <v/>
      </c>
      <c r="X400" s="95" t="str">
        <f t="shared" si="416"/>
        <v/>
      </c>
      <c r="Y400" s="436"/>
      <c r="Z400" s="95"/>
      <c r="AA400" s="178"/>
      <c r="AB400" s="178" t="str">
        <f t="shared" si="417"/>
        <v/>
      </c>
      <c r="AC400" s="95" t="str">
        <f t="shared" si="418"/>
        <v/>
      </c>
      <c r="AD400" s="436"/>
      <c r="AE400" s="95"/>
      <c r="AF400" s="178"/>
      <c r="AG400" s="178" t="str">
        <f t="shared" si="419"/>
        <v/>
      </c>
      <c r="AH400" s="95" t="str">
        <f t="shared" si="420"/>
        <v/>
      </c>
      <c r="AI400" s="436"/>
      <c r="AJ400" s="95"/>
      <c r="AK400" s="178"/>
      <c r="AL400" s="178" t="str">
        <f t="shared" si="421"/>
        <v/>
      </c>
      <c r="AM400" s="95" t="str">
        <f t="shared" si="422"/>
        <v/>
      </c>
      <c r="AN400" s="436"/>
      <c r="AO400" s="95"/>
      <c r="AP400" s="178"/>
      <c r="AQ400" s="178" t="str">
        <f t="shared" si="423"/>
        <v/>
      </c>
      <c r="AR400" s="95" t="str">
        <f t="shared" si="424"/>
        <v/>
      </c>
      <c r="AS400" s="436"/>
      <c r="AT400" s="95"/>
      <c r="AU400" s="178"/>
      <c r="AV400" s="178" t="str">
        <f t="shared" si="425"/>
        <v/>
      </c>
      <c r="AW400" s="95" t="str">
        <f t="shared" si="426"/>
        <v/>
      </c>
      <c r="AX400" s="436"/>
    </row>
    <row r="401" spans="2:50">
      <c r="B401" s="435"/>
      <c r="C401" s="95">
        <f t="shared" si="411"/>
        <v>15</v>
      </c>
      <c r="D401" s="95"/>
      <c r="E401" s="95"/>
      <c r="F401" s="95"/>
      <c r="G401" s="95"/>
      <c r="H401" s="459"/>
      <c r="I401" s="154" t="str">
        <f t="shared" si="427"/>
        <v/>
      </c>
      <c r="J401" s="154" t="str">
        <f t="shared" si="428"/>
        <v/>
      </c>
      <c r="K401" s="155" t="str">
        <f t="shared" si="429"/>
        <v/>
      </c>
      <c r="L401" s="449"/>
      <c r="M401" s="154" t="str">
        <f t="shared" si="412"/>
        <v/>
      </c>
      <c r="N401" s="433"/>
      <c r="O401" s="433"/>
      <c r="P401" s="95"/>
      <c r="Q401" s="178"/>
      <c r="R401" s="178" t="str">
        <f t="shared" si="413"/>
        <v/>
      </c>
      <c r="S401" s="95" t="str">
        <f t="shared" si="414"/>
        <v/>
      </c>
      <c r="T401" s="436"/>
      <c r="U401" s="95"/>
      <c r="V401" s="178"/>
      <c r="W401" s="178" t="str">
        <f t="shared" si="415"/>
        <v/>
      </c>
      <c r="X401" s="95" t="str">
        <f t="shared" si="416"/>
        <v/>
      </c>
      <c r="Y401" s="436"/>
      <c r="Z401" s="95"/>
      <c r="AA401" s="178"/>
      <c r="AB401" s="178" t="str">
        <f t="shared" si="417"/>
        <v/>
      </c>
      <c r="AC401" s="95" t="str">
        <f t="shared" si="418"/>
        <v/>
      </c>
      <c r="AD401" s="436"/>
      <c r="AE401" s="95"/>
      <c r="AF401" s="178"/>
      <c r="AG401" s="178" t="str">
        <f t="shared" si="419"/>
        <v/>
      </c>
      <c r="AH401" s="95" t="str">
        <f t="shared" si="420"/>
        <v/>
      </c>
      <c r="AI401" s="436"/>
      <c r="AJ401" s="95"/>
      <c r="AK401" s="178"/>
      <c r="AL401" s="178" t="str">
        <f t="shared" si="421"/>
        <v/>
      </c>
      <c r="AM401" s="95" t="str">
        <f t="shared" si="422"/>
        <v/>
      </c>
      <c r="AN401" s="436"/>
      <c r="AO401" s="95"/>
      <c r="AP401" s="178"/>
      <c r="AQ401" s="178" t="str">
        <f t="shared" si="423"/>
        <v/>
      </c>
      <c r="AR401" s="95" t="str">
        <f t="shared" si="424"/>
        <v/>
      </c>
      <c r="AS401" s="436"/>
      <c r="AT401" s="95"/>
      <c r="AU401" s="178"/>
      <c r="AV401" s="178" t="str">
        <f t="shared" si="425"/>
        <v/>
      </c>
      <c r="AW401" s="95" t="str">
        <f t="shared" si="426"/>
        <v/>
      </c>
      <c r="AX401" s="436"/>
    </row>
    <row r="402" spans="2:50" ht="15.75">
      <c r="B402" s="443" t="s">
        <v>167</v>
      </c>
      <c r="C402" s="444"/>
      <c r="D402" s="444"/>
      <c r="E402" s="444"/>
      <c r="F402" s="444"/>
      <c r="G402" s="444"/>
      <c r="H402" s="444"/>
      <c r="I402" s="151"/>
      <c r="J402" s="151"/>
      <c r="K402" s="151"/>
      <c r="L402" s="151"/>
      <c r="M402" s="151"/>
      <c r="N402" s="433" t="s">
        <v>159</v>
      </c>
      <c r="O402" s="446" t="s">
        <v>106</v>
      </c>
      <c r="P402" s="448">
        <f>AT382+1</f>
        <v>46007</v>
      </c>
      <c r="Q402" s="435"/>
      <c r="R402" s="435"/>
      <c r="S402" s="435"/>
      <c r="T402" s="435"/>
      <c r="U402" s="448">
        <f>P402+1</f>
        <v>46008</v>
      </c>
      <c r="V402" s="435"/>
      <c r="W402" s="435"/>
      <c r="X402" s="435"/>
      <c r="Y402" s="435"/>
      <c r="Z402" s="448">
        <f>U402+1</f>
        <v>46009</v>
      </c>
      <c r="AA402" s="435"/>
      <c r="AB402" s="435"/>
      <c r="AC402" s="435"/>
      <c r="AD402" s="435"/>
      <c r="AE402" s="448">
        <f>Z402+1</f>
        <v>46010</v>
      </c>
      <c r="AF402" s="435"/>
      <c r="AG402" s="435"/>
      <c r="AH402" s="435"/>
      <c r="AI402" s="435"/>
      <c r="AJ402" s="448">
        <f>AE402+1</f>
        <v>46011</v>
      </c>
      <c r="AK402" s="435"/>
      <c r="AL402" s="435"/>
      <c r="AM402" s="435"/>
      <c r="AN402" s="435"/>
      <c r="AO402" s="448">
        <f>AJ402+1</f>
        <v>46012</v>
      </c>
      <c r="AP402" s="435"/>
      <c r="AQ402" s="435"/>
      <c r="AR402" s="435"/>
      <c r="AS402" s="435"/>
      <c r="AT402" s="448">
        <f>AO402+1</f>
        <v>46013</v>
      </c>
      <c r="AU402" s="435"/>
      <c r="AV402" s="435"/>
      <c r="AW402" s="435"/>
      <c r="AX402" s="435"/>
    </row>
    <row r="403" spans="2:50" ht="15.75">
      <c r="B403" s="445"/>
      <c r="C403" s="445"/>
      <c r="D403" s="445"/>
      <c r="E403" s="445"/>
      <c r="F403" s="445"/>
      <c r="G403" s="445"/>
      <c r="H403" s="445"/>
      <c r="I403" s="151"/>
      <c r="J403" s="151"/>
      <c r="K403" s="151"/>
      <c r="L403" s="151"/>
      <c r="M403" s="151"/>
      <c r="N403" s="433"/>
      <c r="O403" s="447"/>
      <c r="P403" s="448" t="s">
        <v>120</v>
      </c>
      <c r="Q403" s="435"/>
      <c r="R403" s="435"/>
      <c r="S403" s="435"/>
      <c r="T403" s="435"/>
      <c r="U403" s="448" t="s">
        <v>114</v>
      </c>
      <c r="V403" s="435"/>
      <c r="W403" s="435"/>
      <c r="X403" s="435"/>
      <c r="Y403" s="435"/>
      <c r="Z403" s="448" t="s">
        <v>115</v>
      </c>
      <c r="AA403" s="435"/>
      <c r="AB403" s="435"/>
      <c r="AC403" s="435"/>
      <c r="AD403" s="435"/>
      <c r="AE403" s="448" t="s">
        <v>116</v>
      </c>
      <c r="AF403" s="435"/>
      <c r="AG403" s="435"/>
      <c r="AH403" s="435"/>
      <c r="AI403" s="435"/>
      <c r="AJ403" s="448" t="s">
        <v>117</v>
      </c>
      <c r="AK403" s="435"/>
      <c r="AL403" s="435"/>
      <c r="AM403" s="435"/>
      <c r="AN403" s="435"/>
      <c r="AO403" s="448" t="s">
        <v>118</v>
      </c>
      <c r="AP403" s="435"/>
      <c r="AQ403" s="435"/>
      <c r="AR403" s="435"/>
      <c r="AS403" s="435"/>
      <c r="AT403" s="448" t="s">
        <v>119</v>
      </c>
      <c r="AU403" s="435"/>
      <c r="AV403" s="435"/>
      <c r="AW403" s="435"/>
      <c r="AX403" s="435"/>
    </row>
    <row r="404" spans="2:50">
      <c r="B404" s="433" t="s">
        <v>155</v>
      </c>
      <c r="C404" s="433" t="s">
        <v>147</v>
      </c>
      <c r="D404" s="433"/>
      <c r="E404" s="433" t="s">
        <v>149</v>
      </c>
      <c r="F404" s="433"/>
      <c r="G404" s="433"/>
      <c r="H404" s="440" t="s">
        <v>156</v>
      </c>
      <c r="I404" s="434" t="s">
        <v>225</v>
      </c>
      <c r="J404" s="434"/>
      <c r="K404" s="434"/>
      <c r="L404" s="434" t="s">
        <v>156</v>
      </c>
      <c r="M404" s="434" t="s">
        <v>168</v>
      </c>
      <c r="N404" s="433"/>
      <c r="O404" s="433" t="s">
        <v>158</v>
      </c>
      <c r="P404" s="430" t="s">
        <v>152</v>
      </c>
      <c r="Q404" s="431"/>
      <c r="R404" s="431"/>
      <c r="S404" s="432"/>
      <c r="T404" s="433" t="s">
        <v>156</v>
      </c>
      <c r="U404" s="430" t="s">
        <v>152</v>
      </c>
      <c r="V404" s="431"/>
      <c r="W404" s="431"/>
      <c r="X404" s="432"/>
      <c r="Y404" s="433" t="s">
        <v>156</v>
      </c>
      <c r="Z404" s="430" t="s">
        <v>152</v>
      </c>
      <c r="AA404" s="431"/>
      <c r="AB404" s="431"/>
      <c r="AC404" s="432"/>
      <c r="AD404" s="433" t="s">
        <v>156</v>
      </c>
      <c r="AE404" s="430" t="s">
        <v>152</v>
      </c>
      <c r="AF404" s="431"/>
      <c r="AG404" s="431"/>
      <c r="AH404" s="432"/>
      <c r="AI404" s="433" t="s">
        <v>156</v>
      </c>
      <c r="AJ404" s="430" t="s">
        <v>152</v>
      </c>
      <c r="AK404" s="431"/>
      <c r="AL404" s="431"/>
      <c r="AM404" s="432"/>
      <c r="AN404" s="433" t="s">
        <v>156</v>
      </c>
      <c r="AO404" s="430" t="s">
        <v>152</v>
      </c>
      <c r="AP404" s="431"/>
      <c r="AQ404" s="431"/>
      <c r="AR404" s="432"/>
      <c r="AS404" s="433" t="s">
        <v>156</v>
      </c>
      <c r="AT404" s="430" t="s">
        <v>152</v>
      </c>
      <c r="AU404" s="431"/>
      <c r="AV404" s="431"/>
      <c r="AW404" s="432"/>
      <c r="AX404" s="433" t="s">
        <v>156</v>
      </c>
    </row>
    <row r="405" spans="2:50">
      <c r="B405" s="433"/>
      <c r="C405" s="433"/>
      <c r="D405" s="433"/>
      <c r="E405" s="433" t="s">
        <v>148</v>
      </c>
      <c r="F405" s="433"/>
      <c r="G405" s="433"/>
      <c r="H405" s="441"/>
      <c r="I405" s="434" t="s">
        <v>148</v>
      </c>
      <c r="J405" s="434"/>
      <c r="K405" s="434"/>
      <c r="L405" s="434"/>
      <c r="M405" s="434"/>
      <c r="N405" s="433"/>
      <c r="O405" s="433"/>
      <c r="P405" s="430" t="s">
        <v>153</v>
      </c>
      <c r="Q405" s="431"/>
      <c r="R405" s="431"/>
      <c r="S405" s="432"/>
      <c r="T405" s="433"/>
      <c r="U405" s="430" t="s">
        <v>153</v>
      </c>
      <c r="V405" s="431"/>
      <c r="W405" s="431"/>
      <c r="X405" s="432"/>
      <c r="Y405" s="433"/>
      <c r="Z405" s="430" t="s">
        <v>153</v>
      </c>
      <c r="AA405" s="431"/>
      <c r="AB405" s="431"/>
      <c r="AC405" s="432"/>
      <c r="AD405" s="433"/>
      <c r="AE405" s="430" t="s">
        <v>153</v>
      </c>
      <c r="AF405" s="431"/>
      <c r="AG405" s="431"/>
      <c r="AH405" s="432"/>
      <c r="AI405" s="433"/>
      <c r="AJ405" s="430" t="s">
        <v>153</v>
      </c>
      <c r="AK405" s="431"/>
      <c r="AL405" s="431"/>
      <c r="AM405" s="432"/>
      <c r="AN405" s="433"/>
      <c r="AO405" s="430" t="s">
        <v>153</v>
      </c>
      <c r="AP405" s="431"/>
      <c r="AQ405" s="431"/>
      <c r="AR405" s="432"/>
      <c r="AS405" s="433"/>
      <c r="AT405" s="430" t="s">
        <v>153</v>
      </c>
      <c r="AU405" s="431"/>
      <c r="AV405" s="431"/>
      <c r="AW405" s="432"/>
      <c r="AX405" s="433"/>
    </row>
    <row r="406" spans="2:50">
      <c r="B406" s="433"/>
      <c r="C406" s="433"/>
      <c r="D406" s="433"/>
      <c r="E406" s="94" t="s">
        <v>150</v>
      </c>
      <c r="F406" s="94" t="s">
        <v>151</v>
      </c>
      <c r="G406" s="94" t="s">
        <v>154</v>
      </c>
      <c r="H406" s="442"/>
      <c r="I406" s="153" t="s">
        <v>150</v>
      </c>
      <c r="J406" s="153" t="s">
        <v>151</v>
      </c>
      <c r="K406" s="153" t="s">
        <v>154</v>
      </c>
      <c r="L406" s="434"/>
      <c r="M406" s="434"/>
      <c r="N406" s="433"/>
      <c r="O406" s="433"/>
      <c r="P406" s="94" t="s">
        <v>150</v>
      </c>
      <c r="Q406" s="94" t="s">
        <v>151</v>
      </c>
      <c r="R406" s="94" t="s">
        <v>154</v>
      </c>
      <c r="S406" s="94" t="s">
        <v>168</v>
      </c>
      <c r="T406" s="433"/>
      <c r="U406" s="94" t="s">
        <v>150</v>
      </c>
      <c r="V406" s="94" t="s">
        <v>151</v>
      </c>
      <c r="W406" s="94" t="s">
        <v>154</v>
      </c>
      <c r="X406" s="94" t="s">
        <v>168</v>
      </c>
      <c r="Y406" s="433"/>
      <c r="Z406" s="94" t="s">
        <v>150</v>
      </c>
      <c r="AA406" s="94" t="s">
        <v>151</v>
      </c>
      <c r="AB406" s="94" t="s">
        <v>154</v>
      </c>
      <c r="AC406" s="94" t="s">
        <v>168</v>
      </c>
      <c r="AD406" s="433"/>
      <c r="AE406" s="94" t="s">
        <v>150</v>
      </c>
      <c r="AF406" s="94" t="s">
        <v>151</v>
      </c>
      <c r="AG406" s="94" t="s">
        <v>154</v>
      </c>
      <c r="AH406" s="94" t="s">
        <v>168</v>
      </c>
      <c r="AI406" s="433"/>
      <c r="AJ406" s="94" t="s">
        <v>150</v>
      </c>
      <c r="AK406" s="94" t="s">
        <v>151</v>
      </c>
      <c r="AL406" s="94" t="s">
        <v>154</v>
      </c>
      <c r="AM406" s="94" t="s">
        <v>168</v>
      </c>
      <c r="AN406" s="433"/>
      <c r="AO406" s="94" t="s">
        <v>150</v>
      </c>
      <c r="AP406" s="94" t="s">
        <v>151</v>
      </c>
      <c r="AQ406" s="94" t="s">
        <v>154</v>
      </c>
      <c r="AR406" s="94" t="s">
        <v>168</v>
      </c>
      <c r="AS406" s="433"/>
      <c r="AT406" s="94" t="s">
        <v>150</v>
      </c>
      <c r="AU406" s="94" t="s">
        <v>151</v>
      </c>
      <c r="AV406" s="94" t="s">
        <v>154</v>
      </c>
      <c r="AW406" s="94" t="s">
        <v>168</v>
      </c>
      <c r="AX406" s="433"/>
    </row>
    <row r="407" spans="2:50">
      <c r="B407" s="435" t="s">
        <v>236</v>
      </c>
      <c r="C407" s="95">
        <f>C387</f>
        <v>1</v>
      </c>
      <c r="D407" s="95"/>
      <c r="E407" s="95"/>
      <c r="F407" s="95"/>
      <c r="G407" s="178" t="e">
        <f t="shared" ref="G407:G412" si="430">F407/E407</f>
        <v>#DIV/0!</v>
      </c>
      <c r="H407" s="457" t="e">
        <f>AVERAGE(G407:G421)</f>
        <v>#DIV/0!</v>
      </c>
      <c r="I407" s="154" t="str">
        <f t="shared" ref="I407:I409" si="431">IFERROR(AVERAGE(P407,U407,Z407,AE407,AJ407,AO407,AT407),"")</f>
        <v/>
      </c>
      <c r="J407" s="154" t="str">
        <f t="shared" ref="J407:J409" si="432">IFERROR(AVERAGE(Q407,V407,AA407,AF407,AK407,AP407,AU407),"")</f>
        <v/>
      </c>
      <c r="K407" s="155" t="str">
        <f t="shared" ref="K407:K409" si="433">IFERROR(AVERAGE(R407,W407,AB407,AG407,AL407,AQ407,AV407),"")</f>
        <v/>
      </c>
      <c r="L407" s="449" t="str">
        <f>IFERROR(AVERAGE(K407:K421),"-")</f>
        <v>-</v>
      </c>
      <c r="M407" s="154" t="str">
        <f>IFERROR(RANK(K407, K$407:K$421),"")</f>
        <v/>
      </c>
      <c r="N407" s="433"/>
      <c r="O407" s="433"/>
      <c r="P407" s="95"/>
      <c r="Q407" s="178"/>
      <c r="R407" s="178" t="str">
        <f>IFERROR(Q407/P407,"")</f>
        <v/>
      </c>
      <c r="S407" s="95" t="str">
        <f>IFERROR(RANK(R407, R$407:R$421),"")</f>
        <v/>
      </c>
      <c r="T407" s="436" t="e">
        <f>AVERAGE(R407:R421)</f>
        <v>#DIV/0!</v>
      </c>
      <c r="U407" s="95"/>
      <c r="V407" s="178"/>
      <c r="W407" s="178" t="str">
        <f>IFERROR(V407/U407,"")</f>
        <v/>
      </c>
      <c r="X407" s="95" t="str">
        <f>IFERROR(RANK(W407, W$407:W$421),"")</f>
        <v/>
      </c>
      <c r="Y407" s="436" t="e">
        <f>AVERAGE(W407:W421)</f>
        <v>#DIV/0!</v>
      </c>
      <c r="Z407" s="95"/>
      <c r="AA407" s="178"/>
      <c r="AB407" s="178" t="str">
        <f>IFERROR(AA407/Z407,"")</f>
        <v/>
      </c>
      <c r="AC407" s="95" t="str">
        <f>IFERROR(RANK(AB407, AB$407:AB$421),"")</f>
        <v/>
      </c>
      <c r="AD407" s="436" t="e">
        <f>AVERAGE(AB407:AB421)</f>
        <v>#DIV/0!</v>
      </c>
      <c r="AE407" s="95"/>
      <c r="AF407" s="178"/>
      <c r="AG407" s="178" t="str">
        <f>IFERROR(AF407/AE407,"")</f>
        <v/>
      </c>
      <c r="AH407" s="95" t="str">
        <f>IFERROR(RANK(AG407, AG$407:AG$421),"")</f>
        <v/>
      </c>
      <c r="AI407" s="436" t="e">
        <f>AVERAGE(AG407:AG421)</f>
        <v>#DIV/0!</v>
      </c>
      <c r="AJ407" s="95"/>
      <c r="AK407" s="178"/>
      <c r="AL407" s="178" t="str">
        <f>IFERROR(AK407/AJ407,"")</f>
        <v/>
      </c>
      <c r="AM407" s="95" t="str">
        <f>IFERROR(RANK(AL407, AL$407:AL$421),"")</f>
        <v/>
      </c>
      <c r="AN407" s="436" t="e">
        <f>AVERAGE(AL407:AL421)</f>
        <v>#DIV/0!</v>
      </c>
      <c r="AO407" s="95"/>
      <c r="AP407" s="178"/>
      <c r="AQ407" s="178" t="str">
        <f>IFERROR(AP407/AO407,"")</f>
        <v/>
      </c>
      <c r="AR407" s="95" t="str">
        <f>IFERROR(RANK(AQ407, AQ$407:AQ$421),"")</f>
        <v/>
      </c>
      <c r="AS407" s="436" t="e">
        <f>AVERAGE(AQ407:AQ421)</f>
        <v>#DIV/0!</v>
      </c>
      <c r="AT407" s="95"/>
      <c r="AU407" s="178"/>
      <c r="AV407" s="178" t="str">
        <f>IFERROR(AU407/AT407,"")</f>
        <v/>
      </c>
      <c r="AW407" s="95" t="str">
        <f>IFERROR(RANK(AV407, AV$407:AV$421),"")</f>
        <v/>
      </c>
      <c r="AX407" s="436" t="e">
        <f>AVERAGE(AV407:AV421)</f>
        <v>#DIV/0!</v>
      </c>
    </row>
    <row r="408" spans="2:50">
      <c r="B408" s="435"/>
      <c r="C408" s="95">
        <f t="shared" ref="C408:C421" si="434">C388</f>
        <v>2</v>
      </c>
      <c r="D408" s="95"/>
      <c r="E408" s="95"/>
      <c r="F408" s="95"/>
      <c r="G408" s="178" t="e">
        <f t="shared" si="430"/>
        <v>#DIV/0!</v>
      </c>
      <c r="H408" s="458"/>
      <c r="I408" s="154" t="str">
        <f t="shared" si="431"/>
        <v/>
      </c>
      <c r="J408" s="154" t="str">
        <f t="shared" si="432"/>
        <v/>
      </c>
      <c r="K408" s="155" t="str">
        <f t="shared" si="433"/>
        <v/>
      </c>
      <c r="L408" s="449"/>
      <c r="M408" s="154" t="str">
        <f t="shared" ref="M408:M421" si="435">IFERROR(RANK(K408, K$407:K$421),"")</f>
        <v/>
      </c>
      <c r="N408" s="433"/>
      <c r="O408" s="433"/>
      <c r="P408" s="95"/>
      <c r="Q408" s="178"/>
      <c r="R408" s="178" t="str">
        <f t="shared" ref="R408:R421" si="436">IFERROR(Q408/P408,"")</f>
        <v/>
      </c>
      <c r="S408" s="95" t="str">
        <f t="shared" ref="S408:S421" si="437">IFERROR(RANK(R408, R$407:R$421),"")</f>
        <v/>
      </c>
      <c r="T408" s="436"/>
      <c r="U408" s="95"/>
      <c r="V408" s="178"/>
      <c r="W408" s="178" t="str">
        <f t="shared" ref="W408:W421" si="438">IFERROR(V408/U408,"")</f>
        <v/>
      </c>
      <c r="X408" s="95" t="str">
        <f t="shared" ref="X408:X421" si="439">IFERROR(RANK(W408, W$407:W$421),"")</f>
        <v/>
      </c>
      <c r="Y408" s="436"/>
      <c r="Z408" s="95"/>
      <c r="AA408" s="178"/>
      <c r="AB408" s="178" t="str">
        <f t="shared" ref="AB408:AB421" si="440">IFERROR(AA408/Z408,"")</f>
        <v/>
      </c>
      <c r="AC408" s="95" t="str">
        <f t="shared" ref="AC408:AC421" si="441">IFERROR(RANK(AB408, AB$407:AB$421),"")</f>
        <v/>
      </c>
      <c r="AD408" s="436"/>
      <c r="AE408" s="95"/>
      <c r="AF408" s="178"/>
      <c r="AG408" s="178" t="str">
        <f t="shared" ref="AG408:AG421" si="442">IFERROR(AF408/AE408,"")</f>
        <v/>
      </c>
      <c r="AH408" s="95" t="str">
        <f t="shared" ref="AH408:AH421" si="443">IFERROR(RANK(AG408, AG$407:AG$421),"")</f>
        <v/>
      </c>
      <c r="AI408" s="436"/>
      <c r="AJ408" s="95"/>
      <c r="AK408" s="178"/>
      <c r="AL408" s="178" t="str">
        <f t="shared" ref="AL408:AL421" si="444">IFERROR(AK408/AJ408,"")</f>
        <v/>
      </c>
      <c r="AM408" s="95" t="str">
        <f t="shared" ref="AM408:AM421" si="445">IFERROR(RANK(AL408, AL$407:AL$421),"")</f>
        <v/>
      </c>
      <c r="AN408" s="436"/>
      <c r="AO408" s="95"/>
      <c r="AP408" s="178"/>
      <c r="AQ408" s="178" t="str">
        <f t="shared" ref="AQ408:AQ421" si="446">IFERROR(AP408/AO408,"")</f>
        <v/>
      </c>
      <c r="AR408" s="95" t="str">
        <f t="shared" ref="AR408:AR421" si="447">IFERROR(RANK(AQ408, AQ$407:AQ$421),"")</f>
        <v/>
      </c>
      <c r="AS408" s="436"/>
      <c r="AT408" s="95"/>
      <c r="AU408" s="178"/>
      <c r="AV408" s="178" t="str">
        <f t="shared" ref="AV408:AV421" si="448">IFERROR(AU408/AT408,"")</f>
        <v/>
      </c>
      <c r="AW408" s="95" t="str">
        <f t="shared" ref="AW408:AW421" si="449">IFERROR(RANK(AV408, AV$407:AV$421),"")</f>
        <v/>
      </c>
      <c r="AX408" s="436"/>
    </row>
    <row r="409" spans="2:50">
      <c r="B409" s="435"/>
      <c r="C409" s="95">
        <f t="shared" si="434"/>
        <v>3</v>
      </c>
      <c r="D409" s="95"/>
      <c r="E409" s="95"/>
      <c r="F409" s="95"/>
      <c r="G409" s="178" t="e">
        <f t="shared" si="430"/>
        <v>#DIV/0!</v>
      </c>
      <c r="H409" s="458"/>
      <c r="I409" s="154" t="str">
        <f t="shared" si="431"/>
        <v/>
      </c>
      <c r="J409" s="154" t="str">
        <f t="shared" si="432"/>
        <v/>
      </c>
      <c r="K409" s="155" t="str">
        <f t="shared" si="433"/>
        <v/>
      </c>
      <c r="L409" s="449"/>
      <c r="M409" s="154" t="str">
        <f t="shared" si="435"/>
        <v/>
      </c>
      <c r="N409" s="433"/>
      <c r="O409" s="433"/>
      <c r="P409" s="95"/>
      <c r="Q409" s="178"/>
      <c r="R409" s="178" t="str">
        <f t="shared" si="436"/>
        <v/>
      </c>
      <c r="S409" s="95" t="str">
        <f t="shared" si="437"/>
        <v/>
      </c>
      <c r="T409" s="436"/>
      <c r="U409" s="95"/>
      <c r="V409" s="178"/>
      <c r="W409" s="178" t="str">
        <f t="shared" si="438"/>
        <v/>
      </c>
      <c r="X409" s="95" t="str">
        <f t="shared" si="439"/>
        <v/>
      </c>
      <c r="Y409" s="436"/>
      <c r="Z409" s="95"/>
      <c r="AA409" s="178"/>
      <c r="AB409" s="178" t="str">
        <f t="shared" si="440"/>
        <v/>
      </c>
      <c r="AC409" s="95" t="str">
        <f t="shared" si="441"/>
        <v/>
      </c>
      <c r="AD409" s="436"/>
      <c r="AE409" s="95"/>
      <c r="AF409" s="178"/>
      <c r="AG409" s="178" t="str">
        <f t="shared" si="442"/>
        <v/>
      </c>
      <c r="AH409" s="95" t="str">
        <f t="shared" si="443"/>
        <v/>
      </c>
      <c r="AI409" s="436"/>
      <c r="AJ409" s="95"/>
      <c r="AK409" s="178"/>
      <c r="AL409" s="178" t="str">
        <f t="shared" si="444"/>
        <v/>
      </c>
      <c r="AM409" s="95" t="str">
        <f t="shared" si="445"/>
        <v/>
      </c>
      <c r="AN409" s="436"/>
      <c r="AO409" s="95"/>
      <c r="AP409" s="178"/>
      <c r="AQ409" s="178" t="str">
        <f t="shared" si="446"/>
        <v/>
      </c>
      <c r="AR409" s="95" t="str">
        <f t="shared" si="447"/>
        <v/>
      </c>
      <c r="AS409" s="436"/>
      <c r="AT409" s="95"/>
      <c r="AU409" s="178"/>
      <c r="AV409" s="178" t="str">
        <f t="shared" si="448"/>
        <v/>
      </c>
      <c r="AW409" s="95" t="str">
        <f t="shared" si="449"/>
        <v/>
      </c>
      <c r="AX409" s="436"/>
    </row>
    <row r="410" spans="2:50">
      <c r="B410" s="435"/>
      <c r="C410" s="95">
        <f t="shared" si="434"/>
        <v>4</v>
      </c>
      <c r="D410" s="95"/>
      <c r="E410" s="95"/>
      <c r="F410" s="95"/>
      <c r="G410" s="178" t="e">
        <f t="shared" si="430"/>
        <v>#DIV/0!</v>
      </c>
      <c r="H410" s="458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9"/>
      <c r="M410" s="154" t="str">
        <f t="shared" si="435"/>
        <v/>
      </c>
      <c r="N410" s="433"/>
      <c r="O410" s="433"/>
      <c r="P410" s="95"/>
      <c r="Q410" s="178"/>
      <c r="R410" s="178" t="str">
        <f t="shared" si="436"/>
        <v/>
      </c>
      <c r="S410" s="95" t="str">
        <f t="shared" si="437"/>
        <v/>
      </c>
      <c r="T410" s="436"/>
      <c r="U410" s="95"/>
      <c r="V410" s="178"/>
      <c r="W410" s="178" t="str">
        <f t="shared" si="438"/>
        <v/>
      </c>
      <c r="X410" s="95" t="str">
        <f t="shared" si="439"/>
        <v/>
      </c>
      <c r="Y410" s="436"/>
      <c r="Z410" s="95"/>
      <c r="AA410" s="178"/>
      <c r="AB410" s="178" t="str">
        <f t="shared" si="440"/>
        <v/>
      </c>
      <c r="AC410" s="95" t="str">
        <f t="shared" si="441"/>
        <v/>
      </c>
      <c r="AD410" s="436"/>
      <c r="AE410" s="95"/>
      <c r="AF410" s="178"/>
      <c r="AG410" s="178" t="str">
        <f t="shared" si="442"/>
        <v/>
      </c>
      <c r="AH410" s="95" t="str">
        <f t="shared" si="443"/>
        <v/>
      </c>
      <c r="AI410" s="436"/>
      <c r="AJ410" s="95"/>
      <c r="AK410" s="178"/>
      <c r="AL410" s="178" t="str">
        <f t="shared" si="444"/>
        <v/>
      </c>
      <c r="AM410" s="95" t="str">
        <f t="shared" si="445"/>
        <v/>
      </c>
      <c r="AN410" s="436"/>
      <c r="AO410" s="95"/>
      <c r="AP410" s="178"/>
      <c r="AQ410" s="178" t="str">
        <f t="shared" si="446"/>
        <v/>
      </c>
      <c r="AR410" s="95" t="str">
        <f t="shared" si="447"/>
        <v/>
      </c>
      <c r="AS410" s="436"/>
      <c r="AT410" s="95"/>
      <c r="AU410" s="178"/>
      <c r="AV410" s="178" t="str">
        <f t="shared" si="448"/>
        <v/>
      </c>
      <c r="AW410" s="95" t="str">
        <f t="shared" si="449"/>
        <v/>
      </c>
      <c r="AX410" s="436"/>
    </row>
    <row r="411" spans="2:50">
      <c r="B411" s="435"/>
      <c r="C411" s="95">
        <f t="shared" si="434"/>
        <v>5</v>
      </c>
      <c r="D411" s="95"/>
      <c r="E411" s="95"/>
      <c r="F411" s="95"/>
      <c r="G411" s="178" t="e">
        <f t="shared" si="430"/>
        <v>#DIV/0!</v>
      </c>
      <c r="H411" s="458"/>
      <c r="I411" s="154" t="str">
        <f t="shared" ref="I411:I421" si="450">IFERROR(AVERAGE(P411,U411,Z411,AE411,AJ411,AO411,AT411),"")</f>
        <v/>
      </c>
      <c r="J411" s="154" t="str">
        <f t="shared" ref="J411:J421" si="451">IFERROR(AVERAGE(Q411,V411,AA411,AF411,AK411,AP411,AU411),"")</f>
        <v/>
      </c>
      <c r="K411" s="155" t="str">
        <f t="shared" ref="K411:K421" si="452">IFERROR(AVERAGE(R411,W411,AB411,AG411,AL411,AQ411,AV411),"")</f>
        <v/>
      </c>
      <c r="L411" s="449"/>
      <c r="M411" s="154" t="str">
        <f t="shared" si="435"/>
        <v/>
      </c>
      <c r="N411" s="433"/>
      <c r="O411" s="433"/>
      <c r="P411" s="95"/>
      <c r="Q411" s="178"/>
      <c r="R411" s="178" t="str">
        <f t="shared" si="436"/>
        <v/>
      </c>
      <c r="S411" s="95" t="str">
        <f t="shared" si="437"/>
        <v/>
      </c>
      <c r="T411" s="436"/>
      <c r="U411" s="95"/>
      <c r="V411" s="178"/>
      <c r="W411" s="178" t="str">
        <f t="shared" si="438"/>
        <v/>
      </c>
      <c r="X411" s="95" t="str">
        <f t="shared" si="439"/>
        <v/>
      </c>
      <c r="Y411" s="436"/>
      <c r="Z411" s="95"/>
      <c r="AA411" s="178"/>
      <c r="AB411" s="178" t="str">
        <f t="shared" si="440"/>
        <v/>
      </c>
      <c r="AC411" s="95" t="str">
        <f t="shared" si="441"/>
        <v/>
      </c>
      <c r="AD411" s="436"/>
      <c r="AE411" s="95"/>
      <c r="AF411" s="178"/>
      <c r="AG411" s="178" t="str">
        <f t="shared" si="442"/>
        <v/>
      </c>
      <c r="AH411" s="95" t="str">
        <f t="shared" si="443"/>
        <v/>
      </c>
      <c r="AI411" s="436"/>
      <c r="AJ411" s="95"/>
      <c r="AK411" s="178"/>
      <c r="AL411" s="178" t="str">
        <f t="shared" si="444"/>
        <v/>
      </c>
      <c r="AM411" s="95" t="str">
        <f t="shared" si="445"/>
        <v/>
      </c>
      <c r="AN411" s="436"/>
      <c r="AO411" s="95"/>
      <c r="AP411" s="178"/>
      <c r="AQ411" s="178" t="str">
        <f t="shared" si="446"/>
        <v/>
      </c>
      <c r="AR411" s="95" t="str">
        <f t="shared" si="447"/>
        <v/>
      </c>
      <c r="AS411" s="436"/>
      <c r="AT411" s="95"/>
      <c r="AU411" s="178"/>
      <c r="AV411" s="178" t="str">
        <f t="shared" si="448"/>
        <v/>
      </c>
      <c r="AW411" s="95" t="str">
        <f t="shared" si="449"/>
        <v/>
      </c>
      <c r="AX411" s="436"/>
    </row>
    <row r="412" spans="2:50">
      <c r="B412" s="435"/>
      <c r="C412" s="95">
        <f t="shared" si="434"/>
        <v>6</v>
      </c>
      <c r="D412" s="95"/>
      <c r="E412" s="95"/>
      <c r="F412" s="95"/>
      <c r="G412" s="178" t="e">
        <f t="shared" si="430"/>
        <v>#DIV/0!</v>
      </c>
      <c r="H412" s="458"/>
      <c r="I412" s="154" t="str">
        <f t="shared" si="450"/>
        <v/>
      </c>
      <c r="J412" s="154" t="str">
        <f t="shared" si="451"/>
        <v/>
      </c>
      <c r="K412" s="155" t="str">
        <f t="shared" si="452"/>
        <v/>
      </c>
      <c r="L412" s="449"/>
      <c r="M412" s="154" t="str">
        <f t="shared" si="435"/>
        <v/>
      </c>
      <c r="N412" s="433"/>
      <c r="O412" s="433"/>
      <c r="P412" s="95"/>
      <c r="Q412" s="178"/>
      <c r="R412" s="178" t="str">
        <f t="shared" si="436"/>
        <v/>
      </c>
      <c r="S412" s="95" t="str">
        <f t="shared" si="437"/>
        <v/>
      </c>
      <c r="T412" s="436"/>
      <c r="U412" s="95"/>
      <c r="V412" s="178"/>
      <c r="W412" s="178" t="str">
        <f t="shared" si="438"/>
        <v/>
      </c>
      <c r="X412" s="95" t="str">
        <f t="shared" si="439"/>
        <v/>
      </c>
      <c r="Y412" s="436"/>
      <c r="Z412" s="95"/>
      <c r="AA412" s="178"/>
      <c r="AB412" s="178" t="str">
        <f t="shared" si="440"/>
        <v/>
      </c>
      <c r="AC412" s="95" t="str">
        <f t="shared" si="441"/>
        <v/>
      </c>
      <c r="AD412" s="436"/>
      <c r="AE412" s="95"/>
      <c r="AF412" s="178"/>
      <c r="AG412" s="178" t="str">
        <f t="shared" si="442"/>
        <v/>
      </c>
      <c r="AH412" s="95" t="str">
        <f t="shared" si="443"/>
        <v/>
      </c>
      <c r="AI412" s="436"/>
      <c r="AJ412" s="95"/>
      <c r="AK412" s="178"/>
      <c r="AL412" s="178" t="str">
        <f t="shared" si="444"/>
        <v/>
      </c>
      <c r="AM412" s="95" t="str">
        <f t="shared" si="445"/>
        <v/>
      </c>
      <c r="AN412" s="436"/>
      <c r="AO412" s="95"/>
      <c r="AP412" s="178"/>
      <c r="AQ412" s="178" t="str">
        <f t="shared" si="446"/>
        <v/>
      </c>
      <c r="AR412" s="95" t="str">
        <f t="shared" si="447"/>
        <v/>
      </c>
      <c r="AS412" s="436"/>
      <c r="AT412" s="95"/>
      <c r="AU412" s="178"/>
      <c r="AV412" s="178" t="str">
        <f t="shared" si="448"/>
        <v/>
      </c>
      <c r="AW412" s="95" t="str">
        <f t="shared" si="449"/>
        <v/>
      </c>
      <c r="AX412" s="436"/>
    </row>
    <row r="413" spans="2:50">
      <c r="B413" s="435"/>
      <c r="C413" s="95">
        <f t="shared" si="434"/>
        <v>7</v>
      </c>
      <c r="D413" s="95"/>
      <c r="E413" s="95"/>
      <c r="F413" s="95"/>
      <c r="G413" s="95"/>
      <c r="H413" s="458"/>
      <c r="I413" s="154" t="str">
        <f t="shared" si="450"/>
        <v/>
      </c>
      <c r="J413" s="154" t="str">
        <f t="shared" si="451"/>
        <v/>
      </c>
      <c r="K413" s="155" t="str">
        <f t="shared" si="452"/>
        <v/>
      </c>
      <c r="L413" s="449"/>
      <c r="M413" s="154" t="str">
        <f t="shared" si="435"/>
        <v/>
      </c>
      <c r="N413" s="433"/>
      <c r="O413" s="433"/>
      <c r="P413" s="95"/>
      <c r="Q413" s="178"/>
      <c r="R413" s="178" t="str">
        <f t="shared" si="436"/>
        <v/>
      </c>
      <c r="S413" s="95" t="str">
        <f t="shared" si="437"/>
        <v/>
      </c>
      <c r="T413" s="436"/>
      <c r="U413" s="95"/>
      <c r="V413" s="178"/>
      <c r="W413" s="178" t="str">
        <f t="shared" si="438"/>
        <v/>
      </c>
      <c r="X413" s="95" t="str">
        <f t="shared" si="439"/>
        <v/>
      </c>
      <c r="Y413" s="436"/>
      <c r="Z413" s="95"/>
      <c r="AA413" s="178"/>
      <c r="AB413" s="178" t="str">
        <f t="shared" si="440"/>
        <v/>
      </c>
      <c r="AC413" s="95" t="str">
        <f t="shared" si="441"/>
        <v/>
      </c>
      <c r="AD413" s="436"/>
      <c r="AE413" s="95"/>
      <c r="AF413" s="178"/>
      <c r="AG413" s="178" t="str">
        <f t="shared" si="442"/>
        <v/>
      </c>
      <c r="AH413" s="95" t="str">
        <f t="shared" si="443"/>
        <v/>
      </c>
      <c r="AI413" s="436"/>
      <c r="AJ413" s="95"/>
      <c r="AK413" s="178"/>
      <c r="AL413" s="178" t="str">
        <f t="shared" si="444"/>
        <v/>
      </c>
      <c r="AM413" s="95" t="str">
        <f t="shared" si="445"/>
        <v/>
      </c>
      <c r="AN413" s="436"/>
      <c r="AO413" s="95"/>
      <c r="AP413" s="178"/>
      <c r="AQ413" s="178" t="str">
        <f t="shared" si="446"/>
        <v/>
      </c>
      <c r="AR413" s="95" t="str">
        <f t="shared" si="447"/>
        <v/>
      </c>
      <c r="AS413" s="436"/>
      <c r="AT413" s="95"/>
      <c r="AU413" s="178"/>
      <c r="AV413" s="178" t="str">
        <f t="shared" si="448"/>
        <v/>
      </c>
      <c r="AW413" s="95" t="str">
        <f t="shared" si="449"/>
        <v/>
      </c>
      <c r="AX413" s="436"/>
    </row>
    <row r="414" spans="2:50">
      <c r="B414" s="435"/>
      <c r="C414" s="95">
        <f t="shared" si="434"/>
        <v>8</v>
      </c>
      <c r="D414" s="95"/>
      <c r="E414" s="95"/>
      <c r="F414" s="95"/>
      <c r="G414" s="95"/>
      <c r="H414" s="458"/>
      <c r="I414" s="154" t="str">
        <f t="shared" si="450"/>
        <v/>
      </c>
      <c r="J414" s="154" t="str">
        <f t="shared" si="451"/>
        <v/>
      </c>
      <c r="K414" s="155" t="str">
        <f t="shared" si="452"/>
        <v/>
      </c>
      <c r="L414" s="449"/>
      <c r="M414" s="154" t="str">
        <f t="shared" si="435"/>
        <v/>
      </c>
      <c r="N414" s="433"/>
      <c r="O414" s="433"/>
      <c r="P414" s="95"/>
      <c r="Q414" s="178"/>
      <c r="R414" s="178" t="str">
        <f t="shared" si="436"/>
        <v/>
      </c>
      <c r="S414" s="95" t="str">
        <f t="shared" si="437"/>
        <v/>
      </c>
      <c r="T414" s="436"/>
      <c r="U414" s="95"/>
      <c r="V414" s="178"/>
      <c r="W414" s="178" t="str">
        <f t="shared" si="438"/>
        <v/>
      </c>
      <c r="X414" s="95" t="str">
        <f t="shared" si="439"/>
        <v/>
      </c>
      <c r="Y414" s="436"/>
      <c r="Z414" s="95"/>
      <c r="AA414" s="178"/>
      <c r="AB414" s="178" t="str">
        <f t="shared" si="440"/>
        <v/>
      </c>
      <c r="AC414" s="95" t="str">
        <f t="shared" si="441"/>
        <v/>
      </c>
      <c r="AD414" s="436"/>
      <c r="AE414" s="95"/>
      <c r="AF414" s="178"/>
      <c r="AG414" s="178" t="str">
        <f t="shared" si="442"/>
        <v/>
      </c>
      <c r="AH414" s="95" t="str">
        <f t="shared" si="443"/>
        <v/>
      </c>
      <c r="AI414" s="436"/>
      <c r="AJ414" s="95"/>
      <c r="AK414" s="178"/>
      <c r="AL414" s="178" t="str">
        <f t="shared" si="444"/>
        <v/>
      </c>
      <c r="AM414" s="95" t="str">
        <f t="shared" si="445"/>
        <v/>
      </c>
      <c r="AN414" s="436"/>
      <c r="AO414" s="95"/>
      <c r="AP414" s="178"/>
      <c r="AQ414" s="178" t="str">
        <f t="shared" si="446"/>
        <v/>
      </c>
      <c r="AR414" s="95" t="str">
        <f t="shared" si="447"/>
        <v/>
      </c>
      <c r="AS414" s="436"/>
      <c r="AT414" s="95"/>
      <c r="AU414" s="178"/>
      <c r="AV414" s="178" t="str">
        <f t="shared" si="448"/>
        <v/>
      </c>
      <c r="AW414" s="95" t="str">
        <f t="shared" si="449"/>
        <v/>
      </c>
      <c r="AX414" s="436"/>
    </row>
    <row r="415" spans="2:50">
      <c r="B415" s="435"/>
      <c r="C415" s="95">
        <f t="shared" si="434"/>
        <v>9</v>
      </c>
      <c r="D415" s="95"/>
      <c r="E415" s="95"/>
      <c r="F415" s="95"/>
      <c r="G415" s="95"/>
      <c r="H415" s="458"/>
      <c r="I415" s="154" t="str">
        <f t="shared" si="450"/>
        <v/>
      </c>
      <c r="J415" s="154" t="str">
        <f t="shared" si="451"/>
        <v/>
      </c>
      <c r="K415" s="155" t="str">
        <f t="shared" si="452"/>
        <v/>
      </c>
      <c r="L415" s="449"/>
      <c r="M415" s="154" t="str">
        <f t="shared" si="435"/>
        <v/>
      </c>
      <c r="N415" s="433"/>
      <c r="O415" s="433"/>
      <c r="P415" s="95"/>
      <c r="Q415" s="178"/>
      <c r="R415" s="178" t="str">
        <f t="shared" si="436"/>
        <v/>
      </c>
      <c r="S415" s="95" t="str">
        <f t="shared" si="437"/>
        <v/>
      </c>
      <c r="T415" s="436"/>
      <c r="U415" s="95"/>
      <c r="V415" s="178"/>
      <c r="W415" s="178" t="str">
        <f t="shared" si="438"/>
        <v/>
      </c>
      <c r="X415" s="95" t="str">
        <f t="shared" si="439"/>
        <v/>
      </c>
      <c r="Y415" s="436"/>
      <c r="Z415" s="95"/>
      <c r="AA415" s="178"/>
      <c r="AB415" s="178" t="str">
        <f t="shared" si="440"/>
        <v/>
      </c>
      <c r="AC415" s="95" t="str">
        <f t="shared" si="441"/>
        <v/>
      </c>
      <c r="AD415" s="436"/>
      <c r="AE415" s="95"/>
      <c r="AF415" s="178"/>
      <c r="AG415" s="178" t="str">
        <f t="shared" si="442"/>
        <v/>
      </c>
      <c r="AH415" s="95" t="str">
        <f t="shared" si="443"/>
        <v/>
      </c>
      <c r="AI415" s="436"/>
      <c r="AJ415" s="95"/>
      <c r="AK415" s="178"/>
      <c r="AL415" s="178" t="str">
        <f t="shared" si="444"/>
        <v/>
      </c>
      <c r="AM415" s="95" t="str">
        <f t="shared" si="445"/>
        <v/>
      </c>
      <c r="AN415" s="436"/>
      <c r="AO415" s="95"/>
      <c r="AP415" s="178"/>
      <c r="AQ415" s="178" t="str">
        <f t="shared" si="446"/>
        <v/>
      </c>
      <c r="AR415" s="95" t="str">
        <f t="shared" si="447"/>
        <v/>
      </c>
      <c r="AS415" s="436"/>
      <c r="AT415" s="95"/>
      <c r="AU415" s="178"/>
      <c r="AV415" s="178" t="str">
        <f t="shared" si="448"/>
        <v/>
      </c>
      <c r="AW415" s="95" t="str">
        <f t="shared" si="449"/>
        <v/>
      </c>
      <c r="AX415" s="436"/>
    </row>
    <row r="416" spans="2:50">
      <c r="B416" s="435"/>
      <c r="C416" s="95">
        <f t="shared" si="434"/>
        <v>10</v>
      </c>
      <c r="D416" s="95"/>
      <c r="E416" s="95"/>
      <c r="F416" s="95"/>
      <c r="G416" s="95"/>
      <c r="H416" s="458"/>
      <c r="I416" s="154" t="str">
        <f t="shared" si="450"/>
        <v/>
      </c>
      <c r="J416" s="154" t="str">
        <f t="shared" si="451"/>
        <v/>
      </c>
      <c r="K416" s="155" t="str">
        <f t="shared" si="452"/>
        <v/>
      </c>
      <c r="L416" s="449"/>
      <c r="M416" s="154" t="str">
        <f t="shared" si="435"/>
        <v/>
      </c>
      <c r="N416" s="433"/>
      <c r="O416" s="433"/>
      <c r="P416" s="95"/>
      <c r="Q416" s="178"/>
      <c r="R416" s="178" t="str">
        <f t="shared" si="436"/>
        <v/>
      </c>
      <c r="S416" s="95" t="str">
        <f t="shared" si="437"/>
        <v/>
      </c>
      <c r="T416" s="436"/>
      <c r="U416" s="95"/>
      <c r="V416" s="178"/>
      <c r="W416" s="178" t="str">
        <f t="shared" si="438"/>
        <v/>
      </c>
      <c r="X416" s="95" t="str">
        <f t="shared" si="439"/>
        <v/>
      </c>
      <c r="Y416" s="436"/>
      <c r="Z416" s="95"/>
      <c r="AA416" s="178"/>
      <c r="AB416" s="178" t="str">
        <f t="shared" si="440"/>
        <v/>
      </c>
      <c r="AC416" s="95" t="str">
        <f t="shared" si="441"/>
        <v/>
      </c>
      <c r="AD416" s="436"/>
      <c r="AE416" s="95"/>
      <c r="AF416" s="178"/>
      <c r="AG416" s="178" t="str">
        <f t="shared" si="442"/>
        <v/>
      </c>
      <c r="AH416" s="95" t="str">
        <f t="shared" si="443"/>
        <v/>
      </c>
      <c r="AI416" s="436"/>
      <c r="AJ416" s="95"/>
      <c r="AK416" s="178"/>
      <c r="AL416" s="178" t="str">
        <f t="shared" si="444"/>
        <v/>
      </c>
      <c r="AM416" s="95" t="str">
        <f t="shared" si="445"/>
        <v/>
      </c>
      <c r="AN416" s="436"/>
      <c r="AO416" s="95"/>
      <c r="AP416" s="178"/>
      <c r="AQ416" s="178" t="str">
        <f t="shared" si="446"/>
        <v/>
      </c>
      <c r="AR416" s="95" t="str">
        <f t="shared" si="447"/>
        <v/>
      </c>
      <c r="AS416" s="436"/>
      <c r="AT416" s="95"/>
      <c r="AU416" s="178"/>
      <c r="AV416" s="178" t="str">
        <f t="shared" si="448"/>
        <v/>
      </c>
      <c r="AW416" s="95" t="str">
        <f t="shared" si="449"/>
        <v/>
      </c>
      <c r="AX416" s="436"/>
    </row>
    <row r="417" spans="2:50">
      <c r="B417" s="435"/>
      <c r="C417" s="95">
        <f t="shared" si="434"/>
        <v>11</v>
      </c>
      <c r="D417" s="95"/>
      <c r="E417" s="95"/>
      <c r="F417" s="95"/>
      <c r="G417" s="95"/>
      <c r="H417" s="458"/>
      <c r="I417" s="154" t="str">
        <f t="shared" si="450"/>
        <v/>
      </c>
      <c r="J417" s="154" t="str">
        <f t="shared" si="451"/>
        <v/>
      </c>
      <c r="K417" s="155" t="str">
        <f t="shared" si="452"/>
        <v/>
      </c>
      <c r="L417" s="449"/>
      <c r="M417" s="154" t="str">
        <f t="shared" si="435"/>
        <v/>
      </c>
      <c r="N417" s="433"/>
      <c r="O417" s="433"/>
      <c r="P417" s="95"/>
      <c r="Q417" s="178"/>
      <c r="R417" s="178" t="str">
        <f t="shared" si="436"/>
        <v/>
      </c>
      <c r="S417" s="95" t="str">
        <f t="shared" si="437"/>
        <v/>
      </c>
      <c r="T417" s="436"/>
      <c r="U417" s="95"/>
      <c r="V417" s="178"/>
      <c r="W417" s="178" t="str">
        <f t="shared" si="438"/>
        <v/>
      </c>
      <c r="X417" s="95" t="str">
        <f t="shared" si="439"/>
        <v/>
      </c>
      <c r="Y417" s="436"/>
      <c r="Z417" s="95"/>
      <c r="AA417" s="178"/>
      <c r="AB417" s="178" t="str">
        <f t="shared" si="440"/>
        <v/>
      </c>
      <c r="AC417" s="95" t="str">
        <f t="shared" si="441"/>
        <v/>
      </c>
      <c r="AD417" s="436"/>
      <c r="AE417" s="95"/>
      <c r="AF417" s="178"/>
      <c r="AG417" s="178" t="str">
        <f t="shared" si="442"/>
        <v/>
      </c>
      <c r="AH417" s="95" t="str">
        <f t="shared" si="443"/>
        <v/>
      </c>
      <c r="AI417" s="436"/>
      <c r="AJ417" s="95"/>
      <c r="AK417" s="178"/>
      <c r="AL417" s="178" t="str">
        <f t="shared" si="444"/>
        <v/>
      </c>
      <c r="AM417" s="95" t="str">
        <f t="shared" si="445"/>
        <v/>
      </c>
      <c r="AN417" s="436"/>
      <c r="AO417" s="95"/>
      <c r="AP417" s="178"/>
      <c r="AQ417" s="178" t="str">
        <f t="shared" si="446"/>
        <v/>
      </c>
      <c r="AR417" s="95" t="str">
        <f t="shared" si="447"/>
        <v/>
      </c>
      <c r="AS417" s="436"/>
      <c r="AT417" s="95"/>
      <c r="AU417" s="178"/>
      <c r="AV417" s="178" t="str">
        <f t="shared" si="448"/>
        <v/>
      </c>
      <c r="AW417" s="95" t="str">
        <f t="shared" si="449"/>
        <v/>
      </c>
      <c r="AX417" s="436"/>
    </row>
    <row r="418" spans="2:50">
      <c r="B418" s="435"/>
      <c r="C418" s="95">
        <f t="shared" si="434"/>
        <v>12</v>
      </c>
      <c r="D418" s="95"/>
      <c r="E418" s="95"/>
      <c r="F418" s="95"/>
      <c r="G418" s="95"/>
      <c r="H418" s="458"/>
      <c r="I418" s="154" t="str">
        <f t="shared" si="450"/>
        <v/>
      </c>
      <c r="J418" s="154" t="str">
        <f t="shared" si="451"/>
        <v/>
      </c>
      <c r="K418" s="155" t="str">
        <f t="shared" si="452"/>
        <v/>
      </c>
      <c r="L418" s="449"/>
      <c r="M418" s="154" t="str">
        <f t="shared" si="435"/>
        <v/>
      </c>
      <c r="N418" s="433"/>
      <c r="O418" s="433"/>
      <c r="P418" s="95"/>
      <c r="Q418" s="178"/>
      <c r="R418" s="178" t="str">
        <f t="shared" si="436"/>
        <v/>
      </c>
      <c r="S418" s="95" t="str">
        <f t="shared" si="437"/>
        <v/>
      </c>
      <c r="T418" s="436"/>
      <c r="U418" s="95"/>
      <c r="V418" s="178"/>
      <c r="W418" s="178" t="str">
        <f t="shared" si="438"/>
        <v/>
      </c>
      <c r="X418" s="95" t="str">
        <f t="shared" si="439"/>
        <v/>
      </c>
      <c r="Y418" s="436"/>
      <c r="Z418" s="95"/>
      <c r="AA418" s="178"/>
      <c r="AB418" s="178" t="str">
        <f t="shared" si="440"/>
        <v/>
      </c>
      <c r="AC418" s="95" t="str">
        <f t="shared" si="441"/>
        <v/>
      </c>
      <c r="AD418" s="436"/>
      <c r="AE418" s="95"/>
      <c r="AF418" s="178"/>
      <c r="AG418" s="178" t="str">
        <f t="shared" si="442"/>
        <v/>
      </c>
      <c r="AH418" s="95" t="str">
        <f t="shared" si="443"/>
        <v/>
      </c>
      <c r="AI418" s="436"/>
      <c r="AJ418" s="95"/>
      <c r="AK418" s="178"/>
      <c r="AL418" s="178" t="str">
        <f t="shared" si="444"/>
        <v/>
      </c>
      <c r="AM418" s="95" t="str">
        <f t="shared" si="445"/>
        <v/>
      </c>
      <c r="AN418" s="436"/>
      <c r="AO418" s="95"/>
      <c r="AP418" s="178"/>
      <c r="AQ418" s="178" t="str">
        <f t="shared" si="446"/>
        <v/>
      </c>
      <c r="AR418" s="95" t="str">
        <f t="shared" si="447"/>
        <v/>
      </c>
      <c r="AS418" s="436"/>
      <c r="AT418" s="95"/>
      <c r="AU418" s="178"/>
      <c r="AV418" s="178" t="str">
        <f t="shared" si="448"/>
        <v/>
      </c>
      <c r="AW418" s="95" t="str">
        <f t="shared" si="449"/>
        <v/>
      </c>
      <c r="AX418" s="436"/>
    </row>
    <row r="419" spans="2:50">
      <c r="B419" s="435"/>
      <c r="C419" s="95">
        <f t="shared" si="434"/>
        <v>13</v>
      </c>
      <c r="D419" s="95"/>
      <c r="E419" s="95"/>
      <c r="F419" s="95"/>
      <c r="G419" s="95"/>
      <c r="H419" s="458"/>
      <c r="I419" s="154" t="str">
        <f t="shared" si="450"/>
        <v/>
      </c>
      <c r="J419" s="154" t="str">
        <f t="shared" si="451"/>
        <v/>
      </c>
      <c r="K419" s="155" t="str">
        <f t="shared" si="452"/>
        <v/>
      </c>
      <c r="L419" s="449"/>
      <c r="M419" s="154" t="str">
        <f t="shared" si="435"/>
        <v/>
      </c>
      <c r="N419" s="433"/>
      <c r="O419" s="433"/>
      <c r="P419" s="95"/>
      <c r="Q419" s="178"/>
      <c r="R419" s="178" t="str">
        <f t="shared" si="436"/>
        <v/>
      </c>
      <c r="S419" s="95" t="str">
        <f t="shared" si="437"/>
        <v/>
      </c>
      <c r="T419" s="436"/>
      <c r="U419" s="95"/>
      <c r="V419" s="178"/>
      <c r="W419" s="178" t="str">
        <f t="shared" si="438"/>
        <v/>
      </c>
      <c r="X419" s="95" t="str">
        <f t="shared" si="439"/>
        <v/>
      </c>
      <c r="Y419" s="436"/>
      <c r="Z419" s="95"/>
      <c r="AA419" s="178"/>
      <c r="AB419" s="178" t="str">
        <f t="shared" si="440"/>
        <v/>
      </c>
      <c r="AC419" s="95" t="str">
        <f t="shared" si="441"/>
        <v/>
      </c>
      <c r="AD419" s="436"/>
      <c r="AE419" s="95"/>
      <c r="AF419" s="178"/>
      <c r="AG419" s="178" t="str">
        <f t="shared" si="442"/>
        <v/>
      </c>
      <c r="AH419" s="95" t="str">
        <f t="shared" si="443"/>
        <v/>
      </c>
      <c r="AI419" s="436"/>
      <c r="AJ419" s="95"/>
      <c r="AK419" s="178"/>
      <c r="AL419" s="178" t="str">
        <f t="shared" si="444"/>
        <v/>
      </c>
      <c r="AM419" s="95" t="str">
        <f t="shared" si="445"/>
        <v/>
      </c>
      <c r="AN419" s="436"/>
      <c r="AO419" s="95"/>
      <c r="AP419" s="178"/>
      <c r="AQ419" s="178" t="str">
        <f t="shared" si="446"/>
        <v/>
      </c>
      <c r="AR419" s="95" t="str">
        <f t="shared" si="447"/>
        <v/>
      </c>
      <c r="AS419" s="436"/>
      <c r="AT419" s="95"/>
      <c r="AU419" s="178"/>
      <c r="AV419" s="178" t="str">
        <f t="shared" si="448"/>
        <v/>
      </c>
      <c r="AW419" s="95" t="str">
        <f t="shared" si="449"/>
        <v/>
      </c>
      <c r="AX419" s="436"/>
    </row>
    <row r="420" spans="2:50">
      <c r="B420" s="435"/>
      <c r="C420" s="95">
        <f t="shared" si="434"/>
        <v>14</v>
      </c>
      <c r="D420" s="95"/>
      <c r="E420" s="95"/>
      <c r="F420" s="95"/>
      <c r="G420" s="95"/>
      <c r="H420" s="458"/>
      <c r="I420" s="154" t="str">
        <f t="shared" si="450"/>
        <v/>
      </c>
      <c r="J420" s="154" t="str">
        <f t="shared" si="451"/>
        <v/>
      </c>
      <c r="K420" s="155" t="str">
        <f t="shared" si="452"/>
        <v/>
      </c>
      <c r="L420" s="449"/>
      <c r="M420" s="154" t="str">
        <f t="shared" si="435"/>
        <v/>
      </c>
      <c r="N420" s="433"/>
      <c r="O420" s="433"/>
      <c r="P420" s="95"/>
      <c r="Q420" s="178"/>
      <c r="R420" s="178" t="str">
        <f t="shared" si="436"/>
        <v/>
      </c>
      <c r="S420" s="95" t="str">
        <f t="shared" si="437"/>
        <v/>
      </c>
      <c r="T420" s="436"/>
      <c r="U420" s="95"/>
      <c r="V420" s="178"/>
      <c r="W420" s="178" t="str">
        <f t="shared" si="438"/>
        <v/>
      </c>
      <c r="X420" s="95" t="str">
        <f t="shared" si="439"/>
        <v/>
      </c>
      <c r="Y420" s="436"/>
      <c r="Z420" s="95"/>
      <c r="AA420" s="178"/>
      <c r="AB420" s="178" t="str">
        <f t="shared" si="440"/>
        <v/>
      </c>
      <c r="AC420" s="95" t="str">
        <f t="shared" si="441"/>
        <v/>
      </c>
      <c r="AD420" s="436"/>
      <c r="AE420" s="95"/>
      <c r="AF420" s="178"/>
      <c r="AG420" s="178" t="str">
        <f t="shared" si="442"/>
        <v/>
      </c>
      <c r="AH420" s="95" t="str">
        <f t="shared" si="443"/>
        <v/>
      </c>
      <c r="AI420" s="436"/>
      <c r="AJ420" s="95"/>
      <c r="AK420" s="178"/>
      <c r="AL420" s="178" t="str">
        <f t="shared" si="444"/>
        <v/>
      </c>
      <c r="AM420" s="95" t="str">
        <f t="shared" si="445"/>
        <v/>
      </c>
      <c r="AN420" s="436"/>
      <c r="AO420" s="95"/>
      <c r="AP420" s="178"/>
      <c r="AQ420" s="178" t="str">
        <f t="shared" si="446"/>
        <v/>
      </c>
      <c r="AR420" s="95" t="str">
        <f t="shared" si="447"/>
        <v/>
      </c>
      <c r="AS420" s="436"/>
      <c r="AT420" s="95"/>
      <c r="AU420" s="178"/>
      <c r="AV420" s="178" t="str">
        <f t="shared" si="448"/>
        <v/>
      </c>
      <c r="AW420" s="95" t="str">
        <f t="shared" si="449"/>
        <v/>
      </c>
      <c r="AX420" s="436"/>
    </row>
    <row r="421" spans="2:50">
      <c r="B421" s="435"/>
      <c r="C421" s="95">
        <f t="shared" si="434"/>
        <v>15</v>
      </c>
      <c r="D421" s="95"/>
      <c r="E421" s="95"/>
      <c r="F421" s="95"/>
      <c r="G421" s="95"/>
      <c r="H421" s="459"/>
      <c r="I421" s="154" t="str">
        <f t="shared" si="450"/>
        <v/>
      </c>
      <c r="J421" s="154" t="str">
        <f t="shared" si="451"/>
        <v/>
      </c>
      <c r="K421" s="155" t="str">
        <f t="shared" si="452"/>
        <v/>
      </c>
      <c r="L421" s="449"/>
      <c r="M421" s="154" t="str">
        <f t="shared" si="435"/>
        <v/>
      </c>
      <c r="N421" s="433"/>
      <c r="O421" s="433"/>
      <c r="P421" s="95"/>
      <c r="Q421" s="178"/>
      <c r="R421" s="178" t="str">
        <f t="shared" si="436"/>
        <v/>
      </c>
      <c r="S421" s="95" t="str">
        <f t="shared" si="437"/>
        <v/>
      </c>
      <c r="T421" s="436"/>
      <c r="U421" s="95"/>
      <c r="V421" s="178"/>
      <c r="W421" s="178" t="str">
        <f t="shared" si="438"/>
        <v/>
      </c>
      <c r="X421" s="95" t="str">
        <f t="shared" si="439"/>
        <v/>
      </c>
      <c r="Y421" s="436"/>
      <c r="Z421" s="95"/>
      <c r="AA421" s="178"/>
      <c r="AB421" s="178" t="str">
        <f t="shared" si="440"/>
        <v/>
      </c>
      <c r="AC421" s="95" t="str">
        <f t="shared" si="441"/>
        <v/>
      </c>
      <c r="AD421" s="436"/>
      <c r="AE421" s="95"/>
      <c r="AF421" s="178"/>
      <c r="AG421" s="178" t="str">
        <f t="shared" si="442"/>
        <v/>
      </c>
      <c r="AH421" s="95" t="str">
        <f t="shared" si="443"/>
        <v/>
      </c>
      <c r="AI421" s="436"/>
      <c r="AJ421" s="95"/>
      <c r="AK421" s="178"/>
      <c r="AL421" s="178" t="str">
        <f t="shared" si="444"/>
        <v/>
      </c>
      <c r="AM421" s="95" t="str">
        <f t="shared" si="445"/>
        <v/>
      </c>
      <c r="AN421" s="436"/>
      <c r="AO421" s="95"/>
      <c r="AP421" s="178"/>
      <c r="AQ421" s="178" t="str">
        <f t="shared" si="446"/>
        <v/>
      </c>
      <c r="AR421" s="95" t="str">
        <f t="shared" si="447"/>
        <v/>
      </c>
      <c r="AS421" s="436"/>
      <c r="AT421" s="95"/>
      <c r="AU421" s="178"/>
      <c r="AV421" s="178" t="str">
        <f t="shared" si="448"/>
        <v/>
      </c>
      <c r="AW421" s="95" t="str">
        <f t="shared" si="449"/>
        <v/>
      </c>
      <c r="AX421" s="436"/>
    </row>
    <row r="422" spans="2:50" ht="15.75">
      <c r="B422" s="443" t="s">
        <v>167</v>
      </c>
      <c r="C422" s="444"/>
      <c r="D422" s="444"/>
      <c r="E422" s="444"/>
      <c r="F422" s="444"/>
      <c r="G422" s="444"/>
      <c r="H422" s="444"/>
      <c r="I422" s="151"/>
      <c r="J422" s="151"/>
      <c r="K422" s="151"/>
      <c r="L422" s="151"/>
      <c r="M422" s="151"/>
      <c r="N422" s="433" t="s">
        <v>159</v>
      </c>
      <c r="O422" s="446" t="s">
        <v>106</v>
      </c>
      <c r="P422" s="448">
        <f>AT402+1</f>
        <v>46014</v>
      </c>
      <c r="Q422" s="435"/>
      <c r="R422" s="435"/>
      <c r="S422" s="435"/>
      <c r="T422" s="435"/>
      <c r="U422" s="448">
        <f>P422+1</f>
        <v>46015</v>
      </c>
      <c r="V422" s="435"/>
      <c r="W422" s="435"/>
      <c r="X422" s="435"/>
      <c r="Y422" s="435"/>
      <c r="Z422" s="448">
        <f>U422+1</f>
        <v>46016</v>
      </c>
      <c r="AA422" s="435"/>
      <c r="AB422" s="435"/>
      <c r="AC422" s="435"/>
      <c r="AD422" s="435"/>
      <c r="AE422" s="448">
        <f>Z422+1</f>
        <v>46017</v>
      </c>
      <c r="AF422" s="435"/>
      <c r="AG422" s="435"/>
      <c r="AH422" s="435"/>
      <c r="AI422" s="435"/>
      <c r="AJ422" s="448">
        <f>AE422+1</f>
        <v>46018</v>
      </c>
      <c r="AK422" s="435"/>
      <c r="AL422" s="435"/>
      <c r="AM422" s="435"/>
      <c r="AN422" s="435"/>
      <c r="AO422" s="448">
        <f>AJ422+1</f>
        <v>46019</v>
      </c>
      <c r="AP422" s="435"/>
      <c r="AQ422" s="435"/>
      <c r="AR422" s="435"/>
      <c r="AS422" s="435"/>
      <c r="AT422" s="448">
        <f>AO422+1</f>
        <v>46020</v>
      </c>
      <c r="AU422" s="435"/>
      <c r="AV422" s="435"/>
      <c r="AW422" s="435"/>
      <c r="AX422" s="435"/>
    </row>
    <row r="423" spans="2:50" ht="15.75">
      <c r="B423" s="445"/>
      <c r="C423" s="445"/>
      <c r="D423" s="445"/>
      <c r="E423" s="445"/>
      <c r="F423" s="445"/>
      <c r="G423" s="445"/>
      <c r="H423" s="445"/>
      <c r="I423" s="151"/>
      <c r="J423" s="151"/>
      <c r="K423" s="151"/>
      <c r="L423" s="151"/>
      <c r="M423" s="151"/>
      <c r="N423" s="433"/>
      <c r="O423" s="447"/>
      <c r="P423" s="448" t="s">
        <v>120</v>
      </c>
      <c r="Q423" s="435"/>
      <c r="R423" s="435"/>
      <c r="S423" s="435"/>
      <c r="T423" s="435"/>
      <c r="U423" s="448" t="s">
        <v>114</v>
      </c>
      <c r="V423" s="435"/>
      <c r="W423" s="435"/>
      <c r="X423" s="435"/>
      <c r="Y423" s="435"/>
      <c r="Z423" s="448" t="s">
        <v>115</v>
      </c>
      <c r="AA423" s="435"/>
      <c r="AB423" s="435"/>
      <c r="AC423" s="435"/>
      <c r="AD423" s="435"/>
      <c r="AE423" s="448" t="s">
        <v>116</v>
      </c>
      <c r="AF423" s="435"/>
      <c r="AG423" s="435"/>
      <c r="AH423" s="435"/>
      <c r="AI423" s="435"/>
      <c r="AJ423" s="448" t="s">
        <v>117</v>
      </c>
      <c r="AK423" s="435"/>
      <c r="AL423" s="435"/>
      <c r="AM423" s="435"/>
      <c r="AN423" s="435"/>
      <c r="AO423" s="448" t="s">
        <v>118</v>
      </c>
      <c r="AP423" s="435"/>
      <c r="AQ423" s="435"/>
      <c r="AR423" s="435"/>
      <c r="AS423" s="435"/>
      <c r="AT423" s="448" t="s">
        <v>119</v>
      </c>
      <c r="AU423" s="435"/>
      <c r="AV423" s="435"/>
      <c r="AW423" s="435"/>
      <c r="AX423" s="435"/>
    </row>
    <row r="424" spans="2:50">
      <c r="B424" s="433" t="s">
        <v>155</v>
      </c>
      <c r="C424" s="433" t="s">
        <v>147</v>
      </c>
      <c r="D424" s="433"/>
      <c r="E424" s="433" t="s">
        <v>149</v>
      </c>
      <c r="F424" s="433"/>
      <c r="G424" s="433"/>
      <c r="H424" s="440" t="s">
        <v>156</v>
      </c>
      <c r="I424" s="434" t="s">
        <v>225</v>
      </c>
      <c r="J424" s="434"/>
      <c r="K424" s="434"/>
      <c r="L424" s="434" t="s">
        <v>156</v>
      </c>
      <c r="M424" s="434" t="s">
        <v>168</v>
      </c>
      <c r="N424" s="433"/>
      <c r="O424" s="433" t="s">
        <v>158</v>
      </c>
      <c r="P424" s="430" t="s">
        <v>152</v>
      </c>
      <c r="Q424" s="431"/>
      <c r="R424" s="431"/>
      <c r="S424" s="432"/>
      <c r="T424" s="433" t="s">
        <v>156</v>
      </c>
      <c r="U424" s="430" t="s">
        <v>152</v>
      </c>
      <c r="V424" s="431"/>
      <c r="W424" s="431"/>
      <c r="X424" s="432"/>
      <c r="Y424" s="433" t="s">
        <v>156</v>
      </c>
      <c r="Z424" s="430" t="s">
        <v>152</v>
      </c>
      <c r="AA424" s="431"/>
      <c r="AB424" s="431"/>
      <c r="AC424" s="432"/>
      <c r="AD424" s="433" t="s">
        <v>156</v>
      </c>
      <c r="AE424" s="430" t="s">
        <v>152</v>
      </c>
      <c r="AF424" s="431"/>
      <c r="AG424" s="431"/>
      <c r="AH424" s="432"/>
      <c r="AI424" s="433" t="s">
        <v>156</v>
      </c>
      <c r="AJ424" s="430" t="s">
        <v>152</v>
      </c>
      <c r="AK424" s="431"/>
      <c r="AL424" s="431"/>
      <c r="AM424" s="432"/>
      <c r="AN424" s="433" t="s">
        <v>156</v>
      </c>
      <c r="AO424" s="430" t="s">
        <v>152</v>
      </c>
      <c r="AP424" s="431"/>
      <c r="AQ424" s="431"/>
      <c r="AR424" s="432"/>
      <c r="AS424" s="433" t="s">
        <v>156</v>
      </c>
      <c r="AT424" s="430" t="s">
        <v>152</v>
      </c>
      <c r="AU424" s="431"/>
      <c r="AV424" s="431"/>
      <c r="AW424" s="432"/>
      <c r="AX424" s="433" t="s">
        <v>156</v>
      </c>
    </row>
    <row r="425" spans="2:50">
      <c r="B425" s="433"/>
      <c r="C425" s="433"/>
      <c r="D425" s="433"/>
      <c r="E425" s="433" t="s">
        <v>148</v>
      </c>
      <c r="F425" s="433"/>
      <c r="G425" s="433"/>
      <c r="H425" s="441"/>
      <c r="I425" s="434" t="s">
        <v>148</v>
      </c>
      <c r="J425" s="434"/>
      <c r="K425" s="434"/>
      <c r="L425" s="434"/>
      <c r="M425" s="434"/>
      <c r="N425" s="433"/>
      <c r="O425" s="433"/>
      <c r="P425" s="430" t="s">
        <v>153</v>
      </c>
      <c r="Q425" s="431"/>
      <c r="R425" s="431"/>
      <c r="S425" s="432"/>
      <c r="T425" s="433"/>
      <c r="U425" s="430" t="s">
        <v>153</v>
      </c>
      <c r="V425" s="431"/>
      <c r="W425" s="431"/>
      <c r="X425" s="432"/>
      <c r="Y425" s="433"/>
      <c r="Z425" s="430" t="s">
        <v>153</v>
      </c>
      <c r="AA425" s="431"/>
      <c r="AB425" s="431"/>
      <c r="AC425" s="432"/>
      <c r="AD425" s="433"/>
      <c r="AE425" s="430" t="s">
        <v>153</v>
      </c>
      <c r="AF425" s="431"/>
      <c r="AG425" s="431"/>
      <c r="AH425" s="432"/>
      <c r="AI425" s="433"/>
      <c r="AJ425" s="430" t="s">
        <v>153</v>
      </c>
      <c r="AK425" s="431"/>
      <c r="AL425" s="431"/>
      <c r="AM425" s="432"/>
      <c r="AN425" s="433"/>
      <c r="AO425" s="430" t="s">
        <v>153</v>
      </c>
      <c r="AP425" s="431"/>
      <c r="AQ425" s="431"/>
      <c r="AR425" s="432"/>
      <c r="AS425" s="433"/>
      <c r="AT425" s="430" t="s">
        <v>153</v>
      </c>
      <c r="AU425" s="431"/>
      <c r="AV425" s="431"/>
      <c r="AW425" s="432"/>
      <c r="AX425" s="433"/>
    </row>
    <row r="426" spans="2:50">
      <c r="B426" s="433"/>
      <c r="C426" s="433"/>
      <c r="D426" s="433"/>
      <c r="E426" s="94" t="s">
        <v>150</v>
      </c>
      <c r="F426" s="94" t="s">
        <v>151</v>
      </c>
      <c r="G426" s="94" t="s">
        <v>154</v>
      </c>
      <c r="H426" s="442"/>
      <c r="I426" s="153" t="s">
        <v>150</v>
      </c>
      <c r="J426" s="153" t="s">
        <v>151</v>
      </c>
      <c r="K426" s="153" t="s">
        <v>154</v>
      </c>
      <c r="L426" s="434"/>
      <c r="M426" s="434"/>
      <c r="N426" s="433"/>
      <c r="O426" s="433"/>
      <c r="P426" s="94" t="s">
        <v>150</v>
      </c>
      <c r="Q426" s="94" t="s">
        <v>151</v>
      </c>
      <c r="R426" s="94" t="s">
        <v>154</v>
      </c>
      <c r="S426" s="94" t="s">
        <v>168</v>
      </c>
      <c r="T426" s="433"/>
      <c r="U426" s="94" t="s">
        <v>150</v>
      </c>
      <c r="V426" s="94" t="s">
        <v>151</v>
      </c>
      <c r="W426" s="94" t="s">
        <v>154</v>
      </c>
      <c r="X426" s="94" t="s">
        <v>168</v>
      </c>
      <c r="Y426" s="433"/>
      <c r="Z426" s="94" t="s">
        <v>150</v>
      </c>
      <c r="AA426" s="94" t="s">
        <v>151</v>
      </c>
      <c r="AB426" s="94" t="s">
        <v>154</v>
      </c>
      <c r="AC426" s="94" t="s">
        <v>168</v>
      </c>
      <c r="AD426" s="433"/>
      <c r="AE426" s="94" t="s">
        <v>150</v>
      </c>
      <c r="AF426" s="94" t="s">
        <v>151</v>
      </c>
      <c r="AG426" s="94" t="s">
        <v>154</v>
      </c>
      <c r="AH426" s="94" t="s">
        <v>168</v>
      </c>
      <c r="AI426" s="433"/>
      <c r="AJ426" s="94" t="s">
        <v>150</v>
      </c>
      <c r="AK426" s="94" t="s">
        <v>151</v>
      </c>
      <c r="AL426" s="94" t="s">
        <v>154</v>
      </c>
      <c r="AM426" s="94" t="s">
        <v>168</v>
      </c>
      <c r="AN426" s="433"/>
      <c r="AO426" s="94" t="s">
        <v>150</v>
      </c>
      <c r="AP426" s="94" t="s">
        <v>151</v>
      </c>
      <c r="AQ426" s="94" t="s">
        <v>154</v>
      </c>
      <c r="AR426" s="94" t="s">
        <v>168</v>
      </c>
      <c r="AS426" s="433"/>
      <c r="AT426" s="94" t="s">
        <v>150</v>
      </c>
      <c r="AU426" s="94" t="s">
        <v>151</v>
      </c>
      <c r="AV426" s="94" t="s">
        <v>154</v>
      </c>
      <c r="AW426" s="94" t="s">
        <v>168</v>
      </c>
      <c r="AX426" s="433"/>
    </row>
    <row r="427" spans="2:50">
      <c r="B427" s="435" t="s">
        <v>236</v>
      </c>
      <c r="C427" s="95">
        <f>C407</f>
        <v>1</v>
      </c>
      <c r="D427" s="95"/>
      <c r="E427" s="95"/>
      <c r="F427" s="95"/>
      <c r="G427" s="178" t="e">
        <f t="shared" ref="G427:G432" si="453">F427/E427</f>
        <v>#DIV/0!</v>
      </c>
      <c r="H427" s="457" t="e">
        <f>AVERAGE(G427:G441)</f>
        <v>#DIV/0!</v>
      </c>
      <c r="I427" s="154" t="str">
        <f t="shared" ref="I427:I429" si="454">IFERROR(AVERAGE(P427,U427,Z427,AE427,AJ427,AO427,AT427),"")</f>
        <v/>
      </c>
      <c r="J427" s="154" t="str">
        <f t="shared" ref="J427:J429" si="455">IFERROR(AVERAGE(Q427,V427,AA427,AF427,AK427,AP427,AU427),"")</f>
        <v/>
      </c>
      <c r="K427" s="155" t="str">
        <f t="shared" ref="K427:K429" si="456">IFERROR(AVERAGE(R427,W427,AB427,AG427,AL427,AQ427,AV427),"")</f>
        <v/>
      </c>
      <c r="L427" s="449" t="str">
        <f>IFERROR(AVERAGE(K427:K441),"-")</f>
        <v>-</v>
      </c>
      <c r="M427" s="154" t="str">
        <f>IFERROR(RANK(K427, K$427:K$441),"")</f>
        <v/>
      </c>
      <c r="N427" s="433"/>
      <c r="O427" s="433"/>
      <c r="P427" s="95"/>
      <c r="Q427" s="178"/>
      <c r="R427" s="178" t="str">
        <f>IFERROR(Q427/P427,"")</f>
        <v/>
      </c>
      <c r="S427" s="95" t="str">
        <f>IFERROR(RANK(R427, R$427:R$441),"")</f>
        <v/>
      </c>
      <c r="T427" s="436" t="e">
        <f>AVERAGE(R427:R441)</f>
        <v>#DIV/0!</v>
      </c>
      <c r="U427" s="95"/>
      <c r="V427" s="178"/>
      <c r="W427" s="178" t="str">
        <f>IFERROR(V427/U427,"")</f>
        <v/>
      </c>
      <c r="X427" s="95" t="str">
        <f>IFERROR(RANK(W427, W$427:W$441),"")</f>
        <v/>
      </c>
      <c r="Y427" s="436" t="e">
        <f>AVERAGE(W427:W441)</f>
        <v>#DIV/0!</v>
      </c>
      <c r="Z427" s="95"/>
      <c r="AA427" s="178"/>
      <c r="AB427" s="178" t="str">
        <f>IFERROR(AA427/Z427,"")</f>
        <v/>
      </c>
      <c r="AC427" s="95" t="str">
        <f>IFERROR(RANK(AB427, AB$427:AB$441),"")</f>
        <v/>
      </c>
      <c r="AD427" s="436" t="e">
        <f>AVERAGE(AB427:AB441)</f>
        <v>#DIV/0!</v>
      </c>
      <c r="AE427" s="95"/>
      <c r="AF427" s="178"/>
      <c r="AG427" s="178" t="str">
        <f>IFERROR(AF427/AE427,"")</f>
        <v/>
      </c>
      <c r="AH427" s="95" t="str">
        <f>IFERROR(RANK(AG427, AG$427:AG$441),"")</f>
        <v/>
      </c>
      <c r="AI427" s="436" t="e">
        <f>AVERAGE(AG427:AG441)</f>
        <v>#DIV/0!</v>
      </c>
      <c r="AJ427" s="95"/>
      <c r="AK427" s="178"/>
      <c r="AL427" s="178" t="str">
        <f>IFERROR(AK427/AJ427,"")</f>
        <v/>
      </c>
      <c r="AM427" s="95" t="str">
        <f>IFERROR(RANK(AL427, AL$427:AL$441),"")</f>
        <v/>
      </c>
      <c r="AN427" s="436" t="e">
        <f>AVERAGE(AL427:AL441)</f>
        <v>#DIV/0!</v>
      </c>
      <c r="AO427" s="95"/>
      <c r="AP427" s="178"/>
      <c r="AQ427" s="178" t="str">
        <f>IFERROR(AP427/AO427,"")</f>
        <v/>
      </c>
      <c r="AR427" s="95" t="str">
        <f>IFERROR(RANK(AQ427, AQ$427:AQ$441),"")</f>
        <v/>
      </c>
      <c r="AS427" s="436" t="e">
        <f>AVERAGE(AQ427:AQ441)</f>
        <v>#DIV/0!</v>
      </c>
      <c r="AT427" s="95"/>
      <c r="AU427" s="178"/>
      <c r="AV427" s="178" t="str">
        <f>IFERROR(AU427/AT427,"")</f>
        <v/>
      </c>
      <c r="AW427" s="95" t="str">
        <f>IFERROR(RANK(AV427, AV$427:AV$441),"")</f>
        <v/>
      </c>
      <c r="AX427" s="436" t="e">
        <f>AVERAGE(AV427:AV441)</f>
        <v>#DIV/0!</v>
      </c>
    </row>
    <row r="428" spans="2:50">
      <c r="B428" s="435"/>
      <c r="C428" s="95">
        <f t="shared" ref="C428:C441" si="457">C408</f>
        <v>2</v>
      </c>
      <c r="D428" s="95"/>
      <c r="E428" s="95"/>
      <c r="F428" s="95"/>
      <c r="G428" s="178" t="e">
        <f t="shared" si="453"/>
        <v>#DIV/0!</v>
      </c>
      <c r="H428" s="458"/>
      <c r="I428" s="154" t="str">
        <f t="shared" si="454"/>
        <v/>
      </c>
      <c r="J428" s="154" t="str">
        <f t="shared" si="455"/>
        <v/>
      </c>
      <c r="K428" s="155" t="str">
        <f t="shared" si="456"/>
        <v/>
      </c>
      <c r="L428" s="449"/>
      <c r="M428" s="154" t="str">
        <f t="shared" ref="M428:M441" si="458">IFERROR(RANK(K428, K$427:K$441),"")</f>
        <v/>
      </c>
      <c r="N428" s="433"/>
      <c r="O428" s="433"/>
      <c r="P428" s="95"/>
      <c r="Q428" s="178"/>
      <c r="R428" s="178" t="str">
        <f t="shared" ref="R428:R441" si="459">IFERROR(Q428/P428,"")</f>
        <v/>
      </c>
      <c r="S428" s="95" t="str">
        <f t="shared" ref="S428:S441" si="460">IFERROR(RANK(R428, R$427:R$441),"")</f>
        <v/>
      </c>
      <c r="T428" s="436"/>
      <c r="U428" s="95"/>
      <c r="V428" s="178"/>
      <c r="W428" s="178" t="str">
        <f t="shared" ref="W428:W441" si="461">IFERROR(V428/U428,"")</f>
        <v/>
      </c>
      <c r="X428" s="95" t="str">
        <f t="shared" ref="X428:X441" si="462">IFERROR(RANK(W428, W$427:W$441),"")</f>
        <v/>
      </c>
      <c r="Y428" s="436"/>
      <c r="Z428" s="95"/>
      <c r="AA428" s="178"/>
      <c r="AB428" s="178" t="str">
        <f t="shared" ref="AB428:AB441" si="463">IFERROR(AA428/Z428,"")</f>
        <v/>
      </c>
      <c r="AC428" s="95" t="str">
        <f t="shared" ref="AC428:AC441" si="464">IFERROR(RANK(AB428, AB$427:AB$441),"")</f>
        <v/>
      </c>
      <c r="AD428" s="436"/>
      <c r="AE428" s="95"/>
      <c r="AF428" s="178"/>
      <c r="AG428" s="178" t="str">
        <f t="shared" ref="AG428:AG441" si="465">IFERROR(AF428/AE428,"")</f>
        <v/>
      </c>
      <c r="AH428" s="95" t="str">
        <f t="shared" ref="AH428:AH441" si="466">IFERROR(RANK(AG428, AG$427:AG$441),"")</f>
        <v/>
      </c>
      <c r="AI428" s="436"/>
      <c r="AJ428" s="95"/>
      <c r="AK428" s="178"/>
      <c r="AL428" s="178" t="str">
        <f t="shared" ref="AL428:AL441" si="467">IFERROR(AK428/AJ428,"")</f>
        <v/>
      </c>
      <c r="AM428" s="95" t="str">
        <f t="shared" ref="AM428:AM441" si="468">IFERROR(RANK(AL428, AL$427:AL$441),"")</f>
        <v/>
      </c>
      <c r="AN428" s="436"/>
      <c r="AO428" s="95"/>
      <c r="AP428" s="178"/>
      <c r="AQ428" s="178" t="str">
        <f t="shared" ref="AQ428:AQ441" si="469">IFERROR(AP428/AO428,"")</f>
        <v/>
      </c>
      <c r="AR428" s="95" t="str">
        <f t="shared" ref="AR428:AR441" si="470">IFERROR(RANK(AQ428, AQ$427:AQ$441),"")</f>
        <v/>
      </c>
      <c r="AS428" s="436"/>
      <c r="AT428" s="95"/>
      <c r="AU428" s="178"/>
      <c r="AV428" s="178" t="str">
        <f t="shared" ref="AV428:AV441" si="471">IFERROR(AU428/AT428,"")</f>
        <v/>
      </c>
      <c r="AW428" s="95" t="str">
        <f t="shared" ref="AW428:AW441" si="472">IFERROR(RANK(AV428, AV$427:AV$441),"")</f>
        <v/>
      </c>
      <c r="AX428" s="436"/>
    </row>
    <row r="429" spans="2:50">
      <c r="B429" s="435"/>
      <c r="C429" s="95">
        <f t="shared" si="457"/>
        <v>3</v>
      </c>
      <c r="D429" s="95"/>
      <c r="E429" s="95"/>
      <c r="F429" s="95"/>
      <c r="G429" s="178" t="e">
        <f t="shared" si="453"/>
        <v>#DIV/0!</v>
      </c>
      <c r="H429" s="458"/>
      <c r="I429" s="154" t="str">
        <f t="shared" si="454"/>
        <v/>
      </c>
      <c r="J429" s="154" t="str">
        <f t="shared" si="455"/>
        <v/>
      </c>
      <c r="K429" s="155" t="str">
        <f t="shared" si="456"/>
        <v/>
      </c>
      <c r="L429" s="449"/>
      <c r="M429" s="154" t="str">
        <f t="shared" si="458"/>
        <v/>
      </c>
      <c r="N429" s="433"/>
      <c r="O429" s="433"/>
      <c r="P429" s="95"/>
      <c r="Q429" s="178"/>
      <c r="R429" s="178" t="str">
        <f t="shared" si="459"/>
        <v/>
      </c>
      <c r="S429" s="95" t="str">
        <f t="shared" si="460"/>
        <v/>
      </c>
      <c r="T429" s="436"/>
      <c r="U429" s="95"/>
      <c r="V429" s="178"/>
      <c r="W429" s="178" t="str">
        <f t="shared" si="461"/>
        <v/>
      </c>
      <c r="X429" s="95" t="str">
        <f t="shared" si="462"/>
        <v/>
      </c>
      <c r="Y429" s="436"/>
      <c r="Z429" s="95"/>
      <c r="AA429" s="178"/>
      <c r="AB429" s="178" t="str">
        <f t="shared" si="463"/>
        <v/>
      </c>
      <c r="AC429" s="95" t="str">
        <f t="shared" si="464"/>
        <v/>
      </c>
      <c r="AD429" s="436"/>
      <c r="AE429" s="95"/>
      <c r="AF429" s="178"/>
      <c r="AG429" s="178" t="str">
        <f t="shared" si="465"/>
        <v/>
      </c>
      <c r="AH429" s="95" t="str">
        <f t="shared" si="466"/>
        <v/>
      </c>
      <c r="AI429" s="436"/>
      <c r="AJ429" s="95"/>
      <c r="AK429" s="178"/>
      <c r="AL429" s="178" t="str">
        <f t="shared" si="467"/>
        <v/>
      </c>
      <c r="AM429" s="95" t="str">
        <f t="shared" si="468"/>
        <v/>
      </c>
      <c r="AN429" s="436"/>
      <c r="AO429" s="95"/>
      <c r="AP429" s="178"/>
      <c r="AQ429" s="178" t="str">
        <f t="shared" si="469"/>
        <v/>
      </c>
      <c r="AR429" s="95" t="str">
        <f t="shared" si="470"/>
        <v/>
      </c>
      <c r="AS429" s="436"/>
      <c r="AT429" s="95"/>
      <c r="AU429" s="178"/>
      <c r="AV429" s="178" t="str">
        <f t="shared" si="471"/>
        <v/>
      </c>
      <c r="AW429" s="95" t="str">
        <f t="shared" si="472"/>
        <v/>
      </c>
      <c r="AX429" s="436"/>
    </row>
    <row r="430" spans="2:50">
      <c r="B430" s="435"/>
      <c r="C430" s="95">
        <f t="shared" si="457"/>
        <v>4</v>
      </c>
      <c r="D430" s="95"/>
      <c r="E430" s="95"/>
      <c r="F430" s="95"/>
      <c r="G430" s="178" t="e">
        <f t="shared" si="453"/>
        <v>#DIV/0!</v>
      </c>
      <c r="H430" s="458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9"/>
      <c r="M430" s="154" t="str">
        <f t="shared" si="458"/>
        <v/>
      </c>
      <c r="N430" s="433"/>
      <c r="O430" s="433"/>
      <c r="P430" s="95"/>
      <c r="Q430" s="178"/>
      <c r="R430" s="178" t="str">
        <f t="shared" si="459"/>
        <v/>
      </c>
      <c r="S430" s="95" t="str">
        <f t="shared" si="460"/>
        <v/>
      </c>
      <c r="T430" s="436"/>
      <c r="U430" s="95"/>
      <c r="V430" s="178"/>
      <c r="W430" s="178" t="str">
        <f t="shared" si="461"/>
        <v/>
      </c>
      <c r="X430" s="95" t="str">
        <f t="shared" si="462"/>
        <v/>
      </c>
      <c r="Y430" s="436"/>
      <c r="Z430" s="95"/>
      <c r="AA430" s="178"/>
      <c r="AB430" s="178" t="str">
        <f t="shared" si="463"/>
        <v/>
      </c>
      <c r="AC430" s="95" t="str">
        <f t="shared" si="464"/>
        <v/>
      </c>
      <c r="AD430" s="436"/>
      <c r="AE430" s="95"/>
      <c r="AF430" s="178"/>
      <c r="AG430" s="178" t="str">
        <f t="shared" si="465"/>
        <v/>
      </c>
      <c r="AH430" s="95" t="str">
        <f t="shared" si="466"/>
        <v/>
      </c>
      <c r="AI430" s="436"/>
      <c r="AJ430" s="95"/>
      <c r="AK430" s="178"/>
      <c r="AL430" s="178" t="str">
        <f t="shared" si="467"/>
        <v/>
      </c>
      <c r="AM430" s="95" t="str">
        <f t="shared" si="468"/>
        <v/>
      </c>
      <c r="AN430" s="436"/>
      <c r="AO430" s="95"/>
      <c r="AP430" s="178"/>
      <c r="AQ430" s="178" t="str">
        <f t="shared" si="469"/>
        <v/>
      </c>
      <c r="AR430" s="95" t="str">
        <f t="shared" si="470"/>
        <v/>
      </c>
      <c r="AS430" s="436"/>
      <c r="AT430" s="95"/>
      <c r="AU430" s="178"/>
      <c r="AV430" s="178" t="str">
        <f t="shared" si="471"/>
        <v/>
      </c>
      <c r="AW430" s="95" t="str">
        <f t="shared" si="472"/>
        <v/>
      </c>
      <c r="AX430" s="436"/>
    </row>
    <row r="431" spans="2:50">
      <c r="B431" s="435"/>
      <c r="C431" s="95">
        <f t="shared" si="457"/>
        <v>5</v>
      </c>
      <c r="D431" s="95"/>
      <c r="E431" s="95"/>
      <c r="F431" s="95"/>
      <c r="G431" s="178" t="e">
        <f t="shared" si="453"/>
        <v>#DIV/0!</v>
      </c>
      <c r="H431" s="458"/>
      <c r="I431" s="154" t="str">
        <f t="shared" ref="I431:I441" si="473">IFERROR(AVERAGE(P431,U431,Z431,AE431,AJ431,AO431,AT431),"")</f>
        <v/>
      </c>
      <c r="J431" s="154" t="str">
        <f t="shared" ref="J431:J441" si="474">IFERROR(AVERAGE(Q431,V431,AA431,AF431,AK431,AP431,AU431),"")</f>
        <v/>
      </c>
      <c r="K431" s="155" t="str">
        <f t="shared" ref="K431:K441" si="475">IFERROR(AVERAGE(R431,W431,AB431,AG431,AL431,AQ431,AV431),"")</f>
        <v/>
      </c>
      <c r="L431" s="449"/>
      <c r="M431" s="154" t="str">
        <f t="shared" si="458"/>
        <v/>
      </c>
      <c r="N431" s="433"/>
      <c r="O431" s="433"/>
      <c r="P431" s="95"/>
      <c r="Q431" s="178"/>
      <c r="R431" s="178" t="str">
        <f t="shared" si="459"/>
        <v/>
      </c>
      <c r="S431" s="95" t="str">
        <f t="shared" si="460"/>
        <v/>
      </c>
      <c r="T431" s="436"/>
      <c r="U431" s="95"/>
      <c r="V431" s="178"/>
      <c r="W431" s="178" t="str">
        <f t="shared" si="461"/>
        <v/>
      </c>
      <c r="X431" s="95" t="str">
        <f t="shared" si="462"/>
        <v/>
      </c>
      <c r="Y431" s="436"/>
      <c r="Z431" s="95"/>
      <c r="AA431" s="178"/>
      <c r="AB431" s="178" t="str">
        <f t="shared" si="463"/>
        <v/>
      </c>
      <c r="AC431" s="95" t="str">
        <f t="shared" si="464"/>
        <v/>
      </c>
      <c r="AD431" s="436"/>
      <c r="AE431" s="95"/>
      <c r="AF431" s="178"/>
      <c r="AG431" s="178" t="str">
        <f t="shared" si="465"/>
        <v/>
      </c>
      <c r="AH431" s="95" t="str">
        <f t="shared" si="466"/>
        <v/>
      </c>
      <c r="AI431" s="436"/>
      <c r="AJ431" s="95"/>
      <c r="AK431" s="178"/>
      <c r="AL431" s="178" t="str">
        <f t="shared" si="467"/>
        <v/>
      </c>
      <c r="AM431" s="95" t="str">
        <f t="shared" si="468"/>
        <v/>
      </c>
      <c r="AN431" s="436"/>
      <c r="AO431" s="95"/>
      <c r="AP431" s="178"/>
      <c r="AQ431" s="178" t="str">
        <f t="shared" si="469"/>
        <v/>
      </c>
      <c r="AR431" s="95" t="str">
        <f t="shared" si="470"/>
        <v/>
      </c>
      <c r="AS431" s="436"/>
      <c r="AT431" s="95"/>
      <c r="AU431" s="178"/>
      <c r="AV431" s="178" t="str">
        <f t="shared" si="471"/>
        <v/>
      </c>
      <c r="AW431" s="95" t="str">
        <f t="shared" si="472"/>
        <v/>
      </c>
      <c r="AX431" s="436"/>
    </row>
    <row r="432" spans="2:50">
      <c r="B432" s="435"/>
      <c r="C432" s="95">
        <f t="shared" si="457"/>
        <v>6</v>
      </c>
      <c r="D432" s="95"/>
      <c r="E432" s="95"/>
      <c r="F432" s="95"/>
      <c r="G432" s="178" t="e">
        <f t="shared" si="453"/>
        <v>#DIV/0!</v>
      </c>
      <c r="H432" s="458"/>
      <c r="I432" s="154" t="str">
        <f t="shared" si="473"/>
        <v/>
      </c>
      <c r="J432" s="154" t="str">
        <f t="shared" si="474"/>
        <v/>
      </c>
      <c r="K432" s="155" t="str">
        <f t="shared" si="475"/>
        <v/>
      </c>
      <c r="L432" s="449"/>
      <c r="M432" s="154" t="str">
        <f t="shared" si="458"/>
        <v/>
      </c>
      <c r="N432" s="433"/>
      <c r="O432" s="433"/>
      <c r="P432" s="95"/>
      <c r="Q432" s="178"/>
      <c r="R432" s="178" t="str">
        <f t="shared" si="459"/>
        <v/>
      </c>
      <c r="S432" s="95" t="str">
        <f t="shared" si="460"/>
        <v/>
      </c>
      <c r="T432" s="436"/>
      <c r="U432" s="95"/>
      <c r="V432" s="178"/>
      <c r="W432" s="178" t="str">
        <f t="shared" si="461"/>
        <v/>
      </c>
      <c r="X432" s="95" t="str">
        <f t="shared" si="462"/>
        <v/>
      </c>
      <c r="Y432" s="436"/>
      <c r="Z432" s="95"/>
      <c r="AA432" s="178"/>
      <c r="AB432" s="178" t="str">
        <f t="shared" si="463"/>
        <v/>
      </c>
      <c r="AC432" s="95" t="str">
        <f t="shared" si="464"/>
        <v/>
      </c>
      <c r="AD432" s="436"/>
      <c r="AE432" s="95"/>
      <c r="AF432" s="178"/>
      <c r="AG432" s="178" t="str">
        <f t="shared" si="465"/>
        <v/>
      </c>
      <c r="AH432" s="95" t="str">
        <f t="shared" si="466"/>
        <v/>
      </c>
      <c r="AI432" s="436"/>
      <c r="AJ432" s="95"/>
      <c r="AK432" s="178"/>
      <c r="AL432" s="178" t="str">
        <f t="shared" si="467"/>
        <v/>
      </c>
      <c r="AM432" s="95" t="str">
        <f t="shared" si="468"/>
        <v/>
      </c>
      <c r="AN432" s="436"/>
      <c r="AO432" s="95"/>
      <c r="AP432" s="178"/>
      <c r="AQ432" s="178" t="str">
        <f t="shared" si="469"/>
        <v/>
      </c>
      <c r="AR432" s="95" t="str">
        <f t="shared" si="470"/>
        <v/>
      </c>
      <c r="AS432" s="436"/>
      <c r="AT432" s="95"/>
      <c r="AU432" s="178"/>
      <c r="AV432" s="178" t="str">
        <f t="shared" si="471"/>
        <v/>
      </c>
      <c r="AW432" s="95" t="str">
        <f t="shared" si="472"/>
        <v/>
      </c>
      <c r="AX432" s="436"/>
    </row>
    <row r="433" spans="2:50">
      <c r="B433" s="435"/>
      <c r="C433" s="95">
        <f t="shared" si="457"/>
        <v>7</v>
      </c>
      <c r="D433" s="95"/>
      <c r="E433" s="95"/>
      <c r="F433" s="95"/>
      <c r="G433" s="95"/>
      <c r="H433" s="458"/>
      <c r="I433" s="154" t="str">
        <f t="shared" si="473"/>
        <v/>
      </c>
      <c r="J433" s="154" t="str">
        <f t="shared" si="474"/>
        <v/>
      </c>
      <c r="K433" s="155" t="str">
        <f t="shared" si="475"/>
        <v/>
      </c>
      <c r="L433" s="449"/>
      <c r="M433" s="154" t="str">
        <f t="shared" si="458"/>
        <v/>
      </c>
      <c r="N433" s="433"/>
      <c r="O433" s="433"/>
      <c r="P433" s="95"/>
      <c r="Q433" s="178"/>
      <c r="R433" s="178" t="str">
        <f t="shared" si="459"/>
        <v/>
      </c>
      <c r="S433" s="95" t="str">
        <f t="shared" si="460"/>
        <v/>
      </c>
      <c r="T433" s="436"/>
      <c r="U433" s="95"/>
      <c r="V433" s="178"/>
      <c r="W433" s="178" t="str">
        <f t="shared" si="461"/>
        <v/>
      </c>
      <c r="X433" s="95" t="str">
        <f t="shared" si="462"/>
        <v/>
      </c>
      <c r="Y433" s="436"/>
      <c r="Z433" s="95"/>
      <c r="AA433" s="178"/>
      <c r="AB433" s="178" t="str">
        <f t="shared" si="463"/>
        <v/>
      </c>
      <c r="AC433" s="95" t="str">
        <f t="shared" si="464"/>
        <v/>
      </c>
      <c r="AD433" s="436"/>
      <c r="AE433" s="95"/>
      <c r="AF433" s="178"/>
      <c r="AG433" s="178" t="str">
        <f t="shared" si="465"/>
        <v/>
      </c>
      <c r="AH433" s="95" t="str">
        <f t="shared" si="466"/>
        <v/>
      </c>
      <c r="AI433" s="436"/>
      <c r="AJ433" s="95"/>
      <c r="AK433" s="178"/>
      <c r="AL433" s="178" t="str">
        <f t="shared" si="467"/>
        <v/>
      </c>
      <c r="AM433" s="95" t="str">
        <f t="shared" si="468"/>
        <v/>
      </c>
      <c r="AN433" s="436"/>
      <c r="AO433" s="95"/>
      <c r="AP433" s="178"/>
      <c r="AQ433" s="178" t="str">
        <f t="shared" si="469"/>
        <v/>
      </c>
      <c r="AR433" s="95" t="str">
        <f t="shared" si="470"/>
        <v/>
      </c>
      <c r="AS433" s="436"/>
      <c r="AT433" s="95"/>
      <c r="AU433" s="178"/>
      <c r="AV433" s="178" t="str">
        <f t="shared" si="471"/>
        <v/>
      </c>
      <c r="AW433" s="95" t="str">
        <f t="shared" si="472"/>
        <v/>
      </c>
      <c r="AX433" s="436"/>
    </row>
    <row r="434" spans="2:50">
      <c r="B434" s="435"/>
      <c r="C434" s="95">
        <f t="shared" si="457"/>
        <v>8</v>
      </c>
      <c r="D434" s="95"/>
      <c r="E434" s="95"/>
      <c r="F434" s="95"/>
      <c r="G434" s="95"/>
      <c r="H434" s="458"/>
      <c r="I434" s="154" t="str">
        <f t="shared" si="473"/>
        <v/>
      </c>
      <c r="J434" s="154" t="str">
        <f t="shared" si="474"/>
        <v/>
      </c>
      <c r="K434" s="155" t="str">
        <f t="shared" si="475"/>
        <v/>
      </c>
      <c r="L434" s="449"/>
      <c r="M434" s="154" t="str">
        <f t="shared" si="458"/>
        <v/>
      </c>
      <c r="N434" s="433"/>
      <c r="O434" s="433"/>
      <c r="P434" s="95"/>
      <c r="Q434" s="178"/>
      <c r="R434" s="178" t="str">
        <f t="shared" si="459"/>
        <v/>
      </c>
      <c r="S434" s="95" t="str">
        <f t="shared" si="460"/>
        <v/>
      </c>
      <c r="T434" s="436"/>
      <c r="U434" s="95"/>
      <c r="V434" s="178"/>
      <c r="W434" s="178" t="str">
        <f t="shared" si="461"/>
        <v/>
      </c>
      <c r="X434" s="95" t="str">
        <f t="shared" si="462"/>
        <v/>
      </c>
      <c r="Y434" s="436"/>
      <c r="Z434" s="95"/>
      <c r="AA434" s="178"/>
      <c r="AB434" s="178" t="str">
        <f t="shared" si="463"/>
        <v/>
      </c>
      <c r="AC434" s="95" t="str">
        <f t="shared" si="464"/>
        <v/>
      </c>
      <c r="AD434" s="436"/>
      <c r="AE434" s="95"/>
      <c r="AF434" s="178"/>
      <c r="AG434" s="178" t="str">
        <f t="shared" si="465"/>
        <v/>
      </c>
      <c r="AH434" s="95" t="str">
        <f t="shared" si="466"/>
        <v/>
      </c>
      <c r="AI434" s="436"/>
      <c r="AJ434" s="95"/>
      <c r="AK434" s="178"/>
      <c r="AL434" s="178" t="str">
        <f t="shared" si="467"/>
        <v/>
      </c>
      <c r="AM434" s="95" t="str">
        <f t="shared" si="468"/>
        <v/>
      </c>
      <c r="AN434" s="436"/>
      <c r="AO434" s="95"/>
      <c r="AP434" s="178"/>
      <c r="AQ434" s="178" t="str">
        <f t="shared" si="469"/>
        <v/>
      </c>
      <c r="AR434" s="95" t="str">
        <f t="shared" si="470"/>
        <v/>
      </c>
      <c r="AS434" s="436"/>
      <c r="AT434" s="95"/>
      <c r="AU434" s="178"/>
      <c r="AV434" s="178" t="str">
        <f t="shared" si="471"/>
        <v/>
      </c>
      <c r="AW434" s="95" t="str">
        <f t="shared" si="472"/>
        <v/>
      </c>
      <c r="AX434" s="436"/>
    </row>
    <row r="435" spans="2:50">
      <c r="B435" s="435"/>
      <c r="C435" s="95">
        <f t="shared" si="457"/>
        <v>9</v>
      </c>
      <c r="D435" s="95"/>
      <c r="E435" s="95"/>
      <c r="F435" s="95"/>
      <c r="G435" s="95"/>
      <c r="H435" s="458"/>
      <c r="I435" s="154" t="str">
        <f t="shared" si="473"/>
        <v/>
      </c>
      <c r="J435" s="154" t="str">
        <f t="shared" si="474"/>
        <v/>
      </c>
      <c r="K435" s="155" t="str">
        <f t="shared" si="475"/>
        <v/>
      </c>
      <c r="L435" s="449"/>
      <c r="M435" s="154" t="str">
        <f t="shared" si="458"/>
        <v/>
      </c>
      <c r="N435" s="433"/>
      <c r="O435" s="433"/>
      <c r="P435" s="95"/>
      <c r="Q435" s="178"/>
      <c r="R435" s="178" t="str">
        <f t="shared" si="459"/>
        <v/>
      </c>
      <c r="S435" s="95" t="str">
        <f t="shared" si="460"/>
        <v/>
      </c>
      <c r="T435" s="436"/>
      <c r="U435" s="95"/>
      <c r="V435" s="178"/>
      <c r="W435" s="178" t="str">
        <f t="shared" si="461"/>
        <v/>
      </c>
      <c r="X435" s="95" t="str">
        <f t="shared" si="462"/>
        <v/>
      </c>
      <c r="Y435" s="436"/>
      <c r="Z435" s="95"/>
      <c r="AA435" s="178"/>
      <c r="AB435" s="178" t="str">
        <f t="shared" si="463"/>
        <v/>
      </c>
      <c r="AC435" s="95" t="str">
        <f t="shared" si="464"/>
        <v/>
      </c>
      <c r="AD435" s="436"/>
      <c r="AE435" s="95"/>
      <c r="AF435" s="178"/>
      <c r="AG435" s="178" t="str">
        <f t="shared" si="465"/>
        <v/>
      </c>
      <c r="AH435" s="95" t="str">
        <f t="shared" si="466"/>
        <v/>
      </c>
      <c r="AI435" s="436"/>
      <c r="AJ435" s="95"/>
      <c r="AK435" s="178"/>
      <c r="AL435" s="178" t="str">
        <f t="shared" si="467"/>
        <v/>
      </c>
      <c r="AM435" s="95" t="str">
        <f t="shared" si="468"/>
        <v/>
      </c>
      <c r="AN435" s="436"/>
      <c r="AO435" s="95"/>
      <c r="AP435" s="178"/>
      <c r="AQ435" s="178" t="str">
        <f t="shared" si="469"/>
        <v/>
      </c>
      <c r="AR435" s="95" t="str">
        <f t="shared" si="470"/>
        <v/>
      </c>
      <c r="AS435" s="436"/>
      <c r="AT435" s="95"/>
      <c r="AU435" s="178"/>
      <c r="AV435" s="178" t="str">
        <f t="shared" si="471"/>
        <v/>
      </c>
      <c r="AW435" s="95" t="str">
        <f t="shared" si="472"/>
        <v/>
      </c>
      <c r="AX435" s="436"/>
    </row>
    <row r="436" spans="2:50">
      <c r="B436" s="435"/>
      <c r="C436" s="95">
        <f t="shared" si="457"/>
        <v>10</v>
      </c>
      <c r="D436" s="95"/>
      <c r="E436" s="95"/>
      <c r="F436" s="95"/>
      <c r="G436" s="95"/>
      <c r="H436" s="458"/>
      <c r="I436" s="154" t="str">
        <f t="shared" si="473"/>
        <v/>
      </c>
      <c r="J436" s="154" t="str">
        <f t="shared" si="474"/>
        <v/>
      </c>
      <c r="K436" s="155" t="str">
        <f t="shared" si="475"/>
        <v/>
      </c>
      <c r="L436" s="449"/>
      <c r="M436" s="154" t="str">
        <f t="shared" si="458"/>
        <v/>
      </c>
      <c r="N436" s="433"/>
      <c r="O436" s="433"/>
      <c r="P436" s="95"/>
      <c r="Q436" s="178"/>
      <c r="R436" s="178" t="str">
        <f t="shared" si="459"/>
        <v/>
      </c>
      <c r="S436" s="95" t="str">
        <f t="shared" si="460"/>
        <v/>
      </c>
      <c r="T436" s="436"/>
      <c r="U436" s="95"/>
      <c r="V436" s="178"/>
      <c r="W436" s="178" t="str">
        <f t="shared" si="461"/>
        <v/>
      </c>
      <c r="X436" s="95" t="str">
        <f t="shared" si="462"/>
        <v/>
      </c>
      <c r="Y436" s="436"/>
      <c r="Z436" s="95"/>
      <c r="AA436" s="178"/>
      <c r="AB436" s="178" t="str">
        <f t="shared" si="463"/>
        <v/>
      </c>
      <c r="AC436" s="95" t="str">
        <f t="shared" si="464"/>
        <v/>
      </c>
      <c r="AD436" s="436"/>
      <c r="AE436" s="95"/>
      <c r="AF436" s="178"/>
      <c r="AG436" s="178" t="str">
        <f t="shared" si="465"/>
        <v/>
      </c>
      <c r="AH436" s="95" t="str">
        <f t="shared" si="466"/>
        <v/>
      </c>
      <c r="AI436" s="436"/>
      <c r="AJ436" s="95"/>
      <c r="AK436" s="178"/>
      <c r="AL436" s="178" t="str">
        <f t="shared" si="467"/>
        <v/>
      </c>
      <c r="AM436" s="95" t="str">
        <f t="shared" si="468"/>
        <v/>
      </c>
      <c r="AN436" s="436"/>
      <c r="AO436" s="95"/>
      <c r="AP436" s="178"/>
      <c r="AQ436" s="178" t="str">
        <f t="shared" si="469"/>
        <v/>
      </c>
      <c r="AR436" s="95" t="str">
        <f t="shared" si="470"/>
        <v/>
      </c>
      <c r="AS436" s="436"/>
      <c r="AT436" s="95"/>
      <c r="AU436" s="178"/>
      <c r="AV436" s="178" t="str">
        <f t="shared" si="471"/>
        <v/>
      </c>
      <c r="AW436" s="95" t="str">
        <f t="shared" si="472"/>
        <v/>
      </c>
      <c r="AX436" s="436"/>
    </row>
    <row r="437" spans="2:50">
      <c r="B437" s="435"/>
      <c r="C437" s="95">
        <f t="shared" si="457"/>
        <v>11</v>
      </c>
      <c r="D437" s="95"/>
      <c r="E437" s="95"/>
      <c r="F437" s="95"/>
      <c r="G437" s="95"/>
      <c r="H437" s="458"/>
      <c r="I437" s="154" t="str">
        <f t="shared" si="473"/>
        <v/>
      </c>
      <c r="J437" s="154" t="str">
        <f t="shared" si="474"/>
        <v/>
      </c>
      <c r="K437" s="155" t="str">
        <f t="shared" si="475"/>
        <v/>
      </c>
      <c r="L437" s="449"/>
      <c r="M437" s="154" t="str">
        <f t="shared" si="458"/>
        <v/>
      </c>
      <c r="N437" s="433"/>
      <c r="O437" s="433"/>
      <c r="P437" s="95"/>
      <c r="Q437" s="178"/>
      <c r="R437" s="178" t="str">
        <f t="shared" si="459"/>
        <v/>
      </c>
      <c r="S437" s="95" t="str">
        <f t="shared" si="460"/>
        <v/>
      </c>
      <c r="T437" s="436"/>
      <c r="U437" s="95"/>
      <c r="V437" s="178"/>
      <c r="W437" s="178" t="str">
        <f t="shared" si="461"/>
        <v/>
      </c>
      <c r="X437" s="95" t="str">
        <f t="shared" si="462"/>
        <v/>
      </c>
      <c r="Y437" s="436"/>
      <c r="Z437" s="95"/>
      <c r="AA437" s="178"/>
      <c r="AB437" s="178" t="str">
        <f t="shared" si="463"/>
        <v/>
      </c>
      <c r="AC437" s="95" t="str">
        <f t="shared" si="464"/>
        <v/>
      </c>
      <c r="AD437" s="436"/>
      <c r="AE437" s="95"/>
      <c r="AF437" s="178"/>
      <c r="AG437" s="178" t="str">
        <f t="shared" si="465"/>
        <v/>
      </c>
      <c r="AH437" s="95" t="str">
        <f t="shared" si="466"/>
        <v/>
      </c>
      <c r="AI437" s="436"/>
      <c r="AJ437" s="95"/>
      <c r="AK437" s="178"/>
      <c r="AL437" s="178" t="str">
        <f t="shared" si="467"/>
        <v/>
      </c>
      <c r="AM437" s="95" t="str">
        <f t="shared" si="468"/>
        <v/>
      </c>
      <c r="AN437" s="436"/>
      <c r="AO437" s="95"/>
      <c r="AP437" s="178"/>
      <c r="AQ437" s="178" t="str">
        <f t="shared" si="469"/>
        <v/>
      </c>
      <c r="AR437" s="95" t="str">
        <f t="shared" si="470"/>
        <v/>
      </c>
      <c r="AS437" s="436"/>
      <c r="AT437" s="95"/>
      <c r="AU437" s="178"/>
      <c r="AV437" s="178" t="str">
        <f t="shared" si="471"/>
        <v/>
      </c>
      <c r="AW437" s="95" t="str">
        <f t="shared" si="472"/>
        <v/>
      </c>
      <c r="AX437" s="436"/>
    </row>
    <row r="438" spans="2:50">
      <c r="B438" s="435"/>
      <c r="C438" s="95">
        <f t="shared" si="457"/>
        <v>12</v>
      </c>
      <c r="D438" s="95"/>
      <c r="E438" s="95"/>
      <c r="F438" s="95"/>
      <c r="G438" s="95"/>
      <c r="H438" s="458"/>
      <c r="I438" s="154" t="str">
        <f t="shared" si="473"/>
        <v/>
      </c>
      <c r="J438" s="154" t="str">
        <f t="shared" si="474"/>
        <v/>
      </c>
      <c r="K438" s="155" t="str">
        <f t="shared" si="475"/>
        <v/>
      </c>
      <c r="L438" s="449"/>
      <c r="M438" s="154" t="str">
        <f t="shared" si="458"/>
        <v/>
      </c>
      <c r="N438" s="433"/>
      <c r="O438" s="433"/>
      <c r="P438" s="95"/>
      <c r="Q438" s="178"/>
      <c r="R438" s="178" t="str">
        <f t="shared" si="459"/>
        <v/>
      </c>
      <c r="S438" s="95" t="str">
        <f t="shared" si="460"/>
        <v/>
      </c>
      <c r="T438" s="436"/>
      <c r="U438" s="95"/>
      <c r="V438" s="178"/>
      <c r="W438" s="178" t="str">
        <f t="shared" si="461"/>
        <v/>
      </c>
      <c r="X438" s="95" t="str">
        <f t="shared" si="462"/>
        <v/>
      </c>
      <c r="Y438" s="436"/>
      <c r="Z438" s="95"/>
      <c r="AA438" s="178"/>
      <c r="AB438" s="178" t="str">
        <f t="shared" si="463"/>
        <v/>
      </c>
      <c r="AC438" s="95" t="str">
        <f t="shared" si="464"/>
        <v/>
      </c>
      <c r="AD438" s="436"/>
      <c r="AE438" s="95"/>
      <c r="AF438" s="178"/>
      <c r="AG438" s="178" t="str">
        <f t="shared" si="465"/>
        <v/>
      </c>
      <c r="AH438" s="95" t="str">
        <f t="shared" si="466"/>
        <v/>
      </c>
      <c r="AI438" s="436"/>
      <c r="AJ438" s="95"/>
      <c r="AK438" s="178"/>
      <c r="AL438" s="178" t="str">
        <f t="shared" si="467"/>
        <v/>
      </c>
      <c r="AM438" s="95" t="str">
        <f t="shared" si="468"/>
        <v/>
      </c>
      <c r="AN438" s="436"/>
      <c r="AO438" s="95"/>
      <c r="AP438" s="178"/>
      <c r="AQ438" s="178" t="str">
        <f t="shared" si="469"/>
        <v/>
      </c>
      <c r="AR438" s="95" t="str">
        <f t="shared" si="470"/>
        <v/>
      </c>
      <c r="AS438" s="436"/>
      <c r="AT438" s="95"/>
      <c r="AU438" s="178"/>
      <c r="AV438" s="178" t="str">
        <f t="shared" si="471"/>
        <v/>
      </c>
      <c r="AW438" s="95" t="str">
        <f t="shared" si="472"/>
        <v/>
      </c>
      <c r="AX438" s="436"/>
    </row>
    <row r="439" spans="2:50">
      <c r="B439" s="435"/>
      <c r="C439" s="95">
        <f t="shared" si="457"/>
        <v>13</v>
      </c>
      <c r="D439" s="95"/>
      <c r="E439" s="95"/>
      <c r="F439" s="95"/>
      <c r="G439" s="95"/>
      <c r="H439" s="458"/>
      <c r="I439" s="154" t="str">
        <f t="shared" si="473"/>
        <v/>
      </c>
      <c r="J439" s="154" t="str">
        <f t="shared" si="474"/>
        <v/>
      </c>
      <c r="K439" s="155" t="str">
        <f t="shared" si="475"/>
        <v/>
      </c>
      <c r="L439" s="449"/>
      <c r="M439" s="154" t="str">
        <f t="shared" si="458"/>
        <v/>
      </c>
      <c r="N439" s="433"/>
      <c r="O439" s="433"/>
      <c r="P439" s="95"/>
      <c r="Q439" s="178"/>
      <c r="R439" s="178" t="str">
        <f t="shared" si="459"/>
        <v/>
      </c>
      <c r="S439" s="95" t="str">
        <f t="shared" si="460"/>
        <v/>
      </c>
      <c r="T439" s="436"/>
      <c r="U439" s="95"/>
      <c r="V439" s="178"/>
      <c r="W439" s="178" t="str">
        <f t="shared" si="461"/>
        <v/>
      </c>
      <c r="X439" s="95" t="str">
        <f t="shared" si="462"/>
        <v/>
      </c>
      <c r="Y439" s="436"/>
      <c r="Z439" s="95"/>
      <c r="AA439" s="178"/>
      <c r="AB439" s="178" t="str">
        <f t="shared" si="463"/>
        <v/>
      </c>
      <c r="AC439" s="95" t="str">
        <f t="shared" si="464"/>
        <v/>
      </c>
      <c r="AD439" s="436"/>
      <c r="AE439" s="95"/>
      <c r="AF439" s="178"/>
      <c r="AG439" s="178" t="str">
        <f t="shared" si="465"/>
        <v/>
      </c>
      <c r="AH439" s="95" t="str">
        <f t="shared" si="466"/>
        <v/>
      </c>
      <c r="AI439" s="436"/>
      <c r="AJ439" s="95"/>
      <c r="AK439" s="178"/>
      <c r="AL439" s="178" t="str">
        <f t="shared" si="467"/>
        <v/>
      </c>
      <c r="AM439" s="95" t="str">
        <f t="shared" si="468"/>
        <v/>
      </c>
      <c r="AN439" s="436"/>
      <c r="AO439" s="95"/>
      <c r="AP439" s="178"/>
      <c r="AQ439" s="178" t="str">
        <f t="shared" si="469"/>
        <v/>
      </c>
      <c r="AR439" s="95" t="str">
        <f t="shared" si="470"/>
        <v/>
      </c>
      <c r="AS439" s="436"/>
      <c r="AT439" s="95"/>
      <c r="AU439" s="178"/>
      <c r="AV439" s="178" t="str">
        <f t="shared" si="471"/>
        <v/>
      </c>
      <c r="AW439" s="95" t="str">
        <f t="shared" si="472"/>
        <v/>
      </c>
      <c r="AX439" s="436"/>
    </row>
    <row r="440" spans="2:50">
      <c r="B440" s="435"/>
      <c r="C440" s="95">
        <f t="shared" si="457"/>
        <v>14</v>
      </c>
      <c r="D440" s="95"/>
      <c r="E440" s="95"/>
      <c r="F440" s="95"/>
      <c r="G440" s="95"/>
      <c r="H440" s="458"/>
      <c r="I440" s="154" t="str">
        <f t="shared" si="473"/>
        <v/>
      </c>
      <c r="J440" s="154" t="str">
        <f t="shared" si="474"/>
        <v/>
      </c>
      <c r="K440" s="155" t="str">
        <f t="shared" si="475"/>
        <v/>
      </c>
      <c r="L440" s="449"/>
      <c r="M440" s="154" t="str">
        <f t="shared" si="458"/>
        <v/>
      </c>
      <c r="N440" s="433"/>
      <c r="O440" s="433"/>
      <c r="P440" s="95"/>
      <c r="Q440" s="178"/>
      <c r="R440" s="178" t="str">
        <f t="shared" si="459"/>
        <v/>
      </c>
      <c r="S440" s="95" t="str">
        <f t="shared" si="460"/>
        <v/>
      </c>
      <c r="T440" s="436"/>
      <c r="U440" s="95"/>
      <c r="V440" s="178"/>
      <c r="W440" s="178" t="str">
        <f t="shared" si="461"/>
        <v/>
      </c>
      <c r="X440" s="95" t="str">
        <f t="shared" si="462"/>
        <v/>
      </c>
      <c r="Y440" s="436"/>
      <c r="Z440" s="95"/>
      <c r="AA440" s="178"/>
      <c r="AB440" s="178" t="str">
        <f t="shared" si="463"/>
        <v/>
      </c>
      <c r="AC440" s="95" t="str">
        <f t="shared" si="464"/>
        <v/>
      </c>
      <c r="AD440" s="436"/>
      <c r="AE440" s="95"/>
      <c r="AF440" s="178"/>
      <c r="AG440" s="178" t="str">
        <f t="shared" si="465"/>
        <v/>
      </c>
      <c r="AH440" s="95" t="str">
        <f t="shared" si="466"/>
        <v/>
      </c>
      <c r="AI440" s="436"/>
      <c r="AJ440" s="95"/>
      <c r="AK440" s="178"/>
      <c r="AL440" s="178" t="str">
        <f t="shared" si="467"/>
        <v/>
      </c>
      <c r="AM440" s="95" t="str">
        <f t="shared" si="468"/>
        <v/>
      </c>
      <c r="AN440" s="436"/>
      <c r="AO440" s="95"/>
      <c r="AP440" s="178"/>
      <c r="AQ440" s="178" t="str">
        <f t="shared" si="469"/>
        <v/>
      </c>
      <c r="AR440" s="95" t="str">
        <f t="shared" si="470"/>
        <v/>
      </c>
      <c r="AS440" s="436"/>
      <c r="AT440" s="95"/>
      <c r="AU440" s="178"/>
      <c r="AV440" s="178" t="str">
        <f t="shared" si="471"/>
        <v/>
      </c>
      <c r="AW440" s="95" t="str">
        <f t="shared" si="472"/>
        <v/>
      </c>
      <c r="AX440" s="436"/>
    </row>
    <row r="441" spans="2:50">
      <c r="B441" s="435"/>
      <c r="C441" s="95">
        <f t="shared" si="457"/>
        <v>15</v>
      </c>
      <c r="D441" s="95"/>
      <c r="E441" s="95"/>
      <c r="F441" s="95"/>
      <c r="G441" s="95"/>
      <c r="H441" s="459"/>
      <c r="I441" s="154" t="str">
        <f t="shared" si="473"/>
        <v/>
      </c>
      <c r="J441" s="154" t="str">
        <f t="shared" si="474"/>
        <v/>
      </c>
      <c r="K441" s="155" t="str">
        <f t="shared" si="475"/>
        <v/>
      </c>
      <c r="L441" s="449"/>
      <c r="M441" s="154" t="str">
        <f t="shared" si="458"/>
        <v/>
      </c>
      <c r="N441" s="433"/>
      <c r="O441" s="433"/>
      <c r="P441" s="95"/>
      <c r="Q441" s="178"/>
      <c r="R441" s="178" t="str">
        <f t="shared" si="459"/>
        <v/>
      </c>
      <c r="S441" s="95" t="str">
        <f t="shared" si="460"/>
        <v/>
      </c>
      <c r="T441" s="436"/>
      <c r="U441" s="95"/>
      <c r="V441" s="178"/>
      <c r="W441" s="178" t="str">
        <f t="shared" si="461"/>
        <v/>
      </c>
      <c r="X441" s="95" t="str">
        <f t="shared" si="462"/>
        <v/>
      </c>
      <c r="Y441" s="436"/>
      <c r="Z441" s="95"/>
      <c r="AA441" s="178"/>
      <c r="AB441" s="178" t="str">
        <f t="shared" si="463"/>
        <v/>
      </c>
      <c r="AC441" s="95" t="str">
        <f t="shared" si="464"/>
        <v/>
      </c>
      <c r="AD441" s="436"/>
      <c r="AE441" s="95"/>
      <c r="AF441" s="178"/>
      <c r="AG441" s="178" t="str">
        <f t="shared" si="465"/>
        <v/>
      </c>
      <c r="AH441" s="95" t="str">
        <f t="shared" si="466"/>
        <v/>
      </c>
      <c r="AI441" s="436"/>
      <c r="AJ441" s="95"/>
      <c r="AK441" s="178"/>
      <c r="AL441" s="178" t="str">
        <f t="shared" si="467"/>
        <v/>
      </c>
      <c r="AM441" s="95" t="str">
        <f t="shared" si="468"/>
        <v/>
      </c>
      <c r="AN441" s="436"/>
      <c r="AO441" s="95"/>
      <c r="AP441" s="178"/>
      <c r="AQ441" s="178" t="str">
        <f t="shared" si="469"/>
        <v/>
      </c>
      <c r="AR441" s="95" t="str">
        <f t="shared" si="470"/>
        <v/>
      </c>
      <c r="AS441" s="436"/>
      <c r="AT441" s="95"/>
      <c r="AU441" s="178"/>
      <c r="AV441" s="178" t="str">
        <f t="shared" si="471"/>
        <v/>
      </c>
      <c r="AW441" s="95" t="str">
        <f t="shared" si="472"/>
        <v/>
      </c>
      <c r="AX441" s="436"/>
    </row>
    <row r="442" spans="2:50" ht="15.75">
      <c r="B442" s="443" t="s">
        <v>167</v>
      </c>
      <c r="C442" s="444"/>
      <c r="D442" s="444"/>
      <c r="E442" s="444"/>
      <c r="F442" s="444"/>
      <c r="G442" s="444"/>
      <c r="H442" s="444"/>
      <c r="I442" s="151"/>
      <c r="J442" s="151"/>
      <c r="K442" s="151"/>
      <c r="L442" s="151"/>
      <c r="M442" s="151"/>
      <c r="N442" s="433" t="s">
        <v>159</v>
      </c>
      <c r="O442" s="446" t="s">
        <v>106</v>
      </c>
      <c r="P442" s="448">
        <f>AT422+1</f>
        <v>46021</v>
      </c>
      <c r="Q442" s="435"/>
      <c r="R442" s="435"/>
      <c r="S442" s="435"/>
      <c r="T442" s="435"/>
      <c r="U442" s="448">
        <f>P442+1</f>
        <v>46022</v>
      </c>
      <c r="V442" s="435"/>
      <c r="W442" s="435"/>
      <c r="X442" s="435"/>
      <c r="Y442" s="435"/>
      <c r="Z442" s="448">
        <f>U442+1</f>
        <v>46023</v>
      </c>
      <c r="AA442" s="435"/>
      <c r="AB442" s="435"/>
      <c r="AC442" s="435"/>
      <c r="AD442" s="435"/>
      <c r="AE442" s="448">
        <f>Z442+1</f>
        <v>46024</v>
      </c>
      <c r="AF442" s="435"/>
      <c r="AG442" s="435"/>
      <c r="AH442" s="435"/>
      <c r="AI442" s="435"/>
      <c r="AJ442" s="448">
        <f>AE442+1</f>
        <v>46025</v>
      </c>
      <c r="AK442" s="435"/>
      <c r="AL442" s="435"/>
      <c r="AM442" s="435"/>
      <c r="AN442" s="435"/>
      <c r="AO442" s="448">
        <f>AJ442+1</f>
        <v>46026</v>
      </c>
      <c r="AP442" s="435"/>
      <c r="AQ442" s="435"/>
      <c r="AR442" s="435"/>
      <c r="AS442" s="435"/>
      <c r="AT442" s="448">
        <f>AO442+1</f>
        <v>46027</v>
      </c>
      <c r="AU442" s="435"/>
      <c r="AV442" s="435"/>
      <c r="AW442" s="435"/>
      <c r="AX442" s="435"/>
    </row>
    <row r="443" spans="2:50" ht="15.75">
      <c r="B443" s="445"/>
      <c r="C443" s="445"/>
      <c r="D443" s="445"/>
      <c r="E443" s="445"/>
      <c r="F443" s="445"/>
      <c r="G443" s="445"/>
      <c r="H443" s="445"/>
      <c r="I443" s="151"/>
      <c r="J443" s="151"/>
      <c r="K443" s="151"/>
      <c r="L443" s="151"/>
      <c r="M443" s="151"/>
      <c r="N443" s="433"/>
      <c r="O443" s="447"/>
      <c r="P443" s="448" t="s">
        <v>120</v>
      </c>
      <c r="Q443" s="435"/>
      <c r="R443" s="435"/>
      <c r="S443" s="435"/>
      <c r="T443" s="435"/>
      <c r="U443" s="448" t="s">
        <v>114</v>
      </c>
      <c r="V443" s="435"/>
      <c r="W443" s="435"/>
      <c r="X443" s="435"/>
      <c r="Y443" s="435"/>
      <c r="Z443" s="448" t="s">
        <v>115</v>
      </c>
      <c r="AA443" s="435"/>
      <c r="AB443" s="435"/>
      <c r="AC443" s="435"/>
      <c r="AD443" s="435"/>
      <c r="AE443" s="448" t="s">
        <v>116</v>
      </c>
      <c r="AF443" s="435"/>
      <c r="AG443" s="435"/>
      <c r="AH443" s="435"/>
      <c r="AI443" s="435"/>
      <c r="AJ443" s="448" t="s">
        <v>117</v>
      </c>
      <c r="AK443" s="435"/>
      <c r="AL443" s="435"/>
      <c r="AM443" s="435"/>
      <c r="AN443" s="435"/>
      <c r="AO443" s="448" t="s">
        <v>118</v>
      </c>
      <c r="AP443" s="435"/>
      <c r="AQ443" s="435"/>
      <c r="AR443" s="435"/>
      <c r="AS443" s="435"/>
      <c r="AT443" s="448" t="s">
        <v>119</v>
      </c>
      <c r="AU443" s="435"/>
      <c r="AV443" s="435"/>
      <c r="AW443" s="435"/>
      <c r="AX443" s="435"/>
    </row>
    <row r="444" spans="2:50">
      <c r="B444" s="433" t="s">
        <v>155</v>
      </c>
      <c r="C444" s="433" t="s">
        <v>147</v>
      </c>
      <c r="D444" s="433"/>
      <c r="E444" s="433" t="s">
        <v>149</v>
      </c>
      <c r="F444" s="433"/>
      <c r="G444" s="433"/>
      <c r="H444" s="440" t="s">
        <v>156</v>
      </c>
      <c r="I444" s="434" t="s">
        <v>225</v>
      </c>
      <c r="J444" s="434"/>
      <c r="K444" s="434"/>
      <c r="L444" s="434" t="s">
        <v>156</v>
      </c>
      <c r="M444" s="434" t="s">
        <v>168</v>
      </c>
      <c r="N444" s="433"/>
      <c r="O444" s="433" t="s">
        <v>158</v>
      </c>
      <c r="P444" s="430" t="s">
        <v>152</v>
      </c>
      <c r="Q444" s="431"/>
      <c r="R444" s="431"/>
      <c r="S444" s="432"/>
      <c r="T444" s="433" t="s">
        <v>156</v>
      </c>
      <c r="U444" s="430" t="s">
        <v>152</v>
      </c>
      <c r="V444" s="431"/>
      <c r="W444" s="431"/>
      <c r="X444" s="432"/>
      <c r="Y444" s="433" t="s">
        <v>156</v>
      </c>
      <c r="Z444" s="430" t="s">
        <v>152</v>
      </c>
      <c r="AA444" s="431"/>
      <c r="AB444" s="431"/>
      <c r="AC444" s="432"/>
      <c r="AD444" s="433" t="s">
        <v>156</v>
      </c>
      <c r="AE444" s="430" t="s">
        <v>152</v>
      </c>
      <c r="AF444" s="431"/>
      <c r="AG444" s="431"/>
      <c r="AH444" s="432"/>
      <c r="AI444" s="433" t="s">
        <v>156</v>
      </c>
      <c r="AJ444" s="430" t="s">
        <v>152</v>
      </c>
      <c r="AK444" s="431"/>
      <c r="AL444" s="431"/>
      <c r="AM444" s="432"/>
      <c r="AN444" s="433" t="s">
        <v>156</v>
      </c>
      <c r="AO444" s="430" t="s">
        <v>152</v>
      </c>
      <c r="AP444" s="431"/>
      <c r="AQ444" s="431"/>
      <c r="AR444" s="432"/>
      <c r="AS444" s="433" t="s">
        <v>156</v>
      </c>
      <c r="AT444" s="430" t="s">
        <v>152</v>
      </c>
      <c r="AU444" s="431"/>
      <c r="AV444" s="431"/>
      <c r="AW444" s="432"/>
      <c r="AX444" s="433" t="s">
        <v>156</v>
      </c>
    </row>
    <row r="445" spans="2:50">
      <c r="B445" s="433"/>
      <c r="C445" s="433"/>
      <c r="D445" s="433"/>
      <c r="E445" s="433" t="s">
        <v>148</v>
      </c>
      <c r="F445" s="433"/>
      <c r="G445" s="433"/>
      <c r="H445" s="441"/>
      <c r="I445" s="434" t="s">
        <v>148</v>
      </c>
      <c r="J445" s="434"/>
      <c r="K445" s="434"/>
      <c r="L445" s="434"/>
      <c r="M445" s="434"/>
      <c r="N445" s="433"/>
      <c r="O445" s="433"/>
      <c r="P445" s="430" t="s">
        <v>153</v>
      </c>
      <c r="Q445" s="431"/>
      <c r="R445" s="431"/>
      <c r="S445" s="432"/>
      <c r="T445" s="433"/>
      <c r="U445" s="430" t="s">
        <v>153</v>
      </c>
      <c r="V445" s="431"/>
      <c r="W445" s="431"/>
      <c r="X445" s="432"/>
      <c r="Y445" s="433"/>
      <c r="Z445" s="430" t="s">
        <v>153</v>
      </c>
      <c r="AA445" s="431"/>
      <c r="AB445" s="431"/>
      <c r="AC445" s="432"/>
      <c r="AD445" s="433"/>
      <c r="AE445" s="430" t="s">
        <v>153</v>
      </c>
      <c r="AF445" s="431"/>
      <c r="AG445" s="431"/>
      <c r="AH445" s="432"/>
      <c r="AI445" s="433"/>
      <c r="AJ445" s="430" t="s">
        <v>153</v>
      </c>
      <c r="AK445" s="431"/>
      <c r="AL445" s="431"/>
      <c r="AM445" s="432"/>
      <c r="AN445" s="433"/>
      <c r="AO445" s="430" t="s">
        <v>153</v>
      </c>
      <c r="AP445" s="431"/>
      <c r="AQ445" s="431"/>
      <c r="AR445" s="432"/>
      <c r="AS445" s="433"/>
      <c r="AT445" s="430" t="s">
        <v>153</v>
      </c>
      <c r="AU445" s="431"/>
      <c r="AV445" s="431"/>
      <c r="AW445" s="432"/>
      <c r="AX445" s="433"/>
    </row>
    <row r="446" spans="2:50">
      <c r="B446" s="433"/>
      <c r="C446" s="433"/>
      <c r="D446" s="433"/>
      <c r="E446" s="94" t="s">
        <v>150</v>
      </c>
      <c r="F446" s="94" t="s">
        <v>151</v>
      </c>
      <c r="G446" s="94" t="s">
        <v>154</v>
      </c>
      <c r="H446" s="442"/>
      <c r="I446" s="153" t="s">
        <v>150</v>
      </c>
      <c r="J446" s="153" t="s">
        <v>151</v>
      </c>
      <c r="K446" s="153" t="s">
        <v>154</v>
      </c>
      <c r="L446" s="434"/>
      <c r="M446" s="434"/>
      <c r="N446" s="433"/>
      <c r="O446" s="433"/>
      <c r="P446" s="94" t="s">
        <v>150</v>
      </c>
      <c r="Q446" s="94" t="s">
        <v>151</v>
      </c>
      <c r="R446" s="94" t="s">
        <v>154</v>
      </c>
      <c r="S446" s="94" t="s">
        <v>168</v>
      </c>
      <c r="T446" s="433"/>
      <c r="U446" s="94" t="s">
        <v>150</v>
      </c>
      <c r="V446" s="94" t="s">
        <v>151</v>
      </c>
      <c r="W446" s="94" t="s">
        <v>154</v>
      </c>
      <c r="X446" s="94" t="s">
        <v>168</v>
      </c>
      <c r="Y446" s="433"/>
      <c r="Z446" s="94" t="s">
        <v>150</v>
      </c>
      <c r="AA446" s="94" t="s">
        <v>151</v>
      </c>
      <c r="AB446" s="94" t="s">
        <v>154</v>
      </c>
      <c r="AC446" s="94" t="s">
        <v>168</v>
      </c>
      <c r="AD446" s="433"/>
      <c r="AE446" s="94" t="s">
        <v>150</v>
      </c>
      <c r="AF446" s="94" t="s">
        <v>151</v>
      </c>
      <c r="AG446" s="94" t="s">
        <v>154</v>
      </c>
      <c r="AH446" s="94" t="s">
        <v>168</v>
      </c>
      <c r="AI446" s="433"/>
      <c r="AJ446" s="94" t="s">
        <v>150</v>
      </c>
      <c r="AK446" s="94" t="s">
        <v>151</v>
      </c>
      <c r="AL446" s="94" t="s">
        <v>154</v>
      </c>
      <c r="AM446" s="94" t="s">
        <v>168</v>
      </c>
      <c r="AN446" s="433"/>
      <c r="AO446" s="94" t="s">
        <v>150</v>
      </c>
      <c r="AP446" s="94" t="s">
        <v>151</v>
      </c>
      <c r="AQ446" s="94" t="s">
        <v>154</v>
      </c>
      <c r="AR446" s="94" t="s">
        <v>168</v>
      </c>
      <c r="AS446" s="433"/>
      <c r="AT446" s="94" t="s">
        <v>150</v>
      </c>
      <c r="AU446" s="94" t="s">
        <v>151</v>
      </c>
      <c r="AV446" s="94" t="s">
        <v>154</v>
      </c>
      <c r="AW446" s="94" t="s">
        <v>168</v>
      </c>
      <c r="AX446" s="433"/>
    </row>
    <row r="447" spans="2:50">
      <c r="B447" s="435" t="s">
        <v>236</v>
      </c>
      <c r="C447" s="95">
        <f>C427</f>
        <v>1</v>
      </c>
      <c r="D447" s="95"/>
      <c r="E447" s="95"/>
      <c r="F447" s="95"/>
      <c r="G447" s="178" t="e">
        <f t="shared" ref="G447:G452" si="476">F447/E447</f>
        <v>#DIV/0!</v>
      </c>
      <c r="H447" s="457" t="e">
        <f>AVERAGE(G447:G461)</f>
        <v>#DIV/0!</v>
      </c>
      <c r="I447" s="154" t="str">
        <f t="shared" ref="I447:I449" si="477">IFERROR(AVERAGE(P447,U447,Z447,AE447,AJ447,AO447,AT447),"")</f>
        <v/>
      </c>
      <c r="J447" s="154" t="str">
        <f t="shared" ref="J447:J449" si="478">IFERROR(AVERAGE(Q447,V447,AA447,AF447,AK447,AP447,AU447),"")</f>
        <v/>
      </c>
      <c r="K447" s="155" t="str">
        <f t="shared" ref="K447:K449" si="479">IFERROR(AVERAGE(R447,W447,AB447,AG447,AL447,AQ447,AV447),"")</f>
        <v/>
      </c>
      <c r="L447" s="449" t="str">
        <f>IFERROR(AVERAGE(K447:K461),"-")</f>
        <v>-</v>
      </c>
      <c r="M447" s="154" t="str">
        <f>IFERROR(RANK(K447, K$447:K$461),"")</f>
        <v/>
      </c>
      <c r="N447" s="433"/>
      <c r="O447" s="433"/>
      <c r="P447" s="95"/>
      <c r="Q447" s="178"/>
      <c r="R447" s="178" t="str">
        <f>IFERROR(Q447/P447,"")</f>
        <v/>
      </c>
      <c r="S447" s="95" t="str">
        <f>IFERROR(RANK(R447, R$447:R$461),"")</f>
        <v/>
      </c>
      <c r="T447" s="436" t="e">
        <f>AVERAGE(R447:R461)</f>
        <v>#DIV/0!</v>
      </c>
      <c r="U447" s="95"/>
      <c r="V447" s="178"/>
      <c r="W447" s="178" t="str">
        <f>IFERROR(V447/U447,"")</f>
        <v/>
      </c>
      <c r="X447" s="95" t="str">
        <f>IFERROR(RANK(W447, W$447:W$461),"")</f>
        <v/>
      </c>
      <c r="Y447" s="436" t="e">
        <f>AVERAGE(W447:W461)</f>
        <v>#DIV/0!</v>
      </c>
      <c r="Z447" s="95"/>
      <c r="AA447" s="178"/>
      <c r="AB447" s="178" t="str">
        <f>IFERROR(AA447/Z447,"")</f>
        <v/>
      </c>
      <c r="AC447" s="95" t="str">
        <f>IFERROR(RANK(AB447, AB$447:AB$461),"")</f>
        <v/>
      </c>
      <c r="AD447" s="436" t="e">
        <f>AVERAGE(AB447:AB461)</f>
        <v>#DIV/0!</v>
      </c>
      <c r="AE447" s="95"/>
      <c r="AF447" s="178"/>
      <c r="AG447" s="178" t="str">
        <f>IFERROR(AF447/AE447,"")</f>
        <v/>
      </c>
      <c r="AH447" s="95" t="str">
        <f>IFERROR(RANK(AG447, AG$447:AG$461),"")</f>
        <v/>
      </c>
      <c r="AI447" s="436" t="e">
        <f>AVERAGE(AG447:AG461)</f>
        <v>#DIV/0!</v>
      </c>
      <c r="AJ447" s="95"/>
      <c r="AK447" s="178"/>
      <c r="AL447" s="178" t="str">
        <f>IFERROR(AK447/AJ447,"")</f>
        <v/>
      </c>
      <c r="AM447" s="95" t="str">
        <f>IFERROR(RANK(AL447, AL$447:AL$461),"")</f>
        <v/>
      </c>
      <c r="AN447" s="436" t="e">
        <f>AVERAGE(AL447:AL461)</f>
        <v>#DIV/0!</v>
      </c>
      <c r="AO447" s="95"/>
      <c r="AP447" s="178"/>
      <c r="AQ447" s="178" t="str">
        <f>IFERROR(AP447/AO447,"")</f>
        <v/>
      </c>
      <c r="AR447" s="95" t="str">
        <f>IFERROR(RANK(AQ447, AQ$447:AQ$461),"")</f>
        <v/>
      </c>
      <c r="AS447" s="436" t="e">
        <f>AVERAGE(AQ447:AQ461)</f>
        <v>#DIV/0!</v>
      </c>
      <c r="AT447" s="95"/>
      <c r="AU447" s="178"/>
      <c r="AV447" s="178" t="str">
        <f>IFERROR(AU447/AT447,"")</f>
        <v/>
      </c>
      <c r="AW447" s="95" t="str">
        <f>IFERROR(RANK(AV447, AV$447:AV$461),"")</f>
        <v/>
      </c>
      <c r="AX447" s="436" t="e">
        <f>AVERAGE(AV447:AV461)</f>
        <v>#DIV/0!</v>
      </c>
    </row>
    <row r="448" spans="2:50">
      <c r="B448" s="435"/>
      <c r="C448" s="95">
        <f t="shared" ref="C448:C461" si="480">C428</f>
        <v>2</v>
      </c>
      <c r="D448" s="95"/>
      <c r="E448" s="95"/>
      <c r="F448" s="95"/>
      <c r="G448" s="178" t="e">
        <f t="shared" si="476"/>
        <v>#DIV/0!</v>
      </c>
      <c r="H448" s="458"/>
      <c r="I448" s="154" t="str">
        <f t="shared" si="477"/>
        <v/>
      </c>
      <c r="J448" s="154" t="str">
        <f t="shared" si="478"/>
        <v/>
      </c>
      <c r="K448" s="155" t="str">
        <f t="shared" si="479"/>
        <v/>
      </c>
      <c r="L448" s="449"/>
      <c r="M448" s="154" t="str">
        <f t="shared" ref="M448:M461" si="481">IFERROR(RANK(K448, K$447:K$461),"")</f>
        <v/>
      </c>
      <c r="N448" s="433"/>
      <c r="O448" s="433"/>
      <c r="P448" s="95"/>
      <c r="Q448" s="178"/>
      <c r="R448" s="178" t="str">
        <f t="shared" ref="R448:R461" si="482">IFERROR(Q448/P448,"")</f>
        <v/>
      </c>
      <c r="S448" s="95" t="str">
        <f t="shared" ref="S448:S461" si="483">IFERROR(RANK(R448, R$447:R$461),"")</f>
        <v/>
      </c>
      <c r="T448" s="436"/>
      <c r="U448" s="95"/>
      <c r="V448" s="178"/>
      <c r="W448" s="178" t="str">
        <f t="shared" ref="W448:W461" si="484">IFERROR(V448/U448,"")</f>
        <v/>
      </c>
      <c r="X448" s="95" t="str">
        <f t="shared" ref="X448:X461" si="485">IFERROR(RANK(W448, W$447:W$461),"")</f>
        <v/>
      </c>
      <c r="Y448" s="436"/>
      <c r="Z448" s="95"/>
      <c r="AA448" s="178"/>
      <c r="AB448" s="178" t="str">
        <f t="shared" ref="AB448:AB461" si="486">IFERROR(AA448/Z448,"")</f>
        <v/>
      </c>
      <c r="AC448" s="95" t="str">
        <f t="shared" ref="AC448:AC461" si="487">IFERROR(RANK(AB448, AB$447:AB$461),"")</f>
        <v/>
      </c>
      <c r="AD448" s="436"/>
      <c r="AE448" s="95"/>
      <c r="AF448" s="178"/>
      <c r="AG448" s="178" t="str">
        <f t="shared" ref="AG448:AG461" si="488">IFERROR(AF448/AE448,"")</f>
        <v/>
      </c>
      <c r="AH448" s="95" t="str">
        <f t="shared" ref="AH448:AH461" si="489">IFERROR(RANK(AG448, AG$447:AG$461),"")</f>
        <v/>
      </c>
      <c r="AI448" s="436"/>
      <c r="AJ448" s="95"/>
      <c r="AK448" s="178"/>
      <c r="AL448" s="178" t="str">
        <f t="shared" ref="AL448:AL461" si="490">IFERROR(AK448/AJ448,"")</f>
        <v/>
      </c>
      <c r="AM448" s="95" t="str">
        <f t="shared" ref="AM448:AM461" si="491">IFERROR(RANK(AL448, AL$447:AL$461),"")</f>
        <v/>
      </c>
      <c r="AN448" s="436"/>
      <c r="AO448" s="95"/>
      <c r="AP448" s="178"/>
      <c r="AQ448" s="178" t="str">
        <f t="shared" ref="AQ448:AQ461" si="492">IFERROR(AP448/AO448,"")</f>
        <v/>
      </c>
      <c r="AR448" s="95" t="str">
        <f t="shared" ref="AR448:AR461" si="493">IFERROR(RANK(AQ448, AQ$447:AQ$461),"")</f>
        <v/>
      </c>
      <c r="AS448" s="436"/>
      <c r="AT448" s="95"/>
      <c r="AU448" s="178"/>
      <c r="AV448" s="178" t="str">
        <f t="shared" ref="AV448:AV461" si="494">IFERROR(AU448/AT448,"")</f>
        <v/>
      </c>
      <c r="AW448" s="95" t="str">
        <f t="shared" ref="AW448:AW461" si="495">IFERROR(RANK(AV448, AV$447:AV$461),"")</f>
        <v/>
      </c>
      <c r="AX448" s="436"/>
    </row>
    <row r="449" spans="2:50">
      <c r="B449" s="435"/>
      <c r="C449" s="95">
        <f t="shared" si="480"/>
        <v>3</v>
      </c>
      <c r="D449" s="95"/>
      <c r="E449" s="95"/>
      <c r="F449" s="95"/>
      <c r="G449" s="178" t="e">
        <f t="shared" si="476"/>
        <v>#DIV/0!</v>
      </c>
      <c r="H449" s="458"/>
      <c r="I449" s="154" t="str">
        <f t="shared" si="477"/>
        <v/>
      </c>
      <c r="J449" s="154" t="str">
        <f t="shared" si="478"/>
        <v/>
      </c>
      <c r="K449" s="155" t="str">
        <f t="shared" si="479"/>
        <v/>
      </c>
      <c r="L449" s="449"/>
      <c r="M449" s="154" t="str">
        <f t="shared" si="481"/>
        <v/>
      </c>
      <c r="N449" s="433"/>
      <c r="O449" s="433"/>
      <c r="P449" s="95"/>
      <c r="Q449" s="178"/>
      <c r="R449" s="178" t="str">
        <f t="shared" si="482"/>
        <v/>
      </c>
      <c r="S449" s="95" t="str">
        <f t="shared" si="483"/>
        <v/>
      </c>
      <c r="T449" s="436"/>
      <c r="U449" s="95"/>
      <c r="V449" s="178"/>
      <c r="W449" s="178" t="str">
        <f t="shared" si="484"/>
        <v/>
      </c>
      <c r="X449" s="95" t="str">
        <f t="shared" si="485"/>
        <v/>
      </c>
      <c r="Y449" s="436"/>
      <c r="Z449" s="95"/>
      <c r="AA449" s="178"/>
      <c r="AB449" s="178" t="str">
        <f t="shared" si="486"/>
        <v/>
      </c>
      <c r="AC449" s="95" t="str">
        <f t="shared" si="487"/>
        <v/>
      </c>
      <c r="AD449" s="436"/>
      <c r="AE449" s="95"/>
      <c r="AF449" s="178"/>
      <c r="AG449" s="178" t="str">
        <f t="shared" si="488"/>
        <v/>
      </c>
      <c r="AH449" s="95" t="str">
        <f t="shared" si="489"/>
        <v/>
      </c>
      <c r="AI449" s="436"/>
      <c r="AJ449" s="95"/>
      <c r="AK449" s="178"/>
      <c r="AL449" s="178" t="str">
        <f t="shared" si="490"/>
        <v/>
      </c>
      <c r="AM449" s="95" t="str">
        <f t="shared" si="491"/>
        <v/>
      </c>
      <c r="AN449" s="436"/>
      <c r="AO449" s="95"/>
      <c r="AP449" s="178"/>
      <c r="AQ449" s="178" t="str">
        <f t="shared" si="492"/>
        <v/>
      </c>
      <c r="AR449" s="95" t="str">
        <f t="shared" si="493"/>
        <v/>
      </c>
      <c r="AS449" s="436"/>
      <c r="AT449" s="95"/>
      <c r="AU449" s="178"/>
      <c r="AV449" s="178" t="str">
        <f t="shared" si="494"/>
        <v/>
      </c>
      <c r="AW449" s="95" t="str">
        <f t="shared" si="495"/>
        <v/>
      </c>
      <c r="AX449" s="436"/>
    </row>
    <row r="450" spans="2:50">
      <c r="B450" s="435"/>
      <c r="C450" s="95">
        <f t="shared" si="480"/>
        <v>4</v>
      </c>
      <c r="D450" s="95"/>
      <c r="E450" s="95"/>
      <c r="F450" s="95"/>
      <c r="G450" s="178" t="e">
        <f t="shared" si="476"/>
        <v>#DIV/0!</v>
      </c>
      <c r="H450" s="458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9"/>
      <c r="M450" s="154" t="str">
        <f t="shared" si="481"/>
        <v/>
      </c>
      <c r="N450" s="433"/>
      <c r="O450" s="433"/>
      <c r="P450" s="95"/>
      <c r="Q450" s="178"/>
      <c r="R450" s="178" t="str">
        <f t="shared" si="482"/>
        <v/>
      </c>
      <c r="S450" s="95" t="str">
        <f t="shared" si="483"/>
        <v/>
      </c>
      <c r="T450" s="436"/>
      <c r="U450" s="95"/>
      <c r="V450" s="178"/>
      <c r="W450" s="178" t="str">
        <f t="shared" si="484"/>
        <v/>
      </c>
      <c r="X450" s="95" t="str">
        <f t="shared" si="485"/>
        <v/>
      </c>
      <c r="Y450" s="436"/>
      <c r="Z450" s="95"/>
      <c r="AA450" s="178"/>
      <c r="AB450" s="178" t="str">
        <f t="shared" si="486"/>
        <v/>
      </c>
      <c r="AC450" s="95" t="str">
        <f t="shared" si="487"/>
        <v/>
      </c>
      <c r="AD450" s="436"/>
      <c r="AE450" s="95"/>
      <c r="AF450" s="178"/>
      <c r="AG450" s="178" t="str">
        <f t="shared" si="488"/>
        <v/>
      </c>
      <c r="AH450" s="95" t="str">
        <f t="shared" si="489"/>
        <v/>
      </c>
      <c r="AI450" s="436"/>
      <c r="AJ450" s="95"/>
      <c r="AK450" s="178"/>
      <c r="AL450" s="178" t="str">
        <f t="shared" si="490"/>
        <v/>
      </c>
      <c r="AM450" s="95" t="str">
        <f t="shared" si="491"/>
        <v/>
      </c>
      <c r="AN450" s="436"/>
      <c r="AO450" s="95"/>
      <c r="AP450" s="178"/>
      <c r="AQ450" s="178" t="str">
        <f t="shared" si="492"/>
        <v/>
      </c>
      <c r="AR450" s="95" t="str">
        <f t="shared" si="493"/>
        <v/>
      </c>
      <c r="AS450" s="436"/>
      <c r="AT450" s="95"/>
      <c r="AU450" s="178"/>
      <c r="AV450" s="178" t="str">
        <f t="shared" si="494"/>
        <v/>
      </c>
      <c r="AW450" s="95" t="str">
        <f t="shared" si="495"/>
        <v/>
      </c>
      <c r="AX450" s="436"/>
    </row>
    <row r="451" spans="2:50">
      <c r="B451" s="435"/>
      <c r="C451" s="95">
        <f t="shared" si="480"/>
        <v>5</v>
      </c>
      <c r="D451" s="95"/>
      <c r="E451" s="95"/>
      <c r="F451" s="95"/>
      <c r="G451" s="178" t="e">
        <f t="shared" si="476"/>
        <v>#DIV/0!</v>
      </c>
      <c r="H451" s="458"/>
      <c r="I451" s="154" t="str">
        <f t="shared" ref="I451:I461" si="496">IFERROR(AVERAGE(P451,U451,Z451,AE451,AJ451,AO451,AT451),"")</f>
        <v/>
      </c>
      <c r="J451" s="154" t="str">
        <f t="shared" ref="J451:J461" si="497">IFERROR(AVERAGE(Q451,V451,AA451,AF451,AK451,AP451,AU451),"")</f>
        <v/>
      </c>
      <c r="K451" s="155" t="str">
        <f t="shared" ref="K451:K461" si="498">IFERROR(AVERAGE(R451,W451,AB451,AG451,AL451,AQ451,AV451),"")</f>
        <v/>
      </c>
      <c r="L451" s="449"/>
      <c r="M451" s="154" t="str">
        <f t="shared" si="481"/>
        <v/>
      </c>
      <c r="N451" s="433"/>
      <c r="O451" s="433"/>
      <c r="P451" s="95"/>
      <c r="Q451" s="178"/>
      <c r="R451" s="178" t="str">
        <f t="shared" si="482"/>
        <v/>
      </c>
      <c r="S451" s="95" t="str">
        <f t="shared" si="483"/>
        <v/>
      </c>
      <c r="T451" s="436"/>
      <c r="U451" s="95"/>
      <c r="V451" s="178"/>
      <c r="W451" s="178" t="str">
        <f t="shared" si="484"/>
        <v/>
      </c>
      <c r="X451" s="95" t="str">
        <f t="shared" si="485"/>
        <v/>
      </c>
      <c r="Y451" s="436"/>
      <c r="Z451" s="95"/>
      <c r="AA451" s="178"/>
      <c r="AB451" s="178" t="str">
        <f t="shared" si="486"/>
        <v/>
      </c>
      <c r="AC451" s="95" t="str">
        <f t="shared" si="487"/>
        <v/>
      </c>
      <c r="AD451" s="436"/>
      <c r="AE451" s="95"/>
      <c r="AF451" s="178"/>
      <c r="AG451" s="178" t="str">
        <f t="shared" si="488"/>
        <v/>
      </c>
      <c r="AH451" s="95" t="str">
        <f t="shared" si="489"/>
        <v/>
      </c>
      <c r="AI451" s="436"/>
      <c r="AJ451" s="95"/>
      <c r="AK451" s="178"/>
      <c r="AL451" s="178" t="str">
        <f t="shared" si="490"/>
        <v/>
      </c>
      <c r="AM451" s="95" t="str">
        <f t="shared" si="491"/>
        <v/>
      </c>
      <c r="AN451" s="436"/>
      <c r="AO451" s="95"/>
      <c r="AP451" s="178"/>
      <c r="AQ451" s="178" t="str">
        <f t="shared" si="492"/>
        <v/>
      </c>
      <c r="AR451" s="95" t="str">
        <f t="shared" si="493"/>
        <v/>
      </c>
      <c r="AS451" s="436"/>
      <c r="AT451" s="95"/>
      <c r="AU451" s="178"/>
      <c r="AV451" s="178" t="str">
        <f t="shared" si="494"/>
        <v/>
      </c>
      <c r="AW451" s="95" t="str">
        <f t="shared" si="495"/>
        <v/>
      </c>
      <c r="AX451" s="436"/>
    </row>
    <row r="452" spans="2:50">
      <c r="B452" s="435"/>
      <c r="C452" s="95">
        <f t="shared" si="480"/>
        <v>6</v>
      </c>
      <c r="D452" s="95"/>
      <c r="E452" s="95"/>
      <c r="F452" s="95"/>
      <c r="G452" s="178" t="e">
        <f t="shared" si="476"/>
        <v>#DIV/0!</v>
      </c>
      <c r="H452" s="458"/>
      <c r="I452" s="154" t="str">
        <f t="shared" si="496"/>
        <v/>
      </c>
      <c r="J452" s="154" t="str">
        <f t="shared" si="497"/>
        <v/>
      </c>
      <c r="K452" s="155" t="str">
        <f t="shared" si="498"/>
        <v/>
      </c>
      <c r="L452" s="449"/>
      <c r="M452" s="154" t="str">
        <f t="shared" si="481"/>
        <v/>
      </c>
      <c r="N452" s="433"/>
      <c r="O452" s="433"/>
      <c r="P452" s="95"/>
      <c r="Q452" s="178"/>
      <c r="R452" s="178" t="str">
        <f t="shared" si="482"/>
        <v/>
      </c>
      <c r="S452" s="95" t="str">
        <f t="shared" si="483"/>
        <v/>
      </c>
      <c r="T452" s="436"/>
      <c r="U452" s="95"/>
      <c r="V452" s="178"/>
      <c r="W452" s="178" t="str">
        <f t="shared" si="484"/>
        <v/>
      </c>
      <c r="X452" s="95" t="str">
        <f t="shared" si="485"/>
        <v/>
      </c>
      <c r="Y452" s="436"/>
      <c r="Z452" s="95"/>
      <c r="AA452" s="178"/>
      <c r="AB452" s="178" t="str">
        <f t="shared" si="486"/>
        <v/>
      </c>
      <c r="AC452" s="95" t="str">
        <f t="shared" si="487"/>
        <v/>
      </c>
      <c r="AD452" s="436"/>
      <c r="AE452" s="95"/>
      <c r="AF452" s="178"/>
      <c r="AG452" s="178" t="str">
        <f t="shared" si="488"/>
        <v/>
      </c>
      <c r="AH452" s="95" t="str">
        <f t="shared" si="489"/>
        <v/>
      </c>
      <c r="AI452" s="436"/>
      <c r="AJ452" s="95"/>
      <c r="AK452" s="178"/>
      <c r="AL452" s="178" t="str">
        <f t="shared" si="490"/>
        <v/>
      </c>
      <c r="AM452" s="95" t="str">
        <f t="shared" si="491"/>
        <v/>
      </c>
      <c r="AN452" s="436"/>
      <c r="AO452" s="95"/>
      <c r="AP452" s="178"/>
      <c r="AQ452" s="178" t="str">
        <f t="shared" si="492"/>
        <v/>
      </c>
      <c r="AR452" s="95" t="str">
        <f t="shared" si="493"/>
        <v/>
      </c>
      <c r="AS452" s="436"/>
      <c r="AT452" s="95"/>
      <c r="AU452" s="178"/>
      <c r="AV452" s="178" t="str">
        <f t="shared" si="494"/>
        <v/>
      </c>
      <c r="AW452" s="95" t="str">
        <f t="shared" si="495"/>
        <v/>
      </c>
      <c r="AX452" s="436"/>
    </row>
    <row r="453" spans="2:50">
      <c r="B453" s="435"/>
      <c r="C453" s="95">
        <f t="shared" si="480"/>
        <v>7</v>
      </c>
      <c r="D453" s="95"/>
      <c r="E453" s="95"/>
      <c r="F453" s="95"/>
      <c r="G453" s="95"/>
      <c r="H453" s="458"/>
      <c r="I453" s="154" t="str">
        <f t="shared" si="496"/>
        <v/>
      </c>
      <c r="J453" s="154" t="str">
        <f t="shared" si="497"/>
        <v/>
      </c>
      <c r="K453" s="155" t="str">
        <f t="shared" si="498"/>
        <v/>
      </c>
      <c r="L453" s="449"/>
      <c r="M453" s="154" t="str">
        <f t="shared" si="481"/>
        <v/>
      </c>
      <c r="N453" s="433"/>
      <c r="O453" s="433"/>
      <c r="P453" s="95"/>
      <c r="Q453" s="178"/>
      <c r="R453" s="178" t="str">
        <f t="shared" si="482"/>
        <v/>
      </c>
      <c r="S453" s="95" t="str">
        <f t="shared" si="483"/>
        <v/>
      </c>
      <c r="T453" s="436"/>
      <c r="U453" s="95"/>
      <c r="V453" s="178"/>
      <c r="W453" s="178" t="str">
        <f t="shared" si="484"/>
        <v/>
      </c>
      <c r="X453" s="95" t="str">
        <f t="shared" si="485"/>
        <v/>
      </c>
      <c r="Y453" s="436"/>
      <c r="Z453" s="95"/>
      <c r="AA453" s="178"/>
      <c r="AB453" s="178" t="str">
        <f t="shared" si="486"/>
        <v/>
      </c>
      <c r="AC453" s="95" t="str">
        <f t="shared" si="487"/>
        <v/>
      </c>
      <c r="AD453" s="436"/>
      <c r="AE453" s="95"/>
      <c r="AF453" s="178"/>
      <c r="AG453" s="178" t="str">
        <f t="shared" si="488"/>
        <v/>
      </c>
      <c r="AH453" s="95" t="str">
        <f t="shared" si="489"/>
        <v/>
      </c>
      <c r="AI453" s="436"/>
      <c r="AJ453" s="95"/>
      <c r="AK453" s="178"/>
      <c r="AL453" s="178" t="str">
        <f t="shared" si="490"/>
        <v/>
      </c>
      <c r="AM453" s="95" t="str">
        <f t="shared" si="491"/>
        <v/>
      </c>
      <c r="AN453" s="436"/>
      <c r="AO453" s="95"/>
      <c r="AP453" s="178"/>
      <c r="AQ453" s="178" t="str">
        <f t="shared" si="492"/>
        <v/>
      </c>
      <c r="AR453" s="95" t="str">
        <f t="shared" si="493"/>
        <v/>
      </c>
      <c r="AS453" s="436"/>
      <c r="AT453" s="95"/>
      <c r="AU453" s="178"/>
      <c r="AV453" s="178" t="str">
        <f t="shared" si="494"/>
        <v/>
      </c>
      <c r="AW453" s="95" t="str">
        <f t="shared" si="495"/>
        <v/>
      </c>
      <c r="AX453" s="436"/>
    </row>
    <row r="454" spans="2:50">
      <c r="B454" s="435"/>
      <c r="C454" s="95">
        <f t="shared" si="480"/>
        <v>8</v>
      </c>
      <c r="D454" s="95"/>
      <c r="E454" s="95"/>
      <c r="F454" s="95"/>
      <c r="G454" s="95"/>
      <c r="H454" s="458"/>
      <c r="I454" s="154" t="str">
        <f t="shared" si="496"/>
        <v/>
      </c>
      <c r="J454" s="154" t="str">
        <f t="shared" si="497"/>
        <v/>
      </c>
      <c r="K454" s="155" t="str">
        <f t="shared" si="498"/>
        <v/>
      </c>
      <c r="L454" s="449"/>
      <c r="M454" s="154" t="str">
        <f t="shared" si="481"/>
        <v/>
      </c>
      <c r="N454" s="433"/>
      <c r="O454" s="433"/>
      <c r="P454" s="95"/>
      <c r="Q454" s="178"/>
      <c r="R454" s="178" t="str">
        <f t="shared" si="482"/>
        <v/>
      </c>
      <c r="S454" s="95" t="str">
        <f t="shared" si="483"/>
        <v/>
      </c>
      <c r="T454" s="436"/>
      <c r="U454" s="95"/>
      <c r="V454" s="178"/>
      <c r="W454" s="178" t="str">
        <f t="shared" si="484"/>
        <v/>
      </c>
      <c r="X454" s="95" t="str">
        <f t="shared" si="485"/>
        <v/>
      </c>
      <c r="Y454" s="436"/>
      <c r="Z454" s="95"/>
      <c r="AA454" s="178"/>
      <c r="AB454" s="178" t="str">
        <f t="shared" si="486"/>
        <v/>
      </c>
      <c r="AC454" s="95" t="str">
        <f t="shared" si="487"/>
        <v/>
      </c>
      <c r="AD454" s="436"/>
      <c r="AE454" s="95"/>
      <c r="AF454" s="178"/>
      <c r="AG454" s="178" t="str">
        <f t="shared" si="488"/>
        <v/>
      </c>
      <c r="AH454" s="95" t="str">
        <f t="shared" si="489"/>
        <v/>
      </c>
      <c r="AI454" s="436"/>
      <c r="AJ454" s="95"/>
      <c r="AK454" s="178"/>
      <c r="AL454" s="178" t="str">
        <f t="shared" si="490"/>
        <v/>
      </c>
      <c r="AM454" s="95" t="str">
        <f t="shared" si="491"/>
        <v/>
      </c>
      <c r="AN454" s="436"/>
      <c r="AO454" s="95"/>
      <c r="AP454" s="178"/>
      <c r="AQ454" s="178" t="str">
        <f t="shared" si="492"/>
        <v/>
      </c>
      <c r="AR454" s="95" t="str">
        <f t="shared" si="493"/>
        <v/>
      </c>
      <c r="AS454" s="436"/>
      <c r="AT454" s="95"/>
      <c r="AU454" s="178"/>
      <c r="AV454" s="178" t="str">
        <f t="shared" si="494"/>
        <v/>
      </c>
      <c r="AW454" s="95" t="str">
        <f t="shared" si="495"/>
        <v/>
      </c>
      <c r="AX454" s="436"/>
    </row>
    <row r="455" spans="2:50">
      <c r="B455" s="435"/>
      <c r="C455" s="95">
        <f t="shared" si="480"/>
        <v>9</v>
      </c>
      <c r="D455" s="95"/>
      <c r="E455" s="95"/>
      <c r="F455" s="95"/>
      <c r="G455" s="95"/>
      <c r="H455" s="458"/>
      <c r="I455" s="154" t="str">
        <f t="shared" si="496"/>
        <v/>
      </c>
      <c r="J455" s="154" t="str">
        <f t="shared" si="497"/>
        <v/>
      </c>
      <c r="K455" s="155" t="str">
        <f t="shared" si="498"/>
        <v/>
      </c>
      <c r="L455" s="449"/>
      <c r="M455" s="154" t="str">
        <f t="shared" si="481"/>
        <v/>
      </c>
      <c r="N455" s="433"/>
      <c r="O455" s="433"/>
      <c r="P455" s="95"/>
      <c r="Q455" s="178"/>
      <c r="R455" s="178" t="str">
        <f t="shared" si="482"/>
        <v/>
      </c>
      <c r="S455" s="95" t="str">
        <f t="shared" si="483"/>
        <v/>
      </c>
      <c r="T455" s="436"/>
      <c r="U455" s="95"/>
      <c r="V455" s="178"/>
      <c r="W455" s="178" t="str">
        <f t="shared" si="484"/>
        <v/>
      </c>
      <c r="X455" s="95" t="str">
        <f t="shared" si="485"/>
        <v/>
      </c>
      <c r="Y455" s="436"/>
      <c r="Z455" s="95"/>
      <c r="AA455" s="178"/>
      <c r="AB455" s="178" t="str">
        <f t="shared" si="486"/>
        <v/>
      </c>
      <c r="AC455" s="95" t="str">
        <f t="shared" si="487"/>
        <v/>
      </c>
      <c r="AD455" s="436"/>
      <c r="AE455" s="95"/>
      <c r="AF455" s="178"/>
      <c r="AG455" s="178" t="str">
        <f t="shared" si="488"/>
        <v/>
      </c>
      <c r="AH455" s="95" t="str">
        <f t="shared" si="489"/>
        <v/>
      </c>
      <c r="AI455" s="436"/>
      <c r="AJ455" s="95"/>
      <c r="AK455" s="178"/>
      <c r="AL455" s="178" t="str">
        <f t="shared" si="490"/>
        <v/>
      </c>
      <c r="AM455" s="95" t="str">
        <f t="shared" si="491"/>
        <v/>
      </c>
      <c r="AN455" s="436"/>
      <c r="AO455" s="95"/>
      <c r="AP455" s="178"/>
      <c r="AQ455" s="178" t="str">
        <f t="shared" si="492"/>
        <v/>
      </c>
      <c r="AR455" s="95" t="str">
        <f t="shared" si="493"/>
        <v/>
      </c>
      <c r="AS455" s="436"/>
      <c r="AT455" s="95"/>
      <c r="AU455" s="178"/>
      <c r="AV455" s="178" t="str">
        <f t="shared" si="494"/>
        <v/>
      </c>
      <c r="AW455" s="95" t="str">
        <f t="shared" si="495"/>
        <v/>
      </c>
      <c r="AX455" s="436"/>
    </row>
    <row r="456" spans="2:50">
      <c r="B456" s="435"/>
      <c r="C456" s="95">
        <f t="shared" si="480"/>
        <v>10</v>
      </c>
      <c r="D456" s="95"/>
      <c r="E456" s="95"/>
      <c r="F456" s="95"/>
      <c r="G456" s="95"/>
      <c r="H456" s="458"/>
      <c r="I456" s="154" t="str">
        <f t="shared" si="496"/>
        <v/>
      </c>
      <c r="J456" s="154" t="str">
        <f t="shared" si="497"/>
        <v/>
      </c>
      <c r="K456" s="155" t="str">
        <f t="shared" si="498"/>
        <v/>
      </c>
      <c r="L456" s="449"/>
      <c r="M456" s="154" t="str">
        <f t="shared" si="481"/>
        <v/>
      </c>
      <c r="N456" s="433"/>
      <c r="O456" s="433"/>
      <c r="P456" s="95"/>
      <c r="Q456" s="178"/>
      <c r="R456" s="178" t="str">
        <f t="shared" si="482"/>
        <v/>
      </c>
      <c r="S456" s="95" t="str">
        <f t="shared" si="483"/>
        <v/>
      </c>
      <c r="T456" s="436"/>
      <c r="U456" s="95"/>
      <c r="V456" s="178"/>
      <c r="W456" s="178" t="str">
        <f t="shared" si="484"/>
        <v/>
      </c>
      <c r="X456" s="95" t="str">
        <f t="shared" si="485"/>
        <v/>
      </c>
      <c r="Y456" s="436"/>
      <c r="Z456" s="95"/>
      <c r="AA456" s="178"/>
      <c r="AB456" s="178" t="str">
        <f t="shared" si="486"/>
        <v/>
      </c>
      <c r="AC456" s="95" t="str">
        <f t="shared" si="487"/>
        <v/>
      </c>
      <c r="AD456" s="436"/>
      <c r="AE456" s="95"/>
      <c r="AF456" s="178"/>
      <c r="AG456" s="178" t="str">
        <f t="shared" si="488"/>
        <v/>
      </c>
      <c r="AH456" s="95" t="str">
        <f t="shared" si="489"/>
        <v/>
      </c>
      <c r="AI456" s="436"/>
      <c r="AJ456" s="95"/>
      <c r="AK456" s="178"/>
      <c r="AL456" s="178" t="str">
        <f t="shared" si="490"/>
        <v/>
      </c>
      <c r="AM456" s="95" t="str">
        <f t="shared" si="491"/>
        <v/>
      </c>
      <c r="AN456" s="436"/>
      <c r="AO456" s="95"/>
      <c r="AP456" s="178"/>
      <c r="AQ456" s="178" t="str">
        <f t="shared" si="492"/>
        <v/>
      </c>
      <c r="AR456" s="95" t="str">
        <f t="shared" si="493"/>
        <v/>
      </c>
      <c r="AS456" s="436"/>
      <c r="AT456" s="95"/>
      <c r="AU456" s="178"/>
      <c r="AV456" s="178" t="str">
        <f t="shared" si="494"/>
        <v/>
      </c>
      <c r="AW456" s="95" t="str">
        <f t="shared" si="495"/>
        <v/>
      </c>
      <c r="AX456" s="436"/>
    </row>
    <row r="457" spans="2:50">
      <c r="B457" s="435"/>
      <c r="C457" s="95">
        <f t="shared" si="480"/>
        <v>11</v>
      </c>
      <c r="D457" s="95"/>
      <c r="E457" s="95"/>
      <c r="F457" s="95"/>
      <c r="G457" s="95"/>
      <c r="H457" s="458"/>
      <c r="I457" s="154" t="str">
        <f t="shared" si="496"/>
        <v/>
      </c>
      <c r="J457" s="154" t="str">
        <f t="shared" si="497"/>
        <v/>
      </c>
      <c r="K457" s="155" t="str">
        <f t="shared" si="498"/>
        <v/>
      </c>
      <c r="L457" s="449"/>
      <c r="M457" s="154" t="str">
        <f t="shared" si="481"/>
        <v/>
      </c>
      <c r="N457" s="433"/>
      <c r="O457" s="433"/>
      <c r="P457" s="95"/>
      <c r="Q457" s="178"/>
      <c r="R457" s="178" t="str">
        <f t="shared" si="482"/>
        <v/>
      </c>
      <c r="S457" s="95" t="str">
        <f t="shared" si="483"/>
        <v/>
      </c>
      <c r="T457" s="436"/>
      <c r="U457" s="95"/>
      <c r="V457" s="178"/>
      <c r="W457" s="178" t="str">
        <f t="shared" si="484"/>
        <v/>
      </c>
      <c r="X457" s="95" t="str">
        <f t="shared" si="485"/>
        <v/>
      </c>
      <c r="Y457" s="436"/>
      <c r="Z457" s="95"/>
      <c r="AA457" s="178"/>
      <c r="AB457" s="178" t="str">
        <f t="shared" si="486"/>
        <v/>
      </c>
      <c r="AC457" s="95" t="str">
        <f t="shared" si="487"/>
        <v/>
      </c>
      <c r="AD457" s="436"/>
      <c r="AE457" s="95"/>
      <c r="AF457" s="178"/>
      <c r="AG457" s="178" t="str">
        <f t="shared" si="488"/>
        <v/>
      </c>
      <c r="AH457" s="95" t="str">
        <f t="shared" si="489"/>
        <v/>
      </c>
      <c r="AI457" s="436"/>
      <c r="AJ457" s="95"/>
      <c r="AK457" s="178"/>
      <c r="AL457" s="178" t="str">
        <f t="shared" si="490"/>
        <v/>
      </c>
      <c r="AM457" s="95" t="str">
        <f t="shared" si="491"/>
        <v/>
      </c>
      <c r="AN457" s="436"/>
      <c r="AO457" s="95"/>
      <c r="AP457" s="178"/>
      <c r="AQ457" s="178" t="str">
        <f t="shared" si="492"/>
        <v/>
      </c>
      <c r="AR457" s="95" t="str">
        <f t="shared" si="493"/>
        <v/>
      </c>
      <c r="AS457" s="436"/>
      <c r="AT457" s="95"/>
      <c r="AU457" s="178"/>
      <c r="AV457" s="178" t="str">
        <f t="shared" si="494"/>
        <v/>
      </c>
      <c r="AW457" s="95" t="str">
        <f t="shared" si="495"/>
        <v/>
      </c>
      <c r="AX457" s="436"/>
    </row>
    <row r="458" spans="2:50">
      <c r="B458" s="435"/>
      <c r="C458" s="95">
        <f t="shared" si="480"/>
        <v>12</v>
      </c>
      <c r="D458" s="95"/>
      <c r="E458" s="95"/>
      <c r="F458" s="95"/>
      <c r="G458" s="95"/>
      <c r="H458" s="458"/>
      <c r="I458" s="154" t="str">
        <f t="shared" si="496"/>
        <v/>
      </c>
      <c r="J458" s="154" t="str">
        <f t="shared" si="497"/>
        <v/>
      </c>
      <c r="K458" s="155" t="str">
        <f t="shared" si="498"/>
        <v/>
      </c>
      <c r="L458" s="449"/>
      <c r="M458" s="154" t="str">
        <f t="shared" si="481"/>
        <v/>
      </c>
      <c r="N458" s="433"/>
      <c r="O458" s="433"/>
      <c r="P458" s="95"/>
      <c r="Q458" s="178"/>
      <c r="R458" s="178" t="str">
        <f t="shared" si="482"/>
        <v/>
      </c>
      <c r="S458" s="95" t="str">
        <f t="shared" si="483"/>
        <v/>
      </c>
      <c r="T458" s="436"/>
      <c r="U458" s="95"/>
      <c r="V458" s="178"/>
      <c r="W458" s="178" t="str">
        <f t="shared" si="484"/>
        <v/>
      </c>
      <c r="X458" s="95" t="str">
        <f t="shared" si="485"/>
        <v/>
      </c>
      <c r="Y458" s="436"/>
      <c r="Z458" s="95"/>
      <c r="AA458" s="178"/>
      <c r="AB458" s="178" t="str">
        <f t="shared" si="486"/>
        <v/>
      </c>
      <c r="AC458" s="95" t="str">
        <f t="shared" si="487"/>
        <v/>
      </c>
      <c r="AD458" s="436"/>
      <c r="AE458" s="95"/>
      <c r="AF458" s="178"/>
      <c r="AG458" s="178" t="str">
        <f t="shared" si="488"/>
        <v/>
      </c>
      <c r="AH458" s="95" t="str">
        <f t="shared" si="489"/>
        <v/>
      </c>
      <c r="AI458" s="436"/>
      <c r="AJ458" s="95"/>
      <c r="AK458" s="178"/>
      <c r="AL458" s="178" t="str">
        <f t="shared" si="490"/>
        <v/>
      </c>
      <c r="AM458" s="95" t="str">
        <f t="shared" si="491"/>
        <v/>
      </c>
      <c r="AN458" s="436"/>
      <c r="AO458" s="95"/>
      <c r="AP458" s="178"/>
      <c r="AQ458" s="178" t="str">
        <f t="shared" si="492"/>
        <v/>
      </c>
      <c r="AR458" s="95" t="str">
        <f t="shared" si="493"/>
        <v/>
      </c>
      <c r="AS458" s="436"/>
      <c r="AT458" s="95"/>
      <c r="AU458" s="178"/>
      <c r="AV458" s="178" t="str">
        <f t="shared" si="494"/>
        <v/>
      </c>
      <c r="AW458" s="95" t="str">
        <f t="shared" si="495"/>
        <v/>
      </c>
      <c r="AX458" s="436"/>
    </row>
    <row r="459" spans="2:50">
      <c r="B459" s="435"/>
      <c r="C459" s="95">
        <f t="shared" si="480"/>
        <v>13</v>
      </c>
      <c r="D459" s="95"/>
      <c r="E459" s="95"/>
      <c r="F459" s="95"/>
      <c r="G459" s="95"/>
      <c r="H459" s="458"/>
      <c r="I459" s="154" t="str">
        <f t="shared" si="496"/>
        <v/>
      </c>
      <c r="J459" s="154" t="str">
        <f t="shared" si="497"/>
        <v/>
      </c>
      <c r="K459" s="155" t="str">
        <f t="shared" si="498"/>
        <v/>
      </c>
      <c r="L459" s="449"/>
      <c r="M459" s="154" t="str">
        <f t="shared" si="481"/>
        <v/>
      </c>
      <c r="N459" s="433"/>
      <c r="O459" s="433"/>
      <c r="P459" s="95"/>
      <c r="Q459" s="178"/>
      <c r="R459" s="178" t="str">
        <f t="shared" si="482"/>
        <v/>
      </c>
      <c r="S459" s="95" t="str">
        <f t="shared" si="483"/>
        <v/>
      </c>
      <c r="T459" s="436"/>
      <c r="U459" s="95"/>
      <c r="V459" s="178"/>
      <c r="W459" s="178" t="str">
        <f t="shared" si="484"/>
        <v/>
      </c>
      <c r="X459" s="95" t="str">
        <f t="shared" si="485"/>
        <v/>
      </c>
      <c r="Y459" s="436"/>
      <c r="Z459" s="95"/>
      <c r="AA459" s="178"/>
      <c r="AB459" s="178" t="str">
        <f t="shared" si="486"/>
        <v/>
      </c>
      <c r="AC459" s="95" t="str">
        <f t="shared" si="487"/>
        <v/>
      </c>
      <c r="AD459" s="436"/>
      <c r="AE459" s="95"/>
      <c r="AF459" s="178"/>
      <c r="AG459" s="178" t="str">
        <f t="shared" si="488"/>
        <v/>
      </c>
      <c r="AH459" s="95" t="str">
        <f t="shared" si="489"/>
        <v/>
      </c>
      <c r="AI459" s="436"/>
      <c r="AJ459" s="95"/>
      <c r="AK459" s="178"/>
      <c r="AL459" s="178" t="str">
        <f t="shared" si="490"/>
        <v/>
      </c>
      <c r="AM459" s="95" t="str">
        <f t="shared" si="491"/>
        <v/>
      </c>
      <c r="AN459" s="436"/>
      <c r="AO459" s="95"/>
      <c r="AP459" s="178"/>
      <c r="AQ459" s="178" t="str">
        <f t="shared" si="492"/>
        <v/>
      </c>
      <c r="AR459" s="95" t="str">
        <f t="shared" si="493"/>
        <v/>
      </c>
      <c r="AS459" s="436"/>
      <c r="AT459" s="95"/>
      <c r="AU459" s="178"/>
      <c r="AV459" s="178" t="str">
        <f t="shared" si="494"/>
        <v/>
      </c>
      <c r="AW459" s="95" t="str">
        <f t="shared" si="495"/>
        <v/>
      </c>
      <c r="AX459" s="436"/>
    </row>
    <row r="460" spans="2:50">
      <c r="B460" s="435"/>
      <c r="C460" s="95">
        <f t="shared" si="480"/>
        <v>14</v>
      </c>
      <c r="D460" s="95"/>
      <c r="E460" s="95"/>
      <c r="F460" s="95"/>
      <c r="G460" s="95"/>
      <c r="H460" s="458"/>
      <c r="I460" s="154" t="str">
        <f t="shared" si="496"/>
        <v/>
      </c>
      <c r="J460" s="154" t="str">
        <f t="shared" si="497"/>
        <v/>
      </c>
      <c r="K460" s="155" t="str">
        <f t="shared" si="498"/>
        <v/>
      </c>
      <c r="L460" s="449"/>
      <c r="M460" s="154" t="str">
        <f t="shared" si="481"/>
        <v/>
      </c>
      <c r="N460" s="433"/>
      <c r="O460" s="433"/>
      <c r="P460" s="95"/>
      <c r="Q460" s="178"/>
      <c r="R460" s="178" t="str">
        <f t="shared" si="482"/>
        <v/>
      </c>
      <c r="S460" s="95" t="str">
        <f t="shared" si="483"/>
        <v/>
      </c>
      <c r="T460" s="436"/>
      <c r="U460" s="95"/>
      <c r="V460" s="178"/>
      <c r="W460" s="178" t="str">
        <f t="shared" si="484"/>
        <v/>
      </c>
      <c r="X460" s="95" t="str">
        <f t="shared" si="485"/>
        <v/>
      </c>
      <c r="Y460" s="436"/>
      <c r="Z460" s="95"/>
      <c r="AA460" s="178"/>
      <c r="AB460" s="178" t="str">
        <f t="shared" si="486"/>
        <v/>
      </c>
      <c r="AC460" s="95" t="str">
        <f t="shared" si="487"/>
        <v/>
      </c>
      <c r="AD460" s="436"/>
      <c r="AE460" s="95"/>
      <c r="AF460" s="178"/>
      <c r="AG460" s="178" t="str">
        <f t="shared" si="488"/>
        <v/>
      </c>
      <c r="AH460" s="95" t="str">
        <f t="shared" si="489"/>
        <v/>
      </c>
      <c r="AI460" s="436"/>
      <c r="AJ460" s="95"/>
      <c r="AK460" s="178"/>
      <c r="AL460" s="178" t="str">
        <f t="shared" si="490"/>
        <v/>
      </c>
      <c r="AM460" s="95" t="str">
        <f t="shared" si="491"/>
        <v/>
      </c>
      <c r="AN460" s="436"/>
      <c r="AO460" s="95"/>
      <c r="AP460" s="178"/>
      <c r="AQ460" s="178" t="str">
        <f t="shared" si="492"/>
        <v/>
      </c>
      <c r="AR460" s="95" t="str">
        <f t="shared" si="493"/>
        <v/>
      </c>
      <c r="AS460" s="436"/>
      <c r="AT460" s="95"/>
      <c r="AU460" s="178"/>
      <c r="AV460" s="178" t="str">
        <f t="shared" si="494"/>
        <v/>
      </c>
      <c r="AW460" s="95" t="str">
        <f t="shared" si="495"/>
        <v/>
      </c>
      <c r="AX460" s="436"/>
    </row>
    <row r="461" spans="2:50">
      <c r="B461" s="435"/>
      <c r="C461" s="95">
        <f t="shared" si="480"/>
        <v>15</v>
      </c>
      <c r="D461" s="95"/>
      <c r="E461" s="95"/>
      <c r="F461" s="95"/>
      <c r="G461" s="95"/>
      <c r="H461" s="459"/>
      <c r="I461" s="154" t="str">
        <f t="shared" si="496"/>
        <v/>
      </c>
      <c r="J461" s="154" t="str">
        <f t="shared" si="497"/>
        <v/>
      </c>
      <c r="K461" s="155" t="str">
        <f t="shared" si="498"/>
        <v/>
      </c>
      <c r="L461" s="449"/>
      <c r="M461" s="154" t="str">
        <f t="shared" si="481"/>
        <v/>
      </c>
      <c r="N461" s="433"/>
      <c r="O461" s="433"/>
      <c r="P461" s="95"/>
      <c r="Q461" s="178"/>
      <c r="R461" s="178" t="str">
        <f t="shared" si="482"/>
        <v/>
      </c>
      <c r="S461" s="95" t="str">
        <f t="shared" si="483"/>
        <v/>
      </c>
      <c r="T461" s="436"/>
      <c r="U461" s="95"/>
      <c r="V461" s="178"/>
      <c r="W461" s="178" t="str">
        <f t="shared" si="484"/>
        <v/>
      </c>
      <c r="X461" s="95" t="str">
        <f t="shared" si="485"/>
        <v/>
      </c>
      <c r="Y461" s="436"/>
      <c r="Z461" s="95"/>
      <c r="AA461" s="178"/>
      <c r="AB461" s="178" t="str">
        <f t="shared" si="486"/>
        <v/>
      </c>
      <c r="AC461" s="95" t="str">
        <f t="shared" si="487"/>
        <v/>
      </c>
      <c r="AD461" s="436"/>
      <c r="AE461" s="95"/>
      <c r="AF461" s="178"/>
      <c r="AG461" s="178" t="str">
        <f t="shared" si="488"/>
        <v/>
      </c>
      <c r="AH461" s="95" t="str">
        <f t="shared" si="489"/>
        <v/>
      </c>
      <c r="AI461" s="436"/>
      <c r="AJ461" s="95"/>
      <c r="AK461" s="178"/>
      <c r="AL461" s="178" t="str">
        <f t="shared" si="490"/>
        <v/>
      </c>
      <c r="AM461" s="95" t="str">
        <f t="shared" si="491"/>
        <v/>
      </c>
      <c r="AN461" s="436"/>
      <c r="AO461" s="95"/>
      <c r="AP461" s="178"/>
      <c r="AQ461" s="178" t="str">
        <f t="shared" si="492"/>
        <v/>
      </c>
      <c r="AR461" s="95" t="str">
        <f t="shared" si="493"/>
        <v/>
      </c>
      <c r="AS461" s="436"/>
      <c r="AT461" s="95"/>
      <c r="AU461" s="178"/>
      <c r="AV461" s="178" t="str">
        <f t="shared" si="494"/>
        <v/>
      </c>
      <c r="AW461" s="95" t="str">
        <f t="shared" si="495"/>
        <v/>
      </c>
      <c r="AX461" s="436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4"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15" sqref="D15:F15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2" t="s">
        <v>280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96"/>
    </row>
    <row r="2" spans="1:13" s="97" customFormat="1" ht="15.75" customHeight="1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</row>
    <row r="3" spans="1:13" ht="15.75" customHeight="1">
      <c r="A3" s="473" t="s">
        <v>281</v>
      </c>
      <c r="B3" s="473"/>
      <c r="C3" s="473"/>
      <c r="D3" s="473"/>
      <c r="E3" s="473"/>
      <c r="F3" s="473"/>
      <c r="G3" s="473"/>
      <c r="H3" s="473"/>
      <c r="I3" s="473"/>
      <c r="J3" s="473"/>
      <c r="K3" s="473"/>
      <c r="L3" s="473"/>
      <c r="M3" s="96"/>
    </row>
    <row r="4" spans="1:13" s="97" customFormat="1" ht="15.75" customHeight="1">
      <c r="A4" s="473"/>
      <c r="B4" s="473"/>
      <c r="C4" s="473"/>
      <c r="D4" s="473"/>
      <c r="E4" s="473"/>
      <c r="F4" s="473"/>
      <c r="G4" s="473"/>
      <c r="H4" s="473"/>
      <c r="I4" s="473"/>
      <c r="J4" s="473"/>
      <c r="K4" s="473"/>
      <c r="L4" s="473"/>
    </row>
    <row r="5" spans="1:13" s="103" customFormat="1" ht="16.149999999999999" customHeight="1">
      <c r="A5" s="469" t="s">
        <v>155</v>
      </c>
      <c r="B5" s="192">
        <v>1</v>
      </c>
      <c r="C5" s="192">
        <v>2</v>
      </c>
      <c r="D5" s="179">
        <v>3</v>
      </c>
      <c r="E5" s="179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69"/>
      <c r="B6" s="194" t="s">
        <v>287</v>
      </c>
      <c r="C6" s="194" t="s">
        <v>289</v>
      </c>
      <c r="D6" s="201" t="s">
        <v>282</v>
      </c>
      <c r="E6" s="201" t="s">
        <v>140</v>
      </c>
      <c r="F6" s="201" t="s">
        <v>278</v>
      </c>
      <c r="G6" s="201" t="s">
        <v>283</v>
      </c>
      <c r="H6" s="201" t="s">
        <v>279</v>
      </c>
      <c r="I6" s="318" t="s">
        <v>650</v>
      </c>
      <c r="J6" s="195"/>
      <c r="K6" s="195"/>
      <c r="L6" s="195"/>
    </row>
    <row r="7" spans="1:13" s="103" customFormat="1" ht="15.75" customHeight="1">
      <c r="A7" s="470" t="s">
        <v>192</v>
      </c>
      <c r="B7" s="470"/>
      <c r="C7" s="196" t="s">
        <v>48</v>
      </c>
      <c r="D7" s="470" t="s">
        <v>12</v>
      </c>
      <c r="E7" s="471"/>
      <c r="F7" s="471"/>
      <c r="G7" s="196" t="s">
        <v>47</v>
      </c>
      <c r="H7" s="196" t="s">
        <v>284</v>
      </c>
      <c r="I7" s="196" t="s">
        <v>285</v>
      </c>
      <c r="J7" s="202" t="s">
        <v>326</v>
      </c>
      <c r="K7" s="470" t="s">
        <v>669</v>
      </c>
      <c r="L7" s="471"/>
      <c r="M7" s="124"/>
    </row>
    <row r="8" spans="1:13" ht="15.75" customHeight="1">
      <c r="A8" s="469">
        <v>1</v>
      </c>
      <c r="B8" s="470" t="s">
        <v>288</v>
      </c>
      <c r="C8" s="197">
        <v>1</v>
      </c>
      <c r="D8" s="464" t="s">
        <v>829</v>
      </c>
      <c r="E8" s="465"/>
      <c r="F8" s="466"/>
      <c r="G8" s="198">
        <v>13</v>
      </c>
      <c r="H8" s="232">
        <v>1917.2174828627283</v>
      </c>
      <c r="I8" s="231">
        <v>147.47826791251757</v>
      </c>
      <c r="J8" s="231">
        <v>147.65903654606004</v>
      </c>
      <c r="K8" s="467" t="s">
        <v>924</v>
      </c>
      <c r="L8" s="468"/>
    </row>
    <row r="9" spans="1:13" ht="15.75" customHeight="1">
      <c r="A9" s="469"/>
      <c r="B9" s="470"/>
      <c r="C9" s="197">
        <v>2</v>
      </c>
      <c r="D9" s="464" t="s">
        <v>415</v>
      </c>
      <c r="E9" s="465"/>
      <c r="F9" s="466"/>
      <c r="G9" s="232">
        <v>14</v>
      </c>
      <c r="H9" s="232">
        <v>1912.0795248025097</v>
      </c>
      <c r="I9" s="231">
        <v>136.57710891446501</v>
      </c>
      <c r="J9" s="231">
        <v>136.64936684540265</v>
      </c>
      <c r="K9" s="467" t="s">
        <v>925</v>
      </c>
      <c r="L9" s="468"/>
    </row>
    <row r="10" spans="1:13" ht="15.75" customHeight="1">
      <c r="A10" s="469"/>
      <c r="B10" s="470"/>
      <c r="C10" s="197">
        <v>3</v>
      </c>
      <c r="D10" s="464" t="s">
        <v>423</v>
      </c>
      <c r="E10" s="465"/>
      <c r="F10" s="466"/>
      <c r="G10" s="198">
        <v>15</v>
      </c>
      <c r="H10" s="232">
        <v>1924.8549614452338</v>
      </c>
      <c r="I10" s="231">
        <v>128.32366409634889</v>
      </c>
      <c r="J10" s="231">
        <v>128.5015775107095</v>
      </c>
      <c r="K10" s="467" t="s">
        <v>925</v>
      </c>
      <c r="L10" s="468"/>
    </row>
    <row r="11" spans="1:13" ht="15.75" customHeight="1">
      <c r="A11" s="469"/>
      <c r="B11" s="470"/>
      <c r="C11" s="197">
        <v>4</v>
      </c>
      <c r="D11" s="464" t="s">
        <v>419</v>
      </c>
      <c r="E11" s="465"/>
      <c r="F11" s="466"/>
      <c r="G11" s="198">
        <v>15</v>
      </c>
      <c r="H11" s="232">
        <v>1914.5126292230611</v>
      </c>
      <c r="I11" s="231">
        <v>127.6341752815374</v>
      </c>
      <c r="J11" s="231">
        <v>128.0261037111546</v>
      </c>
      <c r="K11" s="467" t="s">
        <v>925</v>
      </c>
      <c r="L11" s="468"/>
    </row>
    <row r="12" spans="1:13" ht="15.75" customHeight="1">
      <c r="A12" s="469"/>
      <c r="B12" s="470"/>
      <c r="C12" s="197">
        <v>5</v>
      </c>
      <c r="D12" s="464" t="s">
        <v>809</v>
      </c>
      <c r="E12" s="465"/>
      <c r="F12" s="466"/>
      <c r="G12" s="198">
        <v>15</v>
      </c>
      <c r="H12" s="232">
        <v>1913.4148678928996</v>
      </c>
      <c r="I12" s="231">
        <v>127.56099119285996</v>
      </c>
      <c r="J12" s="231"/>
      <c r="K12" s="467" t="s">
        <v>925</v>
      </c>
      <c r="L12" s="468"/>
    </row>
    <row r="13" spans="1:13" ht="15.75" customHeight="1">
      <c r="A13" s="469"/>
      <c r="B13" s="470"/>
      <c r="C13" s="199" t="s">
        <v>208</v>
      </c>
      <c r="D13" s="464" t="s">
        <v>843</v>
      </c>
      <c r="E13" s="465"/>
      <c r="F13" s="466"/>
      <c r="G13" s="198">
        <v>16</v>
      </c>
      <c r="H13" s="232">
        <v>1432.761173552462</v>
      </c>
      <c r="I13" s="231">
        <v>89.547573347028873</v>
      </c>
      <c r="J13" s="231">
        <v>89.720962794082382</v>
      </c>
      <c r="K13" s="467" t="s">
        <v>925</v>
      </c>
      <c r="L13" s="468"/>
    </row>
    <row r="14" spans="1:13" ht="15.75" customHeight="1">
      <c r="A14" s="469"/>
      <c r="B14" s="470"/>
      <c r="C14" s="199" t="s">
        <v>213</v>
      </c>
      <c r="D14" s="464" t="s">
        <v>808</v>
      </c>
      <c r="E14" s="465"/>
      <c r="F14" s="466"/>
      <c r="G14" s="198">
        <v>16</v>
      </c>
      <c r="H14" s="232">
        <v>1437.323824847507</v>
      </c>
      <c r="I14" s="231">
        <v>89.832739052969188</v>
      </c>
      <c r="J14" s="231">
        <v>90.163675812744003</v>
      </c>
      <c r="K14" s="467" t="s">
        <v>925</v>
      </c>
      <c r="L14" s="468"/>
    </row>
    <row r="15" spans="1:13" ht="15.75" customHeight="1">
      <c r="A15" s="469"/>
      <c r="B15" s="470"/>
      <c r="C15" s="199" t="s">
        <v>209</v>
      </c>
      <c r="D15" s="464" t="s">
        <v>414</v>
      </c>
      <c r="E15" s="465"/>
      <c r="F15" s="466"/>
      <c r="G15" s="198">
        <v>19</v>
      </c>
      <c r="H15" s="232">
        <v>1921.5993030692819</v>
      </c>
      <c r="I15" s="231">
        <v>101.13680542469906</v>
      </c>
      <c r="J15" s="231">
        <v>100.92406189699344</v>
      </c>
      <c r="K15" s="467" t="s">
        <v>925</v>
      </c>
      <c r="L15" s="468"/>
    </row>
    <row r="16" spans="1:13" ht="15.75" customHeight="1">
      <c r="A16" s="469"/>
      <c r="B16" s="470"/>
      <c r="C16" s="199" t="s">
        <v>214</v>
      </c>
      <c r="D16" s="464" t="s">
        <v>422</v>
      </c>
      <c r="E16" s="465"/>
      <c r="F16" s="466"/>
      <c r="G16" s="232">
        <v>17</v>
      </c>
      <c r="H16" s="232">
        <v>1913.7897701111112</v>
      </c>
      <c r="I16" s="231">
        <v>112.57586883006537</v>
      </c>
      <c r="J16" s="231">
        <v>112.91433552954962</v>
      </c>
      <c r="K16" s="467" t="s">
        <v>925</v>
      </c>
      <c r="L16" s="468"/>
      <c r="M16" s="96"/>
    </row>
    <row r="17" spans="1:13" ht="15.75" customHeight="1">
      <c r="A17" s="469"/>
      <c r="B17" s="470"/>
      <c r="C17" s="199" t="s">
        <v>215</v>
      </c>
      <c r="D17" s="464" t="s">
        <v>837</v>
      </c>
      <c r="E17" s="465"/>
      <c r="F17" s="466"/>
      <c r="G17" s="198">
        <v>17</v>
      </c>
      <c r="H17" s="232">
        <v>1914.2010054438213</v>
      </c>
      <c r="I17" s="231">
        <v>112.60005914375418</v>
      </c>
      <c r="J17" s="231">
        <v>102.70834646633021</v>
      </c>
      <c r="K17" s="467" t="s">
        <v>925</v>
      </c>
      <c r="L17" s="468"/>
      <c r="M17" s="96"/>
    </row>
    <row r="18" spans="1:13" s="101" customFormat="1" ht="15.75" customHeight="1">
      <c r="A18" s="475" t="s">
        <v>192</v>
      </c>
      <c r="B18" s="475"/>
      <c r="C18" s="200" t="s">
        <v>48</v>
      </c>
      <c r="D18" s="475" t="s">
        <v>12</v>
      </c>
      <c r="E18" s="476"/>
      <c r="F18" s="476"/>
      <c r="G18" s="200" t="s">
        <v>47</v>
      </c>
      <c r="H18" s="200" t="s">
        <v>284</v>
      </c>
      <c r="I18" s="200" t="s">
        <v>286</v>
      </c>
      <c r="J18" s="202" t="s">
        <v>327</v>
      </c>
      <c r="K18" s="475" t="s">
        <v>850</v>
      </c>
      <c r="L18" s="476"/>
      <c r="M18" s="125"/>
    </row>
    <row r="19" spans="1:13" ht="15.75" customHeight="1">
      <c r="A19" s="469">
        <v>2</v>
      </c>
      <c r="B19" s="470" t="s">
        <v>290</v>
      </c>
      <c r="C19" s="197">
        <v>1</v>
      </c>
      <c r="D19" s="477" t="s">
        <v>838</v>
      </c>
      <c r="E19" s="478"/>
      <c r="F19" s="478"/>
      <c r="G19" s="235">
        <v>17</v>
      </c>
      <c r="H19" s="232">
        <v>1913.3055442272605</v>
      </c>
      <c r="I19" s="231">
        <v>112.54738495454474</v>
      </c>
      <c r="J19" s="231">
        <v>102.58675128476479</v>
      </c>
      <c r="K19" s="467" t="s">
        <v>926</v>
      </c>
      <c r="L19" s="468"/>
      <c r="M19" s="96"/>
    </row>
    <row r="20" spans="1:13" ht="15.75" customHeight="1">
      <c r="A20" s="469"/>
      <c r="B20" s="470"/>
      <c r="C20" s="197">
        <v>2</v>
      </c>
      <c r="D20" s="479"/>
      <c r="E20" s="478"/>
      <c r="F20" s="478"/>
      <c r="G20" s="105"/>
      <c r="H20" s="232"/>
      <c r="I20" s="231"/>
      <c r="J20" s="231"/>
      <c r="K20" s="472"/>
      <c r="L20" s="468"/>
      <c r="M20" s="96"/>
    </row>
    <row r="21" spans="1:13" ht="15.75" customHeight="1">
      <c r="A21" s="469"/>
      <c r="B21" s="470"/>
      <c r="C21" s="197">
        <v>3</v>
      </c>
      <c r="D21" s="472"/>
      <c r="E21" s="468"/>
      <c r="F21" s="468"/>
      <c r="G21" s="198"/>
      <c r="H21" s="232"/>
      <c r="I21" s="231"/>
      <c r="J21" s="231"/>
      <c r="K21" s="472"/>
      <c r="L21" s="468"/>
      <c r="M21" s="96"/>
    </row>
    <row r="22" spans="1:13" ht="15.75" customHeight="1">
      <c r="A22" s="469"/>
      <c r="B22" s="470"/>
      <c r="C22" s="197">
        <v>4</v>
      </c>
      <c r="D22" s="472"/>
      <c r="E22" s="468"/>
      <c r="F22" s="468"/>
      <c r="G22" s="198"/>
      <c r="H22" s="232"/>
      <c r="I22" s="231"/>
      <c r="J22" s="231"/>
      <c r="K22" s="472"/>
      <c r="L22" s="468"/>
      <c r="M22" s="96"/>
    </row>
    <row r="23" spans="1:13" ht="15.75" customHeight="1">
      <c r="A23" s="469"/>
      <c r="B23" s="470"/>
      <c r="C23" s="197">
        <v>5</v>
      </c>
      <c r="D23" s="472"/>
      <c r="E23" s="468"/>
      <c r="F23" s="468"/>
      <c r="G23" s="198"/>
      <c r="H23" s="232"/>
      <c r="I23" s="231"/>
      <c r="J23" s="231"/>
      <c r="K23" s="472"/>
      <c r="L23" s="468"/>
      <c r="M23" s="96"/>
    </row>
    <row r="24" spans="1:13" ht="15.75" customHeight="1">
      <c r="A24" s="469"/>
      <c r="B24" s="470"/>
      <c r="C24" s="199" t="s">
        <v>216</v>
      </c>
      <c r="D24" s="474"/>
      <c r="E24" s="468"/>
      <c r="F24" s="468"/>
      <c r="G24" s="198"/>
      <c r="H24" s="232"/>
      <c r="I24" s="231"/>
      <c r="J24" s="231"/>
      <c r="K24" s="474"/>
      <c r="L24" s="468"/>
      <c r="M24" s="96"/>
    </row>
    <row r="25" spans="1:13" ht="15.75" customHeight="1">
      <c r="A25" s="469"/>
      <c r="B25" s="470"/>
      <c r="C25" s="199" t="s">
        <v>213</v>
      </c>
      <c r="D25" s="472"/>
      <c r="E25" s="468"/>
      <c r="F25" s="468"/>
      <c r="G25" s="198"/>
      <c r="H25" s="232"/>
      <c r="I25" s="231"/>
      <c r="J25" s="231"/>
      <c r="K25" s="472"/>
      <c r="L25" s="468"/>
      <c r="M25" s="96"/>
    </row>
    <row r="26" spans="1:13" ht="15.75" customHeight="1">
      <c r="A26" s="469"/>
      <c r="B26" s="470"/>
      <c r="C26" s="199" t="s">
        <v>209</v>
      </c>
      <c r="D26" s="472"/>
      <c r="E26" s="468"/>
      <c r="F26" s="468"/>
      <c r="G26" s="198"/>
      <c r="H26" s="232"/>
      <c r="I26" s="231"/>
      <c r="J26" s="231"/>
      <c r="K26" s="472"/>
      <c r="L26" s="468"/>
      <c r="M26" s="96"/>
    </row>
    <row r="27" spans="1:13" ht="15.75" customHeight="1">
      <c r="A27" s="469"/>
      <c r="B27" s="470"/>
      <c r="C27" s="199" t="s">
        <v>217</v>
      </c>
      <c r="D27" s="472"/>
      <c r="E27" s="468"/>
      <c r="F27" s="468"/>
      <c r="G27" s="198"/>
      <c r="H27" s="232"/>
      <c r="I27" s="231"/>
      <c r="J27" s="231"/>
      <c r="K27" s="472"/>
      <c r="L27" s="468"/>
      <c r="M27" s="96"/>
    </row>
    <row r="28" spans="1:13" ht="15.75" customHeight="1">
      <c r="A28" s="469"/>
      <c r="B28" s="470"/>
      <c r="C28" s="199" t="s">
        <v>215</v>
      </c>
      <c r="D28" s="472"/>
      <c r="E28" s="468"/>
      <c r="F28" s="468"/>
      <c r="G28" s="198"/>
      <c r="H28" s="232"/>
      <c r="I28" s="231"/>
      <c r="J28" s="231"/>
      <c r="K28" s="472"/>
      <c r="L28" s="468"/>
      <c r="M28" s="96"/>
    </row>
  </sheetData>
  <mergeCells count="53"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D17:F17"/>
    <mergeCell ref="K17:L17"/>
    <mergeCell ref="K22:L22"/>
    <mergeCell ref="D23:F23"/>
    <mergeCell ref="K23:L23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5">
    <tabColor rgb="FF92D050"/>
    <outlinePr summaryBelow="0" summaryRight="0"/>
  </sheetPr>
  <dimension ref="A1:M28"/>
  <sheetViews>
    <sheetView view="pageBreakPreview" zoomScaleNormal="60" zoomScaleSheetLayoutView="100" workbookViewId="0">
      <selection activeCell="D19" sqref="D19:L21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2" t="s">
        <v>207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96"/>
    </row>
    <row r="2" spans="1:13" s="97" customFormat="1" ht="15.75" customHeight="1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</row>
    <row r="3" spans="1:13" ht="15.75" customHeight="1">
      <c r="A3" s="473" t="s">
        <v>210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96"/>
    </row>
    <row r="4" spans="1:13" s="97" customFormat="1" ht="15.75" customHeight="1">
      <c r="A4" s="484"/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</row>
    <row r="5" spans="1:13" s="103" customFormat="1" ht="16.149999999999999" customHeight="1">
      <c r="A5" s="469" t="s">
        <v>155</v>
      </c>
      <c r="B5" s="179">
        <v>1</v>
      </c>
      <c r="C5" s="179">
        <v>2</v>
      </c>
      <c r="D5" s="192">
        <v>3</v>
      </c>
      <c r="E5" s="192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69"/>
      <c r="B6" s="203" t="s">
        <v>287</v>
      </c>
      <c r="C6" s="203" t="s">
        <v>289</v>
      </c>
      <c r="D6" s="204" t="s">
        <v>291</v>
      </c>
      <c r="E6" s="204" t="s">
        <v>293</v>
      </c>
      <c r="F6" s="201" t="s">
        <v>278</v>
      </c>
      <c r="G6" s="201" t="s">
        <v>283</v>
      </c>
      <c r="H6" s="201" t="s">
        <v>279</v>
      </c>
      <c r="I6" s="318" t="s">
        <v>650</v>
      </c>
      <c r="J6" s="195"/>
      <c r="K6" s="195"/>
      <c r="L6" s="195"/>
    </row>
    <row r="7" spans="1:13" s="103" customFormat="1" ht="15.75" customHeight="1">
      <c r="A7" s="483" t="s">
        <v>192</v>
      </c>
      <c r="B7" s="483"/>
      <c r="C7" s="128" t="s">
        <v>48</v>
      </c>
      <c r="D7" s="483" t="s">
        <v>12</v>
      </c>
      <c r="E7" s="485"/>
      <c r="F7" s="485"/>
      <c r="G7" s="128" t="s">
        <v>47</v>
      </c>
      <c r="H7" s="128" t="s">
        <v>211</v>
      </c>
      <c r="I7" s="128" t="s">
        <v>212</v>
      </c>
      <c r="J7" s="202" t="s">
        <v>326</v>
      </c>
      <c r="K7" s="483" t="s">
        <v>52</v>
      </c>
      <c r="L7" s="485"/>
      <c r="M7" s="124"/>
    </row>
    <row r="8" spans="1:13" ht="15.75" customHeight="1">
      <c r="A8" s="482">
        <v>3</v>
      </c>
      <c r="B8" s="483" t="s">
        <v>292</v>
      </c>
      <c r="C8" s="104">
        <v>1</v>
      </c>
      <c r="D8" s="477" t="s">
        <v>871</v>
      </c>
      <c r="E8" s="478"/>
      <c r="F8" s="478"/>
      <c r="G8" s="105">
        <v>18</v>
      </c>
      <c r="H8" s="233">
        <v>1434.404540288426</v>
      </c>
      <c r="I8" s="233">
        <v>79.689141127134775</v>
      </c>
      <c r="J8" s="233"/>
      <c r="K8" s="477" t="s">
        <v>925</v>
      </c>
      <c r="L8" s="478"/>
    </row>
    <row r="9" spans="1:13" ht="15.75" customHeight="1">
      <c r="A9" s="482"/>
      <c r="B9" s="483"/>
      <c r="C9" s="104">
        <v>2</v>
      </c>
      <c r="D9" s="479"/>
      <c r="E9" s="478"/>
      <c r="F9" s="478"/>
      <c r="G9" s="105"/>
      <c r="H9" s="105"/>
      <c r="I9" s="105"/>
      <c r="J9" s="105"/>
      <c r="K9" s="479"/>
      <c r="L9" s="478"/>
    </row>
    <row r="10" spans="1:13" ht="15.75" customHeight="1">
      <c r="A10" s="482"/>
      <c r="B10" s="483"/>
      <c r="C10" s="104">
        <v>3</v>
      </c>
      <c r="D10" s="479"/>
      <c r="E10" s="478"/>
      <c r="F10" s="478"/>
      <c r="G10" s="105"/>
      <c r="H10" s="105"/>
      <c r="I10" s="105"/>
      <c r="J10" s="105"/>
      <c r="K10" s="479"/>
      <c r="L10" s="478"/>
    </row>
    <row r="11" spans="1:13" ht="15.75" customHeight="1">
      <c r="A11" s="482"/>
      <c r="B11" s="483"/>
      <c r="C11" s="104">
        <v>4</v>
      </c>
      <c r="D11" s="479"/>
      <c r="E11" s="478"/>
      <c r="F11" s="478"/>
      <c r="G11" s="105"/>
      <c r="H11" s="105"/>
      <c r="I11" s="105"/>
      <c r="J11" s="105"/>
      <c r="K11" s="479"/>
      <c r="L11" s="478"/>
    </row>
    <row r="12" spans="1:13" ht="15.75" customHeight="1">
      <c r="A12" s="482"/>
      <c r="B12" s="483"/>
      <c r="C12" s="104">
        <v>5</v>
      </c>
      <c r="D12" s="479"/>
      <c r="E12" s="478"/>
      <c r="F12" s="478"/>
      <c r="G12" s="105"/>
      <c r="H12" s="105"/>
      <c r="I12" s="105"/>
      <c r="J12" s="105"/>
      <c r="K12" s="479"/>
      <c r="L12" s="478"/>
    </row>
    <row r="13" spans="1:13" ht="15.75" customHeight="1">
      <c r="A13" s="482"/>
      <c r="B13" s="483"/>
      <c r="C13" s="130" t="s">
        <v>208</v>
      </c>
      <c r="D13" s="477"/>
      <c r="E13" s="478"/>
      <c r="F13" s="478"/>
      <c r="G13" s="105"/>
      <c r="H13" s="105"/>
      <c r="I13" s="105"/>
      <c r="J13" s="105"/>
      <c r="K13" s="477"/>
      <c r="L13" s="478"/>
    </row>
    <row r="14" spans="1:13" ht="15.75" customHeight="1">
      <c r="A14" s="482"/>
      <c r="B14" s="483"/>
      <c r="C14" s="130" t="s">
        <v>213</v>
      </c>
      <c r="D14" s="479"/>
      <c r="E14" s="478"/>
      <c r="F14" s="478"/>
      <c r="G14" s="105"/>
      <c r="H14" s="105"/>
      <c r="I14" s="105"/>
      <c r="J14" s="105"/>
      <c r="K14" s="479"/>
      <c r="L14" s="478"/>
    </row>
    <row r="15" spans="1:13" ht="15.75" customHeight="1">
      <c r="A15" s="482"/>
      <c r="B15" s="483"/>
      <c r="C15" s="130" t="s">
        <v>209</v>
      </c>
      <c r="D15" s="479"/>
      <c r="E15" s="478"/>
      <c r="F15" s="478"/>
      <c r="G15" s="105"/>
      <c r="H15" s="105"/>
      <c r="I15" s="105"/>
      <c r="J15" s="105"/>
      <c r="K15" s="479"/>
      <c r="L15" s="478"/>
    </row>
    <row r="16" spans="1:13" ht="15.75" customHeight="1">
      <c r="A16" s="482"/>
      <c r="B16" s="483"/>
      <c r="C16" s="130" t="s">
        <v>214</v>
      </c>
      <c r="D16" s="479"/>
      <c r="E16" s="478"/>
      <c r="F16" s="478"/>
      <c r="G16" s="105"/>
      <c r="H16" s="105"/>
      <c r="I16" s="105"/>
      <c r="J16" s="105"/>
      <c r="K16" s="479"/>
      <c r="L16" s="478"/>
      <c r="M16" s="96"/>
    </row>
    <row r="17" spans="1:13" ht="15.75" customHeight="1">
      <c r="A17" s="482"/>
      <c r="B17" s="483"/>
      <c r="C17" s="130" t="s">
        <v>215</v>
      </c>
      <c r="D17" s="479"/>
      <c r="E17" s="478"/>
      <c r="F17" s="478"/>
      <c r="G17" s="105"/>
      <c r="H17" s="105"/>
      <c r="I17" s="105"/>
      <c r="J17" s="105"/>
      <c r="K17" s="479"/>
      <c r="L17" s="478"/>
      <c r="M17" s="96"/>
    </row>
    <row r="18" spans="1:13" s="101" customFormat="1" ht="15.75" customHeight="1">
      <c r="A18" s="480" t="s">
        <v>192</v>
      </c>
      <c r="B18" s="480"/>
      <c r="C18" s="131" t="s">
        <v>48</v>
      </c>
      <c r="D18" s="480" t="s">
        <v>12</v>
      </c>
      <c r="E18" s="481"/>
      <c r="F18" s="481"/>
      <c r="G18" s="131" t="s">
        <v>47</v>
      </c>
      <c r="H18" s="131" t="s">
        <v>211</v>
      </c>
      <c r="I18" s="131" t="s">
        <v>212</v>
      </c>
      <c r="J18" s="202" t="s">
        <v>326</v>
      </c>
      <c r="K18" s="480" t="s">
        <v>52</v>
      </c>
      <c r="L18" s="481"/>
      <c r="M18" s="125"/>
    </row>
    <row r="19" spans="1:13" ht="15.75" customHeight="1">
      <c r="A19" s="482">
        <v>4</v>
      </c>
      <c r="B19" s="483" t="s">
        <v>293</v>
      </c>
      <c r="C19" s="104">
        <v>1</v>
      </c>
      <c r="D19" s="477" t="s">
        <v>425</v>
      </c>
      <c r="E19" s="478"/>
      <c r="F19" s="478"/>
      <c r="G19" s="105">
        <v>17</v>
      </c>
      <c r="H19" s="233">
        <v>1915.9981878515716</v>
      </c>
      <c r="I19" s="233">
        <v>112.70577575597478</v>
      </c>
      <c r="J19" s="233">
        <v>113.35248746759021</v>
      </c>
      <c r="K19" s="467" t="s">
        <v>925</v>
      </c>
      <c r="L19" s="468"/>
      <c r="M19" s="96"/>
    </row>
    <row r="20" spans="1:13" ht="15.75" customHeight="1">
      <c r="A20" s="482"/>
      <c r="B20" s="483"/>
      <c r="C20" s="104">
        <v>2</v>
      </c>
      <c r="D20" s="479" t="s">
        <v>426</v>
      </c>
      <c r="E20" s="478"/>
      <c r="F20" s="478"/>
      <c r="G20" s="105">
        <v>26</v>
      </c>
      <c r="H20" s="233">
        <v>1434.5783581564949</v>
      </c>
      <c r="I20" s="233">
        <v>55.176090698326725</v>
      </c>
      <c r="J20" s="233">
        <v>55.220581199373342</v>
      </c>
      <c r="K20" s="467" t="s">
        <v>925</v>
      </c>
      <c r="L20" s="468"/>
      <c r="M20" s="96"/>
    </row>
    <row r="21" spans="1:13" ht="15.75" customHeight="1">
      <c r="A21" s="482"/>
      <c r="B21" s="483"/>
      <c r="C21" s="104">
        <v>3</v>
      </c>
      <c r="D21" s="479"/>
      <c r="E21" s="478"/>
      <c r="F21" s="478"/>
      <c r="G21" s="105"/>
      <c r="H21" s="105"/>
      <c r="I21" s="105"/>
      <c r="J21" s="105"/>
      <c r="K21" s="479"/>
      <c r="L21" s="478"/>
      <c r="M21" s="96"/>
    </row>
    <row r="22" spans="1:13" ht="15.75" customHeight="1">
      <c r="A22" s="482"/>
      <c r="B22" s="483"/>
      <c r="C22" s="104">
        <v>4</v>
      </c>
      <c r="D22" s="479"/>
      <c r="E22" s="478"/>
      <c r="F22" s="478"/>
      <c r="G22" s="105"/>
      <c r="H22" s="105"/>
      <c r="I22" s="105"/>
      <c r="J22" s="105"/>
      <c r="K22" s="479"/>
      <c r="L22" s="478"/>
      <c r="M22" s="96"/>
    </row>
    <row r="23" spans="1:13" ht="15.75" customHeight="1">
      <c r="A23" s="482"/>
      <c r="B23" s="483"/>
      <c r="C23" s="104">
        <v>5</v>
      </c>
      <c r="D23" s="479"/>
      <c r="E23" s="478"/>
      <c r="F23" s="478"/>
      <c r="G23" s="105"/>
      <c r="H23" s="105"/>
      <c r="I23" s="105"/>
      <c r="J23" s="105"/>
      <c r="K23" s="479"/>
      <c r="L23" s="478"/>
      <c r="M23" s="96"/>
    </row>
    <row r="24" spans="1:13" ht="15.75" customHeight="1">
      <c r="A24" s="482"/>
      <c r="B24" s="483"/>
      <c r="C24" s="130" t="s">
        <v>216</v>
      </c>
      <c r="D24" s="477"/>
      <c r="E24" s="478"/>
      <c r="F24" s="478"/>
      <c r="G24" s="105"/>
      <c r="H24" s="105"/>
      <c r="I24" s="105"/>
      <c r="J24" s="105"/>
      <c r="K24" s="477"/>
      <c r="L24" s="478"/>
      <c r="M24" s="96"/>
    </row>
    <row r="25" spans="1:13" ht="15.75" customHeight="1">
      <c r="A25" s="482"/>
      <c r="B25" s="483"/>
      <c r="C25" s="130" t="s">
        <v>213</v>
      </c>
      <c r="D25" s="479"/>
      <c r="E25" s="478"/>
      <c r="F25" s="478"/>
      <c r="G25" s="105"/>
      <c r="H25" s="105"/>
      <c r="I25" s="105"/>
      <c r="J25" s="105"/>
      <c r="K25" s="479"/>
      <c r="L25" s="478"/>
      <c r="M25" s="96"/>
    </row>
    <row r="26" spans="1:13" ht="15.75" customHeight="1">
      <c r="A26" s="482"/>
      <c r="B26" s="483"/>
      <c r="C26" s="130" t="s">
        <v>209</v>
      </c>
      <c r="D26" s="479"/>
      <c r="E26" s="478"/>
      <c r="F26" s="478"/>
      <c r="G26" s="105"/>
      <c r="H26" s="105"/>
      <c r="I26" s="105"/>
      <c r="J26" s="105"/>
      <c r="K26" s="479"/>
      <c r="L26" s="478"/>
      <c r="M26" s="96"/>
    </row>
    <row r="27" spans="1:13" ht="15.75" customHeight="1">
      <c r="A27" s="482"/>
      <c r="B27" s="483"/>
      <c r="C27" s="130" t="s">
        <v>217</v>
      </c>
      <c r="D27" s="479"/>
      <c r="E27" s="478"/>
      <c r="F27" s="478"/>
      <c r="G27" s="105"/>
      <c r="H27" s="105"/>
      <c r="I27" s="105"/>
      <c r="J27" s="105"/>
      <c r="K27" s="479"/>
      <c r="L27" s="478"/>
      <c r="M27" s="96"/>
    </row>
    <row r="28" spans="1:13" ht="15.75" customHeight="1">
      <c r="A28" s="482"/>
      <c r="B28" s="483"/>
      <c r="C28" s="130" t="s">
        <v>215</v>
      </c>
      <c r="D28" s="479"/>
      <c r="E28" s="478"/>
      <c r="F28" s="478"/>
      <c r="G28" s="105"/>
      <c r="H28" s="105"/>
      <c r="I28" s="105"/>
      <c r="J28" s="105"/>
      <c r="K28" s="479"/>
      <c r="L28" s="478"/>
      <c r="M28" s="96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6">
    <tabColor rgb="FF92D050"/>
    <outlinePr summaryBelow="0" summaryRight="0"/>
  </sheetPr>
  <dimension ref="A1:M28"/>
  <sheetViews>
    <sheetView view="pageBreakPreview" topLeftCell="A4" zoomScaleNormal="60" zoomScaleSheetLayoutView="100" workbookViewId="0">
      <selection activeCell="D19" sqref="D19:L28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2" t="s">
        <v>207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96"/>
    </row>
    <row r="2" spans="1:13" s="97" customFormat="1" ht="15.75" customHeight="1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</row>
    <row r="3" spans="1:13" ht="15.75" customHeight="1">
      <c r="A3" s="473" t="s">
        <v>210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96"/>
    </row>
    <row r="4" spans="1:13" s="97" customFormat="1" ht="15.75" customHeight="1">
      <c r="A4" s="484"/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</row>
    <row r="5" spans="1:13" s="103" customFormat="1" ht="16.149999999999999" customHeight="1">
      <c r="A5" s="469" t="s">
        <v>155</v>
      </c>
      <c r="B5" s="179">
        <v>1</v>
      </c>
      <c r="C5" s="179">
        <v>2</v>
      </c>
      <c r="D5" s="179">
        <v>3</v>
      </c>
      <c r="E5" s="179">
        <v>4</v>
      </c>
      <c r="F5" s="192">
        <v>5</v>
      </c>
      <c r="G5" s="192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customHeight="1">
      <c r="A6" s="469"/>
      <c r="B6" s="203" t="s">
        <v>287</v>
      </c>
      <c r="C6" s="203" t="s">
        <v>289</v>
      </c>
      <c r="D6" s="201" t="s">
        <v>291</v>
      </c>
      <c r="E6" s="201" t="s">
        <v>293</v>
      </c>
      <c r="F6" s="204" t="s">
        <v>294</v>
      </c>
      <c r="G6" s="204" t="s">
        <v>283</v>
      </c>
      <c r="H6" s="201" t="s">
        <v>279</v>
      </c>
      <c r="I6" s="318" t="s">
        <v>650</v>
      </c>
      <c r="J6" s="195"/>
      <c r="K6" s="195"/>
      <c r="L6" s="195"/>
    </row>
    <row r="7" spans="1:13" s="103" customFormat="1" ht="15.75" customHeight="1">
      <c r="A7" s="483" t="s">
        <v>192</v>
      </c>
      <c r="B7" s="483"/>
      <c r="C7" s="128" t="s">
        <v>48</v>
      </c>
      <c r="D7" s="483" t="s">
        <v>12</v>
      </c>
      <c r="E7" s="485"/>
      <c r="F7" s="485"/>
      <c r="G7" s="128" t="s">
        <v>47</v>
      </c>
      <c r="H7" s="128" t="s">
        <v>211</v>
      </c>
      <c r="I7" s="128" t="s">
        <v>212</v>
      </c>
      <c r="J7" s="202" t="s">
        <v>326</v>
      </c>
      <c r="K7" s="483" t="s">
        <v>670</v>
      </c>
      <c r="L7" s="485"/>
      <c r="M7" s="124"/>
    </row>
    <row r="8" spans="1:13" ht="15.75" customHeight="1">
      <c r="A8" s="482">
        <v>5</v>
      </c>
      <c r="B8" s="483" t="s">
        <v>295</v>
      </c>
      <c r="C8" s="104">
        <v>1</v>
      </c>
      <c r="D8" s="477" t="s">
        <v>703</v>
      </c>
      <c r="E8" s="478"/>
      <c r="F8" s="478"/>
      <c r="G8" s="105">
        <v>13</v>
      </c>
      <c r="H8" s="235">
        <v>2297.527080330336</v>
      </c>
      <c r="I8" s="233">
        <v>176.73285233310276</v>
      </c>
      <c r="J8" s="233">
        <v>176.4441552833818</v>
      </c>
      <c r="K8" s="467" t="s">
        <v>925</v>
      </c>
      <c r="L8" s="468"/>
    </row>
    <row r="9" spans="1:13" ht="15.75" customHeight="1">
      <c r="A9" s="482"/>
      <c r="B9" s="483"/>
      <c r="C9" s="104">
        <v>2</v>
      </c>
      <c r="D9" s="479" t="s">
        <v>817</v>
      </c>
      <c r="E9" s="478"/>
      <c r="F9" s="478"/>
      <c r="G9" s="105">
        <v>14</v>
      </c>
      <c r="H9" s="235">
        <v>2292.3661936099238</v>
      </c>
      <c r="I9" s="233">
        <v>163.74044240070884</v>
      </c>
      <c r="J9" s="233">
        <v>164.00532496166838</v>
      </c>
      <c r="K9" s="467" t="s">
        <v>925</v>
      </c>
      <c r="L9" s="468"/>
    </row>
    <row r="10" spans="1:13" ht="15.75" customHeight="1">
      <c r="A10" s="482"/>
      <c r="B10" s="483"/>
      <c r="C10" s="104">
        <v>3</v>
      </c>
      <c r="D10" s="479" t="s">
        <v>694</v>
      </c>
      <c r="E10" s="478"/>
      <c r="F10" s="478"/>
      <c r="G10" s="105">
        <v>14</v>
      </c>
      <c r="H10" s="235">
        <v>2291.562444790025</v>
      </c>
      <c r="I10" s="233">
        <v>163.68303177071607</v>
      </c>
      <c r="J10" s="233">
        <v>163.65955834946976</v>
      </c>
      <c r="K10" s="467" t="s">
        <v>925</v>
      </c>
      <c r="L10" s="468"/>
    </row>
    <row r="11" spans="1:13" ht="15.75" customHeight="1">
      <c r="A11" s="482"/>
      <c r="B11" s="483"/>
      <c r="C11" s="104">
        <v>4</v>
      </c>
      <c r="D11" s="479" t="s">
        <v>854</v>
      </c>
      <c r="E11" s="478"/>
      <c r="F11" s="478"/>
      <c r="G11" s="105">
        <v>15</v>
      </c>
      <c r="H11" s="235">
        <v>2302.8026088271668</v>
      </c>
      <c r="I11" s="233">
        <v>153.52017392181111</v>
      </c>
      <c r="J11" s="233">
        <v>152.79470673222639</v>
      </c>
      <c r="K11" s="467" t="s">
        <v>925</v>
      </c>
      <c r="L11" s="468"/>
    </row>
    <row r="12" spans="1:13" ht="15.75" customHeight="1">
      <c r="A12" s="482"/>
      <c r="B12" s="483"/>
      <c r="C12" s="104">
        <v>5</v>
      </c>
      <c r="D12" s="479" t="s">
        <v>441</v>
      </c>
      <c r="E12" s="478"/>
      <c r="F12" s="478"/>
      <c r="G12" s="105">
        <v>15</v>
      </c>
      <c r="H12" s="235">
        <v>2290.1469289381671</v>
      </c>
      <c r="I12" s="233">
        <v>152.67646192921117</v>
      </c>
      <c r="J12" s="233">
        <v>152.90358418664295</v>
      </c>
      <c r="K12" s="467" t="s">
        <v>925</v>
      </c>
      <c r="L12" s="468"/>
    </row>
    <row r="13" spans="1:13" ht="15.75" customHeight="1">
      <c r="A13" s="482"/>
      <c r="B13" s="483"/>
      <c r="C13" s="130" t="s">
        <v>208</v>
      </c>
      <c r="D13" s="477" t="s">
        <v>839</v>
      </c>
      <c r="E13" s="478"/>
      <c r="F13" s="478"/>
      <c r="G13" s="105">
        <v>21</v>
      </c>
      <c r="H13" s="235">
        <v>2295.2814604480504</v>
      </c>
      <c r="I13" s="233">
        <v>109.29911716419285</v>
      </c>
      <c r="J13" s="233">
        <v>109.16020845180056</v>
      </c>
      <c r="K13" s="467" t="s">
        <v>925</v>
      </c>
      <c r="L13" s="478"/>
    </row>
    <row r="14" spans="1:13" ht="15.75" customHeight="1">
      <c r="A14" s="482"/>
      <c r="B14" s="483"/>
      <c r="C14" s="130" t="s">
        <v>213</v>
      </c>
      <c r="D14" s="479" t="s">
        <v>428</v>
      </c>
      <c r="E14" s="478"/>
      <c r="F14" s="478"/>
      <c r="G14" s="105">
        <v>20</v>
      </c>
      <c r="H14" s="235">
        <v>2299.3174266770393</v>
      </c>
      <c r="I14" s="233">
        <v>114.96587133385198</v>
      </c>
      <c r="J14" s="233">
        <v>114.86259014427927</v>
      </c>
      <c r="K14" s="467" t="s">
        <v>925</v>
      </c>
      <c r="L14" s="478"/>
    </row>
    <row r="15" spans="1:13" ht="15.75" customHeight="1">
      <c r="A15" s="482"/>
      <c r="B15" s="483"/>
      <c r="C15" s="130" t="s">
        <v>209</v>
      </c>
      <c r="D15" s="479" t="s">
        <v>434</v>
      </c>
      <c r="E15" s="478"/>
      <c r="F15" s="478"/>
      <c r="G15" s="105">
        <v>20</v>
      </c>
      <c r="H15" s="235">
        <v>2303.5914007152101</v>
      </c>
      <c r="I15" s="233">
        <v>115.17957003576051</v>
      </c>
      <c r="J15" s="233">
        <v>115.5584220118383</v>
      </c>
      <c r="K15" s="486" t="s">
        <v>925</v>
      </c>
      <c r="L15" s="487"/>
    </row>
    <row r="16" spans="1:13" ht="15.75" customHeight="1">
      <c r="A16" s="482"/>
      <c r="B16" s="483"/>
      <c r="C16" s="130" t="s">
        <v>214</v>
      </c>
      <c r="D16" s="479" t="s">
        <v>436</v>
      </c>
      <c r="E16" s="478"/>
      <c r="F16" s="478"/>
      <c r="G16" s="105">
        <v>19</v>
      </c>
      <c r="H16" s="235">
        <v>2288.9036919190189</v>
      </c>
      <c r="I16" s="233">
        <v>120.46861536415891</v>
      </c>
      <c r="J16" s="233">
        <v>120.53164037283659</v>
      </c>
      <c r="K16" s="467" t="s">
        <v>925</v>
      </c>
      <c r="L16" s="468"/>
      <c r="M16" s="96"/>
    </row>
    <row r="17" spans="1:13" ht="15.75" customHeight="1">
      <c r="A17" s="482"/>
      <c r="B17" s="483"/>
      <c r="C17" s="130" t="s">
        <v>215</v>
      </c>
      <c r="D17" s="479" t="s">
        <v>672</v>
      </c>
      <c r="E17" s="478"/>
      <c r="F17" s="478"/>
      <c r="G17" s="105">
        <v>19</v>
      </c>
      <c r="H17" s="235">
        <v>2292.330437314431</v>
      </c>
      <c r="I17" s="233">
        <v>120.64897038497006</v>
      </c>
      <c r="J17" s="233">
        <v>121.1466125363872</v>
      </c>
      <c r="K17" s="467" t="s">
        <v>925</v>
      </c>
      <c r="L17" s="478"/>
      <c r="M17" s="96"/>
    </row>
    <row r="18" spans="1:13" s="101" customFormat="1" ht="15.75" customHeight="1">
      <c r="A18" s="480" t="s">
        <v>192</v>
      </c>
      <c r="B18" s="480"/>
      <c r="C18" s="131" t="s">
        <v>48</v>
      </c>
      <c r="D18" s="480" t="s">
        <v>12</v>
      </c>
      <c r="E18" s="481"/>
      <c r="F18" s="481"/>
      <c r="G18" s="131" t="s">
        <v>47</v>
      </c>
      <c r="H18" s="236" t="s">
        <v>211</v>
      </c>
      <c r="I18" s="234" t="s">
        <v>212</v>
      </c>
      <c r="J18" s="202" t="s">
        <v>326</v>
      </c>
      <c r="K18" s="480" t="s">
        <v>850</v>
      </c>
      <c r="L18" s="481"/>
      <c r="M18" s="125"/>
    </row>
    <row r="19" spans="1:13" ht="15.75" customHeight="1">
      <c r="A19" s="482">
        <v>6</v>
      </c>
      <c r="B19" s="483" t="s">
        <v>296</v>
      </c>
      <c r="C19" s="104">
        <v>1</v>
      </c>
      <c r="D19" s="477" t="s">
        <v>819</v>
      </c>
      <c r="E19" s="478"/>
      <c r="F19" s="478"/>
      <c r="G19" s="105">
        <v>8</v>
      </c>
      <c r="H19" s="235">
        <v>2870.5284341461629</v>
      </c>
      <c r="I19" s="233">
        <v>358.81605426827036</v>
      </c>
      <c r="J19" s="233">
        <v>360.58690736694678</v>
      </c>
      <c r="K19" s="467" t="s">
        <v>925</v>
      </c>
      <c r="L19" s="468"/>
      <c r="M19" s="96"/>
    </row>
    <row r="20" spans="1:13" ht="15.75" customHeight="1">
      <c r="A20" s="482"/>
      <c r="B20" s="483"/>
      <c r="C20" s="104">
        <v>2</v>
      </c>
      <c r="D20" s="479" t="s">
        <v>633</v>
      </c>
      <c r="E20" s="478"/>
      <c r="F20" s="478"/>
      <c r="G20" s="105">
        <v>9</v>
      </c>
      <c r="H20" s="235">
        <v>2897.6489260286003</v>
      </c>
      <c r="I20" s="233">
        <v>321.96099178095562</v>
      </c>
      <c r="J20" s="233">
        <v>320.241598248495</v>
      </c>
      <c r="K20" s="467" t="s">
        <v>925</v>
      </c>
      <c r="L20" s="468"/>
      <c r="M20" s="96"/>
    </row>
    <row r="21" spans="1:13" ht="15.75" customHeight="1">
      <c r="A21" s="482"/>
      <c r="B21" s="483"/>
      <c r="C21" s="104">
        <v>3</v>
      </c>
      <c r="D21" s="479" t="s">
        <v>448</v>
      </c>
      <c r="E21" s="478"/>
      <c r="F21" s="478"/>
      <c r="G21" s="105">
        <v>9</v>
      </c>
      <c r="H21" s="235">
        <v>2880.4724063315766</v>
      </c>
      <c r="I21" s="233">
        <v>320.05248959239736</v>
      </c>
      <c r="J21" s="233">
        <v>320.18665314167168</v>
      </c>
      <c r="K21" s="467" t="s">
        <v>925</v>
      </c>
      <c r="L21" s="468"/>
      <c r="M21" s="96"/>
    </row>
    <row r="22" spans="1:13" ht="15.75" customHeight="1">
      <c r="A22" s="482"/>
      <c r="B22" s="483"/>
      <c r="C22" s="104">
        <v>4</v>
      </c>
      <c r="D22" s="479" t="s">
        <v>449</v>
      </c>
      <c r="E22" s="478"/>
      <c r="F22" s="478"/>
      <c r="G22" s="105">
        <v>10</v>
      </c>
      <c r="H22" s="235">
        <v>2883.8908550484143</v>
      </c>
      <c r="I22" s="233">
        <v>288.38908550484143</v>
      </c>
      <c r="J22" s="233">
        <v>287.39563198630776</v>
      </c>
      <c r="K22" s="467" t="s">
        <v>925</v>
      </c>
      <c r="L22" s="468"/>
      <c r="M22" s="96"/>
    </row>
    <row r="23" spans="1:13" ht="15.75" customHeight="1">
      <c r="A23" s="482"/>
      <c r="B23" s="483"/>
      <c r="C23" s="104">
        <v>5</v>
      </c>
      <c r="D23" s="479" t="s">
        <v>794</v>
      </c>
      <c r="E23" s="478"/>
      <c r="F23" s="478"/>
      <c r="G23" s="105">
        <v>10</v>
      </c>
      <c r="H23" s="235">
        <v>2878.0458892371544</v>
      </c>
      <c r="I23" s="233">
        <v>287.80458892371541</v>
      </c>
      <c r="J23" s="233">
        <v>288.17084732607094</v>
      </c>
      <c r="K23" s="467" t="s">
        <v>925</v>
      </c>
      <c r="L23" s="468"/>
      <c r="M23" s="96"/>
    </row>
    <row r="24" spans="1:13" ht="15.75" customHeight="1">
      <c r="A24" s="482"/>
      <c r="B24" s="483"/>
      <c r="C24" s="130" t="s">
        <v>216</v>
      </c>
      <c r="D24" s="477" t="s">
        <v>818</v>
      </c>
      <c r="E24" s="478"/>
      <c r="F24" s="478"/>
      <c r="G24" s="105">
        <v>13</v>
      </c>
      <c r="H24" s="235">
        <v>1913.9184912474436</v>
      </c>
      <c r="I24" s="233">
        <v>147.2244993267264</v>
      </c>
      <c r="J24" s="233">
        <v>146.92743345845665</v>
      </c>
      <c r="K24" s="467" t="s">
        <v>925</v>
      </c>
      <c r="L24" s="468"/>
      <c r="M24" s="96"/>
    </row>
    <row r="25" spans="1:13" ht="15.75" customHeight="1">
      <c r="A25" s="482"/>
      <c r="B25" s="483"/>
      <c r="C25" s="130" t="s">
        <v>213</v>
      </c>
      <c r="D25" s="479" t="s">
        <v>444</v>
      </c>
      <c r="E25" s="478"/>
      <c r="F25" s="478"/>
      <c r="G25" s="105">
        <v>10</v>
      </c>
      <c r="H25" s="235">
        <v>2863.8156039934761</v>
      </c>
      <c r="I25" s="233">
        <v>286.38156039934762</v>
      </c>
      <c r="J25" s="233">
        <v>287.25037858827727</v>
      </c>
      <c r="K25" s="467" t="s">
        <v>925</v>
      </c>
      <c r="L25" s="468"/>
      <c r="M25" s="96"/>
    </row>
    <row r="26" spans="1:13" ht="15.75" customHeight="1">
      <c r="A26" s="482"/>
      <c r="B26" s="483"/>
      <c r="C26" s="130" t="s">
        <v>209</v>
      </c>
      <c r="D26" s="479" t="s">
        <v>443</v>
      </c>
      <c r="E26" s="478"/>
      <c r="F26" s="478"/>
      <c r="G26" s="105">
        <v>10</v>
      </c>
      <c r="H26" s="235">
        <v>2870.0137942670822</v>
      </c>
      <c r="I26" s="233">
        <v>287.00137942670824</v>
      </c>
      <c r="J26" s="233">
        <v>287.09166631218352</v>
      </c>
      <c r="K26" s="467" t="s">
        <v>925</v>
      </c>
      <c r="L26" s="468"/>
      <c r="M26" s="96"/>
    </row>
    <row r="27" spans="1:13" ht="15.75" customHeight="1">
      <c r="A27" s="482"/>
      <c r="B27" s="483"/>
      <c r="C27" s="130" t="s">
        <v>217</v>
      </c>
      <c r="D27" s="479" t="s">
        <v>445</v>
      </c>
      <c r="E27" s="478"/>
      <c r="F27" s="478"/>
      <c r="G27" s="105">
        <v>10</v>
      </c>
      <c r="H27" s="235">
        <v>2874.0806414130848</v>
      </c>
      <c r="I27" s="233">
        <v>287.40806414130844</v>
      </c>
      <c r="J27" s="233">
        <v>287.01477112653669</v>
      </c>
      <c r="K27" s="467" t="s">
        <v>925</v>
      </c>
      <c r="L27" s="468"/>
      <c r="M27" s="96"/>
    </row>
    <row r="28" spans="1:13" ht="15.75" customHeight="1">
      <c r="A28" s="482"/>
      <c r="B28" s="483"/>
      <c r="C28" s="130" t="s">
        <v>215</v>
      </c>
      <c r="D28" s="479" t="s">
        <v>795</v>
      </c>
      <c r="E28" s="478"/>
      <c r="F28" s="478"/>
      <c r="G28" s="105">
        <v>10</v>
      </c>
      <c r="H28" s="235">
        <v>2874.1347168260877</v>
      </c>
      <c r="I28" s="233">
        <v>287.41347168260887</v>
      </c>
      <c r="J28" s="233">
        <v>286.99863879009138</v>
      </c>
      <c r="K28" s="467" t="s">
        <v>925</v>
      </c>
      <c r="L28" s="468"/>
      <c r="M28" s="96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7">
    <tabColor rgb="FF92D050"/>
    <outlinePr summaryBelow="0" summaryRight="0"/>
  </sheetPr>
  <dimension ref="A1:M28"/>
  <sheetViews>
    <sheetView view="pageBreakPreview" topLeftCell="A4" zoomScaleNormal="60" zoomScaleSheetLayoutView="100" workbookViewId="0">
      <selection activeCell="G22" sqref="G22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customHeight="1">
      <c r="A1" s="372" t="s">
        <v>207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96"/>
    </row>
    <row r="2" spans="1:13" s="97" customFormat="1" ht="15.75" customHeight="1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</row>
    <row r="3" spans="1:13" ht="15.75" customHeight="1">
      <c r="A3" s="473" t="s">
        <v>210</v>
      </c>
      <c r="B3" s="473"/>
      <c r="C3" s="473"/>
      <c r="D3" s="473"/>
      <c r="E3" s="473"/>
      <c r="F3" s="473"/>
      <c r="G3" s="473"/>
      <c r="H3" s="473"/>
      <c r="I3" s="473"/>
      <c r="J3" s="473"/>
      <c r="K3" s="473"/>
      <c r="L3" s="473"/>
      <c r="M3" s="96"/>
    </row>
    <row r="4" spans="1:13" s="97" customFormat="1" ht="15.75" customHeight="1">
      <c r="A4" s="473"/>
      <c r="B4" s="473"/>
      <c r="C4" s="473"/>
      <c r="D4" s="473"/>
      <c r="E4" s="473"/>
      <c r="F4" s="473"/>
      <c r="G4" s="473"/>
      <c r="H4" s="473"/>
      <c r="I4" s="473"/>
      <c r="J4" s="473"/>
      <c r="K4" s="473"/>
      <c r="L4" s="473"/>
    </row>
    <row r="5" spans="1:13" s="103" customFormat="1" ht="16.149999999999999" customHeight="1">
      <c r="A5" s="469" t="s">
        <v>155</v>
      </c>
      <c r="B5" s="179">
        <v>1</v>
      </c>
      <c r="C5" s="179">
        <v>2</v>
      </c>
      <c r="D5" s="179">
        <v>3</v>
      </c>
      <c r="E5" s="179">
        <v>4</v>
      </c>
      <c r="F5" s="179">
        <v>5</v>
      </c>
      <c r="G5" s="179">
        <v>6</v>
      </c>
      <c r="H5" s="192">
        <v>7</v>
      </c>
      <c r="I5" s="192">
        <v>8</v>
      </c>
      <c r="J5" s="193"/>
      <c r="K5" s="193"/>
      <c r="L5" s="193"/>
      <c r="M5" s="124"/>
    </row>
    <row r="6" spans="1:13" ht="16.149999999999999" customHeight="1">
      <c r="A6" s="469"/>
      <c r="B6" s="203" t="s">
        <v>287</v>
      </c>
      <c r="C6" s="203" t="s">
        <v>289</v>
      </c>
      <c r="D6" s="201" t="s">
        <v>291</v>
      </c>
      <c r="E6" s="201" t="s">
        <v>293</v>
      </c>
      <c r="F6" s="201" t="s">
        <v>294</v>
      </c>
      <c r="G6" s="201" t="s">
        <v>283</v>
      </c>
      <c r="H6" s="204" t="s">
        <v>297</v>
      </c>
      <c r="I6" s="287" t="s">
        <v>649</v>
      </c>
      <c r="J6" s="195"/>
      <c r="K6" s="195"/>
      <c r="L6" s="195"/>
    </row>
    <row r="7" spans="1:13" s="103" customFormat="1" ht="15.75" customHeight="1">
      <c r="A7" s="503" t="s">
        <v>192</v>
      </c>
      <c r="B7" s="504"/>
      <c r="C7" s="128" t="s">
        <v>48</v>
      </c>
      <c r="D7" s="503" t="s">
        <v>12</v>
      </c>
      <c r="E7" s="505"/>
      <c r="F7" s="504"/>
      <c r="G7" s="128" t="s">
        <v>47</v>
      </c>
      <c r="H7" s="128" t="s">
        <v>211</v>
      </c>
      <c r="I7" s="128" t="s">
        <v>212</v>
      </c>
      <c r="J7" s="202" t="s">
        <v>326</v>
      </c>
      <c r="K7" s="503" t="s">
        <v>52</v>
      </c>
      <c r="L7" s="504"/>
      <c r="M7" s="124"/>
    </row>
    <row r="8" spans="1:13" ht="15.75" customHeight="1">
      <c r="A8" s="496">
        <v>7</v>
      </c>
      <c r="B8" s="506" t="s">
        <v>298</v>
      </c>
      <c r="C8" s="104">
        <v>1</v>
      </c>
      <c r="D8" s="491" t="s">
        <v>427</v>
      </c>
      <c r="E8" s="502"/>
      <c r="F8" s="492"/>
      <c r="G8" s="105">
        <v>8</v>
      </c>
      <c r="H8" s="235">
        <v>1433.0462190543883</v>
      </c>
      <c r="I8" s="233">
        <v>179.13077738179854</v>
      </c>
      <c r="J8" s="233">
        <v>179.12308382844682</v>
      </c>
      <c r="K8" s="467" t="s">
        <v>924</v>
      </c>
      <c r="L8" s="478"/>
    </row>
    <row r="9" spans="1:13" ht="15.75" customHeight="1">
      <c r="A9" s="497"/>
      <c r="B9" s="500"/>
      <c r="C9" s="104">
        <v>2</v>
      </c>
      <c r="D9" s="488" t="s">
        <v>459</v>
      </c>
      <c r="E9" s="489"/>
      <c r="F9" s="490"/>
      <c r="G9" s="105">
        <v>17</v>
      </c>
      <c r="H9" s="235">
        <v>1920.0069404279934</v>
      </c>
      <c r="I9" s="233">
        <v>112.94158473105846</v>
      </c>
      <c r="J9" s="233">
        <v>112.56651250079429</v>
      </c>
      <c r="K9" s="467" t="s">
        <v>925</v>
      </c>
      <c r="L9" s="468"/>
    </row>
    <row r="10" spans="1:13" ht="15.75" customHeight="1">
      <c r="A10" s="497"/>
      <c r="B10" s="500"/>
      <c r="C10" s="104">
        <v>3</v>
      </c>
      <c r="D10" s="488" t="s">
        <v>458</v>
      </c>
      <c r="E10" s="489"/>
      <c r="F10" s="490"/>
      <c r="G10" s="105">
        <v>17</v>
      </c>
      <c r="H10" s="235">
        <v>1913.504234336915</v>
      </c>
      <c r="I10" s="233">
        <v>112.55907260805382</v>
      </c>
      <c r="J10" s="233">
        <v>112.95862338501017</v>
      </c>
      <c r="K10" s="467" t="s">
        <v>925</v>
      </c>
      <c r="L10" s="468"/>
    </row>
    <row r="11" spans="1:13" ht="15.75" customHeight="1">
      <c r="A11" s="497"/>
      <c r="B11" s="500"/>
      <c r="C11" s="104">
        <v>4</v>
      </c>
      <c r="D11" s="488" t="s">
        <v>455</v>
      </c>
      <c r="E11" s="489"/>
      <c r="F11" s="490"/>
      <c r="G11" s="105">
        <v>17</v>
      </c>
      <c r="H11" s="235">
        <v>1429.4200556670846</v>
      </c>
      <c r="I11" s="233">
        <v>84.083532686299122</v>
      </c>
      <c r="J11" s="233">
        <v>84.07694673847466</v>
      </c>
      <c r="K11" s="467" t="s">
        <v>925</v>
      </c>
      <c r="L11" s="468"/>
    </row>
    <row r="12" spans="1:13" ht="15.75" customHeight="1">
      <c r="A12" s="497"/>
      <c r="B12" s="500"/>
      <c r="C12" s="104">
        <v>5</v>
      </c>
      <c r="D12" s="488" t="s">
        <v>454</v>
      </c>
      <c r="E12" s="489"/>
      <c r="F12" s="490"/>
      <c r="G12" s="235">
        <v>19</v>
      </c>
      <c r="H12" s="235">
        <v>1431.4342219541329</v>
      </c>
      <c r="I12" s="233">
        <v>75.338643260743851</v>
      </c>
      <c r="J12" s="233">
        <v>75.470099408633772</v>
      </c>
      <c r="K12" s="467" t="s">
        <v>925</v>
      </c>
      <c r="L12" s="468"/>
    </row>
    <row r="13" spans="1:13" ht="15.75" customHeight="1">
      <c r="A13" s="497"/>
      <c r="B13" s="500"/>
      <c r="C13" s="130" t="s">
        <v>208</v>
      </c>
      <c r="D13" s="491"/>
      <c r="E13" s="502"/>
      <c r="F13" s="492"/>
      <c r="G13" s="105"/>
      <c r="H13" s="235"/>
      <c r="I13" s="233"/>
      <c r="J13" s="233"/>
      <c r="K13" s="467"/>
      <c r="L13" s="468"/>
    </row>
    <row r="14" spans="1:13" ht="15.75" customHeight="1">
      <c r="A14" s="497"/>
      <c r="B14" s="500"/>
      <c r="C14" s="130" t="s">
        <v>213</v>
      </c>
      <c r="D14" s="488"/>
      <c r="E14" s="489"/>
      <c r="F14" s="490"/>
      <c r="G14" s="105"/>
      <c r="H14" s="235"/>
      <c r="I14" s="233"/>
      <c r="J14" s="233"/>
      <c r="K14" s="467"/>
      <c r="L14" s="478"/>
    </row>
    <row r="15" spans="1:13" ht="15.75" customHeight="1">
      <c r="A15" s="497"/>
      <c r="B15" s="500"/>
      <c r="C15" s="130" t="s">
        <v>209</v>
      </c>
      <c r="D15" s="488"/>
      <c r="E15" s="489"/>
      <c r="F15" s="490"/>
      <c r="G15" s="105"/>
      <c r="H15" s="235"/>
      <c r="I15" s="235"/>
      <c r="J15" s="233"/>
      <c r="K15" s="488"/>
      <c r="L15" s="490"/>
    </row>
    <row r="16" spans="1:13" ht="15.75" customHeight="1">
      <c r="A16" s="497"/>
      <c r="B16" s="500"/>
      <c r="C16" s="130" t="s">
        <v>214</v>
      </c>
      <c r="D16" s="488"/>
      <c r="E16" s="489"/>
      <c r="F16" s="490"/>
      <c r="G16" s="105"/>
      <c r="H16" s="105"/>
      <c r="I16" s="105"/>
      <c r="J16" s="233"/>
      <c r="K16" s="488"/>
      <c r="L16" s="490"/>
      <c r="M16" s="96"/>
    </row>
    <row r="17" spans="1:13" ht="15.75" customHeight="1">
      <c r="A17" s="498"/>
      <c r="B17" s="501"/>
      <c r="C17" s="130" t="s">
        <v>215</v>
      </c>
      <c r="D17" s="488"/>
      <c r="E17" s="489"/>
      <c r="F17" s="490"/>
      <c r="G17" s="105"/>
      <c r="H17" s="105"/>
      <c r="I17" s="105"/>
      <c r="J17" s="233"/>
      <c r="K17" s="488"/>
      <c r="L17" s="490"/>
      <c r="M17" s="96"/>
    </row>
    <row r="18" spans="1:13" s="101" customFormat="1" ht="15.75" customHeight="1">
      <c r="A18" s="493" t="s">
        <v>192</v>
      </c>
      <c r="B18" s="494"/>
      <c r="C18" s="131" t="s">
        <v>48</v>
      </c>
      <c r="D18" s="493" t="s">
        <v>12</v>
      </c>
      <c r="E18" s="495"/>
      <c r="F18" s="494"/>
      <c r="G18" s="131" t="s">
        <v>47</v>
      </c>
      <c r="H18" s="131" t="s">
        <v>211</v>
      </c>
      <c r="I18" s="131" t="s">
        <v>212</v>
      </c>
      <c r="J18" s="202" t="s">
        <v>326</v>
      </c>
      <c r="K18" s="493" t="s">
        <v>691</v>
      </c>
      <c r="L18" s="494"/>
      <c r="M18" s="125"/>
    </row>
    <row r="19" spans="1:13" ht="15.75" customHeight="1">
      <c r="A19" s="496">
        <v>8</v>
      </c>
      <c r="B19" s="499" t="s">
        <v>653</v>
      </c>
      <c r="C19" s="104">
        <v>1</v>
      </c>
      <c r="D19" s="474"/>
      <c r="E19" s="468"/>
      <c r="F19" s="468"/>
      <c r="G19" s="198"/>
      <c r="H19" s="232"/>
      <c r="I19" s="231"/>
      <c r="J19" s="233"/>
      <c r="K19" s="467"/>
      <c r="L19" s="468"/>
      <c r="M19" s="96"/>
    </row>
    <row r="20" spans="1:13" ht="15.75" customHeight="1">
      <c r="A20" s="497"/>
      <c r="B20" s="500"/>
      <c r="C20" s="104">
        <v>2</v>
      </c>
      <c r="D20" s="488"/>
      <c r="E20" s="489"/>
      <c r="F20" s="490"/>
      <c r="G20" s="105"/>
      <c r="H20" s="105"/>
      <c r="I20" s="105"/>
      <c r="J20" s="105"/>
      <c r="K20" s="488"/>
      <c r="L20" s="490"/>
      <c r="M20" s="96"/>
    </row>
    <row r="21" spans="1:13" ht="15.75" customHeight="1">
      <c r="A21" s="497"/>
      <c r="B21" s="500"/>
      <c r="C21" s="104">
        <v>3</v>
      </c>
      <c r="D21" s="488"/>
      <c r="E21" s="489"/>
      <c r="F21" s="490"/>
      <c r="G21" s="105"/>
      <c r="H21" s="105"/>
      <c r="I21" s="105"/>
      <c r="J21" s="105"/>
      <c r="K21" s="488"/>
      <c r="L21" s="490"/>
      <c r="M21" s="96"/>
    </row>
    <row r="22" spans="1:13" ht="15.75" customHeight="1">
      <c r="A22" s="497"/>
      <c r="B22" s="500"/>
      <c r="C22" s="104">
        <v>4</v>
      </c>
      <c r="D22" s="488"/>
      <c r="E22" s="489"/>
      <c r="F22" s="490"/>
      <c r="G22" s="105"/>
      <c r="H22" s="105"/>
      <c r="I22" s="105"/>
      <c r="J22" s="105"/>
      <c r="K22" s="488"/>
      <c r="L22" s="490"/>
      <c r="M22" s="96"/>
    </row>
    <row r="23" spans="1:13" ht="15.75" customHeight="1">
      <c r="A23" s="497"/>
      <c r="B23" s="500"/>
      <c r="C23" s="104">
        <v>5</v>
      </c>
      <c r="D23" s="488"/>
      <c r="E23" s="489"/>
      <c r="F23" s="490"/>
      <c r="G23" s="105"/>
      <c r="H23" s="105"/>
      <c r="I23" s="105"/>
      <c r="J23" s="105"/>
      <c r="K23" s="488"/>
      <c r="L23" s="490"/>
      <c r="M23" s="96"/>
    </row>
    <row r="24" spans="1:13" ht="15.75" customHeight="1">
      <c r="A24" s="497"/>
      <c r="B24" s="500"/>
      <c r="C24" s="130" t="s">
        <v>216</v>
      </c>
      <c r="D24" s="491"/>
      <c r="E24" s="502"/>
      <c r="F24" s="492"/>
      <c r="G24" s="105"/>
      <c r="H24" s="105"/>
      <c r="I24" s="105"/>
      <c r="J24" s="105"/>
      <c r="K24" s="491"/>
      <c r="L24" s="492"/>
      <c r="M24" s="96"/>
    </row>
    <row r="25" spans="1:13" ht="15.75" customHeight="1">
      <c r="A25" s="497"/>
      <c r="B25" s="500"/>
      <c r="C25" s="130" t="s">
        <v>213</v>
      </c>
      <c r="D25" s="488"/>
      <c r="E25" s="489"/>
      <c r="F25" s="490"/>
      <c r="G25" s="105"/>
      <c r="H25" s="105"/>
      <c r="I25" s="105"/>
      <c r="J25" s="105"/>
      <c r="K25" s="488"/>
      <c r="L25" s="490"/>
      <c r="M25" s="96"/>
    </row>
    <row r="26" spans="1:13" ht="15.75" customHeight="1">
      <c r="A26" s="497"/>
      <c r="B26" s="500"/>
      <c r="C26" s="130" t="s">
        <v>209</v>
      </c>
      <c r="D26" s="488"/>
      <c r="E26" s="489"/>
      <c r="F26" s="490"/>
      <c r="G26" s="105"/>
      <c r="H26" s="105"/>
      <c r="I26" s="105"/>
      <c r="J26" s="105"/>
      <c r="K26" s="488"/>
      <c r="L26" s="490"/>
      <c r="M26" s="96"/>
    </row>
    <row r="27" spans="1:13" ht="15.75" customHeight="1">
      <c r="A27" s="497"/>
      <c r="B27" s="500"/>
      <c r="C27" s="130" t="s">
        <v>217</v>
      </c>
      <c r="D27" s="488"/>
      <c r="E27" s="489"/>
      <c r="F27" s="490"/>
      <c r="G27" s="105"/>
      <c r="H27" s="105"/>
      <c r="I27" s="105"/>
      <c r="J27" s="105"/>
      <c r="K27" s="488"/>
      <c r="L27" s="490"/>
      <c r="M27" s="96"/>
    </row>
    <row r="28" spans="1:13" ht="15.75" customHeight="1">
      <c r="A28" s="498"/>
      <c r="B28" s="501"/>
      <c r="C28" s="130" t="s">
        <v>215</v>
      </c>
      <c r="D28" s="488"/>
      <c r="E28" s="489"/>
      <c r="F28" s="490"/>
      <c r="G28" s="105"/>
      <c r="H28" s="105"/>
      <c r="I28" s="105"/>
      <c r="J28" s="105"/>
      <c r="K28" s="488"/>
      <c r="L28" s="490"/>
      <c r="M28" s="96"/>
    </row>
  </sheetData>
  <mergeCells count="53"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A3:L4"/>
    <mergeCell ref="A5:A6"/>
    <mergeCell ref="A7:B7"/>
    <mergeCell ref="D7:F7"/>
    <mergeCell ref="K7:L7"/>
    <mergeCell ref="D15:F15"/>
    <mergeCell ref="K15:L15"/>
    <mergeCell ref="D16:F16"/>
    <mergeCell ref="K16:L16"/>
    <mergeCell ref="D17:F17"/>
    <mergeCell ref="K17:L17"/>
    <mergeCell ref="D22:F22"/>
    <mergeCell ref="K22:L22"/>
    <mergeCell ref="D23:F23"/>
    <mergeCell ref="K23:L23"/>
    <mergeCell ref="D24:F24"/>
    <mergeCell ref="K19:L19"/>
    <mergeCell ref="D20:F20"/>
    <mergeCell ref="K20:L20"/>
    <mergeCell ref="D21:F21"/>
    <mergeCell ref="K21:L21"/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8">
    <tabColor rgb="FFFF0000"/>
    <outlinePr summaryBelow="0" summaryRight="0"/>
  </sheetPr>
  <dimension ref="A1:M15"/>
  <sheetViews>
    <sheetView view="pageBreakPreview" zoomScaleNormal="60" zoomScaleSheetLayoutView="100" workbookViewId="0">
      <selection activeCell="B10" sqref="B10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09" t="s">
        <v>329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</row>
    <row r="2" spans="1:13" s="157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</row>
    <row r="3" spans="1:13" ht="15.75" customHeight="1">
      <c r="A3" s="510" t="s">
        <v>330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</row>
    <row r="4" spans="1:13" s="157" customFormat="1" ht="15.75" customHeight="1">
      <c r="A4" s="510"/>
      <c r="B4" s="510"/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</row>
    <row r="5" spans="1:13" ht="15.75" customHeight="1">
      <c r="A5" s="158" t="s">
        <v>331</v>
      </c>
      <c r="B5" s="159">
        <f>SUM('（３）業績構成比'!G102:G129)</f>
        <v>171011404.44</v>
      </c>
    </row>
    <row r="6" spans="1:13" ht="15.75" customHeight="1">
      <c r="A6" s="511" t="s">
        <v>332</v>
      </c>
      <c r="B6" s="424" t="s">
        <v>10</v>
      </c>
      <c r="C6" s="424"/>
      <c r="D6" s="512"/>
      <c r="E6" s="511" t="s">
        <v>332</v>
      </c>
      <c r="F6" s="513">
        <v>1</v>
      </c>
      <c r="G6" s="513"/>
      <c r="H6" s="513">
        <v>2</v>
      </c>
      <c r="I6" s="513"/>
      <c r="J6" s="513">
        <v>3</v>
      </c>
      <c r="K6" s="513"/>
      <c r="L6" s="513">
        <v>4</v>
      </c>
      <c r="M6" s="513"/>
    </row>
    <row r="7" spans="1:13" ht="31.35" customHeight="1">
      <c r="A7" s="511"/>
      <c r="B7" s="424"/>
      <c r="C7" s="424"/>
      <c r="D7" s="401"/>
      <c r="E7" s="511"/>
      <c r="F7" s="507" t="s">
        <v>333</v>
      </c>
      <c r="G7" s="507"/>
      <c r="H7" s="507" t="s">
        <v>334</v>
      </c>
      <c r="I7" s="507"/>
      <c r="J7" s="507" t="s">
        <v>335</v>
      </c>
      <c r="K7" s="507"/>
      <c r="L7" s="507" t="s">
        <v>336</v>
      </c>
      <c r="M7" s="507"/>
    </row>
    <row r="8" spans="1:13" ht="15.75" customHeight="1">
      <c r="A8" s="511"/>
      <c r="B8" s="205" t="s">
        <v>11</v>
      </c>
      <c r="C8" s="205" t="s">
        <v>337</v>
      </c>
      <c r="D8" s="401"/>
      <c r="E8" s="511"/>
      <c r="F8" s="205" t="s">
        <v>11</v>
      </c>
      <c r="G8" s="205" t="s">
        <v>337</v>
      </c>
      <c r="H8" s="205" t="s">
        <v>11</v>
      </c>
      <c r="I8" s="205" t="s">
        <v>337</v>
      </c>
      <c r="J8" s="205" t="s">
        <v>11</v>
      </c>
      <c r="K8" s="205" t="s">
        <v>337</v>
      </c>
      <c r="L8" s="205" t="s">
        <v>11</v>
      </c>
      <c r="M8" s="205" t="s">
        <v>337</v>
      </c>
    </row>
    <row r="9" spans="1:13" ht="19.350000000000001" customHeight="1">
      <c r="A9" s="160" t="s">
        <v>338</v>
      </c>
      <c r="B9" s="161">
        <v>415754.07</v>
      </c>
      <c r="C9" s="162">
        <f>B9/$B$5</f>
        <v>2.4311482112052293E-3</v>
      </c>
      <c r="D9" s="401"/>
      <c r="E9" s="160" t="s">
        <v>338</v>
      </c>
      <c r="F9" s="163">
        <f>'報廢－原因別分析'!AA978</f>
        <v>0</v>
      </c>
      <c r="G9" s="164">
        <f>IFERROR(F9/$B$9,"")</f>
        <v>0</v>
      </c>
      <c r="H9" s="163">
        <f>'報廢－原因別分析'!AB978</f>
        <v>0</v>
      </c>
      <c r="I9" s="164">
        <f>IFERROR(H9/$B$9,"")</f>
        <v>0</v>
      </c>
      <c r="J9" s="163">
        <f>'報廢－原因別分析'!AC978</f>
        <v>0</v>
      </c>
      <c r="K9" s="164">
        <f t="shared" ref="K9" si="0">IFERROR(J9/$B$9,"")</f>
        <v>0</v>
      </c>
      <c r="L9" s="163">
        <f>'報廢－原因別分析'!AD978</f>
        <v>61630.290000000008</v>
      </c>
      <c r="M9" s="164">
        <f>'報廢－原因別分析'!AD979</f>
        <v>0.45357142857142857</v>
      </c>
    </row>
    <row r="10" spans="1:13" ht="19.350000000000001" customHeight="1">
      <c r="A10" s="165" t="s">
        <v>339</v>
      </c>
      <c r="B10" s="166">
        <v>1251107.3499999999</v>
      </c>
      <c r="C10" s="162">
        <f>B10/$B$5</f>
        <v>7.3159293328823325E-3</v>
      </c>
      <c r="D10" s="401"/>
      <c r="E10" s="165" t="s">
        <v>339</v>
      </c>
      <c r="F10" s="163">
        <f>'超用－原因別分析'!AA978</f>
        <v>0</v>
      </c>
      <c r="G10" s="164">
        <f>IFERROR(F10/$B$10,"")</f>
        <v>0</v>
      </c>
      <c r="H10" s="163">
        <f>'超用－原因別分析'!AB978</f>
        <v>0</v>
      </c>
      <c r="I10" s="164">
        <f>IFERROR(H10/$B$10,"")</f>
        <v>0</v>
      </c>
      <c r="J10" s="163">
        <f>'超用－原因別分析'!AC978</f>
        <v>0</v>
      </c>
      <c r="K10" s="164">
        <f>IFERROR(J10/$B$10,"")</f>
        <v>0</v>
      </c>
      <c r="L10" s="163">
        <f>'超用－原因別分析'!AD978</f>
        <v>198190.23</v>
      </c>
      <c r="M10" s="164">
        <f>'超用－原因別分析'!AD979</f>
        <v>0.41428571428571431</v>
      </c>
    </row>
    <row r="11" spans="1:13" ht="15.75" customHeight="1">
      <c r="A11" s="273"/>
      <c r="D11" s="401"/>
      <c r="E11" s="511" t="s">
        <v>332</v>
      </c>
      <c r="F11" s="513">
        <v>5</v>
      </c>
      <c r="G11" s="513"/>
      <c r="H11" s="513">
        <v>6</v>
      </c>
      <c r="I11" s="513"/>
      <c r="J11" s="513">
        <v>7</v>
      </c>
      <c r="K11" s="513"/>
      <c r="L11" s="514">
        <v>8</v>
      </c>
      <c r="M11" s="514"/>
    </row>
    <row r="12" spans="1:13" ht="31.35" customHeight="1">
      <c r="D12" s="401"/>
      <c r="E12" s="511"/>
      <c r="F12" s="507" t="s">
        <v>340</v>
      </c>
      <c r="G12" s="507"/>
      <c r="H12" s="507" t="s">
        <v>341</v>
      </c>
      <c r="I12" s="507"/>
      <c r="J12" s="507" t="s">
        <v>342</v>
      </c>
      <c r="K12" s="507"/>
      <c r="L12" s="508" t="s">
        <v>343</v>
      </c>
      <c r="M12" s="508"/>
    </row>
    <row r="13" spans="1:13" ht="15.75" customHeight="1">
      <c r="D13" s="401"/>
      <c r="E13" s="511"/>
      <c r="F13" s="205" t="s">
        <v>11</v>
      </c>
      <c r="G13" s="205" t="s">
        <v>337</v>
      </c>
      <c r="H13" s="205" t="s">
        <v>11</v>
      </c>
      <c r="I13" s="205" t="s">
        <v>337</v>
      </c>
      <c r="J13" s="205" t="s">
        <v>11</v>
      </c>
      <c r="K13" s="205" t="s">
        <v>337</v>
      </c>
      <c r="L13" s="205" t="s">
        <v>11</v>
      </c>
      <c r="M13" s="205" t="s">
        <v>337</v>
      </c>
    </row>
    <row r="14" spans="1:13" ht="19.350000000000001" customHeight="1">
      <c r="D14" s="401"/>
      <c r="E14" s="160" t="s">
        <v>338</v>
      </c>
      <c r="F14" s="163">
        <f>'報廢－原因別分析'!AE978</f>
        <v>55199.88</v>
      </c>
      <c r="G14" s="164">
        <f>'報廢－原因別分析'!AE979</f>
        <v>0.31428571428571428</v>
      </c>
      <c r="H14" s="163">
        <f>'報廢－原因別分析'!AF978</f>
        <v>8732.5</v>
      </c>
      <c r="I14" s="164">
        <f>'報廢－原因別分析'!AF979</f>
        <v>3.9285714285714285E-2</v>
      </c>
      <c r="J14" s="163">
        <f>'報廢－原因別分析'!AG978</f>
        <v>53258.99</v>
      </c>
      <c r="K14" s="164">
        <f>'報廢－原因別分析'!AG979</f>
        <v>0.19285714285714287</v>
      </c>
      <c r="L14" s="163">
        <f>'報廢－原因別分析'!AH978</f>
        <v>0</v>
      </c>
      <c r="M14" s="164">
        <f t="shared" ref="M14" si="1">IFERROR(L14/$B$9,"")</f>
        <v>0</v>
      </c>
    </row>
    <row r="15" spans="1:13" ht="19.350000000000001" customHeight="1">
      <c r="D15" s="401"/>
      <c r="E15" s="165" t="s">
        <v>339</v>
      </c>
      <c r="F15" s="163">
        <f>'超用－原因別分析'!AE978</f>
        <v>323622.27</v>
      </c>
      <c r="G15" s="164">
        <f>'超用－原因別分析'!AE979</f>
        <v>0.12142857142857143</v>
      </c>
      <c r="H15" s="163">
        <f>'超用－原因別分析'!AF978</f>
        <v>313914.49999999994</v>
      </c>
      <c r="I15" s="164">
        <f>'超用－原因別分析'!AF979</f>
        <v>0.4642857142857143</v>
      </c>
      <c r="J15" s="163">
        <f>'超用－原因別分析'!AG978</f>
        <v>0</v>
      </c>
      <c r="K15" s="164">
        <f>'超用－原因別分析'!AG979</f>
        <v>0</v>
      </c>
      <c r="L15" s="163">
        <f>'超用－原因別分析'!AH978</f>
        <v>0</v>
      </c>
      <c r="M15" s="16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9"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C10" sqref="C10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09" t="s">
        <v>344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</row>
    <row r="2" spans="1:13" s="157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</row>
    <row r="3" spans="1:13" ht="15.75" customHeight="1">
      <c r="A3" s="510" t="s">
        <v>330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</row>
    <row r="4" spans="1:13" s="157" customFormat="1" ht="15.75" customHeight="1">
      <c r="A4" s="510"/>
      <c r="B4" s="510"/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</row>
    <row r="5" spans="1:13" ht="15.75" customHeight="1">
      <c r="A5" s="158" t="s">
        <v>345</v>
      </c>
      <c r="B5" s="159">
        <f>'（１）收支狀況'!G128</f>
        <v>40306237.809999995</v>
      </c>
      <c r="E5" s="515" t="s">
        <v>836</v>
      </c>
      <c r="F5" s="516"/>
      <c r="G5" s="516"/>
      <c r="H5" s="516"/>
      <c r="I5" s="516"/>
      <c r="J5" s="516"/>
      <c r="K5" s="516"/>
      <c r="L5" s="516"/>
      <c r="M5" s="516"/>
    </row>
    <row r="6" spans="1:13" ht="15.75" customHeight="1">
      <c r="A6" s="511" t="s">
        <v>346</v>
      </c>
      <c r="B6" s="424" t="s">
        <v>10</v>
      </c>
      <c r="C6" s="424"/>
      <c r="D6" s="512"/>
      <c r="E6" s="511" t="s">
        <v>346</v>
      </c>
      <c r="F6" s="513">
        <v>1</v>
      </c>
      <c r="G6" s="513"/>
      <c r="H6" s="513">
        <v>2</v>
      </c>
      <c r="I6" s="513"/>
      <c r="J6" s="513">
        <v>3</v>
      </c>
      <c r="K6" s="513"/>
      <c r="L6" s="513">
        <v>4</v>
      </c>
      <c r="M6" s="513"/>
    </row>
    <row r="7" spans="1:13" ht="31.35" customHeight="1">
      <c r="A7" s="511"/>
      <c r="B7" s="424"/>
      <c r="C7" s="424"/>
      <c r="D7" s="401"/>
      <c r="E7" s="511"/>
      <c r="F7" s="507" t="s">
        <v>347</v>
      </c>
      <c r="G7" s="507"/>
      <c r="H7" s="507" t="s">
        <v>348</v>
      </c>
      <c r="I7" s="507"/>
      <c r="J7" s="507" t="s">
        <v>349</v>
      </c>
      <c r="K7" s="507"/>
      <c r="L7" s="507" t="s">
        <v>350</v>
      </c>
      <c r="M7" s="507"/>
    </row>
    <row r="8" spans="1:13" ht="15.75" customHeight="1">
      <c r="A8" s="511"/>
      <c r="B8" s="205" t="s">
        <v>11</v>
      </c>
      <c r="C8" s="205" t="s">
        <v>351</v>
      </c>
      <c r="D8" s="401"/>
      <c r="E8" s="511"/>
      <c r="F8" s="205" t="s">
        <v>11</v>
      </c>
      <c r="G8" s="205" t="s">
        <v>352</v>
      </c>
      <c r="H8" s="205" t="s">
        <v>11</v>
      </c>
      <c r="I8" s="205" t="s">
        <v>351</v>
      </c>
      <c r="J8" s="205" t="s">
        <v>11</v>
      </c>
      <c r="K8" s="205" t="s">
        <v>352</v>
      </c>
      <c r="L8" s="205" t="s">
        <v>11</v>
      </c>
      <c r="M8" s="205" t="s">
        <v>351</v>
      </c>
    </row>
    <row r="9" spans="1:13" ht="19.350000000000001" customHeight="1">
      <c r="A9" s="160" t="s">
        <v>353</v>
      </c>
      <c r="B9" s="240">
        <v>97687.790000000008</v>
      </c>
      <c r="C9" s="162">
        <f>B9/$B$5</f>
        <v>2.423639498692275E-3</v>
      </c>
      <c r="D9" s="401"/>
      <c r="E9" s="160" t="s">
        <v>353</v>
      </c>
      <c r="F9" s="163">
        <f>'報廢－原因別分析'!AA1242</f>
        <v>0</v>
      </c>
      <c r="G9" s="321">
        <f>IFERROR(F9/$B$9,"")</f>
        <v>0</v>
      </c>
      <c r="H9" s="163">
        <f>'報廢－原因別分析'!AB1242</f>
        <v>0</v>
      </c>
      <c r="I9" s="321">
        <f t="shared" ref="I9" si="0">IFERROR(H9/$B$9,"")</f>
        <v>0</v>
      </c>
      <c r="J9" s="163">
        <f>'報廢－原因別分析'!AC1242</f>
        <v>0</v>
      </c>
      <c r="K9" s="321">
        <f t="shared" ref="K9" si="1">IFERROR(J9/$B$9,"")</f>
        <v>0</v>
      </c>
      <c r="L9" s="163">
        <f>'報廢－原因別分析'!AD1242</f>
        <v>18232.969999999998</v>
      </c>
      <c r="M9" s="321">
        <f>'報廢－原因別分析'!AD1243</f>
        <v>0.51428571428571423</v>
      </c>
    </row>
    <row r="10" spans="1:13" ht="19.350000000000001" customHeight="1">
      <c r="A10" s="165" t="s">
        <v>354</v>
      </c>
      <c r="B10" s="241">
        <v>295001.32999999996</v>
      </c>
      <c r="C10" s="162">
        <f>B10/$B$5</f>
        <v>7.3189993913748506E-3</v>
      </c>
      <c r="D10" s="401"/>
      <c r="E10" s="165" t="s">
        <v>355</v>
      </c>
      <c r="F10" s="163">
        <f>'超用－原因別分析'!AA1242</f>
        <v>0</v>
      </c>
      <c r="G10" s="321">
        <f>IFERROR(F10/$B$10,"")</f>
        <v>0</v>
      </c>
      <c r="H10" s="163">
        <f>'超用－原因別分析'!AB1242</f>
        <v>0</v>
      </c>
      <c r="I10" s="321">
        <f>IFERROR(H10/$B$10,"")</f>
        <v>0</v>
      </c>
      <c r="J10" s="163">
        <f>'超用－原因別分析'!AC1242</f>
        <v>0</v>
      </c>
      <c r="K10" s="321">
        <f>IFERROR(J10/$B$10,"")</f>
        <v>0</v>
      </c>
      <c r="L10" s="163">
        <f>'超用－原因別分析'!AD1242</f>
        <v>55126.87000000001</v>
      </c>
      <c r="M10" s="321">
        <f>'超用－原因別分析'!AD1243</f>
        <v>0.45714285714285713</v>
      </c>
    </row>
    <row r="11" spans="1:13" ht="15.75" customHeight="1">
      <c r="A11" s="273" t="s">
        <v>171</v>
      </c>
      <c r="B11" s="156" t="s">
        <v>875</v>
      </c>
      <c r="D11" s="401"/>
      <c r="E11" s="511" t="s">
        <v>346</v>
      </c>
      <c r="F11" s="513">
        <v>5</v>
      </c>
      <c r="G11" s="513"/>
      <c r="H11" s="513">
        <v>6</v>
      </c>
      <c r="I11" s="513"/>
      <c r="J11" s="513">
        <v>7</v>
      </c>
      <c r="K11" s="513"/>
      <c r="L11" s="514">
        <v>10</v>
      </c>
      <c r="M11" s="514"/>
    </row>
    <row r="12" spans="1:13" ht="31.35" customHeight="1">
      <c r="A12" s="156" t="s">
        <v>179</v>
      </c>
      <c r="B12" s="156" t="str">
        <f>B11</f>
        <v>12/2-12/8 總合計↑</v>
      </c>
      <c r="D12" s="401"/>
      <c r="E12" s="511"/>
      <c r="F12" s="507" t="s">
        <v>356</v>
      </c>
      <c r="G12" s="507"/>
      <c r="H12" s="507" t="s">
        <v>357</v>
      </c>
      <c r="I12" s="507"/>
      <c r="J12" s="507" t="s">
        <v>358</v>
      </c>
      <c r="K12" s="507"/>
      <c r="L12" s="508" t="s">
        <v>359</v>
      </c>
      <c r="M12" s="508"/>
    </row>
    <row r="13" spans="1:13" ht="15.75" customHeight="1">
      <c r="D13" s="401"/>
      <c r="E13" s="511"/>
      <c r="F13" s="205" t="s">
        <v>11</v>
      </c>
      <c r="G13" s="205" t="s">
        <v>351</v>
      </c>
      <c r="H13" s="205" t="s">
        <v>11</v>
      </c>
      <c r="I13" s="205" t="s">
        <v>351</v>
      </c>
      <c r="J13" s="205" t="s">
        <v>11</v>
      </c>
      <c r="K13" s="205" t="s">
        <v>351</v>
      </c>
      <c r="L13" s="205" t="s">
        <v>11</v>
      </c>
      <c r="M13" s="205" t="s">
        <v>351</v>
      </c>
    </row>
    <row r="14" spans="1:13" ht="19.350000000000001" customHeight="1">
      <c r="D14" s="401"/>
      <c r="E14" s="160" t="s">
        <v>353</v>
      </c>
      <c r="F14" s="163">
        <f>'報廢－原因別分析'!AE1242</f>
        <v>11876.240000000002</v>
      </c>
      <c r="G14" s="321">
        <f>'報廢－原因別分析'!AE1243</f>
        <v>0.27142857142857141</v>
      </c>
      <c r="H14" s="163">
        <f>'報廢－原因別分析'!AF1242</f>
        <v>5042.7700000000004</v>
      </c>
      <c r="I14" s="321">
        <f>'報廢－原因別分析'!AF1243</f>
        <v>0.1</v>
      </c>
      <c r="J14" s="163">
        <f>'報廢－原因別分析'!AG1242</f>
        <v>8315.7099999999991</v>
      </c>
      <c r="K14" s="321">
        <f>'報廢－原因別分析'!AG1243</f>
        <v>0.11428571428571428</v>
      </c>
      <c r="L14" s="163">
        <f>'報廢－原因別分析'!AH1242</f>
        <v>0</v>
      </c>
      <c r="M14" s="321">
        <f t="shared" ref="M14" si="2">IFERROR(L14/$B$9,"")</f>
        <v>0</v>
      </c>
    </row>
    <row r="15" spans="1:13" ht="19.350000000000001" customHeight="1">
      <c r="D15" s="401"/>
      <c r="E15" s="165" t="s">
        <v>355</v>
      </c>
      <c r="F15" s="163">
        <f>'超用－原因別分析'!AE1242</f>
        <v>69154.91</v>
      </c>
      <c r="G15" s="321">
        <f>'超用－原因別分析'!AE1243</f>
        <v>0.11428571428571428</v>
      </c>
      <c r="H15" s="163">
        <f>'超用－原因別分析'!AF1242</f>
        <v>70380.11</v>
      </c>
      <c r="I15" s="321">
        <f>'超用－原因別分析'!AF1243</f>
        <v>0.42857142857142855</v>
      </c>
      <c r="J15" s="163">
        <f>'超用－原因別分析'!AG1242</f>
        <v>0</v>
      </c>
      <c r="K15" s="321">
        <f>'超用－原因別分析'!AG1243</f>
        <v>0</v>
      </c>
      <c r="L15" s="163">
        <f>'超用－原因別分析'!AH1242</f>
        <v>0</v>
      </c>
      <c r="M15" s="321">
        <f>IFERROR(L15/$B$10,"")</f>
        <v>0</v>
      </c>
    </row>
  </sheetData>
  <mergeCells count="24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E5:M5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15"/>
  <sheetViews>
    <sheetView view="pageBreakPreview" zoomScale="93" zoomScaleNormal="60" zoomScaleSheetLayoutView="93" workbookViewId="0">
      <selection activeCell="M9" sqref="M9"/>
    </sheetView>
  </sheetViews>
  <sheetFormatPr defaultColWidth="12.5703125" defaultRowHeight="15.75" customHeight="1"/>
  <cols>
    <col min="1" max="1" width="14.1406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09" t="s">
        <v>901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</row>
    <row r="2" spans="1:13" s="157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</row>
    <row r="3" spans="1:13" ht="15.75" customHeight="1">
      <c r="A3" s="510" t="s">
        <v>902</v>
      </c>
      <c r="B3" s="510"/>
      <c r="C3" s="510"/>
      <c r="D3" s="510"/>
      <c r="E3" s="510"/>
      <c r="F3" s="510"/>
      <c r="G3" s="510"/>
      <c r="H3" s="510"/>
      <c r="I3" s="510"/>
      <c r="J3" s="510"/>
      <c r="K3" s="510"/>
      <c r="L3" s="510"/>
      <c r="M3" s="510"/>
    </row>
    <row r="4" spans="1:13" s="157" customFormat="1" ht="15.75" customHeight="1">
      <c r="A4" s="510"/>
      <c r="B4" s="510"/>
      <c r="C4" s="510"/>
      <c r="D4" s="510"/>
      <c r="E4" s="510"/>
      <c r="F4" s="510"/>
      <c r="G4" s="510"/>
      <c r="H4" s="510"/>
      <c r="I4" s="510"/>
      <c r="J4" s="510"/>
      <c r="K4" s="510"/>
      <c r="L4" s="510"/>
      <c r="M4" s="510"/>
    </row>
    <row r="5" spans="1:13" ht="15.75" customHeight="1">
      <c r="A5" s="158" t="s">
        <v>345</v>
      </c>
      <c r="B5" s="365">
        <f>'（１）收支狀況'!G135</f>
        <v>40299484.340000004</v>
      </c>
      <c r="E5" s="515" t="s">
        <v>905</v>
      </c>
      <c r="F5" s="516"/>
      <c r="G5" s="516"/>
      <c r="H5" s="516"/>
      <c r="I5" s="516"/>
      <c r="J5" s="516"/>
      <c r="K5" s="516"/>
      <c r="L5" s="516"/>
      <c r="M5" s="516"/>
    </row>
    <row r="6" spans="1:13" ht="15.75" customHeight="1">
      <c r="A6" s="525" t="s">
        <v>204</v>
      </c>
      <c r="B6" s="424" t="s">
        <v>10</v>
      </c>
      <c r="C6" s="424"/>
      <c r="D6" s="512"/>
      <c r="E6" s="511" t="s">
        <v>204</v>
      </c>
      <c r="F6" s="513">
        <v>1</v>
      </c>
      <c r="G6" s="513"/>
      <c r="H6" s="513">
        <v>2</v>
      </c>
      <c r="I6" s="513"/>
      <c r="J6" s="513">
        <v>3</v>
      </c>
      <c r="K6" s="513"/>
      <c r="L6" s="513">
        <v>4</v>
      </c>
      <c r="M6" s="513"/>
    </row>
    <row r="7" spans="1:13" ht="31.35" customHeight="1">
      <c r="A7" s="525"/>
      <c r="B7" s="424"/>
      <c r="C7" s="424"/>
      <c r="D7" s="401"/>
      <c r="E7" s="511"/>
      <c r="F7" s="507" t="s">
        <v>906</v>
      </c>
      <c r="G7" s="507"/>
      <c r="H7" s="507" t="s">
        <v>348</v>
      </c>
      <c r="I7" s="507"/>
      <c r="J7" s="507" t="s">
        <v>169</v>
      </c>
      <c r="K7" s="507"/>
      <c r="L7" s="507" t="s">
        <v>712</v>
      </c>
      <c r="M7" s="507"/>
    </row>
    <row r="8" spans="1:13" ht="15.75" customHeight="1">
      <c r="A8" s="525"/>
      <c r="B8" s="205" t="s">
        <v>11</v>
      </c>
      <c r="C8" s="205" t="s">
        <v>42</v>
      </c>
      <c r="D8" s="401"/>
      <c r="E8" s="511"/>
      <c r="F8" s="205" t="s">
        <v>11</v>
      </c>
      <c r="G8" s="205" t="s">
        <v>42</v>
      </c>
      <c r="H8" s="205" t="s">
        <v>11</v>
      </c>
      <c r="I8" s="205" t="s">
        <v>42</v>
      </c>
      <c r="J8" s="205" t="s">
        <v>11</v>
      </c>
      <c r="K8" s="205" t="s">
        <v>42</v>
      </c>
      <c r="L8" s="205" t="s">
        <v>11</v>
      </c>
      <c r="M8" s="205" t="s">
        <v>42</v>
      </c>
    </row>
    <row r="9" spans="1:13" ht="19.350000000000001" customHeight="1">
      <c r="A9" s="366" t="s">
        <v>353</v>
      </c>
      <c r="B9" s="161">
        <v>97715.240000000034</v>
      </c>
      <c r="C9" s="367">
        <f>B9/$B$5</f>
        <v>2.4247268073108062E-3</v>
      </c>
      <c r="D9" s="401"/>
      <c r="E9" s="160" t="s">
        <v>353</v>
      </c>
      <c r="F9" s="163">
        <f>'報廢20大－原因別分析'!AB8</f>
        <v>0</v>
      </c>
      <c r="G9" s="164">
        <f>'報廢20大－原因別分析'!AB9</f>
        <v>0</v>
      </c>
      <c r="H9" s="163">
        <f>'報廢20大－原因別分析'!AC8</f>
        <v>0</v>
      </c>
      <c r="I9" s="164">
        <f>'報廢20大－原因別分析'!AC9</f>
        <v>0</v>
      </c>
      <c r="J9" s="163">
        <f ca="1">'報廢20大－原因別分析'!AD8</f>
        <v>0</v>
      </c>
      <c r="K9" s="164">
        <f ca="1">'報廢20大－原因別分析'!AD9</f>
        <v>0</v>
      </c>
      <c r="L9" s="163">
        <f ca="1">'報廢20大－原因別分析'!AE8</f>
        <v>22733.58</v>
      </c>
      <c r="M9" s="164">
        <f ca="1">'報廢20大－原因別分析'!AE9</f>
        <v>0.5</v>
      </c>
    </row>
    <row r="10" spans="1:13" ht="19.350000000000001" customHeight="1">
      <c r="A10" s="368" t="s">
        <v>339</v>
      </c>
      <c r="B10" s="166">
        <v>293145.68000000005</v>
      </c>
      <c r="C10" s="162">
        <f>B10/B5</f>
        <v>7.2741794293638851E-3</v>
      </c>
      <c r="D10" s="401"/>
      <c r="E10" s="165" t="s">
        <v>339</v>
      </c>
      <c r="F10" s="163">
        <f>'超用20大－原因別分析'!AB8</f>
        <v>0</v>
      </c>
      <c r="G10" s="164">
        <f>'超用20大－原因別分析'!AB9</f>
        <v>0</v>
      </c>
      <c r="H10" s="163">
        <f>'超用20大－原因別分析'!AC8</f>
        <v>0</v>
      </c>
      <c r="I10" s="164">
        <f>'超用20大－原因別分析'!AC9</f>
        <v>0</v>
      </c>
      <c r="J10" s="163">
        <f ca="1">'超用20大－原因別分析'!AD8</f>
        <v>0</v>
      </c>
      <c r="K10" s="164">
        <f ca="1">'超用20大－原因別分析'!AD9</f>
        <v>0</v>
      </c>
      <c r="L10" s="163">
        <f ca="1">'超用20大－原因別分析'!AE8</f>
        <v>77390.09</v>
      </c>
      <c r="M10" s="164">
        <f ca="1">'超用20大－原因別分析'!AE9</f>
        <v>0.55000000000000004</v>
      </c>
    </row>
    <row r="11" spans="1:13" ht="15.75" customHeight="1">
      <c r="A11" s="273" t="s">
        <v>903</v>
      </c>
      <c r="B11" s="156" t="s">
        <v>912</v>
      </c>
      <c r="C11" s="369"/>
      <c r="D11" s="401"/>
      <c r="E11" s="511" t="s">
        <v>204</v>
      </c>
      <c r="F11" s="517">
        <v>5</v>
      </c>
      <c r="G11" s="518"/>
      <c r="H11" s="517">
        <v>6</v>
      </c>
      <c r="I11" s="518"/>
      <c r="J11" s="517">
        <v>7</v>
      </c>
      <c r="K11" s="518"/>
      <c r="L11" s="519"/>
      <c r="M11" s="520"/>
    </row>
    <row r="12" spans="1:13" ht="31.35" customHeight="1">
      <c r="A12" s="156" t="s">
        <v>904</v>
      </c>
      <c r="B12" s="156" t="str">
        <f>B11</f>
        <v>12/9-12/15 總合計↑</v>
      </c>
      <c r="C12" s="369"/>
      <c r="D12" s="401"/>
      <c r="E12" s="511"/>
      <c r="F12" s="521" t="s">
        <v>194</v>
      </c>
      <c r="G12" s="522"/>
      <c r="H12" s="521" t="s">
        <v>170</v>
      </c>
      <c r="I12" s="522"/>
      <c r="J12" s="521" t="s">
        <v>195</v>
      </c>
      <c r="K12" s="522"/>
      <c r="L12" s="523"/>
      <c r="M12" s="524"/>
    </row>
    <row r="13" spans="1:13" ht="15.75" customHeight="1">
      <c r="D13" s="401"/>
      <c r="E13" s="511"/>
      <c r="F13" s="205" t="s">
        <v>11</v>
      </c>
      <c r="G13" s="205" t="s">
        <v>42</v>
      </c>
      <c r="H13" s="205" t="s">
        <v>11</v>
      </c>
      <c r="I13" s="205" t="s">
        <v>42</v>
      </c>
      <c r="J13" s="205" t="s">
        <v>11</v>
      </c>
      <c r="K13" s="205" t="s">
        <v>42</v>
      </c>
      <c r="L13" s="205"/>
      <c r="M13" s="205"/>
    </row>
    <row r="14" spans="1:13" ht="19.350000000000001" customHeight="1">
      <c r="D14" s="401"/>
      <c r="E14" s="160" t="s">
        <v>353</v>
      </c>
      <c r="F14" s="163">
        <f ca="1">'報廢20大－原因別分析'!AF8</f>
        <v>15455.570000000002</v>
      </c>
      <c r="G14" s="164">
        <f ca="1">'報廢20大－原因別分析'!AF9</f>
        <v>0.3</v>
      </c>
      <c r="H14" s="163">
        <f ca="1">'報廢20大－原因別分析'!AG8</f>
        <v>4217.34</v>
      </c>
      <c r="I14" s="164">
        <f ca="1">'報廢20大－原因別分析'!AG9</f>
        <v>0.05</v>
      </c>
      <c r="J14" s="163">
        <f ca="1">'報廢20大－原因別分析'!AH8</f>
        <v>11874.719999999998</v>
      </c>
      <c r="K14" s="164">
        <f ca="1">'報廢20大－原因別分析'!AH9</f>
        <v>0.15</v>
      </c>
      <c r="L14" s="163"/>
      <c r="M14" s="164"/>
    </row>
    <row r="15" spans="1:13" ht="19.350000000000001" customHeight="1">
      <c r="D15" s="401"/>
      <c r="E15" s="165" t="s">
        <v>339</v>
      </c>
      <c r="F15" s="163">
        <f ca="1">'超用20大－原因別分析'!AF8</f>
        <v>67833.820000000007</v>
      </c>
      <c r="G15" s="164">
        <f ca="1">'超用20大－原因別分析'!AF9</f>
        <v>0.05</v>
      </c>
      <c r="H15" s="163">
        <f ca="1">'超用20大－原因別分析'!AG8</f>
        <v>78423.289999999994</v>
      </c>
      <c r="I15" s="164">
        <f ca="1">'超用20大－原因別分析'!AG9</f>
        <v>0.4</v>
      </c>
      <c r="J15" s="163">
        <f ca="1">'超用20大－原因別分析'!AH8</f>
        <v>0</v>
      </c>
      <c r="K15" s="164">
        <f ca="1">'超用20大－原因別分析'!AH9</f>
        <v>0</v>
      </c>
      <c r="L15" s="163"/>
      <c r="M15" s="164"/>
    </row>
  </sheetData>
  <mergeCells count="24">
    <mergeCell ref="A1:M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09" t="s">
        <v>708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17" s="157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17" ht="15.75" customHeight="1">
      <c r="A3" s="526" t="s">
        <v>218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57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7" ht="15.75" customHeight="1">
      <c r="A5" s="424" t="s">
        <v>197</v>
      </c>
      <c r="B5" s="527">
        <v>1</v>
      </c>
      <c r="C5" s="527"/>
      <c r="D5" s="527">
        <v>2</v>
      </c>
      <c r="E5" s="527"/>
      <c r="F5" s="527">
        <v>3</v>
      </c>
      <c r="G5" s="527"/>
      <c r="H5" s="513">
        <v>4</v>
      </c>
      <c r="I5" s="513"/>
      <c r="J5" s="513">
        <v>5</v>
      </c>
      <c r="K5" s="513"/>
      <c r="L5" s="513">
        <v>6</v>
      </c>
      <c r="M5" s="513"/>
      <c r="N5" s="513">
        <v>7</v>
      </c>
      <c r="O5" s="513"/>
      <c r="P5" s="513">
        <v>8</v>
      </c>
      <c r="Q5" s="513"/>
    </row>
    <row r="6" spans="1:17" ht="15.75" customHeight="1">
      <c r="A6" s="424"/>
      <c r="B6" s="528" t="s">
        <v>709</v>
      </c>
      <c r="C6" s="528"/>
      <c r="D6" s="528" t="s">
        <v>710</v>
      </c>
      <c r="E6" s="528"/>
      <c r="F6" s="528" t="s">
        <v>711</v>
      </c>
      <c r="G6" s="528"/>
      <c r="H6" s="529" t="s">
        <v>712</v>
      </c>
      <c r="I6" s="529"/>
      <c r="J6" s="424" t="s">
        <v>713</v>
      </c>
      <c r="K6" s="424"/>
      <c r="L6" s="424" t="s">
        <v>170</v>
      </c>
      <c r="M6" s="424"/>
      <c r="N6" s="424" t="s">
        <v>714</v>
      </c>
      <c r="O6" s="424"/>
      <c r="P6" s="424" t="s">
        <v>715</v>
      </c>
      <c r="Q6" s="424"/>
    </row>
    <row r="8" spans="1:17" s="296" customFormat="1" ht="15.75" customHeight="1">
      <c r="A8" s="513" t="s">
        <v>716</v>
      </c>
      <c r="B8" s="513"/>
      <c r="C8" s="292" t="s">
        <v>718</v>
      </c>
      <c r="D8" s="530" t="s">
        <v>12</v>
      </c>
      <c r="E8" s="531"/>
      <c r="F8" s="532"/>
      <c r="G8" s="293" t="s">
        <v>54</v>
      </c>
      <c r="H8" s="294"/>
      <c r="I8" s="292"/>
      <c r="J8" s="295" t="s">
        <v>720</v>
      </c>
      <c r="K8" s="295" t="s">
        <v>721</v>
      </c>
      <c r="L8" s="295" t="s">
        <v>722</v>
      </c>
      <c r="M8" s="295" t="s">
        <v>11</v>
      </c>
      <c r="N8" s="295" t="s">
        <v>827</v>
      </c>
      <c r="O8" s="533" t="s">
        <v>723</v>
      </c>
      <c r="P8" s="534"/>
    </row>
    <row r="9" spans="1:17" ht="15.75" customHeight="1">
      <c r="A9" s="513">
        <v>1</v>
      </c>
      <c r="B9" s="535" t="s">
        <v>230</v>
      </c>
      <c r="C9" s="297">
        <v>1</v>
      </c>
      <c r="D9" s="536"/>
      <c r="E9" s="537"/>
      <c r="F9" s="538"/>
      <c r="G9" s="536"/>
      <c r="H9" s="537"/>
      <c r="I9" s="538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13"/>
      <c r="B10" s="535"/>
      <c r="C10" s="297">
        <v>2</v>
      </c>
      <c r="D10" s="536"/>
      <c r="E10" s="537"/>
      <c r="F10" s="538"/>
      <c r="G10" s="536"/>
      <c r="H10" s="537"/>
      <c r="I10" s="538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13"/>
      <c r="B11" s="535"/>
      <c r="C11" s="297">
        <v>3</v>
      </c>
      <c r="D11" s="536"/>
      <c r="E11" s="537"/>
      <c r="F11" s="538"/>
      <c r="G11" s="536"/>
      <c r="H11" s="537"/>
      <c r="I11" s="538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13"/>
      <c r="B12" s="535"/>
      <c r="C12" s="297">
        <v>4</v>
      </c>
      <c r="D12" s="536"/>
      <c r="E12" s="537"/>
      <c r="F12" s="538"/>
      <c r="G12" s="536"/>
      <c r="H12" s="537"/>
      <c r="I12" s="538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13"/>
      <c r="B13" s="535"/>
      <c r="C13" s="302">
        <v>5</v>
      </c>
      <c r="D13" s="539"/>
      <c r="E13" s="540"/>
      <c r="F13" s="541"/>
      <c r="G13" s="539"/>
      <c r="H13" s="540"/>
      <c r="I13" s="541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13"/>
      <c r="B14" s="535"/>
      <c r="C14" s="545"/>
      <c r="D14" s="545"/>
      <c r="E14" s="545"/>
      <c r="F14" s="545"/>
      <c r="G14" s="545"/>
      <c r="H14" s="545"/>
      <c r="I14" s="546"/>
      <c r="J14" s="305" t="s">
        <v>725</v>
      </c>
      <c r="K14" s="306">
        <f>M14/'生產管理報表 7-1(月)'!$B$9</f>
        <v>0</v>
      </c>
      <c r="L14" s="305" t="s">
        <v>727</v>
      </c>
      <c r="M14" s="307">
        <f>SUM(M9:M13)</f>
        <v>0</v>
      </c>
      <c r="N14" s="542"/>
      <c r="O14" s="543"/>
      <c r="P14" s="544"/>
    </row>
    <row r="15" spans="1:17" ht="15.75" customHeight="1" thickTop="1"/>
    <row r="16" spans="1:17" ht="15.75" customHeight="1">
      <c r="A16" s="513" t="s">
        <v>716</v>
      </c>
      <c r="B16" s="513"/>
      <c r="C16" s="292" t="s">
        <v>717</v>
      </c>
      <c r="D16" s="530" t="s">
        <v>12</v>
      </c>
      <c r="E16" s="531"/>
      <c r="F16" s="532"/>
      <c r="G16" s="293" t="s">
        <v>54</v>
      </c>
      <c r="H16" s="294"/>
      <c r="I16" s="292"/>
      <c r="J16" s="295" t="s">
        <v>720</v>
      </c>
      <c r="K16" s="295" t="s">
        <v>56</v>
      </c>
      <c r="L16" s="295" t="s">
        <v>722</v>
      </c>
      <c r="M16" s="295" t="s">
        <v>11</v>
      </c>
      <c r="N16" s="295" t="s">
        <v>328</v>
      </c>
      <c r="O16" s="533" t="s">
        <v>52</v>
      </c>
      <c r="P16" s="534"/>
    </row>
    <row r="17" spans="1:16" ht="15.75" customHeight="1">
      <c r="A17" s="513">
        <v>2</v>
      </c>
      <c r="B17" s="535" t="s">
        <v>609</v>
      </c>
      <c r="C17" s="297">
        <v>1</v>
      </c>
      <c r="D17" s="536"/>
      <c r="E17" s="537"/>
      <c r="F17" s="538"/>
      <c r="G17" s="536"/>
      <c r="H17" s="537"/>
      <c r="I17" s="538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13"/>
      <c r="B18" s="535"/>
      <c r="C18" s="297">
        <v>2</v>
      </c>
      <c r="D18" s="536"/>
      <c r="E18" s="537"/>
      <c r="F18" s="538"/>
      <c r="G18" s="536"/>
      <c r="H18" s="537"/>
      <c r="I18" s="538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13"/>
      <c r="B19" s="535"/>
      <c r="C19" s="297">
        <v>3</v>
      </c>
      <c r="D19" s="536"/>
      <c r="E19" s="537"/>
      <c r="F19" s="538"/>
      <c r="G19" s="536"/>
      <c r="H19" s="537"/>
      <c r="I19" s="538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13"/>
      <c r="B20" s="535"/>
      <c r="C20" s="297">
        <v>4</v>
      </c>
      <c r="D20" s="536"/>
      <c r="E20" s="537"/>
      <c r="F20" s="538"/>
      <c r="G20" s="536"/>
      <c r="H20" s="537"/>
      <c r="I20" s="538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13"/>
      <c r="B21" s="535"/>
      <c r="C21" s="302">
        <v>5</v>
      </c>
      <c r="D21" s="539"/>
      <c r="E21" s="540"/>
      <c r="F21" s="541"/>
      <c r="G21" s="539"/>
      <c r="H21" s="540"/>
      <c r="I21" s="541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13"/>
      <c r="B22" s="535"/>
      <c r="C22" s="545"/>
      <c r="D22" s="545"/>
      <c r="E22" s="545"/>
      <c r="F22" s="545"/>
      <c r="G22" s="545"/>
      <c r="H22" s="545"/>
      <c r="I22" s="546"/>
      <c r="J22" s="305" t="s">
        <v>725</v>
      </c>
      <c r="K22" s="306">
        <f>M22/'生產管理報表 7-1(月)'!$B$9</f>
        <v>0</v>
      </c>
      <c r="L22" s="305" t="s">
        <v>726</v>
      </c>
      <c r="M22" s="307">
        <f>SUM(M17:M21)</f>
        <v>0</v>
      </c>
      <c r="N22" s="542"/>
      <c r="O22" s="543"/>
      <c r="P22" s="544"/>
    </row>
    <row r="23" spans="1:16" ht="15.75" customHeight="1" thickTop="1"/>
    <row r="24" spans="1:16" ht="15.75" customHeight="1">
      <c r="A24" s="513" t="s">
        <v>728</v>
      </c>
      <c r="B24" s="513"/>
      <c r="C24" s="292" t="s">
        <v>729</v>
      </c>
      <c r="D24" s="530" t="s">
        <v>12</v>
      </c>
      <c r="E24" s="531"/>
      <c r="F24" s="532"/>
      <c r="G24" s="293" t="s">
        <v>54</v>
      </c>
      <c r="H24" s="294"/>
      <c r="I24" s="292"/>
      <c r="J24" s="295" t="s">
        <v>720</v>
      </c>
      <c r="K24" s="295" t="s">
        <v>730</v>
      </c>
      <c r="L24" s="295" t="s">
        <v>57</v>
      </c>
      <c r="M24" s="295" t="s">
        <v>11</v>
      </c>
      <c r="N24" s="295" t="s">
        <v>328</v>
      </c>
      <c r="O24" s="533" t="s">
        <v>52</v>
      </c>
      <c r="P24" s="534"/>
    </row>
    <row r="25" spans="1:16" ht="15.75" customHeight="1">
      <c r="A25" s="513">
        <v>3</v>
      </c>
      <c r="B25" s="535" t="s">
        <v>396</v>
      </c>
      <c r="C25" s="297">
        <v>1</v>
      </c>
      <c r="D25" s="536"/>
      <c r="E25" s="537"/>
      <c r="F25" s="538"/>
      <c r="G25" s="536"/>
      <c r="H25" s="537"/>
      <c r="I25" s="538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3"/>
      <c r="B26" s="535"/>
      <c r="C26" s="297">
        <v>2</v>
      </c>
      <c r="D26" s="536"/>
      <c r="E26" s="537"/>
      <c r="F26" s="538"/>
      <c r="G26" s="536"/>
      <c r="H26" s="537"/>
      <c r="I26" s="538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13"/>
      <c r="B27" s="535"/>
      <c r="C27" s="297">
        <v>3</v>
      </c>
      <c r="D27" s="536"/>
      <c r="E27" s="537"/>
      <c r="F27" s="538"/>
      <c r="G27" s="536"/>
      <c r="H27" s="537"/>
      <c r="I27" s="538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13"/>
      <c r="B28" s="535"/>
      <c r="C28" s="297">
        <v>4</v>
      </c>
      <c r="D28" s="536"/>
      <c r="E28" s="537"/>
      <c r="F28" s="538"/>
      <c r="G28" s="536"/>
      <c r="H28" s="537"/>
      <c r="I28" s="538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13"/>
      <c r="B29" s="535"/>
      <c r="C29" s="302">
        <v>5</v>
      </c>
      <c r="D29" s="539"/>
      <c r="E29" s="540"/>
      <c r="F29" s="541"/>
      <c r="G29" s="539"/>
      <c r="H29" s="540"/>
      <c r="I29" s="541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13"/>
      <c r="B30" s="535"/>
      <c r="C30" s="545"/>
      <c r="D30" s="545"/>
      <c r="E30" s="545"/>
      <c r="F30" s="545"/>
      <c r="G30" s="545"/>
      <c r="H30" s="545"/>
      <c r="I30" s="546"/>
      <c r="J30" s="305" t="s">
        <v>724</v>
      </c>
      <c r="K30" s="306">
        <f>M30/'生產管理報表 7-1(月)'!$B$9</f>
        <v>0</v>
      </c>
      <c r="L30" s="305" t="s">
        <v>727</v>
      </c>
      <c r="M30" s="307">
        <f>SUM(M25:M29)</f>
        <v>0</v>
      </c>
      <c r="N30" s="542"/>
      <c r="O30" s="543"/>
      <c r="P30" s="544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09" t="s">
        <v>207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17" s="157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17" ht="15.75" customHeight="1">
      <c r="A3" s="526" t="s">
        <v>218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57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7" ht="15.75" customHeight="1">
      <c r="A5" s="424" t="s">
        <v>197</v>
      </c>
      <c r="B5" s="513">
        <v>1</v>
      </c>
      <c r="C5" s="513"/>
      <c r="D5" s="513">
        <v>2</v>
      </c>
      <c r="E5" s="513"/>
      <c r="F5" s="513">
        <v>3</v>
      </c>
      <c r="G5" s="513"/>
      <c r="H5" s="527">
        <v>4</v>
      </c>
      <c r="I5" s="527"/>
      <c r="J5" s="527">
        <v>5</v>
      </c>
      <c r="K5" s="527"/>
      <c r="L5" s="527">
        <v>6</v>
      </c>
      <c r="M5" s="527"/>
      <c r="N5" s="527">
        <v>7</v>
      </c>
      <c r="O5" s="527"/>
      <c r="P5" s="513">
        <v>8</v>
      </c>
      <c r="Q5" s="513"/>
    </row>
    <row r="6" spans="1:17" ht="15.75" customHeight="1">
      <c r="A6" s="424"/>
      <c r="B6" s="424" t="s">
        <v>231</v>
      </c>
      <c r="C6" s="424"/>
      <c r="D6" s="424" t="s">
        <v>222</v>
      </c>
      <c r="E6" s="424"/>
      <c r="F6" s="424" t="s">
        <v>335</v>
      </c>
      <c r="G6" s="424"/>
      <c r="H6" s="547" t="s">
        <v>712</v>
      </c>
      <c r="I6" s="547"/>
      <c r="J6" s="528" t="s">
        <v>340</v>
      </c>
      <c r="K6" s="528"/>
      <c r="L6" s="528" t="s">
        <v>170</v>
      </c>
      <c r="M6" s="528"/>
      <c r="N6" s="528" t="s">
        <v>195</v>
      </c>
      <c r="O6" s="528"/>
      <c r="P6" s="424" t="s">
        <v>223</v>
      </c>
      <c r="Q6" s="424"/>
    </row>
    <row r="8" spans="1:17" s="296" customFormat="1" ht="15.75" customHeight="1">
      <c r="A8" s="513" t="s">
        <v>197</v>
      </c>
      <c r="B8" s="513"/>
      <c r="C8" s="292" t="s">
        <v>717</v>
      </c>
      <c r="D8" s="530" t="s">
        <v>12</v>
      </c>
      <c r="E8" s="531"/>
      <c r="F8" s="532"/>
      <c r="G8" s="293" t="s">
        <v>54</v>
      </c>
      <c r="H8" s="294"/>
      <c r="I8" s="292"/>
      <c r="J8" s="295" t="s">
        <v>719</v>
      </c>
      <c r="K8" s="295" t="s">
        <v>730</v>
      </c>
      <c r="L8" s="295" t="s">
        <v>57</v>
      </c>
      <c r="M8" s="295" t="s">
        <v>11</v>
      </c>
      <c r="N8" s="295" t="s">
        <v>858</v>
      </c>
      <c r="O8" s="533" t="s">
        <v>52</v>
      </c>
      <c r="P8" s="534"/>
    </row>
    <row r="9" spans="1:17" ht="15.75" customHeight="1">
      <c r="A9" s="513">
        <v>4</v>
      </c>
      <c r="B9" s="548" t="s">
        <v>712</v>
      </c>
      <c r="C9" s="297">
        <v>1</v>
      </c>
      <c r="D9" s="536"/>
      <c r="E9" s="537"/>
      <c r="F9" s="538"/>
      <c r="G9" s="536"/>
      <c r="H9" s="537"/>
      <c r="I9" s="538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513"/>
      <c r="B10" s="548"/>
      <c r="C10" s="297">
        <v>2</v>
      </c>
      <c r="D10" s="536"/>
      <c r="E10" s="537"/>
      <c r="F10" s="538"/>
      <c r="G10" s="536"/>
      <c r="H10" s="537"/>
      <c r="I10" s="538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513"/>
      <c r="B11" s="548"/>
      <c r="C11" s="297">
        <v>3</v>
      </c>
      <c r="D11" s="536"/>
      <c r="E11" s="537"/>
      <c r="F11" s="538"/>
      <c r="G11" s="536"/>
      <c r="H11" s="537"/>
      <c r="I11" s="538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513"/>
      <c r="B12" s="548"/>
      <c r="C12" s="297">
        <v>4</v>
      </c>
      <c r="D12" s="536"/>
      <c r="E12" s="537"/>
      <c r="F12" s="538"/>
      <c r="G12" s="536"/>
      <c r="H12" s="537"/>
      <c r="I12" s="538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513"/>
      <c r="B13" s="548"/>
      <c r="C13" s="302">
        <v>5</v>
      </c>
      <c r="D13" s="539"/>
      <c r="E13" s="540"/>
      <c r="F13" s="541"/>
      <c r="G13" s="539"/>
      <c r="H13" s="540"/>
      <c r="I13" s="541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513"/>
      <c r="B14" s="548"/>
      <c r="C14" s="545"/>
      <c r="D14" s="545"/>
      <c r="E14" s="545"/>
      <c r="F14" s="545"/>
      <c r="G14" s="545"/>
      <c r="H14" s="545"/>
      <c r="I14" s="546"/>
      <c r="J14" s="305" t="s">
        <v>724</v>
      </c>
      <c r="K14" s="306">
        <f>M14/'生產管理報表 7-1(月)'!$B$9</f>
        <v>0</v>
      </c>
      <c r="L14" s="305" t="s">
        <v>731</v>
      </c>
      <c r="M14" s="307">
        <f>SUM(M9:M13)</f>
        <v>0</v>
      </c>
      <c r="N14" s="542"/>
      <c r="O14" s="543"/>
      <c r="P14" s="544"/>
    </row>
    <row r="15" spans="1:17" ht="15.75" customHeight="1" thickTop="1"/>
    <row r="16" spans="1:17" ht="15.75" customHeight="1">
      <c r="A16" s="513" t="s">
        <v>732</v>
      </c>
      <c r="B16" s="513"/>
      <c r="C16" s="292" t="s">
        <v>718</v>
      </c>
      <c r="D16" s="530" t="s">
        <v>12</v>
      </c>
      <c r="E16" s="531"/>
      <c r="F16" s="532"/>
      <c r="G16" s="293" t="s">
        <v>733</v>
      </c>
      <c r="H16" s="294"/>
      <c r="I16" s="292"/>
      <c r="J16" s="295" t="s">
        <v>734</v>
      </c>
      <c r="K16" s="295" t="s">
        <v>735</v>
      </c>
      <c r="L16" s="295" t="s">
        <v>736</v>
      </c>
      <c r="M16" s="295" t="s">
        <v>11</v>
      </c>
      <c r="N16" s="295" t="s">
        <v>858</v>
      </c>
      <c r="O16" s="533" t="s">
        <v>737</v>
      </c>
      <c r="P16" s="534"/>
    </row>
    <row r="17" spans="1:16" ht="15.75" customHeight="1">
      <c r="A17" s="513">
        <v>5</v>
      </c>
      <c r="B17" s="535" t="s">
        <v>219</v>
      </c>
      <c r="C17" s="297">
        <v>1</v>
      </c>
      <c r="D17" s="536"/>
      <c r="E17" s="537"/>
      <c r="F17" s="538"/>
      <c r="G17" s="536"/>
      <c r="H17" s="537"/>
      <c r="I17" s="538"/>
      <c r="J17" s="298"/>
      <c r="K17" s="299"/>
      <c r="L17" s="298"/>
      <c r="M17" s="300">
        <f t="shared" ref="M17:M21" si="1">L17*J17</f>
        <v>0</v>
      </c>
      <c r="N17" s="281"/>
      <c r="O17" s="301"/>
      <c r="P17" s="278"/>
    </row>
    <row r="18" spans="1:16" ht="15.75" customHeight="1">
      <c r="A18" s="513"/>
      <c r="B18" s="535"/>
      <c r="C18" s="297">
        <v>2</v>
      </c>
      <c r="D18" s="536"/>
      <c r="E18" s="537"/>
      <c r="F18" s="538"/>
      <c r="G18" s="536"/>
      <c r="H18" s="537"/>
      <c r="I18" s="538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13"/>
      <c r="B19" s="535"/>
      <c r="C19" s="297">
        <v>3</v>
      </c>
      <c r="D19" s="536"/>
      <c r="E19" s="537"/>
      <c r="F19" s="538"/>
      <c r="G19" s="536"/>
      <c r="H19" s="537"/>
      <c r="I19" s="538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13"/>
      <c r="B20" s="535"/>
      <c r="C20" s="297">
        <v>4</v>
      </c>
      <c r="D20" s="536"/>
      <c r="E20" s="537"/>
      <c r="F20" s="538"/>
      <c r="G20" s="536"/>
      <c r="H20" s="537"/>
      <c r="I20" s="538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13"/>
      <c r="B21" s="535"/>
      <c r="C21" s="302">
        <v>5</v>
      </c>
      <c r="D21" s="539"/>
      <c r="E21" s="540"/>
      <c r="F21" s="541"/>
      <c r="G21" s="536"/>
      <c r="H21" s="537"/>
      <c r="I21" s="538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13"/>
      <c r="B22" s="535"/>
      <c r="C22" s="545"/>
      <c r="D22" s="545"/>
      <c r="E22" s="545"/>
      <c r="F22" s="545"/>
      <c r="G22" s="545"/>
      <c r="H22" s="545"/>
      <c r="I22" s="546"/>
      <c r="J22" s="305" t="s">
        <v>738</v>
      </c>
      <c r="K22" s="306">
        <f>M22/'生產管理報表 7-1(月)'!$B$9</f>
        <v>0</v>
      </c>
      <c r="L22" s="305" t="s">
        <v>739</v>
      </c>
      <c r="M22" s="307">
        <f>SUM(M17:M21)</f>
        <v>0</v>
      </c>
      <c r="N22" s="542"/>
      <c r="O22" s="543"/>
      <c r="P22" s="544"/>
    </row>
    <row r="23" spans="1:16" ht="15.75" customHeight="1" thickTop="1"/>
    <row r="24" spans="1:16" ht="15.75" customHeight="1">
      <c r="A24" s="513" t="s">
        <v>732</v>
      </c>
      <c r="B24" s="513"/>
      <c r="C24" s="292" t="s">
        <v>718</v>
      </c>
      <c r="D24" s="530" t="s">
        <v>12</v>
      </c>
      <c r="E24" s="531"/>
      <c r="F24" s="532"/>
      <c r="G24" s="293" t="s">
        <v>733</v>
      </c>
      <c r="H24" s="294"/>
      <c r="I24" s="292"/>
      <c r="J24" s="295" t="s">
        <v>734</v>
      </c>
      <c r="K24" s="295" t="s">
        <v>735</v>
      </c>
      <c r="L24" s="295" t="s">
        <v>736</v>
      </c>
      <c r="M24" s="295" t="s">
        <v>11</v>
      </c>
      <c r="N24" s="295" t="s">
        <v>858</v>
      </c>
      <c r="O24" s="533" t="s">
        <v>52</v>
      </c>
      <c r="P24" s="534"/>
    </row>
    <row r="25" spans="1:16" ht="15.75" customHeight="1">
      <c r="A25" s="513">
        <v>6</v>
      </c>
      <c r="B25" s="535" t="s">
        <v>220</v>
      </c>
      <c r="C25" s="297">
        <v>1</v>
      </c>
      <c r="D25" s="536"/>
      <c r="E25" s="537"/>
      <c r="F25" s="538"/>
      <c r="G25" s="536"/>
      <c r="H25" s="537"/>
      <c r="I25" s="538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3"/>
      <c r="B26" s="535"/>
      <c r="C26" s="297">
        <v>2</v>
      </c>
      <c r="D26" s="536"/>
      <c r="E26" s="537"/>
      <c r="F26" s="538"/>
      <c r="G26" s="536"/>
      <c r="H26" s="537"/>
      <c r="I26" s="538"/>
      <c r="J26" s="298"/>
      <c r="K26" s="299"/>
      <c r="L26" s="298"/>
      <c r="M26" s="300">
        <f t="shared" si="2"/>
        <v>0</v>
      </c>
      <c r="N26" s="281"/>
      <c r="O26" s="310"/>
      <c r="P26" s="272"/>
    </row>
    <row r="27" spans="1:16" ht="15.75" customHeight="1">
      <c r="A27" s="513"/>
      <c r="B27" s="535"/>
      <c r="C27" s="297">
        <v>3</v>
      </c>
      <c r="D27" s="536"/>
      <c r="E27" s="537"/>
      <c r="F27" s="538"/>
      <c r="G27" s="536"/>
      <c r="H27" s="537"/>
      <c r="I27" s="538"/>
      <c r="J27" s="298"/>
      <c r="K27" s="299"/>
      <c r="L27" s="298"/>
      <c r="M27" s="300">
        <f t="shared" si="2"/>
        <v>0</v>
      </c>
      <c r="N27" s="281"/>
      <c r="O27" s="310"/>
      <c r="P27" s="272"/>
    </row>
    <row r="28" spans="1:16" ht="15.75" customHeight="1">
      <c r="A28" s="513"/>
      <c r="B28" s="535"/>
      <c r="C28" s="297">
        <v>4</v>
      </c>
      <c r="D28" s="536"/>
      <c r="E28" s="537"/>
      <c r="F28" s="538"/>
      <c r="G28" s="536"/>
      <c r="H28" s="537"/>
      <c r="I28" s="538"/>
      <c r="J28" s="298"/>
      <c r="K28" s="299"/>
      <c r="L28" s="298"/>
      <c r="M28" s="300">
        <f t="shared" si="2"/>
        <v>0</v>
      </c>
      <c r="N28" s="281"/>
      <c r="O28" s="310"/>
      <c r="P28" s="272"/>
    </row>
    <row r="29" spans="1:16" ht="15.75" customHeight="1" thickBot="1">
      <c r="A29" s="513"/>
      <c r="B29" s="535"/>
      <c r="C29" s="302">
        <v>5</v>
      </c>
      <c r="D29" s="539"/>
      <c r="E29" s="540"/>
      <c r="F29" s="541"/>
      <c r="G29" s="539"/>
      <c r="H29" s="540"/>
      <c r="I29" s="541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513"/>
      <c r="B30" s="535"/>
      <c r="C30" s="545"/>
      <c r="D30" s="545"/>
      <c r="E30" s="545"/>
      <c r="F30" s="545"/>
      <c r="G30" s="545"/>
      <c r="H30" s="545"/>
      <c r="I30" s="546"/>
      <c r="J30" s="305" t="s">
        <v>738</v>
      </c>
      <c r="K30" s="306">
        <f>M30/'生產管理報表 7-1(月)'!$B$9</f>
        <v>0</v>
      </c>
      <c r="L30" s="305" t="s">
        <v>739</v>
      </c>
      <c r="M30" s="307">
        <f>SUM(M25:M29)</f>
        <v>0</v>
      </c>
      <c r="N30" s="542"/>
      <c r="O30" s="543"/>
      <c r="P30" s="544"/>
    </row>
    <row r="31" spans="1:16" ht="15.75" customHeight="1" thickTop="1"/>
    <row r="32" spans="1:16" ht="15.75" customHeight="1">
      <c r="A32" s="513" t="s">
        <v>740</v>
      </c>
      <c r="B32" s="513"/>
      <c r="C32" s="292" t="s">
        <v>741</v>
      </c>
      <c r="D32" s="530" t="s">
        <v>12</v>
      </c>
      <c r="E32" s="531"/>
      <c r="F32" s="532"/>
      <c r="G32" s="293" t="s">
        <v>742</v>
      </c>
      <c r="H32" s="294"/>
      <c r="I32" s="292"/>
      <c r="J32" s="295" t="s">
        <v>734</v>
      </c>
      <c r="K32" s="295" t="s">
        <v>735</v>
      </c>
      <c r="L32" s="295" t="s">
        <v>736</v>
      </c>
      <c r="M32" s="295" t="s">
        <v>11</v>
      </c>
      <c r="N32" s="295" t="s">
        <v>858</v>
      </c>
      <c r="O32" s="533" t="s">
        <v>737</v>
      </c>
      <c r="P32" s="534"/>
    </row>
    <row r="33" spans="1:16" ht="15.75" customHeight="1">
      <c r="A33" s="513">
        <v>7</v>
      </c>
      <c r="B33" s="535" t="s">
        <v>743</v>
      </c>
      <c r="C33" s="297">
        <v>1</v>
      </c>
      <c r="D33" s="536"/>
      <c r="E33" s="537"/>
      <c r="F33" s="538"/>
      <c r="G33" s="536"/>
      <c r="H33" s="537"/>
      <c r="I33" s="538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13"/>
      <c r="B34" s="535"/>
      <c r="C34" s="297">
        <v>2</v>
      </c>
      <c r="D34" s="536"/>
      <c r="E34" s="537"/>
      <c r="F34" s="538"/>
      <c r="G34" s="536"/>
      <c r="H34" s="537"/>
      <c r="I34" s="538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13"/>
      <c r="B35" s="535"/>
      <c r="C35" s="297">
        <v>3</v>
      </c>
      <c r="D35" s="536"/>
      <c r="E35" s="537"/>
      <c r="F35" s="538"/>
      <c r="G35" s="536"/>
      <c r="H35" s="537"/>
      <c r="I35" s="538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13"/>
      <c r="B36" s="535"/>
      <c r="C36" s="297">
        <v>4</v>
      </c>
      <c r="D36" s="536"/>
      <c r="E36" s="537"/>
      <c r="F36" s="538"/>
      <c r="G36" s="536"/>
      <c r="H36" s="537"/>
      <c r="I36" s="538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13"/>
      <c r="B37" s="535"/>
      <c r="C37" s="302">
        <v>5</v>
      </c>
      <c r="D37" s="539"/>
      <c r="E37" s="540"/>
      <c r="F37" s="541"/>
      <c r="G37" s="539"/>
      <c r="H37" s="540"/>
      <c r="I37" s="541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13"/>
      <c r="B38" s="535"/>
      <c r="C38" s="545"/>
      <c r="D38" s="545"/>
      <c r="E38" s="545"/>
      <c r="F38" s="545"/>
      <c r="G38" s="545"/>
      <c r="H38" s="545"/>
      <c r="I38" s="546"/>
      <c r="J38" s="305" t="s">
        <v>724</v>
      </c>
      <c r="K38" s="306">
        <f>M38/'生產管理報表 7-1(月)'!$B$9</f>
        <v>0</v>
      </c>
      <c r="L38" s="305" t="s">
        <v>739</v>
      </c>
      <c r="M38" s="307">
        <f>SUM(M33:M37)</f>
        <v>0</v>
      </c>
      <c r="N38" s="542"/>
      <c r="O38" s="543"/>
      <c r="P38" s="544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09" t="s">
        <v>207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17" s="157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17" ht="15.75" customHeight="1">
      <c r="A3" s="526" t="s">
        <v>744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57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7" ht="15.75" customHeight="1">
      <c r="A5" s="424" t="s">
        <v>197</v>
      </c>
      <c r="B5" s="527">
        <v>1</v>
      </c>
      <c r="C5" s="527"/>
      <c r="D5" s="527">
        <v>2</v>
      </c>
      <c r="E5" s="527"/>
      <c r="F5" s="527">
        <v>3</v>
      </c>
      <c r="G5" s="527"/>
      <c r="H5" s="513">
        <v>4</v>
      </c>
      <c r="I5" s="513"/>
      <c r="J5" s="513">
        <v>5</v>
      </c>
      <c r="K5" s="513"/>
      <c r="L5" s="513">
        <v>6</v>
      </c>
      <c r="M5" s="513"/>
      <c r="N5" s="513">
        <v>7</v>
      </c>
      <c r="O5" s="513"/>
      <c r="P5" s="513">
        <v>8</v>
      </c>
      <c r="Q5" s="513"/>
    </row>
    <row r="6" spans="1:17" ht="15.75" customHeight="1">
      <c r="A6" s="424"/>
      <c r="B6" s="528" t="s">
        <v>709</v>
      </c>
      <c r="C6" s="528"/>
      <c r="D6" s="528" t="s">
        <v>745</v>
      </c>
      <c r="E6" s="528"/>
      <c r="F6" s="528" t="s">
        <v>335</v>
      </c>
      <c r="G6" s="528"/>
      <c r="H6" s="424" t="s">
        <v>712</v>
      </c>
      <c r="I6" s="424"/>
      <c r="J6" s="424" t="s">
        <v>340</v>
      </c>
      <c r="K6" s="424"/>
      <c r="L6" s="424" t="s">
        <v>746</v>
      </c>
      <c r="M6" s="424"/>
      <c r="N6" s="424" t="s">
        <v>195</v>
      </c>
      <c r="O6" s="424"/>
      <c r="P6" s="424" t="s">
        <v>223</v>
      </c>
      <c r="Q6" s="424"/>
    </row>
    <row r="8" spans="1:17" s="296" customFormat="1" ht="15.75" customHeight="1">
      <c r="A8" s="513" t="s">
        <v>197</v>
      </c>
      <c r="B8" s="513"/>
      <c r="C8" s="292" t="s">
        <v>717</v>
      </c>
      <c r="D8" s="530" t="s">
        <v>12</v>
      </c>
      <c r="E8" s="531"/>
      <c r="F8" s="532"/>
      <c r="G8" s="293" t="s">
        <v>54</v>
      </c>
      <c r="H8" s="294"/>
      <c r="I8" s="292"/>
      <c r="J8" s="295" t="s">
        <v>719</v>
      </c>
      <c r="K8" s="295" t="s">
        <v>56</v>
      </c>
      <c r="L8" s="295" t="s">
        <v>57</v>
      </c>
      <c r="M8" s="295" t="s">
        <v>11</v>
      </c>
      <c r="N8" s="295" t="s">
        <v>328</v>
      </c>
      <c r="O8" s="533" t="s">
        <v>52</v>
      </c>
      <c r="P8" s="534"/>
    </row>
    <row r="9" spans="1:17" ht="15.75" customHeight="1">
      <c r="A9" s="513">
        <v>1</v>
      </c>
      <c r="B9" s="535" t="s">
        <v>230</v>
      </c>
      <c r="C9" s="297">
        <v>1</v>
      </c>
      <c r="D9" s="536"/>
      <c r="E9" s="537"/>
      <c r="F9" s="538"/>
      <c r="G9" s="536"/>
      <c r="H9" s="537"/>
      <c r="I9" s="538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13"/>
      <c r="B10" s="535"/>
      <c r="C10" s="297">
        <v>2</v>
      </c>
      <c r="D10" s="536"/>
      <c r="E10" s="537"/>
      <c r="F10" s="538"/>
      <c r="G10" s="536"/>
      <c r="H10" s="537"/>
      <c r="I10" s="538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13"/>
      <c r="B11" s="535"/>
      <c r="C11" s="297">
        <v>3</v>
      </c>
      <c r="D11" s="536"/>
      <c r="E11" s="537"/>
      <c r="F11" s="538"/>
      <c r="G11" s="536"/>
      <c r="H11" s="537"/>
      <c r="I11" s="538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13"/>
      <c r="B12" s="535"/>
      <c r="C12" s="297">
        <v>4</v>
      </c>
      <c r="D12" s="536"/>
      <c r="E12" s="537"/>
      <c r="F12" s="538"/>
      <c r="G12" s="536"/>
      <c r="H12" s="537"/>
      <c r="I12" s="538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13"/>
      <c r="B13" s="535"/>
      <c r="C13" s="302">
        <v>5</v>
      </c>
      <c r="D13" s="539"/>
      <c r="E13" s="540"/>
      <c r="F13" s="541"/>
      <c r="G13" s="539"/>
      <c r="H13" s="540"/>
      <c r="I13" s="541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13"/>
      <c r="B14" s="535"/>
      <c r="C14" s="545"/>
      <c r="D14" s="545"/>
      <c r="E14" s="545"/>
      <c r="F14" s="545"/>
      <c r="G14" s="545"/>
      <c r="H14" s="545"/>
      <c r="I14" s="546"/>
      <c r="J14" s="305" t="s">
        <v>724</v>
      </c>
      <c r="K14" s="306">
        <f>M14/'生產管理報表 7-1(月)'!$B$10</f>
        <v>0</v>
      </c>
      <c r="L14" s="305" t="s">
        <v>727</v>
      </c>
      <c r="M14" s="307">
        <f>SUM(M9:M13)</f>
        <v>0</v>
      </c>
      <c r="N14" s="542"/>
      <c r="O14" s="543"/>
      <c r="P14" s="544"/>
    </row>
    <row r="15" spans="1:17" ht="15.75" customHeight="1" thickTop="1"/>
    <row r="16" spans="1:17" ht="15.75" customHeight="1">
      <c r="A16" s="513" t="s">
        <v>197</v>
      </c>
      <c r="B16" s="513"/>
      <c r="C16" s="292" t="s">
        <v>717</v>
      </c>
      <c r="D16" s="530" t="s">
        <v>12</v>
      </c>
      <c r="E16" s="531"/>
      <c r="F16" s="532"/>
      <c r="G16" s="293" t="s">
        <v>54</v>
      </c>
      <c r="H16" s="294"/>
      <c r="I16" s="292"/>
      <c r="J16" s="295" t="s">
        <v>719</v>
      </c>
      <c r="K16" s="295" t="s">
        <v>56</v>
      </c>
      <c r="L16" s="295" t="s">
        <v>57</v>
      </c>
      <c r="M16" s="295" t="s">
        <v>11</v>
      </c>
      <c r="N16" s="295" t="s">
        <v>328</v>
      </c>
      <c r="O16" s="533" t="s">
        <v>52</v>
      </c>
      <c r="P16" s="534"/>
    </row>
    <row r="17" spans="1:16" ht="15.75" customHeight="1">
      <c r="A17" s="513">
        <v>2</v>
      </c>
      <c r="B17" s="535" t="s">
        <v>747</v>
      </c>
      <c r="C17" s="297">
        <v>1</v>
      </c>
      <c r="D17" s="536"/>
      <c r="E17" s="537"/>
      <c r="F17" s="538"/>
      <c r="G17" s="536"/>
      <c r="H17" s="537"/>
      <c r="I17" s="538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13"/>
      <c r="B18" s="535"/>
      <c r="C18" s="297">
        <v>2</v>
      </c>
      <c r="D18" s="536"/>
      <c r="E18" s="537"/>
      <c r="F18" s="538"/>
      <c r="G18" s="536"/>
      <c r="H18" s="537"/>
      <c r="I18" s="538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13"/>
      <c r="B19" s="535"/>
      <c r="C19" s="297">
        <v>3</v>
      </c>
      <c r="D19" s="536"/>
      <c r="E19" s="537"/>
      <c r="F19" s="538"/>
      <c r="G19" s="536"/>
      <c r="H19" s="537"/>
      <c r="I19" s="538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13"/>
      <c r="B20" s="535"/>
      <c r="C20" s="297">
        <v>4</v>
      </c>
      <c r="D20" s="536"/>
      <c r="E20" s="537"/>
      <c r="F20" s="538"/>
      <c r="G20" s="536"/>
      <c r="H20" s="537"/>
      <c r="I20" s="538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13"/>
      <c r="B21" s="535"/>
      <c r="C21" s="302">
        <v>5</v>
      </c>
      <c r="D21" s="539"/>
      <c r="E21" s="540"/>
      <c r="F21" s="541"/>
      <c r="G21" s="539"/>
      <c r="H21" s="540"/>
      <c r="I21" s="541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13"/>
      <c r="B22" s="535"/>
      <c r="C22" s="545"/>
      <c r="D22" s="545"/>
      <c r="E22" s="545"/>
      <c r="F22" s="545"/>
      <c r="G22" s="545"/>
      <c r="H22" s="545"/>
      <c r="I22" s="546"/>
      <c r="J22" s="305" t="s">
        <v>748</v>
      </c>
      <c r="K22" s="306">
        <f>M22/'生產管理報表 7-1(月)'!$B$10</f>
        <v>0</v>
      </c>
      <c r="L22" s="305" t="s">
        <v>726</v>
      </c>
      <c r="M22" s="307">
        <f>SUM(M17:M21)</f>
        <v>0</v>
      </c>
      <c r="N22" s="542"/>
      <c r="O22" s="543"/>
      <c r="P22" s="544"/>
    </row>
    <row r="23" spans="1:16" ht="15.75" customHeight="1" thickTop="1"/>
    <row r="24" spans="1:16" ht="15.75" customHeight="1">
      <c r="A24" s="513" t="s">
        <v>197</v>
      </c>
      <c r="B24" s="513"/>
      <c r="C24" s="292" t="s">
        <v>729</v>
      </c>
      <c r="D24" s="530" t="s">
        <v>12</v>
      </c>
      <c r="E24" s="531"/>
      <c r="F24" s="532"/>
      <c r="G24" s="293" t="s">
        <v>749</v>
      </c>
      <c r="H24" s="294"/>
      <c r="I24" s="292"/>
      <c r="J24" s="295" t="s">
        <v>719</v>
      </c>
      <c r="K24" s="295" t="s">
        <v>750</v>
      </c>
      <c r="L24" s="295" t="s">
        <v>751</v>
      </c>
      <c r="M24" s="295" t="s">
        <v>11</v>
      </c>
      <c r="N24" s="295" t="s">
        <v>328</v>
      </c>
      <c r="O24" s="533" t="s">
        <v>752</v>
      </c>
      <c r="P24" s="534"/>
    </row>
    <row r="25" spans="1:16" ht="15.75" customHeight="1">
      <c r="A25" s="513">
        <v>3</v>
      </c>
      <c r="B25" s="535" t="s">
        <v>396</v>
      </c>
      <c r="C25" s="297">
        <v>1</v>
      </c>
      <c r="D25" s="536"/>
      <c r="E25" s="537"/>
      <c r="F25" s="538"/>
      <c r="G25" s="536"/>
      <c r="H25" s="537"/>
      <c r="I25" s="538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3"/>
      <c r="B26" s="535"/>
      <c r="C26" s="297">
        <v>2</v>
      </c>
      <c r="D26" s="536"/>
      <c r="E26" s="537"/>
      <c r="F26" s="538"/>
      <c r="G26" s="536"/>
      <c r="H26" s="537"/>
      <c r="I26" s="538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13"/>
      <c r="B27" s="535"/>
      <c r="C27" s="297">
        <v>3</v>
      </c>
      <c r="D27" s="536"/>
      <c r="E27" s="537"/>
      <c r="F27" s="538"/>
      <c r="G27" s="536"/>
      <c r="H27" s="537"/>
      <c r="I27" s="538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13"/>
      <c r="B28" s="535"/>
      <c r="C28" s="297">
        <v>4</v>
      </c>
      <c r="D28" s="536"/>
      <c r="E28" s="537"/>
      <c r="F28" s="538"/>
      <c r="G28" s="536"/>
      <c r="H28" s="537"/>
      <c r="I28" s="538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13"/>
      <c r="B29" s="535"/>
      <c r="C29" s="302">
        <v>5</v>
      </c>
      <c r="D29" s="539"/>
      <c r="E29" s="540"/>
      <c r="F29" s="541"/>
      <c r="G29" s="539"/>
      <c r="H29" s="540"/>
      <c r="I29" s="541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13"/>
      <c r="B30" s="535"/>
      <c r="C30" s="545"/>
      <c r="D30" s="545"/>
      <c r="E30" s="545"/>
      <c r="F30" s="545"/>
      <c r="G30" s="545"/>
      <c r="H30" s="545"/>
      <c r="I30" s="546"/>
      <c r="J30" s="305" t="s">
        <v>724</v>
      </c>
      <c r="K30" s="306">
        <f>M30/'生產管理報表 7-1(月)'!$B$10</f>
        <v>0</v>
      </c>
      <c r="L30" s="305" t="s">
        <v>731</v>
      </c>
      <c r="M30" s="307">
        <f>SUM(M25:M29)</f>
        <v>0</v>
      </c>
      <c r="N30" s="542"/>
      <c r="O30" s="543"/>
      <c r="P30" s="544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O9" sqref="O9:P13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54.7109375" style="156" customWidth="1"/>
    <col min="16" max="17" width="9.5703125" style="156" customWidth="1"/>
    <col min="18" max="16384" width="12.7109375" style="156"/>
  </cols>
  <sheetData>
    <row r="1" spans="1:17" ht="15.75" customHeight="1">
      <c r="A1" s="509" t="s">
        <v>207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17" s="157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17" ht="15.75" customHeight="1">
      <c r="A3" s="526" t="s">
        <v>744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57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7" ht="15.75" customHeight="1">
      <c r="A5" s="424" t="s">
        <v>753</v>
      </c>
      <c r="B5" s="513">
        <v>1</v>
      </c>
      <c r="C5" s="513"/>
      <c r="D5" s="513">
        <v>2</v>
      </c>
      <c r="E5" s="513"/>
      <c r="F5" s="513">
        <v>3</v>
      </c>
      <c r="G5" s="513"/>
      <c r="H5" s="527">
        <v>4</v>
      </c>
      <c r="I5" s="527"/>
      <c r="J5" s="527">
        <v>5</v>
      </c>
      <c r="K5" s="527"/>
      <c r="L5" s="527">
        <v>6</v>
      </c>
      <c r="M5" s="527"/>
      <c r="N5" s="527">
        <v>7</v>
      </c>
      <c r="O5" s="527"/>
      <c r="P5" s="513">
        <v>8</v>
      </c>
      <c r="Q5" s="513"/>
    </row>
    <row r="6" spans="1:17" ht="15.75" customHeight="1">
      <c r="A6" s="424"/>
      <c r="B6" s="424" t="s">
        <v>231</v>
      </c>
      <c r="C6" s="424"/>
      <c r="D6" s="424" t="s">
        <v>222</v>
      </c>
      <c r="E6" s="424"/>
      <c r="F6" s="424" t="s">
        <v>335</v>
      </c>
      <c r="G6" s="424"/>
      <c r="H6" s="547" t="s">
        <v>712</v>
      </c>
      <c r="I6" s="547"/>
      <c r="J6" s="528" t="s">
        <v>340</v>
      </c>
      <c r="K6" s="528"/>
      <c r="L6" s="528" t="s">
        <v>170</v>
      </c>
      <c r="M6" s="528"/>
      <c r="N6" s="528" t="s">
        <v>195</v>
      </c>
      <c r="O6" s="528"/>
      <c r="P6" s="424" t="s">
        <v>223</v>
      </c>
      <c r="Q6" s="424"/>
    </row>
    <row r="8" spans="1:17" s="296" customFormat="1" ht="15.75" customHeight="1">
      <c r="A8" s="513" t="s">
        <v>197</v>
      </c>
      <c r="B8" s="513"/>
      <c r="C8" s="292" t="s">
        <v>717</v>
      </c>
      <c r="D8" s="530" t="s">
        <v>12</v>
      </c>
      <c r="E8" s="531"/>
      <c r="F8" s="532"/>
      <c r="G8" s="293" t="s">
        <v>54</v>
      </c>
      <c r="H8" s="294"/>
      <c r="I8" s="292"/>
      <c r="J8" s="295" t="s">
        <v>719</v>
      </c>
      <c r="K8" s="295" t="s">
        <v>750</v>
      </c>
      <c r="L8" s="295" t="s">
        <v>57</v>
      </c>
      <c r="M8" s="295" t="s">
        <v>11</v>
      </c>
      <c r="N8" s="295" t="s">
        <v>858</v>
      </c>
      <c r="O8" s="533" t="s">
        <v>52</v>
      </c>
      <c r="P8" s="534"/>
    </row>
    <row r="9" spans="1:17" ht="15.75" customHeight="1">
      <c r="A9" s="513">
        <v>4</v>
      </c>
      <c r="B9" s="548" t="s">
        <v>712</v>
      </c>
      <c r="C9" s="297">
        <v>1</v>
      </c>
      <c r="D9" s="536"/>
      <c r="E9" s="537"/>
      <c r="F9" s="538"/>
      <c r="G9" s="536"/>
      <c r="H9" s="537"/>
      <c r="I9" s="538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513"/>
      <c r="B10" s="548"/>
      <c r="C10" s="297">
        <v>2</v>
      </c>
      <c r="D10" s="536"/>
      <c r="E10" s="537"/>
      <c r="F10" s="538"/>
      <c r="G10" s="536"/>
      <c r="H10" s="537"/>
      <c r="I10" s="538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513"/>
      <c r="B11" s="548"/>
      <c r="C11" s="297">
        <v>3</v>
      </c>
      <c r="D11" s="536"/>
      <c r="E11" s="537"/>
      <c r="F11" s="538"/>
      <c r="G11" s="536"/>
      <c r="H11" s="537"/>
      <c r="I11" s="538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513"/>
      <c r="B12" s="548"/>
      <c r="C12" s="297">
        <v>4</v>
      </c>
      <c r="D12" s="536"/>
      <c r="E12" s="537"/>
      <c r="F12" s="538"/>
      <c r="G12" s="536"/>
      <c r="H12" s="537"/>
      <c r="I12" s="538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513"/>
      <c r="B13" s="548"/>
      <c r="C13" s="302">
        <v>5</v>
      </c>
      <c r="D13" s="539"/>
      <c r="E13" s="540"/>
      <c r="F13" s="541"/>
      <c r="G13" s="539"/>
      <c r="H13" s="540"/>
      <c r="I13" s="541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513"/>
      <c r="B14" s="548"/>
      <c r="C14" s="545"/>
      <c r="D14" s="545"/>
      <c r="E14" s="545"/>
      <c r="F14" s="545"/>
      <c r="G14" s="545"/>
      <c r="H14" s="545"/>
      <c r="I14" s="546"/>
      <c r="J14" s="305" t="s">
        <v>724</v>
      </c>
      <c r="K14" s="306">
        <f>M14/'生產管理報表 7-1(月)'!$B$10</f>
        <v>0</v>
      </c>
      <c r="L14" s="305" t="s">
        <v>726</v>
      </c>
      <c r="M14" s="307">
        <f>SUM(M9:M13)</f>
        <v>0</v>
      </c>
      <c r="N14" s="542"/>
      <c r="O14" s="543"/>
      <c r="P14" s="544"/>
    </row>
    <row r="15" spans="1:17" ht="15.75" customHeight="1" thickTop="1"/>
    <row r="16" spans="1:17" ht="15.75" customHeight="1">
      <c r="A16" s="513" t="s">
        <v>197</v>
      </c>
      <c r="B16" s="513"/>
      <c r="C16" s="292" t="s">
        <v>717</v>
      </c>
      <c r="D16" s="530" t="s">
        <v>12</v>
      </c>
      <c r="E16" s="531"/>
      <c r="F16" s="532"/>
      <c r="G16" s="293" t="s">
        <v>54</v>
      </c>
      <c r="H16" s="294"/>
      <c r="I16" s="292"/>
      <c r="J16" s="295" t="s">
        <v>719</v>
      </c>
      <c r="K16" s="295" t="s">
        <v>750</v>
      </c>
      <c r="L16" s="295" t="s">
        <v>751</v>
      </c>
      <c r="M16" s="295" t="s">
        <v>11</v>
      </c>
      <c r="N16" s="295" t="s">
        <v>858</v>
      </c>
      <c r="O16" s="533" t="s">
        <v>52</v>
      </c>
      <c r="P16" s="534"/>
    </row>
    <row r="17" spans="1:16" ht="29.25" customHeight="1">
      <c r="A17" s="513">
        <v>5</v>
      </c>
      <c r="B17" s="535" t="s">
        <v>219</v>
      </c>
      <c r="C17" s="297">
        <v>1</v>
      </c>
      <c r="D17" s="536"/>
      <c r="E17" s="537"/>
      <c r="F17" s="538"/>
      <c r="G17" s="536"/>
      <c r="H17" s="537"/>
      <c r="I17" s="538"/>
      <c r="J17" s="298"/>
      <c r="K17" s="299"/>
      <c r="L17" s="298"/>
      <c r="M17" s="300">
        <f t="shared" ref="M17:M21" si="1">L17*J17</f>
        <v>0</v>
      </c>
      <c r="N17" s="281"/>
      <c r="O17" s="329"/>
      <c r="P17" s="330"/>
    </row>
    <row r="18" spans="1:16" ht="15.75" customHeight="1">
      <c r="A18" s="513"/>
      <c r="B18" s="535"/>
      <c r="C18" s="297">
        <v>2</v>
      </c>
      <c r="D18" s="536"/>
      <c r="E18" s="537"/>
      <c r="F18" s="538"/>
      <c r="G18" s="536"/>
      <c r="H18" s="537"/>
      <c r="I18" s="538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13"/>
      <c r="B19" s="535"/>
      <c r="C19" s="297">
        <v>3</v>
      </c>
      <c r="D19" s="536"/>
      <c r="E19" s="537"/>
      <c r="F19" s="538"/>
      <c r="G19" s="536"/>
      <c r="H19" s="537"/>
      <c r="I19" s="538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13"/>
      <c r="B20" s="535"/>
      <c r="C20" s="297">
        <v>4</v>
      </c>
      <c r="D20" s="536"/>
      <c r="E20" s="537"/>
      <c r="F20" s="538"/>
      <c r="G20" s="536"/>
      <c r="H20" s="537"/>
      <c r="I20" s="538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13"/>
      <c r="B21" s="535"/>
      <c r="C21" s="302">
        <v>5</v>
      </c>
      <c r="D21" s="539"/>
      <c r="E21" s="540"/>
      <c r="F21" s="541"/>
      <c r="G21" s="536"/>
      <c r="H21" s="537"/>
      <c r="I21" s="538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13"/>
      <c r="B22" s="535"/>
      <c r="C22" s="545"/>
      <c r="D22" s="545"/>
      <c r="E22" s="545"/>
      <c r="F22" s="545"/>
      <c r="G22" s="545"/>
      <c r="H22" s="545"/>
      <c r="I22" s="546"/>
      <c r="J22" s="305" t="s">
        <v>724</v>
      </c>
      <c r="K22" s="306">
        <f>M22/'生產管理報表 7-1(月)'!$B$10</f>
        <v>0</v>
      </c>
      <c r="L22" s="305" t="s">
        <v>731</v>
      </c>
      <c r="M22" s="307">
        <f>SUM(M17:M21)</f>
        <v>0</v>
      </c>
      <c r="N22" s="542"/>
      <c r="O22" s="543"/>
      <c r="P22" s="544"/>
    </row>
    <row r="23" spans="1:16" ht="15.75" customHeight="1" thickTop="1"/>
    <row r="24" spans="1:16" ht="15.75" customHeight="1">
      <c r="A24" s="513" t="s">
        <v>197</v>
      </c>
      <c r="B24" s="513"/>
      <c r="C24" s="292" t="s">
        <v>717</v>
      </c>
      <c r="D24" s="530" t="s">
        <v>12</v>
      </c>
      <c r="E24" s="531"/>
      <c r="F24" s="532"/>
      <c r="G24" s="293" t="s">
        <v>54</v>
      </c>
      <c r="H24" s="294"/>
      <c r="I24" s="292"/>
      <c r="J24" s="295" t="s">
        <v>719</v>
      </c>
      <c r="K24" s="295" t="s">
        <v>56</v>
      </c>
      <c r="L24" s="295" t="s">
        <v>57</v>
      </c>
      <c r="M24" s="295" t="s">
        <v>11</v>
      </c>
      <c r="N24" s="295" t="s">
        <v>858</v>
      </c>
      <c r="O24" s="533" t="s">
        <v>723</v>
      </c>
      <c r="P24" s="534"/>
    </row>
    <row r="25" spans="1:16" ht="15.75" customHeight="1">
      <c r="A25" s="513">
        <v>6</v>
      </c>
      <c r="B25" s="535" t="s">
        <v>220</v>
      </c>
      <c r="C25" s="297">
        <v>1</v>
      </c>
      <c r="D25" s="536"/>
      <c r="E25" s="537"/>
      <c r="F25" s="538"/>
      <c r="G25" s="536"/>
      <c r="H25" s="537"/>
      <c r="I25" s="538"/>
      <c r="J25" s="298"/>
      <c r="K25" s="299"/>
      <c r="L25" s="298"/>
      <c r="M25" s="300">
        <f t="shared" ref="M25:M29" si="2">L25*J25</f>
        <v>0</v>
      </c>
      <c r="N25" s="281"/>
      <c r="O25" s="310"/>
      <c r="P25" s="278"/>
    </row>
    <row r="26" spans="1:16" ht="15.75" customHeight="1">
      <c r="A26" s="513"/>
      <c r="B26" s="535"/>
      <c r="C26" s="297">
        <v>2</v>
      </c>
      <c r="D26" s="536"/>
      <c r="E26" s="537"/>
      <c r="F26" s="538"/>
      <c r="G26" s="536"/>
      <c r="H26" s="537"/>
      <c r="I26" s="538"/>
      <c r="J26" s="298"/>
      <c r="K26" s="299"/>
      <c r="L26" s="298"/>
      <c r="M26" s="300">
        <f t="shared" si="2"/>
        <v>0</v>
      </c>
      <c r="N26" s="281"/>
      <c r="O26" s="310"/>
      <c r="P26" s="278"/>
    </row>
    <row r="27" spans="1:16" ht="15.75" customHeight="1">
      <c r="A27" s="513"/>
      <c r="B27" s="535"/>
      <c r="C27" s="297">
        <v>3</v>
      </c>
      <c r="D27" s="536"/>
      <c r="E27" s="537"/>
      <c r="F27" s="538"/>
      <c r="G27" s="536"/>
      <c r="H27" s="537"/>
      <c r="I27" s="538"/>
      <c r="J27" s="298"/>
      <c r="K27" s="299"/>
      <c r="L27" s="298"/>
      <c r="M27" s="300">
        <f t="shared" si="2"/>
        <v>0</v>
      </c>
      <c r="N27" s="281"/>
      <c r="O27" s="310"/>
      <c r="P27" s="278"/>
    </row>
    <row r="28" spans="1:16" ht="15.75" customHeight="1">
      <c r="A28" s="513"/>
      <c r="B28" s="535"/>
      <c r="C28" s="297">
        <v>4</v>
      </c>
      <c r="D28" s="536"/>
      <c r="E28" s="537"/>
      <c r="F28" s="538"/>
      <c r="G28" s="536"/>
      <c r="H28" s="537"/>
      <c r="I28" s="538"/>
      <c r="J28" s="298"/>
      <c r="K28" s="299"/>
      <c r="L28" s="298"/>
      <c r="M28" s="300">
        <f t="shared" si="2"/>
        <v>0</v>
      </c>
      <c r="N28" s="281"/>
      <c r="O28" s="310"/>
      <c r="P28" s="278"/>
    </row>
    <row r="29" spans="1:16" ht="15.75" customHeight="1" thickBot="1">
      <c r="A29" s="513"/>
      <c r="B29" s="535"/>
      <c r="C29" s="302">
        <v>5</v>
      </c>
      <c r="D29" s="539"/>
      <c r="E29" s="540"/>
      <c r="F29" s="541"/>
      <c r="G29" s="539"/>
      <c r="H29" s="540"/>
      <c r="I29" s="541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513"/>
      <c r="B30" s="535"/>
      <c r="C30" s="545"/>
      <c r="D30" s="545"/>
      <c r="E30" s="545"/>
      <c r="F30" s="545"/>
      <c r="G30" s="545"/>
      <c r="H30" s="545"/>
      <c r="I30" s="546"/>
      <c r="J30" s="305" t="s">
        <v>724</v>
      </c>
      <c r="K30" s="306">
        <f>M30/'生產管理報表 7-1(月)'!$B$10</f>
        <v>0</v>
      </c>
      <c r="L30" s="305" t="s">
        <v>726</v>
      </c>
      <c r="M30" s="307">
        <f>SUM(M25:M29)</f>
        <v>0</v>
      </c>
      <c r="N30" s="542"/>
      <c r="O30" s="543"/>
      <c r="P30" s="544"/>
    </row>
    <row r="31" spans="1:16" ht="15.75" customHeight="1" thickTop="1"/>
    <row r="32" spans="1:16" ht="15.75" customHeight="1">
      <c r="A32" s="513" t="s">
        <v>716</v>
      </c>
      <c r="B32" s="513"/>
      <c r="C32" s="292" t="s">
        <v>717</v>
      </c>
      <c r="D32" s="530" t="s">
        <v>12</v>
      </c>
      <c r="E32" s="531"/>
      <c r="F32" s="532"/>
      <c r="G32" s="293" t="s">
        <v>54</v>
      </c>
      <c r="H32" s="294"/>
      <c r="I32" s="292"/>
      <c r="J32" s="295" t="s">
        <v>754</v>
      </c>
      <c r="K32" s="295" t="s">
        <v>56</v>
      </c>
      <c r="L32" s="295" t="s">
        <v>57</v>
      </c>
      <c r="M32" s="295" t="s">
        <v>11</v>
      </c>
      <c r="N32" s="295" t="s">
        <v>858</v>
      </c>
      <c r="O32" s="533" t="s">
        <v>52</v>
      </c>
      <c r="P32" s="534"/>
    </row>
    <row r="33" spans="1:16" ht="15.75" customHeight="1">
      <c r="A33" s="513">
        <v>7</v>
      </c>
      <c r="B33" s="535" t="s">
        <v>536</v>
      </c>
      <c r="C33" s="297">
        <v>1</v>
      </c>
      <c r="D33" s="536"/>
      <c r="E33" s="537"/>
      <c r="F33" s="538"/>
      <c r="G33" s="536"/>
      <c r="H33" s="537"/>
      <c r="I33" s="538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13"/>
      <c r="B34" s="535"/>
      <c r="C34" s="297">
        <v>2</v>
      </c>
      <c r="D34" s="536"/>
      <c r="E34" s="537"/>
      <c r="F34" s="538"/>
      <c r="G34" s="536"/>
      <c r="H34" s="537"/>
      <c r="I34" s="538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13"/>
      <c r="B35" s="535"/>
      <c r="C35" s="297">
        <v>3</v>
      </c>
      <c r="D35" s="536"/>
      <c r="E35" s="537"/>
      <c r="F35" s="538"/>
      <c r="G35" s="536"/>
      <c r="H35" s="537"/>
      <c r="I35" s="538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13"/>
      <c r="B36" s="535"/>
      <c r="C36" s="297">
        <v>4</v>
      </c>
      <c r="D36" s="536"/>
      <c r="E36" s="537"/>
      <c r="F36" s="538"/>
      <c r="G36" s="536"/>
      <c r="H36" s="537"/>
      <c r="I36" s="538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13"/>
      <c r="B37" s="535"/>
      <c r="C37" s="302">
        <v>5</v>
      </c>
      <c r="D37" s="539"/>
      <c r="E37" s="540"/>
      <c r="F37" s="541"/>
      <c r="G37" s="539"/>
      <c r="H37" s="540"/>
      <c r="I37" s="541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13"/>
      <c r="B38" s="535"/>
      <c r="C38" s="545"/>
      <c r="D38" s="545"/>
      <c r="E38" s="545"/>
      <c r="F38" s="545"/>
      <c r="G38" s="545"/>
      <c r="H38" s="545"/>
      <c r="I38" s="546"/>
      <c r="J38" s="305" t="s">
        <v>724</v>
      </c>
      <c r="K38" s="306">
        <f>M38/'生產管理報表 7-1(月)'!$B$10</f>
        <v>0</v>
      </c>
      <c r="L38" s="305" t="s">
        <v>726</v>
      </c>
      <c r="M38" s="307">
        <f>SUM(M33:M37)</f>
        <v>0</v>
      </c>
      <c r="N38" s="542"/>
      <c r="O38" s="543"/>
      <c r="P38" s="544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0">
    <tabColor rgb="FF92D050"/>
    <outlinePr summaryBelow="0" summaryRight="0"/>
  </sheetPr>
  <dimension ref="A1:Q31"/>
  <sheetViews>
    <sheetView view="pageBreakPreview" zoomScale="60" zoomScaleNormal="60" workbookViewId="0">
      <selection activeCell="G27" sqref="G27:I27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72" t="s">
        <v>207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</row>
    <row r="2" spans="1:17" s="97" customFormat="1" ht="15.75" customHeight="1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</row>
    <row r="3" spans="1:17" ht="15.75" customHeight="1">
      <c r="A3" s="484" t="s">
        <v>218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</row>
    <row r="4" spans="1:17" s="97" customFormat="1" ht="15.75" customHeight="1">
      <c r="A4" s="484"/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</row>
    <row r="5" spans="1:17" ht="15.75" customHeight="1">
      <c r="A5" s="411" t="s">
        <v>196</v>
      </c>
      <c r="B5" s="549">
        <v>1</v>
      </c>
      <c r="C5" s="549"/>
      <c r="D5" s="549">
        <v>2</v>
      </c>
      <c r="E5" s="549"/>
      <c r="F5" s="549">
        <v>3</v>
      </c>
      <c r="G5" s="549"/>
      <c r="H5" s="482">
        <v>4</v>
      </c>
      <c r="I5" s="482"/>
      <c r="J5" s="482">
        <v>5</v>
      </c>
      <c r="K5" s="482"/>
      <c r="L5" s="482">
        <v>6</v>
      </c>
      <c r="M5" s="482"/>
      <c r="N5" s="482">
        <v>7</v>
      </c>
      <c r="O5" s="482"/>
      <c r="P5" s="482">
        <v>8</v>
      </c>
      <c r="Q5" s="482"/>
    </row>
    <row r="6" spans="1:17" ht="15.75" customHeight="1">
      <c r="A6" s="411"/>
      <c r="B6" s="550" t="s">
        <v>231</v>
      </c>
      <c r="C6" s="550"/>
      <c r="D6" s="550" t="s">
        <v>607</v>
      </c>
      <c r="E6" s="550"/>
      <c r="F6" s="550" t="s">
        <v>169</v>
      </c>
      <c r="G6" s="550"/>
      <c r="H6" s="411" t="s">
        <v>756</v>
      </c>
      <c r="I6" s="411"/>
      <c r="J6" s="411" t="s">
        <v>194</v>
      </c>
      <c r="K6" s="411"/>
      <c r="L6" s="411" t="s">
        <v>170</v>
      </c>
      <c r="M6" s="411"/>
      <c r="N6" s="411" t="s">
        <v>195</v>
      </c>
      <c r="O6" s="411"/>
      <c r="P6" s="411" t="s">
        <v>608</v>
      </c>
      <c r="Q6" s="411"/>
    </row>
    <row r="8" spans="1:17" s="103" customFormat="1" ht="15.75" customHeight="1">
      <c r="A8" s="482" t="s">
        <v>197</v>
      </c>
      <c r="B8" s="482"/>
      <c r="C8" s="271" t="s">
        <v>48</v>
      </c>
      <c r="D8" s="563" t="s">
        <v>12</v>
      </c>
      <c r="E8" s="564"/>
      <c r="F8" s="565"/>
      <c r="G8" s="269" t="s">
        <v>54</v>
      </c>
      <c r="H8" s="270"/>
      <c r="I8" s="271"/>
      <c r="J8" s="132" t="s">
        <v>55</v>
      </c>
      <c r="K8" s="132" t="s">
        <v>56</v>
      </c>
      <c r="L8" s="132" t="s">
        <v>57</v>
      </c>
      <c r="M8" s="132" t="s">
        <v>11</v>
      </c>
      <c r="N8" s="132" t="s">
        <v>328</v>
      </c>
      <c r="O8" s="560" t="s">
        <v>52</v>
      </c>
      <c r="P8" s="561"/>
    </row>
    <row r="9" spans="1:17" ht="15.75" customHeight="1">
      <c r="A9" s="482">
        <v>1</v>
      </c>
      <c r="B9" s="562" t="s">
        <v>230</v>
      </c>
      <c r="C9" s="133">
        <v>1</v>
      </c>
      <c r="D9" s="557"/>
      <c r="E9" s="558"/>
      <c r="F9" s="559"/>
      <c r="G9" s="557"/>
      <c r="H9" s="558"/>
      <c r="I9" s="559"/>
      <c r="J9" s="134"/>
      <c r="K9" s="135"/>
      <c r="L9" s="134"/>
      <c r="M9" s="266">
        <f t="shared" ref="M9:M11" si="0">L9*J9</f>
        <v>0</v>
      </c>
      <c r="N9" s="286"/>
      <c r="O9" s="286"/>
      <c r="P9" s="278"/>
    </row>
    <row r="10" spans="1:17" ht="15.75" customHeight="1">
      <c r="A10" s="482"/>
      <c r="B10" s="562"/>
      <c r="C10" s="133">
        <v>2</v>
      </c>
      <c r="D10" s="557"/>
      <c r="E10" s="558"/>
      <c r="F10" s="559"/>
      <c r="G10" s="557"/>
      <c r="H10" s="558"/>
      <c r="I10" s="559"/>
      <c r="J10" s="134"/>
      <c r="K10" s="135"/>
      <c r="L10" s="134"/>
      <c r="M10" s="266">
        <f t="shared" si="0"/>
        <v>0</v>
      </c>
      <c r="N10" s="286"/>
      <c r="O10" s="286"/>
      <c r="P10" s="272"/>
    </row>
    <row r="11" spans="1:17" ht="15.75" customHeight="1">
      <c r="A11" s="482"/>
      <c r="B11" s="562"/>
      <c r="C11" s="133">
        <v>3</v>
      </c>
      <c r="D11" s="557"/>
      <c r="E11" s="558"/>
      <c r="F11" s="559"/>
      <c r="G11" s="557"/>
      <c r="H11" s="558"/>
      <c r="I11" s="559"/>
      <c r="J11" s="134"/>
      <c r="K11" s="135"/>
      <c r="L11" s="134"/>
      <c r="M11" s="266">
        <f t="shared" si="0"/>
        <v>0</v>
      </c>
      <c r="N11" s="134"/>
      <c r="O11" s="286"/>
      <c r="P11" s="272"/>
    </row>
    <row r="12" spans="1:17" ht="15.75" customHeight="1">
      <c r="A12" s="482"/>
      <c r="B12" s="562"/>
      <c r="C12" s="133">
        <v>4</v>
      </c>
      <c r="D12" s="557"/>
      <c r="E12" s="558"/>
      <c r="F12" s="559"/>
      <c r="G12" s="557"/>
      <c r="H12" s="558"/>
      <c r="I12" s="559"/>
      <c r="J12" s="134"/>
      <c r="K12" s="135"/>
      <c r="L12" s="134"/>
      <c r="M12" s="266">
        <f t="shared" ref="M12:M13" si="1">L12*J12</f>
        <v>0</v>
      </c>
      <c r="N12" s="134"/>
      <c r="O12" s="286"/>
      <c r="P12" s="272"/>
    </row>
    <row r="13" spans="1:17" ht="15.75" customHeight="1" thickBot="1">
      <c r="A13" s="482"/>
      <c r="B13" s="562"/>
      <c r="C13" s="137">
        <v>5</v>
      </c>
      <c r="D13" s="554"/>
      <c r="E13" s="555"/>
      <c r="F13" s="556"/>
      <c r="G13" s="554"/>
      <c r="H13" s="555"/>
      <c r="I13" s="556"/>
      <c r="J13" s="138"/>
      <c r="K13" s="139"/>
      <c r="L13" s="138"/>
      <c r="M13" s="266">
        <f t="shared" si="1"/>
        <v>0</v>
      </c>
      <c r="N13" s="134"/>
      <c r="O13" s="286"/>
      <c r="P13" s="278"/>
    </row>
    <row r="14" spans="1:17" ht="15.75" customHeight="1" thickTop="1" thickBot="1">
      <c r="A14" s="482"/>
      <c r="B14" s="562"/>
      <c r="C14" s="566"/>
      <c r="D14" s="566"/>
      <c r="E14" s="566"/>
      <c r="F14" s="566"/>
      <c r="G14" s="566"/>
      <c r="H14" s="566"/>
      <c r="I14" s="567"/>
      <c r="J14" s="141" t="s">
        <v>59</v>
      </c>
      <c r="K14" s="230">
        <f>M14/'生產管理報表 7-1 (週)'!B9</f>
        <v>0</v>
      </c>
      <c r="L14" s="141" t="s">
        <v>60</v>
      </c>
      <c r="M14" s="237">
        <f>SUM(M9:M13)</f>
        <v>0</v>
      </c>
      <c r="N14" s="551"/>
      <c r="O14" s="552"/>
      <c r="P14" s="553"/>
    </row>
    <row r="15" spans="1:17" ht="15.75" customHeight="1" thickTop="1"/>
    <row r="16" spans="1:17" ht="15.75" customHeight="1">
      <c r="A16" s="482" t="s">
        <v>197</v>
      </c>
      <c r="B16" s="482"/>
      <c r="C16" s="271" t="s">
        <v>48</v>
      </c>
      <c r="D16" s="563" t="s">
        <v>12</v>
      </c>
      <c r="E16" s="564"/>
      <c r="F16" s="565"/>
      <c r="G16" s="269" t="s">
        <v>54</v>
      </c>
      <c r="H16" s="270"/>
      <c r="I16" s="271"/>
      <c r="J16" s="132" t="s">
        <v>55</v>
      </c>
      <c r="K16" s="132" t="s">
        <v>56</v>
      </c>
      <c r="L16" s="132" t="s">
        <v>57</v>
      </c>
      <c r="M16" s="132" t="s">
        <v>11</v>
      </c>
      <c r="N16" s="132" t="s">
        <v>328</v>
      </c>
      <c r="O16" s="560" t="s">
        <v>52</v>
      </c>
      <c r="P16" s="561"/>
    </row>
    <row r="17" spans="1:16" ht="15.75" customHeight="1">
      <c r="A17" s="482">
        <v>2</v>
      </c>
      <c r="B17" s="562" t="s">
        <v>609</v>
      </c>
      <c r="C17" s="133">
        <v>1</v>
      </c>
      <c r="D17" s="557"/>
      <c r="E17" s="558"/>
      <c r="F17" s="559"/>
      <c r="G17" s="557"/>
      <c r="H17" s="558"/>
      <c r="I17" s="559"/>
      <c r="J17" s="134"/>
      <c r="K17" s="135"/>
      <c r="L17" s="134"/>
      <c r="M17" s="266">
        <f t="shared" ref="M17:M21" si="2">L17*J17</f>
        <v>0</v>
      </c>
      <c r="N17" s="134"/>
      <c r="O17" s="268"/>
      <c r="P17" s="136"/>
    </row>
    <row r="18" spans="1:16" ht="15.75" customHeight="1">
      <c r="A18" s="482"/>
      <c r="B18" s="562"/>
      <c r="C18" s="133">
        <v>2</v>
      </c>
      <c r="D18" s="557"/>
      <c r="E18" s="558"/>
      <c r="F18" s="559"/>
      <c r="G18" s="557"/>
      <c r="H18" s="558"/>
      <c r="I18" s="559"/>
      <c r="J18" s="134"/>
      <c r="K18" s="135"/>
      <c r="L18" s="134"/>
      <c r="M18" s="266">
        <f t="shared" si="2"/>
        <v>0</v>
      </c>
      <c r="N18" s="134"/>
      <c r="O18" s="268"/>
      <c r="P18" s="136"/>
    </row>
    <row r="19" spans="1:16" ht="15.75" customHeight="1">
      <c r="A19" s="482"/>
      <c r="B19" s="562"/>
      <c r="C19" s="133">
        <v>3</v>
      </c>
      <c r="D19" s="557"/>
      <c r="E19" s="558"/>
      <c r="F19" s="559"/>
      <c r="G19" s="557"/>
      <c r="H19" s="558"/>
      <c r="I19" s="559"/>
      <c r="J19" s="134"/>
      <c r="K19" s="135"/>
      <c r="L19" s="134"/>
      <c r="M19" s="266">
        <f t="shared" si="2"/>
        <v>0</v>
      </c>
      <c r="N19" s="134"/>
      <c r="O19" s="268"/>
      <c r="P19" s="136"/>
    </row>
    <row r="20" spans="1:16" ht="15.75" customHeight="1">
      <c r="A20" s="482"/>
      <c r="B20" s="562"/>
      <c r="C20" s="133">
        <v>4</v>
      </c>
      <c r="D20" s="557"/>
      <c r="E20" s="558"/>
      <c r="F20" s="559"/>
      <c r="G20" s="557"/>
      <c r="H20" s="558"/>
      <c r="I20" s="559"/>
      <c r="J20" s="134"/>
      <c r="K20" s="135"/>
      <c r="L20" s="134"/>
      <c r="M20" s="266">
        <f t="shared" si="2"/>
        <v>0</v>
      </c>
      <c r="N20" s="134"/>
      <c r="O20" s="268"/>
      <c r="P20" s="136"/>
    </row>
    <row r="21" spans="1:16" ht="15.75" customHeight="1" thickBot="1">
      <c r="A21" s="482"/>
      <c r="B21" s="562"/>
      <c r="C21" s="137">
        <v>5</v>
      </c>
      <c r="D21" s="554"/>
      <c r="E21" s="555"/>
      <c r="F21" s="556"/>
      <c r="G21" s="554"/>
      <c r="H21" s="555"/>
      <c r="I21" s="556"/>
      <c r="J21" s="138"/>
      <c r="K21" s="139"/>
      <c r="L21" s="138"/>
      <c r="M21" s="266">
        <f t="shared" si="2"/>
        <v>0</v>
      </c>
      <c r="N21" s="134"/>
      <c r="O21" s="267"/>
      <c r="P21" s="140"/>
    </row>
    <row r="22" spans="1:16" ht="15.75" customHeight="1" thickTop="1" thickBot="1">
      <c r="A22" s="482"/>
      <c r="B22" s="562"/>
      <c r="C22" s="566"/>
      <c r="D22" s="566"/>
      <c r="E22" s="566"/>
      <c r="F22" s="566"/>
      <c r="G22" s="566"/>
      <c r="H22" s="566"/>
      <c r="I22" s="567"/>
      <c r="J22" s="141" t="s">
        <v>59</v>
      </c>
      <c r="K22" s="230">
        <f>M22/'生產管理報表 7-1 (週)'!B9</f>
        <v>0</v>
      </c>
      <c r="L22" s="141" t="s">
        <v>60</v>
      </c>
      <c r="M22" s="237">
        <f>SUM(M17:M21)</f>
        <v>0</v>
      </c>
      <c r="N22" s="551"/>
      <c r="O22" s="552"/>
      <c r="P22" s="553"/>
    </row>
    <row r="23" spans="1:16" ht="15.75" customHeight="1" thickTop="1"/>
    <row r="24" spans="1:16" ht="15.75" customHeight="1">
      <c r="A24" s="482" t="s">
        <v>197</v>
      </c>
      <c r="B24" s="482"/>
      <c r="C24" s="271" t="s">
        <v>48</v>
      </c>
      <c r="D24" s="563" t="s">
        <v>12</v>
      </c>
      <c r="E24" s="564"/>
      <c r="F24" s="565"/>
      <c r="G24" s="269" t="s">
        <v>54</v>
      </c>
      <c r="H24" s="270"/>
      <c r="I24" s="271"/>
      <c r="J24" s="132" t="s">
        <v>55</v>
      </c>
      <c r="K24" s="132" t="s">
        <v>56</v>
      </c>
      <c r="L24" s="132" t="s">
        <v>57</v>
      </c>
      <c r="M24" s="132" t="s">
        <v>11</v>
      </c>
      <c r="N24" s="132" t="s">
        <v>328</v>
      </c>
      <c r="O24" s="560" t="s">
        <v>52</v>
      </c>
      <c r="P24" s="561"/>
    </row>
    <row r="25" spans="1:16" ht="15.75" customHeight="1">
      <c r="A25" s="482">
        <v>3</v>
      </c>
      <c r="B25" s="562" t="s">
        <v>198</v>
      </c>
      <c r="C25" s="133">
        <v>1</v>
      </c>
      <c r="D25" s="557"/>
      <c r="E25" s="558"/>
      <c r="F25" s="559"/>
      <c r="G25" s="557"/>
      <c r="H25" s="558"/>
      <c r="I25" s="559"/>
      <c r="J25" s="134"/>
      <c r="K25" s="135"/>
      <c r="L25" s="134"/>
      <c r="M25" s="266">
        <f t="shared" ref="M25:M29" si="3">L25*J25</f>
        <v>0</v>
      </c>
      <c r="N25" s="277"/>
      <c r="O25" s="268"/>
      <c r="P25" s="136"/>
    </row>
    <row r="26" spans="1:16" ht="15.75" customHeight="1">
      <c r="A26" s="482"/>
      <c r="B26" s="562"/>
      <c r="C26" s="133">
        <v>2</v>
      </c>
      <c r="D26" s="557"/>
      <c r="E26" s="558"/>
      <c r="F26" s="559"/>
      <c r="G26" s="557"/>
      <c r="H26" s="558"/>
      <c r="I26" s="559"/>
      <c r="J26" s="134"/>
      <c r="K26" s="135"/>
      <c r="L26" s="134"/>
      <c r="M26" s="266">
        <f t="shared" si="3"/>
        <v>0</v>
      </c>
      <c r="N26" s="134"/>
      <c r="O26" s="268"/>
      <c r="P26" s="136"/>
    </row>
    <row r="27" spans="1:16" ht="15.75" customHeight="1">
      <c r="A27" s="482"/>
      <c r="B27" s="562"/>
      <c r="C27" s="133">
        <v>3</v>
      </c>
      <c r="D27" s="557"/>
      <c r="E27" s="558"/>
      <c r="F27" s="559"/>
      <c r="G27" s="557"/>
      <c r="H27" s="558"/>
      <c r="I27" s="559"/>
      <c r="J27" s="134"/>
      <c r="K27" s="135"/>
      <c r="L27" s="134"/>
      <c r="M27" s="266">
        <f t="shared" si="3"/>
        <v>0</v>
      </c>
      <c r="N27" s="134"/>
      <c r="O27" s="268"/>
      <c r="P27" s="136"/>
    </row>
    <row r="28" spans="1:16" ht="15.75" customHeight="1">
      <c r="A28" s="482"/>
      <c r="B28" s="562"/>
      <c r="C28" s="133">
        <v>4</v>
      </c>
      <c r="D28" s="557"/>
      <c r="E28" s="558"/>
      <c r="F28" s="559"/>
      <c r="G28" s="557"/>
      <c r="H28" s="558"/>
      <c r="I28" s="559"/>
      <c r="J28" s="134"/>
      <c r="K28" s="135"/>
      <c r="L28" s="134"/>
      <c r="M28" s="266">
        <f t="shared" si="3"/>
        <v>0</v>
      </c>
      <c r="N28" s="134"/>
      <c r="O28" s="268"/>
      <c r="P28" s="136"/>
    </row>
    <row r="29" spans="1:16" ht="15.75" customHeight="1" thickBot="1">
      <c r="A29" s="482"/>
      <c r="B29" s="562"/>
      <c r="C29" s="137">
        <v>5</v>
      </c>
      <c r="D29" s="554"/>
      <c r="E29" s="555"/>
      <c r="F29" s="556"/>
      <c r="G29" s="554"/>
      <c r="H29" s="555"/>
      <c r="I29" s="556"/>
      <c r="J29" s="138"/>
      <c r="K29" s="139"/>
      <c r="L29" s="138"/>
      <c r="M29" s="266">
        <f t="shared" si="3"/>
        <v>0</v>
      </c>
      <c r="N29" s="134"/>
      <c r="O29" s="267"/>
      <c r="P29" s="140"/>
    </row>
    <row r="30" spans="1:16" ht="15.75" customHeight="1" thickTop="1" thickBot="1">
      <c r="A30" s="482"/>
      <c r="B30" s="562"/>
      <c r="C30" s="566"/>
      <c r="D30" s="566"/>
      <c r="E30" s="566"/>
      <c r="F30" s="566"/>
      <c r="G30" s="566"/>
      <c r="H30" s="566"/>
      <c r="I30" s="567"/>
      <c r="J30" s="141" t="s">
        <v>59</v>
      </c>
      <c r="K30" s="230">
        <f>M30/'生產管理報表 7-1 (週)'!B9</f>
        <v>0</v>
      </c>
      <c r="L30" s="141" t="s">
        <v>60</v>
      </c>
      <c r="M30" s="237">
        <f>SUM(M25:M29)</f>
        <v>0</v>
      </c>
      <c r="N30" s="551"/>
      <c r="O30" s="552"/>
      <c r="P30" s="553"/>
    </row>
    <row r="31" spans="1:16" ht="15.75" customHeight="1" thickTop="1"/>
  </sheetData>
  <mergeCells count="70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21">
    <tabColor rgb="FF92D050"/>
    <outlinePr summaryBelow="0" summaryRight="0"/>
  </sheetPr>
  <dimension ref="A1:Q39"/>
  <sheetViews>
    <sheetView view="pageBreakPreview" zoomScale="80" zoomScaleNormal="80" zoomScaleSheetLayoutView="80" workbookViewId="0">
      <selection activeCell="K14" sqref="K14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72" t="s">
        <v>605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</row>
    <row r="2" spans="1:17" s="97" customFormat="1" ht="15.75" customHeight="1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</row>
    <row r="3" spans="1:17" ht="15.75" customHeight="1">
      <c r="A3" s="484" t="s">
        <v>218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</row>
    <row r="4" spans="1:17" s="97" customFormat="1" ht="15.75" customHeight="1">
      <c r="A4" s="484"/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</row>
    <row r="5" spans="1:17" ht="15.75" customHeight="1">
      <c r="A5" s="411" t="s">
        <v>196</v>
      </c>
      <c r="B5" s="482">
        <v>1</v>
      </c>
      <c r="C5" s="482"/>
      <c r="D5" s="482">
        <v>2</v>
      </c>
      <c r="E5" s="482"/>
      <c r="F5" s="482">
        <v>3</v>
      </c>
      <c r="G5" s="482"/>
      <c r="H5" s="549">
        <v>4</v>
      </c>
      <c r="I5" s="549"/>
      <c r="J5" s="549">
        <v>5</v>
      </c>
      <c r="K5" s="549"/>
      <c r="L5" s="549">
        <v>6</v>
      </c>
      <c r="M5" s="549"/>
      <c r="N5" s="549">
        <v>7</v>
      </c>
      <c r="O5" s="549"/>
      <c r="P5" s="482">
        <v>8</v>
      </c>
      <c r="Q5" s="482"/>
    </row>
    <row r="6" spans="1:17" ht="15.75" customHeight="1">
      <c r="A6" s="411"/>
      <c r="B6" s="411" t="s">
        <v>232</v>
      </c>
      <c r="C6" s="411"/>
      <c r="D6" s="411" t="s">
        <v>606</v>
      </c>
      <c r="E6" s="411"/>
      <c r="F6" s="411" t="s">
        <v>169</v>
      </c>
      <c r="G6" s="411"/>
      <c r="H6" s="550" t="s">
        <v>712</v>
      </c>
      <c r="I6" s="550"/>
      <c r="J6" s="550" t="s">
        <v>194</v>
      </c>
      <c r="K6" s="550"/>
      <c r="L6" s="550" t="s">
        <v>170</v>
      </c>
      <c r="M6" s="550"/>
      <c r="N6" s="550" t="s">
        <v>195</v>
      </c>
      <c r="O6" s="550"/>
      <c r="P6" s="411" t="s">
        <v>604</v>
      </c>
      <c r="Q6" s="411"/>
    </row>
    <row r="8" spans="1:17" s="103" customFormat="1" ht="15.75" customHeight="1">
      <c r="A8" s="482" t="s">
        <v>197</v>
      </c>
      <c r="B8" s="482"/>
      <c r="C8" s="271" t="s">
        <v>48</v>
      </c>
      <c r="D8" s="563" t="s">
        <v>12</v>
      </c>
      <c r="E8" s="564"/>
      <c r="F8" s="565"/>
      <c r="G8" s="269" t="s">
        <v>54</v>
      </c>
      <c r="H8" s="270"/>
      <c r="I8" s="271"/>
      <c r="J8" s="132" t="s">
        <v>55</v>
      </c>
      <c r="K8" s="132" t="s">
        <v>56</v>
      </c>
      <c r="L8" s="132" t="s">
        <v>57</v>
      </c>
      <c r="M8" s="132" t="s">
        <v>11</v>
      </c>
      <c r="N8" s="132" t="s">
        <v>328</v>
      </c>
      <c r="O8" s="560" t="s">
        <v>849</v>
      </c>
      <c r="P8" s="561"/>
    </row>
    <row r="9" spans="1:17" ht="15.75" customHeight="1">
      <c r="A9" s="482">
        <v>4</v>
      </c>
      <c r="B9" s="562" t="s">
        <v>755</v>
      </c>
      <c r="C9" s="133">
        <v>1</v>
      </c>
      <c r="D9" s="557" t="s">
        <v>467</v>
      </c>
      <c r="E9" s="558"/>
      <c r="F9" s="559"/>
      <c r="G9" s="557" t="s">
        <v>612</v>
      </c>
      <c r="H9" s="558"/>
      <c r="I9" s="559"/>
      <c r="J9" s="134">
        <v>95.340000000000018</v>
      </c>
      <c r="K9" s="135">
        <v>1.4382291897555768E-2</v>
      </c>
      <c r="L9" s="134">
        <v>28.55</v>
      </c>
      <c r="M9" s="266">
        <f t="shared" ref="M9:M13" si="0">L9*J9</f>
        <v>2721.9570000000008</v>
      </c>
      <c r="N9" s="281"/>
      <c r="O9" s="286" t="s">
        <v>931</v>
      </c>
      <c r="P9" s="136" t="s">
        <v>932</v>
      </c>
    </row>
    <row r="10" spans="1:17" ht="15.75" customHeight="1">
      <c r="A10" s="482"/>
      <c r="B10" s="562"/>
      <c r="C10" s="133">
        <v>2</v>
      </c>
      <c r="D10" s="557" t="s">
        <v>467</v>
      </c>
      <c r="E10" s="558"/>
      <c r="F10" s="559"/>
      <c r="G10" s="557" t="s">
        <v>548</v>
      </c>
      <c r="H10" s="558"/>
      <c r="I10" s="559"/>
      <c r="J10" s="134">
        <v>160.5</v>
      </c>
      <c r="K10" s="135">
        <v>3.3396744874233775E-2</v>
      </c>
      <c r="L10" s="134">
        <v>15.799999999999999</v>
      </c>
      <c r="M10" s="266">
        <f t="shared" si="0"/>
        <v>2535.8999999999996</v>
      </c>
      <c r="N10" s="139">
        <v>4.494240101278052E-2</v>
      </c>
      <c r="O10" s="286" t="s">
        <v>507</v>
      </c>
      <c r="P10" s="136" t="s">
        <v>929</v>
      </c>
    </row>
    <row r="11" spans="1:17" ht="15.75" customHeight="1">
      <c r="A11" s="482"/>
      <c r="B11" s="562"/>
      <c r="C11" s="133">
        <v>3</v>
      </c>
      <c r="D11" s="557" t="s">
        <v>427</v>
      </c>
      <c r="E11" s="558"/>
      <c r="F11" s="559"/>
      <c r="G11" s="557" t="s">
        <v>479</v>
      </c>
      <c r="H11" s="558"/>
      <c r="I11" s="559"/>
      <c r="J11" s="134">
        <v>111.20000000000002</v>
      </c>
      <c r="K11" s="135">
        <v>1.1168012605869608E-2</v>
      </c>
      <c r="L11" s="134">
        <v>22.68</v>
      </c>
      <c r="M11" s="266">
        <f t="shared" si="0"/>
        <v>2522.0160000000005</v>
      </c>
      <c r="N11" s="135">
        <v>2.7630576765469178E-2</v>
      </c>
      <c r="O11" s="286" t="s">
        <v>931</v>
      </c>
      <c r="P11" s="136" t="s">
        <v>932</v>
      </c>
    </row>
    <row r="12" spans="1:17" ht="15.75" customHeight="1">
      <c r="A12" s="482"/>
      <c r="B12" s="562"/>
      <c r="C12" s="133">
        <v>4</v>
      </c>
      <c r="D12" s="557" t="s">
        <v>853</v>
      </c>
      <c r="E12" s="558"/>
      <c r="F12" s="559"/>
      <c r="G12" s="557" t="s">
        <v>856</v>
      </c>
      <c r="H12" s="558"/>
      <c r="I12" s="559"/>
      <c r="J12" s="134">
        <v>179.96</v>
      </c>
      <c r="K12" s="135">
        <v>3.30823748681855E-2</v>
      </c>
      <c r="L12" s="134">
        <v>13.49</v>
      </c>
      <c r="M12" s="266">
        <f t="shared" si="0"/>
        <v>2427.6604000000002</v>
      </c>
      <c r="N12" s="135">
        <v>3.1451434850298193E-2</v>
      </c>
      <c r="O12" s="286" t="s">
        <v>931</v>
      </c>
      <c r="P12" s="279" t="s">
        <v>932</v>
      </c>
    </row>
    <row r="13" spans="1:17" ht="15.75" customHeight="1" thickBot="1">
      <c r="A13" s="482"/>
      <c r="B13" s="562"/>
      <c r="C13" s="137">
        <v>5</v>
      </c>
      <c r="D13" s="554" t="s">
        <v>422</v>
      </c>
      <c r="E13" s="555"/>
      <c r="F13" s="556"/>
      <c r="G13" s="554" t="s">
        <v>546</v>
      </c>
      <c r="H13" s="555"/>
      <c r="I13" s="556"/>
      <c r="J13" s="138">
        <v>930.3599999999999</v>
      </c>
      <c r="K13" s="139">
        <v>1.5792990341978983E-2</v>
      </c>
      <c r="L13" s="138">
        <v>2.5999999999999996</v>
      </c>
      <c r="M13" s="266">
        <f t="shared" si="0"/>
        <v>2418.9359999999992</v>
      </c>
      <c r="N13" s="281"/>
      <c r="O13" s="286" t="s">
        <v>931</v>
      </c>
      <c r="P13" s="136" t="s">
        <v>932</v>
      </c>
    </row>
    <row r="14" spans="1:17" ht="15.75" customHeight="1" thickTop="1" thickBot="1">
      <c r="A14" s="482"/>
      <c r="B14" s="562"/>
      <c r="C14" s="566"/>
      <c r="D14" s="566"/>
      <c r="E14" s="566"/>
      <c r="F14" s="566"/>
      <c r="G14" s="566"/>
      <c r="H14" s="566"/>
      <c r="I14" s="567"/>
      <c r="J14" s="141" t="s">
        <v>59</v>
      </c>
      <c r="K14" s="230">
        <f>M14/'生產管理報表 7-1 (週)'!B9</f>
        <v>0.12925330176882904</v>
      </c>
      <c r="L14" s="141" t="s">
        <v>60</v>
      </c>
      <c r="M14" s="237">
        <f>SUM(M9:M13)</f>
        <v>12626.4694</v>
      </c>
      <c r="N14" s="551"/>
      <c r="O14" s="552"/>
      <c r="P14" s="553"/>
    </row>
    <row r="15" spans="1:17" ht="15.75" customHeight="1" thickTop="1"/>
    <row r="16" spans="1:17" ht="15.75" customHeight="1">
      <c r="A16" s="482" t="s">
        <v>197</v>
      </c>
      <c r="B16" s="482"/>
      <c r="C16" s="271" t="s">
        <v>48</v>
      </c>
      <c r="D16" s="563" t="s">
        <v>12</v>
      </c>
      <c r="E16" s="564"/>
      <c r="F16" s="565"/>
      <c r="G16" s="269" t="s">
        <v>54</v>
      </c>
      <c r="H16" s="270"/>
      <c r="I16" s="271"/>
      <c r="J16" s="132" t="s">
        <v>55</v>
      </c>
      <c r="K16" s="132" t="s">
        <v>56</v>
      </c>
      <c r="L16" s="132" t="s">
        <v>57</v>
      </c>
      <c r="M16" s="132" t="s">
        <v>11</v>
      </c>
      <c r="N16" s="132" t="s">
        <v>328</v>
      </c>
      <c r="O16" s="560" t="s">
        <v>52</v>
      </c>
      <c r="P16" s="561"/>
    </row>
    <row r="17" spans="1:16" ht="15.75" customHeight="1">
      <c r="A17" s="482">
        <v>5</v>
      </c>
      <c r="B17" s="562" t="s">
        <v>219</v>
      </c>
      <c r="C17" s="133">
        <v>1</v>
      </c>
      <c r="D17" s="557" t="s">
        <v>467</v>
      </c>
      <c r="E17" s="558"/>
      <c r="F17" s="559"/>
      <c r="G17" s="557" t="s">
        <v>841</v>
      </c>
      <c r="H17" s="558"/>
      <c r="I17" s="559"/>
      <c r="J17" s="134">
        <v>102.40999999999998</v>
      </c>
      <c r="K17" s="135">
        <v>3.7507675058063482E-2</v>
      </c>
      <c r="L17" s="134">
        <v>42.15</v>
      </c>
      <c r="M17" s="266">
        <f t="shared" ref="M17:M21" si="1">L17*J17</f>
        <v>4316.5814999999993</v>
      </c>
      <c r="N17" s="135">
        <v>4.833184548919936E-2</v>
      </c>
      <c r="O17" s="328" t="s">
        <v>683</v>
      </c>
      <c r="P17" s="279" t="s">
        <v>929</v>
      </c>
    </row>
    <row r="18" spans="1:16" ht="15.75" customHeight="1">
      <c r="A18" s="482"/>
      <c r="B18" s="562"/>
      <c r="C18" s="133">
        <v>2</v>
      </c>
      <c r="D18" s="557" t="s">
        <v>467</v>
      </c>
      <c r="E18" s="558"/>
      <c r="F18" s="559"/>
      <c r="G18" s="557" t="s">
        <v>635</v>
      </c>
      <c r="H18" s="558"/>
      <c r="I18" s="559"/>
      <c r="J18" s="134">
        <v>6.5799999999999992</v>
      </c>
      <c r="K18" s="135">
        <v>1.2714183198685156E-2</v>
      </c>
      <c r="L18" s="134">
        <v>549.24</v>
      </c>
      <c r="M18" s="266">
        <f t="shared" si="1"/>
        <v>3613.9991999999997</v>
      </c>
      <c r="N18" s="135">
        <v>1.7796634297147985E-2</v>
      </c>
      <c r="O18" s="328" t="s">
        <v>639</v>
      </c>
      <c r="P18" s="279" t="s">
        <v>928</v>
      </c>
    </row>
    <row r="19" spans="1:16" ht="15.75" customHeight="1">
      <c r="A19" s="482"/>
      <c r="B19" s="562"/>
      <c r="C19" s="133">
        <v>3</v>
      </c>
      <c r="D19" s="557" t="s">
        <v>467</v>
      </c>
      <c r="E19" s="558"/>
      <c r="F19" s="559"/>
      <c r="G19" s="557" t="s">
        <v>542</v>
      </c>
      <c r="H19" s="558"/>
      <c r="I19" s="559"/>
      <c r="J19" s="134">
        <v>156.72999999999999</v>
      </c>
      <c r="K19" s="135">
        <v>9.6349801632761353E-3</v>
      </c>
      <c r="L19" s="134">
        <v>15.98</v>
      </c>
      <c r="M19" s="266">
        <f t="shared" si="1"/>
        <v>2504.5454</v>
      </c>
      <c r="N19" s="135">
        <v>2.6183390853037433E-2</v>
      </c>
      <c r="O19" s="328" t="s">
        <v>510</v>
      </c>
      <c r="P19" s="136" t="s">
        <v>929</v>
      </c>
    </row>
    <row r="20" spans="1:16" ht="15.75" customHeight="1">
      <c r="A20" s="482"/>
      <c r="B20" s="562"/>
      <c r="C20" s="133">
        <v>4</v>
      </c>
      <c r="D20" s="557" t="s">
        <v>467</v>
      </c>
      <c r="E20" s="558"/>
      <c r="F20" s="559"/>
      <c r="G20" s="557" t="s">
        <v>661</v>
      </c>
      <c r="H20" s="558"/>
      <c r="I20" s="559"/>
      <c r="J20" s="134">
        <v>7</v>
      </c>
      <c r="K20" s="135">
        <v>8.9759427828348497E-3</v>
      </c>
      <c r="L20" s="134">
        <v>248.48999999999998</v>
      </c>
      <c r="M20" s="266">
        <f t="shared" si="1"/>
        <v>1739.4299999999998</v>
      </c>
      <c r="N20" s="281"/>
      <c r="O20" s="328" t="s">
        <v>639</v>
      </c>
      <c r="P20" s="136" t="s">
        <v>928</v>
      </c>
    </row>
    <row r="21" spans="1:16" ht="15.75" customHeight="1" thickBot="1">
      <c r="A21" s="482"/>
      <c r="B21" s="562"/>
      <c r="C21" s="137">
        <v>5</v>
      </c>
      <c r="D21" s="554" t="s">
        <v>467</v>
      </c>
      <c r="E21" s="555"/>
      <c r="F21" s="556"/>
      <c r="G21" s="557" t="s">
        <v>688</v>
      </c>
      <c r="H21" s="558"/>
      <c r="I21" s="559"/>
      <c r="J21" s="138">
        <v>313.59999999999997</v>
      </c>
      <c r="K21" s="139">
        <v>8.1325905464421852E-3</v>
      </c>
      <c r="L21" s="138">
        <v>5.2700000000000005</v>
      </c>
      <c r="M21" s="266">
        <f t="shared" si="1"/>
        <v>1652.672</v>
      </c>
      <c r="N21" s="281"/>
      <c r="O21" s="328" t="s">
        <v>510</v>
      </c>
      <c r="P21" s="279" t="s">
        <v>929</v>
      </c>
    </row>
    <row r="22" spans="1:16" ht="15.75" customHeight="1" thickTop="1" thickBot="1">
      <c r="A22" s="482"/>
      <c r="B22" s="562"/>
      <c r="C22" s="566"/>
      <c r="D22" s="566"/>
      <c r="E22" s="566"/>
      <c r="F22" s="566"/>
      <c r="G22" s="566"/>
      <c r="H22" s="566"/>
      <c r="I22" s="567"/>
      <c r="J22" s="141" t="s">
        <v>59</v>
      </c>
      <c r="K22" s="230">
        <f>M22/'生產管理報表 7-1 (週)'!B9</f>
        <v>0.14154510097935472</v>
      </c>
      <c r="L22" s="141" t="s">
        <v>60</v>
      </c>
      <c r="M22" s="237">
        <f>SUM(M17:M21)</f>
        <v>13827.228099999998</v>
      </c>
      <c r="N22" s="551"/>
      <c r="O22" s="552"/>
      <c r="P22" s="553"/>
    </row>
    <row r="23" spans="1:16" ht="15.75" customHeight="1" thickTop="1"/>
    <row r="24" spans="1:16" ht="15.75" customHeight="1">
      <c r="A24" s="482" t="s">
        <v>197</v>
      </c>
      <c r="B24" s="482"/>
      <c r="C24" s="271" t="s">
        <v>48</v>
      </c>
      <c r="D24" s="563" t="s">
        <v>12</v>
      </c>
      <c r="E24" s="564"/>
      <c r="F24" s="565"/>
      <c r="G24" s="269" t="s">
        <v>54</v>
      </c>
      <c r="H24" s="270"/>
      <c r="I24" s="271"/>
      <c r="J24" s="132" t="s">
        <v>55</v>
      </c>
      <c r="K24" s="132" t="s">
        <v>56</v>
      </c>
      <c r="L24" s="132" t="s">
        <v>57</v>
      </c>
      <c r="M24" s="132" t="s">
        <v>11</v>
      </c>
      <c r="N24" s="132" t="s">
        <v>328</v>
      </c>
      <c r="O24" s="560" t="s">
        <v>52</v>
      </c>
      <c r="P24" s="561"/>
    </row>
    <row r="25" spans="1:16" ht="15.75" customHeight="1">
      <c r="A25" s="482">
        <v>6</v>
      </c>
      <c r="B25" s="562" t="s">
        <v>220</v>
      </c>
      <c r="C25" s="133">
        <v>1</v>
      </c>
      <c r="D25" s="557" t="s">
        <v>412</v>
      </c>
      <c r="E25" s="558"/>
      <c r="F25" s="559"/>
      <c r="G25" s="557" t="s">
        <v>463</v>
      </c>
      <c r="H25" s="558"/>
      <c r="I25" s="559"/>
      <c r="J25" s="134">
        <v>814.16</v>
      </c>
      <c r="K25" s="135">
        <v>2.4637336504161719E-2</v>
      </c>
      <c r="L25" s="134">
        <v>5.1800000000000006</v>
      </c>
      <c r="M25" s="266">
        <f t="shared" ref="M25:M29" si="2">L25*J25</f>
        <v>4217.3488000000007</v>
      </c>
      <c r="N25" s="135">
        <v>3.2964925874881451E-2</v>
      </c>
      <c r="O25" s="268" t="s">
        <v>686</v>
      </c>
      <c r="P25" s="136" t="s">
        <v>930</v>
      </c>
    </row>
    <row r="26" spans="1:16" ht="15.75" customHeight="1">
      <c r="A26" s="482"/>
      <c r="B26" s="562"/>
      <c r="C26" s="133">
        <v>2</v>
      </c>
      <c r="D26" s="557"/>
      <c r="E26" s="558"/>
      <c r="F26" s="559"/>
      <c r="G26" s="557"/>
      <c r="H26" s="558"/>
      <c r="I26" s="559"/>
      <c r="J26" s="134"/>
      <c r="K26" s="135"/>
      <c r="L26" s="134"/>
      <c r="M26" s="266">
        <f t="shared" si="2"/>
        <v>0</v>
      </c>
      <c r="N26" s="281"/>
      <c r="O26" s="268"/>
      <c r="P26" s="136"/>
    </row>
    <row r="27" spans="1:16" ht="15.75" customHeight="1">
      <c r="A27" s="482"/>
      <c r="B27" s="562"/>
      <c r="C27" s="133">
        <v>3</v>
      </c>
      <c r="D27" s="557"/>
      <c r="E27" s="558"/>
      <c r="F27" s="559"/>
      <c r="G27" s="557"/>
      <c r="H27" s="558"/>
      <c r="I27" s="559"/>
      <c r="J27" s="134"/>
      <c r="K27" s="135"/>
      <c r="L27" s="134"/>
      <c r="M27" s="266">
        <f t="shared" si="2"/>
        <v>0</v>
      </c>
      <c r="N27" s="281"/>
      <c r="O27" s="268"/>
      <c r="P27" s="136"/>
    </row>
    <row r="28" spans="1:16" ht="15.75" customHeight="1">
      <c r="A28" s="482"/>
      <c r="B28" s="562"/>
      <c r="C28" s="133">
        <v>4</v>
      </c>
      <c r="D28" s="557"/>
      <c r="E28" s="558"/>
      <c r="F28" s="559"/>
      <c r="G28" s="557"/>
      <c r="H28" s="558"/>
      <c r="I28" s="559"/>
      <c r="J28" s="134"/>
      <c r="K28" s="135"/>
      <c r="L28" s="134"/>
      <c r="M28" s="266">
        <f t="shared" si="2"/>
        <v>0</v>
      </c>
      <c r="N28" s="281"/>
      <c r="O28" s="268"/>
      <c r="P28" s="136"/>
    </row>
    <row r="29" spans="1:16" ht="15.75" customHeight="1" thickBot="1">
      <c r="A29" s="482"/>
      <c r="B29" s="562"/>
      <c r="C29" s="137">
        <v>5</v>
      </c>
      <c r="D29" s="554"/>
      <c r="E29" s="555"/>
      <c r="F29" s="556"/>
      <c r="G29" s="554"/>
      <c r="H29" s="555"/>
      <c r="I29" s="556"/>
      <c r="J29" s="138"/>
      <c r="K29" s="139"/>
      <c r="L29" s="138"/>
      <c r="M29" s="266">
        <f t="shared" si="2"/>
        <v>0</v>
      </c>
      <c r="N29" s="281"/>
      <c r="O29" s="267"/>
      <c r="P29" s="140"/>
    </row>
    <row r="30" spans="1:16" ht="15.75" customHeight="1" thickTop="1" thickBot="1">
      <c r="A30" s="482"/>
      <c r="B30" s="562"/>
      <c r="C30" s="566"/>
      <c r="D30" s="566"/>
      <c r="E30" s="566"/>
      <c r="F30" s="566"/>
      <c r="G30" s="566"/>
      <c r="H30" s="566"/>
      <c r="I30" s="567"/>
      <c r="J30" s="141" t="s">
        <v>59</v>
      </c>
      <c r="K30" s="230">
        <f>M30/'生產管理報表 7-1 (週)'!B9</f>
        <v>4.3171708562554235E-2</v>
      </c>
      <c r="L30" s="141" t="s">
        <v>60</v>
      </c>
      <c r="M30" s="237">
        <f>SUM(M25:M29)</f>
        <v>4217.3488000000007</v>
      </c>
      <c r="N30" s="551"/>
      <c r="O30" s="552"/>
      <c r="P30" s="553"/>
    </row>
    <row r="31" spans="1:16" ht="15.75" customHeight="1" thickTop="1"/>
    <row r="32" spans="1:16" ht="15.75" customHeight="1">
      <c r="A32" s="482" t="s">
        <v>197</v>
      </c>
      <c r="B32" s="482"/>
      <c r="C32" s="271" t="s">
        <v>48</v>
      </c>
      <c r="D32" s="563" t="s">
        <v>12</v>
      </c>
      <c r="E32" s="564"/>
      <c r="F32" s="565"/>
      <c r="G32" s="269" t="s">
        <v>54</v>
      </c>
      <c r="H32" s="270"/>
      <c r="I32" s="271"/>
      <c r="J32" s="132" t="s">
        <v>55</v>
      </c>
      <c r="K32" s="132" t="s">
        <v>56</v>
      </c>
      <c r="L32" s="132" t="s">
        <v>57</v>
      </c>
      <c r="M32" s="132" t="s">
        <v>11</v>
      </c>
      <c r="N32" s="132" t="s">
        <v>328</v>
      </c>
      <c r="O32" s="560" t="s">
        <v>52</v>
      </c>
      <c r="P32" s="561"/>
    </row>
    <row r="33" spans="1:16" ht="15.75" customHeight="1">
      <c r="A33" s="482">
        <v>7</v>
      </c>
      <c r="B33" s="562" t="s">
        <v>536</v>
      </c>
      <c r="C33" s="133">
        <v>1</v>
      </c>
      <c r="D33" s="557" t="s">
        <v>467</v>
      </c>
      <c r="E33" s="558"/>
      <c r="F33" s="559"/>
      <c r="G33" s="557" t="s">
        <v>634</v>
      </c>
      <c r="H33" s="558"/>
      <c r="I33" s="559"/>
      <c r="J33" s="134">
        <v>5.7999999999999989</v>
      </c>
      <c r="K33" s="135">
        <v>1.1552416839268336E-2</v>
      </c>
      <c r="L33" s="134">
        <v>1388.8200000000002</v>
      </c>
      <c r="M33" s="266">
        <f t="shared" ref="M33:M37" si="3">L33*J33</f>
        <v>8055.155999999999</v>
      </c>
      <c r="N33" s="135">
        <v>9.9520058296967504E-3</v>
      </c>
      <c r="O33" s="268" t="s">
        <v>700</v>
      </c>
      <c r="P33" s="279" t="s">
        <v>928</v>
      </c>
    </row>
    <row r="34" spans="1:16" ht="15.75" customHeight="1">
      <c r="A34" s="482"/>
      <c r="B34" s="562"/>
      <c r="C34" s="133">
        <v>2</v>
      </c>
      <c r="D34" s="557" t="s">
        <v>467</v>
      </c>
      <c r="E34" s="558"/>
      <c r="F34" s="559"/>
      <c r="G34" s="557" t="s">
        <v>648</v>
      </c>
      <c r="H34" s="558"/>
      <c r="I34" s="559"/>
      <c r="J34" s="134">
        <v>4.3</v>
      </c>
      <c r="K34" s="135">
        <v>1.5539651312665355E-2</v>
      </c>
      <c r="L34" s="134">
        <v>458.14</v>
      </c>
      <c r="M34" s="266">
        <f t="shared" si="3"/>
        <v>1970.002</v>
      </c>
      <c r="N34" s="281"/>
      <c r="O34" s="286" t="s">
        <v>638</v>
      </c>
      <c r="P34" s="279" t="s">
        <v>933</v>
      </c>
    </row>
    <row r="35" spans="1:16" ht="15.75" customHeight="1">
      <c r="A35" s="482"/>
      <c r="B35" s="562"/>
      <c r="C35" s="133">
        <v>3</v>
      </c>
      <c r="D35" s="557" t="s">
        <v>818</v>
      </c>
      <c r="E35" s="558"/>
      <c r="F35" s="559"/>
      <c r="G35" s="557" t="s">
        <v>820</v>
      </c>
      <c r="H35" s="558"/>
      <c r="I35" s="559"/>
      <c r="J35" s="134">
        <v>7</v>
      </c>
      <c r="K35" s="135">
        <v>1.2339809452643376E-2</v>
      </c>
      <c r="L35" s="134">
        <v>264.21999999999997</v>
      </c>
      <c r="M35" s="266">
        <f t="shared" si="3"/>
        <v>1849.5399999999997</v>
      </c>
      <c r="N35" s="135">
        <v>1.6134090310870201E-2</v>
      </c>
      <c r="O35" s="268" t="s">
        <v>638</v>
      </c>
      <c r="P35" s="136" t="s">
        <v>933</v>
      </c>
    </row>
    <row r="36" spans="1:16" ht="15.75" customHeight="1">
      <c r="A36" s="482"/>
      <c r="B36" s="562"/>
      <c r="C36" s="133">
        <v>4</v>
      </c>
      <c r="D36" s="557"/>
      <c r="E36" s="558"/>
      <c r="F36" s="559"/>
      <c r="G36" s="557"/>
      <c r="H36" s="558"/>
      <c r="I36" s="559"/>
      <c r="J36" s="134"/>
      <c r="K36" s="135"/>
      <c r="L36" s="134"/>
      <c r="M36" s="266">
        <f t="shared" si="3"/>
        <v>0</v>
      </c>
      <c r="N36" s="281"/>
      <c r="O36" s="268"/>
      <c r="P36" s="136"/>
    </row>
    <row r="37" spans="1:16" ht="15.75" customHeight="1" thickBot="1">
      <c r="A37" s="482"/>
      <c r="B37" s="562"/>
      <c r="C37" s="137">
        <v>5</v>
      </c>
      <c r="D37" s="554"/>
      <c r="E37" s="555"/>
      <c r="F37" s="556"/>
      <c r="G37" s="554"/>
      <c r="H37" s="555"/>
      <c r="I37" s="556"/>
      <c r="J37" s="138"/>
      <c r="K37" s="139"/>
      <c r="L37" s="138"/>
      <c r="M37" s="266">
        <f t="shared" si="3"/>
        <v>0</v>
      </c>
      <c r="N37" s="281"/>
      <c r="O37" s="267"/>
      <c r="P37" s="140"/>
    </row>
    <row r="38" spans="1:16" ht="15.75" customHeight="1" thickTop="1" thickBot="1">
      <c r="A38" s="482"/>
      <c r="B38" s="562"/>
      <c r="C38" s="566"/>
      <c r="D38" s="566"/>
      <c r="E38" s="566"/>
      <c r="F38" s="566"/>
      <c r="G38" s="566"/>
      <c r="H38" s="566"/>
      <c r="I38" s="567"/>
      <c r="J38" s="141" t="s">
        <v>59</v>
      </c>
      <c r="K38" s="230">
        <f>M38/'生產管理報表 7-1 (週)'!B9</f>
        <v>0.12155764809501779</v>
      </c>
      <c r="L38" s="141" t="s">
        <v>60</v>
      </c>
      <c r="M38" s="237">
        <f>SUM(M33:M37)</f>
        <v>11874.697999999999</v>
      </c>
      <c r="N38" s="551"/>
      <c r="O38" s="552"/>
      <c r="P38" s="553"/>
    </row>
    <row r="39" spans="1:16" ht="15.75" customHeight="1" thickTop="1"/>
  </sheetData>
  <mergeCells count="87"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31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C9" sqref="C9:I9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09" t="s">
        <v>207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17" s="157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17" ht="15.75" customHeight="1">
      <c r="A3" s="526" t="s">
        <v>744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57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7" ht="15.75" customHeight="1">
      <c r="A5" s="424" t="s">
        <v>197</v>
      </c>
      <c r="B5" s="527">
        <v>1</v>
      </c>
      <c r="C5" s="527"/>
      <c r="D5" s="527">
        <v>2</v>
      </c>
      <c r="E5" s="527"/>
      <c r="F5" s="527">
        <v>3</v>
      </c>
      <c r="G5" s="527"/>
      <c r="H5" s="513">
        <v>4</v>
      </c>
      <c r="I5" s="513"/>
      <c r="J5" s="513">
        <v>5</v>
      </c>
      <c r="K5" s="513"/>
      <c r="L5" s="513">
        <v>6</v>
      </c>
      <c r="M5" s="513"/>
      <c r="N5" s="513">
        <v>7</v>
      </c>
      <c r="O5" s="513"/>
      <c r="P5" s="513">
        <v>8</v>
      </c>
      <c r="Q5" s="513"/>
    </row>
    <row r="6" spans="1:17" ht="15.75" customHeight="1">
      <c r="A6" s="424"/>
      <c r="B6" s="528" t="s">
        <v>231</v>
      </c>
      <c r="C6" s="528"/>
      <c r="D6" s="528" t="s">
        <v>222</v>
      </c>
      <c r="E6" s="528"/>
      <c r="F6" s="528" t="s">
        <v>757</v>
      </c>
      <c r="G6" s="528"/>
      <c r="H6" s="529" t="s">
        <v>712</v>
      </c>
      <c r="I6" s="529"/>
      <c r="J6" s="424" t="s">
        <v>340</v>
      </c>
      <c r="K6" s="424"/>
      <c r="L6" s="424" t="s">
        <v>170</v>
      </c>
      <c r="M6" s="424"/>
      <c r="N6" s="424" t="s">
        <v>758</v>
      </c>
      <c r="O6" s="424"/>
      <c r="P6" s="424" t="s">
        <v>223</v>
      </c>
      <c r="Q6" s="424"/>
    </row>
    <row r="8" spans="1:17" s="296" customFormat="1" ht="15.75" customHeight="1">
      <c r="A8" s="513" t="s">
        <v>197</v>
      </c>
      <c r="B8" s="513"/>
      <c r="C8" s="292" t="s">
        <v>717</v>
      </c>
      <c r="D8" s="530" t="s">
        <v>12</v>
      </c>
      <c r="E8" s="531"/>
      <c r="F8" s="532"/>
      <c r="G8" s="293" t="s">
        <v>54</v>
      </c>
      <c r="H8" s="294"/>
      <c r="I8" s="292"/>
      <c r="J8" s="295" t="s">
        <v>719</v>
      </c>
      <c r="K8" s="295" t="s">
        <v>56</v>
      </c>
      <c r="L8" s="295" t="s">
        <v>57</v>
      </c>
      <c r="M8" s="295" t="s">
        <v>11</v>
      </c>
      <c r="N8" s="295" t="s">
        <v>328</v>
      </c>
      <c r="O8" s="533" t="s">
        <v>52</v>
      </c>
      <c r="P8" s="534"/>
    </row>
    <row r="9" spans="1:17" ht="15.75" customHeight="1">
      <c r="A9" s="513">
        <v>1</v>
      </c>
      <c r="B9" s="535" t="s">
        <v>230</v>
      </c>
      <c r="C9" s="297">
        <v>1</v>
      </c>
      <c r="D9" s="536"/>
      <c r="E9" s="537"/>
      <c r="F9" s="538"/>
      <c r="G9" s="536"/>
      <c r="H9" s="537"/>
      <c r="I9" s="538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13"/>
      <c r="B10" s="535"/>
      <c r="C10" s="297">
        <v>2</v>
      </c>
      <c r="D10" s="536"/>
      <c r="E10" s="537"/>
      <c r="F10" s="538"/>
      <c r="G10" s="536"/>
      <c r="H10" s="537"/>
      <c r="I10" s="538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13"/>
      <c r="B11" s="535"/>
      <c r="C11" s="297">
        <v>3</v>
      </c>
      <c r="D11" s="536"/>
      <c r="E11" s="537"/>
      <c r="F11" s="538"/>
      <c r="G11" s="536"/>
      <c r="H11" s="537"/>
      <c r="I11" s="538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13"/>
      <c r="B12" s="535"/>
      <c r="C12" s="297">
        <v>4</v>
      </c>
      <c r="D12" s="536"/>
      <c r="E12" s="537"/>
      <c r="F12" s="538"/>
      <c r="G12" s="536"/>
      <c r="H12" s="537"/>
      <c r="I12" s="538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13"/>
      <c r="B13" s="535"/>
      <c r="C13" s="302">
        <v>5</v>
      </c>
      <c r="D13" s="539"/>
      <c r="E13" s="540"/>
      <c r="F13" s="541"/>
      <c r="G13" s="539"/>
      <c r="H13" s="540"/>
      <c r="I13" s="541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13"/>
      <c r="B14" s="535"/>
      <c r="C14" s="545"/>
      <c r="D14" s="545"/>
      <c r="E14" s="545"/>
      <c r="F14" s="545"/>
      <c r="G14" s="545"/>
      <c r="H14" s="545"/>
      <c r="I14" s="546"/>
      <c r="J14" s="305" t="s">
        <v>759</v>
      </c>
      <c r="K14" s="306">
        <f>M14/'生產管理報表 7-1 (週)'!B10</f>
        <v>0</v>
      </c>
      <c r="L14" s="305" t="s">
        <v>760</v>
      </c>
      <c r="M14" s="307">
        <f>SUM(M9:M13)</f>
        <v>0</v>
      </c>
      <c r="N14" s="542"/>
      <c r="O14" s="543"/>
      <c r="P14" s="544"/>
    </row>
    <row r="15" spans="1:17" ht="15.75" customHeight="1" thickTop="1"/>
    <row r="16" spans="1:17" ht="15.75" customHeight="1">
      <c r="A16" s="513" t="s">
        <v>197</v>
      </c>
      <c r="B16" s="513"/>
      <c r="C16" s="292" t="s">
        <v>717</v>
      </c>
      <c r="D16" s="530" t="s">
        <v>12</v>
      </c>
      <c r="E16" s="531"/>
      <c r="F16" s="532"/>
      <c r="G16" s="293" t="s">
        <v>54</v>
      </c>
      <c r="H16" s="294"/>
      <c r="I16" s="292"/>
      <c r="J16" s="295" t="s">
        <v>761</v>
      </c>
      <c r="K16" s="295" t="s">
        <v>762</v>
      </c>
      <c r="L16" s="295" t="s">
        <v>57</v>
      </c>
      <c r="M16" s="295" t="s">
        <v>11</v>
      </c>
      <c r="N16" s="295" t="s">
        <v>328</v>
      </c>
      <c r="O16" s="533" t="s">
        <v>52</v>
      </c>
      <c r="P16" s="534"/>
    </row>
    <row r="17" spans="1:16" ht="15.75" customHeight="1">
      <c r="A17" s="513">
        <v>2</v>
      </c>
      <c r="B17" s="535" t="s">
        <v>609</v>
      </c>
      <c r="C17" s="297">
        <v>1</v>
      </c>
      <c r="D17" s="536"/>
      <c r="E17" s="537"/>
      <c r="F17" s="538"/>
      <c r="G17" s="536"/>
      <c r="H17" s="537"/>
      <c r="I17" s="538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13"/>
      <c r="B18" s="535"/>
      <c r="C18" s="297">
        <v>2</v>
      </c>
      <c r="D18" s="536"/>
      <c r="E18" s="537"/>
      <c r="F18" s="538"/>
      <c r="G18" s="536"/>
      <c r="H18" s="537"/>
      <c r="I18" s="538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13"/>
      <c r="B19" s="535"/>
      <c r="C19" s="297">
        <v>3</v>
      </c>
      <c r="D19" s="536"/>
      <c r="E19" s="537"/>
      <c r="F19" s="538"/>
      <c r="G19" s="536"/>
      <c r="H19" s="537"/>
      <c r="I19" s="538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13"/>
      <c r="B20" s="535"/>
      <c r="C20" s="297">
        <v>4</v>
      </c>
      <c r="D20" s="536"/>
      <c r="E20" s="537"/>
      <c r="F20" s="538"/>
      <c r="G20" s="536"/>
      <c r="H20" s="537"/>
      <c r="I20" s="538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13"/>
      <c r="B21" s="535"/>
      <c r="C21" s="302">
        <v>5</v>
      </c>
      <c r="D21" s="539"/>
      <c r="E21" s="540"/>
      <c r="F21" s="541"/>
      <c r="G21" s="539"/>
      <c r="H21" s="540"/>
      <c r="I21" s="541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13"/>
      <c r="B22" s="535"/>
      <c r="C22" s="545"/>
      <c r="D22" s="545"/>
      <c r="E22" s="545"/>
      <c r="F22" s="545"/>
      <c r="G22" s="545"/>
      <c r="H22" s="545"/>
      <c r="I22" s="546"/>
      <c r="J22" s="305" t="s">
        <v>759</v>
      </c>
      <c r="K22" s="306">
        <f>M22/'生產管理報表 7-1 (週)'!B10</f>
        <v>0</v>
      </c>
      <c r="L22" s="305" t="s">
        <v>726</v>
      </c>
      <c r="M22" s="307">
        <f>SUM(M17:M21)</f>
        <v>0</v>
      </c>
      <c r="N22" s="542"/>
      <c r="O22" s="543"/>
      <c r="P22" s="544"/>
    </row>
    <row r="23" spans="1:16" ht="15.75" customHeight="1" thickTop="1"/>
    <row r="24" spans="1:16" ht="15.75" customHeight="1">
      <c r="A24" s="513" t="s">
        <v>197</v>
      </c>
      <c r="B24" s="513"/>
      <c r="C24" s="292" t="s">
        <v>763</v>
      </c>
      <c r="D24" s="530" t="s">
        <v>12</v>
      </c>
      <c r="E24" s="531"/>
      <c r="F24" s="532"/>
      <c r="G24" s="293" t="s">
        <v>54</v>
      </c>
      <c r="H24" s="294"/>
      <c r="I24" s="292"/>
      <c r="J24" s="295" t="s">
        <v>719</v>
      </c>
      <c r="K24" s="295" t="s">
        <v>56</v>
      </c>
      <c r="L24" s="295" t="s">
        <v>764</v>
      </c>
      <c r="M24" s="295" t="s">
        <v>11</v>
      </c>
      <c r="N24" s="295" t="s">
        <v>328</v>
      </c>
      <c r="O24" s="533" t="s">
        <v>52</v>
      </c>
      <c r="P24" s="534"/>
    </row>
    <row r="25" spans="1:16" ht="15.75" customHeight="1">
      <c r="A25" s="513">
        <v>3</v>
      </c>
      <c r="B25" s="535" t="s">
        <v>396</v>
      </c>
      <c r="C25" s="297">
        <v>1</v>
      </c>
      <c r="D25" s="536"/>
      <c r="E25" s="537"/>
      <c r="F25" s="538"/>
      <c r="G25" s="536"/>
      <c r="H25" s="537"/>
      <c r="I25" s="538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13"/>
      <c r="B26" s="535"/>
      <c r="C26" s="297">
        <v>2</v>
      </c>
      <c r="D26" s="536"/>
      <c r="E26" s="537"/>
      <c r="F26" s="538"/>
      <c r="G26" s="536"/>
      <c r="H26" s="537"/>
      <c r="I26" s="538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13"/>
      <c r="B27" s="535"/>
      <c r="C27" s="297">
        <v>3</v>
      </c>
      <c r="D27" s="536"/>
      <c r="E27" s="537"/>
      <c r="F27" s="538"/>
      <c r="G27" s="536"/>
      <c r="H27" s="537"/>
      <c r="I27" s="538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13"/>
      <c r="B28" s="535"/>
      <c r="C28" s="297">
        <v>4</v>
      </c>
      <c r="D28" s="536"/>
      <c r="E28" s="537"/>
      <c r="F28" s="538"/>
      <c r="G28" s="536"/>
      <c r="H28" s="537"/>
      <c r="I28" s="538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13"/>
      <c r="B29" s="535"/>
      <c r="C29" s="302">
        <v>5</v>
      </c>
      <c r="D29" s="539"/>
      <c r="E29" s="540"/>
      <c r="F29" s="541"/>
      <c r="G29" s="539"/>
      <c r="H29" s="540"/>
      <c r="I29" s="541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13"/>
      <c r="B30" s="535"/>
      <c r="C30" s="545"/>
      <c r="D30" s="545"/>
      <c r="E30" s="545"/>
      <c r="F30" s="545"/>
      <c r="G30" s="545"/>
      <c r="H30" s="545"/>
      <c r="I30" s="546"/>
      <c r="J30" s="305" t="s">
        <v>724</v>
      </c>
      <c r="K30" s="306">
        <f>M30/'生產管理報表 7-1 (週)'!B10</f>
        <v>0</v>
      </c>
      <c r="L30" s="305" t="s">
        <v>726</v>
      </c>
      <c r="M30" s="307">
        <f>SUM(M25:M29)</f>
        <v>0</v>
      </c>
      <c r="N30" s="542"/>
      <c r="O30" s="543"/>
      <c r="P30" s="544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2">
    <tabColor rgb="FF92D050"/>
    <outlinePr summaryBelow="0" summaryRight="0"/>
  </sheetPr>
  <dimension ref="A1:Q39"/>
  <sheetViews>
    <sheetView view="pageBreakPreview" zoomScale="90" zoomScaleNormal="60" zoomScaleSheetLayoutView="90" workbookViewId="0">
      <selection activeCell="N22" sqref="N22:P22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41" style="309" customWidth="1"/>
    <col min="16" max="16" width="18.140625" style="309" customWidth="1"/>
    <col min="17" max="17" width="9.5703125" style="156" customWidth="1"/>
    <col min="18" max="16384" width="12.7109375" style="156"/>
  </cols>
  <sheetData>
    <row r="1" spans="1:17" ht="15.75" customHeight="1">
      <c r="A1" s="509" t="s">
        <v>765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17" s="157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17" ht="15.75" customHeight="1">
      <c r="A3" s="526" t="s">
        <v>744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57" customFormat="1" ht="15.75" customHeight="1">
      <c r="A4" s="568"/>
      <c r="B4" s="568"/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O4" s="331"/>
      <c r="P4" s="331"/>
    </row>
    <row r="5" spans="1:17" ht="15.75" customHeight="1">
      <c r="A5" s="569" t="s">
        <v>197</v>
      </c>
      <c r="B5" s="517">
        <v>1</v>
      </c>
      <c r="C5" s="518"/>
      <c r="D5" s="517">
        <v>2</v>
      </c>
      <c r="E5" s="518"/>
      <c r="F5" s="517">
        <v>3</v>
      </c>
      <c r="G5" s="518"/>
      <c r="H5" s="571">
        <v>4</v>
      </c>
      <c r="I5" s="572"/>
      <c r="J5" s="571">
        <v>5</v>
      </c>
      <c r="K5" s="572"/>
      <c r="L5" s="571">
        <v>6</v>
      </c>
      <c r="M5" s="572"/>
      <c r="N5" s="571">
        <v>7</v>
      </c>
      <c r="O5" s="572"/>
      <c r="P5" s="517">
        <v>8</v>
      </c>
      <c r="Q5" s="518"/>
    </row>
    <row r="6" spans="1:17" ht="15.75" customHeight="1">
      <c r="A6" s="570"/>
      <c r="B6" s="573" t="s">
        <v>766</v>
      </c>
      <c r="C6" s="574"/>
      <c r="D6" s="573" t="s">
        <v>222</v>
      </c>
      <c r="E6" s="574"/>
      <c r="F6" s="573" t="s">
        <v>335</v>
      </c>
      <c r="G6" s="574"/>
      <c r="H6" s="575" t="s">
        <v>712</v>
      </c>
      <c r="I6" s="576"/>
      <c r="J6" s="577" t="s">
        <v>767</v>
      </c>
      <c r="K6" s="578"/>
      <c r="L6" s="577" t="s">
        <v>170</v>
      </c>
      <c r="M6" s="578"/>
      <c r="N6" s="577" t="s">
        <v>195</v>
      </c>
      <c r="O6" s="578"/>
      <c r="P6" s="573" t="s">
        <v>223</v>
      </c>
      <c r="Q6" s="574"/>
    </row>
    <row r="8" spans="1:17" s="296" customFormat="1" ht="15.75" customHeight="1">
      <c r="A8" s="517" t="s">
        <v>768</v>
      </c>
      <c r="B8" s="518"/>
      <c r="C8" s="292" t="s">
        <v>717</v>
      </c>
      <c r="D8" s="530" t="s">
        <v>12</v>
      </c>
      <c r="E8" s="531"/>
      <c r="F8" s="532"/>
      <c r="G8" s="293" t="s">
        <v>54</v>
      </c>
      <c r="H8" s="294"/>
      <c r="I8" s="292"/>
      <c r="J8" s="295" t="s">
        <v>769</v>
      </c>
      <c r="K8" s="295" t="s">
        <v>56</v>
      </c>
      <c r="L8" s="295" t="s">
        <v>57</v>
      </c>
      <c r="M8" s="295" t="s">
        <v>11</v>
      </c>
      <c r="N8" s="295" t="s">
        <v>328</v>
      </c>
      <c r="O8" s="579" t="s">
        <v>52</v>
      </c>
      <c r="P8" s="580"/>
    </row>
    <row r="9" spans="1:17" ht="15.75" customHeight="1">
      <c r="A9" s="581">
        <v>4</v>
      </c>
      <c r="B9" s="584" t="s">
        <v>712</v>
      </c>
      <c r="C9" s="297">
        <v>1</v>
      </c>
      <c r="D9" s="536" t="s">
        <v>467</v>
      </c>
      <c r="E9" s="537"/>
      <c r="F9" s="538"/>
      <c r="G9" s="536" t="s">
        <v>484</v>
      </c>
      <c r="H9" s="537"/>
      <c r="I9" s="538"/>
      <c r="J9" s="298">
        <v>410.15999999999997</v>
      </c>
      <c r="K9" s="299">
        <v>6.7006212975003615E-3</v>
      </c>
      <c r="L9" s="298">
        <v>26.29</v>
      </c>
      <c r="M9" s="300">
        <f t="shared" ref="M9:M13" si="0">L9*J9</f>
        <v>10783.106399999999</v>
      </c>
      <c r="N9" s="299">
        <v>7.9332814272030597E-3</v>
      </c>
      <c r="O9" s="332" t="s">
        <v>643</v>
      </c>
      <c r="P9" s="333" t="s">
        <v>930</v>
      </c>
    </row>
    <row r="10" spans="1:17" ht="15.75" customHeight="1">
      <c r="A10" s="582"/>
      <c r="B10" s="585"/>
      <c r="C10" s="297">
        <v>2</v>
      </c>
      <c r="D10" s="536" t="s">
        <v>422</v>
      </c>
      <c r="E10" s="537"/>
      <c r="F10" s="538"/>
      <c r="G10" s="536" t="s">
        <v>546</v>
      </c>
      <c r="H10" s="537"/>
      <c r="I10" s="538"/>
      <c r="J10" s="298">
        <v>930.3599999999999</v>
      </c>
      <c r="K10" s="299">
        <v>1.5792990341978983E-2</v>
      </c>
      <c r="L10" s="298">
        <v>11.37999999999999</v>
      </c>
      <c r="M10" s="300">
        <f t="shared" si="0"/>
        <v>10587.49679999999</v>
      </c>
      <c r="N10" s="299">
        <v>9.6028829603365985E-3</v>
      </c>
      <c r="O10" s="332" t="s">
        <v>792</v>
      </c>
      <c r="P10" s="333" t="s">
        <v>936</v>
      </c>
    </row>
    <row r="11" spans="1:17" ht="15.75" customHeight="1">
      <c r="A11" s="582"/>
      <c r="B11" s="585"/>
      <c r="C11" s="297">
        <v>3</v>
      </c>
      <c r="D11" s="536" t="s">
        <v>467</v>
      </c>
      <c r="E11" s="537"/>
      <c r="F11" s="538"/>
      <c r="G11" s="536" t="s">
        <v>517</v>
      </c>
      <c r="H11" s="537"/>
      <c r="I11" s="538"/>
      <c r="J11" s="298">
        <v>99.12</v>
      </c>
      <c r="K11" s="299">
        <v>1.3842867252657126E-2</v>
      </c>
      <c r="L11" s="298">
        <v>100.08999999999997</v>
      </c>
      <c r="M11" s="300">
        <f t="shared" si="0"/>
        <v>9920.9207999999981</v>
      </c>
      <c r="N11" s="281"/>
      <c r="O11" s="332" t="s">
        <v>507</v>
      </c>
      <c r="P11" s="333" t="s">
        <v>929</v>
      </c>
    </row>
    <row r="12" spans="1:17" ht="15.75" customHeight="1">
      <c r="A12" s="582"/>
      <c r="B12" s="585"/>
      <c r="C12" s="297">
        <v>4</v>
      </c>
      <c r="D12" s="536" t="s">
        <v>467</v>
      </c>
      <c r="E12" s="537"/>
      <c r="F12" s="538"/>
      <c r="G12" s="536" t="s">
        <v>542</v>
      </c>
      <c r="H12" s="537"/>
      <c r="I12" s="538"/>
      <c r="J12" s="298">
        <v>156.72999999999999</v>
      </c>
      <c r="K12" s="299">
        <v>9.6349801632761353E-3</v>
      </c>
      <c r="L12" s="298">
        <v>51.470000000000041</v>
      </c>
      <c r="M12" s="300">
        <f t="shared" si="0"/>
        <v>8066.8931000000057</v>
      </c>
      <c r="N12" s="299">
        <v>1.8703565947451137E-2</v>
      </c>
      <c r="O12" s="332" t="s">
        <v>466</v>
      </c>
      <c r="P12" s="334" t="s">
        <v>929</v>
      </c>
    </row>
    <row r="13" spans="1:17" ht="15.75" customHeight="1" thickBot="1">
      <c r="A13" s="582"/>
      <c r="B13" s="585"/>
      <c r="C13" s="302">
        <v>5</v>
      </c>
      <c r="D13" s="536" t="s">
        <v>467</v>
      </c>
      <c r="E13" s="537"/>
      <c r="F13" s="538"/>
      <c r="G13" s="536" t="s">
        <v>612</v>
      </c>
      <c r="H13" s="537"/>
      <c r="I13" s="538"/>
      <c r="J13" s="298">
        <v>95.340000000000018</v>
      </c>
      <c r="K13" s="299">
        <v>1.4382291897555768E-2</v>
      </c>
      <c r="L13" s="298">
        <v>75.45</v>
      </c>
      <c r="M13" s="300">
        <f t="shared" si="0"/>
        <v>7193.4030000000012</v>
      </c>
      <c r="N13" s="281"/>
      <c r="O13" s="332" t="s">
        <v>792</v>
      </c>
      <c r="P13" s="333" t="s">
        <v>932</v>
      </c>
    </row>
    <row r="14" spans="1:17" ht="15.75" customHeight="1" thickTop="1" thickBot="1">
      <c r="A14" s="583"/>
      <c r="B14" s="586"/>
      <c r="C14" s="590"/>
      <c r="D14" s="545"/>
      <c r="E14" s="545"/>
      <c r="F14" s="545"/>
      <c r="G14" s="545"/>
      <c r="H14" s="545"/>
      <c r="I14" s="546"/>
      <c r="J14" s="305" t="s">
        <v>725</v>
      </c>
      <c r="K14" s="306">
        <f>M14/'生產管理報表 7-1 (週)'!B10</f>
        <v>0.15780206855338585</v>
      </c>
      <c r="L14" s="305" t="s">
        <v>727</v>
      </c>
      <c r="M14" s="307">
        <f>SUM(M9:M13)</f>
        <v>46551.820099999997</v>
      </c>
      <c r="N14" s="542"/>
      <c r="O14" s="543"/>
      <c r="P14" s="544"/>
    </row>
    <row r="15" spans="1:17" ht="15.75" customHeight="1" thickTop="1"/>
    <row r="16" spans="1:17" ht="15.75" customHeight="1">
      <c r="A16" s="517" t="s">
        <v>197</v>
      </c>
      <c r="B16" s="518"/>
      <c r="C16" s="292" t="s">
        <v>717</v>
      </c>
      <c r="D16" s="530" t="s">
        <v>12</v>
      </c>
      <c r="E16" s="531"/>
      <c r="F16" s="532"/>
      <c r="G16" s="293" t="s">
        <v>54</v>
      </c>
      <c r="H16" s="294"/>
      <c r="I16" s="292"/>
      <c r="J16" s="295" t="s">
        <v>770</v>
      </c>
      <c r="K16" s="295" t="s">
        <v>771</v>
      </c>
      <c r="L16" s="295" t="s">
        <v>772</v>
      </c>
      <c r="M16" s="295" t="s">
        <v>11</v>
      </c>
      <c r="N16" s="295" t="s">
        <v>328</v>
      </c>
      <c r="O16" s="579" t="s">
        <v>723</v>
      </c>
      <c r="P16" s="580"/>
    </row>
    <row r="17" spans="1:16">
      <c r="A17" s="581">
        <v>5</v>
      </c>
      <c r="B17" s="587" t="s">
        <v>219</v>
      </c>
      <c r="C17" s="297">
        <v>1</v>
      </c>
      <c r="D17" s="536" t="s">
        <v>467</v>
      </c>
      <c r="E17" s="537"/>
      <c r="F17" s="538"/>
      <c r="G17" s="536" t="s">
        <v>699</v>
      </c>
      <c r="H17" s="537"/>
      <c r="I17" s="538"/>
      <c r="J17" s="298">
        <v>278.75</v>
      </c>
      <c r="K17" s="299">
        <v>6.2923445823074081E-3</v>
      </c>
      <c r="L17" s="298">
        <v>243.35000000000011</v>
      </c>
      <c r="M17" s="300">
        <f t="shared" ref="M17:M21" si="1">L17*J17</f>
        <v>67833.812500000029</v>
      </c>
      <c r="N17" s="299">
        <v>6.6052614584816505E-3</v>
      </c>
      <c r="O17" s="332" t="s">
        <v>702</v>
      </c>
      <c r="P17" s="334" t="s">
        <v>934</v>
      </c>
    </row>
    <row r="18" spans="1:16" ht="15.75" customHeight="1">
      <c r="A18" s="582"/>
      <c r="B18" s="588"/>
      <c r="C18" s="297">
        <v>2</v>
      </c>
      <c r="D18" s="536"/>
      <c r="E18" s="537"/>
      <c r="F18" s="538"/>
      <c r="G18" s="536"/>
      <c r="H18" s="537"/>
      <c r="I18" s="538"/>
      <c r="J18" s="298"/>
      <c r="K18" s="299"/>
      <c r="L18" s="298"/>
      <c r="M18" s="300">
        <f t="shared" si="1"/>
        <v>0</v>
      </c>
      <c r="N18" s="281"/>
      <c r="O18" s="335"/>
      <c r="P18" s="334"/>
    </row>
    <row r="19" spans="1:16" ht="15.75" customHeight="1">
      <c r="A19" s="582"/>
      <c r="B19" s="588"/>
      <c r="C19" s="297">
        <v>3</v>
      </c>
      <c r="D19" s="536"/>
      <c r="E19" s="537"/>
      <c r="F19" s="538"/>
      <c r="G19" s="536"/>
      <c r="H19" s="537"/>
      <c r="I19" s="538"/>
      <c r="J19" s="298"/>
      <c r="K19" s="299"/>
      <c r="L19" s="298"/>
      <c r="M19" s="300">
        <f t="shared" si="1"/>
        <v>0</v>
      </c>
      <c r="N19" s="281"/>
      <c r="O19" s="335"/>
      <c r="P19" s="333"/>
    </row>
    <row r="20" spans="1:16" ht="15.75" customHeight="1">
      <c r="A20" s="582"/>
      <c r="B20" s="588"/>
      <c r="C20" s="297">
        <v>4</v>
      </c>
      <c r="D20" s="536"/>
      <c r="E20" s="537"/>
      <c r="F20" s="538"/>
      <c r="G20" s="536"/>
      <c r="H20" s="537"/>
      <c r="I20" s="538"/>
      <c r="J20" s="298"/>
      <c r="K20" s="299"/>
      <c r="L20" s="298"/>
      <c r="M20" s="300">
        <f t="shared" si="1"/>
        <v>0</v>
      </c>
      <c r="N20" s="281"/>
      <c r="O20" s="335"/>
      <c r="P20" s="333"/>
    </row>
    <row r="21" spans="1:16" ht="15.75" customHeight="1" thickBot="1">
      <c r="A21" s="582"/>
      <c r="B21" s="588"/>
      <c r="C21" s="302">
        <v>5</v>
      </c>
      <c r="D21" s="539"/>
      <c r="E21" s="540"/>
      <c r="F21" s="541"/>
      <c r="G21" s="536"/>
      <c r="H21" s="537"/>
      <c r="I21" s="538"/>
      <c r="J21" s="303"/>
      <c r="K21" s="304"/>
      <c r="L21" s="303"/>
      <c r="M21" s="300">
        <f t="shared" si="1"/>
        <v>0</v>
      </c>
      <c r="N21" s="281"/>
      <c r="O21" s="335"/>
      <c r="P21" s="334"/>
    </row>
    <row r="22" spans="1:16" ht="15.75" customHeight="1" thickTop="1" thickBot="1">
      <c r="A22" s="583"/>
      <c r="B22" s="589"/>
      <c r="C22" s="590"/>
      <c r="D22" s="545"/>
      <c r="E22" s="545"/>
      <c r="F22" s="545"/>
      <c r="G22" s="545"/>
      <c r="H22" s="545"/>
      <c r="I22" s="546"/>
      <c r="J22" s="305" t="s">
        <v>725</v>
      </c>
      <c r="K22" s="306">
        <f>M22/'生產管理報表 7-1 (週)'!B10</f>
        <v>0.22994409042155858</v>
      </c>
      <c r="L22" s="305" t="s">
        <v>773</v>
      </c>
      <c r="M22" s="307">
        <f>SUM(M17:M21)</f>
        <v>67833.812500000029</v>
      </c>
      <c r="N22" s="542"/>
      <c r="O22" s="543"/>
      <c r="P22" s="544"/>
    </row>
    <row r="23" spans="1:16" ht="15.75" customHeight="1" thickTop="1"/>
    <row r="24" spans="1:16" ht="15.75" customHeight="1">
      <c r="A24" s="517" t="s">
        <v>197</v>
      </c>
      <c r="B24" s="518"/>
      <c r="C24" s="292" t="s">
        <v>774</v>
      </c>
      <c r="D24" s="530" t="s">
        <v>12</v>
      </c>
      <c r="E24" s="531"/>
      <c r="F24" s="532"/>
      <c r="G24" s="293" t="s">
        <v>54</v>
      </c>
      <c r="H24" s="294"/>
      <c r="I24" s="292"/>
      <c r="J24" s="295" t="s">
        <v>719</v>
      </c>
      <c r="K24" s="295" t="s">
        <v>775</v>
      </c>
      <c r="L24" s="295" t="s">
        <v>776</v>
      </c>
      <c r="M24" s="295" t="s">
        <v>11</v>
      </c>
      <c r="N24" s="295" t="s">
        <v>328</v>
      </c>
      <c r="O24" s="579" t="s">
        <v>52</v>
      </c>
      <c r="P24" s="580"/>
    </row>
    <row r="25" spans="1:16" ht="15.75" customHeight="1">
      <c r="A25" s="581">
        <v>6</v>
      </c>
      <c r="B25" s="587" t="s">
        <v>865</v>
      </c>
      <c r="C25" s="297">
        <v>1</v>
      </c>
      <c r="D25" s="536" t="s">
        <v>430</v>
      </c>
      <c r="E25" s="537"/>
      <c r="F25" s="538"/>
      <c r="G25" s="536" t="s">
        <v>689</v>
      </c>
      <c r="H25" s="537"/>
      <c r="I25" s="538"/>
      <c r="J25" s="298">
        <v>17.75</v>
      </c>
      <c r="K25" s="299">
        <v>3.3632429680539649E-4</v>
      </c>
      <c r="L25" s="298">
        <v>1928.86</v>
      </c>
      <c r="M25" s="300">
        <f t="shared" ref="M25:M29" si="2">L25*J25</f>
        <v>34237.264999999999</v>
      </c>
      <c r="N25" s="299">
        <v>0</v>
      </c>
      <c r="O25" s="336" t="s">
        <v>701</v>
      </c>
      <c r="P25" s="333" t="s">
        <v>935</v>
      </c>
    </row>
    <row r="26" spans="1:16" ht="15.75" customHeight="1">
      <c r="A26" s="582"/>
      <c r="B26" s="588"/>
      <c r="C26" s="297">
        <v>2</v>
      </c>
      <c r="D26" s="536" t="s">
        <v>412</v>
      </c>
      <c r="E26" s="537"/>
      <c r="F26" s="538"/>
      <c r="G26" s="536" t="s">
        <v>463</v>
      </c>
      <c r="H26" s="537"/>
      <c r="I26" s="538"/>
      <c r="J26" s="298">
        <v>814.16</v>
      </c>
      <c r="K26" s="299">
        <v>2.4637336504161719E-2</v>
      </c>
      <c r="L26" s="298">
        <v>13.690000000000005</v>
      </c>
      <c r="M26" s="300">
        <f t="shared" si="2"/>
        <v>11145.850400000003</v>
      </c>
      <c r="N26" s="299">
        <v>1.5475900485000334E-2</v>
      </c>
      <c r="O26" s="336" t="s">
        <v>686</v>
      </c>
      <c r="P26" s="333" t="s">
        <v>930</v>
      </c>
    </row>
    <row r="27" spans="1:16" ht="15.75" customHeight="1">
      <c r="A27" s="582"/>
      <c r="B27" s="588"/>
      <c r="C27" s="297">
        <v>3</v>
      </c>
      <c r="D27" s="536" t="s">
        <v>843</v>
      </c>
      <c r="E27" s="537"/>
      <c r="F27" s="538"/>
      <c r="G27" s="536" t="s">
        <v>844</v>
      </c>
      <c r="H27" s="537"/>
      <c r="I27" s="538"/>
      <c r="J27" s="298">
        <v>536.34</v>
      </c>
      <c r="K27" s="299">
        <v>1.576662029425404E-2</v>
      </c>
      <c r="L27" s="298">
        <v>12.799999999999992</v>
      </c>
      <c r="M27" s="300">
        <f t="shared" si="2"/>
        <v>6865.1519999999964</v>
      </c>
      <c r="N27" s="281"/>
      <c r="O27" s="336" t="s">
        <v>686</v>
      </c>
      <c r="P27" s="333" t="s">
        <v>930</v>
      </c>
    </row>
    <row r="28" spans="1:16" ht="15.75" customHeight="1">
      <c r="A28" s="582"/>
      <c r="B28" s="588"/>
      <c r="C28" s="297">
        <v>4</v>
      </c>
      <c r="D28" s="536" t="s">
        <v>809</v>
      </c>
      <c r="E28" s="537"/>
      <c r="F28" s="538"/>
      <c r="G28" s="536" t="s">
        <v>814</v>
      </c>
      <c r="H28" s="537"/>
      <c r="I28" s="538"/>
      <c r="J28" s="298">
        <v>388.59999999999997</v>
      </c>
      <c r="K28" s="299">
        <v>6.51425762045231E-3</v>
      </c>
      <c r="L28" s="298">
        <v>17.630000000000003</v>
      </c>
      <c r="M28" s="300">
        <f t="shared" si="2"/>
        <v>6851.018</v>
      </c>
      <c r="N28" s="281"/>
      <c r="O28" s="337" t="s">
        <v>686</v>
      </c>
      <c r="P28" s="333" t="s">
        <v>930</v>
      </c>
    </row>
    <row r="29" spans="1:16" ht="15.75" customHeight="1" thickBot="1">
      <c r="A29" s="582"/>
      <c r="B29" s="588"/>
      <c r="C29" s="302">
        <v>5</v>
      </c>
      <c r="D29" s="539" t="s">
        <v>419</v>
      </c>
      <c r="E29" s="540"/>
      <c r="F29" s="541"/>
      <c r="G29" s="536" t="s">
        <v>834</v>
      </c>
      <c r="H29" s="537"/>
      <c r="I29" s="538"/>
      <c r="J29" s="303">
        <v>355.13999999999993</v>
      </c>
      <c r="K29" s="304">
        <v>5.186590765338393E-3</v>
      </c>
      <c r="L29" s="303">
        <v>16.419999999999963</v>
      </c>
      <c r="M29" s="300">
        <f t="shared" si="2"/>
        <v>5831.3987999999854</v>
      </c>
      <c r="N29" s="304">
        <v>7.9578553140044559E-3</v>
      </c>
      <c r="O29" s="337" t="s">
        <v>686</v>
      </c>
      <c r="P29" s="338" t="s">
        <v>930</v>
      </c>
    </row>
    <row r="30" spans="1:16" ht="15.75" customHeight="1" thickTop="1" thickBot="1">
      <c r="A30" s="583"/>
      <c r="B30" s="589"/>
      <c r="C30" s="590"/>
      <c r="D30" s="545"/>
      <c r="E30" s="545"/>
      <c r="F30" s="545"/>
      <c r="G30" s="545"/>
      <c r="H30" s="545"/>
      <c r="I30" s="546"/>
      <c r="J30" s="305" t="s">
        <v>724</v>
      </c>
      <c r="K30" s="306">
        <f>M30/'生產管理報表 7-1 (週)'!B10</f>
        <v>0.22010302190840966</v>
      </c>
      <c r="L30" s="305" t="s">
        <v>773</v>
      </c>
      <c r="M30" s="307">
        <f>SUM(M25:M29)</f>
        <v>64930.684199999982</v>
      </c>
      <c r="N30" s="542"/>
      <c r="O30" s="543"/>
      <c r="P30" s="544"/>
    </row>
    <row r="31" spans="1:16" ht="15.75" customHeight="1" thickTop="1"/>
    <row r="32" spans="1:16" ht="15.75" customHeight="1">
      <c r="A32" s="517" t="s">
        <v>777</v>
      </c>
      <c r="B32" s="518"/>
      <c r="C32" s="292" t="s">
        <v>717</v>
      </c>
      <c r="D32" s="530" t="s">
        <v>12</v>
      </c>
      <c r="E32" s="531"/>
      <c r="F32" s="532"/>
      <c r="G32" s="293" t="s">
        <v>778</v>
      </c>
      <c r="H32" s="294"/>
      <c r="I32" s="292"/>
      <c r="J32" s="295" t="s">
        <v>719</v>
      </c>
      <c r="K32" s="295" t="s">
        <v>56</v>
      </c>
      <c r="L32" s="295" t="s">
        <v>57</v>
      </c>
      <c r="M32" s="295" t="s">
        <v>11</v>
      </c>
      <c r="N32" s="295" t="s">
        <v>328</v>
      </c>
      <c r="O32" s="579" t="s">
        <v>779</v>
      </c>
      <c r="P32" s="580"/>
    </row>
    <row r="33" spans="1:16" ht="15.75" customHeight="1">
      <c r="A33" s="581">
        <v>7</v>
      </c>
      <c r="B33" s="587" t="s">
        <v>780</v>
      </c>
      <c r="C33" s="297">
        <v>1</v>
      </c>
      <c r="D33" s="536"/>
      <c r="E33" s="537"/>
      <c r="F33" s="538"/>
      <c r="G33" s="536"/>
      <c r="H33" s="537"/>
      <c r="I33" s="538"/>
      <c r="J33" s="298"/>
      <c r="K33" s="299"/>
      <c r="L33" s="298"/>
      <c r="M33" s="300">
        <f t="shared" ref="M33:M37" si="3">L33*J33</f>
        <v>0</v>
      </c>
      <c r="N33" s="281"/>
      <c r="O33" s="336"/>
      <c r="P33" s="334"/>
    </row>
    <row r="34" spans="1:16" ht="15.75" customHeight="1">
      <c r="A34" s="582"/>
      <c r="B34" s="588"/>
      <c r="C34" s="297">
        <v>2</v>
      </c>
      <c r="D34" s="536"/>
      <c r="E34" s="537"/>
      <c r="F34" s="538"/>
      <c r="G34" s="536"/>
      <c r="H34" s="537"/>
      <c r="I34" s="538"/>
      <c r="J34" s="298"/>
      <c r="K34" s="299"/>
      <c r="L34" s="298"/>
      <c r="M34" s="300">
        <f t="shared" si="3"/>
        <v>0</v>
      </c>
      <c r="N34" s="281"/>
      <c r="O34" s="332"/>
      <c r="P34" s="334"/>
    </row>
    <row r="35" spans="1:16" ht="15.75" customHeight="1">
      <c r="A35" s="582"/>
      <c r="B35" s="588"/>
      <c r="C35" s="297">
        <v>3</v>
      </c>
      <c r="D35" s="536"/>
      <c r="E35" s="537"/>
      <c r="F35" s="538"/>
      <c r="G35" s="536"/>
      <c r="H35" s="537"/>
      <c r="I35" s="538"/>
      <c r="J35" s="298"/>
      <c r="K35" s="299"/>
      <c r="L35" s="298"/>
      <c r="M35" s="300">
        <f t="shared" si="3"/>
        <v>0</v>
      </c>
      <c r="N35" s="281"/>
      <c r="O35" s="336"/>
      <c r="P35" s="333"/>
    </row>
    <row r="36" spans="1:16" ht="15.75" customHeight="1">
      <c r="A36" s="582"/>
      <c r="B36" s="588"/>
      <c r="C36" s="297">
        <v>4</v>
      </c>
      <c r="D36" s="536"/>
      <c r="E36" s="537"/>
      <c r="F36" s="538"/>
      <c r="G36" s="536"/>
      <c r="H36" s="537"/>
      <c r="I36" s="538"/>
      <c r="J36" s="298"/>
      <c r="K36" s="299"/>
      <c r="L36" s="298"/>
      <c r="M36" s="300">
        <f t="shared" si="3"/>
        <v>0</v>
      </c>
      <c r="N36" s="281"/>
      <c r="O36" s="336"/>
      <c r="P36" s="333"/>
    </row>
    <row r="37" spans="1:16" ht="15.75" customHeight="1" thickBot="1">
      <c r="A37" s="582"/>
      <c r="B37" s="588"/>
      <c r="C37" s="302">
        <v>5</v>
      </c>
      <c r="D37" s="539"/>
      <c r="E37" s="540"/>
      <c r="F37" s="541"/>
      <c r="G37" s="539"/>
      <c r="H37" s="540"/>
      <c r="I37" s="541"/>
      <c r="J37" s="303"/>
      <c r="K37" s="304"/>
      <c r="L37" s="303"/>
      <c r="M37" s="300">
        <f t="shared" si="3"/>
        <v>0</v>
      </c>
      <c r="N37" s="281"/>
      <c r="O37" s="337"/>
      <c r="P37" s="338"/>
    </row>
    <row r="38" spans="1:16" ht="15.75" customHeight="1" thickTop="1" thickBot="1">
      <c r="A38" s="583"/>
      <c r="B38" s="589"/>
      <c r="C38" s="590"/>
      <c r="D38" s="545"/>
      <c r="E38" s="545"/>
      <c r="F38" s="545"/>
      <c r="G38" s="545"/>
      <c r="H38" s="545"/>
      <c r="I38" s="546"/>
      <c r="J38" s="305" t="s">
        <v>781</v>
      </c>
      <c r="K38" s="306">
        <f>M38/'生產管理報表 7-1 (週)'!B10</f>
        <v>0</v>
      </c>
      <c r="L38" s="305" t="s">
        <v>726</v>
      </c>
      <c r="M38" s="307">
        <f>SUM(M33:M37)</f>
        <v>0</v>
      </c>
      <c r="N38" s="542"/>
      <c r="O38" s="543"/>
      <c r="P38" s="544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109375" defaultRowHeight="15.75" customHeight="1"/>
  <cols>
    <col min="1" max="1" width="5.28515625" style="96" customWidth="1"/>
    <col min="2" max="2" width="7.85546875" style="143" customWidth="1"/>
    <col min="3" max="3" width="4" style="127" customWidth="1"/>
    <col min="4" max="17" width="8.7109375" style="96" customWidth="1"/>
    <col min="18" max="16384" width="12.7109375" style="96"/>
  </cols>
  <sheetData>
    <row r="1" spans="1:17" ht="15.75" customHeight="1">
      <c r="A1" s="372" t="s">
        <v>207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</row>
    <row r="2" spans="1:17" s="97" customFormat="1" ht="15.75" customHeight="1">
      <c r="A2" s="372"/>
      <c r="B2" s="372"/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372"/>
      <c r="O2" s="372"/>
      <c r="P2" s="372"/>
      <c r="Q2" s="372"/>
    </row>
    <row r="3" spans="1:17" ht="15.75" customHeight="1">
      <c r="A3" s="473" t="s">
        <v>221</v>
      </c>
      <c r="B3" s="473"/>
      <c r="C3" s="473"/>
      <c r="D3" s="473"/>
      <c r="E3" s="473"/>
      <c r="F3" s="473"/>
      <c r="G3" s="473"/>
      <c r="H3" s="473"/>
      <c r="I3" s="473"/>
      <c r="J3" s="473"/>
      <c r="K3" s="473"/>
      <c r="L3" s="473"/>
      <c r="M3" s="473"/>
      <c r="N3" s="473"/>
      <c r="O3" s="473"/>
      <c r="P3" s="473"/>
      <c r="Q3" s="473"/>
    </row>
    <row r="4" spans="1:17" s="97" customFormat="1" ht="15.75" customHeight="1">
      <c r="A4" s="592"/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  <c r="N4" s="592"/>
      <c r="O4" s="592"/>
      <c r="P4" s="592"/>
      <c r="Q4" s="592"/>
    </row>
    <row r="5" spans="1:17" ht="15.75" customHeight="1">
      <c r="A5" s="411" t="s">
        <v>196</v>
      </c>
      <c r="B5" s="482">
        <v>1</v>
      </c>
      <c r="C5" s="482"/>
      <c r="D5" s="482">
        <v>2</v>
      </c>
      <c r="E5" s="482"/>
      <c r="F5" s="482">
        <v>3</v>
      </c>
      <c r="G5" s="482"/>
      <c r="H5" s="482">
        <v>4</v>
      </c>
      <c r="I5" s="482"/>
      <c r="J5" s="482">
        <v>5</v>
      </c>
      <c r="K5" s="482"/>
      <c r="L5" s="482">
        <v>6</v>
      </c>
      <c r="M5" s="482"/>
      <c r="N5" s="482">
        <v>7</v>
      </c>
      <c r="O5" s="482"/>
      <c r="P5" s="549">
        <v>8</v>
      </c>
      <c r="Q5" s="549"/>
    </row>
    <row r="6" spans="1:17" ht="15.75" customHeight="1">
      <c r="A6" s="411"/>
      <c r="B6" s="411" t="s">
        <v>233</v>
      </c>
      <c r="C6" s="411"/>
      <c r="D6" s="411" t="s">
        <v>222</v>
      </c>
      <c r="E6" s="411"/>
      <c r="F6" s="411" t="s">
        <v>169</v>
      </c>
      <c r="G6" s="411"/>
      <c r="H6" s="411" t="s">
        <v>193</v>
      </c>
      <c r="I6" s="411"/>
      <c r="J6" s="411" t="s">
        <v>194</v>
      </c>
      <c r="K6" s="411"/>
      <c r="L6" s="411" t="s">
        <v>170</v>
      </c>
      <c r="M6" s="411"/>
      <c r="N6" s="411" t="s">
        <v>195</v>
      </c>
      <c r="O6" s="411"/>
      <c r="P6" s="550" t="s">
        <v>223</v>
      </c>
      <c r="Q6" s="550"/>
    </row>
    <row r="8" spans="1:17" s="103" customFormat="1" ht="15.75" customHeight="1">
      <c r="A8" s="129" t="s">
        <v>200</v>
      </c>
      <c r="B8" s="146" t="s">
        <v>18</v>
      </c>
      <c r="C8" s="593" t="s">
        <v>12</v>
      </c>
      <c r="D8" s="593"/>
      <c r="E8" s="593"/>
      <c r="F8" s="593" t="s">
        <v>54</v>
      </c>
      <c r="G8" s="593"/>
      <c r="H8" s="593"/>
      <c r="I8" s="146" t="s">
        <v>55</v>
      </c>
      <c r="J8" s="147" t="s">
        <v>19</v>
      </c>
      <c r="K8" s="146" t="s">
        <v>58</v>
      </c>
      <c r="L8" s="146" t="s">
        <v>2</v>
      </c>
      <c r="M8" s="594" t="s">
        <v>51</v>
      </c>
      <c r="N8" s="566"/>
      <c r="O8" s="566"/>
      <c r="P8" s="566"/>
      <c r="Q8" s="566"/>
    </row>
    <row r="9" spans="1:17" ht="15.75" customHeight="1">
      <c r="A9" s="593" t="s">
        <v>199</v>
      </c>
      <c r="B9" s="126">
        <v>1</v>
      </c>
      <c r="C9" s="477"/>
      <c r="D9" s="478"/>
      <c r="E9" s="478"/>
      <c r="F9" s="477"/>
      <c r="G9" s="478"/>
      <c r="H9" s="478"/>
      <c r="I9" s="105"/>
      <c r="J9" s="115"/>
      <c r="K9" s="115"/>
      <c r="L9" s="145">
        <f>K9-J9</f>
        <v>0</v>
      </c>
      <c r="M9" s="477"/>
      <c r="N9" s="477"/>
      <c r="O9" s="477"/>
      <c r="P9" s="477"/>
      <c r="Q9" s="477"/>
    </row>
    <row r="10" spans="1:17" ht="15.75" customHeight="1">
      <c r="A10" s="595"/>
      <c r="B10" s="126">
        <v>2</v>
      </c>
      <c r="C10" s="477"/>
      <c r="D10" s="478"/>
      <c r="E10" s="478"/>
      <c r="F10" s="477"/>
      <c r="G10" s="478"/>
      <c r="H10" s="478"/>
      <c r="I10" s="105"/>
      <c r="J10" s="115"/>
      <c r="K10" s="115"/>
      <c r="L10" s="145">
        <f t="shared" ref="L10:L12" si="0">K10-J10</f>
        <v>0</v>
      </c>
      <c r="M10" s="477"/>
      <c r="N10" s="477"/>
      <c r="O10" s="477"/>
      <c r="P10" s="477"/>
      <c r="Q10" s="477"/>
    </row>
    <row r="11" spans="1:17" ht="15.75" customHeight="1">
      <c r="A11" s="595"/>
      <c r="B11" s="126">
        <v>3</v>
      </c>
      <c r="C11" s="477"/>
      <c r="D11" s="478"/>
      <c r="E11" s="478"/>
      <c r="F11" s="477"/>
      <c r="G11" s="478"/>
      <c r="H11" s="478"/>
      <c r="I11" s="105"/>
      <c r="J11" s="115"/>
      <c r="K11" s="115"/>
      <c r="L11" s="145">
        <f t="shared" si="0"/>
        <v>0</v>
      </c>
      <c r="M11" s="477"/>
      <c r="N11" s="477"/>
      <c r="O11" s="477"/>
      <c r="P11" s="477"/>
      <c r="Q11" s="477"/>
    </row>
    <row r="12" spans="1:17" ht="15.75" customHeight="1">
      <c r="A12" s="595"/>
      <c r="B12" s="126">
        <v>4</v>
      </c>
      <c r="C12" s="477"/>
      <c r="D12" s="478"/>
      <c r="E12" s="478"/>
      <c r="F12" s="477"/>
      <c r="G12" s="478"/>
      <c r="H12" s="478"/>
      <c r="I12" s="105"/>
      <c r="J12" s="115"/>
      <c r="K12" s="115"/>
      <c r="L12" s="145">
        <f t="shared" si="0"/>
        <v>0</v>
      </c>
      <c r="M12" s="477"/>
      <c r="N12" s="477"/>
      <c r="O12" s="477"/>
      <c r="P12" s="477"/>
      <c r="Q12" s="477"/>
    </row>
    <row r="13" spans="1:17" ht="15.75" customHeight="1">
      <c r="A13" s="595"/>
      <c r="B13" s="126">
        <v>5</v>
      </c>
      <c r="C13" s="477"/>
      <c r="D13" s="478"/>
      <c r="E13" s="478"/>
      <c r="F13" s="477"/>
      <c r="G13" s="478"/>
      <c r="H13" s="478"/>
      <c r="I13" s="105"/>
      <c r="J13" s="115"/>
      <c r="K13" s="115"/>
      <c r="L13" s="145">
        <f>K13-J13</f>
        <v>0</v>
      </c>
      <c r="M13" s="477"/>
      <c r="N13" s="477"/>
      <c r="O13" s="477"/>
      <c r="P13" s="477"/>
      <c r="Q13" s="477"/>
    </row>
    <row r="14" spans="1:17" ht="15.75" customHeight="1">
      <c r="B14" s="142"/>
    </row>
    <row r="15" spans="1:17" s="103" customFormat="1" ht="15.75" customHeight="1">
      <c r="A15" s="129" t="s">
        <v>200</v>
      </c>
      <c r="B15" s="129" t="s">
        <v>18</v>
      </c>
      <c r="C15" s="591" t="s">
        <v>12</v>
      </c>
      <c r="D15" s="591"/>
      <c r="E15" s="591"/>
      <c r="F15" s="591" t="s">
        <v>54</v>
      </c>
      <c r="G15" s="591"/>
      <c r="H15" s="591"/>
      <c r="I15" s="129" t="s">
        <v>55</v>
      </c>
      <c r="J15" s="144" t="s">
        <v>19</v>
      </c>
      <c r="K15" s="129" t="s">
        <v>58</v>
      </c>
      <c r="L15" s="129" t="s">
        <v>2</v>
      </c>
      <c r="M15" s="591" t="s">
        <v>51</v>
      </c>
      <c r="N15" s="591"/>
      <c r="O15" s="591"/>
      <c r="P15" s="591"/>
      <c r="Q15" s="591"/>
    </row>
    <row r="16" spans="1:17" ht="15.75" customHeight="1">
      <c r="A16" s="591" t="s">
        <v>201</v>
      </c>
      <c r="B16" s="126">
        <v>1</v>
      </c>
      <c r="C16" s="477"/>
      <c r="D16" s="478"/>
      <c r="E16" s="478"/>
      <c r="F16" s="477"/>
      <c r="G16" s="478"/>
      <c r="H16" s="478"/>
      <c r="I16" s="105"/>
      <c r="J16" s="115"/>
      <c r="K16" s="115"/>
      <c r="L16" s="145">
        <f t="shared" ref="L16:L20" si="1">K16-J16</f>
        <v>0</v>
      </c>
      <c r="M16" s="477"/>
      <c r="N16" s="477"/>
      <c r="O16" s="477"/>
      <c r="P16" s="477"/>
      <c r="Q16" s="477"/>
    </row>
    <row r="17" spans="1:17" ht="15.75" customHeight="1">
      <c r="A17" s="591"/>
      <c r="B17" s="126">
        <v>2</v>
      </c>
      <c r="C17" s="477"/>
      <c r="D17" s="478"/>
      <c r="E17" s="478"/>
      <c r="F17" s="477"/>
      <c r="G17" s="478"/>
      <c r="H17" s="478"/>
      <c r="I17" s="105"/>
      <c r="J17" s="115"/>
      <c r="K17" s="115"/>
      <c r="L17" s="145">
        <f t="shared" si="1"/>
        <v>0</v>
      </c>
      <c r="M17" s="477"/>
      <c r="N17" s="477"/>
      <c r="O17" s="477"/>
      <c r="P17" s="477"/>
      <c r="Q17" s="477"/>
    </row>
    <row r="18" spans="1:17" ht="15.75" customHeight="1">
      <c r="A18" s="591"/>
      <c r="B18" s="126">
        <v>3</v>
      </c>
      <c r="C18" s="477"/>
      <c r="D18" s="478"/>
      <c r="E18" s="478"/>
      <c r="F18" s="477"/>
      <c r="G18" s="478"/>
      <c r="H18" s="478"/>
      <c r="I18" s="105"/>
      <c r="J18" s="115"/>
      <c r="K18" s="115"/>
      <c r="L18" s="145">
        <f t="shared" si="1"/>
        <v>0</v>
      </c>
      <c r="M18" s="477"/>
      <c r="N18" s="477"/>
      <c r="O18" s="477"/>
      <c r="P18" s="477"/>
      <c r="Q18" s="477"/>
    </row>
    <row r="19" spans="1:17" ht="15.75" customHeight="1">
      <c r="A19" s="591"/>
      <c r="B19" s="126">
        <v>4</v>
      </c>
      <c r="C19" s="477"/>
      <c r="D19" s="478"/>
      <c r="E19" s="478"/>
      <c r="F19" s="477"/>
      <c r="G19" s="478"/>
      <c r="H19" s="478"/>
      <c r="I19" s="105"/>
      <c r="J19" s="115"/>
      <c r="K19" s="115"/>
      <c r="L19" s="145">
        <f t="shared" si="1"/>
        <v>0</v>
      </c>
      <c r="M19" s="477"/>
      <c r="N19" s="477"/>
      <c r="O19" s="477"/>
      <c r="P19" s="477"/>
      <c r="Q19" s="477"/>
    </row>
    <row r="20" spans="1:17" ht="15.75" customHeight="1">
      <c r="A20" s="591"/>
      <c r="B20" s="126">
        <v>5</v>
      </c>
      <c r="C20" s="477"/>
      <c r="D20" s="478"/>
      <c r="E20" s="478"/>
      <c r="F20" s="477"/>
      <c r="G20" s="478"/>
      <c r="H20" s="478"/>
      <c r="I20" s="105"/>
      <c r="J20" s="115"/>
      <c r="K20" s="115"/>
      <c r="L20" s="145">
        <f t="shared" si="1"/>
        <v>0</v>
      </c>
      <c r="M20" s="477"/>
      <c r="N20" s="477"/>
      <c r="O20" s="477"/>
      <c r="P20" s="477"/>
      <c r="Q20" s="477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  <pageSetUpPr fitToPage="1"/>
  </sheetPr>
  <dimension ref="B2:AH296"/>
  <sheetViews>
    <sheetView zoomScale="70" zoomScaleNormal="70" workbookViewId="0">
      <pane xSplit="4" ySplit="6" topLeftCell="Q13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V22" sqref="V22:W22"/>
    </sheetView>
  </sheetViews>
  <sheetFormatPr defaultColWidth="8.85546875" defaultRowHeight="16.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7.2851562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0.85546875" style="167" bestFit="1" customWidth="1"/>
    <col min="13" max="13" width="19.140625" style="167" bestFit="1" customWidth="1"/>
    <col min="14" max="14" width="15.28515625" style="167" bestFit="1" customWidth="1"/>
    <col min="15" max="15" width="12.5703125" style="167" bestFit="1" customWidth="1"/>
    <col min="16" max="16" width="12.85546875" style="167" bestFit="1" customWidth="1"/>
    <col min="17" max="17" width="13.42578125" style="167" bestFit="1" customWidth="1"/>
    <col min="18" max="18" width="12.85546875" style="167" bestFit="1" customWidth="1"/>
    <col min="19" max="19" width="10.85546875" style="167" bestFit="1" customWidth="1"/>
    <col min="20" max="20" width="12.42578125" style="167" bestFit="1" customWidth="1"/>
    <col min="21" max="21" width="25.28515625" style="167" bestFit="1" customWidth="1"/>
    <col min="22" max="23" width="88.28515625" style="167" customWidth="1"/>
    <col min="24" max="24" width="7.42578125" style="167" bestFit="1" customWidth="1"/>
    <col min="25" max="25" width="69.570312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07" t="s">
        <v>877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68"/>
      <c r="AB2" s="168"/>
    </row>
    <row r="3" spans="2:34" ht="17.100000000000001" customHeight="1">
      <c r="B3" s="609" t="s">
        <v>878</v>
      </c>
      <c r="C3" s="610"/>
      <c r="D3" s="603" t="s">
        <v>173</v>
      </c>
      <c r="E3" s="603"/>
      <c r="F3" s="603"/>
      <c r="G3" s="603" t="s">
        <v>187</v>
      </c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 t="s">
        <v>174</v>
      </c>
      <c r="U3" s="615" t="s">
        <v>879</v>
      </c>
      <c r="V3" s="618" t="s">
        <v>880</v>
      </c>
      <c r="W3" s="618" t="s">
        <v>881</v>
      </c>
      <c r="X3" s="621" t="s">
        <v>882</v>
      </c>
      <c r="Y3" s="605" t="s">
        <v>175</v>
      </c>
      <c r="AA3" s="603" t="s">
        <v>883</v>
      </c>
      <c r="AB3" s="603"/>
      <c r="AC3" s="603"/>
      <c r="AD3" s="603"/>
      <c r="AE3" s="603"/>
      <c r="AF3" s="603"/>
      <c r="AG3" s="603"/>
      <c r="AH3" s="603"/>
    </row>
    <row r="4" spans="2:34" ht="17.100000000000001" customHeight="1">
      <c r="B4" s="611"/>
      <c r="C4" s="612"/>
      <c r="D4" s="604" t="s">
        <v>172</v>
      </c>
      <c r="E4" s="603" t="s">
        <v>176</v>
      </c>
      <c r="F4" s="603"/>
      <c r="G4" s="603" t="s">
        <v>188</v>
      </c>
      <c r="H4" s="603"/>
      <c r="I4" s="603"/>
      <c r="J4" s="603"/>
      <c r="K4" s="603"/>
      <c r="L4" s="603"/>
      <c r="M4" s="603"/>
      <c r="N4" s="603"/>
      <c r="O4" s="603" t="s">
        <v>177</v>
      </c>
      <c r="P4" s="603"/>
      <c r="Q4" s="603"/>
      <c r="R4" s="603"/>
      <c r="S4" s="603"/>
      <c r="T4" s="603"/>
      <c r="U4" s="616"/>
      <c r="V4" s="619"/>
      <c r="W4" s="619"/>
      <c r="X4" s="622"/>
      <c r="Y4" s="605"/>
      <c r="AA4" s="603"/>
      <c r="AB4" s="603"/>
      <c r="AC4" s="603"/>
      <c r="AD4" s="603"/>
      <c r="AE4" s="603"/>
      <c r="AF4" s="603"/>
      <c r="AG4" s="603"/>
      <c r="AH4" s="603"/>
    </row>
    <row r="5" spans="2:34" ht="17.100000000000001" customHeight="1">
      <c r="B5" s="611"/>
      <c r="C5" s="612"/>
      <c r="D5" s="604"/>
      <c r="E5" s="604" t="s">
        <v>178</v>
      </c>
      <c r="F5" s="605" t="s">
        <v>884</v>
      </c>
      <c r="G5" s="606" t="s">
        <v>189</v>
      </c>
      <c r="H5" s="606"/>
      <c r="I5" s="606"/>
      <c r="J5" s="606"/>
      <c r="K5" s="606"/>
      <c r="L5" s="606"/>
      <c r="M5" s="606"/>
      <c r="N5" s="606"/>
      <c r="O5" s="606" t="s">
        <v>171</v>
      </c>
      <c r="P5" s="606"/>
      <c r="Q5" s="606" t="s">
        <v>179</v>
      </c>
      <c r="R5" s="606"/>
      <c r="S5" s="606"/>
      <c r="T5" s="603"/>
      <c r="U5" s="616"/>
      <c r="V5" s="619"/>
      <c r="W5" s="619"/>
      <c r="X5" s="622"/>
      <c r="Y5" s="605"/>
      <c r="AA5" s="603"/>
      <c r="AB5" s="603"/>
      <c r="AC5" s="603"/>
      <c r="AD5" s="603"/>
      <c r="AE5" s="603"/>
      <c r="AF5" s="603"/>
      <c r="AG5" s="603"/>
      <c r="AH5" s="603"/>
    </row>
    <row r="6" spans="2:34" ht="38.450000000000003" customHeight="1">
      <c r="B6" s="613"/>
      <c r="C6" s="614"/>
      <c r="D6" s="604"/>
      <c r="E6" s="604"/>
      <c r="F6" s="605"/>
      <c r="G6" s="339" t="s">
        <v>180</v>
      </c>
      <c r="H6" s="339" t="s">
        <v>885</v>
      </c>
      <c r="I6" s="339" t="s">
        <v>372</v>
      </c>
      <c r="J6" s="339" t="s">
        <v>181</v>
      </c>
      <c r="K6" s="339" t="s">
        <v>393</v>
      </c>
      <c r="L6" s="339" t="s">
        <v>182</v>
      </c>
      <c r="M6" s="339" t="s">
        <v>190</v>
      </c>
      <c r="N6" s="339" t="s">
        <v>183</v>
      </c>
      <c r="O6" s="340" t="s">
        <v>184</v>
      </c>
      <c r="P6" s="340" t="s">
        <v>185</v>
      </c>
      <c r="Q6" s="340" t="s">
        <v>184</v>
      </c>
      <c r="R6" s="340" t="s">
        <v>185</v>
      </c>
      <c r="S6" s="339" t="s">
        <v>186</v>
      </c>
      <c r="T6" s="603"/>
      <c r="U6" s="617"/>
      <c r="V6" s="620"/>
      <c r="W6" s="620"/>
      <c r="X6" s="623"/>
      <c r="Y6" s="605"/>
      <c r="AA6" s="219" t="s">
        <v>394</v>
      </c>
      <c r="AB6" s="219" t="s">
        <v>886</v>
      </c>
      <c r="AC6" s="247" t="s">
        <v>593</v>
      </c>
      <c r="AD6" s="247" t="s">
        <v>594</v>
      </c>
      <c r="AE6" s="247" t="s">
        <v>712</v>
      </c>
      <c r="AF6" s="247" t="s">
        <v>219</v>
      </c>
      <c r="AG6" s="247" t="s">
        <v>220</v>
      </c>
      <c r="AH6" s="247" t="s">
        <v>534</v>
      </c>
    </row>
    <row r="7" spans="2:34" s="174" customFormat="1" ht="27" customHeight="1">
      <c r="B7" s="596" t="s">
        <v>927</v>
      </c>
      <c r="C7" s="597"/>
      <c r="D7" s="341">
        <v>1</v>
      </c>
      <c r="E7" s="342" t="s">
        <v>634</v>
      </c>
      <c r="F7" s="343">
        <v>8055.1699999999992</v>
      </c>
      <c r="G7" s="344">
        <v>120219</v>
      </c>
      <c r="H7" s="344">
        <v>120219</v>
      </c>
      <c r="I7" s="345">
        <f>H7/G7</f>
        <v>1</v>
      </c>
      <c r="J7" s="344">
        <v>1388.8200000000002</v>
      </c>
      <c r="K7" s="345">
        <f>J7/G7</f>
        <v>1.1552416839268336E-2</v>
      </c>
      <c r="L7" s="344">
        <v>5.7999999999999989</v>
      </c>
      <c r="M7" s="345">
        <f>(H7+J7)/G7</f>
        <v>1.0115524168392684</v>
      </c>
      <c r="N7" s="346">
        <v>8055.1699999999992</v>
      </c>
      <c r="O7" s="344">
        <v>1388.8200000000002</v>
      </c>
      <c r="P7" s="345">
        <f>O7/G7</f>
        <v>1.1552416839268336E-2</v>
      </c>
      <c r="Q7" s="347">
        <f>((H7+J7)-G7)-O7</f>
        <v>6.8212102632969618E-12</v>
      </c>
      <c r="R7" s="345">
        <f>Q7/G7</f>
        <v>5.6739868600611904E-17</v>
      </c>
      <c r="S7" s="348">
        <f>Q7*L7</f>
        <v>3.9563019527122372E-11</v>
      </c>
      <c r="T7" s="349" t="s">
        <v>465</v>
      </c>
      <c r="U7" s="349" t="s">
        <v>534</v>
      </c>
      <c r="V7" s="350" t="s">
        <v>700</v>
      </c>
      <c r="W7" s="350" t="s">
        <v>928</v>
      </c>
      <c r="X7" s="350">
        <v>1</v>
      </c>
      <c r="Y7" s="351" t="s">
        <v>467</v>
      </c>
      <c r="Z7" s="352" t="s">
        <v>887</v>
      </c>
      <c r="AA7" s="353">
        <f>SUM(X7:X26)</f>
        <v>20</v>
      </c>
      <c r="AB7" s="354">
        <f>SUMIF($U$7:$U$26,TRIM(AB6),$X$7:$X$26)</f>
        <v>0</v>
      </c>
      <c r="AC7" s="354">
        <f>SUMIF($U$7:$U$26,TRIM(AC6),$X$7:$X$26)</f>
        <v>0</v>
      </c>
      <c r="AD7" s="354">
        <f ca="1">SUMIF($U$7:$U$9709,TRIM(AD6),$X$7:$X$26)</f>
        <v>0</v>
      </c>
      <c r="AE7" s="354">
        <f ca="1">SUMIF($U$7:$U$9709,TRIM(AE6),$X$7:$X$26)</f>
        <v>10</v>
      </c>
      <c r="AF7" s="354">
        <f ca="1">SUMIF($U$7:$U$9709,TRIM(AF6),$X$7:$X$26)</f>
        <v>6</v>
      </c>
      <c r="AG7" s="354">
        <f ca="1">SUMIF($U$7:$U$9709,TRIM(AG6),$X$7:$X$26)</f>
        <v>1</v>
      </c>
      <c r="AH7" s="354">
        <f ca="1">SUMIF($U$7:$U$9709,TRIM(AH6),$X$7:$X$26)</f>
        <v>3</v>
      </c>
    </row>
    <row r="8" spans="2:34" s="174" customFormat="1" ht="27" customHeight="1">
      <c r="B8" s="598"/>
      <c r="C8" s="599"/>
      <c r="D8" s="341">
        <v>2</v>
      </c>
      <c r="E8" s="342" t="s">
        <v>841</v>
      </c>
      <c r="F8" s="343">
        <v>4316.59</v>
      </c>
      <c r="G8" s="344">
        <v>1123.77</v>
      </c>
      <c r="H8" s="344">
        <v>1123.77</v>
      </c>
      <c r="I8" s="345">
        <f t="shared" ref="I8:I26" si="0">H8/G8</f>
        <v>1</v>
      </c>
      <c r="J8" s="344">
        <v>108.05000000000001</v>
      </c>
      <c r="K8" s="345">
        <f t="shared" ref="K8:K26" si="1">J8/G8</f>
        <v>9.6149567972093952E-2</v>
      </c>
      <c r="L8" s="344">
        <v>102.40999999999998</v>
      </c>
      <c r="M8" s="345">
        <f t="shared" ref="M8:M26" si="2">(H8+J8)/G8</f>
        <v>1.0961495679720938</v>
      </c>
      <c r="N8" s="346">
        <v>11065.389999999998</v>
      </c>
      <c r="O8" s="344">
        <v>42.15</v>
      </c>
      <c r="P8" s="345">
        <f t="shared" ref="P8:P26" si="3">O8/G8</f>
        <v>3.7507675058063482E-2</v>
      </c>
      <c r="Q8" s="347">
        <f t="shared" ref="Q8:Q26" si="4">((H8+J8)-G8)-O8</f>
        <v>65.899999999999949</v>
      </c>
      <c r="R8" s="345">
        <f t="shared" ref="R8:R26" si="5">Q8/G8</f>
        <v>5.8641892914030408E-2</v>
      </c>
      <c r="S8" s="348">
        <f t="shared" ref="S8:S26" si="6">Q8*L8</f>
        <v>6748.818999999994</v>
      </c>
      <c r="T8" s="349" t="s">
        <v>465</v>
      </c>
      <c r="U8" s="349" t="s">
        <v>219</v>
      </c>
      <c r="V8" s="350" t="s">
        <v>683</v>
      </c>
      <c r="W8" s="350" t="s">
        <v>929</v>
      </c>
      <c r="X8" s="350">
        <v>1</v>
      </c>
      <c r="Y8" s="351" t="s">
        <v>467</v>
      </c>
      <c r="AA8" s="370" t="s">
        <v>907</v>
      </c>
      <c r="AB8" s="355">
        <f>SUMIF($U$7:$U$26,TRIM(AB6),$F$7:$F$26)</f>
        <v>0</v>
      </c>
      <c r="AC8" s="356">
        <f>SUMIF($U$7:$U$26,TRIM(AC6),$F$7:$F$26)</f>
        <v>0</v>
      </c>
      <c r="AD8" s="356">
        <f ca="1">SUMIF($U$7:$U$175,TRIM(AD6),$F$7:$F$26)</f>
        <v>0</v>
      </c>
      <c r="AE8" s="356">
        <f ca="1">SUMIF($U$7:$U$175,TRIM(AE6),$F$7:$F$26)</f>
        <v>22733.58</v>
      </c>
      <c r="AF8" s="356">
        <f ca="1">SUMIF($U$7:$U$175,TRIM(AF6),$F$7:$F$26)</f>
        <v>15455.570000000002</v>
      </c>
      <c r="AG8" s="356">
        <f ca="1">SUMIF($U$7:$U$175,TRIM(AG6),$F$7:$F$26)</f>
        <v>4217.34</v>
      </c>
      <c r="AH8" s="356">
        <f ca="1">SUMIF($U$7:$U$175,TRIM(AH6),$F$7:$F$26)</f>
        <v>11874.719999999998</v>
      </c>
    </row>
    <row r="9" spans="2:34" s="174" customFormat="1" ht="27" customHeight="1">
      <c r="B9" s="598"/>
      <c r="C9" s="599"/>
      <c r="D9" s="341">
        <v>3</v>
      </c>
      <c r="E9" s="342" t="s">
        <v>463</v>
      </c>
      <c r="F9" s="343">
        <v>4217.34</v>
      </c>
      <c r="G9" s="344">
        <v>210.24999999999997</v>
      </c>
      <c r="H9" s="344">
        <v>210.24999999999997</v>
      </c>
      <c r="I9" s="345">
        <f t="shared" si="0"/>
        <v>1</v>
      </c>
      <c r="J9" s="344">
        <v>18.87</v>
      </c>
      <c r="K9" s="345">
        <f t="shared" si="1"/>
        <v>8.9750297265160539E-2</v>
      </c>
      <c r="L9" s="344">
        <v>814.16</v>
      </c>
      <c r="M9" s="345">
        <f t="shared" si="2"/>
        <v>1.0897502972651605</v>
      </c>
      <c r="N9" s="346">
        <v>15363.19</v>
      </c>
      <c r="O9" s="344">
        <v>5.1800000000000006</v>
      </c>
      <c r="P9" s="345">
        <f t="shared" si="3"/>
        <v>2.4637336504161719E-2</v>
      </c>
      <c r="Q9" s="347">
        <f t="shared" si="4"/>
        <v>13.690000000000005</v>
      </c>
      <c r="R9" s="345">
        <f t="shared" si="5"/>
        <v>6.5112960760998845E-2</v>
      </c>
      <c r="S9" s="348">
        <f t="shared" si="6"/>
        <v>11145.850400000003</v>
      </c>
      <c r="T9" s="349" t="s">
        <v>177</v>
      </c>
      <c r="U9" s="349" t="s">
        <v>220</v>
      </c>
      <c r="V9" s="350" t="s">
        <v>686</v>
      </c>
      <c r="W9" s="350" t="s">
        <v>930</v>
      </c>
      <c r="X9" s="350">
        <v>1</v>
      </c>
      <c r="Y9" s="351" t="s">
        <v>412</v>
      </c>
      <c r="AA9" s="371" t="s">
        <v>908</v>
      </c>
      <c r="AB9" s="357">
        <f>AB7/$AA7</f>
        <v>0</v>
      </c>
      <c r="AC9" s="358">
        <f t="shared" ref="AC9:AH9" si="7">AC7/$AA7</f>
        <v>0</v>
      </c>
      <c r="AD9" s="358">
        <f t="shared" ca="1" si="7"/>
        <v>0</v>
      </c>
      <c r="AE9" s="358">
        <f t="shared" ca="1" si="7"/>
        <v>0.5</v>
      </c>
      <c r="AF9" s="358">
        <f t="shared" ca="1" si="7"/>
        <v>0.3</v>
      </c>
      <c r="AG9" s="358">
        <f t="shared" ca="1" si="7"/>
        <v>0.05</v>
      </c>
      <c r="AH9" s="358">
        <f t="shared" ca="1" si="7"/>
        <v>0.15</v>
      </c>
    </row>
    <row r="10" spans="2:34" s="174" customFormat="1" ht="27" customHeight="1">
      <c r="B10" s="598"/>
      <c r="C10" s="599"/>
      <c r="D10" s="341">
        <v>4</v>
      </c>
      <c r="E10" s="342" t="s">
        <v>635</v>
      </c>
      <c r="F10" s="343">
        <v>3614.01</v>
      </c>
      <c r="G10" s="344">
        <v>43199</v>
      </c>
      <c r="H10" s="344">
        <v>43199</v>
      </c>
      <c r="I10" s="345">
        <f>H10/G10</f>
        <v>1</v>
      </c>
      <c r="J10" s="344">
        <v>549.24</v>
      </c>
      <c r="K10" s="345">
        <f t="shared" si="1"/>
        <v>1.2714183198685156E-2</v>
      </c>
      <c r="L10" s="344">
        <v>6.5799999999999992</v>
      </c>
      <c r="M10" s="345">
        <f t="shared" si="2"/>
        <v>1.012714183198685</v>
      </c>
      <c r="N10" s="346">
        <v>3614.01</v>
      </c>
      <c r="O10" s="344">
        <v>549.24</v>
      </c>
      <c r="P10" s="345">
        <f t="shared" si="3"/>
        <v>1.2714183198685156E-2</v>
      </c>
      <c r="Q10" s="347">
        <f t="shared" si="4"/>
        <v>-2.0463630789890885E-12</v>
      </c>
      <c r="R10" s="345">
        <f t="shared" si="5"/>
        <v>-4.737061225929046E-17</v>
      </c>
      <c r="S10" s="348">
        <f t="shared" si="6"/>
        <v>-1.3465069059748201E-11</v>
      </c>
      <c r="T10" s="349" t="s">
        <v>465</v>
      </c>
      <c r="U10" s="349" t="s">
        <v>219</v>
      </c>
      <c r="V10" s="350" t="s">
        <v>639</v>
      </c>
      <c r="W10" s="350" t="s">
        <v>928</v>
      </c>
      <c r="X10" s="350">
        <v>1</v>
      </c>
      <c r="Y10" s="351" t="s">
        <v>467</v>
      </c>
    </row>
    <row r="11" spans="2:34" s="174" customFormat="1" ht="27" customHeight="1">
      <c r="B11" s="598"/>
      <c r="C11" s="599"/>
      <c r="D11" s="341">
        <v>5</v>
      </c>
      <c r="E11" s="342" t="s">
        <v>612</v>
      </c>
      <c r="F11" s="343">
        <v>2721.96</v>
      </c>
      <c r="G11" s="344">
        <v>1985.08</v>
      </c>
      <c r="H11" s="344">
        <v>1985.08</v>
      </c>
      <c r="I11" s="345">
        <f t="shared" si="0"/>
        <v>1</v>
      </c>
      <c r="J11" s="344">
        <v>104</v>
      </c>
      <c r="K11" s="345">
        <f t="shared" si="1"/>
        <v>5.2390835633828362E-2</v>
      </c>
      <c r="L11" s="344">
        <v>95.340000000000018</v>
      </c>
      <c r="M11" s="345">
        <f t="shared" si="2"/>
        <v>1.0523908356338283</v>
      </c>
      <c r="N11" s="346">
        <v>9915.36</v>
      </c>
      <c r="O11" s="344">
        <v>28.55</v>
      </c>
      <c r="P11" s="345">
        <f t="shared" si="3"/>
        <v>1.4382291897555768E-2</v>
      </c>
      <c r="Q11" s="347">
        <f t="shared" si="4"/>
        <v>75.45</v>
      </c>
      <c r="R11" s="345">
        <f t="shared" si="5"/>
        <v>3.8008543736272597E-2</v>
      </c>
      <c r="S11" s="348">
        <f t="shared" si="6"/>
        <v>7193.4030000000012</v>
      </c>
      <c r="T11" s="349" t="s">
        <v>475</v>
      </c>
      <c r="U11" s="349" t="s">
        <v>712</v>
      </c>
      <c r="V11" s="350" t="s">
        <v>931</v>
      </c>
      <c r="W11" s="350" t="s">
        <v>932</v>
      </c>
      <c r="X11" s="350">
        <v>1</v>
      </c>
      <c r="Y11" s="351" t="s">
        <v>467</v>
      </c>
    </row>
    <row r="12" spans="2:34" s="174" customFormat="1" ht="27" customHeight="1">
      <c r="B12" s="598"/>
      <c r="C12" s="599"/>
      <c r="D12" s="341">
        <v>6</v>
      </c>
      <c r="E12" s="342" t="s">
        <v>548</v>
      </c>
      <c r="F12" s="343">
        <v>2535.92</v>
      </c>
      <c r="G12" s="344">
        <v>473.09999999999997</v>
      </c>
      <c r="H12" s="344">
        <v>473.09999999999997</v>
      </c>
      <c r="I12" s="345">
        <f t="shared" si="0"/>
        <v>1</v>
      </c>
      <c r="J12" s="344">
        <v>37.42</v>
      </c>
      <c r="K12" s="345">
        <f t="shared" si="1"/>
        <v>7.9095328683153679E-2</v>
      </c>
      <c r="L12" s="344">
        <v>160.5</v>
      </c>
      <c r="M12" s="345">
        <f t="shared" si="2"/>
        <v>1.0790953286831537</v>
      </c>
      <c r="N12" s="346">
        <v>6005.93</v>
      </c>
      <c r="O12" s="344">
        <v>15.799999999999999</v>
      </c>
      <c r="P12" s="345">
        <f t="shared" si="3"/>
        <v>3.3396744874233775E-2</v>
      </c>
      <c r="Q12" s="347">
        <f t="shared" si="4"/>
        <v>21.620000000000019</v>
      </c>
      <c r="R12" s="345">
        <f t="shared" si="5"/>
        <v>4.5698583808919932E-2</v>
      </c>
      <c r="S12" s="348">
        <f t="shared" si="6"/>
        <v>3470.0100000000029</v>
      </c>
      <c r="T12" s="349" t="s">
        <v>177</v>
      </c>
      <c r="U12" s="349" t="s">
        <v>712</v>
      </c>
      <c r="V12" s="350" t="s">
        <v>507</v>
      </c>
      <c r="W12" s="350" t="s">
        <v>929</v>
      </c>
      <c r="X12" s="350">
        <v>1</v>
      </c>
      <c r="Y12" s="351" t="s">
        <v>467</v>
      </c>
    </row>
    <row r="13" spans="2:34" s="174" customFormat="1" ht="27" customHeight="1">
      <c r="B13" s="598"/>
      <c r="C13" s="599"/>
      <c r="D13" s="341">
        <v>7</v>
      </c>
      <c r="E13" s="342" t="s">
        <v>479</v>
      </c>
      <c r="F13" s="343">
        <v>2522.02</v>
      </c>
      <c r="G13" s="344">
        <v>2030.8</v>
      </c>
      <c r="H13" s="344">
        <v>2030.8</v>
      </c>
      <c r="I13" s="345">
        <f t="shared" si="0"/>
        <v>1</v>
      </c>
      <c r="J13" s="344">
        <v>63.75</v>
      </c>
      <c r="K13" s="345">
        <f t="shared" si="1"/>
        <v>3.1391569824699629E-2</v>
      </c>
      <c r="L13" s="344">
        <v>111.20000000000002</v>
      </c>
      <c r="M13" s="345">
        <f t="shared" si="2"/>
        <v>1.0313915698246998</v>
      </c>
      <c r="N13" s="346">
        <v>7089</v>
      </c>
      <c r="O13" s="344">
        <v>22.68</v>
      </c>
      <c r="P13" s="345">
        <f t="shared" si="3"/>
        <v>1.1168012605869608E-2</v>
      </c>
      <c r="Q13" s="347">
        <f t="shared" si="4"/>
        <v>41.070000000000228</v>
      </c>
      <c r="R13" s="345">
        <f t="shared" si="5"/>
        <v>2.0223557218830131E-2</v>
      </c>
      <c r="S13" s="348">
        <f t="shared" si="6"/>
        <v>4566.9840000000258</v>
      </c>
      <c r="T13" s="349" t="s">
        <v>475</v>
      </c>
      <c r="U13" s="349" t="s">
        <v>712</v>
      </c>
      <c r="V13" s="350" t="s">
        <v>931</v>
      </c>
      <c r="W13" s="350" t="s">
        <v>932</v>
      </c>
      <c r="X13" s="350">
        <v>1</v>
      </c>
      <c r="Y13" s="351" t="s">
        <v>427</v>
      </c>
      <c r="AB13" s="174">
        <v>1</v>
      </c>
      <c r="AC13" s="359" t="s">
        <v>886</v>
      </c>
    </row>
    <row r="14" spans="2:34" s="174" customFormat="1" ht="27" customHeight="1">
      <c r="B14" s="598"/>
      <c r="C14" s="599"/>
      <c r="D14" s="341">
        <v>8</v>
      </c>
      <c r="E14" s="342" t="s">
        <v>542</v>
      </c>
      <c r="F14" s="343">
        <v>2504.5500000000002</v>
      </c>
      <c r="G14" s="344">
        <v>1658.54</v>
      </c>
      <c r="H14" s="344">
        <v>1658.54</v>
      </c>
      <c r="I14" s="345">
        <f t="shared" si="0"/>
        <v>1</v>
      </c>
      <c r="J14" s="344">
        <v>67.449999999999989</v>
      </c>
      <c r="K14" s="345">
        <f>J14/G14</f>
        <v>4.0668298624091062E-2</v>
      </c>
      <c r="L14" s="344">
        <v>156.72999999999999</v>
      </c>
      <c r="M14" s="345">
        <f>(H14+J14)/G14</f>
        <v>1.0406682986240912</v>
      </c>
      <c r="N14" s="346">
        <v>10571.44</v>
      </c>
      <c r="O14" s="344">
        <v>15.98</v>
      </c>
      <c r="P14" s="345">
        <f t="shared" si="3"/>
        <v>9.6349801632761353E-3</v>
      </c>
      <c r="Q14" s="347">
        <f t="shared" si="4"/>
        <v>51.470000000000041</v>
      </c>
      <c r="R14" s="345">
        <f t="shared" si="5"/>
        <v>3.103331846081496E-2</v>
      </c>
      <c r="S14" s="348">
        <f t="shared" si="6"/>
        <v>8066.8931000000057</v>
      </c>
      <c r="T14" s="349" t="s">
        <v>465</v>
      </c>
      <c r="U14" s="349" t="s">
        <v>219</v>
      </c>
      <c r="V14" s="350" t="s">
        <v>510</v>
      </c>
      <c r="W14" s="350" t="s">
        <v>929</v>
      </c>
      <c r="X14" s="350">
        <v>1</v>
      </c>
      <c r="Y14" s="351" t="s">
        <v>467</v>
      </c>
      <c r="AB14" s="174">
        <v>2</v>
      </c>
      <c r="AC14" s="359" t="s">
        <v>593</v>
      </c>
    </row>
    <row r="15" spans="2:34" s="174" customFormat="1" ht="27" customHeight="1">
      <c r="B15" s="598"/>
      <c r="C15" s="599"/>
      <c r="D15" s="341">
        <v>9</v>
      </c>
      <c r="E15" s="342" t="s">
        <v>856</v>
      </c>
      <c r="F15" s="343">
        <v>2427.65</v>
      </c>
      <c r="G15" s="344">
        <v>407.77</v>
      </c>
      <c r="H15" s="344">
        <v>407.77</v>
      </c>
      <c r="I15" s="345">
        <f t="shared" si="0"/>
        <v>1</v>
      </c>
      <c r="J15" s="344">
        <v>33.660000000000004</v>
      </c>
      <c r="K15" s="345">
        <f t="shared" si="1"/>
        <v>8.2546533585109272E-2</v>
      </c>
      <c r="L15" s="344">
        <v>179.96</v>
      </c>
      <c r="M15" s="345">
        <f t="shared" si="2"/>
        <v>1.0825465335851092</v>
      </c>
      <c r="N15" s="346">
        <v>6057.46</v>
      </c>
      <c r="O15" s="344">
        <v>13.49</v>
      </c>
      <c r="P15" s="345">
        <f t="shared" si="3"/>
        <v>3.30823748681855E-2</v>
      </c>
      <c r="Q15" s="347">
        <f t="shared" si="4"/>
        <v>20.170000000000023</v>
      </c>
      <c r="R15" s="345">
        <f t="shared" si="5"/>
        <v>4.9464158716923813E-2</v>
      </c>
      <c r="S15" s="348">
        <f t="shared" si="6"/>
        <v>3629.7932000000042</v>
      </c>
      <c r="T15" s="349" t="s">
        <v>475</v>
      </c>
      <c r="U15" s="349" t="s">
        <v>712</v>
      </c>
      <c r="V15" s="350" t="s">
        <v>931</v>
      </c>
      <c r="W15" s="350" t="s">
        <v>932</v>
      </c>
      <c r="X15" s="350">
        <v>1</v>
      </c>
      <c r="Y15" s="351" t="s">
        <v>853</v>
      </c>
      <c r="AB15" s="174">
        <v>3</v>
      </c>
      <c r="AC15" s="359" t="s">
        <v>594</v>
      </c>
    </row>
    <row r="16" spans="2:34" s="174" customFormat="1" ht="27" customHeight="1">
      <c r="B16" s="598"/>
      <c r="C16" s="599"/>
      <c r="D16" s="341">
        <v>10</v>
      </c>
      <c r="E16" s="342" t="s">
        <v>546</v>
      </c>
      <c r="F16" s="343">
        <v>2418.94</v>
      </c>
      <c r="G16" s="344">
        <v>164.63</v>
      </c>
      <c r="H16" s="344">
        <v>164.63</v>
      </c>
      <c r="I16" s="345">
        <f t="shared" si="0"/>
        <v>1</v>
      </c>
      <c r="J16" s="344">
        <v>13.98</v>
      </c>
      <c r="K16" s="345">
        <f t="shared" si="1"/>
        <v>8.491769422341007E-2</v>
      </c>
      <c r="L16" s="344">
        <v>930.3599999999999</v>
      </c>
      <c r="M16" s="345">
        <f t="shared" si="2"/>
        <v>1.08491769422341</v>
      </c>
      <c r="N16" s="346">
        <v>13006.43</v>
      </c>
      <c r="O16" s="344">
        <v>2.5999999999999996</v>
      </c>
      <c r="P16" s="345">
        <f t="shared" si="3"/>
        <v>1.5792990341978983E-2</v>
      </c>
      <c r="Q16" s="347">
        <f t="shared" si="4"/>
        <v>11.37999999999999</v>
      </c>
      <c r="R16" s="345">
        <f t="shared" si="5"/>
        <v>6.9124703881431035E-2</v>
      </c>
      <c r="S16" s="348">
        <f t="shared" si="6"/>
        <v>10587.49679999999</v>
      </c>
      <c r="T16" s="349" t="s">
        <v>475</v>
      </c>
      <c r="U16" s="349" t="s">
        <v>712</v>
      </c>
      <c r="V16" s="350" t="s">
        <v>931</v>
      </c>
      <c r="W16" s="350" t="s">
        <v>932</v>
      </c>
      <c r="X16" s="350">
        <v>1</v>
      </c>
      <c r="Y16" s="351" t="s">
        <v>422</v>
      </c>
      <c r="AB16" s="174">
        <v>4</v>
      </c>
      <c r="AC16" s="359" t="s">
        <v>712</v>
      </c>
    </row>
    <row r="17" spans="2:29" s="174" customFormat="1" ht="27" customHeight="1">
      <c r="B17" s="598"/>
      <c r="C17" s="599"/>
      <c r="D17" s="341">
        <v>11</v>
      </c>
      <c r="E17" s="342" t="s">
        <v>462</v>
      </c>
      <c r="F17" s="343">
        <v>2216.8200000000002</v>
      </c>
      <c r="G17" s="344">
        <v>101.39</v>
      </c>
      <c r="H17" s="344">
        <v>101.39</v>
      </c>
      <c r="I17" s="345">
        <f t="shared" si="0"/>
        <v>1</v>
      </c>
      <c r="J17" s="344">
        <v>8.8000000000000007</v>
      </c>
      <c r="K17" s="345">
        <f t="shared" si="1"/>
        <v>8.6793569385540989E-2</v>
      </c>
      <c r="L17" s="344">
        <v>846.44000000000028</v>
      </c>
      <c r="M17" s="345">
        <f t="shared" si="2"/>
        <v>1.0867935693855411</v>
      </c>
      <c r="N17" s="346">
        <v>7448.6799999999994</v>
      </c>
      <c r="O17" s="344">
        <v>2.6189999999999998</v>
      </c>
      <c r="P17" s="345">
        <f t="shared" si="3"/>
        <v>2.5830949797810431E-2</v>
      </c>
      <c r="Q17" s="347">
        <f t="shared" si="4"/>
        <v>6.1809999999999974</v>
      </c>
      <c r="R17" s="345">
        <f t="shared" si="5"/>
        <v>6.096261958773052E-2</v>
      </c>
      <c r="S17" s="348">
        <f t="shared" si="6"/>
        <v>5231.8456399999995</v>
      </c>
      <c r="T17" s="349" t="s">
        <v>475</v>
      </c>
      <c r="U17" s="349" t="s">
        <v>712</v>
      </c>
      <c r="V17" s="350" t="s">
        <v>931</v>
      </c>
      <c r="W17" s="350" t="s">
        <v>932</v>
      </c>
      <c r="X17" s="350">
        <v>1</v>
      </c>
      <c r="Y17" s="351" t="s">
        <v>423</v>
      </c>
      <c r="AB17" s="174">
        <v>5</v>
      </c>
      <c r="AC17" s="359" t="s">
        <v>219</v>
      </c>
    </row>
    <row r="18" spans="2:29" s="174" customFormat="1" ht="27" customHeight="1">
      <c r="B18" s="598"/>
      <c r="C18" s="599"/>
      <c r="D18" s="341">
        <v>12</v>
      </c>
      <c r="E18" s="342" t="s">
        <v>517</v>
      </c>
      <c r="F18" s="343">
        <v>2074.59</v>
      </c>
      <c r="G18" s="344">
        <v>1511.9700000000003</v>
      </c>
      <c r="H18" s="344">
        <v>1511.9700000000003</v>
      </c>
      <c r="I18" s="345">
        <f t="shared" si="0"/>
        <v>1</v>
      </c>
      <c r="J18" s="344">
        <v>121.02000000000001</v>
      </c>
      <c r="K18" s="345">
        <f t="shared" si="1"/>
        <v>8.0041270660132141E-2</v>
      </c>
      <c r="L18" s="344">
        <v>99.12</v>
      </c>
      <c r="M18" s="345">
        <f t="shared" si="2"/>
        <v>1.0800412706601321</v>
      </c>
      <c r="N18" s="346">
        <v>11995.52</v>
      </c>
      <c r="O18" s="344">
        <v>20.93</v>
      </c>
      <c r="P18" s="345">
        <f t="shared" si="3"/>
        <v>1.3842867252657126E-2</v>
      </c>
      <c r="Q18" s="347">
        <f t="shared" si="4"/>
        <v>100.08999999999997</v>
      </c>
      <c r="R18" s="345">
        <f t="shared" si="5"/>
        <v>6.6198403407474987E-2</v>
      </c>
      <c r="S18" s="348">
        <f t="shared" si="6"/>
        <v>9920.9207999999981</v>
      </c>
      <c r="T18" s="349" t="s">
        <v>177</v>
      </c>
      <c r="U18" s="349" t="s">
        <v>712</v>
      </c>
      <c r="V18" s="349" t="s">
        <v>507</v>
      </c>
      <c r="W18" s="349" t="s">
        <v>929</v>
      </c>
      <c r="X18" s="350">
        <v>1</v>
      </c>
      <c r="Y18" s="351" t="s">
        <v>467</v>
      </c>
      <c r="AB18" s="174">
        <v>6</v>
      </c>
      <c r="AC18" s="359" t="s">
        <v>220</v>
      </c>
    </row>
    <row r="19" spans="2:29" s="174" customFormat="1" ht="27" customHeight="1">
      <c r="B19" s="598"/>
      <c r="C19" s="599"/>
      <c r="D19" s="341">
        <v>13</v>
      </c>
      <c r="E19" s="342" t="s">
        <v>460</v>
      </c>
      <c r="F19" s="343">
        <v>2022.2400000000002</v>
      </c>
      <c r="G19" s="344">
        <v>36.81</v>
      </c>
      <c r="H19" s="344">
        <v>36.81</v>
      </c>
      <c r="I19" s="345">
        <f t="shared" si="0"/>
        <v>1</v>
      </c>
      <c r="J19" s="344">
        <v>3.3250000000000002</v>
      </c>
      <c r="K19" s="345">
        <f t="shared" si="1"/>
        <v>9.0328715023091546E-2</v>
      </c>
      <c r="L19" s="344">
        <v>1567.6299999999999</v>
      </c>
      <c r="M19" s="345">
        <f t="shared" si="2"/>
        <v>1.0903287150230916</v>
      </c>
      <c r="N19" s="346">
        <v>5212.37</v>
      </c>
      <c r="O19" s="344">
        <v>1.29</v>
      </c>
      <c r="P19" s="345">
        <f t="shared" si="3"/>
        <v>3.5044824775876122E-2</v>
      </c>
      <c r="Q19" s="347">
        <f t="shared" si="4"/>
        <v>2.0350000000000028</v>
      </c>
      <c r="R19" s="345">
        <f t="shared" si="5"/>
        <v>5.52838902472155E-2</v>
      </c>
      <c r="S19" s="348">
        <f t="shared" si="6"/>
        <v>3190.1270500000041</v>
      </c>
      <c r="T19" s="349" t="s">
        <v>177</v>
      </c>
      <c r="U19" s="349" t="s">
        <v>712</v>
      </c>
      <c r="V19" s="349" t="s">
        <v>507</v>
      </c>
      <c r="W19" s="349" t="s">
        <v>929</v>
      </c>
      <c r="X19" s="350">
        <v>1</v>
      </c>
      <c r="Y19" s="351" t="s">
        <v>414</v>
      </c>
      <c r="AB19" s="174">
        <v>7</v>
      </c>
      <c r="AC19" s="359" t="s">
        <v>534</v>
      </c>
    </row>
    <row r="20" spans="2:29" s="174" customFormat="1" ht="27" customHeight="1">
      <c r="B20" s="598"/>
      <c r="C20" s="599"/>
      <c r="D20" s="341">
        <v>14</v>
      </c>
      <c r="E20" s="342" t="s">
        <v>844</v>
      </c>
      <c r="F20" s="343">
        <v>2005.9199999999996</v>
      </c>
      <c r="G20" s="344">
        <v>237.20999999999998</v>
      </c>
      <c r="H20" s="344">
        <v>237.20999999999998</v>
      </c>
      <c r="I20" s="345">
        <f t="shared" si="0"/>
        <v>1</v>
      </c>
      <c r="J20" s="344">
        <v>16.54</v>
      </c>
      <c r="K20" s="345">
        <f t="shared" si="1"/>
        <v>6.9727245900257154E-2</v>
      </c>
      <c r="L20" s="344">
        <v>536.34</v>
      </c>
      <c r="M20" s="345">
        <f t="shared" si="2"/>
        <v>1.0697272459002571</v>
      </c>
      <c r="N20" s="346">
        <v>8871.06</v>
      </c>
      <c r="O20" s="344">
        <v>3.74</v>
      </c>
      <c r="P20" s="345">
        <f t="shared" si="3"/>
        <v>1.576662029425404E-2</v>
      </c>
      <c r="Q20" s="347">
        <f t="shared" si="4"/>
        <v>12.799999999999992</v>
      </c>
      <c r="R20" s="345">
        <f t="shared" si="5"/>
        <v>5.3960625606003093E-2</v>
      </c>
      <c r="S20" s="348">
        <f t="shared" si="6"/>
        <v>6865.1519999999964</v>
      </c>
      <c r="T20" s="349" t="s">
        <v>177</v>
      </c>
      <c r="U20" s="349" t="s">
        <v>712</v>
      </c>
      <c r="V20" s="350" t="s">
        <v>507</v>
      </c>
      <c r="W20" s="350" t="s">
        <v>929</v>
      </c>
      <c r="X20" s="350">
        <v>1</v>
      </c>
      <c r="Y20" s="351" t="s">
        <v>843</v>
      </c>
      <c r="AC20" s="360"/>
    </row>
    <row r="21" spans="2:29" s="174" customFormat="1" ht="27" customHeight="1">
      <c r="B21" s="598"/>
      <c r="C21" s="599"/>
      <c r="D21" s="341">
        <v>15</v>
      </c>
      <c r="E21" s="342" t="s">
        <v>648</v>
      </c>
      <c r="F21" s="343">
        <v>1970.01</v>
      </c>
      <c r="G21" s="344">
        <v>29482</v>
      </c>
      <c r="H21" s="344">
        <v>29482</v>
      </c>
      <c r="I21" s="345">
        <f t="shared" si="0"/>
        <v>1</v>
      </c>
      <c r="J21" s="344">
        <v>458.14</v>
      </c>
      <c r="K21" s="345">
        <f t="shared" si="1"/>
        <v>1.5539651312665355E-2</v>
      </c>
      <c r="L21" s="344">
        <v>4.3</v>
      </c>
      <c r="M21" s="345">
        <f t="shared" si="2"/>
        <v>1.0155396513126653</v>
      </c>
      <c r="N21" s="346">
        <v>1970.01</v>
      </c>
      <c r="O21" s="344">
        <v>458.14</v>
      </c>
      <c r="P21" s="345">
        <f t="shared" si="3"/>
        <v>1.5539651312665355E-2</v>
      </c>
      <c r="Q21" s="347">
        <f t="shared" si="4"/>
        <v>-5.6843418860808015E-13</v>
      </c>
      <c r="R21" s="345">
        <f t="shared" si="5"/>
        <v>-1.9280720053187713E-17</v>
      </c>
      <c r="S21" s="348">
        <f t="shared" si="6"/>
        <v>-2.4442670110147446E-12</v>
      </c>
      <c r="T21" s="349" t="s">
        <v>465</v>
      </c>
      <c r="U21" s="349" t="s">
        <v>534</v>
      </c>
      <c r="V21" s="349" t="s">
        <v>638</v>
      </c>
      <c r="W21" s="349" t="s">
        <v>933</v>
      </c>
      <c r="X21" s="350">
        <v>1</v>
      </c>
      <c r="Y21" s="351" t="s">
        <v>467</v>
      </c>
      <c r="AC21" s="359"/>
    </row>
    <row r="22" spans="2:29" s="174" customFormat="1" ht="27" customHeight="1">
      <c r="B22" s="598"/>
      <c r="C22" s="599"/>
      <c r="D22" s="341">
        <v>16</v>
      </c>
      <c r="E22" s="342" t="s">
        <v>820</v>
      </c>
      <c r="F22" s="343">
        <v>1849.54</v>
      </c>
      <c r="G22" s="344">
        <v>21412</v>
      </c>
      <c r="H22" s="344">
        <v>21412</v>
      </c>
      <c r="I22" s="345">
        <f t="shared" si="0"/>
        <v>1</v>
      </c>
      <c r="J22" s="344">
        <v>264.21999999999997</v>
      </c>
      <c r="K22" s="345">
        <f t="shared" si="1"/>
        <v>1.2339809452643376E-2</v>
      </c>
      <c r="L22" s="344">
        <v>7</v>
      </c>
      <c r="M22" s="345">
        <f t="shared" si="2"/>
        <v>1.0123398094526435</v>
      </c>
      <c r="N22" s="346">
        <v>1849.54</v>
      </c>
      <c r="O22" s="344">
        <v>264.21999999999997</v>
      </c>
      <c r="P22" s="345">
        <f t="shared" si="3"/>
        <v>1.2339809452643376E-2</v>
      </c>
      <c r="Q22" s="347">
        <f t="shared" si="4"/>
        <v>1.1937117960769683E-12</v>
      </c>
      <c r="R22" s="345">
        <f t="shared" si="5"/>
        <v>5.5749663556742408E-17</v>
      </c>
      <c r="S22" s="348">
        <f t="shared" si="6"/>
        <v>8.3559825725387782E-12</v>
      </c>
      <c r="T22" s="349" t="s">
        <v>465</v>
      </c>
      <c r="U22" s="349" t="s">
        <v>534</v>
      </c>
      <c r="V22" s="350" t="s">
        <v>638</v>
      </c>
      <c r="W22" s="350" t="s">
        <v>933</v>
      </c>
      <c r="X22" s="350">
        <v>1</v>
      </c>
      <c r="Y22" s="351" t="s">
        <v>818</v>
      </c>
      <c r="AC22" s="359"/>
    </row>
    <row r="23" spans="2:29" s="174" customFormat="1" ht="27" customHeight="1">
      <c r="B23" s="598"/>
      <c r="C23" s="599"/>
      <c r="D23" s="341">
        <v>17</v>
      </c>
      <c r="E23" s="342" t="s">
        <v>627</v>
      </c>
      <c r="F23" s="343">
        <v>1787.52</v>
      </c>
      <c r="G23" s="344">
        <v>553.67999999999995</v>
      </c>
      <c r="H23" s="344">
        <v>553.67999999999995</v>
      </c>
      <c r="I23" s="345">
        <f t="shared" si="0"/>
        <v>1</v>
      </c>
      <c r="J23" s="344">
        <v>46</v>
      </c>
      <c r="K23" s="345">
        <f t="shared" si="1"/>
        <v>8.3080479699465401E-2</v>
      </c>
      <c r="L23" s="344">
        <v>104.84000000000002</v>
      </c>
      <c r="M23" s="345">
        <f t="shared" si="2"/>
        <v>1.0830804796994653</v>
      </c>
      <c r="N23" s="346">
        <v>4822.6400000000003</v>
      </c>
      <c r="O23" s="344">
        <v>17.05</v>
      </c>
      <c r="P23" s="345">
        <f t="shared" si="3"/>
        <v>3.0793960410345329E-2</v>
      </c>
      <c r="Q23" s="347">
        <f t="shared" si="4"/>
        <v>28.95</v>
      </c>
      <c r="R23" s="345">
        <f t="shared" si="5"/>
        <v>5.2286519289120072E-2</v>
      </c>
      <c r="S23" s="348">
        <f t="shared" si="6"/>
        <v>3035.1180000000004</v>
      </c>
      <c r="T23" s="349" t="s">
        <v>177</v>
      </c>
      <c r="U23" s="349" t="s">
        <v>712</v>
      </c>
      <c r="V23" s="350" t="s">
        <v>507</v>
      </c>
      <c r="W23" s="350" t="s">
        <v>929</v>
      </c>
      <c r="X23" s="350">
        <v>1</v>
      </c>
      <c r="Y23" s="351" t="s">
        <v>467</v>
      </c>
      <c r="AB23" s="361">
        <v>1</v>
      </c>
      <c r="AC23" s="359" t="s">
        <v>888</v>
      </c>
    </row>
    <row r="24" spans="2:29" s="174" customFormat="1" ht="27" customHeight="1">
      <c r="B24" s="598"/>
      <c r="C24" s="599"/>
      <c r="D24" s="341">
        <v>18</v>
      </c>
      <c r="E24" s="342" t="s">
        <v>661</v>
      </c>
      <c r="F24" s="343">
        <v>1739.43</v>
      </c>
      <c r="G24" s="344">
        <v>27684</v>
      </c>
      <c r="H24" s="344">
        <v>27684</v>
      </c>
      <c r="I24" s="345">
        <f t="shared" si="0"/>
        <v>1</v>
      </c>
      <c r="J24" s="344">
        <v>248.48999999999998</v>
      </c>
      <c r="K24" s="345">
        <f t="shared" si="1"/>
        <v>8.9759427828348497E-3</v>
      </c>
      <c r="L24" s="344">
        <v>7</v>
      </c>
      <c r="M24" s="345">
        <f t="shared" si="2"/>
        <v>1.0089759427828349</v>
      </c>
      <c r="N24" s="346">
        <v>1739.43</v>
      </c>
      <c r="O24" s="344">
        <v>248.48999999999998</v>
      </c>
      <c r="P24" s="345">
        <f t="shared" si="3"/>
        <v>8.9759427828348497E-3</v>
      </c>
      <c r="Q24" s="347">
        <f t="shared" si="4"/>
        <v>1.6200374375330284E-12</v>
      </c>
      <c r="R24" s="345">
        <f t="shared" si="5"/>
        <v>5.8518907583189868E-17</v>
      </c>
      <c r="S24" s="348">
        <f t="shared" si="6"/>
        <v>1.1340262062731199E-11</v>
      </c>
      <c r="T24" s="349" t="s">
        <v>465</v>
      </c>
      <c r="U24" s="349" t="s">
        <v>219</v>
      </c>
      <c r="V24" s="350" t="s">
        <v>639</v>
      </c>
      <c r="W24" s="350" t="s">
        <v>928</v>
      </c>
      <c r="X24" s="350">
        <v>1</v>
      </c>
      <c r="Y24" s="351" t="s">
        <v>467</v>
      </c>
      <c r="AB24" s="174">
        <v>2</v>
      </c>
      <c r="AC24" s="359" t="s">
        <v>889</v>
      </c>
    </row>
    <row r="25" spans="2:29" s="174" customFormat="1" ht="27" customHeight="1">
      <c r="B25" s="598"/>
      <c r="C25" s="599"/>
      <c r="D25" s="341">
        <v>19</v>
      </c>
      <c r="E25" s="342" t="s">
        <v>688</v>
      </c>
      <c r="F25" s="343">
        <v>1652.6799999999998</v>
      </c>
      <c r="G25" s="344">
        <v>648.01</v>
      </c>
      <c r="H25" s="344">
        <v>648.01</v>
      </c>
      <c r="I25" s="345">
        <f t="shared" si="0"/>
        <v>1</v>
      </c>
      <c r="J25" s="344">
        <v>28.2</v>
      </c>
      <c r="K25" s="345">
        <f t="shared" si="1"/>
        <v>4.3517846946806375E-2</v>
      </c>
      <c r="L25" s="344">
        <v>313.59999999999997</v>
      </c>
      <c r="M25" s="345">
        <f t="shared" si="2"/>
        <v>1.0435178469468065</v>
      </c>
      <c r="N25" s="346">
        <v>8843.51</v>
      </c>
      <c r="O25" s="344">
        <v>5.2700000000000005</v>
      </c>
      <c r="P25" s="345">
        <f t="shared" si="3"/>
        <v>8.1325905464421852E-3</v>
      </c>
      <c r="Q25" s="347">
        <f t="shared" si="4"/>
        <v>22.930000000000046</v>
      </c>
      <c r="R25" s="345">
        <f t="shared" si="5"/>
        <v>3.5385256400364266E-2</v>
      </c>
      <c r="S25" s="348">
        <f t="shared" si="6"/>
        <v>7190.8480000000136</v>
      </c>
      <c r="T25" s="349" t="s">
        <v>465</v>
      </c>
      <c r="U25" s="349" t="s">
        <v>219</v>
      </c>
      <c r="V25" s="350" t="s">
        <v>510</v>
      </c>
      <c r="W25" s="350" t="s">
        <v>929</v>
      </c>
      <c r="X25" s="350">
        <v>1</v>
      </c>
      <c r="Y25" s="351" t="s">
        <v>467</v>
      </c>
      <c r="AB25" s="362"/>
      <c r="AC25" s="359"/>
    </row>
    <row r="26" spans="2:29" s="174" customFormat="1" ht="27" customHeight="1">
      <c r="B26" s="600"/>
      <c r="C26" s="601"/>
      <c r="D26" s="341">
        <v>20</v>
      </c>
      <c r="E26" s="342" t="s">
        <v>491</v>
      </c>
      <c r="F26" s="343">
        <v>1628.3099999999997</v>
      </c>
      <c r="G26" s="344">
        <v>241.49</v>
      </c>
      <c r="H26" s="344">
        <v>241.49</v>
      </c>
      <c r="I26" s="345">
        <f t="shared" si="0"/>
        <v>1</v>
      </c>
      <c r="J26" s="344">
        <v>16.630000000000003</v>
      </c>
      <c r="K26" s="345">
        <f t="shared" si="1"/>
        <v>6.8864135160876236E-2</v>
      </c>
      <c r="L26" s="344">
        <v>278.82</v>
      </c>
      <c r="M26" s="345">
        <f t="shared" si="2"/>
        <v>1.0688641351608763</v>
      </c>
      <c r="N26" s="346">
        <v>4636.79</v>
      </c>
      <c r="O26" s="344">
        <v>5.839999999999999</v>
      </c>
      <c r="P26" s="345">
        <f t="shared" si="3"/>
        <v>2.4183195991552438E-2</v>
      </c>
      <c r="Q26" s="347">
        <f t="shared" si="4"/>
        <v>10.789999999999996</v>
      </c>
      <c r="R26" s="345">
        <f t="shared" si="5"/>
        <v>4.4680939169323759E-2</v>
      </c>
      <c r="S26" s="348">
        <f t="shared" si="6"/>
        <v>3008.4677999999985</v>
      </c>
      <c r="T26" s="349" t="s">
        <v>465</v>
      </c>
      <c r="U26" s="349" t="s">
        <v>219</v>
      </c>
      <c r="V26" s="350" t="s">
        <v>510</v>
      </c>
      <c r="W26" s="350" t="s">
        <v>929</v>
      </c>
      <c r="X26" s="350">
        <v>1</v>
      </c>
      <c r="Y26" s="351" t="s">
        <v>467</v>
      </c>
      <c r="AB26" s="362"/>
      <c r="AC26" s="359"/>
    </row>
    <row r="27" spans="2:29">
      <c r="C27" s="602"/>
    </row>
    <row r="28" spans="2:29">
      <c r="C28" s="602"/>
    </row>
    <row r="29" spans="2:29">
      <c r="C29" s="602"/>
    </row>
    <row r="30" spans="2:29">
      <c r="C30" s="602"/>
    </row>
    <row r="31" spans="2:29">
      <c r="C31" s="602"/>
    </row>
    <row r="32" spans="2:29">
      <c r="C32" s="602"/>
    </row>
    <row r="33" spans="3:3">
      <c r="C33" s="602"/>
    </row>
    <row r="34" spans="3:3">
      <c r="C34" s="602"/>
    </row>
    <row r="35" spans="3:3">
      <c r="C35" s="602"/>
    </row>
    <row r="66" ht="14.1" customHeight="1"/>
    <row r="76" ht="14.1" customHeight="1"/>
    <row r="86" ht="14.1" customHeight="1"/>
    <row r="111" spans="26:26">
      <c r="Z111" s="172" t="s">
        <v>890</v>
      </c>
    </row>
    <row r="112" spans="26:26">
      <c r="Z112" s="174" t="s">
        <v>387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5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3" type="noConversion"/>
  <dataValidations count="2">
    <dataValidation type="list" allowBlank="1" showInputMessage="1" showErrorMessage="1" sqref="U1:U1048576" xr:uid="{00000000-0002-0000-1E00-000000000000}">
      <formula1>$AC$13:$AC$20</formula1>
    </dataValidation>
    <dataValidation type="list" allowBlank="1" showInputMessage="1" showErrorMessage="1" sqref="T1:T1048576" xr:uid="{00000000-0002-0000-1E00-000001000000}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  <pageSetUpPr fitToPage="1"/>
  </sheetPr>
  <dimension ref="B2:AH296"/>
  <sheetViews>
    <sheetView zoomScale="70" zoomScaleNormal="70" workbookViewId="0">
      <pane xSplit="4" ySplit="6" topLeftCell="O7" activePane="bottomRight" state="frozen"/>
      <selection activeCell="AB7" sqref="AB7"/>
      <selection pane="topRight" activeCell="AB7" sqref="AB7"/>
      <selection pane="bottomLeft" activeCell="AB7" sqref="AB7"/>
      <selection pane="bottomRight" activeCell="V19" sqref="V19:W19"/>
    </sheetView>
  </sheetViews>
  <sheetFormatPr defaultColWidth="8.85546875" defaultRowHeight="16.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5.8554687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2.28515625" style="167" bestFit="1" customWidth="1"/>
    <col min="13" max="13" width="19.140625" style="167" bestFit="1" customWidth="1"/>
    <col min="14" max="14" width="15.28515625" style="167" bestFit="1" customWidth="1"/>
    <col min="15" max="15" width="12.28515625" style="167" bestFit="1" customWidth="1"/>
    <col min="16" max="16" width="12.5703125" style="167" bestFit="1" customWidth="1"/>
    <col min="17" max="17" width="9.140625" style="167" bestFit="1" customWidth="1"/>
    <col min="18" max="18" width="12.28515625" style="167" bestFit="1" customWidth="1"/>
    <col min="19" max="19" width="12.5703125" style="167" bestFit="1" customWidth="1"/>
    <col min="20" max="20" width="12.42578125" style="167" bestFit="1" customWidth="1"/>
    <col min="21" max="21" width="25.28515625" style="167" bestFit="1" customWidth="1"/>
    <col min="22" max="23" width="88.28515625" style="167" customWidth="1"/>
    <col min="24" max="24" width="7.42578125" style="167" bestFit="1" customWidth="1"/>
    <col min="25" max="25" width="69.570312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07" t="s">
        <v>891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168"/>
      <c r="AB2" s="168"/>
    </row>
    <row r="3" spans="2:34" ht="17.100000000000001" customHeight="1">
      <c r="B3" s="609" t="s">
        <v>892</v>
      </c>
      <c r="C3" s="610"/>
      <c r="D3" s="603" t="s">
        <v>173</v>
      </c>
      <c r="E3" s="603"/>
      <c r="F3" s="603"/>
      <c r="G3" s="603" t="s">
        <v>187</v>
      </c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 t="s">
        <v>174</v>
      </c>
      <c r="U3" s="615" t="s">
        <v>366</v>
      </c>
      <c r="V3" s="628" t="s">
        <v>893</v>
      </c>
      <c r="W3" s="628" t="s">
        <v>894</v>
      </c>
      <c r="X3" s="621" t="s">
        <v>895</v>
      </c>
      <c r="Y3" s="605" t="s">
        <v>175</v>
      </c>
      <c r="AA3" s="603" t="s">
        <v>369</v>
      </c>
      <c r="AB3" s="603"/>
      <c r="AC3" s="603"/>
      <c r="AD3" s="603"/>
      <c r="AE3" s="603"/>
      <c r="AF3" s="603"/>
      <c r="AG3" s="603"/>
      <c r="AH3" s="603"/>
    </row>
    <row r="4" spans="2:34" ht="17.100000000000001" customHeight="1">
      <c r="B4" s="611"/>
      <c r="C4" s="612"/>
      <c r="D4" s="604" t="s">
        <v>172</v>
      </c>
      <c r="E4" s="603" t="s">
        <v>176</v>
      </c>
      <c r="F4" s="603"/>
      <c r="G4" s="603" t="s">
        <v>188</v>
      </c>
      <c r="H4" s="603"/>
      <c r="I4" s="603"/>
      <c r="J4" s="603"/>
      <c r="K4" s="603"/>
      <c r="L4" s="603"/>
      <c r="M4" s="603"/>
      <c r="N4" s="603"/>
      <c r="O4" s="603" t="s">
        <v>177</v>
      </c>
      <c r="P4" s="603"/>
      <c r="Q4" s="603"/>
      <c r="R4" s="603"/>
      <c r="S4" s="603"/>
      <c r="T4" s="603"/>
      <c r="U4" s="616"/>
      <c r="V4" s="622"/>
      <c r="W4" s="629"/>
      <c r="X4" s="622"/>
      <c r="Y4" s="605"/>
      <c r="AA4" s="603"/>
      <c r="AB4" s="603"/>
      <c r="AC4" s="603"/>
      <c r="AD4" s="603"/>
      <c r="AE4" s="603"/>
      <c r="AF4" s="603"/>
      <c r="AG4" s="603"/>
      <c r="AH4" s="603"/>
    </row>
    <row r="5" spans="2:34" ht="17.100000000000001" customHeight="1">
      <c r="B5" s="611"/>
      <c r="C5" s="612"/>
      <c r="D5" s="604"/>
      <c r="E5" s="604" t="s">
        <v>178</v>
      </c>
      <c r="F5" s="624" t="s">
        <v>896</v>
      </c>
      <c r="G5" s="606" t="s">
        <v>189</v>
      </c>
      <c r="H5" s="606"/>
      <c r="I5" s="606"/>
      <c r="J5" s="606"/>
      <c r="K5" s="606"/>
      <c r="L5" s="606"/>
      <c r="M5" s="606"/>
      <c r="N5" s="606"/>
      <c r="O5" s="625" t="s">
        <v>171</v>
      </c>
      <c r="P5" s="626"/>
      <c r="Q5" s="627"/>
      <c r="R5" s="606" t="s">
        <v>179</v>
      </c>
      <c r="S5" s="606"/>
      <c r="T5" s="603"/>
      <c r="U5" s="616"/>
      <c r="V5" s="622"/>
      <c r="W5" s="629"/>
      <c r="X5" s="622"/>
      <c r="Y5" s="605"/>
      <c r="AA5" s="603"/>
      <c r="AB5" s="603"/>
      <c r="AC5" s="603"/>
      <c r="AD5" s="603"/>
      <c r="AE5" s="603"/>
      <c r="AF5" s="603"/>
      <c r="AG5" s="603"/>
      <c r="AH5" s="603"/>
    </row>
    <row r="6" spans="2:34" ht="38.450000000000003" customHeight="1">
      <c r="B6" s="613"/>
      <c r="C6" s="614"/>
      <c r="D6" s="604"/>
      <c r="E6" s="604"/>
      <c r="F6" s="624"/>
      <c r="G6" s="339" t="s">
        <v>180</v>
      </c>
      <c r="H6" s="339" t="s">
        <v>587</v>
      </c>
      <c r="I6" s="339" t="s">
        <v>372</v>
      </c>
      <c r="J6" s="339" t="s">
        <v>181</v>
      </c>
      <c r="K6" s="339" t="s">
        <v>393</v>
      </c>
      <c r="L6" s="339" t="s">
        <v>182</v>
      </c>
      <c r="M6" s="339" t="s">
        <v>190</v>
      </c>
      <c r="N6" s="339" t="s">
        <v>183</v>
      </c>
      <c r="O6" s="340" t="s">
        <v>184</v>
      </c>
      <c r="P6" s="340" t="s">
        <v>185</v>
      </c>
      <c r="Q6" s="339" t="s">
        <v>186</v>
      </c>
      <c r="R6" s="340" t="s">
        <v>184</v>
      </c>
      <c r="S6" s="340" t="s">
        <v>185</v>
      </c>
      <c r="T6" s="603"/>
      <c r="U6" s="617"/>
      <c r="V6" s="623"/>
      <c r="W6" s="630"/>
      <c r="X6" s="623"/>
      <c r="Y6" s="605"/>
      <c r="AA6" s="219" t="s">
        <v>897</v>
      </c>
      <c r="AB6" s="219" t="s">
        <v>886</v>
      </c>
      <c r="AC6" s="247" t="s">
        <v>593</v>
      </c>
      <c r="AD6" s="247" t="s">
        <v>594</v>
      </c>
      <c r="AE6" s="247" t="s">
        <v>712</v>
      </c>
      <c r="AF6" s="247" t="s">
        <v>219</v>
      </c>
      <c r="AG6" s="247" t="s">
        <v>220</v>
      </c>
      <c r="AH6" s="247" t="s">
        <v>534</v>
      </c>
    </row>
    <row r="7" spans="2:34" s="174" customFormat="1" ht="27" customHeight="1">
      <c r="B7" s="596" t="s">
        <v>927</v>
      </c>
      <c r="C7" s="597"/>
      <c r="D7" s="341">
        <v>1</v>
      </c>
      <c r="E7" s="342" t="s">
        <v>699</v>
      </c>
      <c r="F7" s="343">
        <v>67833.820000000007</v>
      </c>
      <c r="G7" s="344">
        <v>621.39</v>
      </c>
      <c r="H7" s="344">
        <v>861.25000000000011</v>
      </c>
      <c r="I7" s="345">
        <f>H7/G7</f>
        <v>1.3860055681617023</v>
      </c>
      <c r="J7" s="344">
        <v>7.4</v>
      </c>
      <c r="K7" s="345">
        <f>J7/G7</f>
        <v>1.1908785142985887E-2</v>
      </c>
      <c r="L7" s="344">
        <v>278.75</v>
      </c>
      <c r="M7" s="345">
        <f>(H7+J7)/G7</f>
        <v>1.3979143533046881</v>
      </c>
      <c r="N7" s="346">
        <v>68923.740000000005</v>
      </c>
      <c r="O7" s="344">
        <v>3.91</v>
      </c>
      <c r="P7" s="345">
        <f>O7/G7</f>
        <v>6.2923445823074081E-3</v>
      </c>
      <c r="Q7" s="363">
        <f>O7*L7</f>
        <v>1089.9125000000001</v>
      </c>
      <c r="R7" s="347">
        <f>((H7+J7)-G7)-O7</f>
        <v>243.35000000000011</v>
      </c>
      <c r="S7" s="345">
        <f>R7/G7</f>
        <v>0.39162200872238068</v>
      </c>
      <c r="T7" s="349" t="s">
        <v>465</v>
      </c>
      <c r="U7" s="349" t="s">
        <v>219</v>
      </c>
      <c r="V7" s="350" t="s">
        <v>702</v>
      </c>
      <c r="W7" s="350" t="s">
        <v>934</v>
      </c>
      <c r="X7" s="350">
        <v>1</v>
      </c>
      <c r="Y7" s="351" t="s">
        <v>467</v>
      </c>
      <c r="Z7" s="352" t="s">
        <v>898</v>
      </c>
      <c r="AA7" s="364">
        <f>SUM(X7:X26)</f>
        <v>20</v>
      </c>
      <c r="AB7" s="354">
        <f>SUMIF($U$7:$U$26,TRIM(AB6),$X$7:$X$26)</f>
        <v>0</v>
      </c>
      <c r="AC7" s="354">
        <f>SUMIF($U$7:$U$26,TRIM(AC6),$X$7:$X$26)</f>
        <v>0</v>
      </c>
      <c r="AD7" s="354">
        <f t="shared" ref="AD7:AH7" ca="1" si="0">SUMIF($U$7:$U$9709,TRIM(AD6),$X$7:$X$26)</f>
        <v>0</v>
      </c>
      <c r="AE7" s="354">
        <f t="shared" ca="1" si="0"/>
        <v>11</v>
      </c>
      <c r="AF7" s="354">
        <f t="shared" ca="1" si="0"/>
        <v>1</v>
      </c>
      <c r="AG7" s="354">
        <f t="shared" ca="1" si="0"/>
        <v>8</v>
      </c>
      <c r="AH7" s="354">
        <f t="shared" ca="1" si="0"/>
        <v>0</v>
      </c>
    </row>
    <row r="8" spans="2:34" s="174" customFormat="1" ht="27" customHeight="1">
      <c r="B8" s="598"/>
      <c r="C8" s="599"/>
      <c r="D8" s="341">
        <v>2</v>
      </c>
      <c r="E8" s="342" t="s">
        <v>689</v>
      </c>
      <c r="F8" s="343">
        <v>34237.26</v>
      </c>
      <c r="G8" s="344">
        <v>62856</v>
      </c>
      <c r="H8" s="344">
        <v>62856</v>
      </c>
      <c r="I8" s="345">
        <f t="shared" ref="I8:I26" si="1">H8/G8</f>
        <v>1</v>
      </c>
      <c r="J8" s="344">
        <v>1950</v>
      </c>
      <c r="K8" s="345">
        <f t="shared" ref="K8:K26" si="2">J8/G8</f>
        <v>3.1023291332569682E-2</v>
      </c>
      <c r="L8" s="344">
        <v>17.75</v>
      </c>
      <c r="M8" s="345">
        <f t="shared" ref="M8:M26" si="3">(H8+J8)/G8</f>
        <v>1.0310232913325696</v>
      </c>
      <c r="N8" s="346">
        <v>34612.5</v>
      </c>
      <c r="O8" s="344">
        <v>21.14</v>
      </c>
      <c r="P8" s="345">
        <f t="shared" ref="P8:P26" si="4">O8/G8</f>
        <v>3.3632429680539649E-4</v>
      </c>
      <c r="Q8" s="363">
        <f t="shared" ref="Q8:Q26" si="5">O8*L8</f>
        <v>375.23500000000001</v>
      </c>
      <c r="R8" s="347">
        <f t="shared" ref="R8:R26" si="6">((H8+J8)-G8)-O8</f>
        <v>1928.86</v>
      </c>
      <c r="S8" s="345">
        <f t="shared" ref="S8:S26" si="7">R8/G8</f>
        <v>3.0686967035764286E-2</v>
      </c>
      <c r="T8" s="349" t="s">
        <v>465</v>
      </c>
      <c r="U8" s="349" t="s">
        <v>220</v>
      </c>
      <c r="V8" s="350" t="s">
        <v>701</v>
      </c>
      <c r="W8" s="350" t="s">
        <v>935</v>
      </c>
      <c r="X8" s="350">
        <v>1</v>
      </c>
      <c r="Y8" s="351" t="s">
        <v>430</v>
      </c>
      <c r="AA8" s="370" t="s">
        <v>907</v>
      </c>
      <c r="AB8" s="356">
        <f>SUMIF($U$7:$U$26,TRIM(AB6),$F$7:$F$26)</f>
        <v>0</v>
      </c>
      <c r="AC8" s="356">
        <f>SUMIF($U$7:$U$26,TRIM(AC6),$F$7:$F$26)</f>
        <v>0</v>
      </c>
      <c r="AD8" s="356">
        <f t="shared" ref="AD8:AH8" ca="1" si="8">SUMIF($U$7:$U$175,TRIM(AD6),$F$7:$F$26)</f>
        <v>0</v>
      </c>
      <c r="AE8" s="356">
        <f t="shared" ca="1" si="8"/>
        <v>77390.09</v>
      </c>
      <c r="AF8" s="356">
        <f t="shared" ca="1" si="8"/>
        <v>67833.820000000007</v>
      </c>
      <c r="AG8" s="356">
        <f t="shared" ca="1" si="8"/>
        <v>78423.289999999994</v>
      </c>
      <c r="AH8" s="356">
        <f t="shared" ca="1" si="8"/>
        <v>0</v>
      </c>
    </row>
    <row r="9" spans="2:34" s="174" customFormat="1" ht="27" customHeight="1">
      <c r="B9" s="598"/>
      <c r="C9" s="599"/>
      <c r="D9" s="341">
        <v>3</v>
      </c>
      <c r="E9" s="342" t="s">
        <v>463</v>
      </c>
      <c r="F9" s="343">
        <v>11145.85</v>
      </c>
      <c r="G9" s="344">
        <v>210.24999999999997</v>
      </c>
      <c r="H9" s="344">
        <v>210.24999999999997</v>
      </c>
      <c r="I9" s="345">
        <f t="shared" si="1"/>
        <v>1</v>
      </c>
      <c r="J9" s="344">
        <v>18.87</v>
      </c>
      <c r="K9" s="345">
        <f t="shared" si="2"/>
        <v>8.9750297265160539E-2</v>
      </c>
      <c r="L9" s="344">
        <v>814.16</v>
      </c>
      <c r="M9" s="345">
        <f t="shared" si="3"/>
        <v>1.0897502972651605</v>
      </c>
      <c r="N9" s="346">
        <v>15363.19</v>
      </c>
      <c r="O9" s="344">
        <v>5.1800000000000006</v>
      </c>
      <c r="P9" s="345">
        <f t="shared" si="4"/>
        <v>2.4637336504161719E-2</v>
      </c>
      <c r="Q9" s="363">
        <f t="shared" si="5"/>
        <v>4217.3488000000007</v>
      </c>
      <c r="R9" s="347">
        <f t="shared" si="6"/>
        <v>13.690000000000005</v>
      </c>
      <c r="S9" s="345">
        <f t="shared" si="7"/>
        <v>6.5112960760998845E-2</v>
      </c>
      <c r="T9" s="349" t="s">
        <v>475</v>
      </c>
      <c r="U9" s="349" t="s">
        <v>220</v>
      </c>
      <c r="V9" s="350" t="s">
        <v>686</v>
      </c>
      <c r="W9" s="350" t="s">
        <v>930</v>
      </c>
      <c r="X9" s="350">
        <v>1</v>
      </c>
      <c r="Y9" s="351" t="s">
        <v>412</v>
      </c>
      <c r="AA9" s="371" t="s">
        <v>908</v>
      </c>
      <c r="AB9" s="357">
        <f>AB7/$AA7</f>
        <v>0</v>
      </c>
      <c r="AC9" s="358">
        <f t="shared" ref="AC9:AH9" si="9">AC7/$AA7</f>
        <v>0</v>
      </c>
      <c r="AD9" s="358">
        <f t="shared" ca="1" si="9"/>
        <v>0</v>
      </c>
      <c r="AE9" s="358">
        <f t="shared" ca="1" si="9"/>
        <v>0.55000000000000004</v>
      </c>
      <c r="AF9" s="358">
        <f t="shared" ca="1" si="9"/>
        <v>0.05</v>
      </c>
      <c r="AG9" s="358">
        <f t="shared" ca="1" si="9"/>
        <v>0.4</v>
      </c>
      <c r="AH9" s="358">
        <f t="shared" ca="1" si="9"/>
        <v>0</v>
      </c>
    </row>
    <row r="10" spans="2:34" s="174" customFormat="1" ht="27" customHeight="1">
      <c r="B10" s="598"/>
      <c r="C10" s="599"/>
      <c r="D10" s="341">
        <v>4</v>
      </c>
      <c r="E10" s="342" t="s">
        <v>484</v>
      </c>
      <c r="F10" s="343">
        <v>10783.09</v>
      </c>
      <c r="G10" s="344">
        <v>553.67999999999995</v>
      </c>
      <c r="H10" s="344">
        <v>553.67999999999995</v>
      </c>
      <c r="I10" s="345">
        <f>H10/G10</f>
        <v>1</v>
      </c>
      <c r="J10" s="344">
        <v>30</v>
      </c>
      <c r="K10" s="345">
        <f t="shared" si="2"/>
        <v>5.4182921543129613E-2</v>
      </c>
      <c r="L10" s="344">
        <v>410.15999999999997</v>
      </c>
      <c r="M10" s="345">
        <f t="shared" si="3"/>
        <v>1.0541829215431295</v>
      </c>
      <c r="N10" s="346">
        <v>12304.79</v>
      </c>
      <c r="O10" s="344">
        <v>3.71</v>
      </c>
      <c r="P10" s="345">
        <f t="shared" si="4"/>
        <v>6.7006212975003615E-3</v>
      </c>
      <c r="Q10" s="363">
        <f t="shared" si="5"/>
        <v>1521.6935999999998</v>
      </c>
      <c r="R10" s="347">
        <f t="shared" si="6"/>
        <v>26.29</v>
      </c>
      <c r="S10" s="345">
        <f t="shared" si="7"/>
        <v>4.7482300245629244E-2</v>
      </c>
      <c r="T10" s="349" t="s">
        <v>475</v>
      </c>
      <c r="U10" s="349" t="s">
        <v>712</v>
      </c>
      <c r="V10" s="350" t="s">
        <v>643</v>
      </c>
      <c r="W10" s="350" t="s">
        <v>930</v>
      </c>
      <c r="X10" s="350">
        <v>1</v>
      </c>
      <c r="Y10" s="351" t="s">
        <v>467</v>
      </c>
    </row>
    <row r="11" spans="2:34" s="174" customFormat="1" ht="27" customHeight="1">
      <c r="B11" s="598"/>
      <c r="C11" s="599"/>
      <c r="D11" s="341">
        <v>5</v>
      </c>
      <c r="E11" s="342" t="s">
        <v>546</v>
      </c>
      <c r="F11" s="343">
        <v>10587.49</v>
      </c>
      <c r="G11" s="344">
        <v>164.63</v>
      </c>
      <c r="H11" s="344">
        <v>164.63</v>
      </c>
      <c r="I11" s="345">
        <f t="shared" si="1"/>
        <v>1</v>
      </c>
      <c r="J11" s="344">
        <v>13.98</v>
      </c>
      <c r="K11" s="345">
        <f t="shared" si="2"/>
        <v>8.491769422341007E-2</v>
      </c>
      <c r="L11" s="344">
        <v>930.3599999999999</v>
      </c>
      <c r="M11" s="345">
        <f t="shared" si="3"/>
        <v>1.08491769422341</v>
      </c>
      <c r="N11" s="346">
        <v>13006.43</v>
      </c>
      <c r="O11" s="344">
        <v>2.5999999999999996</v>
      </c>
      <c r="P11" s="345">
        <f t="shared" si="4"/>
        <v>1.5792990341978983E-2</v>
      </c>
      <c r="Q11" s="363">
        <f t="shared" si="5"/>
        <v>2418.9359999999992</v>
      </c>
      <c r="R11" s="347">
        <f t="shared" si="6"/>
        <v>11.37999999999999</v>
      </c>
      <c r="S11" s="345">
        <f t="shared" si="7"/>
        <v>6.9124703881431035E-2</v>
      </c>
      <c r="T11" s="349" t="s">
        <v>475</v>
      </c>
      <c r="U11" s="349" t="s">
        <v>712</v>
      </c>
      <c r="V11" s="350" t="s">
        <v>792</v>
      </c>
      <c r="W11" s="350" t="s">
        <v>936</v>
      </c>
      <c r="X11" s="350">
        <v>1</v>
      </c>
      <c r="Y11" s="351" t="s">
        <v>422</v>
      </c>
    </row>
    <row r="12" spans="2:34" s="174" customFormat="1" ht="27" customHeight="1">
      <c r="B12" s="598"/>
      <c r="C12" s="599"/>
      <c r="D12" s="341">
        <v>6</v>
      </c>
      <c r="E12" s="342" t="s">
        <v>517</v>
      </c>
      <c r="F12" s="343">
        <v>9920.93</v>
      </c>
      <c r="G12" s="344">
        <v>1511.9700000000003</v>
      </c>
      <c r="H12" s="344">
        <v>1511.9700000000003</v>
      </c>
      <c r="I12" s="345">
        <f t="shared" si="1"/>
        <v>1</v>
      </c>
      <c r="J12" s="344">
        <v>121.02000000000001</v>
      </c>
      <c r="K12" s="345">
        <f t="shared" si="2"/>
        <v>8.0041270660132141E-2</v>
      </c>
      <c r="L12" s="344">
        <v>99.12</v>
      </c>
      <c r="M12" s="345">
        <f t="shared" si="3"/>
        <v>1.0800412706601321</v>
      </c>
      <c r="N12" s="346">
        <v>11995.52</v>
      </c>
      <c r="O12" s="344">
        <v>20.93</v>
      </c>
      <c r="P12" s="345">
        <f t="shared" si="4"/>
        <v>1.3842867252657126E-2</v>
      </c>
      <c r="Q12" s="363">
        <f t="shared" si="5"/>
        <v>2074.5816</v>
      </c>
      <c r="R12" s="347">
        <f t="shared" si="6"/>
        <v>100.08999999999997</v>
      </c>
      <c r="S12" s="345">
        <f t="shared" si="7"/>
        <v>6.6198403407474987E-2</v>
      </c>
      <c r="T12" s="349" t="s">
        <v>475</v>
      </c>
      <c r="U12" s="349" t="s">
        <v>712</v>
      </c>
      <c r="V12" s="350" t="s">
        <v>507</v>
      </c>
      <c r="W12" s="350" t="s">
        <v>929</v>
      </c>
      <c r="X12" s="350">
        <v>1</v>
      </c>
      <c r="Y12" s="351" t="s">
        <v>467</v>
      </c>
    </row>
    <row r="13" spans="2:34" s="174" customFormat="1" ht="27" customHeight="1">
      <c r="B13" s="598"/>
      <c r="C13" s="599"/>
      <c r="D13" s="341">
        <v>7</v>
      </c>
      <c r="E13" s="342" t="s">
        <v>542</v>
      </c>
      <c r="F13" s="343">
        <v>8066.8899999999994</v>
      </c>
      <c r="G13" s="344">
        <v>1658.54</v>
      </c>
      <c r="H13" s="344">
        <v>1658.54</v>
      </c>
      <c r="I13" s="345">
        <f t="shared" si="1"/>
        <v>1</v>
      </c>
      <c r="J13" s="344">
        <v>67.449999999999989</v>
      </c>
      <c r="K13" s="345">
        <f t="shared" si="2"/>
        <v>4.0668298624091062E-2</v>
      </c>
      <c r="L13" s="344">
        <v>156.72999999999999</v>
      </c>
      <c r="M13" s="345">
        <f t="shared" si="3"/>
        <v>1.0406682986240912</v>
      </c>
      <c r="N13" s="346">
        <v>10571.44</v>
      </c>
      <c r="O13" s="344">
        <v>15.98</v>
      </c>
      <c r="P13" s="345">
        <f t="shared" si="4"/>
        <v>9.6349801632761353E-3</v>
      </c>
      <c r="Q13" s="363">
        <f t="shared" si="5"/>
        <v>2504.5454</v>
      </c>
      <c r="R13" s="347">
        <f t="shared" si="6"/>
        <v>51.470000000000041</v>
      </c>
      <c r="S13" s="345">
        <f t="shared" si="7"/>
        <v>3.103331846081496E-2</v>
      </c>
      <c r="T13" s="349" t="s">
        <v>475</v>
      </c>
      <c r="U13" s="349" t="s">
        <v>712</v>
      </c>
      <c r="V13" s="350" t="s">
        <v>466</v>
      </c>
      <c r="W13" s="350" t="s">
        <v>929</v>
      </c>
      <c r="X13" s="350">
        <v>1</v>
      </c>
      <c r="Y13" s="351" t="s">
        <v>467</v>
      </c>
      <c r="AB13" s="174">
        <v>1</v>
      </c>
      <c r="AC13" s="359" t="s">
        <v>886</v>
      </c>
    </row>
    <row r="14" spans="2:34" s="174" customFormat="1" ht="27" customHeight="1">
      <c r="B14" s="598"/>
      <c r="C14" s="599"/>
      <c r="D14" s="341">
        <v>8</v>
      </c>
      <c r="E14" s="342" t="s">
        <v>612</v>
      </c>
      <c r="F14" s="343">
        <v>7193.4000000000005</v>
      </c>
      <c r="G14" s="344">
        <v>1985.08</v>
      </c>
      <c r="H14" s="344">
        <v>1985.08</v>
      </c>
      <c r="I14" s="345">
        <f t="shared" si="1"/>
        <v>1</v>
      </c>
      <c r="J14" s="344">
        <v>104</v>
      </c>
      <c r="K14" s="345">
        <f>J14/G14</f>
        <v>5.2390835633828362E-2</v>
      </c>
      <c r="L14" s="344">
        <v>95.340000000000018</v>
      </c>
      <c r="M14" s="345">
        <f>(H14+J14)/G14</f>
        <v>1.0523908356338283</v>
      </c>
      <c r="N14" s="346">
        <v>9915.36</v>
      </c>
      <c r="O14" s="344">
        <v>28.55</v>
      </c>
      <c r="P14" s="345">
        <f t="shared" si="4"/>
        <v>1.4382291897555768E-2</v>
      </c>
      <c r="Q14" s="363">
        <f t="shared" si="5"/>
        <v>2721.9570000000008</v>
      </c>
      <c r="R14" s="347">
        <f t="shared" si="6"/>
        <v>75.45</v>
      </c>
      <c r="S14" s="345">
        <f t="shared" si="7"/>
        <v>3.8008543736272597E-2</v>
      </c>
      <c r="T14" s="349" t="s">
        <v>475</v>
      </c>
      <c r="U14" s="349" t="s">
        <v>712</v>
      </c>
      <c r="V14" s="350" t="s">
        <v>792</v>
      </c>
      <c r="W14" s="350" t="s">
        <v>932</v>
      </c>
      <c r="X14" s="350">
        <v>1</v>
      </c>
      <c r="Y14" s="351" t="s">
        <v>467</v>
      </c>
      <c r="AB14" s="174">
        <v>2</v>
      </c>
      <c r="AC14" s="359" t="s">
        <v>593</v>
      </c>
    </row>
    <row r="15" spans="2:34" s="174" customFormat="1" ht="27" customHeight="1">
      <c r="B15" s="598"/>
      <c r="C15" s="599"/>
      <c r="D15" s="341">
        <v>9</v>
      </c>
      <c r="E15" s="342" t="s">
        <v>688</v>
      </c>
      <c r="F15" s="343">
        <v>7190.83</v>
      </c>
      <c r="G15" s="344">
        <v>648.01</v>
      </c>
      <c r="H15" s="344">
        <v>648.01</v>
      </c>
      <c r="I15" s="345">
        <f t="shared" si="1"/>
        <v>1</v>
      </c>
      <c r="J15" s="344">
        <v>28.2</v>
      </c>
      <c r="K15" s="345">
        <f t="shared" si="2"/>
        <v>4.3517846946806375E-2</v>
      </c>
      <c r="L15" s="344">
        <v>313.59999999999997</v>
      </c>
      <c r="M15" s="345">
        <f t="shared" si="3"/>
        <v>1.0435178469468065</v>
      </c>
      <c r="N15" s="346">
        <v>8843.51</v>
      </c>
      <c r="O15" s="344">
        <v>5.2700000000000005</v>
      </c>
      <c r="P15" s="345">
        <f t="shared" si="4"/>
        <v>8.1325905464421852E-3</v>
      </c>
      <c r="Q15" s="363">
        <f t="shared" si="5"/>
        <v>1652.672</v>
      </c>
      <c r="R15" s="347">
        <f t="shared" si="6"/>
        <v>22.930000000000046</v>
      </c>
      <c r="S15" s="345">
        <f t="shared" si="7"/>
        <v>3.5385256400364266E-2</v>
      </c>
      <c r="T15" s="349" t="s">
        <v>475</v>
      </c>
      <c r="U15" s="349" t="s">
        <v>712</v>
      </c>
      <c r="V15" s="350" t="s">
        <v>466</v>
      </c>
      <c r="W15" s="350" t="s">
        <v>929</v>
      </c>
      <c r="X15" s="350">
        <v>1</v>
      </c>
      <c r="Y15" s="351" t="s">
        <v>467</v>
      </c>
      <c r="AB15" s="174">
        <v>3</v>
      </c>
      <c r="AC15" s="359" t="s">
        <v>594</v>
      </c>
    </row>
    <row r="16" spans="2:34" s="174" customFormat="1" ht="27" customHeight="1">
      <c r="B16" s="598"/>
      <c r="C16" s="599"/>
      <c r="D16" s="341">
        <v>10</v>
      </c>
      <c r="E16" s="342" t="s">
        <v>844</v>
      </c>
      <c r="F16" s="343">
        <v>6865.14</v>
      </c>
      <c r="G16" s="344">
        <v>237.20999999999998</v>
      </c>
      <c r="H16" s="344">
        <v>237.20999999999998</v>
      </c>
      <c r="I16" s="345">
        <f t="shared" si="1"/>
        <v>1</v>
      </c>
      <c r="J16" s="344">
        <v>16.54</v>
      </c>
      <c r="K16" s="345">
        <f t="shared" si="2"/>
        <v>6.9727245900257154E-2</v>
      </c>
      <c r="L16" s="344">
        <v>536.34</v>
      </c>
      <c r="M16" s="345">
        <f t="shared" si="3"/>
        <v>1.0697272459002571</v>
      </c>
      <c r="N16" s="346">
        <v>8871.06</v>
      </c>
      <c r="O16" s="344">
        <v>3.74</v>
      </c>
      <c r="P16" s="345">
        <f t="shared" si="4"/>
        <v>1.576662029425404E-2</v>
      </c>
      <c r="Q16" s="363">
        <f t="shared" si="5"/>
        <v>2005.9116000000001</v>
      </c>
      <c r="R16" s="347">
        <f t="shared" si="6"/>
        <v>12.799999999999992</v>
      </c>
      <c r="S16" s="345">
        <f t="shared" si="7"/>
        <v>5.3960625606003093E-2</v>
      </c>
      <c r="T16" s="349" t="s">
        <v>475</v>
      </c>
      <c r="U16" s="349" t="s">
        <v>220</v>
      </c>
      <c r="V16" s="350" t="s">
        <v>686</v>
      </c>
      <c r="W16" s="350" t="s">
        <v>930</v>
      </c>
      <c r="X16" s="350">
        <v>1</v>
      </c>
      <c r="Y16" s="351" t="s">
        <v>843</v>
      </c>
      <c r="AB16" s="174">
        <v>4</v>
      </c>
      <c r="AC16" s="359" t="s">
        <v>712</v>
      </c>
    </row>
    <row r="17" spans="2:29" s="174" customFormat="1" ht="27" customHeight="1">
      <c r="B17" s="598"/>
      <c r="C17" s="599"/>
      <c r="D17" s="341">
        <v>11</v>
      </c>
      <c r="E17" s="342" t="s">
        <v>814</v>
      </c>
      <c r="F17" s="343">
        <v>6851.02</v>
      </c>
      <c r="G17" s="344">
        <v>488.16</v>
      </c>
      <c r="H17" s="344">
        <v>488.16</v>
      </c>
      <c r="I17" s="345">
        <f t="shared" si="1"/>
        <v>1</v>
      </c>
      <c r="J17" s="344">
        <v>20.810000000000002</v>
      </c>
      <c r="K17" s="345">
        <f t="shared" si="2"/>
        <v>4.2629465748934781E-2</v>
      </c>
      <c r="L17" s="344">
        <v>388.59999999999997</v>
      </c>
      <c r="M17" s="345">
        <f t="shared" si="3"/>
        <v>1.0426294657489348</v>
      </c>
      <c r="N17" s="346">
        <v>8086.7699999999995</v>
      </c>
      <c r="O17" s="344">
        <v>3.1799999999999997</v>
      </c>
      <c r="P17" s="345">
        <f t="shared" si="4"/>
        <v>6.51425762045231E-3</v>
      </c>
      <c r="Q17" s="363">
        <f t="shared" si="5"/>
        <v>1235.7479999999998</v>
      </c>
      <c r="R17" s="347">
        <f t="shared" si="6"/>
        <v>17.630000000000003</v>
      </c>
      <c r="S17" s="345">
        <f t="shared" si="7"/>
        <v>3.6115208128482471E-2</v>
      </c>
      <c r="T17" s="349" t="s">
        <v>475</v>
      </c>
      <c r="U17" s="349" t="s">
        <v>220</v>
      </c>
      <c r="V17" s="350" t="s">
        <v>686</v>
      </c>
      <c r="W17" s="350" t="s">
        <v>930</v>
      </c>
      <c r="X17" s="350">
        <v>1</v>
      </c>
      <c r="Y17" s="351" t="s">
        <v>809</v>
      </c>
      <c r="AB17" s="174">
        <v>5</v>
      </c>
      <c r="AC17" s="359" t="s">
        <v>219</v>
      </c>
    </row>
    <row r="18" spans="2:29" s="174" customFormat="1" ht="27" customHeight="1">
      <c r="B18" s="598"/>
      <c r="C18" s="599"/>
      <c r="D18" s="341">
        <v>12</v>
      </c>
      <c r="E18" s="342" t="s">
        <v>841</v>
      </c>
      <c r="F18" s="343">
        <v>6748.8</v>
      </c>
      <c r="G18" s="344">
        <v>1123.77</v>
      </c>
      <c r="H18" s="344">
        <v>1123.77</v>
      </c>
      <c r="I18" s="345">
        <f t="shared" si="1"/>
        <v>1</v>
      </c>
      <c r="J18" s="344">
        <v>108.05000000000001</v>
      </c>
      <c r="K18" s="345">
        <f t="shared" si="2"/>
        <v>9.6149567972093952E-2</v>
      </c>
      <c r="L18" s="344">
        <v>102.40999999999998</v>
      </c>
      <c r="M18" s="345">
        <f t="shared" si="3"/>
        <v>1.0961495679720938</v>
      </c>
      <c r="N18" s="346">
        <v>11065.389999999998</v>
      </c>
      <c r="O18" s="344">
        <v>42.15</v>
      </c>
      <c r="P18" s="345">
        <f t="shared" si="4"/>
        <v>3.7507675058063482E-2</v>
      </c>
      <c r="Q18" s="363">
        <f t="shared" si="5"/>
        <v>4316.5814999999993</v>
      </c>
      <c r="R18" s="347">
        <f t="shared" si="6"/>
        <v>65.899999999999949</v>
      </c>
      <c r="S18" s="345">
        <f t="shared" si="7"/>
        <v>5.8641892914030408E-2</v>
      </c>
      <c r="T18" s="349" t="s">
        <v>475</v>
      </c>
      <c r="U18" s="349" t="s">
        <v>712</v>
      </c>
      <c r="V18" s="349" t="s">
        <v>507</v>
      </c>
      <c r="W18" s="349" t="s">
        <v>929</v>
      </c>
      <c r="X18" s="350">
        <v>1</v>
      </c>
      <c r="Y18" s="351" t="s">
        <v>467</v>
      </c>
      <c r="AB18" s="174">
        <v>6</v>
      </c>
      <c r="AC18" s="359" t="s">
        <v>220</v>
      </c>
    </row>
    <row r="19" spans="2:29" s="174" customFormat="1" ht="27" customHeight="1">
      <c r="B19" s="598"/>
      <c r="C19" s="599"/>
      <c r="D19" s="341">
        <v>13</v>
      </c>
      <c r="E19" s="342" t="s">
        <v>834</v>
      </c>
      <c r="F19" s="343">
        <v>5831.39</v>
      </c>
      <c r="G19" s="344">
        <v>553.35</v>
      </c>
      <c r="H19" s="344">
        <v>553.35</v>
      </c>
      <c r="I19" s="345">
        <f t="shared" si="1"/>
        <v>1</v>
      </c>
      <c r="J19" s="344">
        <v>19.29</v>
      </c>
      <c r="K19" s="345">
        <f t="shared" si="2"/>
        <v>3.4860395771211708E-2</v>
      </c>
      <c r="L19" s="344">
        <v>355.13999999999993</v>
      </c>
      <c r="M19" s="345">
        <f t="shared" si="3"/>
        <v>1.0348603957712117</v>
      </c>
      <c r="N19" s="346">
        <v>6850.6500000000005</v>
      </c>
      <c r="O19" s="344">
        <v>2.8699999999999997</v>
      </c>
      <c r="P19" s="345">
        <f t="shared" si="4"/>
        <v>5.186590765338393E-3</v>
      </c>
      <c r="Q19" s="363">
        <f t="shared" si="5"/>
        <v>1019.2517999999997</v>
      </c>
      <c r="R19" s="347">
        <f t="shared" si="6"/>
        <v>16.419999999999963</v>
      </c>
      <c r="S19" s="345">
        <f t="shared" si="7"/>
        <v>2.9673805005873247E-2</v>
      </c>
      <c r="T19" s="349" t="s">
        <v>475</v>
      </c>
      <c r="U19" s="349" t="s">
        <v>220</v>
      </c>
      <c r="V19" s="349" t="s">
        <v>686</v>
      </c>
      <c r="W19" s="349" t="s">
        <v>930</v>
      </c>
      <c r="X19" s="350">
        <v>1</v>
      </c>
      <c r="Y19" s="351" t="s">
        <v>419</v>
      </c>
      <c r="AB19" s="174">
        <v>7</v>
      </c>
      <c r="AC19" s="359" t="s">
        <v>534</v>
      </c>
    </row>
    <row r="20" spans="2:29" s="174" customFormat="1" ht="27" customHeight="1">
      <c r="B20" s="598"/>
      <c r="C20" s="599"/>
      <c r="D20" s="341">
        <v>14</v>
      </c>
      <c r="E20" s="342" t="s">
        <v>462</v>
      </c>
      <c r="F20" s="343">
        <v>5231.8600000000006</v>
      </c>
      <c r="G20" s="344">
        <v>101.39</v>
      </c>
      <c r="H20" s="344">
        <v>101.39</v>
      </c>
      <c r="I20" s="345">
        <f t="shared" si="1"/>
        <v>1</v>
      </c>
      <c r="J20" s="344">
        <v>8.8000000000000007</v>
      </c>
      <c r="K20" s="345">
        <f t="shared" si="2"/>
        <v>8.6793569385540989E-2</v>
      </c>
      <c r="L20" s="344">
        <v>846.44000000000028</v>
      </c>
      <c r="M20" s="345">
        <f t="shared" si="3"/>
        <v>1.0867935693855411</v>
      </c>
      <c r="N20" s="346">
        <v>7448.6799999999994</v>
      </c>
      <c r="O20" s="344">
        <v>2.6189999999999998</v>
      </c>
      <c r="P20" s="345">
        <f t="shared" si="4"/>
        <v>2.5830949797810431E-2</v>
      </c>
      <c r="Q20" s="363">
        <f t="shared" si="5"/>
        <v>2216.8263600000005</v>
      </c>
      <c r="R20" s="347">
        <f t="shared" si="6"/>
        <v>6.1809999999999974</v>
      </c>
      <c r="S20" s="345">
        <f t="shared" si="7"/>
        <v>6.096261958773052E-2</v>
      </c>
      <c r="T20" s="349" t="s">
        <v>475</v>
      </c>
      <c r="U20" s="349" t="s">
        <v>712</v>
      </c>
      <c r="V20" s="350" t="s">
        <v>792</v>
      </c>
      <c r="W20" s="350" t="s">
        <v>937</v>
      </c>
      <c r="X20" s="350">
        <v>1</v>
      </c>
      <c r="Y20" s="351" t="s">
        <v>423</v>
      </c>
      <c r="AC20" s="360"/>
    </row>
    <row r="21" spans="2:29" s="174" customFormat="1" ht="27" customHeight="1">
      <c r="B21" s="598"/>
      <c r="C21" s="599"/>
      <c r="D21" s="341">
        <v>15</v>
      </c>
      <c r="E21" s="342" t="s">
        <v>494</v>
      </c>
      <c r="F21" s="343">
        <v>5172.7</v>
      </c>
      <c r="G21" s="344">
        <v>553.78</v>
      </c>
      <c r="H21" s="344">
        <v>553.78</v>
      </c>
      <c r="I21" s="345">
        <f t="shared" si="1"/>
        <v>1</v>
      </c>
      <c r="J21" s="344">
        <v>18.52</v>
      </c>
      <c r="K21" s="345">
        <f t="shared" si="2"/>
        <v>3.3442883455523854E-2</v>
      </c>
      <c r="L21" s="344">
        <v>318.32</v>
      </c>
      <c r="M21" s="345">
        <f t="shared" si="3"/>
        <v>1.0334428834555238</v>
      </c>
      <c r="N21" s="346">
        <v>5895.29</v>
      </c>
      <c r="O21" s="344">
        <v>2.27</v>
      </c>
      <c r="P21" s="345">
        <f t="shared" si="4"/>
        <v>4.0991007259200407E-3</v>
      </c>
      <c r="Q21" s="363">
        <f t="shared" si="5"/>
        <v>722.58640000000003</v>
      </c>
      <c r="R21" s="347">
        <f t="shared" si="6"/>
        <v>16.249999999999982</v>
      </c>
      <c r="S21" s="345">
        <f t="shared" si="7"/>
        <v>2.9343782729603782E-2</v>
      </c>
      <c r="T21" s="349" t="s">
        <v>475</v>
      </c>
      <c r="U21" s="349" t="s">
        <v>220</v>
      </c>
      <c r="V21" s="349" t="s">
        <v>686</v>
      </c>
      <c r="W21" s="349" t="s">
        <v>930</v>
      </c>
      <c r="X21" s="350">
        <v>1</v>
      </c>
      <c r="Y21" s="351" t="s">
        <v>422</v>
      </c>
      <c r="AC21" s="359"/>
    </row>
    <row r="22" spans="2:29" s="174" customFormat="1" ht="27" customHeight="1">
      <c r="B22" s="598"/>
      <c r="C22" s="599"/>
      <c r="D22" s="341">
        <v>16</v>
      </c>
      <c r="E22" s="342" t="s">
        <v>833</v>
      </c>
      <c r="F22" s="343">
        <v>5088.0300000000007</v>
      </c>
      <c r="G22" s="344">
        <v>494.35</v>
      </c>
      <c r="H22" s="344">
        <v>494.35</v>
      </c>
      <c r="I22" s="345">
        <f t="shared" si="1"/>
        <v>1</v>
      </c>
      <c r="J22" s="344">
        <v>18.439999999999998</v>
      </c>
      <c r="K22" s="345">
        <f t="shared" si="2"/>
        <v>3.7301507029432579E-2</v>
      </c>
      <c r="L22" s="344">
        <v>335.18</v>
      </c>
      <c r="M22" s="345">
        <f t="shared" si="3"/>
        <v>1.0373015070294325</v>
      </c>
      <c r="N22" s="346">
        <v>6180.7199999999993</v>
      </c>
      <c r="O22" s="344">
        <v>3.26</v>
      </c>
      <c r="P22" s="345">
        <f t="shared" si="4"/>
        <v>6.5945180540103159E-3</v>
      </c>
      <c r="Q22" s="363">
        <f t="shared" si="5"/>
        <v>1092.6867999999999</v>
      </c>
      <c r="R22" s="347">
        <f t="shared" si="6"/>
        <v>15.179999999999941</v>
      </c>
      <c r="S22" s="345">
        <f t="shared" si="7"/>
        <v>3.070698897542215E-2</v>
      </c>
      <c r="T22" s="349" t="s">
        <v>475</v>
      </c>
      <c r="U22" s="349" t="s">
        <v>220</v>
      </c>
      <c r="V22" s="350" t="s">
        <v>686</v>
      </c>
      <c r="W22" s="350" t="s">
        <v>930</v>
      </c>
      <c r="X22" s="350">
        <v>1</v>
      </c>
      <c r="Y22" s="351" t="s">
        <v>828</v>
      </c>
      <c r="AC22" s="359"/>
    </row>
    <row r="23" spans="2:29" s="174" customFormat="1" ht="27" customHeight="1">
      <c r="B23" s="598"/>
      <c r="C23" s="599"/>
      <c r="D23" s="341">
        <v>17</v>
      </c>
      <c r="E23" s="342" t="s">
        <v>479</v>
      </c>
      <c r="F23" s="343">
        <v>4566.9799999999996</v>
      </c>
      <c r="G23" s="344">
        <v>2030.8</v>
      </c>
      <c r="H23" s="344">
        <v>2030.8</v>
      </c>
      <c r="I23" s="345">
        <f t="shared" si="1"/>
        <v>1</v>
      </c>
      <c r="J23" s="344">
        <v>63.75</v>
      </c>
      <c r="K23" s="345">
        <f t="shared" si="2"/>
        <v>3.1391569824699629E-2</v>
      </c>
      <c r="L23" s="344">
        <v>111.20000000000002</v>
      </c>
      <c r="M23" s="345">
        <f t="shared" si="3"/>
        <v>1.0313915698246998</v>
      </c>
      <c r="N23" s="346">
        <v>7089</v>
      </c>
      <c r="O23" s="344">
        <v>22.68</v>
      </c>
      <c r="P23" s="345">
        <f t="shared" si="4"/>
        <v>1.1168012605869608E-2</v>
      </c>
      <c r="Q23" s="363">
        <f t="shared" si="5"/>
        <v>2522.0160000000005</v>
      </c>
      <c r="R23" s="347">
        <f t="shared" si="6"/>
        <v>41.070000000000228</v>
      </c>
      <c r="S23" s="345">
        <f t="shared" si="7"/>
        <v>2.0223557218830131E-2</v>
      </c>
      <c r="T23" s="349" t="s">
        <v>475</v>
      </c>
      <c r="U23" s="349" t="s">
        <v>712</v>
      </c>
      <c r="V23" s="350" t="s">
        <v>792</v>
      </c>
      <c r="W23" s="350" t="s">
        <v>932</v>
      </c>
      <c r="X23" s="350">
        <v>1</v>
      </c>
      <c r="Y23" s="351" t="s">
        <v>427</v>
      </c>
      <c r="AB23" s="361">
        <v>1</v>
      </c>
      <c r="AC23" s="359" t="s">
        <v>899</v>
      </c>
    </row>
    <row r="24" spans="2:29" s="174" customFormat="1" ht="27" customHeight="1">
      <c r="B24" s="598"/>
      <c r="C24" s="599"/>
      <c r="D24" s="341">
        <v>18</v>
      </c>
      <c r="E24" s="342" t="s">
        <v>856</v>
      </c>
      <c r="F24" s="343">
        <v>3629.81</v>
      </c>
      <c r="G24" s="344">
        <v>407.77</v>
      </c>
      <c r="H24" s="344">
        <v>407.77</v>
      </c>
      <c r="I24" s="345">
        <f t="shared" si="1"/>
        <v>1</v>
      </c>
      <c r="J24" s="344">
        <v>33.660000000000004</v>
      </c>
      <c r="K24" s="345">
        <f t="shared" si="2"/>
        <v>8.2546533585109272E-2</v>
      </c>
      <c r="L24" s="344">
        <v>179.96</v>
      </c>
      <c r="M24" s="345">
        <f t="shared" si="3"/>
        <v>1.0825465335851092</v>
      </c>
      <c r="N24" s="346">
        <v>6057.46</v>
      </c>
      <c r="O24" s="344">
        <v>13.49</v>
      </c>
      <c r="P24" s="345">
        <f t="shared" si="4"/>
        <v>3.30823748681855E-2</v>
      </c>
      <c r="Q24" s="363">
        <f t="shared" si="5"/>
        <v>2427.6604000000002</v>
      </c>
      <c r="R24" s="347">
        <f t="shared" si="6"/>
        <v>20.170000000000023</v>
      </c>
      <c r="S24" s="345">
        <f t="shared" si="7"/>
        <v>4.9464158716923813E-2</v>
      </c>
      <c r="T24" s="349" t="s">
        <v>475</v>
      </c>
      <c r="U24" s="349" t="s">
        <v>712</v>
      </c>
      <c r="V24" s="350" t="s">
        <v>792</v>
      </c>
      <c r="W24" s="350" t="s">
        <v>929</v>
      </c>
      <c r="X24" s="350">
        <v>1</v>
      </c>
      <c r="Y24" s="351" t="s">
        <v>853</v>
      </c>
      <c r="AB24" s="174">
        <v>2</v>
      </c>
      <c r="AC24" s="359" t="s">
        <v>900</v>
      </c>
    </row>
    <row r="25" spans="2:29" s="174" customFormat="1" ht="27" customHeight="1">
      <c r="B25" s="598"/>
      <c r="C25" s="599"/>
      <c r="D25" s="341">
        <v>19</v>
      </c>
      <c r="E25" s="342" t="s">
        <v>548</v>
      </c>
      <c r="F25" s="343">
        <v>3470.01</v>
      </c>
      <c r="G25" s="344">
        <v>473.09999999999997</v>
      </c>
      <c r="H25" s="344">
        <v>473.09999999999997</v>
      </c>
      <c r="I25" s="345">
        <f t="shared" si="1"/>
        <v>1</v>
      </c>
      <c r="J25" s="344">
        <v>37.42</v>
      </c>
      <c r="K25" s="345">
        <f t="shared" si="2"/>
        <v>7.9095328683153679E-2</v>
      </c>
      <c r="L25" s="344">
        <v>160.5</v>
      </c>
      <c r="M25" s="345">
        <f t="shared" si="3"/>
        <v>1.0790953286831537</v>
      </c>
      <c r="N25" s="346">
        <v>6005.93</v>
      </c>
      <c r="O25" s="344">
        <v>15.799999999999999</v>
      </c>
      <c r="P25" s="345">
        <f t="shared" si="4"/>
        <v>3.3396744874233775E-2</v>
      </c>
      <c r="Q25" s="363">
        <f t="shared" si="5"/>
        <v>2535.8999999999996</v>
      </c>
      <c r="R25" s="347">
        <f t="shared" si="6"/>
        <v>21.620000000000019</v>
      </c>
      <c r="S25" s="345">
        <f t="shared" si="7"/>
        <v>4.5698583808919932E-2</v>
      </c>
      <c r="T25" s="349" t="s">
        <v>475</v>
      </c>
      <c r="U25" s="349" t="s">
        <v>712</v>
      </c>
      <c r="V25" s="350" t="s">
        <v>507</v>
      </c>
      <c r="W25" s="350" t="s">
        <v>929</v>
      </c>
      <c r="X25" s="350">
        <v>1</v>
      </c>
      <c r="Y25" s="351" t="s">
        <v>467</v>
      </c>
      <c r="AB25" s="362"/>
      <c r="AC25" s="359"/>
    </row>
    <row r="26" spans="2:29" s="174" customFormat="1" ht="27" customHeight="1">
      <c r="B26" s="600"/>
      <c r="C26" s="601"/>
      <c r="D26" s="341">
        <v>20</v>
      </c>
      <c r="E26" s="342" t="s">
        <v>486</v>
      </c>
      <c r="F26" s="343">
        <v>3231.9000000000005</v>
      </c>
      <c r="G26" s="344">
        <v>391.13</v>
      </c>
      <c r="H26" s="344">
        <v>391.13</v>
      </c>
      <c r="I26" s="345">
        <f t="shared" si="1"/>
        <v>1</v>
      </c>
      <c r="J26" s="344">
        <v>11.58</v>
      </c>
      <c r="K26" s="345">
        <f t="shared" si="2"/>
        <v>2.9606524684887378E-2</v>
      </c>
      <c r="L26" s="344">
        <v>365.59999999999997</v>
      </c>
      <c r="M26" s="345">
        <f t="shared" si="3"/>
        <v>1.0296065246848873</v>
      </c>
      <c r="N26" s="346">
        <v>4233.6400000000003</v>
      </c>
      <c r="O26" s="344">
        <v>2.7399999999999998</v>
      </c>
      <c r="P26" s="345">
        <f t="shared" si="4"/>
        <v>7.0053434919336273E-3</v>
      </c>
      <c r="Q26" s="363">
        <f t="shared" si="5"/>
        <v>1001.7439999999998</v>
      </c>
      <c r="R26" s="347">
        <f t="shared" si="6"/>
        <v>8.8399999999999839</v>
      </c>
      <c r="S26" s="345">
        <f t="shared" si="7"/>
        <v>2.260118119295371E-2</v>
      </c>
      <c r="T26" s="349" t="s">
        <v>475</v>
      </c>
      <c r="U26" s="349" t="s">
        <v>220</v>
      </c>
      <c r="V26" s="350" t="s">
        <v>686</v>
      </c>
      <c r="W26" s="350" t="s">
        <v>930</v>
      </c>
      <c r="X26" s="350">
        <v>1</v>
      </c>
      <c r="Y26" s="351" t="s">
        <v>416</v>
      </c>
      <c r="AB26" s="362"/>
      <c r="AC26" s="359"/>
    </row>
    <row r="27" spans="2:29">
      <c r="C27" s="602"/>
    </row>
    <row r="28" spans="2:29">
      <c r="C28" s="602"/>
    </row>
    <row r="29" spans="2:29">
      <c r="C29" s="602"/>
    </row>
    <row r="30" spans="2:29">
      <c r="C30" s="602"/>
    </row>
    <row r="31" spans="2:29">
      <c r="C31" s="602"/>
    </row>
    <row r="32" spans="2:29">
      <c r="C32" s="602"/>
    </row>
    <row r="33" spans="3:3">
      <c r="C33" s="602"/>
    </row>
    <row r="34" spans="3:3">
      <c r="C34" s="602"/>
    </row>
    <row r="35" spans="3:3">
      <c r="C35" s="602"/>
    </row>
    <row r="66" ht="14.1" customHeight="1"/>
    <row r="76" ht="14.1" customHeight="1"/>
    <row r="86" ht="14.1" customHeight="1"/>
    <row r="111" spans="26:26">
      <c r="Z111" s="172" t="s">
        <v>386</v>
      </c>
    </row>
    <row r="112" spans="26:26">
      <c r="Z112" s="174" t="s">
        <v>387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5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</mergeCells>
  <phoneticPr fontId="13" type="noConversion"/>
  <dataValidations count="2">
    <dataValidation type="list" allowBlank="1" showInputMessage="1" showErrorMessage="1" sqref="T1:T1048576" xr:uid="{00000000-0002-0000-1F00-000000000000}">
      <formula1>$AC$23:$AC$26</formula1>
    </dataValidation>
    <dataValidation type="list" allowBlank="1" showInputMessage="1" showErrorMessage="1" sqref="U1:U1048576" xr:uid="{00000000-0002-0000-1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23">
    <tabColor rgb="FFFFFFCC"/>
    <pageSetUpPr fitToPage="1"/>
  </sheetPr>
  <dimension ref="B2:AH1586"/>
  <sheetViews>
    <sheetView zoomScale="80" zoomScaleNormal="80" workbookViewId="0">
      <pane xSplit="5" ySplit="6" topLeftCell="M1350" activePane="bottomRight" state="frozen"/>
      <selection activeCell="S1364" sqref="S1364"/>
      <selection pane="topRight" activeCell="S1364" sqref="S1364"/>
      <selection pane="bottomLeft" activeCell="S1364" sqref="S1364"/>
      <selection pane="bottomRight" activeCell="S1364" sqref="S1364"/>
    </sheetView>
  </sheetViews>
  <sheetFormatPr defaultColWidth="8.85546875" defaultRowHeight="16.5"/>
  <cols>
    <col min="1" max="1" width="0" style="167" hidden="1" customWidth="1"/>
    <col min="2" max="2" width="12.42578125" style="167" customWidth="1"/>
    <col min="3" max="3" width="4.28515625" style="167" bestFit="1" customWidth="1"/>
    <col min="4" max="4" width="6.7109375" style="167" bestFit="1" customWidth="1"/>
    <col min="5" max="5" width="30.42578125" style="167" customWidth="1"/>
    <col min="6" max="8" width="11.5703125" style="167" bestFit="1" customWidth="1"/>
    <col min="9" max="9" width="17" style="167" bestFit="1" customWidth="1"/>
    <col min="10" max="10" width="7.85546875" style="167" bestFit="1" customWidth="1"/>
    <col min="11" max="11" width="11.5703125" style="167" bestFit="1" customWidth="1"/>
    <col min="12" max="12" width="10.28515625" style="167" bestFit="1" customWidth="1"/>
    <col min="13" max="13" width="18.42578125" style="167" bestFit="1" customWidth="1"/>
    <col min="14" max="14" width="10.28515625" style="167" bestFit="1" customWidth="1"/>
    <col min="15" max="15" width="9" style="167" bestFit="1" customWidth="1"/>
    <col min="16" max="16" width="12.140625" style="167" bestFit="1" customWidth="1"/>
    <col min="17" max="17" width="9" style="167" customWidth="1"/>
    <col min="18" max="18" width="12.140625" style="167" bestFit="1" customWidth="1"/>
    <col min="19" max="19" width="13.5703125" style="167" bestFit="1" customWidth="1"/>
    <col min="20" max="20" width="10.140625" style="167" customWidth="1"/>
    <col min="21" max="21" width="15.5703125" style="167" customWidth="1"/>
    <col min="22" max="22" width="48.42578125" style="167" customWidth="1"/>
    <col min="23" max="23" width="7.42578125" style="167" bestFit="1" customWidth="1"/>
    <col min="24" max="24" width="33.42578125" style="167" bestFit="1" customWidth="1"/>
    <col min="25" max="25" width="11.85546875" style="167" bestFit="1" customWidth="1"/>
    <col min="26" max="27" width="21.5703125" style="167" customWidth="1"/>
    <col min="28" max="33" width="14.42578125" style="167" customWidth="1"/>
    <col min="34" max="34" width="11.42578125" style="167" bestFit="1" customWidth="1"/>
    <col min="35" max="16384" width="8.85546875" style="167"/>
  </cols>
  <sheetData>
    <row r="2" spans="2:34" ht="41.1" customHeight="1">
      <c r="B2" s="607" t="s">
        <v>364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Z2" s="168"/>
      <c r="AA2" s="168"/>
    </row>
    <row r="3" spans="2:34" ht="17.100000000000001" customHeight="1">
      <c r="B3" s="640" t="s">
        <v>365</v>
      </c>
      <c r="C3" s="610"/>
      <c r="D3" s="603" t="s">
        <v>173</v>
      </c>
      <c r="E3" s="603"/>
      <c r="F3" s="603"/>
      <c r="G3" s="603" t="s">
        <v>187</v>
      </c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 t="s">
        <v>174</v>
      </c>
      <c r="U3" s="615" t="s">
        <v>366</v>
      </c>
      <c r="V3" s="621" t="s">
        <v>367</v>
      </c>
      <c r="W3" s="621" t="s">
        <v>368</v>
      </c>
      <c r="X3" s="638" t="s">
        <v>175</v>
      </c>
      <c r="Z3" s="603" t="s">
        <v>369</v>
      </c>
      <c r="AA3" s="603"/>
      <c r="AB3" s="603"/>
      <c r="AC3" s="603"/>
      <c r="AD3" s="603"/>
      <c r="AE3" s="603"/>
      <c r="AF3" s="603"/>
      <c r="AG3" s="603"/>
      <c r="AH3" s="603"/>
    </row>
    <row r="4" spans="2:34" ht="17.100000000000001" customHeight="1">
      <c r="B4" s="611"/>
      <c r="C4" s="612"/>
      <c r="D4" s="637" t="s">
        <v>172</v>
      </c>
      <c r="E4" s="603" t="s">
        <v>176</v>
      </c>
      <c r="F4" s="603"/>
      <c r="G4" s="603" t="s">
        <v>188</v>
      </c>
      <c r="H4" s="603"/>
      <c r="I4" s="603"/>
      <c r="J4" s="603"/>
      <c r="K4" s="603"/>
      <c r="L4" s="603"/>
      <c r="M4" s="603"/>
      <c r="N4" s="603"/>
      <c r="O4" s="603" t="s">
        <v>177</v>
      </c>
      <c r="P4" s="603"/>
      <c r="Q4" s="603"/>
      <c r="R4" s="603"/>
      <c r="S4" s="603"/>
      <c r="T4" s="603"/>
      <c r="U4" s="616"/>
      <c r="V4" s="622"/>
      <c r="W4" s="622"/>
      <c r="X4" s="638"/>
      <c r="Z4" s="603"/>
      <c r="AA4" s="603"/>
      <c r="AB4" s="603"/>
      <c r="AC4" s="603"/>
      <c r="AD4" s="603"/>
      <c r="AE4" s="603"/>
      <c r="AF4" s="603"/>
      <c r="AG4" s="603"/>
      <c r="AH4" s="603"/>
    </row>
    <row r="5" spans="2:34" ht="17.100000000000001" customHeight="1">
      <c r="B5" s="611"/>
      <c r="C5" s="612"/>
      <c r="D5" s="637"/>
      <c r="E5" s="637" t="s">
        <v>178</v>
      </c>
      <c r="F5" s="638" t="s">
        <v>370</v>
      </c>
      <c r="G5" s="639" t="s">
        <v>189</v>
      </c>
      <c r="H5" s="639"/>
      <c r="I5" s="639"/>
      <c r="J5" s="639"/>
      <c r="K5" s="639"/>
      <c r="L5" s="639"/>
      <c r="M5" s="639"/>
      <c r="N5" s="639"/>
      <c r="O5" s="639" t="s">
        <v>171</v>
      </c>
      <c r="P5" s="639"/>
      <c r="Q5" s="639" t="s">
        <v>179</v>
      </c>
      <c r="R5" s="639"/>
      <c r="S5" s="639"/>
      <c r="T5" s="603"/>
      <c r="U5" s="616"/>
      <c r="V5" s="622"/>
      <c r="W5" s="622"/>
      <c r="X5" s="638"/>
      <c r="Z5" s="603"/>
      <c r="AA5" s="603"/>
      <c r="AB5" s="603"/>
      <c r="AC5" s="603"/>
      <c r="AD5" s="603"/>
      <c r="AE5" s="603"/>
      <c r="AF5" s="603"/>
      <c r="AG5" s="603"/>
      <c r="AH5" s="603"/>
    </row>
    <row r="6" spans="2:34" ht="38.450000000000003" customHeight="1">
      <c r="B6" s="613"/>
      <c r="C6" s="614"/>
      <c r="D6" s="637"/>
      <c r="E6" s="637"/>
      <c r="F6" s="638"/>
      <c r="G6" s="246" t="s">
        <v>180</v>
      </c>
      <c r="H6" s="246" t="s">
        <v>371</v>
      </c>
      <c r="I6" s="246" t="s">
        <v>372</v>
      </c>
      <c r="J6" s="246" t="s">
        <v>181</v>
      </c>
      <c r="K6" s="246" t="s">
        <v>373</v>
      </c>
      <c r="L6" s="246" t="s">
        <v>182</v>
      </c>
      <c r="M6" s="246" t="s">
        <v>190</v>
      </c>
      <c r="N6" s="246" t="s">
        <v>183</v>
      </c>
      <c r="O6" s="245" t="s">
        <v>184</v>
      </c>
      <c r="P6" s="245" t="s">
        <v>185</v>
      </c>
      <c r="Q6" s="245" t="s">
        <v>184</v>
      </c>
      <c r="R6" s="245" t="s">
        <v>185</v>
      </c>
      <c r="S6" s="246" t="s">
        <v>186</v>
      </c>
      <c r="T6" s="603"/>
      <c r="U6" s="617"/>
      <c r="V6" s="623"/>
      <c r="W6" s="623"/>
      <c r="X6" s="638"/>
      <c r="Z6" s="219" t="s">
        <v>374</v>
      </c>
      <c r="AA6" s="219" t="s">
        <v>375</v>
      </c>
      <c r="AB6" s="247" t="s">
        <v>376</v>
      </c>
      <c r="AC6" s="247" t="s">
        <v>198</v>
      </c>
      <c r="AD6" s="247" t="s">
        <v>782</v>
      </c>
      <c r="AE6" s="247" t="s">
        <v>533</v>
      </c>
      <c r="AF6" s="247" t="s">
        <v>377</v>
      </c>
      <c r="AG6" s="247" t="s">
        <v>535</v>
      </c>
      <c r="AH6" s="247" t="s">
        <v>378</v>
      </c>
    </row>
    <row r="7" spans="2:34" hidden="1">
      <c r="B7" s="634">
        <v>45870</v>
      </c>
      <c r="C7" s="423" t="s">
        <v>379</v>
      </c>
      <c r="D7" s="206">
        <v>1</v>
      </c>
      <c r="E7" s="169" t="s">
        <v>460</v>
      </c>
      <c r="F7" s="259">
        <f>O7*L7</f>
        <v>862.19650000000013</v>
      </c>
      <c r="G7" s="175">
        <v>9.66</v>
      </c>
      <c r="H7" s="175">
        <v>10.54</v>
      </c>
      <c r="I7" s="177">
        <f>H7/G7</f>
        <v>1.0910973084886126</v>
      </c>
      <c r="J7" s="175">
        <v>0</v>
      </c>
      <c r="K7" s="177">
        <f>J7/G7</f>
        <v>0</v>
      </c>
      <c r="L7" s="259">
        <v>1567.63</v>
      </c>
      <c r="M7" s="177">
        <f>(H7+J7)/G7</f>
        <v>1.0910973084886126</v>
      </c>
      <c r="N7" s="259">
        <v>1379.51</v>
      </c>
      <c r="O7" s="175">
        <v>0.55000000000000004</v>
      </c>
      <c r="P7" s="176">
        <f t="shared" ref="P7:P16" si="0">O7/G7</f>
        <v>5.6935817805383024E-2</v>
      </c>
      <c r="Q7" s="175">
        <f t="shared" ref="Q7:Q16" si="1">(H7+J7)-G7-O7</f>
        <v>0.32999999999999896</v>
      </c>
      <c r="R7" s="176">
        <f t="shared" ref="R7:R16" si="2">Q7/G7</f>
        <v>3.4161490683229705E-2</v>
      </c>
      <c r="S7" s="259">
        <f t="shared" ref="S7:S70" si="3">Q7*L7</f>
        <v>517.31789999999842</v>
      </c>
      <c r="T7" s="175" t="s">
        <v>461</v>
      </c>
      <c r="U7" s="175" t="s">
        <v>712</v>
      </c>
      <c r="V7" s="175" t="s">
        <v>508</v>
      </c>
      <c r="W7" s="175">
        <v>1</v>
      </c>
      <c r="X7" s="175" t="s">
        <v>414</v>
      </c>
      <c r="Y7" s="172" t="s">
        <v>401</v>
      </c>
      <c r="Z7" s="220">
        <f>SUM(W7:W46)</f>
        <v>40</v>
      </c>
      <c r="AA7" s="221">
        <f t="shared" ref="AA7:AH7" si="4">SUMIF($U$7:$U$46,TRIM(AA6),$W$7:$W$46)</f>
        <v>8</v>
      </c>
      <c r="AB7" s="221">
        <f t="shared" si="4"/>
        <v>0</v>
      </c>
      <c r="AC7" s="221">
        <f t="shared" si="4"/>
        <v>1</v>
      </c>
      <c r="AD7" s="221">
        <f t="shared" si="4"/>
        <v>19</v>
      </c>
      <c r="AE7" s="221">
        <f t="shared" si="4"/>
        <v>6</v>
      </c>
      <c r="AF7" s="221">
        <f t="shared" si="4"/>
        <v>0</v>
      </c>
      <c r="AG7" s="221">
        <f t="shared" si="4"/>
        <v>6</v>
      </c>
      <c r="AH7" s="221">
        <f t="shared" si="4"/>
        <v>0</v>
      </c>
    </row>
    <row r="8" spans="2:34" hidden="1">
      <c r="B8" s="423"/>
      <c r="C8" s="423"/>
      <c r="D8" s="206">
        <v>2</v>
      </c>
      <c r="E8" s="169" t="s">
        <v>462</v>
      </c>
      <c r="F8" s="259">
        <f t="shared" ref="F8:F46" si="5">O8*L8</f>
        <v>846.44</v>
      </c>
      <c r="G8" s="175">
        <v>11.01</v>
      </c>
      <c r="H8" s="175">
        <v>11.5</v>
      </c>
      <c r="I8" s="177">
        <f t="shared" ref="I8:I36" si="6">H8/G8</f>
        <v>1.044504995458674</v>
      </c>
      <c r="J8" s="175">
        <v>1.8</v>
      </c>
      <c r="K8" s="177">
        <f t="shared" ref="K8:K16" si="7">J8/G8</f>
        <v>0.16348773841961853</v>
      </c>
      <c r="L8" s="259">
        <v>846.44</v>
      </c>
      <c r="M8" s="177">
        <f t="shared" ref="M8:M16" si="8">(H8+J8)/G8</f>
        <v>1.2079927338782925</v>
      </c>
      <c r="N8" s="259">
        <v>1938.35</v>
      </c>
      <c r="O8" s="175">
        <v>1</v>
      </c>
      <c r="P8" s="176">
        <f t="shared" si="0"/>
        <v>9.0826521344232511E-2</v>
      </c>
      <c r="Q8" s="175">
        <f t="shared" si="1"/>
        <v>1.2900000000000009</v>
      </c>
      <c r="R8" s="176">
        <f t="shared" si="2"/>
        <v>0.11716621253406004</v>
      </c>
      <c r="S8" s="259">
        <f t="shared" si="3"/>
        <v>1091.9076000000009</v>
      </c>
      <c r="T8" s="175" t="s">
        <v>461</v>
      </c>
      <c r="U8" s="175" t="s">
        <v>532</v>
      </c>
      <c r="V8" s="175" t="s">
        <v>509</v>
      </c>
      <c r="W8" s="175">
        <v>1</v>
      </c>
      <c r="X8" s="175" t="s">
        <v>423</v>
      </c>
      <c r="Y8" s="172" t="s">
        <v>409</v>
      </c>
      <c r="Z8" s="220"/>
      <c r="AA8" s="222">
        <f>SUMIF($U$7:$U$46,TRIM(AA6),$F$7:$F$46)</f>
        <v>5983.7105000000001</v>
      </c>
      <c r="AB8" s="222">
        <f t="shared" ref="AB8:AH8" si="9">SUMIF($U$7:$U$46,TRIM(AB6),$F$7:$F$46)</f>
        <v>0</v>
      </c>
      <c r="AC8" s="222">
        <f t="shared" si="9"/>
        <v>321.22000000000003</v>
      </c>
      <c r="AD8" s="222">
        <f t="shared" si="9"/>
        <v>10692.0507</v>
      </c>
      <c r="AE8" s="222">
        <f t="shared" si="9"/>
        <v>4387.402</v>
      </c>
      <c r="AF8" s="222">
        <f t="shared" si="9"/>
        <v>0</v>
      </c>
      <c r="AG8" s="222">
        <f t="shared" si="9"/>
        <v>2604.5942</v>
      </c>
      <c r="AH8" s="222">
        <f t="shared" si="9"/>
        <v>0</v>
      </c>
    </row>
    <row r="9" spans="2:34" hidden="1">
      <c r="B9" s="423"/>
      <c r="C9" s="423"/>
      <c r="D9" s="206">
        <v>3</v>
      </c>
      <c r="E9" s="169" t="s">
        <v>463</v>
      </c>
      <c r="F9" s="259">
        <f t="shared" si="5"/>
        <v>521.06240000000003</v>
      </c>
      <c r="G9" s="175">
        <v>33.93</v>
      </c>
      <c r="H9" s="175">
        <v>34.93</v>
      </c>
      <c r="I9" s="177">
        <f t="shared" si="6"/>
        <v>1.0294724432655467</v>
      </c>
      <c r="J9" s="175">
        <v>0</v>
      </c>
      <c r="K9" s="177">
        <f t="shared" si="7"/>
        <v>0</v>
      </c>
      <c r="L9" s="259">
        <v>814.16</v>
      </c>
      <c r="M9" s="177">
        <f t="shared" si="8"/>
        <v>1.0294724432655467</v>
      </c>
      <c r="N9" s="259">
        <v>814.16</v>
      </c>
      <c r="O9" s="175">
        <v>0.64</v>
      </c>
      <c r="P9" s="176">
        <f t="shared" si="0"/>
        <v>1.8862363689949896E-2</v>
      </c>
      <c r="Q9" s="175">
        <f t="shared" si="1"/>
        <v>0.36</v>
      </c>
      <c r="R9" s="176">
        <f t="shared" si="2"/>
        <v>1.0610079575596816E-2</v>
      </c>
      <c r="S9" s="259">
        <f t="shared" si="3"/>
        <v>293.0976</v>
      </c>
      <c r="T9" s="175" t="s">
        <v>461</v>
      </c>
      <c r="U9" s="175" t="s">
        <v>712</v>
      </c>
      <c r="V9" s="169" t="s">
        <v>508</v>
      </c>
      <c r="W9" s="175">
        <v>1</v>
      </c>
      <c r="X9" s="175" t="s">
        <v>412</v>
      </c>
      <c r="Y9" s="172" t="s">
        <v>360</v>
      </c>
      <c r="Z9" s="220">
        <f>SUM(W47:W116)</f>
        <v>70</v>
      </c>
      <c r="AA9" s="221">
        <f t="shared" ref="AA9:AH9" si="10">SUMIF($U$47:$U$116,TRIM(AA6),$W$47:$W$116)</f>
        <v>16</v>
      </c>
      <c r="AB9" s="221">
        <f t="shared" si="10"/>
        <v>0</v>
      </c>
      <c r="AC9" s="221">
        <f t="shared" si="10"/>
        <v>0</v>
      </c>
      <c r="AD9" s="221">
        <f t="shared" si="10"/>
        <v>28</v>
      </c>
      <c r="AE9" s="221">
        <f t="shared" si="10"/>
        <v>20</v>
      </c>
      <c r="AF9" s="221">
        <f t="shared" si="10"/>
        <v>0</v>
      </c>
      <c r="AG9" s="221">
        <f t="shared" si="10"/>
        <v>6</v>
      </c>
      <c r="AH9" s="221">
        <f t="shared" si="10"/>
        <v>0</v>
      </c>
    </row>
    <row r="10" spans="2:34" hidden="1">
      <c r="B10" s="423"/>
      <c r="C10" s="423"/>
      <c r="D10" s="206">
        <v>4</v>
      </c>
      <c r="E10" s="169" t="s">
        <v>464</v>
      </c>
      <c r="F10" s="259">
        <f t="shared" si="5"/>
        <v>427.35</v>
      </c>
      <c r="G10" s="175">
        <v>66.09</v>
      </c>
      <c r="H10" s="175">
        <v>62.529999999999994</v>
      </c>
      <c r="I10" s="177">
        <f t="shared" si="6"/>
        <v>0.94613405961567543</v>
      </c>
      <c r="J10" s="175">
        <v>6</v>
      </c>
      <c r="K10" s="177">
        <f t="shared" si="7"/>
        <v>9.0785292782569221E-2</v>
      </c>
      <c r="L10" s="259">
        <v>203.5</v>
      </c>
      <c r="M10" s="177">
        <f t="shared" si="8"/>
        <v>1.0369193523982447</v>
      </c>
      <c r="N10" s="259">
        <v>496.54</v>
      </c>
      <c r="O10" s="175">
        <v>2.1</v>
      </c>
      <c r="P10" s="176">
        <f t="shared" si="0"/>
        <v>3.1774852473899225E-2</v>
      </c>
      <c r="Q10" s="175">
        <f t="shared" si="1"/>
        <v>0.33999999999999764</v>
      </c>
      <c r="R10" s="176">
        <f t="shared" si="2"/>
        <v>5.1444999243455535E-3</v>
      </c>
      <c r="S10" s="259">
        <f t="shared" si="3"/>
        <v>69.189999999999515</v>
      </c>
      <c r="T10" s="175" t="s">
        <v>465</v>
      </c>
      <c r="U10" s="175" t="s">
        <v>219</v>
      </c>
      <c r="V10" s="175" t="s">
        <v>466</v>
      </c>
      <c r="W10" s="175">
        <v>1</v>
      </c>
      <c r="X10" s="175" t="s">
        <v>467</v>
      </c>
      <c r="Y10" s="172" t="s">
        <v>409</v>
      </c>
      <c r="Z10" s="221"/>
      <c r="AA10" s="222">
        <f t="shared" ref="AA10:AH10" si="11">SUMIF($U$47:$U$116,TRIM(AA6),$F$47:$F$116)</f>
        <v>7833.8600000000006</v>
      </c>
      <c r="AB10" s="222">
        <f t="shared" si="11"/>
        <v>0</v>
      </c>
      <c r="AC10" s="222">
        <f t="shared" si="11"/>
        <v>0</v>
      </c>
      <c r="AD10" s="222">
        <f t="shared" si="11"/>
        <v>17130.260000000002</v>
      </c>
      <c r="AE10" s="222">
        <f t="shared" si="11"/>
        <v>13485.57</v>
      </c>
      <c r="AF10" s="222">
        <f t="shared" si="11"/>
        <v>0</v>
      </c>
      <c r="AG10" s="222">
        <f t="shared" si="11"/>
        <v>2382.79</v>
      </c>
      <c r="AH10" s="222">
        <f t="shared" si="11"/>
        <v>0</v>
      </c>
    </row>
    <row r="11" spans="2:34" hidden="1">
      <c r="B11" s="423"/>
      <c r="C11" s="423"/>
      <c r="D11" s="206">
        <v>5</v>
      </c>
      <c r="E11" s="169" t="s">
        <v>468</v>
      </c>
      <c r="F11" s="259">
        <f t="shared" si="5"/>
        <v>406.06479999999993</v>
      </c>
      <c r="G11" s="175">
        <v>150.04</v>
      </c>
      <c r="H11" s="175">
        <v>154.85999999999999</v>
      </c>
      <c r="I11" s="177">
        <f t="shared" si="6"/>
        <v>1.0321247667288722</v>
      </c>
      <c r="J11" s="175">
        <v>0</v>
      </c>
      <c r="K11" s="177">
        <f t="shared" si="7"/>
        <v>0</v>
      </c>
      <c r="L11" s="259">
        <v>166.42</v>
      </c>
      <c r="M11" s="177">
        <f t="shared" si="8"/>
        <v>1.0321247667288722</v>
      </c>
      <c r="N11" s="259">
        <v>802.14</v>
      </c>
      <c r="O11" s="175">
        <v>2.44</v>
      </c>
      <c r="P11" s="176">
        <f t="shared" si="0"/>
        <v>1.6262330045321249E-2</v>
      </c>
      <c r="Q11" s="175">
        <f t="shared" si="1"/>
        <v>2.3799999999999932</v>
      </c>
      <c r="R11" s="176">
        <f t="shared" si="2"/>
        <v>1.5862436683551008E-2</v>
      </c>
      <c r="S11" s="259">
        <f t="shared" si="3"/>
        <v>396.07959999999883</v>
      </c>
      <c r="T11" s="175" t="s">
        <v>461</v>
      </c>
      <c r="U11" s="175" t="s">
        <v>712</v>
      </c>
      <c r="V11" s="169" t="s">
        <v>509</v>
      </c>
      <c r="W11" s="175">
        <v>1</v>
      </c>
      <c r="X11" s="175" t="s">
        <v>431</v>
      </c>
      <c r="Y11" s="172"/>
      <c r="Z11" s="221"/>
      <c r="AA11" s="220"/>
      <c r="AB11" s="220"/>
      <c r="AC11" s="221"/>
      <c r="AD11" s="221"/>
      <c r="AE11" s="221"/>
      <c r="AF11" s="221"/>
      <c r="AG11" s="221"/>
      <c r="AH11" s="221"/>
    </row>
    <row r="12" spans="2:34" hidden="1">
      <c r="B12" s="423"/>
      <c r="C12" s="423"/>
      <c r="D12" s="206">
        <v>6</v>
      </c>
      <c r="E12" s="169" t="s">
        <v>469</v>
      </c>
      <c r="F12" s="259">
        <f t="shared" si="5"/>
        <v>371.24880000000002</v>
      </c>
      <c r="G12" s="175">
        <v>36.229999999999997</v>
      </c>
      <c r="H12" s="175">
        <v>40.43</v>
      </c>
      <c r="I12" s="177">
        <f t="shared" si="6"/>
        <v>1.115926028153464</v>
      </c>
      <c r="J12" s="175">
        <v>0</v>
      </c>
      <c r="K12" s="177">
        <f t="shared" si="7"/>
        <v>0</v>
      </c>
      <c r="L12" s="259">
        <v>118.99</v>
      </c>
      <c r="M12" s="177">
        <f t="shared" si="8"/>
        <v>1.115926028153464</v>
      </c>
      <c r="N12" s="259">
        <v>499.76</v>
      </c>
      <c r="O12" s="175">
        <v>3.12</v>
      </c>
      <c r="P12" s="176">
        <f t="shared" si="0"/>
        <v>8.6116478056858972E-2</v>
      </c>
      <c r="Q12" s="175">
        <f t="shared" si="1"/>
        <v>1.0800000000000027</v>
      </c>
      <c r="R12" s="176">
        <f t="shared" si="2"/>
        <v>2.9809550096605103E-2</v>
      </c>
      <c r="S12" s="259">
        <f t="shared" si="3"/>
        <v>128.50920000000033</v>
      </c>
      <c r="T12" s="175" t="s">
        <v>461</v>
      </c>
      <c r="U12" s="175" t="s">
        <v>712</v>
      </c>
      <c r="V12" s="175" t="s">
        <v>507</v>
      </c>
      <c r="W12" s="175">
        <v>1</v>
      </c>
      <c r="X12" s="175" t="s">
        <v>458</v>
      </c>
      <c r="Y12" s="172" t="s">
        <v>361</v>
      </c>
      <c r="Z12" s="220">
        <f>SUM(W117:W186)</f>
        <v>70</v>
      </c>
      <c r="AA12" s="221">
        <f t="shared" ref="AA12:AH12" si="12">SUMIF($U$117:$U$186,TRIM(AA6),$W$117:$W$186)</f>
        <v>16</v>
      </c>
      <c r="AB12" s="221">
        <f t="shared" si="12"/>
        <v>0</v>
      </c>
      <c r="AC12" s="221">
        <f t="shared" si="12"/>
        <v>0</v>
      </c>
      <c r="AD12" s="221">
        <f t="shared" si="12"/>
        <v>40</v>
      </c>
      <c r="AE12" s="221">
        <f t="shared" si="12"/>
        <v>12</v>
      </c>
      <c r="AF12" s="221">
        <f t="shared" si="12"/>
        <v>0</v>
      </c>
      <c r="AG12" s="221">
        <f t="shared" si="12"/>
        <v>2</v>
      </c>
      <c r="AH12" s="221">
        <f t="shared" si="12"/>
        <v>0</v>
      </c>
    </row>
    <row r="13" spans="2:34" hidden="1">
      <c r="B13" s="423"/>
      <c r="C13" s="423"/>
      <c r="D13" s="206">
        <v>7</v>
      </c>
      <c r="E13" s="169" t="s">
        <v>470</v>
      </c>
      <c r="F13" s="259">
        <f t="shared" si="5"/>
        <v>338.64</v>
      </c>
      <c r="G13" s="175">
        <v>23.68</v>
      </c>
      <c r="H13" s="175">
        <v>26.08</v>
      </c>
      <c r="I13" s="177">
        <f t="shared" si="6"/>
        <v>1.1013513513513513</v>
      </c>
      <c r="J13" s="175">
        <v>0</v>
      </c>
      <c r="K13" s="177">
        <f t="shared" si="7"/>
        <v>0</v>
      </c>
      <c r="L13" s="259">
        <v>169.32</v>
      </c>
      <c r="M13" s="177">
        <f t="shared" si="8"/>
        <v>1.1013513513513513</v>
      </c>
      <c r="N13" s="259">
        <v>406.37</v>
      </c>
      <c r="O13" s="175">
        <v>2</v>
      </c>
      <c r="P13" s="176">
        <f t="shared" si="0"/>
        <v>8.4459459459459457E-2</v>
      </c>
      <c r="Q13" s="175">
        <f t="shared" si="1"/>
        <v>0.39999999999999858</v>
      </c>
      <c r="R13" s="176">
        <f t="shared" si="2"/>
        <v>1.689189189189183E-2</v>
      </c>
      <c r="S13" s="259">
        <f t="shared" si="3"/>
        <v>67.727999999999753</v>
      </c>
      <c r="T13" s="175" t="s">
        <v>465</v>
      </c>
      <c r="U13" s="175" t="s">
        <v>534</v>
      </c>
      <c r="V13" s="175" t="s">
        <v>471</v>
      </c>
      <c r="W13" s="175">
        <v>1</v>
      </c>
      <c r="X13" s="175" t="s">
        <v>467</v>
      </c>
      <c r="Y13" s="172" t="s">
        <v>409</v>
      </c>
      <c r="Z13" s="221"/>
      <c r="AA13" s="222">
        <f>SUMIF($U$117:$U$186,TRIM(AA6),$F$117:$F$186)</f>
        <v>8850.58</v>
      </c>
      <c r="AB13" s="222">
        <f>SUMIF($U$117:$U$186,TRIM(AB6),$F$117:$F$186)</f>
        <v>0</v>
      </c>
      <c r="AC13" s="222">
        <f t="shared" ref="AC13:AH13" si="13">SUMIF($U$117:$U$186,TRIM(AC6),$F$117:$F$186)</f>
        <v>0</v>
      </c>
      <c r="AD13" s="222">
        <f t="shared" si="13"/>
        <v>20912.169999999998</v>
      </c>
      <c r="AE13" s="222">
        <f t="shared" si="13"/>
        <v>7481.1500000000005</v>
      </c>
      <c r="AF13" s="222">
        <f t="shared" si="13"/>
        <v>0</v>
      </c>
      <c r="AG13" s="222">
        <f t="shared" si="13"/>
        <v>684.46</v>
      </c>
      <c r="AH13" s="222">
        <f t="shared" si="13"/>
        <v>0</v>
      </c>
    </row>
    <row r="14" spans="2:34" hidden="1">
      <c r="B14" s="423"/>
      <c r="C14" s="423"/>
      <c r="D14" s="206">
        <v>8</v>
      </c>
      <c r="E14" s="169" t="s">
        <v>472</v>
      </c>
      <c r="F14" s="259">
        <f t="shared" si="5"/>
        <v>321.22000000000003</v>
      </c>
      <c r="G14" s="175">
        <v>14.01</v>
      </c>
      <c r="H14" s="175">
        <v>17.009999999999998</v>
      </c>
      <c r="I14" s="177">
        <f t="shared" si="6"/>
        <v>1.2141327623126337</v>
      </c>
      <c r="J14" s="175">
        <v>0</v>
      </c>
      <c r="K14" s="177">
        <f t="shared" si="7"/>
        <v>0</v>
      </c>
      <c r="L14" s="259">
        <v>160.61000000000001</v>
      </c>
      <c r="M14" s="177">
        <f t="shared" si="8"/>
        <v>1.2141327623126337</v>
      </c>
      <c r="N14" s="259">
        <v>481.83</v>
      </c>
      <c r="O14" s="175">
        <v>2</v>
      </c>
      <c r="P14" s="176">
        <f t="shared" si="0"/>
        <v>0.14275517487508924</v>
      </c>
      <c r="Q14" s="175">
        <f t="shared" si="1"/>
        <v>0.99999999999999822</v>
      </c>
      <c r="R14" s="176">
        <f t="shared" si="2"/>
        <v>7.1377587437544479E-2</v>
      </c>
      <c r="S14" s="259">
        <f t="shared" si="3"/>
        <v>160.60999999999973</v>
      </c>
      <c r="T14" s="175" t="s">
        <v>461</v>
      </c>
      <c r="U14" s="175" t="s">
        <v>594</v>
      </c>
      <c r="V14" s="175" t="s">
        <v>473</v>
      </c>
      <c r="W14" s="175">
        <v>1</v>
      </c>
      <c r="X14" s="175" t="s">
        <v>417</v>
      </c>
      <c r="Y14" s="172"/>
      <c r="Z14" s="221"/>
      <c r="AA14" s="220"/>
      <c r="AB14" s="220"/>
      <c r="AC14" s="221"/>
      <c r="AD14" s="221"/>
      <c r="AE14" s="221"/>
      <c r="AF14" s="221"/>
      <c r="AG14" s="221"/>
      <c r="AH14" s="221"/>
    </row>
    <row r="15" spans="2:34" hidden="1">
      <c r="B15" s="423"/>
      <c r="C15" s="423"/>
      <c r="D15" s="206">
        <v>9</v>
      </c>
      <c r="E15" s="169" t="s">
        <v>474</v>
      </c>
      <c r="F15" s="259">
        <f t="shared" si="5"/>
        <v>259.584</v>
      </c>
      <c r="G15" s="175">
        <v>2.84</v>
      </c>
      <c r="H15" s="175">
        <v>3.58</v>
      </c>
      <c r="I15" s="177">
        <f t="shared" si="6"/>
        <v>1.2605633802816902</v>
      </c>
      <c r="J15" s="175">
        <v>0</v>
      </c>
      <c r="K15" s="177">
        <f t="shared" si="7"/>
        <v>0</v>
      </c>
      <c r="L15" s="259">
        <v>405.6</v>
      </c>
      <c r="M15" s="177">
        <f t="shared" si="8"/>
        <v>1.2605633802816902</v>
      </c>
      <c r="N15" s="259">
        <v>300.14</v>
      </c>
      <c r="O15" s="175">
        <v>0.64</v>
      </c>
      <c r="P15" s="176">
        <f t="shared" si="0"/>
        <v>0.22535211267605634</v>
      </c>
      <c r="Q15" s="175">
        <f t="shared" si="1"/>
        <v>0.1000000000000002</v>
      </c>
      <c r="R15" s="176">
        <f t="shared" si="2"/>
        <v>3.5211267605633874E-2</v>
      </c>
      <c r="S15" s="259">
        <f t="shared" si="3"/>
        <v>40.56000000000008</v>
      </c>
      <c r="T15" s="175" t="s">
        <v>475</v>
      </c>
      <c r="U15" s="175" t="s">
        <v>712</v>
      </c>
      <c r="V15" s="175" t="s">
        <v>476</v>
      </c>
      <c r="W15" s="175">
        <v>1</v>
      </c>
      <c r="X15" s="175" t="s">
        <v>410</v>
      </c>
      <c r="Y15" s="172" t="s">
        <v>362</v>
      </c>
      <c r="Z15" s="220">
        <f>SUM(W187:W256)</f>
        <v>70</v>
      </c>
      <c r="AA15" s="221">
        <f t="shared" ref="AA15:AH15" si="14">SUMIF($U$187:$U$256,TRIM(AA6),$W$187:$W$256)</f>
        <v>2</v>
      </c>
      <c r="AB15" s="221">
        <f t="shared" si="14"/>
        <v>0</v>
      </c>
      <c r="AC15" s="221">
        <f t="shared" si="14"/>
        <v>0</v>
      </c>
      <c r="AD15" s="221">
        <f t="shared" si="14"/>
        <v>47</v>
      </c>
      <c r="AE15" s="221">
        <f t="shared" si="14"/>
        <v>12</v>
      </c>
      <c r="AF15" s="221">
        <f t="shared" si="14"/>
        <v>0</v>
      </c>
      <c r="AG15" s="221">
        <f t="shared" si="14"/>
        <v>9</v>
      </c>
      <c r="AH15" s="221">
        <f t="shared" si="14"/>
        <v>0</v>
      </c>
    </row>
    <row r="16" spans="2:34" hidden="1">
      <c r="B16" s="423"/>
      <c r="C16" s="423"/>
      <c r="D16" s="206">
        <v>10</v>
      </c>
      <c r="E16" s="169" t="s">
        <v>477</v>
      </c>
      <c r="F16" s="259">
        <f t="shared" si="5"/>
        <v>258.20249999999999</v>
      </c>
      <c r="G16" s="175">
        <v>5.77</v>
      </c>
      <c r="H16" s="175">
        <v>7.5</v>
      </c>
      <c r="I16" s="177">
        <f t="shared" si="6"/>
        <v>1.2998266897746968</v>
      </c>
      <c r="J16" s="175">
        <v>0</v>
      </c>
      <c r="K16" s="177">
        <f t="shared" si="7"/>
        <v>0</v>
      </c>
      <c r="L16" s="259">
        <v>149.25</v>
      </c>
      <c r="M16" s="177">
        <f t="shared" si="8"/>
        <v>1.2998266897746968</v>
      </c>
      <c r="N16" s="259">
        <v>258.2</v>
      </c>
      <c r="O16" s="175">
        <v>1.73</v>
      </c>
      <c r="P16" s="176">
        <f t="shared" si="0"/>
        <v>0.29982668977469673</v>
      </c>
      <c r="Q16" s="175">
        <f t="shared" si="1"/>
        <v>0</v>
      </c>
      <c r="R16" s="176">
        <f t="shared" si="2"/>
        <v>0</v>
      </c>
      <c r="S16" s="259">
        <f t="shared" si="3"/>
        <v>0</v>
      </c>
      <c r="T16" s="175" t="s">
        <v>465</v>
      </c>
      <c r="U16" s="175" t="s">
        <v>712</v>
      </c>
      <c r="V16" s="175" t="s">
        <v>478</v>
      </c>
      <c r="W16" s="175">
        <v>1</v>
      </c>
      <c r="X16" s="175" t="s">
        <v>421</v>
      </c>
      <c r="Y16" s="172" t="s">
        <v>409</v>
      </c>
      <c r="Z16" s="221"/>
      <c r="AA16" s="222">
        <f>SUMIF($U$187:$U$256,TRIM(AA6),$F$187:$F$256)</f>
        <v>498.42</v>
      </c>
      <c r="AB16" s="222">
        <f t="shared" ref="AB16:AH16" si="15">SUMIF($U$187:$U$256,TRIM(AB6),$F$187:$F$256)</f>
        <v>0</v>
      </c>
      <c r="AC16" s="222">
        <f t="shared" si="15"/>
        <v>0</v>
      </c>
      <c r="AD16" s="222">
        <f t="shared" si="15"/>
        <v>18241.3367</v>
      </c>
      <c r="AE16" s="222">
        <f t="shared" si="15"/>
        <v>5970.362799999999</v>
      </c>
      <c r="AF16" s="222">
        <f t="shared" si="15"/>
        <v>0</v>
      </c>
      <c r="AG16" s="222">
        <f t="shared" si="15"/>
        <v>6588.1239999999989</v>
      </c>
      <c r="AH16" s="222">
        <f t="shared" si="15"/>
        <v>0</v>
      </c>
    </row>
    <row r="17" spans="2:34" hidden="1">
      <c r="B17" s="634">
        <v>45871</v>
      </c>
      <c r="C17" s="423" t="s">
        <v>380</v>
      </c>
      <c r="D17" s="206">
        <v>1</v>
      </c>
      <c r="E17" s="169" t="s">
        <v>484</v>
      </c>
      <c r="F17" s="259">
        <f t="shared" si="5"/>
        <v>1292.0040000000001</v>
      </c>
      <c r="G17" s="175">
        <v>73.180000000000007</v>
      </c>
      <c r="H17" s="175">
        <v>73.099999999999994</v>
      </c>
      <c r="I17" s="177">
        <f t="shared" si="6"/>
        <v>0.99890680513801566</v>
      </c>
      <c r="J17" s="175">
        <v>7.62</v>
      </c>
      <c r="K17" s="177">
        <f t="shared" ref="K17:K71" si="16">J17/G17</f>
        <v>0.10412681060399015</v>
      </c>
      <c r="L17" s="259">
        <v>410.16</v>
      </c>
      <c r="M17" s="177">
        <f t="shared" ref="M17:M71" si="17">(H17+J17)/G17</f>
        <v>1.103033615742006</v>
      </c>
      <c r="N17" s="259">
        <v>3092.61</v>
      </c>
      <c r="O17" s="175">
        <v>3.15</v>
      </c>
      <c r="P17" s="176">
        <f>O17/G17</f>
        <v>4.3044547690625851E-2</v>
      </c>
      <c r="Q17" s="175">
        <f>(H17+J17)-G17-O17</f>
        <v>4.3899999999999917</v>
      </c>
      <c r="R17" s="176">
        <f>Q17/G17</f>
        <v>5.9989068051380039E-2</v>
      </c>
      <c r="S17" s="259">
        <f t="shared" si="3"/>
        <v>1800.6023999999968</v>
      </c>
      <c r="T17" s="175" t="s">
        <v>177</v>
      </c>
      <c r="U17" s="175" t="s">
        <v>712</v>
      </c>
      <c r="V17" s="175" t="s">
        <v>507</v>
      </c>
      <c r="W17" s="175">
        <v>1</v>
      </c>
      <c r="X17" s="175" t="s">
        <v>467</v>
      </c>
      <c r="Y17" s="172"/>
      <c r="Z17" s="221"/>
      <c r="AA17" s="220"/>
      <c r="AB17" s="220"/>
      <c r="AC17" s="221"/>
      <c r="AD17" s="221"/>
      <c r="AE17" s="221"/>
      <c r="AF17" s="221"/>
      <c r="AG17" s="221"/>
      <c r="AH17" s="221"/>
    </row>
    <row r="18" spans="2:34" hidden="1">
      <c r="B18" s="423"/>
      <c r="C18" s="423"/>
      <c r="D18" s="206">
        <v>2</v>
      </c>
      <c r="E18" s="169" t="s">
        <v>460</v>
      </c>
      <c r="F18" s="259">
        <f t="shared" si="5"/>
        <v>705.43350000000009</v>
      </c>
      <c r="G18" s="175">
        <v>11.24</v>
      </c>
      <c r="H18" s="175">
        <v>12.14</v>
      </c>
      <c r="I18" s="177">
        <f t="shared" si="6"/>
        <v>1.0800711743772242</v>
      </c>
      <c r="J18" s="175">
        <v>0</v>
      </c>
      <c r="K18" s="177">
        <f t="shared" si="16"/>
        <v>0</v>
      </c>
      <c r="L18" s="259">
        <v>1567.63</v>
      </c>
      <c r="M18" s="177">
        <f t="shared" si="17"/>
        <v>1.0800711743772242</v>
      </c>
      <c r="N18" s="259">
        <v>1410.87</v>
      </c>
      <c r="O18" s="175">
        <v>0.45</v>
      </c>
      <c r="P18" s="176">
        <f t="shared" ref="P18:P81" si="18">O18/G18</f>
        <v>4.0035587188612103E-2</v>
      </c>
      <c r="Q18" s="175">
        <f t="shared" ref="Q18:Q81" si="19">(H18+J18)-G18-O18</f>
        <v>0.45000000000000034</v>
      </c>
      <c r="R18" s="176">
        <f t="shared" ref="R18:R81" si="20">Q18/G18</f>
        <v>4.003558718861213E-2</v>
      </c>
      <c r="S18" s="259">
        <f t="shared" si="3"/>
        <v>705.43350000000055</v>
      </c>
      <c r="T18" s="175" t="s">
        <v>177</v>
      </c>
      <c r="U18" s="175" t="s">
        <v>712</v>
      </c>
      <c r="V18" s="175" t="s">
        <v>508</v>
      </c>
      <c r="W18" s="175">
        <v>1</v>
      </c>
      <c r="X18" s="175" t="s">
        <v>414</v>
      </c>
      <c r="Y18" s="172" t="s">
        <v>682</v>
      </c>
      <c r="Z18" s="220">
        <f>SUM(W257:W326)</f>
        <v>70</v>
      </c>
      <c r="AA18" s="221">
        <f t="shared" ref="AA18:AH18" si="21">SUMIF($U$257:$U$326,TRIM(AA6),$W$257:$W$326)</f>
        <v>0</v>
      </c>
      <c r="AB18" s="221">
        <f t="shared" si="21"/>
        <v>0</v>
      </c>
      <c r="AC18" s="221">
        <f t="shared" si="21"/>
        <v>0</v>
      </c>
      <c r="AD18" s="221">
        <f t="shared" si="21"/>
        <v>35</v>
      </c>
      <c r="AE18" s="221">
        <f t="shared" si="21"/>
        <v>24</v>
      </c>
      <c r="AF18" s="221">
        <f t="shared" si="21"/>
        <v>0</v>
      </c>
      <c r="AG18" s="221">
        <f t="shared" si="21"/>
        <v>11</v>
      </c>
      <c r="AH18" s="221">
        <f t="shared" si="21"/>
        <v>0</v>
      </c>
    </row>
    <row r="19" spans="2:34" hidden="1">
      <c r="B19" s="423"/>
      <c r="C19" s="423"/>
      <c r="D19" s="206">
        <v>3</v>
      </c>
      <c r="E19" s="169" t="s">
        <v>479</v>
      </c>
      <c r="F19" s="259">
        <f t="shared" si="5"/>
        <v>693.88800000000003</v>
      </c>
      <c r="G19" s="175">
        <v>272.60000000000002</v>
      </c>
      <c r="H19" s="175">
        <v>278.39999999999998</v>
      </c>
      <c r="I19" s="177">
        <f t="shared" si="6"/>
        <v>1.0212765957446808</v>
      </c>
      <c r="J19" s="175">
        <v>20</v>
      </c>
      <c r="K19" s="177">
        <f t="shared" si="16"/>
        <v>7.3367571533382234E-2</v>
      </c>
      <c r="L19" s="259">
        <v>111.2</v>
      </c>
      <c r="M19" s="177">
        <f t="shared" si="17"/>
        <v>1.0946441672780629</v>
      </c>
      <c r="N19" s="259">
        <v>2868.96</v>
      </c>
      <c r="O19" s="175">
        <v>6.24</v>
      </c>
      <c r="P19" s="176">
        <f t="shared" si="18"/>
        <v>2.2890682318415258E-2</v>
      </c>
      <c r="Q19" s="175">
        <f t="shared" si="19"/>
        <v>19.559999999999953</v>
      </c>
      <c r="R19" s="176">
        <f t="shared" si="20"/>
        <v>7.1753484959647659E-2</v>
      </c>
      <c r="S19" s="259">
        <f t="shared" si="3"/>
        <v>2175.0719999999947</v>
      </c>
      <c r="T19" s="175" t="s">
        <v>461</v>
      </c>
      <c r="U19" s="175" t="s">
        <v>532</v>
      </c>
      <c r="V19" s="175" t="s">
        <v>509</v>
      </c>
      <c r="W19" s="175">
        <v>1</v>
      </c>
      <c r="X19" s="175" t="s">
        <v>427</v>
      </c>
      <c r="Y19" s="172" t="s">
        <v>409</v>
      </c>
      <c r="Z19" s="221"/>
      <c r="AA19" s="222">
        <f t="shared" ref="AA19:AH19" si="22">SUMIF($U$257:$U$316,TRIM(AA6),$F$257:$F$316)</f>
        <v>0</v>
      </c>
      <c r="AB19" s="222">
        <f t="shared" si="22"/>
        <v>0</v>
      </c>
      <c r="AC19" s="222">
        <f t="shared" si="22"/>
        <v>0</v>
      </c>
      <c r="AD19" s="222">
        <f t="shared" si="22"/>
        <v>10758.610000000004</v>
      </c>
      <c r="AE19" s="222">
        <f t="shared" si="22"/>
        <v>6885.0999999999995</v>
      </c>
      <c r="AF19" s="222">
        <f t="shared" si="22"/>
        <v>0</v>
      </c>
      <c r="AG19" s="222">
        <f t="shared" si="22"/>
        <v>6233.24</v>
      </c>
      <c r="AH19" s="222">
        <f t="shared" si="22"/>
        <v>0</v>
      </c>
    </row>
    <row r="20" spans="2:34" hidden="1">
      <c r="B20" s="423"/>
      <c r="C20" s="423"/>
      <c r="D20" s="206">
        <v>4</v>
      </c>
      <c r="E20" s="169" t="s">
        <v>491</v>
      </c>
      <c r="F20" s="259">
        <f t="shared" si="5"/>
        <v>635.70959999999991</v>
      </c>
      <c r="G20" s="175">
        <v>50.85</v>
      </c>
      <c r="H20" s="175">
        <v>51.54</v>
      </c>
      <c r="I20" s="177">
        <f t="shared" si="6"/>
        <v>1.0135693215339232</v>
      </c>
      <c r="J20" s="175">
        <v>3.95</v>
      </c>
      <c r="K20" s="177">
        <f t="shared" si="16"/>
        <v>7.7679449360865294E-2</v>
      </c>
      <c r="L20" s="259">
        <v>278.82</v>
      </c>
      <c r="M20" s="177">
        <f t="shared" si="17"/>
        <v>1.0912487708947887</v>
      </c>
      <c r="N20" s="259">
        <v>1293.72</v>
      </c>
      <c r="O20" s="175">
        <v>2.2799999999999998</v>
      </c>
      <c r="P20" s="176">
        <f t="shared" si="18"/>
        <v>4.4837758112094388E-2</v>
      </c>
      <c r="Q20" s="175">
        <f t="shared" si="19"/>
        <v>2.3600000000000008</v>
      </c>
      <c r="R20" s="176">
        <f t="shared" si="20"/>
        <v>4.641101278269421E-2</v>
      </c>
      <c r="S20" s="259">
        <f t="shared" si="3"/>
        <v>658.01520000000016</v>
      </c>
      <c r="T20" s="175" t="s">
        <v>465</v>
      </c>
      <c r="U20" s="175" t="s">
        <v>219</v>
      </c>
      <c r="V20" s="175" t="s">
        <v>510</v>
      </c>
      <c r="W20" s="175">
        <v>1</v>
      </c>
      <c r="X20" s="175" t="s">
        <v>467</v>
      </c>
      <c r="Y20" s="172"/>
      <c r="Z20" s="221"/>
      <c r="AA20" s="220"/>
      <c r="AB20" s="220"/>
      <c r="AC20" s="221"/>
      <c r="AD20" s="221"/>
      <c r="AE20" s="221"/>
      <c r="AF20" s="221"/>
      <c r="AG20" s="221"/>
      <c r="AH20" s="221"/>
    </row>
    <row r="21" spans="2:34" hidden="1">
      <c r="B21" s="423"/>
      <c r="C21" s="423"/>
      <c r="D21" s="206">
        <v>5</v>
      </c>
      <c r="E21" s="169" t="s">
        <v>470</v>
      </c>
      <c r="F21" s="259">
        <f t="shared" si="5"/>
        <v>507.96</v>
      </c>
      <c r="G21" s="175">
        <v>26.5</v>
      </c>
      <c r="H21" s="175">
        <v>33.68</v>
      </c>
      <c r="I21" s="177">
        <f t="shared" si="6"/>
        <v>1.2709433962264152</v>
      </c>
      <c r="J21" s="175">
        <v>0</v>
      </c>
      <c r="K21" s="177">
        <f t="shared" si="16"/>
        <v>0</v>
      </c>
      <c r="L21" s="259">
        <v>169.32</v>
      </c>
      <c r="M21" s="177">
        <f t="shared" si="17"/>
        <v>1.2709433962264152</v>
      </c>
      <c r="N21" s="259">
        <v>1215.72</v>
      </c>
      <c r="O21" s="175">
        <v>3</v>
      </c>
      <c r="P21" s="176">
        <f t="shared" si="18"/>
        <v>0.11320754716981132</v>
      </c>
      <c r="Q21" s="175">
        <f t="shared" si="19"/>
        <v>4.18</v>
      </c>
      <c r="R21" s="176">
        <f t="shared" si="20"/>
        <v>0.15773584905660376</v>
      </c>
      <c r="S21" s="259">
        <f t="shared" si="3"/>
        <v>707.75759999999991</v>
      </c>
      <c r="T21" s="175" t="s">
        <v>461</v>
      </c>
      <c r="U21" s="175" t="s">
        <v>534</v>
      </c>
      <c r="V21" s="175" t="s">
        <v>511</v>
      </c>
      <c r="W21" s="175">
        <v>1</v>
      </c>
      <c r="X21" s="175" t="s">
        <v>467</v>
      </c>
      <c r="Y21" s="172"/>
      <c r="Z21" s="173"/>
      <c r="AA21" s="173"/>
      <c r="AB21" s="173"/>
      <c r="AC21" s="173"/>
      <c r="AD21" s="173"/>
      <c r="AE21" s="173"/>
      <c r="AF21" s="173"/>
      <c r="AG21" s="173"/>
      <c r="AH21" s="173"/>
    </row>
    <row r="22" spans="2:34" hidden="1">
      <c r="B22" s="423"/>
      <c r="C22" s="423"/>
      <c r="D22" s="206">
        <v>6</v>
      </c>
      <c r="E22" s="169" t="s">
        <v>503</v>
      </c>
      <c r="F22" s="259">
        <f t="shared" si="5"/>
        <v>409.71160000000003</v>
      </c>
      <c r="G22" s="175">
        <v>29.66</v>
      </c>
      <c r="H22" s="175">
        <v>28.54</v>
      </c>
      <c r="I22" s="177">
        <f t="shared" si="6"/>
        <v>0.9622387053270397</v>
      </c>
      <c r="J22" s="175">
        <v>9.5</v>
      </c>
      <c r="K22" s="177">
        <f t="shared" si="16"/>
        <v>0.32029669588671611</v>
      </c>
      <c r="L22" s="259">
        <v>113.18</v>
      </c>
      <c r="M22" s="177">
        <f t="shared" si="17"/>
        <v>1.2825354012137558</v>
      </c>
      <c r="N22" s="259">
        <v>948.45</v>
      </c>
      <c r="O22" s="175">
        <v>3.62</v>
      </c>
      <c r="P22" s="176">
        <f t="shared" si="18"/>
        <v>0.12204989885367498</v>
      </c>
      <c r="Q22" s="175">
        <f t="shared" si="19"/>
        <v>4.7599999999999989</v>
      </c>
      <c r="R22" s="176">
        <f t="shared" si="20"/>
        <v>0.16048550236008088</v>
      </c>
      <c r="S22" s="259">
        <f t="shared" si="3"/>
        <v>538.7367999999999</v>
      </c>
      <c r="T22" s="175" t="s">
        <v>177</v>
      </c>
      <c r="U22" s="175" t="s">
        <v>712</v>
      </c>
      <c r="V22" s="175" t="s">
        <v>507</v>
      </c>
      <c r="W22" s="175">
        <v>1</v>
      </c>
      <c r="X22" s="175" t="s">
        <v>459</v>
      </c>
      <c r="Y22" s="167" t="s">
        <v>674</v>
      </c>
      <c r="Z22" s="221">
        <f>SUM(W7:W9990)</f>
        <v>1580</v>
      </c>
      <c r="AA22" s="220">
        <f t="shared" ref="AA22:AH22" si="23">SUMIF($U$7:$U$9990,TRIM(AA6),$W$7:$W$9990)</f>
        <v>42</v>
      </c>
      <c r="AB22" s="220">
        <f t="shared" si="23"/>
        <v>0</v>
      </c>
      <c r="AC22" s="221">
        <f t="shared" si="23"/>
        <v>1</v>
      </c>
      <c r="AD22" s="221">
        <f t="shared" si="23"/>
        <v>654</v>
      </c>
      <c r="AE22" s="221">
        <f t="shared" si="23"/>
        <v>383</v>
      </c>
      <c r="AF22" s="221">
        <f t="shared" si="23"/>
        <v>55</v>
      </c>
      <c r="AG22" s="221">
        <f t="shared" si="23"/>
        <v>235</v>
      </c>
      <c r="AH22" s="221">
        <f t="shared" si="23"/>
        <v>0</v>
      </c>
    </row>
    <row r="23" spans="2:34" hidden="1">
      <c r="B23" s="423"/>
      <c r="C23" s="423"/>
      <c r="D23" s="206">
        <v>7</v>
      </c>
      <c r="E23" s="169" t="s">
        <v>504</v>
      </c>
      <c r="F23" s="259">
        <f t="shared" si="5"/>
        <v>327.77500000000003</v>
      </c>
      <c r="G23" s="175">
        <v>21.3</v>
      </c>
      <c r="H23" s="175">
        <v>26.4</v>
      </c>
      <c r="I23" s="177">
        <f t="shared" si="6"/>
        <v>1.2394366197183098</v>
      </c>
      <c r="J23" s="175">
        <v>0</v>
      </c>
      <c r="K23" s="177">
        <f t="shared" si="16"/>
        <v>0</v>
      </c>
      <c r="L23" s="259">
        <v>131.11000000000001</v>
      </c>
      <c r="M23" s="177">
        <f t="shared" si="17"/>
        <v>1.2394366197183098</v>
      </c>
      <c r="N23" s="259">
        <v>668.66</v>
      </c>
      <c r="O23" s="175">
        <v>2.5</v>
      </c>
      <c r="P23" s="176">
        <f t="shared" si="18"/>
        <v>0.11737089201877934</v>
      </c>
      <c r="Q23" s="175">
        <f t="shared" si="19"/>
        <v>2.5999999999999979</v>
      </c>
      <c r="R23" s="176">
        <f t="shared" si="20"/>
        <v>0.12206572769953042</v>
      </c>
      <c r="S23" s="259">
        <f t="shared" si="3"/>
        <v>340.88599999999974</v>
      </c>
      <c r="T23" s="175" t="s">
        <v>461</v>
      </c>
      <c r="U23" s="175" t="s">
        <v>534</v>
      </c>
      <c r="V23" s="175" t="s">
        <v>511</v>
      </c>
      <c r="W23" s="175">
        <v>1</v>
      </c>
      <c r="X23" s="175" t="s">
        <v>421</v>
      </c>
      <c r="Y23" s="172" t="s">
        <v>409</v>
      </c>
      <c r="Z23" s="221"/>
      <c r="AA23" s="222">
        <f t="shared" ref="AA23:AH23" si="24">SUMIF($U$7:$U$9990,TRIM(AA6),$F$7:$F$9990)</f>
        <v>23166.570500000002</v>
      </c>
      <c r="AB23" s="222">
        <f t="shared" si="24"/>
        <v>0</v>
      </c>
      <c r="AC23" s="222">
        <f t="shared" si="24"/>
        <v>321.22000000000003</v>
      </c>
      <c r="AD23" s="222">
        <f t="shared" si="24"/>
        <v>277338.93740000005</v>
      </c>
      <c r="AE23" s="222">
        <f t="shared" si="24"/>
        <v>225909.00479999991</v>
      </c>
      <c r="AF23" s="222">
        <f t="shared" si="24"/>
        <v>33897.980000000003</v>
      </c>
      <c r="AG23" s="222">
        <f t="shared" si="24"/>
        <v>212279.03820000007</v>
      </c>
      <c r="AH23" s="222">
        <f t="shared" si="24"/>
        <v>0</v>
      </c>
    </row>
    <row r="24" spans="2:34" hidden="1">
      <c r="B24" s="423"/>
      <c r="C24" s="423"/>
      <c r="D24" s="206">
        <v>8</v>
      </c>
      <c r="E24" s="169" t="s">
        <v>505</v>
      </c>
      <c r="F24" s="259">
        <f t="shared" si="5"/>
        <v>298.89169999999996</v>
      </c>
      <c r="G24" s="175">
        <v>74.92</v>
      </c>
      <c r="H24" s="175">
        <v>77.25</v>
      </c>
      <c r="I24" s="177">
        <f t="shared" si="6"/>
        <v>1.0310998398291511</v>
      </c>
      <c r="J24" s="175">
        <v>4</v>
      </c>
      <c r="K24" s="177">
        <f t="shared" si="16"/>
        <v>5.3390282968499729E-2</v>
      </c>
      <c r="L24" s="259">
        <v>215.03</v>
      </c>
      <c r="M24" s="177">
        <f t="shared" si="17"/>
        <v>1.0844901227976509</v>
      </c>
      <c r="N24" s="259">
        <v>1361.14</v>
      </c>
      <c r="O24" s="175">
        <v>1.39</v>
      </c>
      <c r="P24" s="176">
        <f t="shared" si="18"/>
        <v>1.8553123331553654E-2</v>
      </c>
      <c r="Q24" s="175">
        <f t="shared" si="19"/>
        <v>4.9399999999999986</v>
      </c>
      <c r="R24" s="176">
        <f t="shared" si="20"/>
        <v>6.5936999466097157E-2</v>
      </c>
      <c r="S24" s="259">
        <f t="shared" si="3"/>
        <v>1062.2481999999998</v>
      </c>
      <c r="T24" s="175" t="s">
        <v>465</v>
      </c>
      <c r="U24" s="175" t="s">
        <v>712</v>
      </c>
      <c r="V24" s="175" t="s">
        <v>512</v>
      </c>
      <c r="W24" s="175">
        <v>1</v>
      </c>
      <c r="X24" s="175" t="s">
        <v>414</v>
      </c>
    </row>
    <row r="25" spans="2:34" hidden="1">
      <c r="B25" s="423"/>
      <c r="C25" s="423"/>
      <c r="D25" s="206">
        <v>9</v>
      </c>
      <c r="E25" s="169" t="s">
        <v>462</v>
      </c>
      <c r="F25" s="259">
        <f t="shared" si="5"/>
        <v>296.25400000000002</v>
      </c>
      <c r="G25" s="175">
        <v>12.97</v>
      </c>
      <c r="H25" s="175">
        <v>12.15</v>
      </c>
      <c r="I25" s="177">
        <f t="shared" si="6"/>
        <v>0.93677717810331529</v>
      </c>
      <c r="J25" s="175">
        <v>1.53</v>
      </c>
      <c r="K25" s="177">
        <f t="shared" si="16"/>
        <v>0.117964533538936</v>
      </c>
      <c r="L25" s="259">
        <v>846.44</v>
      </c>
      <c r="M25" s="177">
        <f t="shared" si="17"/>
        <v>1.0547417116422513</v>
      </c>
      <c r="N25" s="259">
        <v>600.97</v>
      </c>
      <c r="O25" s="175">
        <v>0.35</v>
      </c>
      <c r="P25" s="176">
        <f t="shared" si="18"/>
        <v>2.6985350809560521E-2</v>
      </c>
      <c r="Q25" s="175">
        <f t="shared" si="19"/>
        <v>0.3599999999999991</v>
      </c>
      <c r="R25" s="176">
        <f t="shared" si="20"/>
        <v>2.7756360832690754E-2</v>
      </c>
      <c r="S25" s="259">
        <f t="shared" si="3"/>
        <v>304.71839999999924</v>
      </c>
      <c r="T25" s="175" t="s">
        <v>461</v>
      </c>
      <c r="U25" s="175" t="s">
        <v>532</v>
      </c>
      <c r="V25" s="175" t="s">
        <v>509</v>
      </c>
      <c r="W25" s="175">
        <v>1</v>
      </c>
      <c r="X25" s="175" t="s">
        <v>423</v>
      </c>
    </row>
    <row r="26" spans="2:34" hidden="1">
      <c r="B26" s="423"/>
      <c r="C26" s="423"/>
      <c r="D26" s="206">
        <v>10</v>
      </c>
      <c r="E26" s="169" t="s">
        <v>506</v>
      </c>
      <c r="F26" s="259">
        <f t="shared" si="5"/>
        <v>257.56290000000001</v>
      </c>
      <c r="G26" s="175">
        <v>9.5299999999999994</v>
      </c>
      <c r="H26" s="175">
        <v>10.8</v>
      </c>
      <c r="I26" s="177">
        <f t="shared" si="6"/>
        <v>1.1332633788037776</v>
      </c>
      <c r="J26" s="175">
        <v>0</v>
      </c>
      <c r="K26" s="177">
        <f t="shared" si="16"/>
        <v>0</v>
      </c>
      <c r="L26" s="259">
        <v>408.83</v>
      </c>
      <c r="M26" s="177">
        <f t="shared" si="17"/>
        <v>1.1332633788037776</v>
      </c>
      <c r="N26" s="259">
        <v>519.21</v>
      </c>
      <c r="O26" s="175">
        <v>0.63</v>
      </c>
      <c r="P26" s="176">
        <f t="shared" si="18"/>
        <v>6.6107030430220357E-2</v>
      </c>
      <c r="Q26" s="175">
        <f t="shared" si="19"/>
        <v>0.64000000000000135</v>
      </c>
      <c r="R26" s="176">
        <f t="shared" si="20"/>
        <v>6.7156348373557329E-2</v>
      </c>
      <c r="S26" s="259">
        <f t="shared" si="3"/>
        <v>261.65120000000053</v>
      </c>
      <c r="T26" s="175" t="s">
        <v>177</v>
      </c>
      <c r="U26" s="175" t="s">
        <v>712</v>
      </c>
      <c r="V26" s="175" t="s">
        <v>508</v>
      </c>
      <c r="W26" s="175">
        <v>1</v>
      </c>
      <c r="X26" s="175" t="s">
        <v>425</v>
      </c>
    </row>
    <row r="27" spans="2:34" hidden="1">
      <c r="B27" s="634">
        <v>45872</v>
      </c>
      <c r="C27" s="423" t="s">
        <v>382</v>
      </c>
      <c r="D27" s="206">
        <v>1</v>
      </c>
      <c r="E27" s="169" t="s">
        <v>521</v>
      </c>
      <c r="F27" s="259">
        <f t="shared" si="5"/>
        <v>1035.105</v>
      </c>
      <c r="G27" s="169">
        <v>47.88</v>
      </c>
      <c r="H27" s="169">
        <v>55.75</v>
      </c>
      <c r="I27" s="177">
        <f t="shared" si="6"/>
        <v>1.1643692564745196</v>
      </c>
      <c r="J27" s="169">
        <v>0</v>
      </c>
      <c r="K27" s="177">
        <f t="shared" si="16"/>
        <v>0</v>
      </c>
      <c r="L27" s="260">
        <v>342.75</v>
      </c>
      <c r="M27" s="177">
        <f t="shared" si="17"/>
        <v>1.1643692564745196</v>
      </c>
      <c r="N27" s="260">
        <v>2697.44</v>
      </c>
      <c r="O27" s="169">
        <v>3.02</v>
      </c>
      <c r="P27" s="176">
        <f t="shared" si="18"/>
        <v>6.3074352548036755E-2</v>
      </c>
      <c r="Q27" s="170">
        <f t="shared" ref="Q27:Q36" si="25">O27*L27</f>
        <v>1035.105</v>
      </c>
      <c r="R27" s="169">
        <f t="shared" ref="R27:R36" si="26">(H27+J27)-G27-O27</f>
        <v>4.8499999999999979</v>
      </c>
      <c r="S27" s="259">
        <f t="shared" si="3"/>
        <v>354782.23875000002</v>
      </c>
      <c r="T27" s="169" t="s">
        <v>177</v>
      </c>
      <c r="U27" s="175" t="s">
        <v>712</v>
      </c>
      <c r="V27" s="169" t="s">
        <v>507</v>
      </c>
      <c r="W27" s="175">
        <v>1</v>
      </c>
      <c r="X27" s="169" t="s">
        <v>423</v>
      </c>
    </row>
    <row r="28" spans="2:34" hidden="1">
      <c r="B28" s="423"/>
      <c r="C28" s="423"/>
      <c r="D28" s="206">
        <v>2</v>
      </c>
      <c r="E28" s="169" t="s">
        <v>522</v>
      </c>
      <c r="F28" s="259">
        <f t="shared" si="5"/>
        <v>940.4849999999999</v>
      </c>
      <c r="G28" s="169">
        <v>37.42</v>
      </c>
      <c r="H28" s="169">
        <v>45.39</v>
      </c>
      <c r="I28" s="177">
        <f t="shared" si="6"/>
        <v>1.212987707108498</v>
      </c>
      <c r="J28" s="169">
        <v>0</v>
      </c>
      <c r="K28" s="177">
        <f t="shared" si="16"/>
        <v>0</v>
      </c>
      <c r="L28" s="260">
        <v>268.70999999999998</v>
      </c>
      <c r="M28" s="177">
        <f t="shared" si="17"/>
        <v>1.212987707108498</v>
      </c>
      <c r="N28" s="260">
        <v>2141.62</v>
      </c>
      <c r="O28" s="169">
        <v>3.5</v>
      </c>
      <c r="P28" s="176">
        <f t="shared" si="18"/>
        <v>9.3532870122928907E-2</v>
      </c>
      <c r="Q28" s="170">
        <f t="shared" si="25"/>
        <v>940.4849999999999</v>
      </c>
      <c r="R28" s="169">
        <f t="shared" si="26"/>
        <v>4.4699999999999989</v>
      </c>
      <c r="S28" s="259">
        <f t="shared" si="3"/>
        <v>252717.72434999995</v>
      </c>
      <c r="T28" s="169" t="s">
        <v>461</v>
      </c>
      <c r="U28" s="175" t="s">
        <v>532</v>
      </c>
      <c r="V28" s="169" t="s">
        <v>509</v>
      </c>
      <c r="W28" s="175">
        <v>1</v>
      </c>
      <c r="X28" s="169" t="s">
        <v>432</v>
      </c>
    </row>
    <row r="29" spans="2:34" hidden="1">
      <c r="B29" s="423"/>
      <c r="C29" s="423"/>
      <c r="D29" s="206">
        <v>3</v>
      </c>
      <c r="E29" s="169" t="s">
        <v>488</v>
      </c>
      <c r="F29" s="259">
        <f t="shared" si="5"/>
        <v>937.6640000000001</v>
      </c>
      <c r="G29" s="169">
        <v>150.08000000000001</v>
      </c>
      <c r="H29" s="169">
        <v>171.06</v>
      </c>
      <c r="I29" s="177">
        <f t="shared" si="6"/>
        <v>1.1397921108742004</v>
      </c>
      <c r="J29" s="169">
        <v>0</v>
      </c>
      <c r="K29" s="177">
        <f t="shared" si="16"/>
        <v>0</v>
      </c>
      <c r="L29" s="260">
        <v>127.4</v>
      </c>
      <c r="M29" s="177">
        <f t="shared" si="17"/>
        <v>1.1397921108742004</v>
      </c>
      <c r="N29" s="260">
        <v>2672.85</v>
      </c>
      <c r="O29" s="169">
        <v>7.36</v>
      </c>
      <c r="P29" s="176">
        <f t="shared" si="18"/>
        <v>4.9040511727078892E-2</v>
      </c>
      <c r="Q29" s="170">
        <f t="shared" si="25"/>
        <v>937.6640000000001</v>
      </c>
      <c r="R29" s="169">
        <f t="shared" si="26"/>
        <v>13.61999999999999</v>
      </c>
      <c r="S29" s="259">
        <f t="shared" si="3"/>
        <v>119458.39360000002</v>
      </c>
      <c r="T29" s="169" t="s">
        <v>461</v>
      </c>
      <c r="U29" s="175" t="s">
        <v>532</v>
      </c>
      <c r="V29" s="169" t="s">
        <v>509</v>
      </c>
      <c r="W29" s="175">
        <v>1</v>
      </c>
      <c r="X29" s="169" t="s">
        <v>467</v>
      </c>
    </row>
    <row r="30" spans="2:34" hidden="1">
      <c r="B30" s="423"/>
      <c r="C30" s="423"/>
      <c r="D30" s="206">
        <v>4</v>
      </c>
      <c r="E30" s="169" t="s">
        <v>479</v>
      </c>
      <c r="F30" s="259">
        <f t="shared" si="5"/>
        <v>896.27200000000005</v>
      </c>
      <c r="G30" s="169">
        <v>344.1</v>
      </c>
      <c r="H30" s="169">
        <v>357.56</v>
      </c>
      <c r="I30" s="177">
        <f t="shared" si="6"/>
        <v>1.0391165358907293</v>
      </c>
      <c r="J30" s="169">
        <v>20</v>
      </c>
      <c r="K30" s="177">
        <f t="shared" si="16"/>
        <v>5.8122638767800057E-2</v>
      </c>
      <c r="L30" s="260">
        <v>111.2</v>
      </c>
      <c r="M30" s="177">
        <f t="shared" si="17"/>
        <v>1.0972391746585295</v>
      </c>
      <c r="N30" s="260">
        <v>3720.75</v>
      </c>
      <c r="O30" s="169">
        <v>8.06</v>
      </c>
      <c r="P30" s="176">
        <f t="shared" si="18"/>
        <v>2.3423423423423424E-2</v>
      </c>
      <c r="Q30" s="170">
        <f t="shared" si="25"/>
        <v>896.27200000000005</v>
      </c>
      <c r="R30" s="169">
        <f t="shared" si="26"/>
        <v>25.399999999999977</v>
      </c>
      <c r="S30" s="259">
        <f t="shared" si="3"/>
        <v>99665.446400000001</v>
      </c>
      <c r="T30" s="169" t="s">
        <v>461</v>
      </c>
      <c r="U30" s="175" t="s">
        <v>532</v>
      </c>
      <c r="V30" s="169" t="s">
        <v>509</v>
      </c>
      <c r="W30" s="175">
        <v>1</v>
      </c>
      <c r="X30" s="169" t="s">
        <v>427</v>
      </c>
    </row>
    <row r="31" spans="2:34" hidden="1">
      <c r="B31" s="423"/>
      <c r="C31" s="423"/>
      <c r="D31" s="206">
        <v>5</v>
      </c>
      <c r="E31" s="169" t="s">
        <v>523</v>
      </c>
      <c r="F31" s="259">
        <f t="shared" si="5"/>
        <v>881.20350000000008</v>
      </c>
      <c r="G31" s="169">
        <v>100.17</v>
      </c>
      <c r="H31" s="169">
        <v>119.47</v>
      </c>
      <c r="I31" s="177">
        <f t="shared" si="6"/>
        <v>1.1926724568234002</v>
      </c>
      <c r="J31" s="169">
        <v>0</v>
      </c>
      <c r="K31" s="177">
        <f t="shared" si="16"/>
        <v>0</v>
      </c>
      <c r="L31" s="260">
        <v>115.19</v>
      </c>
      <c r="M31" s="177">
        <f t="shared" si="17"/>
        <v>1.1926724568234002</v>
      </c>
      <c r="N31" s="260">
        <v>2223.17</v>
      </c>
      <c r="O31" s="169">
        <v>7.65</v>
      </c>
      <c r="P31" s="176">
        <f t="shared" si="18"/>
        <v>7.637017070979335E-2</v>
      </c>
      <c r="Q31" s="170">
        <f t="shared" si="25"/>
        <v>881.20350000000008</v>
      </c>
      <c r="R31" s="169">
        <f t="shared" si="26"/>
        <v>11.649999999999997</v>
      </c>
      <c r="S31" s="259">
        <f t="shared" si="3"/>
        <v>101505.83116500001</v>
      </c>
      <c r="T31" s="169" t="s">
        <v>461</v>
      </c>
      <c r="U31" s="175" t="s">
        <v>532</v>
      </c>
      <c r="V31" s="169" t="s">
        <v>509</v>
      </c>
      <c r="W31" s="175">
        <v>1</v>
      </c>
      <c r="X31" s="169" t="s">
        <v>436</v>
      </c>
    </row>
    <row r="32" spans="2:34" hidden="1">
      <c r="B32" s="423"/>
      <c r="C32" s="423"/>
      <c r="D32" s="206">
        <v>6</v>
      </c>
      <c r="E32" s="169" t="s">
        <v>515</v>
      </c>
      <c r="F32" s="259">
        <f t="shared" si="5"/>
        <v>736.55</v>
      </c>
      <c r="G32" s="169">
        <v>35.58</v>
      </c>
      <c r="H32" s="169">
        <v>41.27</v>
      </c>
      <c r="I32" s="177">
        <f t="shared" si="6"/>
        <v>1.1599213041034291</v>
      </c>
      <c r="J32" s="169">
        <v>0</v>
      </c>
      <c r="K32" s="177">
        <f t="shared" si="16"/>
        <v>0</v>
      </c>
      <c r="L32" s="260">
        <v>294.62</v>
      </c>
      <c r="M32" s="177">
        <f t="shared" si="17"/>
        <v>1.1599213041034291</v>
      </c>
      <c r="N32" s="260">
        <v>1676.39</v>
      </c>
      <c r="O32" s="169">
        <v>2.5</v>
      </c>
      <c r="P32" s="176">
        <f t="shared" si="18"/>
        <v>7.0264193367060149E-2</v>
      </c>
      <c r="Q32" s="170">
        <f t="shared" si="25"/>
        <v>736.55</v>
      </c>
      <c r="R32" s="169">
        <f t="shared" si="26"/>
        <v>3.1900000000000048</v>
      </c>
      <c r="S32" s="259">
        <f t="shared" si="3"/>
        <v>217002.361</v>
      </c>
      <c r="T32" s="169" t="s">
        <v>465</v>
      </c>
      <c r="U32" s="175" t="s">
        <v>219</v>
      </c>
      <c r="V32" s="169" t="s">
        <v>525</v>
      </c>
      <c r="W32" s="175">
        <v>1</v>
      </c>
      <c r="X32" s="169" t="s">
        <v>467</v>
      </c>
    </row>
    <row r="33" spans="2:24" hidden="1">
      <c r="B33" s="423"/>
      <c r="C33" s="423"/>
      <c r="D33" s="206">
        <v>7</v>
      </c>
      <c r="E33" s="169" t="s">
        <v>463</v>
      </c>
      <c r="F33" s="259">
        <f t="shared" si="5"/>
        <v>488.49599999999998</v>
      </c>
      <c r="G33" s="169">
        <v>44.73</v>
      </c>
      <c r="H33" s="169">
        <v>46.1</v>
      </c>
      <c r="I33" s="177">
        <f t="shared" si="6"/>
        <v>1.0306282137268055</v>
      </c>
      <c r="J33" s="169">
        <v>0</v>
      </c>
      <c r="K33" s="177">
        <f t="shared" si="16"/>
        <v>0</v>
      </c>
      <c r="L33" s="260">
        <v>814.16</v>
      </c>
      <c r="M33" s="177">
        <f t="shared" si="17"/>
        <v>1.0306282137268055</v>
      </c>
      <c r="N33" s="260">
        <v>1115.4000000000001</v>
      </c>
      <c r="O33" s="169">
        <v>0.6</v>
      </c>
      <c r="P33" s="176">
        <f t="shared" si="18"/>
        <v>1.341381623071764E-2</v>
      </c>
      <c r="Q33" s="170">
        <f t="shared" si="25"/>
        <v>488.49599999999998</v>
      </c>
      <c r="R33" s="169">
        <f t="shared" si="26"/>
        <v>0.77000000000000457</v>
      </c>
      <c r="S33" s="259">
        <f t="shared" si="3"/>
        <v>397713.90336</v>
      </c>
      <c r="T33" s="169" t="s">
        <v>177</v>
      </c>
      <c r="U33" s="175" t="s">
        <v>712</v>
      </c>
      <c r="V33" s="169" t="s">
        <v>508</v>
      </c>
      <c r="W33" s="175">
        <v>1</v>
      </c>
      <c r="X33" s="169" t="s">
        <v>412</v>
      </c>
    </row>
    <row r="34" spans="2:24" hidden="1">
      <c r="B34" s="423"/>
      <c r="C34" s="423"/>
      <c r="D34" s="206">
        <v>8</v>
      </c>
      <c r="E34" s="169" t="s">
        <v>469</v>
      </c>
      <c r="F34" s="259">
        <f t="shared" si="5"/>
        <v>449.78219999999993</v>
      </c>
      <c r="G34" s="169">
        <v>50.46</v>
      </c>
      <c r="H34" s="169">
        <v>58.14</v>
      </c>
      <c r="I34" s="177">
        <f t="shared" si="6"/>
        <v>1.1521997621878717</v>
      </c>
      <c r="J34" s="169">
        <v>0</v>
      </c>
      <c r="K34" s="177">
        <f t="shared" si="16"/>
        <v>0</v>
      </c>
      <c r="L34" s="260">
        <v>118.99</v>
      </c>
      <c r="M34" s="177">
        <f t="shared" si="17"/>
        <v>1.1521997621878717</v>
      </c>
      <c r="N34" s="260">
        <v>913.84</v>
      </c>
      <c r="O34" s="169">
        <v>3.78</v>
      </c>
      <c r="P34" s="176">
        <f t="shared" si="18"/>
        <v>7.4910820451843038E-2</v>
      </c>
      <c r="Q34" s="170">
        <f t="shared" si="25"/>
        <v>449.78219999999993</v>
      </c>
      <c r="R34" s="169">
        <f t="shared" si="26"/>
        <v>3.9</v>
      </c>
      <c r="S34" s="259">
        <f t="shared" si="3"/>
        <v>53519.583977999988</v>
      </c>
      <c r="T34" s="169" t="s">
        <v>177</v>
      </c>
      <c r="U34" s="175" t="s">
        <v>712</v>
      </c>
      <c r="V34" s="169" t="s">
        <v>507</v>
      </c>
      <c r="W34" s="175">
        <v>1</v>
      </c>
      <c r="X34" s="169" t="s">
        <v>458</v>
      </c>
    </row>
    <row r="35" spans="2:24" hidden="1">
      <c r="B35" s="423"/>
      <c r="C35" s="423"/>
      <c r="D35" s="206">
        <v>9</v>
      </c>
      <c r="E35" s="169" t="s">
        <v>470</v>
      </c>
      <c r="F35" s="259">
        <f t="shared" si="5"/>
        <v>448.69799999999998</v>
      </c>
      <c r="G35" s="169">
        <v>31.27</v>
      </c>
      <c r="H35" s="169">
        <v>36.619999999999997</v>
      </c>
      <c r="I35" s="177">
        <f t="shared" si="6"/>
        <v>1.1710905020786695</v>
      </c>
      <c r="J35" s="169">
        <v>0</v>
      </c>
      <c r="K35" s="177">
        <f t="shared" si="16"/>
        <v>0</v>
      </c>
      <c r="L35" s="260">
        <v>169.32</v>
      </c>
      <c r="M35" s="177">
        <f t="shared" si="17"/>
        <v>1.1710905020786695</v>
      </c>
      <c r="N35" s="260">
        <v>905.86</v>
      </c>
      <c r="O35" s="169">
        <v>2.65</v>
      </c>
      <c r="P35" s="176">
        <f t="shared" si="18"/>
        <v>8.4745762711864403E-2</v>
      </c>
      <c r="Q35" s="170">
        <f t="shared" si="25"/>
        <v>448.69799999999998</v>
      </c>
      <c r="R35" s="169">
        <f t="shared" si="26"/>
        <v>2.699999999999998</v>
      </c>
      <c r="S35" s="259">
        <f t="shared" si="3"/>
        <v>75973.545359999989</v>
      </c>
      <c r="T35" s="169" t="s">
        <v>461</v>
      </c>
      <c r="U35" s="175" t="s">
        <v>534</v>
      </c>
      <c r="V35" s="169" t="s">
        <v>511</v>
      </c>
      <c r="W35" s="175">
        <v>1</v>
      </c>
      <c r="X35" s="169" t="s">
        <v>467</v>
      </c>
    </row>
    <row r="36" spans="2:24" hidden="1">
      <c r="B36" s="423"/>
      <c r="C36" s="423"/>
      <c r="D36" s="206">
        <v>10</v>
      </c>
      <c r="E36" s="169" t="s">
        <v>524</v>
      </c>
      <c r="F36" s="259">
        <f t="shared" si="5"/>
        <v>430.73099999999999</v>
      </c>
      <c r="G36" s="169">
        <v>75.17</v>
      </c>
      <c r="H36" s="169">
        <v>78.69</v>
      </c>
      <c r="I36" s="177">
        <f t="shared" si="6"/>
        <v>1.0468271916988159</v>
      </c>
      <c r="J36" s="169">
        <v>2.08</v>
      </c>
      <c r="K36" s="177">
        <f t="shared" si="16"/>
        <v>2.7670613276573101E-2</v>
      </c>
      <c r="L36" s="260">
        <v>333.9</v>
      </c>
      <c r="M36" s="177">
        <f t="shared" si="17"/>
        <v>1.074497804975389</v>
      </c>
      <c r="N36" s="260">
        <v>1869.84</v>
      </c>
      <c r="O36" s="169">
        <v>1.29</v>
      </c>
      <c r="P36" s="176">
        <f t="shared" si="18"/>
        <v>1.716110150325928E-2</v>
      </c>
      <c r="Q36" s="170">
        <f t="shared" si="25"/>
        <v>430.73099999999999</v>
      </c>
      <c r="R36" s="169">
        <f t="shared" si="26"/>
        <v>4.3099999999999943</v>
      </c>
      <c r="S36" s="259">
        <f t="shared" si="3"/>
        <v>143821.0809</v>
      </c>
      <c r="T36" s="169" t="s">
        <v>177</v>
      </c>
      <c r="U36" s="175" t="s">
        <v>712</v>
      </c>
      <c r="V36" s="169" t="s">
        <v>508</v>
      </c>
      <c r="W36" s="175">
        <v>1</v>
      </c>
      <c r="X36" s="169" t="s">
        <v>413</v>
      </c>
    </row>
    <row r="37" spans="2:24" hidden="1">
      <c r="B37" s="634">
        <v>45873</v>
      </c>
      <c r="C37" s="423" t="s">
        <v>383</v>
      </c>
      <c r="D37" s="206">
        <v>1</v>
      </c>
      <c r="E37" s="169" t="s">
        <v>515</v>
      </c>
      <c r="F37" s="259">
        <f t="shared" si="5"/>
        <v>1263.9198000000001</v>
      </c>
      <c r="G37" s="169">
        <v>34.950000000000003</v>
      </c>
      <c r="H37" s="169">
        <v>44.52</v>
      </c>
      <c r="I37" s="177">
        <f t="shared" ref="I37:I71" si="27">H37/G37</f>
        <v>1.2738197424892703</v>
      </c>
      <c r="J37" s="169">
        <v>0</v>
      </c>
      <c r="K37" s="177">
        <f t="shared" si="16"/>
        <v>0</v>
      </c>
      <c r="L37" s="260">
        <v>294.62</v>
      </c>
      <c r="M37" s="177">
        <f t="shared" si="17"/>
        <v>1.2738197424892703</v>
      </c>
      <c r="N37" s="260">
        <v>2819.51</v>
      </c>
      <c r="O37" s="169">
        <v>4.29</v>
      </c>
      <c r="P37" s="176">
        <f t="shared" si="18"/>
        <v>0.12274678111587982</v>
      </c>
      <c r="Q37" s="175">
        <f t="shared" si="19"/>
        <v>5.28</v>
      </c>
      <c r="R37" s="176">
        <f t="shared" si="20"/>
        <v>0.15107296137339055</v>
      </c>
      <c r="S37" s="259">
        <f t="shared" si="3"/>
        <v>1555.5936000000002</v>
      </c>
      <c r="T37" s="169" t="s">
        <v>465</v>
      </c>
      <c r="U37" s="175" t="s">
        <v>219</v>
      </c>
      <c r="V37" s="169" t="s">
        <v>525</v>
      </c>
      <c r="W37" s="175">
        <v>1</v>
      </c>
      <c r="X37" s="169" t="s">
        <v>467</v>
      </c>
    </row>
    <row r="38" spans="2:24" hidden="1">
      <c r="B38" s="423"/>
      <c r="C38" s="423"/>
      <c r="D38" s="206">
        <v>2</v>
      </c>
      <c r="E38" s="169" t="s">
        <v>530</v>
      </c>
      <c r="F38" s="259">
        <f t="shared" si="5"/>
        <v>1091.097</v>
      </c>
      <c r="G38" s="169">
        <v>108.69</v>
      </c>
      <c r="H38" s="169">
        <v>126.94</v>
      </c>
      <c r="I38" s="177">
        <f t="shared" si="27"/>
        <v>1.1679087312540253</v>
      </c>
      <c r="J38" s="169">
        <v>0</v>
      </c>
      <c r="K38" s="177">
        <f t="shared" si="16"/>
        <v>0</v>
      </c>
      <c r="L38" s="260">
        <v>135.54</v>
      </c>
      <c r="M38" s="177">
        <f t="shared" si="17"/>
        <v>1.1679087312540253</v>
      </c>
      <c r="N38" s="260">
        <v>2473.61</v>
      </c>
      <c r="O38" s="169">
        <v>8.0500000000000007</v>
      </c>
      <c r="P38" s="176">
        <f t="shared" si="18"/>
        <v>7.4063851320268659E-2</v>
      </c>
      <c r="Q38" s="175">
        <f t="shared" si="19"/>
        <v>10.199999999999999</v>
      </c>
      <c r="R38" s="176">
        <f t="shared" si="20"/>
        <v>9.384487993375655E-2</v>
      </c>
      <c r="S38" s="259">
        <f t="shared" si="3"/>
        <v>1382.5079999999998</v>
      </c>
      <c r="T38" s="169" t="s">
        <v>177</v>
      </c>
      <c r="U38" s="175" t="s">
        <v>712</v>
      </c>
      <c r="V38" s="169" t="s">
        <v>507</v>
      </c>
      <c r="W38" s="175">
        <v>1</v>
      </c>
      <c r="X38" s="169" t="s">
        <v>467</v>
      </c>
    </row>
    <row r="39" spans="2:24" hidden="1">
      <c r="B39" s="423"/>
      <c r="C39" s="423"/>
      <c r="D39" s="206">
        <v>3</v>
      </c>
      <c r="E39" s="169" t="s">
        <v>464</v>
      </c>
      <c r="F39" s="259">
        <f t="shared" si="5"/>
        <v>816.03499999999997</v>
      </c>
      <c r="G39" s="169">
        <v>96.23</v>
      </c>
      <c r="H39" s="169">
        <v>97.84</v>
      </c>
      <c r="I39" s="177">
        <f t="shared" si="27"/>
        <v>1.0167307492465967</v>
      </c>
      <c r="J39" s="169">
        <v>10.4</v>
      </c>
      <c r="K39" s="177">
        <f t="shared" si="16"/>
        <v>0.10807440507118363</v>
      </c>
      <c r="L39" s="260">
        <v>203.5</v>
      </c>
      <c r="M39" s="177">
        <f t="shared" si="17"/>
        <v>1.1248051543177804</v>
      </c>
      <c r="N39" s="260">
        <v>2444.04</v>
      </c>
      <c r="O39" s="169">
        <v>4.01</v>
      </c>
      <c r="P39" s="176">
        <f t="shared" si="18"/>
        <v>4.167099657071599E-2</v>
      </c>
      <c r="Q39" s="175">
        <f t="shared" si="19"/>
        <v>8.0000000000000053</v>
      </c>
      <c r="R39" s="176">
        <f t="shared" si="20"/>
        <v>8.3134157747064383E-2</v>
      </c>
      <c r="S39" s="259">
        <f t="shared" si="3"/>
        <v>1628.0000000000011</v>
      </c>
      <c r="T39" s="169" t="s">
        <v>465</v>
      </c>
      <c r="U39" s="175" t="s">
        <v>219</v>
      </c>
      <c r="V39" s="169" t="s">
        <v>510</v>
      </c>
      <c r="W39" s="175">
        <v>1</v>
      </c>
      <c r="X39" s="169" t="s">
        <v>467</v>
      </c>
    </row>
    <row r="40" spans="2:24" hidden="1">
      <c r="B40" s="423"/>
      <c r="C40" s="423"/>
      <c r="D40" s="206">
        <v>4</v>
      </c>
      <c r="E40" s="169" t="s">
        <v>524</v>
      </c>
      <c r="F40" s="259">
        <f t="shared" si="5"/>
        <v>614.37599999999998</v>
      </c>
      <c r="G40" s="169">
        <v>75.63</v>
      </c>
      <c r="H40" s="169">
        <v>78.099999999999994</v>
      </c>
      <c r="I40" s="177">
        <f t="shared" si="27"/>
        <v>1.0326589977522147</v>
      </c>
      <c r="J40" s="169">
        <v>4.2</v>
      </c>
      <c r="K40" s="177">
        <f t="shared" si="16"/>
        <v>5.5533518445061492E-2</v>
      </c>
      <c r="L40" s="260">
        <v>333.9</v>
      </c>
      <c r="M40" s="177">
        <f t="shared" si="17"/>
        <v>1.0881925161972763</v>
      </c>
      <c r="N40" s="260">
        <v>2227.11</v>
      </c>
      <c r="O40" s="169">
        <v>1.84</v>
      </c>
      <c r="P40" s="176">
        <f t="shared" si="18"/>
        <v>2.4328969985455511E-2</v>
      </c>
      <c r="Q40" s="175">
        <f t="shared" si="19"/>
        <v>4.8300000000000018</v>
      </c>
      <c r="R40" s="176">
        <f t="shared" si="20"/>
        <v>6.3863546211820735E-2</v>
      </c>
      <c r="S40" s="259">
        <f t="shared" si="3"/>
        <v>1612.7370000000005</v>
      </c>
      <c r="T40" s="169" t="s">
        <v>177</v>
      </c>
      <c r="U40" s="175" t="s">
        <v>712</v>
      </c>
      <c r="V40" s="169" t="s">
        <v>508</v>
      </c>
      <c r="W40" s="175">
        <v>1</v>
      </c>
      <c r="X40" s="169" t="s">
        <v>413</v>
      </c>
    </row>
    <row r="41" spans="2:24" hidden="1">
      <c r="B41" s="423"/>
      <c r="C41" s="423"/>
      <c r="D41" s="206">
        <v>5</v>
      </c>
      <c r="E41" s="169" t="s">
        <v>470</v>
      </c>
      <c r="F41" s="259">
        <f t="shared" si="5"/>
        <v>565.52879999999993</v>
      </c>
      <c r="G41" s="169">
        <v>26.94</v>
      </c>
      <c r="H41" s="169">
        <v>34.229999999999997</v>
      </c>
      <c r="I41" s="177">
        <f t="shared" si="27"/>
        <v>1.2706013363028952</v>
      </c>
      <c r="J41" s="169">
        <v>0</v>
      </c>
      <c r="K41" s="177">
        <f t="shared" si="16"/>
        <v>0</v>
      </c>
      <c r="L41" s="260">
        <v>169.32</v>
      </c>
      <c r="M41" s="177">
        <f t="shared" si="17"/>
        <v>1.2706013363028952</v>
      </c>
      <c r="N41" s="260">
        <v>1234.3399999999999</v>
      </c>
      <c r="O41" s="169">
        <v>3.34</v>
      </c>
      <c r="P41" s="176">
        <f t="shared" si="18"/>
        <v>0.12397921306607275</v>
      </c>
      <c r="Q41" s="175">
        <f t="shared" si="19"/>
        <v>3.9499999999999957</v>
      </c>
      <c r="R41" s="176">
        <f t="shared" si="20"/>
        <v>0.14662212323682242</v>
      </c>
      <c r="S41" s="259">
        <f t="shared" si="3"/>
        <v>668.81399999999928</v>
      </c>
      <c r="T41" s="169" t="s">
        <v>461</v>
      </c>
      <c r="U41" s="175" t="s">
        <v>534</v>
      </c>
      <c r="V41" s="169" t="s">
        <v>511</v>
      </c>
      <c r="W41" s="175">
        <v>1</v>
      </c>
      <c r="X41" s="169" t="s">
        <v>467</v>
      </c>
    </row>
    <row r="42" spans="2:24" hidden="1">
      <c r="B42" s="423"/>
      <c r="C42" s="423"/>
      <c r="D42" s="206">
        <v>6</v>
      </c>
      <c r="E42" s="169" t="s">
        <v>468</v>
      </c>
      <c r="F42" s="259">
        <f t="shared" si="5"/>
        <v>562.49959999999999</v>
      </c>
      <c r="G42" s="169">
        <v>218.2</v>
      </c>
      <c r="H42" s="169">
        <v>226.06</v>
      </c>
      <c r="I42" s="177">
        <f t="shared" si="27"/>
        <v>1.0360219981668195</v>
      </c>
      <c r="J42" s="169">
        <v>0</v>
      </c>
      <c r="K42" s="177">
        <f t="shared" si="16"/>
        <v>0</v>
      </c>
      <c r="L42" s="260">
        <v>166.42</v>
      </c>
      <c r="M42" s="177">
        <f t="shared" si="17"/>
        <v>1.0360219981668195</v>
      </c>
      <c r="N42" s="260">
        <v>1308.06</v>
      </c>
      <c r="O42" s="169">
        <v>3.38</v>
      </c>
      <c r="P42" s="176">
        <f t="shared" si="18"/>
        <v>1.5490375802016499E-2</v>
      </c>
      <c r="Q42" s="175">
        <f t="shared" si="19"/>
        <v>4.4800000000000137</v>
      </c>
      <c r="R42" s="176">
        <f t="shared" si="20"/>
        <v>2.0531622364802996E-2</v>
      </c>
      <c r="S42" s="259">
        <f t="shared" si="3"/>
        <v>745.56160000000227</v>
      </c>
      <c r="T42" s="169" t="s">
        <v>461</v>
      </c>
      <c r="U42" s="175" t="s">
        <v>712</v>
      </c>
      <c r="V42" s="169" t="s">
        <v>509</v>
      </c>
      <c r="W42" s="175">
        <v>1</v>
      </c>
      <c r="X42" s="169" t="s">
        <v>431</v>
      </c>
    </row>
    <row r="43" spans="2:24" hidden="1">
      <c r="B43" s="423"/>
      <c r="C43" s="423"/>
      <c r="D43" s="206">
        <v>7</v>
      </c>
      <c r="E43" s="169" t="s">
        <v>490</v>
      </c>
      <c r="F43" s="259">
        <f t="shared" si="5"/>
        <v>507.83760000000007</v>
      </c>
      <c r="G43" s="169">
        <v>231.05</v>
      </c>
      <c r="H43" s="169">
        <v>232.19</v>
      </c>
      <c r="I43" s="177">
        <f t="shared" si="27"/>
        <v>1.0049339969703526</v>
      </c>
      <c r="J43" s="169">
        <v>10.1</v>
      </c>
      <c r="K43" s="177">
        <f t="shared" si="16"/>
        <v>4.3713481930318113E-2</v>
      </c>
      <c r="L43" s="260">
        <v>156.74</v>
      </c>
      <c r="M43" s="177">
        <f t="shared" si="17"/>
        <v>1.0486474789006708</v>
      </c>
      <c r="N43" s="260">
        <v>1761.76</v>
      </c>
      <c r="O43" s="169">
        <v>3.24</v>
      </c>
      <c r="P43" s="176">
        <f t="shared" si="18"/>
        <v>1.4022938757844623E-2</v>
      </c>
      <c r="Q43" s="175">
        <f t="shared" si="19"/>
        <v>7.9999999999999805</v>
      </c>
      <c r="R43" s="176">
        <f t="shared" si="20"/>
        <v>3.4624540142826142E-2</v>
      </c>
      <c r="S43" s="259">
        <f t="shared" si="3"/>
        <v>1253.9199999999971</v>
      </c>
      <c r="T43" s="169" t="s">
        <v>465</v>
      </c>
      <c r="U43" s="175" t="s">
        <v>219</v>
      </c>
      <c r="V43" s="169" t="s">
        <v>510</v>
      </c>
      <c r="W43" s="175">
        <v>1</v>
      </c>
      <c r="X43" s="169" t="s">
        <v>467</v>
      </c>
    </row>
    <row r="44" spans="2:24" hidden="1">
      <c r="B44" s="423"/>
      <c r="C44" s="423"/>
      <c r="D44" s="206">
        <v>8</v>
      </c>
      <c r="E44" s="169" t="s">
        <v>479</v>
      </c>
      <c r="F44" s="259">
        <f t="shared" si="5"/>
        <v>491.50400000000002</v>
      </c>
      <c r="G44" s="169">
        <v>338.5</v>
      </c>
      <c r="H44" s="169">
        <v>345.89</v>
      </c>
      <c r="I44" s="177">
        <f t="shared" si="27"/>
        <v>1.021831610044313</v>
      </c>
      <c r="J44" s="169">
        <v>15</v>
      </c>
      <c r="K44" s="177">
        <f t="shared" si="16"/>
        <v>4.4313146233382568E-2</v>
      </c>
      <c r="L44" s="260">
        <v>111.2</v>
      </c>
      <c r="M44" s="177">
        <f t="shared" si="17"/>
        <v>1.0661447562776958</v>
      </c>
      <c r="N44" s="260">
        <v>2489.77</v>
      </c>
      <c r="O44" s="169">
        <v>4.42</v>
      </c>
      <c r="P44" s="176">
        <f t="shared" si="18"/>
        <v>1.3057607090103398E-2</v>
      </c>
      <c r="Q44" s="175">
        <f t="shared" si="19"/>
        <v>17.969999999999985</v>
      </c>
      <c r="R44" s="176">
        <f t="shared" si="20"/>
        <v>5.3087149187592275E-2</v>
      </c>
      <c r="S44" s="259">
        <f t="shared" si="3"/>
        <v>1998.2639999999983</v>
      </c>
      <c r="T44" s="169" t="s">
        <v>461</v>
      </c>
      <c r="U44" s="175" t="s">
        <v>532</v>
      </c>
      <c r="V44" s="169" t="s">
        <v>509</v>
      </c>
      <c r="W44" s="175">
        <v>1</v>
      </c>
      <c r="X44" s="169" t="s">
        <v>427</v>
      </c>
    </row>
    <row r="45" spans="2:24" hidden="1">
      <c r="B45" s="423"/>
      <c r="C45" s="423"/>
      <c r="D45" s="206">
        <v>9</v>
      </c>
      <c r="E45" s="169" t="s">
        <v>531</v>
      </c>
      <c r="F45" s="259">
        <f t="shared" si="5"/>
        <v>415.99239999999998</v>
      </c>
      <c r="G45" s="169">
        <v>22.44</v>
      </c>
      <c r="H45" s="169">
        <v>28.1</v>
      </c>
      <c r="I45" s="177">
        <f t="shared" si="27"/>
        <v>1.2522281639928698</v>
      </c>
      <c r="J45" s="169">
        <v>0</v>
      </c>
      <c r="K45" s="177">
        <f t="shared" si="16"/>
        <v>0</v>
      </c>
      <c r="L45" s="260">
        <v>148.04</v>
      </c>
      <c r="M45" s="177">
        <f t="shared" si="17"/>
        <v>1.2522281639928698</v>
      </c>
      <c r="N45" s="260">
        <v>837.91</v>
      </c>
      <c r="O45" s="169">
        <v>2.81</v>
      </c>
      <c r="P45" s="176">
        <f t="shared" si="18"/>
        <v>0.12522281639928698</v>
      </c>
      <c r="Q45" s="175">
        <f t="shared" si="19"/>
        <v>2.85</v>
      </c>
      <c r="R45" s="176">
        <f t="shared" si="20"/>
        <v>0.1270053475935829</v>
      </c>
      <c r="S45" s="259">
        <f t="shared" si="3"/>
        <v>421.91399999999999</v>
      </c>
      <c r="T45" s="169" t="s">
        <v>461</v>
      </c>
      <c r="U45" s="175" t="s">
        <v>534</v>
      </c>
      <c r="V45" s="169" t="s">
        <v>511</v>
      </c>
      <c r="W45" s="175">
        <v>1</v>
      </c>
      <c r="X45" s="169" t="s">
        <v>412</v>
      </c>
    </row>
    <row r="46" spans="2:24" hidden="1">
      <c r="B46" s="423"/>
      <c r="C46" s="423"/>
      <c r="D46" s="206">
        <v>10</v>
      </c>
      <c r="E46" s="169" t="s">
        <v>514</v>
      </c>
      <c r="F46" s="259">
        <f t="shared" si="5"/>
        <v>378.00119999999993</v>
      </c>
      <c r="G46" s="169">
        <v>96.69</v>
      </c>
      <c r="H46" s="169">
        <v>98.77</v>
      </c>
      <c r="I46" s="177">
        <f t="shared" si="27"/>
        <v>1.0215120488158032</v>
      </c>
      <c r="J46" s="169">
        <v>3.65</v>
      </c>
      <c r="K46" s="177">
        <f t="shared" si="16"/>
        <v>3.7749508739269834E-2</v>
      </c>
      <c r="L46" s="260">
        <v>331.58</v>
      </c>
      <c r="M46" s="177">
        <f t="shared" si="17"/>
        <v>1.059261557555073</v>
      </c>
      <c r="N46" s="260">
        <v>1899.95</v>
      </c>
      <c r="O46" s="169">
        <v>1.1399999999999999</v>
      </c>
      <c r="P46" s="176">
        <f t="shared" si="18"/>
        <v>1.179025752404592E-2</v>
      </c>
      <c r="Q46" s="175">
        <f t="shared" si="19"/>
        <v>4.5900000000000043</v>
      </c>
      <c r="R46" s="176">
        <f t="shared" si="20"/>
        <v>4.7471300031027036E-2</v>
      </c>
      <c r="S46" s="259">
        <f t="shared" si="3"/>
        <v>1521.9522000000013</v>
      </c>
      <c r="T46" s="169" t="s">
        <v>177</v>
      </c>
      <c r="U46" s="175" t="s">
        <v>712</v>
      </c>
      <c r="V46" s="169" t="s">
        <v>508</v>
      </c>
      <c r="W46" s="175">
        <v>1</v>
      </c>
      <c r="X46" s="169" t="s">
        <v>419</v>
      </c>
    </row>
    <row r="47" spans="2:24" hidden="1">
      <c r="B47" s="634">
        <v>45874</v>
      </c>
      <c r="C47" s="423" t="s">
        <v>384</v>
      </c>
      <c r="D47" s="206">
        <v>1</v>
      </c>
      <c r="E47" s="169" t="s">
        <v>592</v>
      </c>
      <c r="F47" s="260">
        <v>1953.6</v>
      </c>
      <c r="G47" s="169">
        <v>107.37</v>
      </c>
      <c r="H47" s="169">
        <v>119.83000000000001</v>
      </c>
      <c r="I47" s="177">
        <f t="shared" si="27"/>
        <v>1.1160473130297104</v>
      </c>
      <c r="J47" s="169">
        <v>12</v>
      </c>
      <c r="K47" s="177">
        <f t="shared" si="16"/>
        <v>0.11176306230790724</v>
      </c>
      <c r="L47" s="260">
        <v>203.5</v>
      </c>
      <c r="M47" s="177">
        <f t="shared" si="17"/>
        <v>1.2278103753376177</v>
      </c>
      <c r="N47" s="260">
        <v>4977.6099999999997</v>
      </c>
      <c r="O47" s="169">
        <v>9.6</v>
      </c>
      <c r="P47" s="176">
        <f t="shared" si="18"/>
        <v>8.9410449846325776E-2</v>
      </c>
      <c r="Q47" s="175">
        <f t="shared" si="19"/>
        <v>14.860000000000008</v>
      </c>
      <c r="R47" s="176">
        <f t="shared" si="20"/>
        <v>0.13839992549129188</v>
      </c>
      <c r="S47" s="259">
        <f t="shared" si="3"/>
        <v>3024.0100000000016</v>
      </c>
      <c r="T47" s="169" t="s">
        <v>465</v>
      </c>
      <c r="U47" s="169" t="s">
        <v>219</v>
      </c>
      <c r="V47" s="169" t="s">
        <v>510</v>
      </c>
      <c r="W47" s="175">
        <v>1</v>
      </c>
      <c r="X47" s="169" t="s">
        <v>467</v>
      </c>
    </row>
    <row r="48" spans="2:24" hidden="1">
      <c r="B48" s="423"/>
      <c r="C48" s="423"/>
      <c r="D48" s="206">
        <v>2</v>
      </c>
      <c r="E48" s="169" t="s">
        <v>596</v>
      </c>
      <c r="F48" s="260">
        <v>1524.52</v>
      </c>
      <c r="G48" s="169">
        <v>91.66</v>
      </c>
      <c r="H48" s="169">
        <v>95.65</v>
      </c>
      <c r="I48" s="177">
        <f t="shared" si="27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175">
        <f t="shared" si="19"/>
        <v>8.2731000000000066</v>
      </c>
      <c r="R48" s="176">
        <f t="shared" si="20"/>
        <v>9.0258564259218924E-2</v>
      </c>
      <c r="S48" s="259">
        <f t="shared" si="3"/>
        <v>3393.2946960000031</v>
      </c>
      <c r="T48" s="169" t="s">
        <v>177</v>
      </c>
      <c r="U48" s="169" t="s">
        <v>712</v>
      </c>
      <c r="V48" s="169" t="s">
        <v>507</v>
      </c>
      <c r="W48" s="175">
        <v>1</v>
      </c>
      <c r="X48" s="169" t="s">
        <v>467</v>
      </c>
    </row>
    <row r="49" spans="2:24" hidden="1">
      <c r="B49" s="423"/>
      <c r="C49" s="423"/>
      <c r="D49" s="206">
        <v>3</v>
      </c>
      <c r="E49" s="169" t="s">
        <v>597</v>
      </c>
      <c r="F49" s="260">
        <v>804.12</v>
      </c>
      <c r="G49" s="169">
        <v>32.840000000000003</v>
      </c>
      <c r="H49" s="169">
        <v>30.94</v>
      </c>
      <c r="I49" s="177">
        <f t="shared" si="27"/>
        <v>0.94214372716199746</v>
      </c>
      <c r="J49" s="169">
        <v>11.1</v>
      </c>
      <c r="K49" s="177">
        <f t="shared" si="16"/>
        <v>0.33800243605359315</v>
      </c>
      <c r="L49" s="260">
        <v>212.73</v>
      </c>
      <c r="M49" s="177">
        <f t="shared" si="17"/>
        <v>1.2801461632155906</v>
      </c>
      <c r="N49" s="260">
        <v>1957.12</v>
      </c>
      <c r="O49" s="169">
        <v>3.78</v>
      </c>
      <c r="P49" s="176">
        <f t="shared" si="18"/>
        <v>0.11510353227771009</v>
      </c>
      <c r="Q49" s="175">
        <f t="shared" si="19"/>
        <v>5.4199999999999964</v>
      </c>
      <c r="R49" s="176">
        <f t="shared" si="20"/>
        <v>0.16504263093788052</v>
      </c>
      <c r="S49" s="259">
        <f t="shared" si="3"/>
        <v>1152.9965999999993</v>
      </c>
      <c r="T49" s="169" t="s">
        <v>461</v>
      </c>
      <c r="U49" s="169" t="s">
        <v>532</v>
      </c>
      <c r="V49" s="169" t="s">
        <v>509</v>
      </c>
      <c r="W49" s="175">
        <v>1</v>
      </c>
      <c r="X49" s="169" t="s">
        <v>434</v>
      </c>
    </row>
    <row r="50" spans="2:24" hidden="1">
      <c r="B50" s="423"/>
      <c r="C50" s="423"/>
      <c r="D50" s="206">
        <v>4</v>
      </c>
      <c r="E50" s="169" t="s">
        <v>538</v>
      </c>
      <c r="F50" s="260">
        <v>464.65</v>
      </c>
      <c r="G50" s="169">
        <v>51.48</v>
      </c>
      <c r="H50" s="169">
        <v>60.09</v>
      </c>
      <c r="I50" s="177">
        <f t="shared" si="27"/>
        <v>1.1672494172494174</v>
      </c>
      <c r="J50" s="169">
        <v>0</v>
      </c>
      <c r="K50" s="177">
        <f t="shared" si="16"/>
        <v>0</v>
      </c>
      <c r="L50" s="260">
        <v>148.44999999999999</v>
      </c>
      <c r="M50" s="177">
        <f t="shared" si="17"/>
        <v>1.1672494172494174</v>
      </c>
      <c r="N50" s="260">
        <v>1278.1500000000001</v>
      </c>
      <c r="O50" s="169">
        <v>3.13</v>
      </c>
      <c r="P50" s="176">
        <f t="shared" si="18"/>
        <v>6.08003108003108E-2</v>
      </c>
      <c r="Q50" s="175">
        <f t="shared" si="19"/>
        <v>5.4800000000000066</v>
      </c>
      <c r="R50" s="176">
        <f t="shared" si="20"/>
        <v>0.10644910644910659</v>
      </c>
      <c r="S50" s="259">
        <f t="shared" si="3"/>
        <v>813.50600000000088</v>
      </c>
      <c r="T50" s="169" t="s">
        <v>461</v>
      </c>
      <c r="U50" s="169" t="s">
        <v>532</v>
      </c>
      <c r="V50" s="169" t="s">
        <v>509</v>
      </c>
      <c r="W50" s="175">
        <v>1</v>
      </c>
      <c r="X50" s="169" t="s">
        <v>467</v>
      </c>
    </row>
    <row r="51" spans="2:24" hidden="1">
      <c r="B51" s="423"/>
      <c r="C51" s="423"/>
      <c r="D51" s="206">
        <v>5</v>
      </c>
      <c r="E51" s="169" t="s">
        <v>470</v>
      </c>
      <c r="F51" s="260">
        <v>407.72</v>
      </c>
      <c r="G51" s="169">
        <v>27.14</v>
      </c>
      <c r="H51" s="169">
        <v>33.159999999999997</v>
      </c>
      <c r="I51" s="177">
        <f t="shared" si="27"/>
        <v>1.2218128224023579</v>
      </c>
      <c r="J51" s="169">
        <v>0</v>
      </c>
      <c r="K51" s="177">
        <f t="shared" si="16"/>
        <v>0</v>
      </c>
      <c r="L51" s="260">
        <v>169.32</v>
      </c>
      <c r="M51" s="177">
        <f t="shared" si="17"/>
        <v>1.2218128224023579</v>
      </c>
      <c r="N51" s="260">
        <v>1019.31</v>
      </c>
      <c r="O51" s="169">
        <v>2.4079999999999986</v>
      </c>
      <c r="P51" s="176">
        <f t="shared" si="18"/>
        <v>8.87251289609432E-2</v>
      </c>
      <c r="Q51" s="175">
        <f t="shared" si="19"/>
        <v>3.6119999999999974</v>
      </c>
      <c r="R51" s="176">
        <f t="shared" si="20"/>
        <v>0.1330876934414148</v>
      </c>
      <c r="S51" s="259">
        <f t="shared" si="3"/>
        <v>611.58383999999955</v>
      </c>
      <c r="T51" s="169" t="s">
        <v>461</v>
      </c>
      <c r="U51" s="169" t="s">
        <v>534</v>
      </c>
      <c r="V51" s="169" t="s">
        <v>511</v>
      </c>
      <c r="W51" s="175">
        <v>1</v>
      </c>
      <c r="X51" s="169" t="s">
        <v>467</v>
      </c>
    </row>
    <row r="52" spans="2:24" hidden="1">
      <c r="B52" s="423"/>
      <c r="C52" s="423"/>
      <c r="D52" s="206">
        <v>6</v>
      </c>
      <c r="E52" s="169" t="s">
        <v>486</v>
      </c>
      <c r="F52" s="260">
        <v>376.57</v>
      </c>
      <c r="G52" s="169">
        <v>63.63</v>
      </c>
      <c r="H52" s="169">
        <v>65.709999999999994</v>
      </c>
      <c r="I52" s="177">
        <f t="shared" si="27"/>
        <v>1.0326889831840325</v>
      </c>
      <c r="J52" s="169">
        <v>1.75</v>
      </c>
      <c r="K52" s="177">
        <f t="shared" si="16"/>
        <v>2.75027502750275E-2</v>
      </c>
      <c r="L52" s="260">
        <v>365.6</v>
      </c>
      <c r="M52" s="177">
        <f t="shared" si="17"/>
        <v>1.06019173345906</v>
      </c>
      <c r="N52" s="260">
        <v>1400.25</v>
      </c>
      <c r="O52" s="169">
        <v>1.03</v>
      </c>
      <c r="P52" s="176">
        <f t="shared" si="18"/>
        <v>1.6187333019016186E-2</v>
      </c>
      <c r="Q52" s="175">
        <f t="shared" si="19"/>
        <v>2.7999999999999909</v>
      </c>
      <c r="R52" s="176">
        <f t="shared" si="20"/>
        <v>4.4004400440043862E-2</v>
      </c>
      <c r="S52" s="259">
        <f t="shared" si="3"/>
        <v>1023.6799999999968</v>
      </c>
      <c r="T52" s="169" t="s">
        <v>177</v>
      </c>
      <c r="U52" s="169" t="s">
        <v>712</v>
      </c>
      <c r="V52" s="169" t="s">
        <v>508</v>
      </c>
      <c r="W52" s="175">
        <v>1</v>
      </c>
      <c r="X52" s="169" t="s">
        <v>416</v>
      </c>
    </row>
    <row r="53" spans="2:24" hidden="1">
      <c r="B53" s="423"/>
      <c r="C53" s="423"/>
      <c r="D53" s="206">
        <v>7</v>
      </c>
      <c r="E53" s="169" t="s">
        <v>517</v>
      </c>
      <c r="F53" s="260">
        <v>352.87</v>
      </c>
      <c r="G53" s="169">
        <v>226</v>
      </c>
      <c r="H53" s="169">
        <v>209.85</v>
      </c>
      <c r="I53" s="177">
        <f t="shared" si="27"/>
        <v>0.92853982300884952</v>
      </c>
      <c r="J53" s="169">
        <v>24.5</v>
      </c>
      <c r="K53" s="177">
        <f t="shared" si="16"/>
        <v>0.1084070796460177</v>
      </c>
      <c r="L53" s="260">
        <v>99.12</v>
      </c>
      <c r="M53" s="177">
        <f t="shared" si="17"/>
        <v>1.0369469026548672</v>
      </c>
      <c r="N53" s="260">
        <v>827.65</v>
      </c>
      <c r="O53" s="169">
        <v>3.56</v>
      </c>
      <c r="P53" s="176">
        <f t="shared" si="18"/>
        <v>1.5752212389380533E-2</v>
      </c>
      <c r="Q53" s="175">
        <f t="shared" si="19"/>
        <v>4.7899999999999938</v>
      </c>
      <c r="R53" s="176">
        <f t="shared" si="20"/>
        <v>2.1194690265486697E-2</v>
      </c>
      <c r="S53" s="259">
        <f t="shared" si="3"/>
        <v>474.78479999999939</v>
      </c>
      <c r="T53" s="169" t="s">
        <v>177</v>
      </c>
      <c r="U53" s="169" t="s">
        <v>712</v>
      </c>
      <c r="V53" s="169" t="s">
        <v>507</v>
      </c>
      <c r="W53" s="175">
        <v>1</v>
      </c>
      <c r="X53" s="169" t="s">
        <v>467</v>
      </c>
    </row>
    <row r="54" spans="2:24" hidden="1">
      <c r="B54" s="423"/>
      <c r="C54" s="423"/>
      <c r="D54" s="206">
        <v>8</v>
      </c>
      <c r="E54" s="169" t="s">
        <v>468</v>
      </c>
      <c r="F54" s="260">
        <v>337.83</v>
      </c>
      <c r="G54" s="169">
        <v>210.84</v>
      </c>
      <c r="H54" s="169">
        <v>219.59</v>
      </c>
      <c r="I54" s="177">
        <f t="shared" si="27"/>
        <v>1.0415006640106241</v>
      </c>
      <c r="J54" s="169">
        <v>0</v>
      </c>
      <c r="K54" s="177">
        <f t="shared" si="16"/>
        <v>0</v>
      </c>
      <c r="L54" s="260">
        <v>166.42</v>
      </c>
      <c r="M54" s="177">
        <f t="shared" si="17"/>
        <v>1.0415006640106241</v>
      </c>
      <c r="N54" s="260">
        <v>1456.18</v>
      </c>
      <c r="O54" s="169">
        <v>2.0299999999999998</v>
      </c>
      <c r="P54" s="176">
        <f t="shared" si="18"/>
        <v>9.6281540504648058E-3</v>
      </c>
      <c r="Q54" s="175">
        <f t="shared" si="19"/>
        <v>6.7200000000000006</v>
      </c>
      <c r="R54" s="176">
        <f t="shared" si="20"/>
        <v>3.1872509960159362E-2</v>
      </c>
      <c r="S54" s="259">
        <f t="shared" si="3"/>
        <v>1118.3424</v>
      </c>
      <c r="T54" s="169" t="s">
        <v>461</v>
      </c>
      <c r="U54" s="169" t="s">
        <v>532</v>
      </c>
      <c r="V54" s="169" t="s">
        <v>509</v>
      </c>
      <c r="W54" s="175">
        <v>1</v>
      </c>
      <c r="X54" s="169" t="s">
        <v>431</v>
      </c>
    </row>
    <row r="55" spans="2:24" hidden="1">
      <c r="B55" s="423"/>
      <c r="C55" s="423"/>
      <c r="D55" s="206">
        <v>9</v>
      </c>
      <c r="E55" s="169" t="s">
        <v>460</v>
      </c>
      <c r="F55" s="260">
        <v>329.2</v>
      </c>
      <c r="G55" s="169">
        <v>12.08</v>
      </c>
      <c r="H55" s="169">
        <v>12.66</v>
      </c>
      <c r="I55" s="177">
        <f t="shared" si="27"/>
        <v>1.0480132450331126</v>
      </c>
      <c r="J55" s="169">
        <v>0</v>
      </c>
      <c r="K55" s="177">
        <f t="shared" si="16"/>
        <v>0</v>
      </c>
      <c r="L55" s="260">
        <v>1567.63</v>
      </c>
      <c r="M55" s="177">
        <f t="shared" si="17"/>
        <v>1.0480132450331126</v>
      </c>
      <c r="N55" s="260">
        <v>909.23</v>
      </c>
      <c r="O55" s="169">
        <v>0.21</v>
      </c>
      <c r="P55" s="176">
        <f t="shared" si="18"/>
        <v>1.7384105960264899E-2</v>
      </c>
      <c r="Q55" s="175">
        <f t="shared" si="19"/>
        <v>0.37000000000000011</v>
      </c>
      <c r="R55" s="176">
        <f t="shared" si="20"/>
        <v>3.0629139072847689E-2</v>
      </c>
      <c r="S55" s="259">
        <f t="shared" si="3"/>
        <v>580.02310000000023</v>
      </c>
      <c r="T55" s="169" t="s">
        <v>177</v>
      </c>
      <c r="U55" s="169" t="s">
        <v>712</v>
      </c>
      <c r="V55" s="169" t="s">
        <v>508</v>
      </c>
      <c r="W55" s="175">
        <v>1</v>
      </c>
      <c r="X55" s="169" t="s">
        <v>414</v>
      </c>
    </row>
    <row r="56" spans="2:24" hidden="1">
      <c r="B56" s="423"/>
      <c r="C56" s="423"/>
      <c r="D56" s="206">
        <v>10</v>
      </c>
      <c r="E56" s="169" t="s">
        <v>524</v>
      </c>
      <c r="F56" s="260">
        <v>317.04000000000002</v>
      </c>
      <c r="G56" s="169">
        <v>72.930000000000007</v>
      </c>
      <c r="H56" s="169">
        <v>75.040000000000006</v>
      </c>
      <c r="I56" s="177">
        <f t="shared" si="27"/>
        <v>1.0289318524612643</v>
      </c>
      <c r="J56" s="169">
        <v>0</v>
      </c>
      <c r="K56" s="177">
        <f t="shared" si="16"/>
        <v>0</v>
      </c>
      <c r="L56" s="260">
        <v>333.9</v>
      </c>
      <c r="M56" s="177">
        <f t="shared" si="17"/>
        <v>1.0289318524612643</v>
      </c>
      <c r="N56" s="260">
        <v>704.53</v>
      </c>
      <c r="O56" s="169">
        <v>0.94949999999999979</v>
      </c>
      <c r="P56" s="176">
        <f t="shared" si="18"/>
        <v>1.3019333607568897E-2</v>
      </c>
      <c r="Q56" s="175">
        <f t="shared" si="19"/>
        <v>1.1604999999999996</v>
      </c>
      <c r="R56" s="176">
        <f t="shared" si="20"/>
        <v>1.5912518853695316E-2</v>
      </c>
      <c r="S56" s="259">
        <f t="shared" si="3"/>
        <v>387.49094999999983</v>
      </c>
      <c r="T56" s="169" t="s">
        <v>177</v>
      </c>
      <c r="U56" s="169" t="s">
        <v>712</v>
      </c>
      <c r="V56" s="169" t="s">
        <v>508</v>
      </c>
      <c r="W56" s="175">
        <v>1</v>
      </c>
      <c r="X56" s="169" t="s">
        <v>413</v>
      </c>
    </row>
    <row r="57" spans="2:24" hidden="1">
      <c r="B57" s="634">
        <v>45875</v>
      </c>
      <c r="C57" s="423" t="s">
        <v>385</v>
      </c>
      <c r="D57" s="206">
        <v>1</v>
      </c>
      <c r="E57" s="169" t="s">
        <v>526</v>
      </c>
      <c r="F57" s="260">
        <v>1801.36</v>
      </c>
      <c r="G57" s="169">
        <v>51.78</v>
      </c>
      <c r="H57" s="169">
        <v>50.73</v>
      </c>
      <c r="I57" s="177">
        <f t="shared" si="27"/>
        <v>0.97972190034762452</v>
      </c>
      <c r="J57" s="169">
        <v>16.5</v>
      </c>
      <c r="K57" s="177">
        <f t="shared" si="16"/>
        <v>0.3186558516801854</v>
      </c>
      <c r="L57" s="260">
        <v>235.78</v>
      </c>
      <c r="M57" s="177">
        <f t="shared" si="17"/>
        <v>1.2983777520278097</v>
      </c>
      <c r="N57" s="260">
        <v>3642.8</v>
      </c>
      <c r="O57" s="169">
        <v>7.64</v>
      </c>
      <c r="P57" s="176">
        <f t="shared" si="18"/>
        <v>0.14754731556585554</v>
      </c>
      <c r="Q57" s="175">
        <f t="shared" si="19"/>
        <v>7.809999999999989</v>
      </c>
      <c r="R57" s="176">
        <f t="shared" si="20"/>
        <v>0.15083043646195421</v>
      </c>
      <c r="S57" s="259">
        <f t="shared" si="3"/>
        <v>1841.4417999999973</v>
      </c>
      <c r="T57" s="169" t="s">
        <v>177</v>
      </c>
      <c r="U57" s="169" t="s">
        <v>712</v>
      </c>
      <c r="V57" s="169" t="s">
        <v>507</v>
      </c>
      <c r="W57" s="175">
        <v>1</v>
      </c>
      <c r="X57" s="169" t="s">
        <v>467</v>
      </c>
    </row>
    <row r="58" spans="2:24" hidden="1">
      <c r="B58" s="423"/>
      <c r="C58" s="423"/>
      <c r="D58" s="206">
        <v>2</v>
      </c>
      <c r="E58" s="169" t="s">
        <v>530</v>
      </c>
      <c r="F58" s="260">
        <v>920.32</v>
      </c>
      <c r="G58" s="169">
        <v>95.97</v>
      </c>
      <c r="H58" s="169">
        <v>109.96</v>
      </c>
      <c r="I58" s="177">
        <f t="shared" si="27"/>
        <v>1.1457747212670626</v>
      </c>
      <c r="J58" s="169">
        <v>0</v>
      </c>
      <c r="K58" s="177">
        <f t="shared" si="16"/>
        <v>0</v>
      </c>
      <c r="L58" s="260">
        <v>135.54</v>
      </c>
      <c r="M58" s="177">
        <f t="shared" si="17"/>
        <v>1.1457747212670626</v>
      </c>
      <c r="N58" s="260">
        <v>1896.2</v>
      </c>
      <c r="O58" s="169">
        <v>6.79</v>
      </c>
      <c r="P58" s="176">
        <f t="shared" si="18"/>
        <v>7.0751276440554345E-2</v>
      </c>
      <c r="Q58" s="175">
        <f t="shared" si="19"/>
        <v>7.1999999999999948</v>
      </c>
      <c r="R58" s="176">
        <f t="shared" si="20"/>
        <v>7.5023444826508232E-2</v>
      </c>
      <c r="S58" s="259">
        <f t="shared" si="3"/>
        <v>975.88799999999924</v>
      </c>
      <c r="T58" s="169" t="s">
        <v>177</v>
      </c>
      <c r="U58" s="169" t="s">
        <v>712</v>
      </c>
      <c r="V58" s="169" t="s">
        <v>507</v>
      </c>
      <c r="W58" s="175">
        <v>1</v>
      </c>
      <c r="X58" s="169" t="s">
        <v>467</v>
      </c>
    </row>
    <row r="59" spans="2:24" hidden="1">
      <c r="B59" s="423"/>
      <c r="C59" s="423"/>
      <c r="D59" s="206">
        <v>3</v>
      </c>
      <c r="E59" s="169" t="s">
        <v>469</v>
      </c>
      <c r="F59" s="260">
        <v>468.82</v>
      </c>
      <c r="G59" s="169">
        <v>48.48</v>
      </c>
      <c r="H59" s="169">
        <v>56.37</v>
      </c>
      <c r="I59" s="177">
        <f t="shared" si="27"/>
        <v>1.1627475247524752</v>
      </c>
      <c r="J59" s="169">
        <v>0</v>
      </c>
      <c r="K59" s="177">
        <f t="shared" si="16"/>
        <v>0</v>
      </c>
      <c r="L59" s="260">
        <v>118.99</v>
      </c>
      <c r="M59" s="177">
        <f t="shared" si="17"/>
        <v>1.1627475247524752</v>
      </c>
      <c r="N59" s="260">
        <v>938.83</v>
      </c>
      <c r="O59" s="169">
        <v>3.94</v>
      </c>
      <c r="P59" s="176">
        <f t="shared" si="18"/>
        <v>8.1270627062706269E-2</v>
      </c>
      <c r="Q59" s="175">
        <f t="shared" si="19"/>
        <v>3.9500000000000006</v>
      </c>
      <c r="R59" s="176">
        <f t="shared" si="20"/>
        <v>8.1476897689768998E-2</v>
      </c>
      <c r="S59" s="259">
        <f t="shared" si="3"/>
        <v>470.01050000000004</v>
      </c>
      <c r="T59" s="169" t="s">
        <v>177</v>
      </c>
      <c r="U59" s="169" t="s">
        <v>712</v>
      </c>
      <c r="V59" s="169" t="s">
        <v>507</v>
      </c>
      <c r="W59" s="175">
        <v>1</v>
      </c>
      <c r="X59" s="169" t="s">
        <v>458</v>
      </c>
    </row>
    <row r="60" spans="2:24" hidden="1">
      <c r="B60" s="423"/>
      <c r="C60" s="423"/>
      <c r="D60" s="206">
        <v>4</v>
      </c>
      <c r="E60" s="169" t="s">
        <v>462</v>
      </c>
      <c r="F60" s="260">
        <v>423.22</v>
      </c>
      <c r="G60" s="169">
        <v>14.09</v>
      </c>
      <c r="H60" s="169">
        <v>13.75</v>
      </c>
      <c r="I60" s="177">
        <f t="shared" si="27"/>
        <v>0.97586941092973745</v>
      </c>
      <c r="J60" s="169">
        <v>1.35</v>
      </c>
      <c r="K60" s="177">
        <f t="shared" si="16"/>
        <v>9.5812633073101491E-2</v>
      </c>
      <c r="L60" s="260">
        <v>846.44</v>
      </c>
      <c r="M60" s="177">
        <f t="shared" si="17"/>
        <v>1.071682044002839</v>
      </c>
      <c r="N60" s="260">
        <v>854.9</v>
      </c>
      <c r="O60" s="169">
        <v>0.5</v>
      </c>
      <c r="P60" s="176">
        <f t="shared" si="18"/>
        <v>3.5486160397444996E-2</v>
      </c>
      <c r="Q60" s="175">
        <f t="shared" si="19"/>
        <v>0.50999999999999979</v>
      </c>
      <c r="R60" s="176">
        <f t="shared" si="20"/>
        <v>3.6195883605393879E-2</v>
      </c>
      <c r="S60" s="259">
        <f t="shared" si="3"/>
        <v>431.68439999999987</v>
      </c>
      <c r="T60" s="169" t="s">
        <v>461</v>
      </c>
      <c r="U60" s="169" t="s">
        <v>532</v>
      </c>
      <c r="V60" s="169" t="s">
        <v>509</v>
      </c>
      <c r="W60" s="175">
        <v>1</v>
      </c>
      <c r="X60" s="169" t="s">
        <v>423</v>
      </c>
    </row>
    <row r="61" spans="2:24" hidden="1">
      <c r="B61" s="423"/>
      <c r="C61" s="423"/>
      <c r="D61" s="206">
        <v>5</v>
      </c>
      <c r="E61" s="169" t="s">
        <v>470</v>
      </c>
      <c r="F61" s="260">
        <v>397.9</v>
      </c>
      <c r="G61" s="169">
        <v>26.74</v>
      </c>
      <c r="H61" s="169">
        <v>31.5</v>
      </c>
      <c r="I61" s="177">
        <f t="shared" si="27"/>
        <v>1.1780104712041886</v>
      </c>
      <c r="J61" s="169">
        <v>0</v>
      </c>
      <c r="K61" s="177">
        <f t="shared" si="16"/>
        <v>0</v>
      </c>
      <c r="L61" s="260">
        <v>169.32</v>
      </c>
      <c r="M61" s="177">
        <f t="shared" si="17"/>
        <v>1.1780104712041886</v>
      </c>
      <c r="N61" s="260">
        <v>805.96</v>
      </c>
      <c r="O61" s="169">
        <v>2.35</v>
      </c>
      <c r="P61" s="176">
        <f t="shared" si="18"/>
        <v>8.7883320867614065E-2</v>
      </c>
      <c r="Q61" s="175">
        <f t="shared" si="19"/>
        <v>2.4100000000000015</v>
      </c>
      <c r="R61" s="176">
        <f t="shared" si="20"/>
        <v>9.012715033657448E-2</v>
      </c>
      <c r="S61" s="259">
        <f t="shared" si="3"/>
        <v>408.06120000000021</v>
      </c>
      <c r="T61" s="169" t="s">
        <v>461</v>
      </c>
      <c r="U61" s="169" t="s">
        <v>534</v>
      </c>
      <c r="V61" s="169" t="s">
        <v>511</v>
      </c>
      <c r="W61" s="175">
        <v>1</v>
      </c>
      <c r="X61" s="169" t="s">
        <v>467</v>
      </c>
    </row>
    <row r="62" spans="2:24" hidden="1">
      <c r="B62" s="423"/>
      <c r="C62" s="423"/>
      <c r="D62" s="206">
        <v>6</v>
      </c>
      <c r="E62" s="169" t="s">
        <v>517</v>
      </c>
      <c r="F62" s="260">
        <v>397.47</v>
      </c>
      <c r="G62" s="169">
        <v>226.17</v>
      </c>
      <c r="H62" s="169">
        <v>206.3</v>
      </c>
      <c r="I62" s="177">
        <f t="shared" si="27"/>
        <v>0.9121457310872354</v>
      </c>
      <c r="J62" s="169">
        <v>28</v>
      </c>
      <c r="K62" s="177">
        <f t="shared" si="16"/>
        <v>0.12380068090374498</v>
      </c>
      <c r="L62" s="260">
        <v>99.12</v>
      </c>
      <c r="M62" s="177">
        <f t="shared" si="17"/>
        <v>1.0359464119909803</v>
      </c>
      <c r="N62" s="260">
        <v>805.85</v>
      </c>
      <c r="O62" s="169">
        <v>4.01</v>
      </c>
      <c r="P62" s="176">
        <f t="shared" si="18"/>
        <v>1.7730026086572048E-2</v>
      </c>
      <c r="Q62" s="175">
        <f t="shared" si="19"/>
        <v>4.1200000000000241</v>
      </c>
      <c r="R62" s="176">
        <f t="shared" si="20"/>
        <v>1.8216385904408296E-2</v>
      </c>
      <c r="S62" s="259">
        <f t="shared" si="3"/>
        <v>408.37440000000242</v>
      </c>
      <c r="T62" s="169" t="s">
        <v>177</v>
      </c>
      <c r="U62" s="169" t="s">
        <v>712</v>
      </c>
      <c r="V62" s="169" t="s">
        <v>507</v>
      </c>
      <c r="W62" s="175">
        <v>1</v>
      </c>
      <c r="X62" s="169" t="s">
        <v>467</v>
      </c>
    </row>
    <row r="63" spans="2:24" hidden="1">
      <c r="B63" s="423"/>
      <c r="C63" s="423"/>
      <c r="D63" s="206">
        <v>7</v>
      </c>
      <c r="E63" s="169" t="s">
        <v>460</v>
      </c>
      <c r="F63" s="260">
        <v>391.91</v>
      </c>
      <c r="G63" s="169">
        <v>12.4</v>
      </c>
      <c r="H63" s="169">
        <v>12.93</v>
      </c>
      <c r="I63" s="177">
        <f t="shared" si="27"/>
        <v>1.042741935483871</v>
      </c>
      <c r="J63" s="169">
        <v>0</v>
      </c>
      <c r="K63" s="177">
        <f t="shared" si="16"/>
        <v>0</v>
      </c>
      <c r="L63" s="260">
        <v>1567.63</v>
      </c>
      <c r="M63" s="177">
        <f t="shared" si="17"/>
        <v>1.042741935483871</v>
      </c>
      <c r="N63" s="260">
        <v>830.84</v>
      </c>
      <c r="O63" s="169">
        <v>0.25</v>
      </c>
      <c r="P63" s="176">
        <f t="shared" si="18"/>
        <v>2.0161290322580645E-2</v>
      </c>
      <c r="Q63" s="175">
        <f t="shared" si="19"/>
        <v>0.27999999999999936</v>
      </c>
      <c r="R63" s="176">
        <f t="shared" si="20"/>
        <v>2.2580645161290269E-2</v>
      </c>
      <c r="S63" s="259">
        <f t="shared" si="3"/>
        <v>438.93639999999903</v>
      </c>
      <c r="T63" s="169" t="s">
        <v>177</v>
      </c>
      <c r="U63" s="169" t="s">
        <v>712</v>
      </c>
      <c r="V63" s="169" t="s">
        <v>508</v>
      </c>
      <c r="W63" s="175">
        <v>1</v>
      </c>
      <c r="X63" s="169" t="s">
        <v>414</v>
      </c>
    </row>
    <row r="64" spans="2:24" hidden="1">
      <c r="B64" s="423"/>
      <c r="C64" s="423"/>
      <c r="D64" s="206">
        <v>8</v>
      </c>
      <c r="E64" s="169" t="s">
        <v>542</v>
      </c>
      <c r="F64" s="260">
        <v>352.64</v>
      </c>
      <c r="G64" s="169">
        <v>218.9</v>
      </c>
      <c r="H64" s="169">
        <v>204.77</v>
      </c>
      <c r="I64" s="177">
        <f t="shared" si="27"/>
        <v>0.93544997715851985</v>
      </c>
      <c r="J64" s="169">
        <v>19.2</v>
      </c>
      <c r="K64" s="177">
        <f t="shared" si="16"/>
        <v>8.7711283691183181E-2</v>
      </c>
      <c r="L64" s="260">
        <v>156.72999999999999</v>
      </c>
      <c r="M64" s="177">
        <f t="shared" si="17"/>
        <v>1.0231612608497029</v>
      </c>
      <c r="N64" s="260">
        <v>794.62</v>
      </c>
      <c r="O64" s="169">
        <v>2.25</v>
      </c>
      <c r="P64" s="176">
        <f t="shared" si="18"/>
        <v>1.027866605756053E-2</v>
      </c>
      <c r="Q64" s="175">
        <f t="shared" si="19"/>
        <v>2.8199999999999932</v>
      </c>
      <c r="R64" s="176">
        <f t="shared" si="20"/>
        <v>1.28825947921425E-2</v>
      </c>
      <c r="S64" s="259">
        <f t="shared" si="3"/>
        <v>441.97859999999889</v>
      </c>
      <c r="T64" s="169" t="s">
        <v>465</v>
      </c>
      <c r="U64" s="169" t="s">
        <v>219</v>
      </c>
      <c r="V64" s="169" t="s">
        <v>510</v>
      </c>
      <c r="W64" s="175">
        <v>1</v>
      </c>
      <c r="X64" s="169" t="s">
        <v>467</v>
      </c>
    </row>
    <row r="65" spans="2:24" hidden="1">
      <c r="B65" s="423"/>
      <c r="C65" s="423"/>
      <c r="D65" s="206">
        <v>9</v>
      </c>
      <c r="E65" s="169" t="s">
        <v>468</v>
      </c>
      <c r="F65" s="260">
        <v>304.55</v>
      </c>
      <c r="G65" s="169">
        <v>198.2</v>
      </c>
      <c r="H65" s="169">
        <v>202.89</v>
      </c>
      <c r="I65" s="177">
        <f t="shared" si="27"/>
        <v>1.0236629667003028</v>
      </c>
      <c r="J65" s="169">
        <v>0</v>
      </c>
      <c r="K65" s="177">
        <f t="shared" si="16"/>
        <v>0</v>
      </c>
      <c r="L65" s="260">
        <v>166.42</v>
      </c>
      <c r="M65" s="177">
        <f t="shared" si="17"/>
        <v>1.0236629667003028</v>
      </c>
      <c r="N65" s="260">
        <v>780.51</v>
      </c>
      <c r="O65" s="169">
        <v>1.83</v>
      </c>
      <c r="P65" s="176">
        <f t="shared" si="18"/>
        <v>9.2330978809283554E-3</v>
      </c>
      <c r="Q65" s="175">
        <f t="shared" si="19"/>
        <v>2.8599999999999977</v>
      </c>
      <c r="R65" s="176">
        <f t="shared" si="20"/>
        <v>1.4429868819374359E-2</v>
      </c>
      <c r="S65" s="259">
        <f t="shared" si="3"/>
        <v>475.96119999999956</v>
      </c>
      <c r="T65" s="169" t="s">
        <v>461</v>
      </c>
      <c r="U65" s="169" t="s">
        <v>532</v>
      </c>
      <c r="V65" s="169" t="s">
        <v>509</v>
      </c>
      <c r="W65" s="175">
        <v>1</v>
      </c>
      <c r="X65" s="169" t="s">
        <v>431</v>
      </c>
    </row>
    <row r="66" spans="2:24" hidden="1">
      <c r="B66" s="423"/>
      <c r="C66" s="423"/>
      <c r="D66" s="206">
        <v>10</v>
      </c>
      <c r="E66" s="169" t="s">
        <v>531</v>
      </c>
      <c r="F66" s="260">
        <v>300.52</v>
      </c>
      <c r="G66" s="169">
        <v>21.26</v>
      </c>
      <c r="H66" s="169">
        <v>25.32</v>
      </c>
      <c r="I66" s="177">
        <f t="shared" si="27"/>
        <v>1.1909689557855125</v>
      </c>
      <c r="J66" s="169">
        <v>0</v>
      </c>
      <c r="K66" s="177">
        <f t="shared" si="16"/>
        <v>0</v>
      </c>
      <c r="L66" s="260">
        <v>148.04</v>
      </c>
      <c r="M66" s="177">
        <f t="shared" si="17"/>
        <v>1.1909689557855125</v>
      </c>
      <c r="N66" s="260">
        <v>601.04</v>
      </c>
      <c r="O66" s="169">
        <v>2.0299999999999998</v>
      </c>
      <c r="P66" s="176">
        <f t="shared" si="18"/>
        <v>9.5484477892756339E-2</v>
      </c>
      <c r="Q66" s="175">
        <f t="shared" si="19"/>
        <v>2.0299999999999989</v>
      </c>
      <c r="R66" s="176">
        <f t="shared" si="20"/>
        <v>9.5484477892756298E-2</v>
      </c>
      <c r="S66" s="259">
        <f t="shared" si="3"/>
        <v>300.52119999999985</v>
      </c>
      <c r="T66" s="169" t="s">
        <v>461</v>
      </c>
      <c r="U66" s="169" t="s">
        <v>534</v>
      </c>
      <c r="V66" s="169" t="s">
        <v>511</v>
      </c>
      <c r="W66" s="175">
        <v>1</v>
      </c>
      <c r="X66" s="169" t="s">
        <v>412</v>
      </c>
    </row>
    <row r="67" spans="2:24" hidden="1">
      <c r="B67" s="634">
        <v>45876</v>
      </c>
      <c r="C67" s="423" t="s">
        <v>320</v>
      </c>
      <c r="D67" s="206">
        <v>1</v>
      </c>
      <c r="E67" s="169" t="s">
        <v>530</v>
      </c>
      <c r="F67" s="260">
        <v>1237.48</v>
      </c>
      <c r="G67" s="169">
        <v>90.52</v>
      </c>
      <c r="H67" s="169">
        <v>99.94</v>
      </c>
      <c r="I67" s="177">
        <f t="shared" si="27"/>
        <v>1.1040653999116217</v>
      </c>
      <c r="J67" s="169">
        <v>10</v>
      </c>
      <c r="K67" s="177">
        <f t="shared" si="16"/>
        <v>0.11047282368537341</v>
      </c>
      <c r="L67" s="260">
        <v>135.54</v>
      </c>
      <c r="M67" s="177">
        <f t="shared" si="17"/>
        <v>1.2145382235969953</v>
      </c>
      <c r="N67" s="260">
        <v>2632.19</v>
      </c>
      <c r="O67" s="169">
        <v>9.1300000000000008</v>
      </c>
      <c r="P67" s="176">
        <f t="shared" si="18"/>
        <v>0.10086168802474593</v>
      </c>
      <c r="Q67" s="175">
        <f t="shared" si="19"/>
        <v>10.290000000000001</v>
      </c>
      <c r="R67" s="176">
        <f t="shared" si="20"/>
        <v>0.11367653557224924</v>
      </c>
      <c r="S67" s="259">
        <f t="shared" si="3"/>
        <v>1394.7066</v>
      </c>
      <c r="T67" s="169" t="s">
        <v>177</v>
      </c>
      <c r="U67" s="169" t="s">
        <v>712</v>
      </c>
      <c r="V67" s="169" t="s">
        <v>507</v>
      </c>
      <c r="W67" s="175">
        <v>1</v>
      </c>
      <c r="X67" s="169" t="s">
        <v>467</v>
      </c>
    </row>
    <row r="68" spans="2:24" hidden="1">
      <c r="B68" s="423"/>
      <c r="C68" s="423"/>
      <c r="D68" s="206">
        <v>2</v>
      </c>
      <c r="E68" s="169" t="s">
        <v>490</v>
      </c>
      <c r="F68" s="260">
        <v>836.99</v>
      </c>
      <c r="G68" s="169">
        <v>348.78</v>
      </c>
      <c r="H68" s="169">
        <v>338.06</v>
      </c>
      <c r="I68" s="177">
        <f t="shared" si="27"/>
        <v>0.9692642926773325</v>
      </c>
      <c r="J68" s="169">
        <v>35.200000000000003</v>
      </c>
      <c r="K68" s="177">
        <f t="shared" si="16"/>
        <v>0.10092321807443089</v>
      </c>
      <c r="L68" s="260">
        <v>156.74</v>
      </c>
      <c r="M68" s="177">
        <f t="shared" si="17"/>
        <v>1.0701875107517633</v>
      </c>
      <c r="N68" s="260">
        <v>3837</v>
      </c>
      <c r="O68" s="169">
        <v>5.34</v>
      </c>
      <c r="P68" s="176">
        <f t="shared" si="18"/>
        <v>1.5310510923791503E-2</v>
      </c>
      <c r="Q68" s="175">
        <f t="shared" si="19"/>
        <v>19.140000000000018</v>
      </c>
      <c r="R68" s="176">
        <f t="shared" si="20"/>
        <v>5.4876999827971847E-2</v>
      </c>
      <c r="S68" s="259">
        <f t="shared" si="3"/>
        <v>3000.0036000000032</v>
      </c>
      <c r="T68" s="169" t="s">
        <v>465</v>
      </c>
      <c r="U68" s="169" t="s">
        <v>219</v>
      </c>
      <c r="V68" s="169" t="s">
        <v>510</v>
      </c>
      <c r="W68" s="175">
        <v>1</v>
      </c>
      <c r="X68" s="169" t="s">
        <v>467</v>
      </c>
    </row>
    <row r="69" spans="2:24" hidden="1">
      <c r="B69" s="423"/>
      <c r="C69" s="423"/>
      <c r="D69" s="206">
        <v>3</v>
      </c>
      <c r="E69" s="169" t="s">
        <v>517</v>
      </c>
      <c r="F69" s="260">
        <v>812.78</v>
      </c>
      <c r="G69" s="169">
        <v>220.85</v>
      </c>
      <c r="H69" s="169">
        <v>221.5</v>
      </c>
      <c r="I69" s="177">
        <f t="shared" si="27"/>
        <v>1.0029431741000678</v>
      </c>
      <c r="J69" s="169">
        <v>25.55</v>
      </c>
      <c r="K69" s="177">
        <f t="shared" si="16"/>
        <v>0.11568938193343899</v>
      </c>
      <c r="L69" s="260">
        <v>99.12</v>
      </c>
      <c r="M69" s="177">
        <f t="shared" si="17"/>
        <v>1.1186325560335071</v>
      </c>
      <c r="N69" s="260">
        <v>2596.94</v>
      </c>
      <c r="O69" s="169">
        <v>8.1999999999999993</v>
      </c>
      <c r="P69" s="176">
        <f t="shared" si="18"/>
        <v>3.712927326239529E-2</v>
      </c>
      <c r="Q69" s="175">
        <f t="shared" si="19"/>
        <v>18.000000000000018</v>
      </c>
      <c r="R69" s="176">
        <f t="shared" si="20"/>
        <v>8.1503282771111699E-2</v>
      </c>
      <c r="S69" s="259">
        <f t="shared" si="3"/>
        <v>1784.1600000000019</v>
      </c>
      <c r="T69" s="169" t="s">
        <v>177</v>
      </c>
      <c r="U69" s="169" t="s">
        <v>712</v>
      </c>
      <c r="V69" s="169" t="s">
        <v>507</v>
      </c>
      <c r="W69" s="175">
        <v>1</v>
      </c>
      <c r="X69" s="169" t="s">
        <v>467</v>
      </c>
    </row>
    <row r="70" spans="2:24" hidden="1">
      <c r="B70" s="423"/>
      <c r="C70" s="423"/>
      <c r="D70" s="206">
        <v>4</v>
      </c>
      <c r="E70" s="169" t="s">
        <v>545</v>
      </c>
      <c r="F70" s="260">
        <v>702.78</v>
      </c>
      <c r="G70" s="169">
        <v>60.31</v>
      </c>
      <c r="H70" s="169">
        <v>70.31</v>
      </c>
      <c r="I70" s="177">
        <f t="shared" si="27"/>
        <v>1.165809981760902</v>
      </c>
      <c r="J70" s="169">
        <v>8</v>
      </c>
      <c r="K70" s="177">
        <f t="shared" si="16"/>
        <v>0.13264798540872161</v>
      </c>
      <c r="L70" s="260">
        <v>90.1</v>
      </c>
      <c r="M70" s="177">
        <f t="shared" si="17"/>
        <v>1.2984579671696237</v>
      </c>
      <c r="N70" s="260">
        <v>1621.8</v>
      </c>
      <c r="O70" s="169">
        <v>7.8</v>
      </c>
      <c r="P70" s="176">
        <f t="shared" si="18"/>
        <v>0.12933178577350354</v>
      </c>
      <c r="Q70" s="175">
        <f t="shared" si="19"/>
        <v>10.199999999999999</v>
      </c>
      <c r="R70" s="176">
        <f t="shared" si="20"/>
        <v>0.16912618139612004</v>
      </c>
      <c r="S70" s="259">
        <f t="shared" si="3"/>
        <v>919.01999999999987</v>
      </c>
      <c r="T70" s="169" t="s">
        <v>465</v>
      </c>
      <c r="U70" s="169" t="s">
        <v>219</v>
      </c>
      <c r="V70" s="169" t="s">
        <v>549</v>
      </c>
      <c r="W70" s="175">
        <v>1</v>
      </c>
      <c r="X70" s="169" t="s">
        <v>413</v>
      </c>
    </row>
    <row r="71" spans="2:24" hidden="1">
      <c r="B71" s="423"/>
      <c r="C71" s="423"/>
      <c r="D71" s="206">
        <v>5</v>
      </c>
      <c r="E71" s="169" t="s">
        <v>546</v>
      </c>
      <c r="F71" s="260">
        <v>597.59</v>
      </c>
      <c r="G71" s="169">
        <v>20.16</v>
      </c>
      <c r="H71" s="169">
        <v>15.45</v>
      </c>
      <c r="I71" s="177">
        <f t="shared" si="27"/>
        <v>0.76636904761904756</v>
      </c>
      <c r="J71" s="169">
        <v>6.5</v>
      </c>
      <c r="K71" s="177">
        <f t="shared" si="16"/>
        <v>0.32242063492063494</v>
      </c>
      <c r="L71" s="260">
        <v>1012.86</v>
      </c>
      <c r="M71" s="177">
        <f t="shared" si="17"/>
        <v>1.0887896825396826</v>
      </c>
      <c r="N71" s="260">
        <v>1813.02</v>
      </c>
      <c r="O71" s="169">
        <v>0.59000000000000008</v>
      </c>
      <c r="P71" s="176">
        <f t="shared" si="18"/>
        <v>2.9265873015873019E-2</v>
      </c>
      <c r="Q71" s="175">
        <f t="shared" si="19"/>
        <v>1.1999999999999991</v>
      </c>
      <c r="R71" s="176">
        <f t="shared" si="20"/>
        <v>5.9523809523809479E-2</v>
      </c>
      <c r="S71" s="259">
        <f t="shared" ref="S71:S134" si="28">Q71*L71</f>
        <v>1215.4319999999991</v>
      </c>
      <c r="T71" s="169" t="s">
        <v>461</v>
      </c>
      <c r="U71" s="169" t="s">
        <v>532</v>
      </c>
      <c r="V71" s="169" t="s">
        <v>509</v>
      </c>
      <c r="W71" s="175">
        <v>1</v>
      </c>
      <c r="X71" s="169" t="s">
        <v>422</v>
      </c>
    </row>
    <row r="72" spans="2:24" hidden="1">
      <c r="B72" s="423"/>
      <c r="C72" s="423"/>
      <c r="D72" s="206">
        <v>6</v>
      </c>
      <c r="E72" s="169" t="s">
        <v>547</v>
      </c>
      <c r="F72" s="260">
        <v>539.85</v>
      </c>
      <c r="G72" s="169">
        <v>50.26</v>
      </c>
      <c r="H72" s="169">
        <v>58.93</v>
      </c>
      <c r="I72" s="177">
        <f t="shared" ref="I72:I135" si="29">H72/G72</f>
        <v>1.1725029844807004</v>
      </c>
      <c r="J72" s="169">
        <v>0</v>
      </c>
      <c r="K72" s="177">
        <f t="shared" ref="K72:K135" si="30">J72/G72</f>
        <v>0</v>
      </c>
      <c r="L72" s="260">
        <v>124.39</v>
      </c>
      <c r="M72" s="177">
        <f t="shared" ref="M72:M135" si="31">(H72+J72)/G72</f>
        <v>1.1725029844807004</v>
      </c>
      <c r="N72" s="260">
        <v>1078.46</v>
      </c>
      <c r="O72" s="169">
        <v>4.34</v>
      </c>
      <c r="P72" s="176">
        <f t="shared" si="18"/>
        <v>8.6350974930362118E-2</v>
      </c>
      <c r="Q72" s="175">
        <f t="shared" si="19"/>
        <v>4.3300000000000018</v>
      </c>
      <c r="R72" s="176">
        <f t="shared" si="20"/>
        <v>8.6152009550338277E-2</v>
      </c>
      <c r="S72" s="259">
        <f t="shared" si="28"/>
        <v>538.60870000000023</v>
      </c>
      <c r="T72" s="169" t="s">
        <v>465</v>
      </c>
      <c r="U72" s="169" t="s">
        <v>219</v>
      </c>
      <c r="V72" s="169" t="s">
        <v>549</v>
      </c>
      <c r="W72" s="175">
        <v>1</v>
      </c>
      <c r="X72" s="169" t="s">
        <v>413</v>
      </c>
    </row>
    <row r="73" spans="2:24" hidden="1">
      <c r="B73" s="423"/>
      <c r="C73" s="423"/>
      <c r="D73" s="206">
        <v>7</v>
      </c>
      <c r="E73" s="169" t="s">
        <v>462</v>
      </c>
      <c r="F73" s="260">
        <v>414.76</v>
      </c>
      <c r="G73" s="169">
        <v>12.11</v>
      </c>
      <c r="H73" s="169">
        <v>11.899999999999999</v>
      </c>
      <c r="I73" s="177">
        <f t="shared" si="29"/>
        <v>0.98265895953757221</v>
      </c>
      <c r="J73" s="169">
        <v>1.2</v>
      </c>
      <c r="K73" s="177">
        <f t="shared" si="30"/>
        <v>9.9091659785301406E-2</v>
      </c>
      <c r="L73" s="260">
        <v>846.44</v>
      </c>
      <c r="M73" s="177">
        <f t="shared" si="31"/>
        <v>1.0817506193228736</v>
      </c>
      <c r="N73" s="260">
        <v>837.98</v>
      </c>
      <c r="O73" s="169">
        <v>0.48999999999999994</v>
      </c>
      <c r="P73" s="176">
        <f t="shared" si="18"/>
        <v>4.0462427745664734E-2</v>
      </c>
      <c r="Q73" s="175">
        <f t="shared" si="19"/>
        <v>0.4999999999999985</v>
      </c>
      <c r="R73" s="176">
        <f t="shared" si="20"/>
        <v>4.1288191577208797E-2</v>
      </c>
      <c r="S73" s="259">
        <f t="shared" si="28"/>
        <v>423.21999999999878</v>
      </c>
      <c r="T73" s="169" t="s">
        <v>461</v>
      </c>
      <c r="U73" s="169" t="s">
        <v>532</v>
      </c>
      <c r="V73" s="169" t="s">
        <v>509</v>
      </c>
      <c r="W73" s="175">
        <v>1</v>
      </c>
      <c r="X73" s="169" t="s">
        <v>423</v>
      </c>
    </row>
    <row r="74" spans="2:24" hidden="1">
      <c r="B74" s="423"/>
      <c r="C74" s="423"/>
      <c r="D74" s="206">
        <v>8</v>
      </c>
      <c r="E74" s="169" t="s">
        <v>548</v>
      </c>
      <c r="F74" s="260">
        <v>365.09</v>
      </c>
      <c r="G74" s="169">
        <v>69.23</v>
      </c>
      <c r="H74" s="169">
        <v>73.960000000000008</v>
      </c>
      <c r="I74" s="177">
        <f t="shared" si="29"/>
        <v>1.0683229813664596</v>
      </c>
      <c r="J74" s="169">
        <v>0</v>
      </c>
      <c r="K74" s="177">
        <f t="shared" si="30"/>
        <v>0</v>
      </c>
      <c r="L74" s="260">
        <v>156.69</v>
      </c>
      <c r="M74" s="177">
        <f t="shared" si="31"/>
        <v>1.0683229813664596</v>
      </c>
      <c r="N74" s="260">
        <v>741.14</v>
      </c>
      <c r="O74" s="169">
        <v>2.3299999999999996</v>
      </c>
      <c r="P74" s="176">
        <f t="shared" si="18"/>
        <v>3.3655929510327885E-2</v>
      </c>
      <c r="Q74" s="175">
        <f t="shared" si="19"/>
        <v>2.4000000000000044</v>
      </c>
      <c r="R74" s="176">
        <f t="shared" si="20"/>
        <v>3.4667051856131795E-2</v>
      </c>
      <c r="S74" s="259">
        <f t="shared" si="28"/>
        <v>376.05600000000067</v>
      </c>
      <c r="T74" s="169" t="s">
        <v>177</v>
      </c>
      <c r="U74" s="169" t="s">
        <v>712</v>
      </c>
      <c r="V74" s="169" t="s">
        <v>507</v>
      </c>
      <c r="W74" s="175">
        <v>1</v>
      </c>
      <c r="X74" s="169" t="s">
        <v>467</v>
      </c>
    </row>
    <row r="75" spans="2:24" hidden="1">
      <c r="B75" s="423"/>
      <c r="C75" s="423"/>
      <c r="D75" s="206">
        <v>9</v>
      </c>
      <c r="E75" s="169" t="s">
        <v>472</v>
      </c>
      <c r="F75" s="260">
        <v>354.95</v>
      </c>
      <c r="G75" s="169">
        <v>15.15</v>
      </c>
      <c r="H75" s="169">
        <v>19.579999999999998</v>
      </c>
      <c r="I75" s="177">
        <f t="shared" si="29"/>
        <v>1.2924092409240924</v>
      </c>
      <c r="J75" s="169">
        <v>0</v>
      </c>
      <c r="K75" s="177">
        <f t="shared" si="30"/>
        <v>0</v>
      </c>
      <c r="L75" s="260">
        <v>160.61000000000001</v>
      </c>
      <c r="M75" s="177">
        <f t="shared" si="31"/>
        <v>1.2924092409240924</v>
      </c>
      <c r="N75" s="260">
        <v>711.5</v>
      </c>
      <c r="O75" s="169">
        <v>2.21</v>
      </c>
      <c r="P75" s="176">
        <f t="shared" si="18"/>
        <v>0.14587458745874587</v>
      </c>
      <c r="Q75" s="175">
        <f t="shared" si="19"/>
        <v>2.219999999999998</v>
      </c>
      <c r="R75" s="176">
        <f t="shared" si="20"/>
        <v>0.14653465346534639</v>
      </c>
      <c r="S75" s="259">
        <f t="shared" si="28"/>
        <v>356.5541999999997</v>
      </c>
      <c r="T75" s="169" t="s">
        <v>465</v>
      </c>
      <c r="U75" s="169" t="s">
        <v>219</v>
      </c>
      <c r="V75" s="169" t="s">
        <v>550</v>
      </c>
      <c r="W75" s="175">
        <v>1</v>
      </c>
      <c r="X75" s="169" t="s">
        <v>417</v>
      </c>
    </row>
    <row r="76" spans="2:24" hidden="1">
      <c r="B76" s="423"/>
      <c r="C76" s="423"/>
      <c r="D76" s="206">
        <v>10</v>
      </c>
      <c r="E76" s="169" t="s">
        <v>515</v>
      </c>
      <c r="F76" s="260">
        <v>291.67</v>
      </c>
      <c r="G76" s="169">
        <v>33.64</v>
      </c>
      <c r="H76" s="169">
        <v>35.729999999999997</v>
      </c>
      <c r="I76" s="177">
        <f t="shared" si="29"/>
        <v>1.0621284185493458</v>
      </c>
      <c r="J76" s="169">
        <v>0</v>
      </c>
      <c r="K76" s="177">
        <f t="shared" si="30"/>
        <v>0</v>
      </c>
      <c r="L76" s="260">
        <v>294.62</v>
      </c>
      <c r="M76" s="177">
        <f t="shared" si="31"/>
        <v>1.0621284185493458</v>
      </c>
      <c r="N76" s="260">
        <v>615.76</v>
      </c>
      <c r="O76" s="169">
        <v>0.99</v>
      </c>
      <c r="P76" s="176">
        <f t="shared" si="18"/>
        <v>2.9429250891795482E-2</v>
      </c>
      <c r="Q76" s="175">
        <f t="shared" si="19"/>
        <v>1.0999999999999963</v>
      </c>
      <c r="R76" s="176">
        <f t="shared" si="20"/>
        <v>3.2699167657550425E-2</v>
      </c>
      <c r="S76" s="259">
        <f t="shared" si="28"/>
        <v>324.08199999999891</v>
      </c>
      <c r="T76" s="169" t="s">
        <v>465</v>
      </c>
      <c r="U76" s="169" t="s">
        <v>219</v>
      </c>
      <c r="V76" s="169" t="s">
        <v>525</v>
      </c>
      <c r="W76" s="175">
        <v>1</v>
      </c>
      <c r="X76" s="169" t="s">
        <v>467</v>
      </c>
    </row>
    <row r="77" spans="2:24" hidden="1">
      <c r="B77" s="634">
        <v>45877</v>
      </c>
      <c r="C77" s="423" t="s">
        <v>379</v>
      </c>
      <c r="D77" s="206">
        <v>1</v>
      </c>
      <c r="E77" s="169" t="s">
        <v>490</v>
      </c>
      <c r="F77" s="260">
        <v>2126.96</v>
      </c>
      <c r="G77" s="169">
        <v>287.10000000000002</v>
      </c>
      <c r="H77" s="169">
        <v>291.45</v>
      </c>
      <c r="I77" s="177">
        <f t="shared" si="29"/>
        <v>1.0151515151515151</v>
      </c>
      <c r="J77" s="169">
        <v>30</v>
      </c>
      <c r="K77" s="177">
        <f t="shared" si="30"/>
        <v>0.1044932079414838</v>
      </c>
      <c r="L77" s="260">
        <v>156.74</v>
      </c>
      <c r="M77" s="177">
        <f t="shared" si="31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175">
        <f t="shared" si="19"/>
        <v>20.779999999999966</v>
      </c>
      <c r="R77" s="176">
        <f t="shared" si="20"/>
        <v>7.2378962034134325E-2</v>
      </c>
      <c r="S77" s="259">
        <f t="shared" si="28"/>
        <v>3257.0571999999947</v>
      </c>
      <c r="T77" s="169" t="s">
        <v>465</v>
      </c>
      <c r="U77" s="169" t="s">
        <v>219</v>
      </c>
      <c r="V77" s="169" t="s">
        <v>510</v>
      </c>
      <c r="W77" s="175">
        <v>1</v>
      </c>
      <c r="X77" s="169" t="s">
        <v>467</v>
      </c>
    </row>
    <row r="78" spans="2:24" hidden="1">
      <c r="B78" s="423"/>
      <c r="C78" s="423"/>
      <c r="D78" s="206">
        <v>2</v>
      </c>
      <c r="E78" s="169" t="s">
        <v>530</v>
      </c>
      <c r="F78" s="260">
        <v>639.75</v>
      </c>
      <c r="G78" s="169">
        <v>76.36</v>
      </c>
      <c r="H78" s="169">
        <v>86.08</v>
      </c>
      <c r="I78" s="177">
        <f t="shared" si="29"/>
        <v>1.1272917757988477</v>
      </c>
      <c r="J78" s="169">
        <v>0</v>
      </c>
      <c r="K78" s="177">
        <f t="shared" si="30"/>
        <v>0</v>
      </c>
      <c r="L78" s="260">
        <v>135.54</v>
      </c>
      <c r="M78" s="177">
        <f t="shared" si="31"/>
        <v>1.1272917757988477</v>
      </c>
      <c r="N78" s="260">
        <v>1317.45</v>
      </c>
      <c r="O78" s="169">
        <v>4.72</v>
      </c>
      <c r="P78" s="176">
        <f t="shared" si="18"/>
        <v>6.1812467260345727E-2</v>
      </c>
      <c r="Q78" s="175">
        <f t="shared" si="19"/>
        <v>4.9999999999999991</v>
      </c>
      <c r="R78" s="176">
        <f t="shared" si="20"/>
        <v>6.5479308538501826E-2</v>
      </c>
      <c r="S78" s="259">
        <f t="shared" si="28"/>
        <v>677.69999999999982</v>
      </c>
      <c r="T78" s="169" t="s">
        <v>177</v>
      </c>
      <c r="U78" s="169" t="s">
        <v>712</v>
      </c>
      <c r="V78" s="169" t="s">
        <v>507</v>
      </c>
      <c r="W78" s="175">
        <v>1</v>
      </c>
      <c r="X78" s="169" t="s">
        <v>467</v>
      </c>
    </row>
    <row r="79" spans="2:24" hidden="1">
      <c r="B79" s="423"/>
      <c r="C79" s="423"/>
      <c r="D79" s="206">
        <v>3</v>
      </c>
      <c r="E79" s="169" t="s">
        <v>470</v>
      </c>
      <c r="F79" s="260">
        <v>428.38</v>
      </c>
      <c r="G79" s="169">
        <v>20.8</v>
      </c>
      <c r="H79" s="169">
        <v>25.93</v>
      </c>
      <c r="I79" s="177">
        <f t="shared" si="29"/>
        <v>1.2466346153846153</v>
      </c>
      <c r="J79" s="169">
        <v>0</v>
      </c>
      <c r="K79" s="177">
        <f t="shared" si="30"/>
        <v>0</v>
      </c>
      <c r="L79" s="260">
        <v>169.32</v>
      </c>
      <c r="M79" s="177">
        <f t="shared" si="31"/>
        <v>1.2466346153846153</v>
      </c>
      <c r="N79" s="260">
        <v>868.61</v>
      </c>
      <c r="O79" s="169">
        <v>2.5299999999999998</v>
      </c>
      <c r="P79" s="176">
        <f t="shared" si="18"/>
        <v>0.12163461538461537</v>
      </c>
      <c r="Q79" s="175">
        <f t="shared" si="19"/>
        <v>2.5999999999999992</v>
      </c>
      <c r="R79" s="176">
        <f t="shared" si="20"/>
        <v>0.12499999999999996</v>
      </c>
      <c r="S79" s="259">
        <f t="shared" si="28"/>
        <v>440.23199999999986</v>
      </c>
      <c r="T79" s="169" t="s">
        <v>461</v>
      </c>
      <c r="U79" s="169" t="s">
        <v>534</v>
      </c>
      <c r="V79" s="169" t="s">
        <v>511</v>
      </c>
      <c r="W79" s="175">
        <v>1</v>
      </c>
      <c r="X79" s="169" t="s">
        <v>467</v>
      </c>
    </row>
    <row r="80" spans="2:24" hidden="1">
      <c r="B80" s="423"/>
      <c r="C80" s="423"/>
      <c r="D80" s="206">
        <v>4</v>
      </c>
      <c r="E80" s="169" t="s">
        <v>526</v>
      </c>
      <c r="F80" s="260">
        <v>367.82</v>
      </c>
      <c r="G80" s="169">
        <v>41.94</v>
      </c>
      <c r="H80" s="169">
        <v>43.28</v>
      </c>
      <c r="I80" s="177">
        <f t="shared" si="29"/>
        <v>1.0319504053409634</v>
      </c>
      <c r="J80" s="169">
        <v>3.75</v>
      </c>
      <c r="K80" s="177">
        <f t="shared" si="30"/>
        <v>8.9413447782546493E-2</v>
      </c>
      <c r="L80" s="260">
        <v>235.78</v>
      </c>
      <c r="M80" s="177">
        <f t="shared" si="31"/>
        <v>1.1213638531235099</v>
      </c>
      <c r="N80" s="260">
        <v>1200.1199999999999</v>
      </c>
      <c r="O80" s="169">
        <v>1.56</v>
      </c>
      <c r="P80" s="176">
        <f t="shared" si="18"/>
        <v>3.7195994277539342E-2</v>
      </c>
      <c r="Q80" s="175">
        <f t="shared" si="19"/>
        <v>3.5300000000000034</v>
      </c>
      <c r="R80" s="176">
        <f t="shared" si="20"/>
        <v>8.4167858845970514E-2</v>
      </c>
      <c r="S80" s="259">
        <f t="shared" si="28"/>
        <v>832.30340000000081</v>
      </c>
      <c r="T80" s="169" t="s">
        <v>177</v>
      </c>
      <c r="U80" s="169" t="s">
        <v>712</v>
      </c>
      <c r="V80" s="169" t="s">
        <v>507</v>
      </c>
      <c r="W80" s="175">
        <v>1</v>
      </c>
      <c r="X80" s="169" t="s">
        <v>467</v>
      </c>
    </row>
    <row r="81" spans="2:24" hidden="1">
      <c r="B81" s="423"/>
      <c r="C81" s="423"/>
      <c r="D81" s="206">
        <v>5</v>
      </c>
      <c r="E81" s="169" t="s">
        <v>517</v>
      </c>
      <c r="F81" s="260">
        <v>354.85</v>
      </c>
      <c r="G81" s="169">
        <v>177.48</v>
      </c>
      <c r="H81" s="169">
        <v>165.41</v>
      </c>
      <c r="I81" s="177">
        <f t="shared" si="29"/>
        <v>0.93199233716475094</v>
      </c>
      <c r="J81" s="169">
        <v>19.25</v>
      </c>
      <c r="K81" s="177">
        <f t="shared" si="30"/>
        <v>0.10846292540004508</v>
      </c>
      <c r="L81" s="260">
        <v>99.12</v>
      </c>
      <c r="M81" s="177">
        <f t="shared" si="31"/>
        <v>1.040455262564796</v>
      </c>
      <c r="N81" s="260">
        <v>711.68</v>
      </c>
      <c r="O81" s="169">
        <v>3.58</v>
      </c>
      <c r="P81" s="176">
        <f t="shared" si="18"/>
        <v>2.0171286905566826E-2</v>
      </c>
      <c r="Q81" s="175">
        <f t="shared" si="19"/>
        <v>3.6000000000000068</v>
      </c>
      <c r="R81" s="176">
        <f t="shared" si="20"/>
        <v>2.0283975659229247E-2</v>
      </c>
      <c r="S81" s="259">
        <f t="shared" si="28"/>
        <v>356.83200000000068</v>
      </c>
      <c r="T81" s="169" t="s">
        <v>177</v>
      </c>
      <c r="U81" s="169" t="s">
        <v>712</v>
      </c>
      <c r="V81" s="169" t="s">
        <v>507</v>
      </c>
      <c r="W81" s="175">
        <v>1</v>
      </c>
      <c r="X81" s="169" t="s">
        <v>467</v>
      </c>
    </row>
    <row r="82" spans="2:24" hidden="1">
      <c r="B82" s="423"/>
      <c r="C82" s="423"/>
      <c r="D82" s="206">
        <v>6</v>
      </c>
      <c r="E82" s="169" t="s">
        <v>546</v>
      </c>
      <c r="F82" s="260">
        <v>303.86</v>
      </c>
      <c r="G82" s="169">
        <v>18.21</v>
      </c>
      <c r="H82" s="169">
        <v>16.62</v>
      </c>
      <c r="I82" s="177">
        <f t="shared" si="29"/>
        <v>0.91268533772652394</v>
      </c>
      <c r="J82" s="169">
        <v>2.2000000000000002</v>
      </c>
      <c r="K82" s="177">
        <f t="shared" si="30"/>
        <v>0.12081274025260846</v>
      </c>
      <c r="L82" s="260">
        <v>1012.86</v>
      </c>
      <c r="M82" s="177">
        <f t="shared" si="31"/>
        <v>1.0334980779791323</v>
      </c>
      <c r="N82" s="260">
        <v>617.84</v>
      </c>
      <c r="O82" s="169">
        <v>0.3</v>
      </c>
      <c r="P82" s="176">
        <f t="shared" ref="P82:P145" si="32">O82/G82</f>
        <v>1.6474464579901153E-2</v>
      </c>
      <c r="Q82" s="175">
        <f t="shared" ref="Q82:Q145" si="33">(H82+J82)-G82-O82</f>
        <v>0.30999999999999944</v>
      </c>
      <c r="R82" s="176">
        <f t="shared" ref="R82:R145" si="34">Q82/G82</f>
        <v>1.7023613399231162E-2</v>
      </c>
      <c r="S82" s="259">
        <f t="shared" si="28"/>
        <v>313.98659999999944</v>
      </c>
      <c r="T82" s="169" t="s">
        <v>461</v>
      </c>
      <c r="U82" s="169" t="s">
        <v>532</v>
      </c>
      <c r="V82" s="169" t="s">
        <v>509</v>
      </c>
      <c r="W82" s="175">
        <v>1</v>
      </c>
      <c r="X82" s="169" t="s">
        <v>422</v>
      </c>
    </row>
    <row r="83" spans="2:24" hidden="1">
      <c r="B83" s="423"/>
      <c r="C83" s="423"/>
      <c r="D83" s="206">
        <v>7</v>
      </c>
      <c r="E83" s="169" t="s">
        <v>469</v>
      </c>
      <c r="F83" s="260">
        <v>239.17</v>
      </c>
      <c r="G83" s="169">
        <v>37.340000000000003</v>
      </c>
      <c r="H83" s="169">
        <v>42.55</v>
      </c>
      <c r="I83" s="177">
        <f t="shared" si="29"/>
        <v>1.1395286555972146</v>
      </c>
      <c r="J83" s="169">
        <v>0</v>
      </c>
      <c r="K83" s="177">
        <f t="shared" si="30"/>
        <v>0</v>
      </c>
      <c r="L83" s="260">
        <v>118.99</v>
      </c>
      <c r="M83" s="177">
        <f t="shared" si="31"/>
        <v>1.1395286555972146</v>
      </c>
      <c r="N83" s="260">
        <v>619.94000000000005</v>
      </c>
      <c r="O83" s="169">
        <v>2.0099999999999998</v>
      </c>
      <c r="P83" s="176">
        <f t="shared" si="32"/>
        <v>5.3829673272629878E-2</v>
      </c>
      <c r="Q83" s="175">
        <f t="shared" si="33"/>
        <v>3.199999999999994</v>
      </c>
      <c r="R83" s="176">
        <f t="shared" si="34"/>
        <v>8.5698982324584727E-2</v>
      </c>
      <c r="S83" s="259">
        <f t="shared" si="28"/>
        <v>380.76799999999929</v>
      </c>
      <c r="T83" s="169" t="s">
        <v>177</v>
      </c>
      <c r="U83" s="169" t="s">
        <v>712</v>
      </c>
      <c r="V83" s="169" t="s">
        <v>507</v>
      </c>
      <c r="W83" s="175">
        <v>1</v>
      </c>
      <c r="X83" s="169" t="s">
        <v>458</v>
      </c>
    </row>
    <row r="84" spans="2:24" hidden="1">
      <c r="B84" s="423"/>
      <c r="C84" s="423"/>
      <c r="D84" s="206">
        <v>8</v>
      </c>
      <c r="E84" s="169" t="s">
        <v>484</v>
      </c>
      <c r="F84" s="260">
        <v>237.89</v>
      </c>
      <c r="G84" s="169">
        <v>73.84</v>
      </c>
      <c r="H84" s="169">
        <v>73.930000000000007</v>
      </c>
      <c r="I84" s="177">
        <f t="shared" si="29"/>
        <v>1.0012188515709644</v>
      </c>
      <c r="J84" s="169">
        <v>4</v>
      </c>
      <c r="K84" s="177">
        <f t="shared" si="30"/>
        <v>5.4171180931744313E-2</v>
      </c>
      <c r="L84" s="260">
        <v>410.16</v>
      </c>
      <c r="M84" s="177">
        <f t="shared" si="31"/>
        <v>1.0553900325027086</v>
      </c>
      <c r="N84" s="260">
        <v>1677.55</v>
      </c>
      <c r="O84" s="169">
        <v>0.57999999999999996</v>
      </c>
      <c r="P84" s="176">
        <f t="shared" si="32"/>
        <v>7.8548212351029247E-3</v>
      </c>
      <c r="Q84" s="175">
        <f t="shared" si="33"/>
        <v>3.5100000000000033</v>
      </c>
      <c r="R84" s="176">
        <f t="shared" si="34"/>
        <v>4.7535211267605675E-2</v>
      </c>
      <c r="S84" s="259">
        <f t="shared" si="28"/>
        <v>1439.6616000000015</v>
      </c>
      <c r="T84" s="169" t="s">
        <v>177</v>
      </c>
      <c r="U84" s="169" t="s">
        <v>712</v>
      </c>
      <c r="V84" s="169" t="s">
        <v>507</v>
      </c>
      <c r="W84" s="175">
        <v>1</v>
      </c>
      <c r="X84" s="169" t="s">
        <v>467</v>
      </c>
    </row>
    <row r="85" spans="2:24" hidden="1">
      <c r="B85" s="423"/>
      <c r="C85" s="423"/>
      <c r="D85" s="206">
        <v>9</v>
      </c>
      <c r="E85" s="169" t="s">
        <v>472</v>
      </c>
      <c r="F85" s="260">
        <v>228.07</v>
      </c>
      <c r="G85" s="169">
        <v>12.78</v>
      </c>
      <c r="H85" s="169">
        <v>15.82</v>
      </c>
      <c r="I85" s="177">
        <f t="shared" si="29"/>
        <v>1.2378716744913929</v>
      </c>
      <c r="J85" s="169">
        <v>0</v>
      </c>
      <c r="K85" s="177">
        <f t="shared" si="30"/>
        <v>0</v>
      </c>
      <c r="L85" s="260">
        <v>160.61000000000001</v>
      </c>
      <c r="M85" s="177">
        <f t="shared" si="31"/>
        <v>1.2378716744913929</v>
      </c>
      <c r="N85" s="260">
        <v>488.25</v>
      </c>
      <c r="O85" s="169">
        <v>1.42</v>
      </c>
      <c r="P85" s="176">
        <f t="shared" si="32"/>
        <v>0.1111111111111111</v>
      </c>
      <c r="Q85" s="175">
        <f t="shared" si="33"/>
        <v>1.620000000000001</v>
      </c>
      <c r="R85" s="176">
        <f t="shared" si="34"/>
        <v>0.12676056338028177</v>
      </c>
      <c r="S85" s="259">
        <f t="shared" si="28"/>
        <v>260.18820000000017</v>
      </c>
      <c r="T85" s="169" t="s">
        <v>465</v>
      </c>
      <c r="U85" s="169" t="s">
        <v>219</v>
      </c>
      <c r="V85" s="169" t="s">
        <v>550</v>
      </c>
      <c r="W85" s="175">
        <v>1</v>
      </c>
      <c r="X85" s="169" t="s">
        <v>417</v>
      </c>
    </row>
    <row r="86" spans="2:24" hidden="1">
      <c r="B86" s="423"/>
      <c r="C86" s="423"/>
      <c r="D86" s="206">
        <v>10</v>
      </c>
      <c r="E86" s="169" t="s">
        <v>548</v>
      </c>
      <c r="F86" s="260">
        <v>227.2</v>
      </c>
      <c r="G86" s="169">
        <v>52.58</v>
      </c>
      <c r="H86" s="169">
        <v>55.47</v>
      </c>
      <c r="I86" s="177">
        <f t="shared" si="29"/>
        <v>1.0549638645872956</v>
      </c>
      <c r="J86" s="169">
        <v>0</v>
      </c>
      <c r="K86" s="177">
        <f t="shared" si="30"/>
        <v>0</v>
      </c>
      <c r="L86" s="260">
        <v>156.69</v>
      </c>
      <c r="M86" s="177">
        <f t="shared" si="31"/>
        <v>1.0549638645872956</v>
      </c>
      <c r="N86" s="260">
        <v>452.83</v>
      </c>
      <c r="O86" s="169">
        <v>1.45</v>
      </c>
      <c r="P86" s="176">
        <f t="shared" si="32"/>
        <v>2.7577025484975277E-2</v>
      </c>
      <c r="Q86" s="175">
        <f t="shared" si="33"/>
        <v>1.4400000000000006</v>
      </c>
      <c r="R86" s="176">
        <f t="shared" si="34"/>
        <v>2.7386839102320287E-2</v>
      </c>
      <c r="S86" s="259">
        <f t="shared" si="28"/>
        <v>225.63360000000009</v>
      </c>
      <c r="T86" s="169" t="s">
        <v>177</v>
      </c>
      <c r="U86" s="169" t="s">
        <v>712</v>
      </c>
      <c r="V86" s="169" t="s">
        <v>507</v>
      </c>
      <c r="W86" s="175">
        <v>1</v>
      </c>
      <c r="X86" s="169" t="s">
        <v>467</v>
      </c>
    </row>
    <row r="87" spans="2:24" hidden="1">
      <c r="B87" s="634">
        <v>45878</v>
      </c>
      <c r="C87" s="423" t="s">
        <v>380</v>
      </c>
      <c r="D87" s="206">
        <v>1</v>
      </c>
      <c r="E87" s="169" t="s">
        <v>463</v>
      </c>
      <c r="F87" s="260">
        <v>1261.95</v>
      </c>
      <c r="G87" s="169">
        <v>36.270000000000003</v>
      </c>
      <c r="H87" s="169">
        <v>41.18</v>
      </c>
      <c r="I87" s="177">
        <f t="shared" si="29"/>
        <v>1.13537358698649</v>
      </c>
      <c r="J87" s="169">
        <v>0</v>
      </c>
      <c r="K87" s="177">
        <f t="shared" si="30"/>
        <v>0</v>
      </c>
      <c r="L87" s="260">
        <v>814.16</v>
      </c>
      <c r="M87" s="177">
        <f t="shared" si="31"/>
        <v>1.13537358698649</v>
      </c>
      <c r="N87" s="260">
        <v>3997.53</v>
      </c>
      <c r="O87" s="169">
        <v>1.55</v>
      </c>
      <c r="P87" s="176">
        <f t="shared" si="32"/>
        <v>4.2735042735042736E-2</v>
      </c>
      <c r="Q87" s="175">
        <f t="shared" si="33"/>
        <v>3.3599999999999968</v>
      </c>
      <c r="R87" s="176">
        <f t="shared" si="34"/>
        <v>9.263854425144738E-2</v>
      </c>
      <c r="S87" s="259">
        <f t="shared" si="28"/>
        <v>2735.5775999999973</v>
      </c>
      <c r="T87" s="169" t="s">
        <v>177</v>
      </c>
      <c r="U87" s="169" t="s">
        <v>712</v>
      </c>
      <c r="V87" s="169" t="s">
        <v>508</v>
      </c>
      <c r="W87" s="175">
        <v>1</v>
      </c>
      <c r="X87" s="169" t="s">
        <v>412</v>
      </c>
    </row>
    <row r="88" spans="2:24" hidden="1">
      <c r="B88" s="423"/>
      <c r="C88" s="423"/>
      <c r="D88" s="206">
        <v>2</v>
      </c>
      <c r="E88" s="169" t="s">
        <v>460</v>
      </c>
      <c r="F88" s="260">
        <v>940.58</v>
      </c>
      <c r="G88" s="169">
        <v>12.03</v>
      </c>
      <c r="H88" s="169">
        <v>13.83</v>
      </c>
      <c r="I88" s="177">
        <f t="shared" si="29"/>
        <v>1.1496259351620948</v>
      </c>
      <c r="J88" s="169">
        <v>0</v>
      </c>
      <c r="K88" s="177">
        <f t="shared" si="30"/>
        <v>0</v>
      </c>
      <c r="L88" s="260">
        <v>1567.63</v>
      </c>
      <c r="M88" s="177">
        <f t="shared" si="31"/>
        <v>1.1496259351620948</v>
      </c>
      <c r="N88" s="260">
        <v>2821.73</v>
      </c>
      <c r="O88" s="169">
        <v>0.6</v>
      </c>
      <c r="P88" s="176">
        <f t="shared" si="32"/>
        <v>4.9875311720698257E-2</v>
      </c>
      <c r="Q88" s="175">
        <f t="shared" si="33"/>
        <v>1.2000000000000006</v>
      </c>
      <c r="R88" s="176">
        <f t="shared" si="34"/>
        <v>9.9750623441396569E-2</v>
      </c>
      <c r="S88" s="259">
        <f t="shared" si="28"/>
        <v>1881.1560000000011</v>
      </c>
      <c r="T88" s="169" t="s">
        <v>177</v>
      </c>
      <c r="U88" s="169" t="s">
        <v>712</v>
      </c>
      <c r="V88" s="169" t="s">
        <v>508</v>
      </c>
      <c r="W88" s="175">
        <v>1</v>
      </c>
      <c r="X88" s="169" t="s">
        <v>414</v>
      </c>
    </row>
    <row r="89" spans="2:24" hidden="1">
      <c r="B89" s="423"/>
      <c r="C89" s="423"/>
      <c r="D89" s="206">
        <v>3</v>
      </c>
      <c r="E89" s="169" t="s">
        <v>545</v>
      </c>
      <c r="F89" s="260">
        <v>760.44</v>
      </c>
      <c r="G89" s="169">
        <v>57.72</v>
      </c>
      <c r="H89" s="169">
        <v>75.02</v>
      </c>
      <c r="I89" s="177">
        <f t="shared" si="29"/>
        <v>1.2997227997227996</v>
      </c>
      <c r="J89" s="169">
        <v>0</v>
      </c>
      <c r="K89" s="177">
        <f t="shared" si="30"/>
        <v>0</v>
      </c>
      <c r="L89" s="260">
        <v>90.1</v>
      </c>
      <c r="M89" s="177">
        <f t="shared" si="31"/>
        <v>1.2997227997227996</v>
      </c>
      <c r="N89" s="260">
        <v>1558.73</v>
      </c>
      <c r="O89" s="169">
        <v>8.44</v>
      </c>
      <c r="P89" s="176">
        <f t="shared" si="32"/>
        <v>0.14622314622314622</v>
      </c>
      <c r="Q89" s="175">
        <f t="shared" si="33"/>
        <v>8.8599999999999977</v>
      </c>
      <c r="R89" s="176">
        <f t="shared" si="34"/>
        <v>0.15349965349965347</v>
      </c>
      <c r="S89" s="259">
        <f t="shared" si="28"/>
        <v>798.28599999999972</v>
      </c>
      <c r="T89" s="169" t="s">
        <v>465</v>
      </c>
      <c r="U89" s="169" t="s">
        <v>219</v>
      </c>
      <c r="V89" s="169" t="s">
        <v>549</v>
      </c>
      <c r="W89" s="175">
        <v>1</v>
      </c>
      <c r="X89" s="169" t="s">
        <v>413</v>
      </c>
    </row>
    <row r="90" spans="2:24" hidden="1">
      <c r="B90" s="423"/>
      <c r="C90" s="423"/>
      <c r="D90" s="206">
        <v>4</v>
      </c>
      <c r="E90" s="169" t="s">
        <v>530</v>
      </c>
      <c r="F90" s="260">
        <v>635.67999999999995</v>
      </c>
      <c r="G90" s="169">
        <v>81.2</v>
      </c>
      <c r="H90" s="169">
        <v>94.44</v>
      </c>
      <c r="I90" s="177">
        <f t="shared" si="29"/>
        <v>1.1630541871921181</v>
      </c>
      <c r="J90" s="169">
        <v>0</v>
      </c>
      <c r="K90" s="177">
        <f t="shared" si="30"/>
        <v>0</v>
      </c>
      <c r="L90" s="260">
        <v>135.54</v>
      </c>
      <c r="M90" s="177">
        <f t="shared" si="31"/>
        <v>1.1630541871921181</v>
      </c>
      <c r="N90" s="260">
        <v>1794.55</v>
      </c>
      <c r="O90" s="169">
        <v>4.6900000000000004</v>
      </c>
      <c r="P90" s="176">
        <f t="shared" si="32"/>
        <v>5.7758620689655177E-2</v>
      </c>
      <c r="Q90" s="175">
        <f t="shared" si="33"/>
        <v>8.5499999999999936</v>
      </c>
      <c r="R90" s="176">
        <f t="shared" si="34"/>
        <v>0.10529556650246297</v>
      </c>
      <c r="S90" s="259">
        <f t="shared" si="28"/>
        <v>1158.8669999999991</v>
      </c>
      <c r="T90" s="169" t="s">
        <v>177</v>
      </c>
      <c r="U90" s="169" t="s">
        <v>712</v>
      </c>
      <c r="V90" s="169" t="s">
        <v>507</v>
      </c>
      <c r="W90" s="175">
        <v>1</v>
      </c>
      <c r="X90" s="169" t="s">
        <v>467</v>
      </c>
    </row>
    <row r="91" spans="2:24" hidden="1">
      <c r="B91" s="423"/>
      <c r="C91" s="423"/>
      <c r="D91" s="206">
        <v>5</v>
      </c>
      <c r="E91" s="169" t="s">
        <v>468</v>
      </c>
      <c r="F91" s="260">
        <v>384.43</v>
      </c>
      <c r="G91" s="169">
        <v>139.36000000000001</v>
      </c>
      <c r="H91" s="169">
        <v>133.68</v>
      </c>
      <c r="I91" s="177">
        <f t="shared" si="29"/>
        <v>0.95924225028702637</v>
      </c>
      <c r="J91" s="169">
        <v>12</v>
      </c>
      <c r="K91" s="177">
        <f t="shared" si="30"/>
        <v>8.6107921928817444E-2</v>
      </c>
      <c r="L91" s="260">
        <v>166.42</v>
      </c>
      <c r="M91" s="177">
        <f t="shared" si="31"/>
        <v>1.0453501722158438</v>
      </c>
      <c r="N91" s="260">
        <v>1051.77</v>
      </c>
      <c r="O91" s="169">
        <v>2.31</v>
      </c>
      <c r="P91" s="176">
        <f t="shared" si="32"/>
        <v>1.6575774971297356E-2</v>
      </c>
      <c r="Q91" s="175">
        <f t="shared" si="33"/>
        <v>4.0099999999999927</v>
      </c>
      <c r="R91" s="176">
        <f t="shared" si="34"/>
        <v>2.8774397244546442E-2</v>
      </c>
      <c r="S91" s="259">
        <f t="shared" si="28"/>
        <v>667.34419999999875</v>
      </c>
      <c r="T91" s="169" t="s">
        <v>461</v>
      </c>
      <c r="U91" s="169" t="s">
        <v>532</v>
      </c>
      <c r="V91" s="169" t="s">
        <v>509</v>
      </c>
      <c r="W91" s="175">
        <v>1</v>
      </c>
      <c r="X91" s="169" t="s">
        <v>431</v>
      </c>
    </row>
    <row r="92" spans="2:24" ht="15" hidden="1" customHeight="1">
      <c r="B92" s="423"/>
      <c r="C92" s="423"/>
      <c r="D92" s="206">
        <v>6</v>
      </c>
      <c r="E92" s="169" t="s">
        <v>469</v>
      </c>
      <c r="F92" s="260">
        <v>378.39</v>
      </c>
      <c r="G92" s="169">
        <v>36.86</v>
      </c>
      <c r="H92" s="169">
        <v>40.049999999999997</v>
      </c>
      <c r="I92" s="177">
        <f t="shared" si="29"/>
        <v>1.0865436787845903</v>
      </c>
      <c r="J92" s="169">
        <v>5</v>
      </c>
      <c r="K92" s="177">
        <f t="shared" si="30"/>
        <v>0.13564839934888767</v>
      </c>
      <c r="L92" s="260">
        <v>118.99</v>
      </c>
      <c r="M92" s="177">
        <f t="shared" si="31"/>
        <v>1.2221920781334781</v>
      </c>
      <c r="N92" s="260">
        <v>974.53</v>
      </c>
      <c r="O92" s="169">
        <v>3.18</v>
      </c>
      <c r="P92" s="176">
        <f t="shared" si="32"/>
        <v>8.6272381985892571E-2</v>
      </c>
      <c r="Q92" s="175">
        <f t="shared" si="33"/>
        <v>5.009999999999998</v>
      </c>
      <c r="R92" s="176">
        <f t="shared" si="34"/>
        <v>0.13591969614758539</v>
      </c>
      <c r="S92" s="259">
        <f t="shared" si="28"/>
        <v>596.13989999999978</v>
      </c>
      <c r="T92" s="169" t="s">
        <v>177</v>
      </c>
      <c r="U92" s="169" t="s">
        <v>712</v>
      </c>
      <c r="V92" s="169" t="s">
        <v>507</v>
      </c>
      <c r="W92" s="175">
        <v>1</v>
      </c>
      <c r="X92" s="169" t="s">
        <v>458</v>
      </c>
    </row>
    <row r="93" spans="2:24" hidden="1">
      <c r="B93" s="423"/>
      <c r="C93" s="423"/>
      <c r="D93" s="206">
        <v>7</v>
      </c>
      <c r="E93" s="169" t="s">
        <v>551</v>
      </c>
      <c r="F93" s="260">
        <v>363.77</v>
      </c>
      <c r="G93" s="169">
        <v>60.32</v>
      </c>
      <c r="H93" s="169">
        <v>63.32</v>
      </c>
      <c r="I93" s="177">
        <f t="shared" si="29"/>
        <v>1.0497347480106101</v>
      </c>
      <c r="J93" s="169">
        <v>6</v>
      </c>
      <c r="K93" s="177">
        <f t="shared" si="30"/>
        <v>9.9469496021220155E-2</v>
      </c>
      <c r="L93" s="260">
        <v>122.07</v>
      </c>
      <c r="M93" s="177">
        <f t="shared" si="31"/>
        <v>1.1492042440318302</v>
      </c>
      <c r="N93" s="260">
        <v>1098.6300000000001</v>
      </c>
      <c r="O93" s="169">
        <v>2.98</v>
      </c>
      <c r="P93" s="176">
        <f t="shared" si="32"/>
        <v>4.9403183023872678E-2</v>
      </c>
      <c r="Q93" s="175">
        <f t="shared" si="33"/>
        <v>6.0199999999999925</v>
      </c>
      <c r="R93" s="176">
        <f t="shared" si="34"/>
        <v>9.9801061007957437E-2</v>
      </c>
      <c r="S93" s="259">
        <f t="shared" si="28"/>
        <v>734.86139999999909</v>
      </c>
      <c r="T93" s="169" t="s">
        <v>461</v>
      </c>
      <c r="U93" s="169" t="s">
        <v>532</v>
      </c>
      <c r="V93" s="169" t="s">
        <v>509</v>
      </c>
      <c r="W93" s="175">
        <v>1</v>
      </c>
      <c r="X93" s="169" t="s">
        <v>502</v>
      </c>
    </row>
    <row r="94" spans="2:24" hidden="1">
      <c r="B94" s="423"/>
      <c r="C94" s="423"/>
      <c r="D94" s="206">
        <v>8</v>
      </c>
      <c r="E94" s="169" t="s">
        <v>472</v>
      </c>
      <c r="F94" s="260">
        <v>314.8</v>
      </c>
      <c r="G94" s="169">
        <v>13.37</v>
      </c>
      <c r="H94" s="169">
        <v>17.34</v>
      </c>
      <c r="I94" s="177">
        <f t="shared" si="29"/>
        <v>1.2969334330590876</v>
      </c>
      <c r="J94" s="169">
        <v>0</v>
      </c>
      <c r="K94" s="177">
        <f t="shared" si="30"/>
        <v>0</v>
      </c>
      <c r="L94" s="260">
        <v>160.61000000000001</v>
      </c>
      <c r="M94" s="177">
        <f t="shared" si="31"/>
        <v>1.2969334330590876</v>
      </c>
      <c r="N94" s="260">
        <v>637.62</v>
      </c>
      <c r="O94" s="169">
        <v>1.96</v>
      </c>
      <c r="P94" s="176">
        <f t="shared" si="32"/>
        <v>0.14659685863874347</v>
      </c>
      <c r="Q94" s="175">
        <f t="shared" si="33"/>
        <v>2.0100000000000007</v>
      </c>
      <c r="R94" s="176">
        <f t="shared" si="34"/>
        <v>0.15033657442034412</v>
      </c>
      <c r="S94" s="259">
        <f t="shared" si="28"/>
        <v>322.82610000000011</v>
      </c>
      <c r="T94" s="169" t="s">
        <v>465</v>
      </c>
      <c r="U94" s="169" t="s">
        <v>219</v>
      </c>
      <c r="V94" s="169" t="s">
        <v>550</v>
      </c>
      <c r="W94" s="175">
        <v>1</v>
      </c>
      <c r="X94" s="169" t="s">
        <v>417</v>
      </c>
    </row>
    <row r="95" spans="2:24" hidden="1">
      <c r="B95" s="423"/>
      <c r="C95" s="423"/>
      <c r="D95" s="206">
        <v>9</v>
      </c>
      <c r="E95" s="169" t="s">
        <v>552</v>
      </c>
      <c r="F95" s="260">
        <v>244.22</v>
      </c>
      <c r="G95" s="169">
        <v>45.99</v>
      </c>
      <c r="H95" s="169">
        <v>52.7</v>
      </c>
      <c r="I95" s="177">
        <f t="shared" si="29"/>
        <v>1.1459012828875843</v>
      </c>
      <c r="J95" s="169">
        <v>0</v>
      </c>
      <c r="K95" s="177">
        <f t="shared" si="30"/>
        <v>0</v>
      </c>
      <c r="L95" s="260">
        <v>74.23</v>
      </c>
      <c r="M95" s="177">
        <f t="shared" si="31"/>
        <v>1.1459012828875843</v>
      </c>
      <c r="N95" s="260">
        <v>498.08</v>
      </c>
      <c r="O95" s="169">
        <v>3.29</v>
      </c>
      <c r="P95" s="176">
        <f t="shared" si="32"/>
        <v>7.1537290715372903E-2</v>
      </c>
      <c r="Q95" s="175">
        <f t="shared" si="33"/>
        <v>3.4200000000000008</v>
      </c>
      <c r="R95" s="176">
        <f t="shared" si="34"/>
        <v>7.436399217221136E-2</v>
      </c>
      <c r="S95" s="259">
        <f t="shared" si="28"/>
        <v>253.86660000000006</v>
      </c>
      <c r="T95" s="169" t="s">
        <v>465</v>
      </c>
      <c r="U95" s="169" t="s">
        <v>219</v>
      </c>
      <c r="V95" s="169" t="s">
        <v>549</v>
      </c>
      <c r="W95" s="175">
        <v>1</v>
      </c>
      <c r="X95" s="169" t="s">
        <v>419</v>
      </c>
    </row>
    <row r="96" spans="2:24" hidden="1">
      <c r="B96" s="423"/>
      <c r="C96" s="423"/>
      <c r="D96" s="206">
        <v>10</v>
      </c>
      <c r="E96" s="169" t="s">
        <v>517</v>
      </c>
      <c r="F96" s="260">
        <v>242.84</v>
      </c>
      <c r="G96" s="169">
        <v>178.19</v>
      </c>
      <c r="H96" s="169">
        <v>159.63999999999999</v>
      </c>
      <c r="I96" s="177">
        <f t="shared" si="29"/>
        <v>0.89589763735338679</v>
      </c>
      <c r="J96" s="169">
        <v>25</v>
      </c>
      <c r="K96" s="177">
        <f t="shared" si="30"/>
        <v>0.14029968011672933</v>
      </c>
      <c r="L96" s="260">
        <v>99.12</v>
      </c>
      <c r="M96" s="177">
        <f t="shared" si="31"/>
        <v>1.036197317470116</v>
      </c>
      <c r="N96" s="260">
        <v>639.32000000000005</v>
      </c>
      <c r="O96" s="169">
        <v>2.4500000000000002</v>
      </c>
      <c r="P96" s="176">
        <f t="shared" si="32"/>
        <v>1.3749368651439477E-2</v>
      </c>
      <c r="Q96" s="175">
        <f t="shared" si="33"/>
        <v>3.9999999999999885</v>
      </c>
      <c r="R96" s="176">
        <f t="shared" si="34"/>
        <v>2.2447948818676629E-2</v>
      </c>
      <c r="S96" s="259">
        <f t="shared" si="28"/>
        <v>396.47999999999888</v>
      </c>
      <c r="T96" s="169" t="s">
        <v>177</v>
      </c>
      <c r="U96" s="169" t="s">
        <v>712</v>
      </c>
      <c r="V96" s="169" t="s">
        <v>507</v>
      </c>
      <c r="W96" s="175">
        <v>1</v>
      </c>
      <c r="X96" s="169" t="s">
        <v>467</v>
      </c>
    </row>
    <row r="97" spans="2:24" hidden="1">
      <c r="B97" s="634">
        <v>45879</v>
      </c>
      <c r="C97" s="423" t="s">
        <v>382</v>
      </c>
      <c r="D97" s="206">
        <v>1</v>
      </c>
      <c r="E97" s="169" t="s">
        <v>464</v>
      </c>
      <c r="F97" s="260">
        <v>1056.17</v>
      </c>
      <c r="G97" s="169">
        <v>106</v>
      </c>
      <c r="H97" s="169">
        <v>108.74</v>
      </c>
      <c r="I97" s="177">
        <f t="shared" si="29"/>
        <v>1.0258490566037735</v>
      </c>
      <c r="J97" s="169">
        <v>8.6</v>
      </c>
      <c r="K97" s="177">
        <f t="shared" si="30"/>
        <v>8.1132075471698109E-2</v>
      </c>
      <c r="L97" s="260">
        <v>203.5</v>
      </c>
      <c r="M97" s="177">
        <f t="shared" si="31"/>
        <v>1.1069811320754717</v>
      </c>
      <c r="N97" s="260">
        <v>2307.69</v>
      </c>
      <c r="O97" s="169">
        <v>5.19</v>
      </c>
      <c r="P97" s="176">
        <f t="shared" si="32"/>
        <v>4.8962264150943402E-2</v>
      </c>
      <c r="Q97" s="175">
        <f t="shared" si="33"/>
        <v>6.1499999999999888</v>
      </c>
      <c r="R97" s="176">
        <f t="shared" si="34"/>
        <v>5.8018867924528199E-2</v>
      </c>
      <c r="S97" s="259">
        <f t="shared" si="28"/>
        <v>1251.5249999999978</v>
      </c>
      <c r="T97" s="169" t="s">
        <v>465</v>
      </c>
      <c r="U97" s="169" t="s">
        <v>219</v>
      </c>
      <c r="V97" s="169" t="s">
        <v>510</v>
      </c>
      <c r="W97" s="175">
        <v>1</v>
      </c>
      <c r="X97" s="169" t="s">
        <v>467</v>
      </c>
    </row>
    <row r="98" spans="2:24" hidden="1">
      <c r="B98" s="423"/>
      <c r="C98" s="423"/>
      <c r="D98" s="206">
        <v>2</v>
      </c>
      <c r="E98" s="169" t="s">
        <v>530</v>
      </c>
      <c r="F98" s="260">
        <v>969.11</v>
      </c>
      <c r="G98" s="169">
        <v>104.81</v>
      </c>
      <c r="H98" s="169">
        <v>119.11</v>
      </c>
      <c r="I98" s="177">
        <f t="shared" si="29"/>
        <v>1.1364373628470565</v>
      </c>
      <c r="J98" s="169">
        <v>0</v>
      </c>
      <c r="K98" s="177">
        <f t="shared" si="30"/>
        <v>0</v>
      </c>
      <c r="L98" s="260">
        <v>135.54</v>
      </c>
      <c r="M98" s="177">
        <f t="shared" si="31"/>
        <v>1.1364373628470565</v>
      </c>
      <c r="N98" s="260">
        <v>1938.22</v>
      </c>
      <c r="O98" s="169">
        <v>7.15</v>
      </c>
      <c r="P98" s="176">
        <f t="shared" si="32"/>
        <v>6.8218681423528285E-2</v>
      </c>
      <c r="Q98" s="175">
        <f t="shared" si="33"/>
        <v>7.1499999999999968</v>
      </c>
      <c r="R98" s="176">
        <f t="shared" si="34"/>
        <v>6.8218681423528257E-2</v>
      </c>
      <c r="S98" s="259">
        <f t="shared" si="28"/>
        <v>969.11099999999954</v>
      </c>
      <c r="T98" s="169" t="s">
        <v>177</v>
      </c>
      <c r="U98" s="169" t="s">
        <v>712</v>
      </c>
      <c r="V98" s="169" t="s">
        <v>507</v>
      </c>
      <c r="W98" s="175">
        <v>1</v>
      </c>
      <c r="X98" s="169" t="s">
        <v>467</v>
      </c>
    </row>
    <row r="99" spans="2:24" hidden="1">
      <c r="B99" s="423"/>
      <c r="C99" s="423"/>
      <c r="D99" s="206">
        <v>3</v>
      </c>
      <c r="E99" s="169" t="s">
        <v>553</v>
      </c>
      <c r="F99" s="260">
        <v>731.34</v>
      </c>
      <c r="G99" s="169">
        <v>172.24</v>
      </c>
      <c r="H99" s="169">
        <v>168.74</v>
      </c>
      <c r="I99" s="177">
        <f t="shared" si="29"/>
        <v>0.97967951695308875</v>
      </c>
      <c r="J99" s="169">
        <v>23.1</v>
      </c>
      <c r="K99" s="177">
        <f t="shared" si="30"/>
        <v>0.13411518810961448</v>
      </c>
      <c r="L99" s="260">
        <v>77.39</v>
      </c>
      <c r="M99" s="177">
        <f t="shared" si="31"/>
        <v>1.1137947050627031</v>
      </c>
      <c r="N99" s="260">
        <v>1516.84</v>
      </c>
      <c r="O99" s="169">
        <v>9.4499999999999993</v>
      </c>
      <c r="P99" s="176">
        <f t="shared" si="32"/>
        <v>5.4865304226660465E-2</v>
      </c>
      <c r="Q99" s="175">
        <f t="shared" si="33"/>
        <v>10.149999999999995</v>
      </c>
      <c r="R99" s="176">
        <f t="shared" si="34"/>
        <v>5.89294008360427E-2</v>
      </c>
      <c r="S99" s="259">
        <f t="shared" si="28"/>
        <v>785.50849999999957</v>
      </c>
      <c r="T99" s="169" t="s">
        <v>461</v>
      </c>
      <c r="U99" s="169" t="s">
        <v>532</v>
      </c>
      <c r="V99" s="169" t="s">
        <v>509</v>
      </c>
      <c r="W99" s="175">
        <v>1</v>
      </c>
      <c r="X99" s="169" t="s">
        <v>414</v>
      </c>
    </row>
    <row r="100" spans="2:24" hidden="1">
      <c r="B100" s="423"/>
      <c r="C100" s="423"/>
      <c r="D100" s="206">
        <v>4</v>
      </c>
      <c r="E100" s="169" t="s">
        <v>554</v>
      </c>
      <c r="F100" s="260">
        <v>495.92</v>
      </c>
      <c r="G100" s="169">
        <v>58.05</v>
      </c>
      <c r="H100" s="169">
        <v>62.35</v>
      </c>
      <c r="I100" s="177">
        <f t="shared" si="29"/>
        <v>1.0740740740740742</v>
      </c>
      <c r="J100" s="169">
        <v>0</v>
      </c>
      <c r="K100" s="177">
        <f t="shared" si="30"/>
        <v>0</v>
      </c>
      <c r="L100" s="260">
        <v>230.66</v>
      </c>
      <c r="M100" s="177">
        <f t="shared" si="31"/>
        <v>1.0740740740740742</v>
      </c>
      <c r="N100" s="260">
        <v>991.84</v>
      </c>
      <c r="O100" s="169">
        <v>2.15</v>
      </c>
      <c r="P100" s="176">
        <f t="shared" si="32"/>
        <v>3.7037037037037035E-2</v>
      </c>
      <c r="Q100" s="175">
        <f t="shared" si="33"/>
        <v>2.1500000000000044</v>
      </c>
      <c r="R100" s="176">
        <f t="shared" si="34"/>
        <v>3.7037037037037111E-2</v>
      </c>
      <c r="S100" s="259">
        <f t="shared" si="28"/>
        <v>495.91900000000101</v>
      </c>
      <c r="T100" s="169" t="s">
        <v>461</v>
      </c>
      <c r="U100" s="169" t="s">
        <v>532</v>
      </c>
      <c r="V100" s="169" t="s">
        <v>509</v>
      </c>
      <c r="W100" s="175">
        <v>1</v>
      </c>
      <c r="X100" s="169" t="s">
        <v>467</v>
      </c>
    </row>
    <row r="101" spans="2:24" hidden="1">
      <c r="B101" s="423"/>
      <c r="C101" s="423"/>
      <c r="D101" s="206">
        <v>5</v>
      </c>
      <c r="E101" s="169" t="s">
        <v>462</v>
      </c>
      <c r="F101" s="260">
        <v>474.01</v>
      </c>
      <c r="G101" s="169">
        <v>14.34</v>
      </c>
      <c r="H101" s="169">
        <v>15.5</v>
      </c>
      <c r="I101" s="177">
        <f t="shared" si="29"/>
        <v>1.0808926080892609</v>
      </c>
      <c r="J101" s="169">
        <v>0</v>
      </c>
      <c r="K101" s="177">
        <f t="shared" si="30"/>
        <v>0</v>
      </c>
      <c r="L101" s="260">
        <v>846.44</v>
      </c>
      <c r="M101" s="177">
        <f t="shared" si="31"/>
        <v>1.0808926080892609</v>
      </c>
      <c r="N101" s="260">
        <v>981.87</v>
      </c>
      <c r="O101" s="169">
        <v>0.56000000000000005</v>
      </c>
      <c r="P101" s="176">
        <f t="shared" si="32"/>
        <v>3.9051603905160395E-2</v>
      </c>
      <c r="Q101" s="175">
        <f t="shared" si="33"/>
        <v>0.60000000000000009</v>
      </c>
      <c r="R101" s="176">
        <f t="shared" si="34"/>
        <v>4.1841004184100423E-2</v>
      </c>
      <c r="S101" s="259">
        <f t="shared" si="28"/>
        <v>507.86400000000009</v>
      </c>
      <c r="T101" s="169" t="s">
        <v>461</v>
      </c>
      <c r="U101" s="169" t="s">
        <v>532</v>
      </c>
      <c r="V101" s="169" t="s">
        <v>509</v>
      </c>
      <c r="W101" s="175">
        <v>1</v>
      </c>
      <c r="X101" s="169" t="s">
        <v>423</v>
      </c>
    </row>
    <row r="102" spans="2:24" hidden="1">
      <c r="B102" s="423"/>
      <c r="C102" s="423"/>
      <c r="D102" s="206">
        <v>6</v>
      </c>
      <c r="E102" s="169" t="s">
        <v>531</v>
      </c>
      <c r="F102" s="260">
        <v>451.52</v>
      </c>
      <c r="G102" s="169">
        <v>21.57</v>
      </c>
      <c r="H102" s="169">
        <v>27.67</v>
      </c>
      <c r="I102" s="177">
        <f t="shared" si="29"/>
        <v>1.2828001854427447</v>
      </c>
      <c r="J102" s="169">
        <v>0</v>
      </c>
      <c r="K102" s="177">
        <f t="shared" si="30"/>
        <v>0</v>
      </c>
      <c r="L102" s="260">
        <v>148.04</v>
      </c>
      <c r="M102" s="177">
        <f t="shared" si="31"/>
        <v>1.2828001854427447</v>
      </c>
      <c r="N102" s="260">
        <v>903.04</v>
      </c>
      <c r="O102" s="169">
        <v>3.05</v>
      </c>
      <c r="P102" s="176">
        <f t="shared" si="32"/>
        <v>0.14140009272137227</v>
      </c>
      <c r="Q102" s="175">
        <f t="shared" si="33"/>
        <v>3.0500000000000016</v>
      </c>
      <c r="R102" s="176">
        <f t="shared" si="34"/>
        <v>0.14140009272137236</v>
      </c>
      <c r="S102" s="259">
        <f t="shared" si="28"/>
        <v>451.52200000000022</v>
      </c>
      <c r="T102" s="169" t="s">
        <v>461</v>
      </c>
      <c r="U102" s="169" t="s">
        <v>534</v>
      </c>
      <c r="V102" s="169" t="s">
        <v>511</v>
      </c>
      <c r="W102" s="175">
        <v>1</v>
      </c>
      <c r="X102" s="169" t="s">
        <v>412</v>
      </c>
    </row>
    <row r="103" spans="2:24" hidden="1">
      <c r="B103" s="423"/>
      <c r="C103" s="423"/>
      <c r="D103" s="206">
        <v>7</v>
      </c>
      <c r="E103" s="169" t="s">
        <v>472</v>
      </c>
      <c r="F103" s="260">
        <v>393.49</v>
      </c>
      <c r="G103" s="169">
        <v>16.79</v>
      </c>
      <c r="H103" s="169">
        <v>21.81</v>
      </c>
      <c r="I103" s="177">
        <f t="shared" si="29"/>
        <v>1.2989874925550924</v>
      </c>
      <c r="J103" s="169">
        <v>0</v>
      </c>
      <c r="K103" s="177">
        <f t="shared" si="30"/>
        <v>0</v>
      </c>
      <c r="L103" s="260">
        <v>160.61000000000001</v>
      </c>
      <c r="M103" s="177">
        <f t="shared" si="31"/>
        <v>1.2989874925550924</v>
      </c>
      <c r="N103" s="260">
        <v>806.26</v>
      </c>
      <c r="O103" s="169">
        <v>2.4500000000000002</v>
      </c>
      <c r="P103" s="176">
        <f t="shared" si="32"/>
        <v>0.14592019058963671</v>
      </c>
      <c r="Q103" s="175">
        <f t="shared" si="33"/>
        <v>2.5699999999999994</v>
      </c>
      <c r="R103" s="176">
        <f t="shared" si="34"/>
        <v>0.15306730196545559</v>
      </c>
      <c r="S103" s="259">
        <f t="shared" si="28"/>
        <v>412.76769999999993</v>
      </c>
      <c r="T103" s="169" t="s">
        <v>465</v>
      </c>
      <c r="U103" s="169" t="s">
        <v>219</v>
      </c>
      <c r="V103" s="169" t="s">
        <v>550</v>
      </c>
      <c r="W103" s="175">
        <v>1</v>
      </c>
      <c r="X103" s="169" t="s">
        <v>417</v>
      </c>
    </row>
    <row r="104" spans="2:24" hidden="1">
      <c r="B104" s="423"/>
      <c r="C104" s="423"/>
      <c r="D104" s="206">
        <v>8</v>
      </c>
      <c r="E104" s="169" t="s">
        <v>503</v>
      </c>
      <c r="F104" s="260">
        <v>316.89999999999998</v>
      </c>
      <c r="G104" s="169">
        <v>37.46</v>
      </c>
      <c r="H104" s="169">
        <v>43.06</v>
      </c>
      <c r="I104" s="177">
        <f t="shared" si="29"/>
        <v>1.1494927923117992</v>
      </c>
      <c r="J104" s="169">
        <v>0</v>
      </c>
      <c r="K104" s="177">
        <f t="shared" si="30"/>
        <v>0</v>
      </c>
      <c r="L104" s="260">
        <v>113.18</v>
      </c>
      <c r="M104" s="177">
        <f t="shared" si="31"/>
        <v>1.1494927923117992</v>
      </c>
      <c r="N104" s="260">
        <v>633.80999999999995</v>
      </c>
      <c r="O104" s="169">
        <v>2.8</v>
      </c>
      <c r="P104" s="176">
        <f t="shared" si="32"/>
        <v>7.4746396155899619E-2</v>
      </c>
      <c r="Q104" s="175">
        <f t="shared" si="33"/>
        <v>2.8000000000000016</v>
      </c>
      <c r="R104" s="176">
        <f t="shared" si="34"/>
        <v>7.4746396155899661E-2</v>
      </c>
      <c r="S104" s="259">
        <f t="shared" si="28"/>
        <v>316.90400000000022</v>
      </c>
      <c r="T104" s="169" t="s">
        <v>177</v>
      </c>
      <c r="U104" s="169" t="s">
        <v>712</v>
      </c>
      <c r="V104" s="169" t="s">
        <v>507</v>
      </c>
      <c r="W104" s="175">
        <v>1</v>
      </c>
      <c r="X104" s="169" t="s">
        <v>459</v>
      </c>
    </row>
    <row r="105" spans="2:24" hidden="1">
      <c r="B105" s="423"/>
      <c r="C105" s="423"/>
      <c r="D105" s="206">
        <v>9</v>
      </c>
      <c r="E105" s="169" t="s">
        <v>491</v>
      </c>
      <c r="F105" s="260">
        <v>306.7</v>
      </c>
      <c r="G105" s="169">
        <v>22.04</v>
      </c>
      <c r="H105" s="169">
        <v>21.54</v>
      </c>
      <c r="I105" s="177">
        <f t="shared" si="29"/>
        <v>0.97731397459165159</v>
      </c>
      <c r="J105" s="169">
        <v>2.7</v>
      </c>
      <c r="K105" s="177">
        <f t="shared" si="30"/>
        <v>0.12250453720508168</v>
      </c>
      <c r="L105" s="260">
        <v>278.82</v>
      </c>
      <c r="M105" s="177">
        <f t="shared" si="31"/>
        <v>1.0998185117967332</v>
      </c>
      <c r="N105" s="260">
        <v>613.4</v>
      </c>
      <c r="O105" s="169">
        <v>1.1000000000000001</v>
      </c>
      <c r="P105" s="176">
        <f t="shared" si="32"/>
        <v>4.990925589836661E-2</v>
      </c>
      <c r="Q105" s="175">
        <f t="shared" si="33"/>
        <v>1.0999999999999992</v>
      </c>
      <c r="R105" s="176">
        <f t="shared" si="34"/>
        <v>4.9909255898366575E-2</v>
      </c>
      <c r="S105" s="259">
        <f t="shared" si="28"/>
        <v>306.70199999999977</v>
      </c>
      <c r="T105" s="169" t="s">
        <v>465</v>
      </c>
      <c r="U105" s="169" t="s">
        <v>219</v>
      </c>
      <c r="V105" s="169" t="s">
        <v>510</v>
      </c>
      <c r="W105" s="175">
        <v>1</v>
      </c>
      <c r="X105" s="169" t="s">
        <v>467</v>
      </c>
    </row>
    <row r="106" spans="2:24" hidden="1">
      <c r="B106" s="423"/>
      <c r="C106" s="423"/>
      <c r="D106" s="206">
        <v>10</v>
      </c>
      <c r="E106" s="169" t="s">
        <v>555</v>
      </c>
      <c r="F106" s="260">
        <v>257.18</v>
      </c>
      <c r="G106" s="169">
        <v>21.22</v>
      </c>
      <c r="H106" s="169">
        <v>25.23</v>
      </c>
      <c r="I106" s="177">
        <f t="shared" si="29"/>
        <v>1.1889726672950047</v>
      </c>
      <c r="J106" s="169">
        <v>0</v>
      </c>
      <c r="K106" s="177">
        <f t="shared" si="30"/>
        <v>0</v>
      </c>
      <c r="L106" s="260">
        <v>127.95</v>
      </c>
      <c r="M106" s="177">
        <f t="shared" si="31"/>
        <v>1.1889726672950047</v>
      </c>
      <c r="N106" s="260">
        <v>513.08000000000004</v>
      </c>
      <c r="O106" s="169">
        <v>2.0099999999999998</v>
      </c>
      <c r="P106" s="176">
        <f t="shared" si="32"/>
        <v>9.4721960414703099E-2</v>
      </c>
      <c r="Q106" s="175">
        <f t="shared" si="33"/>
        <v>2.0000000000000018</v>
      </c>
      <c r="R106" s="176">
        <f t="shared" si="34"/>
        <v>9.4250706880301696E-2</v>
      </c>
      <c r="S106" s="259">
        <f t="shared" si="28"/>
        <v>255.90000000000023</v>
      </c>
      <c r="T106" s="169" t="s">
        <v>461</v>
      </c>
      <c r="U106" s="169" t="s">
        <v>532</v>
      </c>
      <c r="V106" s="169" t="s">
        <v>509</v>
      </c>
      <c r="W106" s="175">
        <v>1</v>
      </c>
      <c r="X106" s="169" t="s">
        <v>450</v>
      </c>
    </row>
    <row r="107" spans="2:24" hidden="1">
      <c r="B107" s="634">
        <v>45880</v>
      </c>
      <c r="C107" s="423" t="s">
        <v>383</v>
      </c>
      <c r="D107" s="206">
        <v>1</v>
      </c>
      <c r="E107" s="169" t="s">
        <v>546</v>
      </c>
      <c r="F107" s="260">
        <v>1012.86</v>
      </c>
      <c r="G107" s="169">
        <v>23.56</v>
      </c>
      <c r="H107" s="169">
        <v>21.09</v>
      </c>
      <c r="I107" s="177">
        <f t="shared" si="29"/>
        <v>0.89516129032258074</v>
      </c>
      <c r="J107" s="169">
        <v>4.7</v>
      </c>
      <c r="K107" s="177">
        <f t="shared" si="30"/>
        <v>0.19949066213921904</v>
      </c>
      <c r="L107" s="260">
        <v>1012.86</v>
      </c>
      <c r="M107" s="177">
        <f t="shared" si="31"/>
        <v>1.0946519524617997</v>
      </c>
      <c r="N107" s="260">
        <v>2258.6799999999998</v>
      </c>
      <c r="O107" s="169">
        <v>1</v>
      </c>
      <c r="P107" s="176">
        <f t="shared" si="32"/>
        <v>4.2444821731748732E-2</v>
      </c>
      <c r="Q107" s="175">
        <f t="shared" si="33"/>
        <v>1.2300000000000004</v>
      </c>
      <c r="R107" s="176">
        <f t="shared" si="34"/>
        <v>5.2207130730050955E-2</v>
      </c>
      <c r="S107" s="259">
        <f t="shared" si="28"/>
        <v>1245.8178000000005</v>
      </c>
      <c r="T107" s="169" t="s">
        <v>461</v>
      </c>
      <c r="U107" s="169" t="s">
        <v>532</v>
      </c>
      <c r="V107" s="169" t="s">
        <v>509</v>
      </c>
      <c r="W107" s="175">
        <v>1</v>
      </c>
      <c r="X107" s="169" t="s">
        <v>422</v>
      </c>
    </row>
    <row r="108" spans="2:24" hidden="1">
      <c r="B108" s="423"/>
      <c r="C108" s="423"/>
      <c r="D108" s="206">
        <v>2</v>
      </c>
      <c r="E108" s="169" t="s">
        <v>542</v>
      </c>
      <c r="F108" s="260">
        <v>941.95</v>
      </c>
      <c r="G108" s="169">
        <v>226.02</v>
      </c>
      <c r="H108" s="169">
        <v>211.76999999999998</v>
      </c>
      <c r="I108" s="177">
        <f t="shared" si="29"/>
        <v>0.93695248208123161</v>
      </c>
      <c r="J108" s="169">
        <v>28.3</v>
      </c>
      <c r="K108" s="177">
        <f t="shared" si="30"/>
        <v>0.12521015839306257</v>
      </c>
      <c r="L108" s="260">
        <v>156.72999999999999</v>
      </c>
      <c r="M108" s="177">
        <f t="shared" si="31"/>
        <v>1.0621626404742943</v>
      </c>
      <c r="N108" s="260">
        <v>2202.06</v>
      </c>
      <c r="O108" s="169">
        <v>6.01</v>
      </c>
      <c r="P108" s="176">
        <f t="shared" si="32"/>
        <v>2.6590567206441904E-2</v>
      </c>
      <c r="Q108" s="175">
        <f t="shared" si="33"/>
        <v>8.0399999999999832</v>
      </c>
      <c r="R108" s="176">
        <f t="shared" si="34"/>
        <v>3.5572073267852326E-2</v>
      </c>
      <c r="S108" s="259">
        <f t="shared" si="28"/>
        <v>1260.1091999999974</v>
      </c>
      <c r="T108" s="169" t="s">
        <v>465</v>
      </c>
      <c r="U108" s="169" t="s">
        <v>219</v>
      </c>
      <c r="V108" s="169" t="s">
        <v>510</v>
      </c>
      <c r="W108" s="175">
        <v>1</v>
      </c>
      <c r="X108" s="169" t="s">
        <v>467</v>
      </c>
    </row>
    <row r="109" spans="2:24" hidden="1">
      <c r="B109" s="423"/>
      <c r="C109" s="423"/>
      <c r="D109" s="206">
        <v>3</v>
      </c>
      <c r="E109" s="169" t="s">
        <v>491</v>
      </c>
      <c r="F109" s="260">
        <v>842.04</v>
      </c>
      <c r="G109" s="169">
        <v>21.64</v>
      </c>
      <c r="H109" s="169">
        <v>23.83</v>
      </c>
      <c r="I109" s="177">
        <f t="shared" si="29"/>
        <v>1.1012014787430682</v>
      </c>
      <c r="J109" s="169">
        <v>4.2</v>
      </c>
      <c r="K109" s="177">
        <f t="shared" si="30"/>
        <v>0.19408502772643255</v>
      </c>
      <c r="L109" s="260">
        <v>278.82</v>
      </c>
      <c r="M109" s="177">
        <f t="shared" si="31"/>
        <v>1.2952865064695007</v>
      </c>
      <c r="N109" s="260">
        <v>1781.66</v>
      </c>
      <c r="O109" s="169">
        <v>3.02</v>
      </c>
      <c r="P109" s="176">
        <f t="shared" si="32"/>
        <v>0.13955637707948243</v>
      </c>
      <c r="Q109" s="175">
        <f t="shared" si="33"/>
        <v>3.369999999999997</v>
      </c>
      <c r="R109" s="176">
        <f t="shared" si="34"/>
        <v>0.15573012939001835</v>
      </c>
      <c r="S109" s="259">
        <f t="shared" si="28"/>
        <v>939.62339999999915</v>
      </c>
      <c r="T109" s="169" t="s">
        <v>465</v>
      </c>
      <c r="U109" s="169" t="s">
        <v>219</v>
      </c>
      <c r="V109" s="169" t="s">
        <v>510</v>
      </c>
      <c r="W109" s="175">
        <v>1</v>
      </c>
      <c r="X109" s="169" t="s">
        <v>467</v>
      </c>
    </row>
    <row r="110" spans="2:24" hidden="1">
      <c r="B110" s="423"/>
      <c r="C110" s="423"/>
      <c r="D110" s="206">
        <v>4</v>
      </c>
      <c r="E110" s="169" t="s">
        <v>517</v>
      </c>
      <c r="F110" s="260">
        <v>549.12</v>
      </c>
      <c r="G110" s="169">
        <v>235.31</v>
      </c>
      <c r="H110" s="169">
        <v>246.34</v>
      </c>
      <c r="I110" s="177">
        <f t="shared" si="29"/>
        <v>1.0468743359823212</v>
      </c>
      <c r="J110" s="169">
        <v>10.25</v>
      </c>
      <c r="K110" s="177">
        <f t="shared" si="30"/>
        <v>4.3559559729718242E-2</v>
      </c>
      <c r="L110" s="260">
        <v>99.12</v>
      </c>
      <c r="M110" s="177">
        <f t="shared" si="31"/>
        <v>1.0904338957120396</v>
      </c>
      <c r="N110" s="260">
        <v>2109.27</v>
      </c>
      <c r="O110" s="169">
        <v>5.54</v>
      </c>
      <c r="P110" s="176">
        <f t="shared" si="32"/>
        <v>2.3543410819769666E-2</v>
      </c>
      <c r="Q110" s="175">
        <f t="shared" si="33"/>
        <v>15.74000000000003</v>
      </c>
      <c r="R110" s="176">
        <f t="shared" si="34"/>
        <v>6.6890484892269897E-2</v>
      </c>
      <c r="S110" s="259">
        <f t="shared" si="28"/>
        <v>1560.1488000000031</v>
      </c>
      <c r="T110" s="169" t="s">
        <v>177</v>
      </c>
      <c r="U110" s="169" t="s">
        <v>712</v>
      </c>
      <c r="V110" s="169" t="s">
        <v>507</v>
      </c>
      <c r="W110" s="175">
        <v>1</v>
      </c>
      <c r="X110" s="169" t="s">
        <v>467</v>
      </c>
    </row>
    <row r="111" spans="2:24" hidden="1">
      <c r="B111" s="423"/>
      <c r="C111" s="423"/>
      <c r="D111" s="206">
        <v>5</v>
      </c>
      <c r="E111" s="169" t="s">
        <v>552</v>
      </c>
      <c r="F111" s="260">
        <v>535.94000000000005</v>
      </c>
      <c r="G111" s="169">
        <v>53.75</v>
      </c>
      <c r="H111" s="169">
        <v>68.95</v>
      </c>
      <c r="I111" s="177">
        <f t="shared" si="29"/>
        <v>1.2827906976744186</v>
      </c>
      <c r="J111" s="169">
        <v>0</v>
      </c>
      <c r="K111" s="177">
        <f t="shared" si="30"/>
        <v>0</v>
      </c>
      <c r="L111" s="260">
        <v>74.23</v>
      </c>
      <c r="M111" s="177">
        <f t="shared" si="31"/>
        <v>1.2827906976744186</v>
      </c>
      <c r="N111" s="260">
        <v>1128.3</v>
      </c>
      <c r="O111" s="169">
        <v>7.22</v>
      </c>
      <c r="P111" s="176">
        <f t="shared" si="32"/>
        <v>0.13432558139534884</v>
      </c>
      <c r="Q111" s="175">
        <f t="shared" si="33"/>
        <v>7.9800000000000031</v>
      </c>
      <c r="R111" s="176">
        <f t="shared" si="34"/>
        <v>0.14846511627906983</v>
      </c>
      <c r="S111" s="259">
        <f t="shared" si="28"/>
        <v>592.35540000000026</v>
      </c>
      <c r="T111" s="169" t="s">
        <v>465</v>
      </c>
      <c r="U111" s="169" t="s">
        <v>219</v>
      </c>
      <c r="V111" s="169" t="s">
        <v>549</v>
      </c>
      <c r="W111" s="175">
        <v>1</v>
      </c>
      <c r="X111" s="169" t="s">
        <v>419</v>
      </c>
    </row>
    <row r="112" spans="2:24" hidden="1">
      <c r="B112" s="423"/>
      <c r="C112" s="423"/>
      <c r="D112" s="206">
        <v>6</v>
      </c>
      <c r="E112" s="169" t="s">
        <v>469</v>
      </c>
      <c r="F112" s="260">
        <v>473.58</v>
      </c>
      <c r="G112" s="169">
        <v>49.32</v>
      </c>
      <c r="H112" s="169">
        <v>48.910000000000004</v>
      </c>
      <c r="I112" s="177">
        <f t="shared" si="29"/>
        <v>0.9916869424168695</v>
      </c>
      <c r="J112" s="169">
        <v>8.5399999999999991</v>
      </c>
      <c r="K112" s="177">
        <f t="shared" si="30"/>
        <v>0.17315490673154904</v>
      </c>
      <c r="L112" s="260">
        <v>118.99</v>
      </c>
      <c r="M112" s="177">
        <f t="shared" si="31"/>
        <v>1.1648418491484185</v>
      </c>
      <c r="N112" s="260">
        <v>967.39</v>
      </c>
      <c r="O112" s="169">
        <v>3.98</v>
      </c>
      <c r="P112" s="176">
        <f t="shared" si="32"/>
        <v>8.0697485806974861E-2</v>
      </c>
      <c r="Q112" s="175">
        <f t="shared" si="33"/>
        <v>4.1500000000000021</v>
      </c>
      <c r="R112" s="176">
        <f t="shared" si="34"/>
        <v>8.4144363341443679E-2</v>
      </c>
      <c r="S112" s="259">
        <f t="shared" si="28"/>
        <v>493.80850000000021</v>
      </c>
      <c r="T112" s="169" t="s">
        <v>177</v>
      </c>
      <c r="U112" s="169" t="s">
        <v>712</v>
      </c>
      <c r="V112" s="169" t="s">
        <v>507</v>
      </c>
      <c r="W112" s="175">
        <v>1</v>
      </c>
      <c r="X112" s="169" t="s">
        <v>458</v>
      </c>
    </row>
    <row r="113" spans="2:25" hidden="1">
      <c r="B113" s="423"/>
      <c r="C113" s="423"/>
      <c r="D113" s="206">
        <v>7</v>
      </c>
      <c r="E113" s="169" t="s">
        <v>556</v>
      </c>
      <c r="F113" s="260">
        <v>463.77</v>
      </c>
      <c r="G113" s="169">
        <v>140.6</v>
      </c>
      <c r="H113" s="169">
        <v>147.31</v>
      </c>
      <c r="I113" s="177">
        <f t="shared" si="29"/>
        <v>1.0477240398293031</v>
      </c>
      <c r="J113" s="169">
        <v>0</v>
      </c>
      <c r="K113" s="177">
        <f t="shared" si="30"/>
        <v>0</v>
      </c>
      <c r="L113" s="260">
        <v>138.44</v>
      </c>
      <c r="M113" s="177">
        <f t="shared" si="31"/>
        <v>1.0477240398293031</v>
      </c>
      <c r="N113" s="260">
        <v>928.93</v>
      </c>
      <c r="O113" s="169">
        <v>3.35</v>
      </c>
      <c r="P113" s="176">
        <f t="shared" si="32"/>
        <v>2.3826458036984355E-2</v>
      </c>
      <c r="Q113" s="175">
        <f t="shared" si="33"/>
        <v>3.3600000000000079</v>
      </c>
      <c r="R113" s="176">
        <f t="shared" si="34"/>
        <v>2.3897581792318691E-2</v>
      </c>
      <c r="S113" s="259">
        <f t="shared" si="28"/>
        <v>465.15840000000111</v>
      </c>
      <c r="T113" s="169" t="s">
        <v>461</v>
      </c>
      <c r="U113" s="169" t="s">
        <v>532</v>
      </c>
      <c r="V113" s="169" t="s">
        <v>509</v>
      </c>
      <c r="W113" s="175">
        <v>1</v>
      </c>
      <c r="X113" s="169" t="s">
        <v>467</v>
      </c>
    </row>
    <row r="114" spans="2:25" hidden="1">
      <c r="B114" s="423"/>
      <c r="C114" s="423"/>
      <c r="D114" s="206">
        <v>8</v>
      </c>
      <c r="E114" s="169" t="s">
        <v>531</v>
      </c>
      <c r="F114" s="260">
        <v>396.75</v>
      </c>
      <c r="G114" s="169">
        <v>20.96</v>
      </c>
      <c r="H114" s="169">
        <v>26.38</v>
      </c>
      <c r="I114" s="177">
        <f t="shared" si="29"/>
        <v>1.2585877862595418</v>
      </c>
      <c r="J114" s="169">
        <v>0</v>
      </c>
      <c r="K114" s="177">
        <f t="shared" si="30"/>
        <v>0</v>
      </c>
      <c r="L114" s="260">
        <v>148.04</v>
      </c>
      <c r="M114" s="177">
        <f t="shared" si="31"/>
        <v>1.2585877862595418</v>
      </c>
      <c r="N114" s="260">
        <v>802.38</v>
      </c>
      <c r="O114" s="169">
        <v>2.68</v>
      </c>
      <c r="P114" s="176">
        <f t="shared" si="32"/>
        <v>0.12786259541984732</v>
      </c>
      <c r="Q114" s="175">
        <f t="shared" si="33"/>
        <v>2.739999999999998</v>
      </c>
      <c r="R114" s="176">
        <f t="shared" si="34"/>
        <v>0.13072519083969456</v>
      </c>
      <c r="S114" s="259">
        <f t="shared" si="28"/>
        <v>405.6295999999997</v>
      </c>
      <c r="T114" s="169" t="s">
        <v>461</v>
      </c>
      <c r="U114" s="169" t="s">
        <v>534</v>
      </c>
      <c r="V114" s="169" t="s">
        <v>511</v>
      </c>
      <c r="W114" s="175">
        <v>1</v>
      </c>
      <c r="X114" s="169" t="s">
        <v>412</v>
      </c>
    </row>
    <row r="115" spans="2:25" hidden="1">
      <c r="B115" s="423"/>
      <c r="C115" s="423"/>
      <c r="D115" s="206">
        <v>9</v>
      </c>
      <c r="E115" s="169" t="s">
        <v>545</v>
      </c>
      <c r="F115" s="260">
        <v>358.6</v>
      </c>
      <c r="G115" s="169">
        <v>65.45</v>
      </c>
      <c r="H115" s="169">
        <v>73.430000000000007</v>
      </c>
      <c r="I115" s="177">
        <f t="shared" si="29"/>
        <v>1.1219251336898397</v>
      </c>
      <c r="J115" s="169">
        <v>0</v>
      </c>
      <c r="K115" s="177">
        <f t="shared" si="30"/>
        <v>0</v>
      </c>
      <c r="L115" s="260">
        <v>90.1</v>
      </c>
      <c r="M115" s="177">
        <f t="shared" si="31"/>
        <v>1.1219251336898397</v>
      </c>
      <c r="N115" s="260">
        <v>719</v>
      </c>
      <c r="O115" s="169">
        <v>3.98</v>
      </c>
      <c r="P115" s="176">
        <f t="shared" si="32"/>
        <v>6.0809778456837278E-2</v>
      </c>
      <c r="Q115" s="175">
        <f t="shared" si="33"/>
        <v>4.0000000000000036</v>
      </c>
      <c r="R115" s="176">
        <f t="shared" si="34"/>
        <v>6.1115355233002343E-2</v>
      </c>
      <c r="S115" s="259">
        <f t="shared" si="28"/>
        <v>360.40000000000032</v>
      </c>
      <c r="T115" s="169" t="s">
        <v>465</v>
      </c>
      <c r="U115" s="169" t="s">
        <v>219</v>
      </c>
      <c r="V115" s="169" t="s">
        <v>549</v>
      </c>
      <c r="W115" s="175">
        <v>1</v>
      </c>
      <c r="X115" s="169" t="s">
        <v>413</v>
      </c>
    </row>
    <row r="116" spans="2:25" hidden="1">
      <c r="B116" s="423"/>
      <c r="C116" s="423"/>
      <c r="D116" s="206">
        <v>10</v>
      </c>
      <c r="E116" s="169" t="s">
        <v>472</v>
      </c>
      <c r="F116" s="260">
        <v>343.71</v>
      </c>
      <c r="G116" s="169">
        <v>15.29</v>
      </c>
      <c r="H116" s="169">
        <v>19.850000000000001</v>
      </c>
      <c r="I116" s="177">
        <f t="shared" si="29"/>
        <v>1.2982341399607589</v>
      </c>
      <c r="J116" s="169">
        <v>0</v>
      </c>
      <c r="K116" s="177">
        <f t="shared" si="30"/>
        <v>0</v>
      </c>
      <c r="L116" s="260">
        <v>160.61000000000001</v>
      </c>
      <c r="M116" s="177">
        <f t="shared" si="31"/>
        <v>1.2982341399607589</v>
      </c>
      <c r="N116" s="260">
        <v>732.38</v>
      </c>
      <c r="O116" s="169">
        <v>2.14</v>
      </c>
      <c r="P116" s="176">
        <f t="shared" si="32"/>
        <v>0.13996075866579466</v>
      </c>
      <c r="Q116" s="175">
        <f t="shared" si="33"/>
        <v>2.4200000000000021</v>
      </c>
      <c r="R116" s="176">
        <f t="shared" si="34"/>
        <v>0.15827338129496418</v>
      </c>
      <c r="S116" s="259">
        <f t="shared" si="28"/>
        <v>388.67620000000039</v>
      </c>
      <c r="T116" s="169" t="s">
        <v>465</v>
      </c>
      <c r="U116" s="169" t="s">
        <v>219</v>
      </c>
      <c r="V116" s="169" t="s">
        <v>550</v>
      </c>
      <c r="W116" s="175">
        <v>1</v>
      </c>
      <c r="X116" s="169" t="s">
        <v>417</v>
      </c>
    </row>
    <row r="117" spans="2:25" hidden="1">
      <c r="B117" s="634">
        <v>45881</v>
      </c>
      <c r="C117" s="423" t="s">
        <v>384</v>
      </c>
      <c r="D117" s="206">
        <v>1</v>
      </c>
      <c r="E117" s="169" t="s">
        <v>530</v>
      </c>
      <c r="F117" s="260">
        <v>1112.78</v>
      </c>
      <c r="G117" s="169">
        <v>93.77</v>
      </c>
      <c r="H117" s="169">
        <v>112.21</v>
      </c>
      <c r="I117" s="177">
        <f t="shared" si="29"/>
        <v>1.1966513810387118</v>
      </c>
      <c r="J117" s="169">
        <v>0</v>
      </c>
      <c r="K117" s="177">
        <f t="shared" si="30"/>
        <v>0</v>
      </c>
      <c r="L117" s="260">
        <v>135.54</v>
      </c>
      <c r="M117" s="177">
        <f t="shared" si="31"/>
        <v>1.1966513810387118</v>
      </c>
      <c r="N117" s="260">
        <v>2499.36</v>
      </c>
      <c r="O117" s="169">
        <v>8.2100000000000009</v>
      </c>
      <c r="P117" s="176">
        <f t="shared" si="32"/>
        <v>8.7554655006931867E-2</v>
      </c>
      <c r="Q117" s="175">
        <f t="shared" si="33"/>
        <v>10.229999999999997</v>
      </c>
      <c r="R117" s="176">
        <f t="shared" si="34"/>
        <v>0.10909672603177986</v>
      </c>
      <c r="S117" s="259">
        <f t="shared" si="28"/>
        <v>1386.5741999999996</v>
      </c>
      <c r="T117" s="169" t="s">
        <v>177</v>
      </c>
      <c r="U117" s="169" t="s">
        <v>712</v>
      </c>
      <c r="V117" s="169" t="s">
        <v>507</v>
      </c>
      <c r="W117" s="175">
        <v>1</v>
      </c>
      <c r="X117" s="169" t="s">
        <v>467</v>
      </c>
    </row>
    <row r="118" spans="2:25" hidden="1">
      <c r="B118" s="423"/>
      <c r="C118" s="423"/>
      <c r="D118" s="206">
        <v>2</v>
      </c>
      <c r="E118" s="169" t="s">
        <v>460</v>
      </c>
      <c r="F118" s="260">
        <v>705.43</v>
      </c>
      <c r="G118" s="169">
        <v>10.19</v>
      </c>
      <c r="H118" s="169">
        <v>11.19</v>
      </c>
      <c r="I118" s="177">
        <f t="shared" si="29"/>
        <v>1.098135426889107</v>
      </c>
      <c r="J118" s="169">
        <v>0</v>
      </c>
      <c r="K118" s="177">
        <f t="shared" si="30"/>
        <v>0</v>
      </c>
      <c r="L118" s="260">
        <v>1567.63</v>
      </c>
      <c r="M118" s="177">
        <f t="shared" si="31"/>
        <v>1.098135426889107</v>
      </c>
      <c r="N118" s="260">
        <v>1567.63</v>
      </c>
      <c r="O118" s="169">
        <v>0.45</v>
      </c>
      <c r="P118" s="176">
        <f t="shared" si="32"/>
        <v>4.416094210009814E-2</v>
      </c>
      <c r="Q118" s="175">
        <f t="shared" si="33"/>
        <v>0.55000000000000004</v>
      </c>
      <c r="R118" s="176">
        <f t="shared" si="34"/>
        <v>5.3974484789008841E-2</v>
      </c>
      <c r="S118" s="259">
        <f t="shared" si="28"/>
        <v>862.19650000000013</v>
      </c>
      <c r="T118" s="169" t="s">
        <v>461</v>
      </c>
      <c r="U118" s="169" t="s">
        <v>532</v>
      </c>
      <c r="V118" s="169" t="s">
        <v>509</v>
      </c>
      <c r="W118" s="175">
        <v>1</v>
      </c>
      <c r="X118" s="169" t="s">
        <v>414</v>
      </c>
    </row>
    <row r="119" spans="2:25" hidden="1">
      <c r="B119" s="423"/>
      <c r="C119" s="423"/>
      <c r="D119" s="206">
        <v>3</v>
      </c>
      <c r="E119" s="169" t="s">
        <v>538</v>
      </c>
      <c r="F119" s="260">
        <v>653.17999999999995</v>
      </c>
      <c r="G119" s="169">
        <v>49.79</v>
      </c>
      <c r="H119" s="169">
        <v>58.75</v>
      </c>
      <c r="I119" s="177">
        <f t="shared" si="29"/>
        <v>1.1799558144205664</v>
      </c>
      <c r="J119" s="169">
        <v>0</v>
      </c>
      <c r="K119" s="177">
        <f t="shared" si="30"/>
        <v>0</v>
      </c>
      <c r="L119" s="260">
        <v>148.44999999999999</v>
      </c>
      <c r="M119" s="177">
        <f t="shared" si="31"/>
        <v>1.1799558144205664</v>
      </c>
      <c r="N119" s="260">
        <v>1330.11</v>
      </c>
      <c r="O119" s="169">
        <v>4.4000000000000004</v>
      </c>
      <c r="P119" s="176">
        <f t="shared" si="32"/>
        <v>8.8371158867242422E-2</v>
      </c>
      <c r="Q119" s="175">
        <f t="shared" si="33"/>
        <v>4.5600000000000005</v>
      </c>
      <c r="R119" s="176">
        <f t="shared" si="34"/>
        <v>9.1584655553323971E-2</v>
      </c>
      <c r="S119" s="259">
        <f t="shared" si="28"/>
        <v>676.93200000000002</v>
      </c>
      <c r="T119" s="169" t="s">
        <v>461</v>
      </c>
      <c r="U119" s="169" t="s">
        <v>532</v>
      </c>
      <c r="V119" s="169" t="s">
        <v>509</v>
      </c>
      <c r="W119" s="175">
        <v>1</v>
      </c>
      <c r="X119" s="169" t="s">
        <v>467</v>
      </c>
    </row>
    <row r="120" spans="2:25" hidden="1">
      <c r="B120" s="423"/>
      <c r="C120" s="423"/>
      <c r="D120" s="206">
        <v>4</v>
      </c>
      <c r="E120" s="169" t="s">
        <v>610</v>
      </c>
      <c r="F120" s="260">
        <v>641.84</v>
      </c>
      <c r="G120" s="169">
        <v>26.45</v>
      </c>
      <c r="H120" s="169">
        <v>32.25</v>
      </c>
      <c r="I120" s="177">
        <f t="shared" si="29"/>
        <v>1.2192816635160681</v>
      </c>
      <c r="J120" s="169">
        <v>0</v>
      </c>
      <c r="K120" s="177">
        <f t="shared" si="30"/>
        <v>0</v>
      </c>
      <c r="L120" s="260">
        <v>232.55</v>
      </c>
      <c r="M120" s="177">
        <f t="shared" si="31"/>
        <v>1.2192816635160681</v>
      </c>
      <c r="N120" s="260">
        <v>1348.79</v>
      </c>
      <c r="O120" s="169">
        <v>2.76</v>
      </c>
      <c r="P120" s="176">
        <f t="shared" si="32"/>
        <v>0.10434782608695652</v>
      </c>
      <c r="Q120" s="175">
        <f t="shared" si="33"/>
        <v>3.0400000000000009</v>
      </c>
      <c r="R120" s="176">
        <f t="shared" si="34"/>
        <v>0.11493383742911156</v>
      </c>
      <c r="S120" s="259">
        <f t="shared" si="28"/>
        <v>706.95200000000023</v>
      </c>
      <c r="T120" s="169" t="s">
        <v>177</v>
      </c>
      <c r="U120" s="169" t="s">
        <v>712</v>
      </c>
      <c r="V120" s="169" t="s">
        <v>507</v>
      </c>
      <c r="W120" s="175">
        <v>1</v>
      </c>
      <c r="X120" s="169" t="s">
        <v>467</v>
      </c>
    </row>
    <row r="121" spans="2:25" hidden="1">
      <c r="B121" s="423"/>
      <c r="C121" s="423"/>
      <c r="D121" s="206">
        <v>5</v>
      </c>
      <c r="E121" s="169" t="s">
        <v>547</v>
      </c>
      <c r="F121" s="260">
        <v>633.15</v>
      </c>
      <c r="G121" s="169">
        <v>57.96</v>
      </c>
      <c r="H121" s="169">
        <v>68.849999999999994</v>
      </c>
      <c r="I121" s="177">
        <f t="shared" si="29"/>
        <v>1.1878881987577639</v>
      </c>
      <c r="J121" s="169">
        <v>0</v>
      </c>
      <c r="K121" s="177">
        <f t="shared" si="30"/>
        <v>0</v>
      </c>
      <c r="L121" s="260">
        <v>124.39</v>
      </c>
      <c r="M121" s="177">
        <f t="shared" si="31"/>
        <v>1.1878881987577639</v>
      </c>
      <c r="N121" s="260">
        <v>1354.61</v>
      </c>
      <c r="O121" s="169">
        <v>5.09</v>
      </c>
      <c r="P121" s="176">
        <f t="shared" si="32"/>
        <v>8.7819185645272593E-2</v>
      </c>
      <c r="Q121" s="175">
        <f t="shared" si="33"/>
        <v>5.7999999999999936</v>
      </c>
      <c r="R121" s="176">
        <f t="shared" si="34"/>
        <v>0.10006901311249126</v>
      </c>
      <c r="S121" s="259">
        <f t="shared" si="28"/>
        <v>721.46199999999919</v>
      </c>
      <c r="T121" s="169" t="s">
        <v>465</v>
      </c>
      <c r="U121" s="169" t="s">
        <v>219</v>
      </c>
      <c r="V121" s="169" t="s">
        <v>549</v>
      </c>
      <c r="W121" s="175">
        <v>1</v>
      </c>
      <c r="X121" s="169" t="s">
        <v>413</v>
      </c>
    </row>
    <row r="122" spans="2:25" hidden="1">
      <c r="B122" s="423"/>
      <c r="C122" s="423"/>
      <c r="D122" s="206">
        <v>6</v>
      </c>
      <c r="E122" s="169" t="s">
        <v>611</v>
      </c>
      <c r="F122" s="260">
        <v>618.46</v>
      </c>
      <c r="G122" s="169">
        <v>158.65</v>
      </c>
      <c r="H122" s="169">
        <v>180.15</v>
      </c>
      <c r="I122" s="177">
        <f t="shared" si="29"/>
        <v>1.1355184368105893</v>
      </c>
      <c r="J122" s="169">
        <v>0</v>
      </c>
      <c r="K122" s="177">
        <f t="shared" si="30"/>
        <v>0</v>
      </c>
      <c r="L122" s="260">
        <v>59.41</v>
      </c>
      <c r="M122" s="177">
        <f t="shared" si="31"/>
        <v>1.1355184368105893</v>
      </c>
      <c r="N122" s="260">
        <v>1277.32</v>
      </c>
      <c r="O122" s="169">
        <v>10.41</v>
      </c>
      <c r="P122" s="176">
        <f t="shared" si="32"/>
        <v>6.5616136148755125E-2</v>
      </c>
      <c r="Q122" s="175">
        <f t="shared" si="33"/>
        <v>11.09</v>
      </c>
      <c r="R122" s="176">
        <f t="shared" si="34"/>
        <v>6.9902300661834227E-2</v>
      </c>
      <c r="S122" s="259">
        <f t="shared" si="28"/>
        <v>658.8569</v>
      </c>
      <c r="T122" s="169" t="s">
        <v>461</v>
      </c>
      <c r="U122" s="169" t="s">
        <v>532</v>
      </c>
      <c r="V122" s="169" t="s">
        <v>509</v>
      </c>
      <c r="W122" s="175">
        <v>1</v>
      </c>
      <c r="X122" s="169" t="s">
        <v>417</v>
      </c>
    </row>
    <row r="123" spans="2:25" hidden="1">
      <c r="B123" s="423"/>
      <c r="C123" s="423"/>
      <c r="D123" s="206">
        <v>7</v>
      </c>
      <c r="E123" s="169" t="s">
        <v>545</v>
      </c>
      <c r="F123" s="260">
        <v>594.66</v>
      </c>
      <c r="G123" s="169">
        <v>69.55</v>
      </c>
      <c r="H123" s="169">
        <v>83.45</v>
      </c>
      <c r="I123" s="177">
        <f t="shared" si="29"/>
        <v>1.1998562185478074</v>
      </c>
      <c r="J123" s="169">
        <v>0</v>
      </c>
      <c r="K123" s="177">
        <f t="shared" si="30"/>
        <v>0</v>
      </c>
      <c r="L123" s="260">
        <v>90.1</v>
      </c>
      <c r="M123" s="177">
        <f t="shared" si="31"/>
        <v>1.1998562185478074</v>
      </c>
      <c r="N123" s="260">
        <v>1252.3900000000001</v>
      </c>
      <c r="O123" s="169">
        <v>6.6</v>
      </c>
      <c r="P123" s="176">
        <f t="shared" si="32"/>
        <v>9.4895758447160319E-2</v>
      </c>
      <c r="Q123" s="175">
        <f t="shared" si="33"/>
        <v>7.300000000000006</v>
      </c>
      <c r="R123" s="176">
        <f t="shared" si="34"/>
        <v>0.10496046010064711</v>
      </c>
      <c r="S123" s="259">
        <f t="shared" si="28"/>
        <v>657.73000000000047</v>
      </c>
      <c r="T123" s="169" t="s">
        <v>465</v>
      </c>
      <c r="U123" s="169" t="s">
        <v>219</v>
      </c>
      <c r="V123" s="169" t="s">
        <v>549</v>
      </c>
      <c r="W123" s="175">
        <v>1</v>
      </c>
      <c r="X123" s="169" t="s">
        <v>413</v>
      </c>
    </row>
    <row r="124" spans="2:25" hidden="1">
      <c r="B124" s="423"/>
      <c r="C124" s="423"/>
      <c r="D124" s="206">
        <v>8</v>
      </c>
      <c r="E124" s="169" t="s">
        <v>462</v>
      </c>
      <c r="F124" s="260">
        <v>592.51</v>
      </c>
      <c r="G124" s="169">
        <v>15.06</v>
      </c>
      <c r="H124" s="169">
        <v>16.760000000000002</v>
      </c>
      <c r="I124" s="177">
        <f t="shared" si="29"/>
        <v>1.1128818061088979</v>
      </c>
      <c r="J124" s="169">
        <v>0</v>
      </c>
      <c r="K124" s="177">
        <f t="shared" si="30"/>
        <v>0</v>
      </c>
      <c r="L124" s="260">
        <v>846.44</v>
      </c>
      <c r="M124" s="177">
        <f t="shared" si="31"/>
        <v>1.1128818061088979</v>
      </c>
      <c r="N124" s="260">
        <v>1438.95</v>
      </c>
      <c r="O124" s="169">
        <v>0.7</v>
      </c>
      <c r="P124" s="176">
        <f t="shared" si="32"/>
        <v>4.6480743691899064E-2</v>
      </c>
      <c r="Q124" s="175">
        <f t="shared" si="33"/>
        <v>1.0000000000000011</v>
      </c>
      <c r="R124" s="176">
        <f t="shared" si="34"/>
        <v>6.6401062416998738E-2</v>
      </c>
      <c r="S124" s="259">
        <f t="shared" si="28"/>
        <v>846.44000000000096</v>
      </c>
      <c r="T124" s="169" t="s">
        <v>461</v>
      </c>
      <c r="U124" s="169" t="s">
        <v>532</v>
      </c>
      <c r="V124" s="169" t="s">
        <v>509</v>
      </c>
      <c r="W124" s="175">
        <v>1</v>
      </c>
      <c r="X124" s="169" t="s">
        <v>423</v>
      </c>
    </row>
    <row r="125" spans="2:25" hidden="1">
      <c r="B125" s="423"/>
      <c r="C125" s="423"/>
      <c r="D125" s="206">
        <v>9</v>
      </c>
      <c r="E125" s="169" t="s">
        <v>469</v>
      </c>
      <c r="F125" s="260">
        <v>591.38</v>
      </c>
      <c r="G125" s="169">
        <v>43.88</v>
      </c>
      <c r="H125" s="169">
        <v>54.55</v>
      </c>
      <c r="I125" s="177">
        <f t="shared" si="29"/>
        <v>1.2431631722880583</v>
      </c>
      <c r="J125" s="169">
        <v>0</v>
      </c>
      <c r="K125" s="177">
        <f t="shared" si="30"/>
        <v>0</v>
      </c>
      <c r="L125" s="260">
        <v>118.99</v>
      </c>
      <c r="M125" s="177">
        <f t="shared" si="31"/>
        <v>1.2431631722880583</v>
      </c>
      <c r="N125" s="260">
        <v>1269.6199999999999</v>
      </c>
      <c r="O125" s="169">
        <v>4.97</v>
      </c>
      <c r="P125" s="176">
        <f t="shared" si="32"/>
        <v>0.1132634457611668</v>
      </c>
      <c r="Q125" s="175">
        <f t="shared" si="33"/>
        <v>5.6999999999999948</v>
      </c>
      <c r="R125" s="176">
        <f t="shared" si="34"/>
        <v>0.12989972652689138</v>
      </c>
      <c r="S125" s="259">
        <f t="shared" si="28"/>
        <v>678.24299999999937</v>
      </c>
      <c r="T125" s="169" t="s">
        <v>177</v>
      </c>
      <c r="U125" s="169" t="s">
        <v>712</v>
      </c>
      <c r="V125" s="169" t="s">
        <v>507</v>
      </c>
      <c r="W125" s="175">
        <v>1</v>
      </c>
      <c r="X125" s="169" t="s">
        <v>458</v>
      </c>
    </row>
    <row r="126" spans="2:25" hidden="1">
      <c r="B126" s="423"/>
      <c r="C126" s="423"/>
      <c r="D126" s="206">
        <v>10</v>
      </c>
      <c r="E126" s="169" t="s">
        <v>468</v>
      </c>
      <c r="F126" s="260">
        <v>507.58</v>
      </c>
      <c r="G126" s="169">
        <v>192.16</v>
      </c>
      <c r="H126" s="169">
        <v>186.82</v>
      </c>
      <c r="I126" s="177">
        <f t="shared" si="29"/>
        <v>0.97221065778517901</v>
      </c>
      <c r="J126" s="169">
        <v>12</v>
      </c>
      <c r="K126" s="177">
        <f t="shared" si="30"/>
        <v>6.2447960033305577E-2</v>
      </c>
      <c r="L126" s="260">
        <v>166.42</v>
      </c>
      <c r="M126" s="177">
        <f t="shared" si="31"/>
        <v>1.0346586178184847</v>
      </c>
      <c r="N126" s="260">
        <v>1108.3599999999999</v>
      </c>
      <c r="O126" s="169">
        <v>3.05</v>
      </c>
      <c r="P126" s="176">
        <f t="shared" si="32"/>
        <v>1.5872189841798501E-2</v>
      </c>
      <c r="Q126" s="175">
        <f t="shared" si="33"/>
        <v>3.6099999999999968</v>
      </c>
      <c r="R126" s="176">
        <f t="shared" si="34"/>
        <v>1.8786427976686077E-2</v>
      </c>
      <c r="S126" s="259">
        <f t="shared" si="28"/>
        <v>600.77619999999945</v>
      </c>
      <c r="T126" s="169" t="s">
        <v>177</v>
      </c>
      <c r="U126" s="169" t="s">
        <v>712</v>
      </c>
      <c r="V126" s="169" t="s">
        <v>508</v>
      </c>
      <c r="W126" s="175">
        <v>1</v>
      </c>
      <c r="X126" s="169" t="s">
        <v>431</v>
      </c>
    </row>
    <row r="127" spans="2:25" hidden="1">
      <c r="B127" s="634">
        <v>45882</v>
      </c>
      <c r="C127" s="423" t="s">
        <v>323</v>
      </c>
      <c r="D127" s="206">
        <v>1</v>
      </c>
      <c r="E127" s="169" t="s">
        <v>463</v>
      </c>
      <c r="F127" s="260">
        <v>1286.3699999999999</v>
      </c>
      <c r="G127" s="169">
        <v>38.57</v>
      </c>
      <c r="H127" s="169">
        <v>39.14</v>
      </c>
      <c r="I127" s="177">
        <f t="shared" si="29"/>
        <v>1.0147783251231528</v>
      </c>
      <c r="J127" s="169">
        <v>2.85</v>
      </c>
      <c r="K127" s="177">
        <f t="shared" si="30"/>
        <v>7.3891625615763554E-2</v>
      </c>
      <c r="L127" s="260">
        <v>814.16</v>
      </c>
      <c r="M127" s="177">
        <f t="shared" si="31"/>
        <v>1.0886699507389164</v>
      </c>
      <c r="N127" s="260">
        <v>2784.43</v>
      </c>
      <c r="O127" s="169">
        <v>1.58</v>
      </c>
      <c r="P127" s="176">
        <f t="shared" si="32"/>
        <v>4.0964480165932071E-2</v>
      </c>
      <c r="Q127" s="175">
        <f t="shared" si="33"/>
        <v>1.8400000000000016</v>
      </c>
      <c r="R127" s="176">
        <f t="shared" si="34"/>
        <v>4.7705470572984229E-2</v>
      </c>
      <c r="S127" s="259">
        <f t="shared" si="28"/>
        <v>1498.0544000000014</v>
      </c>
      <c r="T127" s="169" t="s">
        <v>177</v>
      </c>
      <c r="U127" s="169" t="s">
        <v>712</v>
      </c>
      <c r="V127" s="169" t="s">
        <v>508</v>
      </c>
      <c r="W127" s="175">
        <v>1</v>
      </c>
      <c r="X127" s="169" t="s">
        <v>412</v>
      </c>
    </row>
    <row r="128" spans="2:25" hidden="1">
      <c r="B128" s="423"/>
      <c r="C128" s="423"/>
      <c r="D128" s="206">
        <v>2</v>
      </c>
      <c r="E128" s="169" t="s">
        <v>490</v>
      </c>
      <c r="F128" s="260">
        <v>1180.25</v>
      </c>
      <c r="G128" s="169">
        <v>354.2</v>
      </c>
      <c r="H128" s="169">
        <v>362.92</v>
      </c>
      <c r="I128" s="177">
        <f t="shared" si="29"/>
        <v>1.0246188594014682</v>
      </c>
      <c r="J128" s="169">
        <v>22.9</v>
      </c>
      <c r="K128" s="177">
        <f t="shared" si="30"/>
        <v>6.4652738565782047E-2</v>
      </c>
      <c r="L128" s="260">
        <v>156.74</v>
      </c>
      <c r="M128" s="177">
        <f t="shared" si="31"/>
        <v>1.0892715979672503</v>
      </c>
      <c r="N128" s="260">
        <v>4956.12</v>
      </c>
      <c r="O128" s="169">
        <v>7.53</v>
      </c>
      <c r="P128" s="176">
        <f t="shared" si="32"/>
        <v>2.1259175607001694E-2</v>
      </c>
      <c r="Q128" s="175">
        <f t="shared" si="33"/>
        <v>24.090000000000003</v>
      </c>
      <c r="R128" s="176">
        <f t="shared" si="34"/>
        <v>6.8012422360248459E-2</v>
      </c>
      <c r="S128" s="259">
        <f t="shared" si="28"/>
        <v>3775.8666000000007</v>
      </c>
      <c r="T128" s="169" t="s">
        <v>465</v>
      </c>
      <c r="U128" s="169" t="s">
        <v>219</v>
      </c>
      <c r="V128" s="169" t="s">
        <v>510</v>
      </c>
      <c r="W128" s="175">
        <v>1</v>
      </c>
      <c r="X128" s="169" t="s">
        <v>467</v>
      </c>
      <c r="Y128" s="172" t="s">
        <v>386</v>
      </c>
    </row>
    <row r="129" spans="2:25" hidden="1">
      <c r="B129" s="423"/>
      <c r="C129" s="423"/>
      <c r="D129" s="206">
        <v>3</v>
      </c>
      <c r="E129" s="169" t="s">
        <v>484</v>
      </c>
      <c r="F129" s="260">
        <v>656.26</v>
      </c>
      <c r="G129" s="169">
        <v>94.28</v>
      </c>
      <c r="H129" s="169">
        <v>96.1</v>
      </c>
      <c r="I129" s="177">
        <f t="shared" si="29"/>
        <v>1.0193042002545607</v>
      </c>
      <c r="J129" s="169">
        <v>6</v>
      </c>
      <c r="K129" s="177">
        <f t="shared" si="30"/>
        <v>6.3640220619431476E-2</v>
      </c>
      <c r="L129" s="260">
        <v>410.16</v>
      </c>
      <c r="M129" s="177">
        <f t="shared" si="31"/>
        <v>1.0829444208739922</v>
      </c>
      <c r="N129" s="260">
        <v>3207.45</v>
      </c>
      <c r="O129" s="169">
        <v>1.6</v>
      </c>
      <c r="P129" s="176">
        <f t="shared" si="32"/>
        <v>1.6970725498515062E-2</v>
      </c>
      <c r="Q129" s="175">
        <f t="shared" si="33"/>
        <v>6.2199999999999935</v>
      </c>
      <c r="R129" s="176">
        <f t="shared" si="34"/>
        <v>6.5973695375477232E-2</v>
      </c>
      <c r="S129" s="259">
        <f t="shared" si="28"/>
        <v>2551.1951999999974</v>
      </c>
      <c r="T129" s="169" t="s">
        <v>177</v>
      </c>
      <c r="U129" s="169" t="s">
        <v>712</v>
      </c>
      <c r="V129" s="169" t="s">
        <v>507</v>
      </c>
      <c r="W129" s="175">
        <v>1</v>
      </c>
      <c r="X129" s="169" t="s">
        <v>467</v>
      </c>
      <c r="Y129" s="174" t="s">
        <v>387</v>
      </c>
    </row>
    <row r="130" spans="2:25" hidden="1">
      <c r="B130" s="423"/>
      <c r="C130" s="423"/>
      <c r="D130" s="206">
        <v>4</v>
      </c>
      <c r="E130" s="169" t="s">
        <v>530</v>
      </c>
      <c r="F130" s="260">
        <v>426.95</v>
      </c>
      <c r="G130" s="169">
        <v>98.14</v>
      </c>
      <c r="H130" s="169">
        <v>104.44</v>
      </c>
      <c r="I130" s="177">
        <f t="shared" si="29"/>
        <v>1.0641940085592012</v>
      </c>
      <c r="J130" s="169">
        <v>0</v>
      </c>
      <c r="K130" s="177">
        <f t="shared" si="30"/>
        <v>0</v>
      </c>
      <c r="L130" s="260">
        <v>135.54</v>
      </c>
      <c r="M130" s="177">
        <f t="shared" si="31"/>
        <v>1.0641940085592012</v>
      </c>
      <c r="N130" s="260">
        <v>853.9</v>
      </c>
      <c r="O130" s="169">
        <v>3.15</v>
      </c>
      <c r="P130" s="176">
        <f t="shared" si="32"/>
        <v>3.209700427960057E-2</v>
      </c>
      <c r="Q130" s="175">
        <f t="shared" si="33"/>
        <v>3.1499999999999972</v>
      </c>
      <c r="R130" s="176">
        <f t="shared" si="34"/>
        <v>3.2097004279600543E-2</v>
      </c>
      <c r="S130" s="259">
        <f t="shared" si="28"/>
        <v>426.95099999999962</v>
      </c>
      <c r="T130" s="169" t="s">
        <v>177</v>
      </c>
      <c r="U130" s="169" t="s">
        <v>712</v>
      </c>
      <c r="V130" s="169" t="s">
        <v>507</v>
      </c>
      <c r="W130" s="175">
        <v>1</v>
      </c>
      <c r="X130" s="169" t="s">
        <v>467</v>
      </c>
    </row>
    <row r="131" spans="2:25" hidden="1">
      <c r="B131" s="423"/>
      <c r="C131" s="423"/>
      <c r="D131" s="206">
        <v>5</v>
      </c>
      <c r="E131" s="169" t="s">
        <v>503</v>
      </c>
      <c r="F131" s="260">
        <v>396.13</v>
      </c>
      <c r="G131" s="169">
        <v>34.79</v>
      </c>
      <c r="H131" s="169">
        <v>42.59</v>
      </c>
      <c r="I131" s="177">
        <f t="shared" si="29"/>
        <v>1.2242023569991378</v>
      </c>
      <c r="J131" s="169">
        <v>0</v>
      </c>
      <c r="K131" s="177">
        <f t="shared" si="30"/>
        <v>0</v>
      </c>
      <c r="L131" s="260">
        <v>113.18</v>
      </c>
      <c r="M131" s="177">
        <f t="shared" si="31"/>
        <v>1.2242023569991378</v>
      </c>
      <c r="N131" s="260">
        <v>882.8</v>
      </c>
      <c r="O131" s="169">
        <v>3.5</v>
      </c>
      <c r="P131" s="176">
        <f t="shared" si="32"/>
        <v>0.1006036217303823</v>
      </c>
      <c r="Q131" s="175">
        <f t="shared" si="33"/>
        <v>4.3000000000000043</v>
      </c>
      <c r="R131" s="176">
        <f t="shared" si="34"/>
        <v>0.12359873526875552</v>
      </c>
      <c r="S131" s="259">
        <f t="shared" si="28"/>
        <v>486.67400000000049</v>
      </c>
      <c r="T131" s="169" t="s">
        <v>177</v>
      </c>
      <c r="U131" s="169" t="s">
        <v>712</v>
      </c>
      <c r="V131" s="169" t="s">
        <v>507</v>
      </c>
      <c r="W131" s="175">
        <v>1</v>
      </c>
      <c r="X131" s="169" t="s">
        <v>459</v>
      </c>
    </row>
    <row r="132" spans="2:25" hidden="1">
      <c r="B132" s="423"/>
      <c r="C132" s="423"/>
      <c r="D132" s="206">
        <v>6</v>
      </c>
      <c r="E132" s="169" t="s">
        <v>517</v>
      </c>
      <c r="F132" s="260">
        <v>336.02</v>
      </c>
      <c r="G132" s="169">
        <v>220.99</v>
      </c>
      <c r="H132" s="169">
        <v>207.19</v>
      </c>
      <c r="I132" s="177">
        <f t="shared" si="29"/>
        <v>0.93755373546314313</v>
      </c>
      <c r="J132" s="169">
        <v>20.5</v>
      </c>
      <c r="K132" s="177">
        <f t="shared" si="30"/>
        <v>9.2764378478664186E-2</v>
      </c>
      <c r="L132" s="260">
        <v>99.12</v>
      </c>
      <c r="M132" s="177">
        <f t="shared" si="31"/>
        <v>1.0303181139418072</v>
      </c>
      <c r="N132" s="260">
        <v>664.1</v>
      </c>
      <c r="O132" s="169">
        <v>3.39</v>
      </c>
      <c r="P132" s="176">
        <f t="shared" si="32"/>
        <v>1.5340060636227884E-2</v>
      </c>
      <c r="Q132" s="175">
        <f t="shared" si="33"/>
        <v>3.3099999999999885</v>
      </c>
      <c r="R132" s="176">
        <f t="shared" si="34"/>
        <v>1.4978053305579385E-2</v>
      </c>
      <c r="S132" s="259">
        <f t="shared" si="28"/>
        <v>328.08719999999886</v>
      </c>
      <c r="T132" s="169" t="s">
        <v>177</v>
      </c>
      <c r="U132" s="169" t="s">
        <v>712</v>
      </c>
      <c r="V132" s="169" t="s">
        <v>507</v>
      </c>
      <c r="W132" s="175">
        <v>1</v>
      </c>
      <c r="X132" s="169" t="s">
        <v>467</v>
      </c>
    </row>
    <row r="133" spans="2:25" hidden="1">
      <c r="B133" s="423"/>
      <c r="C133" s="423"/>
      <c r="D133" s="206">
        <v>7</v>
      </c>
      <c r="E133" s="169" t="s">
        <v>469</v>
      </c>
      <c r="F133" s="260">
        <v>285.58</v>
      </c>
      <c r="G133" s="169">
        <v>48.36</v>
      </c>
      <c r="H133" s="169">
        <v>53.36</v>
      </c>
      <c r="I133" s="177">
        <f t="shared" si="29"/>
        <v>1.1033912324234905</v>
      </c>
      <c r="J133" s="169">
        <v>0</v>
      </c>
      <c r="K133" s="177">
        <f t="shared" si="30"/>
        <v>0</v>
      </c>
      <c r="L133" s="260">
        <v>118.99</v>
      </c>
      <c r="M133" s="177">
        <f t="shared" si="31"/>
        <v>1.1033912324234905</v>
      </c>
      <c r="N133" s="260">
        <v>594.95000000000005</v>
      </c>
      <c r="O133" s="169">
        <v>2.4</v>
      </c>
      <c r="P133" s="176">
        <f t="shared" si="32"/>
        <v>4.9627791563275431E-2</v>
      </c>
      <c r="Q133" s="175">
        <f t="shared" si="33"/>
        <v>2.6</v>
      </c>
      <c r="R133" s="176">
        <f t="shared" si="34"/>
        <v>5.3763440860215055E-2</v>
      </c>
      <c r="S133" s="259">
        <f t="shared" si="28"/>
        <v>309.37400000000002</v>
      </c>
      <c r="T133" s="169" t="s">
        <v>177</v>
      </c>
      <c r="U133" s="169" t="s">
        <v>712</v>
      </c>
      <c r="V133" s="169" t="s">
        <v>507</v>
      </c>
      <c r="W133" s="175">
        <v>1</v>
      </c>
      <c r="X133" s="169" t="s">
        <v>458</v>
      </c>
    </row>
    <row r="134" spans="2:25" hidden="1">
      <c r="B134" s="423"/>
      <c r="C134" s="423"/>
      <c r="D134" s="206">
        <v>8</v>
      </c>
      <c r="E134" s="169" t="s">
        <v>552</v>
      </c>
      <c r="F134" s="260">
        <v>274.64999999999998</v>
      </c>
      <c r="G134" s="169">
        <v>56.27</v>
      </c>
      <c r="H134" s="169">
        <v>63.97</v>
      </c>
      <c r="I134" s="177">
        <f t="shared" si="29"/>
        <v>1.1368402345832591</v>
      </c>
      <c r="J134" s="169">
        <v>0</v>
      </c>
      <c r="K134" s="177">
        <f t="shared" si="30"/>
        <v>0</v>
      </c>
      <c r="L134" s="260">
        <v>74.23</v>
      </c>
      <c r="M134" s="177">
        <f t="shared" si="31"/>
        <v>1.1368402345832591</v>
      </c>
      <c r="N134" s="260">
        <v>571.57000000000005</v>
      </c>
      <c r="O134" s="169">
        <v>3.7</v>
      </c>
      <c r="P134" s="176">
        <f t="shared" si="32"/>
        <v>6.5754398436111611E-2</v>
      </c>
      <c r="Q134" s="175">
        <f t="shared" si="33"/>
        <v>3.9999999999999956</v>
      </c>
      <c r="R134" s="176">
        <f t="shared" si="34"/>
        <v>7.1085836147147599E-2</v>
      </c>
      <c r="S134" s="259">
        <f t="shared" si="28"/>
        <v>296.91999999999967</v>
      </c>
      <c r="T134" s="169" t="s">
        <v>465</v>
      </c>
      <c r="U134" s="169" t="s">
        <v>219</v>
      </c>
      <c r="V134" s="169" t="s">
        <v>549</v>
      </c>
      <c r="W134" s="175">
        <v>1</v>
      </c>
      <c r="X134" s="169" t="s">
        <v>419</v>
      </c>
    </row>
    <row r="135" spans="2:25" hidden="1">
      <c r="B135" s="423"/>
      <c r="C135" s="423"/>
      <c r="D135" s="206">
        <v>9</v>
      </c>
      <c r="E135" s="169" t="s">
        <v>546</v>
      </c>
      <c r="F135" s="260">
        <v>263.33999999999997</v>
      </c>
      <c r="G135" s="169">
        <v>22.53</v>
      </c>
      <c r="H135" s="169">
        <v>20.309999999999999</v>
      </c>
      <c r="I135" s="177">
        <f t="shared" si="29"/>
        <v>0.90146471371504655</v>
      </c>
      <c r="J135" s="169">
        <v>2.75</v>
      </c>
      <c r="K135" s="177">
        <f t="shared" si="30"/>
        <v>0.12205947625388371</v>
      </c>
      <c r="L135" s="260">
        <v>1012.86</v>
      </c>
      <c r="M135" s="177">
        <f t="shared" si="31"/>
        <v>1.0235241899689302</v>
      </c>
      <c r="N135" s="260">
        <v>536.82000000000005</v>
      </c>
      <c r="O135" s="169">
        <v>0.26</v>
      </c>
      <c r="P135" s="176">
        <f t="shared" si="32"/>
        <v>1.154016866400355E-2</v>
      </c>
      <c r="Q135" s="175">
        <f t="shared" si="33"/>
        <v>0.26999999999999758</v>
      </c>
      <c r="R135" s="176">
        <f t="shared" si="34"/>
        <v>1.1984021304926656E-2</v>
      </c>
      <c r="S135" s="259">
        <f t="shared" ref="S135:S198" si="35">Q135*L135</f>
        <v>273.47219999999754</v>
      </c>
      <c r="T135" s="169" t="s">
        <v>177</v>
      </c>
      <c r="U135" s="169" t="s">
        <v>712</v>
      </c>
      <c r="V135" s="169" t="s">
        <v>508</v>
      </c>
      <c r="W135" s="175">
        <v>1</v>
      </c>
      <c r="X135" s="169" t="s">
        <v>422</v>
      </c>
    </row>
    <row r="136" spans="2:25" hidden="1">
      <c r="B136" s="423"/>
      <c r="C136" s="423"/>
      <c r="D136" s="206">
        <v>10</v>
      </c>
      <c r="E136" s="169" t="s">
        <v>470</v>
      </c>
      <c r="F136" s="260">
        <v>218.42</v>
      </c>
      <c r="G136" s="169">
        <v>8.8000000000000007</v>
      </c>
      <c r="H136" s="169">
        <v>11.39</v>
      </c>
      <c r="I136" s="177">
        <f t="shared" ref="I136:I199" si="36">H136/G136</f>
        <v>1.2943181818181817</v>
      </c>
      <c r="J136" s="169">
        <v>0</v>
      </c>
      <c r="K136" s="177">
        <f t="shared" ref="K136:K199" si="37">J136/G136</f>
        <v>0</v>
      </c>
      <c r="L136" s="260">
        <v>169.32</v>
      </c>
      <c r="M136" s="177">
        <f t="shared" ref="M136:M199" si="38">(H136+J136)/G136</f>
        <v>1.2943181818181817</v>
      </c>
      <c r="N136" s="260">
        <v>438.54</v>
      </c>
      <c r="O136" s="169">
        <v>1.29</v>
      </c>
      <c r="P136" s="176">
        <f t="shared" si="32"/>
        <v>0.14659090909090908</v>
      </c>
      <c r="Q136" s="175">
        <f t="shared" si="33"/>
        <v>1.2999999999999998</v>
      </c>
      <c r="R136" s="176">
        <f t="shared" si="34"/>
        <v>0.14772727272727271</v>
      </c>
      <c r="S136" s="259">
        <f t="shared" si="35"/>
        <v>220.11599999999996</v>
      </c>
      <c r="T136" s="169" t="s">
        <v>461</v>
      </c>
      <c r="U136" s="169" t="s">
        <v>534</v>
      </c>
      <c r="V136" s="169" t="s">
        <v>511</v>
      </c>
      <c r="W136" s="175">
        <v>1</v>
      </c>
      <c r="X136" s="169" t="s">
        <v>421</v>
      </c>
    </row>
    <row r="137" spans="2:25" hidden="1">
      <c r="B137" s="634">
        <v>45883</v>
      </c>
      <c r="C137" s="423" t="s">
        <v>388</v>
      </c>
      <c r="D137" s="206">
        <v>1</v>
      </c>
      <c r="E137" s="169" t="s">
        <v>463</v>
      </c>
      <c r="F137" s="260">
        <v>1180.53</v>
      </c>
      <c r="G137" s="169">
        <v>33.520000000000003</v>
      </c>
      <c r="H137" s="169">
        <v>36.08</v>
      </c>
      <c r="I137" s="177">
        <f t="shared" si="36"/>
        <v>1.0763723150357993</v>
      </c>
      <c r="J137" s="169">
        <v>1.9</v>
      </c>
      <c r="K137" s="177">
        <f t="shared" si="37"/>
        <v>5.6682577565632448E-2</v>
      </c>
      <c r="L137" s="260">
        <v>814.16</v>
      </c>
      <c r="M137" s="177">
        <f t="shared" si="38"/>
        <v>1.1330548926014319</v>
      </c>
      <c r="N137" s="260">
        <v>3631.15</v>
      </c>
      <c r="O137" s="169">
        <v>1.45</v>
      </c>
      <c r="P137" s="176">
        <f t="shared" si="32"/>
        <v>4.3257756563245819E-2</v>
      </c>
      <c r="Q137" s="175">
        <f t="shared" si="33"/>
        <v>3.0099999999999936</v>
      </c>
      <c r="R137" s="176">
        <f t="shared" si="34"/>
        <v>8.9797136038185954E-2</v>
      </c>
      <c r="S137" s="259">
        <f t="shared" si="35"/>
        <v>2450.6215999999945</v>
      </c>
      <c r="T137" s="169" t="s">
        <v>177</v>
      </c>
      <c r="U137" s="169" t="s">
        <v>712</v>
      </c>
      <c r="V137" s="169" t="s">
        <v>507</v>
      </c>
      <c r="W137" s="175">
        <v>1</v>
      </c>
      <c r="X137" s="169" t="s">
        <v>412</v>
      </c>
    </row>
    <row r="138" spans="2:25" hidden="1">
      <c r="B138" s="423"/>
      <c r="C138" s="423"/>
      <c r="D138" s="206">
        <v>2</v>
      </c>
      <c r="E138" s="169" t="s">
        <v>545</v>
      </c>
      <c r="F138" s="260">
        <v>612.67999999999995</v>
      </c>
      <c r="G138" s="169">
        <v>62.74</v>
      </c>
      <c r="H138" s="169">
        <v>78.540000000000006</v>
      </c>
      <c r="I138" s="177">
        <f t="shared" si="36"/>
        <v>1.2518329614281161</v>
      </c>
      <c r="J138" s="169">
        <v>0</v>
      </c>
      <c r="K138" s="177">
        <f t="shared" si="37"/>
        <v>0</v>
      </c>
      <c r="L138" s="260">
        <v>90.1</v>
      </c>
      <c r="M138" s="177">
        <f t="shared" si="38"/>
        <v>1.2518329614281161</v>
      </c>
      <c r="N138" s="260">
        <v>1423.58</v>
      </c>
      <c r="O138" s="169">
        <v>6.8</v>
      </c>
      <c r="P138" s="176">
        <f t="shared" si="32"/>
        <v>0.10838380618425246</v>
      </c>
      <c r="Q138" s="175">
        <f t="shared" si="33"/>
        <v>9.0000000000000036</v>
      </c>
      <c r="R138" s="176">
        <f t="shared" si="34"/>
        <v>0.14344915524386362</v>
      </c>
      <c r="S138" s="259">
        <f t="shared" si="35"/>
        <v>810.90000000000032</v>
      </c>
      <c r="T138" s="169" t="s">
        <v>465</v>
      </c>
      <c r="U138" s="169" t="s">
        <v>219</v>
      </c>
      <c r="V138" s="169" t="s">
        <v>549</v>
      </c>
      <c r="W138" s="175">
        <v>1</v>
      </c>
      <c r="X138" s="169" t="s">
        <v>413</v>
      </c>
    </row>
    <row r="139" spans="2:25" hidden="1">
      <c r="B139" s="423"/>
      <c r="C139" s="423"/>
      <c r="D139" s="206">
        <v>3</v>
      </c>
      <c r="E139" s="169" t="s">
        <v>479</v>
      </c>
      <c r="F139" s="260">
        <v>528.20000000000005</v>
      </c>
      <c r="G139" s="169">
        <v>319.10000000000002</v>
      </c>
      <c r="H139" s="169">
        <v>304.85000000000002</v>
      </c>
      <c r="I139" s="177">
        <f t="shared" si="36"/>
        <v>0.95534315261673453</v>
      </c>
      <c r="J139" s="169">
        <v>25</v>
      </c>
      <c r="K139" s="177">
        <f t="shared" si="37"/>
        <v>7.8345346286430584E-2</v>
      </c>
      <c r="L139" s="260">
        <v>111.2</v>
      </c>
      <c r="M139" s="177">
        <f t="shared" si="38"/>
        <v>1.0336884989031652</v>
      </c>
      <c r="N139" s="260">
        <v>1195.4000000000001</v>
      </c>
      <c r="O139" s="169">
        <v>4.75</v>
      </c>
      <c r="P139" s="176">
        <f t="shared" si="32"/>
        <v>1.4885615794421811E-2</v>
      </c>
      <c r="Q139" s="175">
        <f t="shared" si="33"/>
        <v>6</v>
      </c>
      <c r="R139" s="176">
        <f t="shared" si="34"/>
        <v>1.880288310874334E-2</v>
      </c>
      <c r="S139" s="259">
        <f t="shared" si="35"/>
        <v>667.2</v>
      </c>
      <c r="T139" s="169" t="s">
        <v>461</v>
      </c>
      <c r="U139" s="169" t="s">
        <v>532</v>
      </c>
      <c r="V139" s="169" t="s">
        <v>509</v>
      </c>
      <c r="W139" s="175">
        <v>1</v>
      </c>
      <c r="X139" s="169" t="s">
        <v>427</v>
      </c>
    </row>
    <row r="140" spans="2:25" hidden="1">
      <c r="B140" s="423"/>
      <c r="C140" s="423"/>
      <c r="D140" s="206">
        <v>4</v>
      </c>
      <c r="E140" s="169" t="s">
        <v>610</v>
      </c>
      <c r="F140" s="260">
        <v>511.61</v>
      </c>
      <c r="G140" s="169">
        <v>23.3</v>
      </c>
      <c r="H140" s="169">
        <v>25.5</v>
      </c>
      <c r="I140" s="177">
        <f t="shared" si="36"/>
        <v>1.094420600858369</v>
      </c>
      <c r="J140" s="169">
        <v>3</v>
      </c>
      <c r="K140" s="177">
        <f t="shared" si="37"/>
        <v>0.12875536480686695</v>
      </c>
      <c r="L140" s="260">
        <v>232.55</v>
      </c>
      <c r="M140" s="177">
        <f t="shared" si="38"/>
        <v>1.2231759656652361</v>
      </c>
      <c r="N140" s="260">
        <v>1209.26</v>
      </c>
      <c r="O140" s="169">
        <v>2.2000000000000002</v>
      </c>
      <c r="P140" s="176">
        <f t="shared" si="32"/>
        <v>9.4420600858369105E-2</v>
      </c>
      <c r="Q140" s="175">
        <f t="shared" si="33"/>
        <v>2.9999999999999991</v>
      </c>
      <c r="R140" s="176">
        <f t="shared" si="34"/>
        <v>0.12875536480686692</v>
      </c>
      <c r="S140" s="259">
        <f t="shared" si="35"/>
        <v>697.64999999999986</v>
      </c>
      <c r="T140" s="169" t="s">
        <v>177</v>
      </c>
      <c r="U140" s="169" t="s">
        <v>712</v>
      </c>
      <c r="V140" s="169" t="s">
        <v>507</v>
      </c>
      <c r="W140" s="175">
        <v>1</v>
      </c>
      <c r="X140" s="169" t="s">
        <v>467</v>
      </c>
    </row>
    <row r="141" spans="2:25" hidden="1">
      <c r="B141" s="423"/>
      <c r="C141" s="423"/>
      <c r="D141" s="206">
        <v>5</v>
      </c>
      <c r="E141" s="169" t="s">
        <v>517</v>
      </c>
      <c r="F141" s="260">
        <v>497.58</v>
      </c>
      <c r="G141" s="169">
        <v>216.26</v>
      </c>
      <c r="H141" s="169">
        <v>207.28</v>
      </c>
      <c r="I141" s="177">
        <f t="shared" si="36"/>
        <v>0.95847590862850274</v>
      </c>
      <c r="J141" s="169">
        <v>19</v>
      </c>
      <c r="K141" s="177">
        <f t="shared" si="37"/>
        <v>8.7857208915194676E-2</v>
      </c>
      <c r="L141" s="260">
        <v>99.12</v>
      </c>
      <c r="M141" s="177">
        <f t="shared" si="38"/>
        <v>1.0463331175436974</v>
      </c>
      <c r="N141" s="260">
        <v>993.18</v>
      </c>
      <c r="O141" s="169">
        <v>5.0199999999999996</v>
      </c>
      <c r="P141" s="176">
        <f t="shared" si="32"/>
        <v>2.3212799408119853E-2</v>
      </c>
      <c r="Q141" s="175">
        <f t="shared" si="33"/>
        <v>5.0000000000000107</v>
      </c>
      <c r="R141" s="176">
        <f t="shared" si="34"/>
        <v>2.3120318135577595E-2</v>
      </c>
      <c r="S141" s="259">
        <f t="shared" si="35"/>
        <v>495.6000000000011</v>
      </c>
      <c r="T141" s="169" t="s">
        <v>177</v>
      </c>
      <c r="U141" s="169" t="s">
        <v>712</v>
      </c>
      <c r="V141" s="169" t="s">
        <v>507</v>
      </c>
      <c r="W141" s="175">
        <v>1</v>
      </c>
      <c r="X141" s="169" t="s">
        <v>467</v>
      </c>
    </row>
    <row r="142" spans="2:25" hidden="1">
      <c r="B142" s="423"/>
      <c r="C142" s="423"/>
      <c r="D142" s="206">
        <v>6</v>
      </c>
      <c r="E142" s="169" t="s">
        <v>530</v>
      </c>
      <c r="F142" s="260">
        <v>420.17</v>
      </c>
      <c r="G142" s="169">
        <v>89.37</v>
      </c>
      <c r="H142" s="169">
        <v>95.57</v>
      </c>
      <c r="I142" s="177">
        <f t="shared" si="36"/>
        <v>1.0693745104621237</v>
      </c>
      <c r="J142" s="169">
        <v>0</v>
      </c>
      <c r="K142" s="177">
        <f t="shared" si="37"/>
        <v>0</v>
      </c>
      <c r="L142" s="260">
        <v>135.54</v>
      </c>
      <c r="M142" s="177">
        <f t="shared" si="38"/>
        <v>1.0693745104621237</v>
      </c>
      <c r="N142" s="260">
        <v>840.35</v>
      </c>
      <c r="O142" s="169">
        <v>3.1</v>
      </c>
      <c r="P142" s="176">
        <f t="shared" si="32"/>
        <v>3.4687255231061878E-2</v>
      </c>
      <c r="Q142" s="175">
        <f t="shared" si="33"/>
        <v>3.0999999999999885</v>
      </c>
      <c r="R142" s="176">
        <f t="shared" si="34"/>
        <v>3.4687255231061746E-2</v>
      </c>
      <c r="S142" s="259">
        <f t="shared" si="35"/>
        <v>420.17399999999844</v>
      </c>
      <c r="T142" s="169" t="s">
        <v>177</v>
      </c>
      <c r="U142" s="169" t="s">
        <v>712</v>
      </c>
      <c r="V142" s="169" t="s">
        <v>507</v>
      </c>
      <c r="W142" s="175">
        <v>1</v>
      </c>
      <c r="X142" s="169" t="s">
        <v>467</v>
      </c>
    </row>
    <row r="143" spans="2:25" hidden="1">
      <c r="B143" s="423"/>
      <c r="C143" s="423"/>
      <c r="D143" s="206">
        <v>7</v>
      </c>
      <c r="E143" s="169" t="s">
        <v>488</v>
      </c>
      <c r="F143" s="260">
        <v>403.86</v>
      </c>
      <c r="G143" s="169">
        <v>135.93</v>
      </c>
      <c r="H143" s="169">
        <v>139.74</v>
      </c>
      <c r="I143" s="177">
        <f t="shared" si="36"/>
        <v>1.028029132641801</v>
      </c>
      <c r="J143" s="169">
        <v>8.8000000000000007</v>
      </c>
      <c r="K143" s="177">
        <f t="shared" si="37"/>
        <v>6.4739204002059889E-2</v>
      </c>
      <c r="L143" s="260">
        <v>127.4</v>
      </c>
      <c r="M143" s="177">
        <f t="shared" si="38"/>
        <v>1.092768336643861</v>
      </c>
      <c r="N143" s="260">
        <v>1606.51</v>
      </c>
      <c r="O143" s="169">
        <v>3.17</v>
      </c>
      <c r="P143" s="176">
        <f t="shared" si="32"/>
        <v>2.3320826896196571E-2</v>
      </c>
      <c r="Q143" s="175">
        <f t="shared" si="33"/>
        <v>9.4400000000000137</v>
      </c>
      <c r="R143" s="176">
        <f t="shared" si="34"/>
        <v>6.9447509747664338E-2</v>
      </c>
      <c r="S143" s="259">
        <f t="shared" si="35"/>
        <v>1202.6560000000018</v>
      </c>
      <c r="T143" s="169" t="s">
        <v>461</v>
      </c>
      <c r="U143" s="169" t="s">
        <v>532</v>
      </c>
      <c r="V143" s="169" t="s">
        <v>509</v>
      </c>
      <c r="W143" s="175">
        <v>1</v>
      </c>
      <c r="X143" s="169" t="s">
        <v>467</v>
      </c>
    </row>
    <row r="144" spans="2:25" hidden="1">
      <c r="B144" s="423"/>
      <c r="C144" s="423"/>
      <c r="D144" s="206">
        <v>8</v>
      </c>
      <c r="E144" s="169" t="s">
        <v>612</v>
      </c>
      <c r="F144" s="260">
        <v>395.66</v>
      </c>
      <c r="G144" s="169">
        <v>218.56</v>
      </c>
      <c r="H144" s="169">
        <v>175.26</v>
      </c>
      <c r="I144" s="177">
        <f t="shared" si="36"/>
        <v>0.80188506588579789</v>
      </c>
      <c r="J144" s="169">
        <v>52.6</v>
      </c>
      <c r="K144" s="177">
        <f t="shared" si="37"/>
        <v>0.24066617862371889</v>
      </c>
      <c r="L144" s="260">
        <v>95.34</v>
      </c>
      <c r="M144" s="177">
        <f t="shared" si="38"/>
        <v>1.0425512445095169</v>
      </c>
      <c r="N144" s="260">
        <v>886.66</v>
      </c>
      <c r="O144" s="169">
        <v>4.1500000000000004</v>
      </c>
      <c r="P144" s="176">
        <f t="shared" si="32"/>
        <v>1.8987920937042463E-2</v>
      </c>
      <c r="Q144" s="175">
        <f t="shared" si="33"/>
        <v>5.1499999999999826</v>
      </c>
      <c r="R144" s="176">
        <f t="shared" si="34"/>
        <v>2.3563323572474298E-2</v>
      </c>
      <c r="S144" s="259">
        <f t="shared" si="35"/>
        <v>491.00099999999838</v>
      </c>
      <c r="T144" s="169" t="s">
        <v>177</v>
      </c>
      <c r="U144" s="169" t="s">
        <v>712</v>
      </c>
      <c r="V144" s="169" t="s">
        <v>508</v>
      </c>
      <c r="W144" s="175">
        <v>1</v>
      </c>
      <c r="X144" s="169" t="s">
        <v>467</v>
      </c>
    </row>
    <row r="145" spans="2:24" hidden="1">
      <c r="B145" s="423"/>
      <c r="C145" s="423"/>
      <c r="D145" s="206">
        <v>9</v>
      </c>
      <c r="E145" s="169" t="s">
        <v>528</v>
      </c>
      <c r="F145" s="260">
        <v>355.26</v>
      </c>
      <c r="G145" s="169">
        <v>27.64</v>
      </c>
      <c r="H145" s="169">
        <v>22.31</v>
      </c>
      <c r="I145" s="177">
        <f t="shared" si="36"/>
        <v>0.80716353111432704</v>
      </c>
      <c r="J145" s="169">
        <v>9</v>
      </c>
      <c r="K145" s="177">
        <f t="shared" si="37"/>
        <v>0.32561505065123009</v>
      </c>
      <c r="L145" s="260">
        <v>212.73</v>
      </c>
      <c r="M145" s="177">
        <f t="shared" si="38"/>
        <v>1.1327785817655571</v>
      </c>
      <c r="N145" s="260">
        <v>780.72</v>
      </c>
      <c r="O145" s="169">
        <v>1.67</v>
      </c>
      <c r="P145" s="176">
        <f t="shared" si="32"/>
        <v>6.0419681620839362E-2</v>
      </c>
      <c r="Q145" s="175">
        <f t="shared" si="33"/>
        <v>1.9999999999999982</v>
      </c>
      <c r="R145" s="176">
        <f t="shared" si="34"/>
        <v>7.2358900144717728E-2</v>
      </c>
      <c r="S145" s="259">
        <f t="shared" si="35"/>
        <v>425.45999999999958</v>
      </c>
      <c r="T145" s="169" t="s">
        <v>177</v>
      </c>
      <c r="U145" s="169" t="s">
        <v>712</v>
      </c>
      <c r="V145" s="169" t="s">
        <v>508</v>
      </c>
      <c r="W145" s="175">
        <v>1</v>
      </c>
      <c r="X145" s="169" t="s">
        <v>434</v>
      </c>
    </row>
    <row r="146" spans="2:24" hidden="1">
      <c r="B146" s="423"/>
      <c r="C146" s="423"/>
      <c r="D146" s="206">
        <v>10</v>
      </c>
      <c r="E146" s="169" t="s">
        <v>613</v>
      </c>
      <c r="F146" s="260">
        <v>333.4</v>
      </c>
      <c r="G146" s="169">
        <v>14.96</v>
      </c>
      <c r="H146" s="169">
        <v>16.23</v>
      </c>
      <c r="I146" s="177">
        <f t="shared" si="36"/>
        <v>1.0848930481283423</v>
      </c>
      <c r="J146" s="169">
        <v>2</v>
      </c>
      <c r="K146" s="177">
        <f t="shared" si="37"/>
        <v>0.13368983957219249</v>
      </c>
      <c r="L146" s="260">
        <v>262.52</v>
      </c>
      <c r="M146" s="177">
        <f t="shared" si="38"/>
        <v>1.2185828877005347</v>
      </c>
      <c r="N146" s="260">
        <v>858.44</v>
      </c>
      <c r="O146" s="169">
        <v>1.27</v>
      </c>
      <c r="P146" s="176">
        <f t="shared" ref="P146:P209" si="39">O146/G146</f>
        <v>8.4893048128342238E-2</v>
      </c>
      <c r="Q146" s="175">
        <f t="shared" ref="Q146:Q209" si="40">(H146+J146)-G146-O146</f>
        <v>1.9999999999999996</v>
      </c>
      <c r="R146" s="176">
        <f t="shared" ref="R146:R209" si="41">Q146/G146</f>
        <v>0.13368983957219246</v>
      </c>
      <c r="S146" s="259">
        <f t="shared" si="35"/>
        <v>525.03999999999985</v>
      </c>
      <c r="T146" s="169" t="s">
        <v>461</v>
      </c>
      <c r="U146" s="169" t="s">
        <v>532</v>
      </c>
      <c r="V146" s="169" t="s">
        <v>509</v>
      </c>
      <c r="W146" s="175">
        <v>1</v>
      </c>
      <c r="X146" s="169" t="s">
        <v>447</v>
      </c>
    </row>
    <row r="147" spans="2:24" hidden="1">
      <c r="B147" s="634">
        <v>45884</v>
      </c>
      <c r="C147" s="423" t="s">
        <v>379</v>
      </c>
      <c r="D147" s="206">
        <v>1</v>
      </c>
      <c r="E147" s="169" t="s">
        <v>460</v>
      </c>
      <c r="F147" s="260">
        <v>971.93</v>
      </c>
      <c r="G147" s="169">
        <v>10.28</v>
      </c>
      <c r="H147" s="169">
        <v>11.55</v>
      </c>
      <c r="I147" s="177">
        <f t="shared" si="36"/>
        <v>1.1235408560311286</v>
      </c>
      <c r="J147" s="169">
        <v>0</v>
      </c>
      <c r="K147" s="177">
        <f t="shared" si="37"/>
        <v>0</v>
      </c>
      <c r="L147" s="260">
        <v>1567.63</v>
      </c>
      <c r="M147" s="177">
        <f t="shared" si="38"/>
        <v>1.1235408560311286</v>
      </c>
      <c r="N147" s="260">
        <v>1990.89</v>
      </c>
      <c r="O147" s="169">
        <v>0.62</v>
      </c>
      <c r="P147" s="176">
        <f t="shared" si="39"/>
        <v>6.0311284046692608E-2</v>
      </c>
      <c r="Q147" s="175">
        <f t="shared" si="40"/>
        <v>0.65000000000000135</v>
      </c>
      <c r="R147" s="176">
        <f t="shared" si="41"/>
        <v>6.3229571984435934E-2</v>
      </c>
      <c r="S147" s="259">
        <f t="shared" si="35"/>
        <v>1018.9595000000022</v>
      </c>
      <c r="T147" s="169" t="s">
        <v>461</v>
      </c>
      <c r="U147" s="169" t="s">
        <v>532</v>
      </c>
      <c r="V147" s="169" t="s">
        <v>509</v>
      </c>
      <c r="W147" s="175">
        <v>1</v>
      </c>
      <c r="X147" s="169" t="s">
        <v>414</v>
      </c>
    </row>
    <row r="148" spans="2:24" hidden="1">
      <c r="B148" s="423"/>
      <c r="C148" s="423"/>
      <c r="D148" s="206">
        <v>2</v>
      </c>
      <c r="E148" s="169" t="s">
        <v>490</v>
      </c>
      <c r="F148" s="260">
        <v>873.04</v>
      </c>
      <c r="G148" s="169">
        <v>283.99</v>
      </c>
      <c r="H148" s="169">
        <v>285.68</v>
      </c>
      <c r="I148" s="177">
        <f t="shared" si="36"/>
        <v>1.0059509137645692</v>
      </c>
      <c r="J148" s="169">
        <v>23.4</v>
      </c>
      <c r="K148" s="177">
        <f t="shared" si="37"/>
        <v>8.2397267509419336E-2</v>
      </c>
      <c r="L148" s="260">
        <v>156.74</v>
      </c>
      <c r="M148" s="177">
        <f t="shared" si="38"/>
        <v>1.0883481812739884</v>
      </c>
      <c r="N148" s="260">
        <v>3932.61</v>
      </c>
      <c r="O148" s="169">
        <v>5.57</v>
      </c>
      <c r="P148" s="176">
        <f t="shared" si="39"/>
        <v>1.9613366667840419E-2</v>
      </c>
      <c r="Q148" s="175">
        <f t="shared" si="40"/>
        <v>19.519999999999975</v>
      </c>
      <c r="R148" s="176">
        <f t="shared" si="41"/>
        <v>6.8734814606148012E-2</v>
      </c>
      <c r="S148" s="259">
        <f t="shared" si="35"/>
        <v>3059.564799999996</v>
      </c>
      <c r="T148" s="169" t="s">
        <v>465</v>
      </c>
      <c r="U148" s="169" t="s">
        <v>219</v>
      </c>
      <c r="V148" s="169" t="s">
        <v>510</v>
      </c>
      <c r="W148" s="175">
        <v>1</v>
      </c>
      <c r="X148" s="169" t="s">
        <v>467</v>
      </c>
    </row>
    <row r="149" spans="2:24" hidden="1">
      <c r="B149" s="423"/>
      <c r="C149" s="423"/>
      <c r="D149" s="206">
        <v>3</v>
      </c>
      <c r="E149" s="169" t="s">
        <v>526</v>
      </c>
      <c r="F149" s="260">
        <v>754.5</v>
      </c>
      <c r="G149" s="169">
        <v>42.39</v>
      </c>
      <c r="H149" s="169">
        <v>44.91</v>
      </c>
      <c r="I149" s="177">
        <f t="shared" si="36"/>
        <v>1.059447983014862</v>
      </c>
      <c r="J149" s="169">
        <v>5.75</v>
      </c>
      <c r="K149" s="177">
        <f t="shared" si="37"/>
        <v>0.13564519933946687</v>
      </c>
      <c r="L149" s="260">
        <v>235.78</v>
      </c>
      <c r="M149" s="177">
        <f t="shared" si="38"/>
        <v>1.1950931823543287</v>
      </c>
      <c r="N149" s="260">
        <v>1949.9</v>
      </c>
      <c r="O149" s="169">
        <v>3.2</v>
      </c>
      <c r="P149" s="176">
        <f t="shared" si="39"/>
        <v>7.5489502241094603E-2</v>
      </c>
      <c r="Q149" s="175">
        <f t="shared" si="40"/>
        <v>5.0699999999999958</v>
      </c>
      <c r="R149" s="176">
        <f t="shared" si="41"/>
        <v>0.11960368011323415</v>
      </c>
      <c r="S149" s="259">
        <f t="shared" si="35"/>
        <v>1195.4045999999989</v>
      </c>
      <c r="T149" s="169" t="s">
        <v>177</v>
      </c>
      <c r="U149" s="169" t="s">
        <v>712</v>
      </c>
      <c r="V149" s="169" t="s">
        <v>507</v>
      </c>
      <c r="W149" s="175">
        <v>1</v>
      </c>
      <c r="X149" s="169" t="s">
        <v>467</v>
      </c>
    </row>
    <row r="150" spans="2:24" hidden="1">
      <c r="B150" s="423"/>
      <c r="C150" s="423"/>
      <c r="D150" s="206">
        <v>4</v>
      </c>
      <c r="E150" s="169" t="s">
        <v>538</v>
      </c>
      <c r="F150" s="260">
        <v>347.37</v>
      </c>
      <c r="G150" s="169">
        <v>42.39</v>
      </c>
      <c r="H150" s="169">
        <v>47.06</v>
      </c>
      <c r="I150" s="177">
        <f t="shared" si="36"/>
        <v>1.1101674923330975</v>
      </c>
      <c r="J150" s="169">
        <v>0</v>
      </c>
      <c r="K150" s="177">
        <f t="shared" si="37"/>
        <v>0</v>
      </c>
      <c r="L150" s="260">
        <v>148.44999999999999</v>
      </c>
      <c r="M150" s="177">
        <f t="shared" si="38"/>
        <v>1.1101674923330975</v>
      </c>
      <c r="N150" s="260">
        <v>693.26</v>
      </c>
      <c r="O150" s="169">
        <v>2.34</v>
      </c>
      <c r="P150" s="176">
        <f t="shared" si="39"/>
        <v>5.5201698513800419E-2</v>
      </c>
      <c r="Q150" s="175">
        <f t="shared" si="40"/>
        <v>2.3300000000000018</v>
      </c>
      <c r="R150" s="176">
        <f t="shared" si="41"/>
        <v>5.4965793819297046E-2</v>
      </c>
      <c r="S150" s="259">
        <f t="shared" si="35"/>
        <v>345.88850000000025</v>
      </c>
      <c r="T150" s="169" t="s">
        <v>461</v>
      </c>
      <c r="U150" s="169" t="s">
        <v>532</v>
      </c>
      <c r="V150" s="169" t="s">
        <v>509</v>
      </c>
      <c r="W150" s="175">
        <v>1</v>
      </c>
      <c r="X150" s="169" t="s">
        <v>467</v>
      </c>
    </row>
    <row r="151" spans="2:24" hidden="1">
      <c r="B151" s="423"/>
      <c r="C151" s="423"/>
      <c r="D151" s="206">
        <v>5</v>
      </c>
      <c r="E151" s="169" t="s">
        <v>517</v>
      </c>
      <c r="F151" s="260">
        <v>338.99</v>
      </c>
      <c r="G151" s="169">
        <v>176.68</v>
      </c>
      <c r="H151" s="169">
        <v>166.02</v>
      </c>
      <c r="I151" s="177">
        <f t="shared" si="36"/>
        <v>0.9396649309486077</v>
      </c>
      <c r="J151" s="169">
        <v>17.5</v>
      </c>
      <c r="K151" s="177">
        <f t="shared" si="37"/>
        <v>9.9049128367670367E-2</v>
      </c>
      <c r="L151" s="260">
        <v>99.12</v>
      </c>
      <c r="M151" s="177">
        <f t="shared" si="38"/>
        <v>1.038714059316278</v>
      </c>
      <c r="N151" s="260">
        <v>677.98</v>
      </c>
      <c r="O151" s="169">
        <v>3.42</v>
      </c>
      <c r="P151" s="176">
        <f t="shared" si="39"/>
        <v>1.9357029658139006E-2</v>
      </c>
      <c r="Q151" s="175">
        <f t="shared" si="40"/>
        <v>3.4200000000000035</v>
      </c>
      <c r="R151" s="176">
        <f t="shared" si="41"/>
        <v>1.9357029658139027E-2</v>
      </c>
      <c r="S151" s="259">
        <f t="shared" si="35"/>
        <v>338.99040000000036</v>
      </c>
      <c r="T151" s="169" t="s">
        <v>177</v>
      </c>
      <c r="U151" s="169" t="s">
        <v>712</v>
      </c>
      <c r="V151" s="169" t="s">
        <v>507</v>
      </c>
      <c r="W151" s="175">
        <v>1</v>
      </c>
      <c r="X151" s="169" t="s">
        <v>467</v>
      </c>
    </row>
    <row r="152" spans="2:24" hidden="1">
      <c r="B152" s="423"/>
      <c r="C152" s="423"/>
      <c r="D152" s="206">
        <v>6</v>
      </c>
      <c r="E152" s="169" t="s">
        <v>530</v>
      </c>
      <c r="F152" s="260">
        <v>330.72</v>
      </c>
      <c r="G152" s="169">
        <v>77.92</v>
      </c>
      <c r="H152" s="169">
        <v>86.46</v>
      </c>
      <c r="I152" s="177">
        <f t="shared" si="36"/>
        <v>1.1095995893223818</v>
      </c>
      <c r="J152" s="169">
        <v>0</v>
      </c>
      <c r="K152" s="177">
        <f t="shared" si="37"/>
        <v>0</v>
      </c>
      <c r="L152" s="260">
        <v>135.54</v>
      </c>
      <c r="M152" s="177">
        <f t="shared" si="38"/>
        <v>1.1095995893223818</v>
      </c>
      <c r="N152" s="260">
        <v>1157.51</v>
      </c>
      <c r="O152" s="169">
        <v>2.44</v>
      </c>
      <c r="P152" s="176">
        <f t="shared" si="39"/>
        <v>3.1314168377823408E-2</v>
      </c>
      <c r="Q152" s="175">
        <f t="shared" si="40"/>
        <v>6.0999999999999925</v>
      </c>
      <c r="R152" s="176">
        <f t="shared" si="41"/>
        <v>7.8285420944558426E-2</v>
      </c>
      <c r="S152" s="259">
        <f t="shared" si="35"/>
        <v>826.79399999999896</v>
      </c>
      <c r="T152" s="169" t="s">
        <v>177</v>
      </c>
      <c r="U152" s="169" t="s">
        <v>712</v>
      </c>
      <c r="V152" s="169" t="s">
        <v>507</v>
      </c>
      <c r="W152" s="175">
        <v>1</v>
      </c>
      <c r="X152" s="169" t="s">
        <v>467</v>
      </c>
    </row>
    <row r="153" spans="2:24" hidden="1">
      <c r="B153" s="423"/>
      <c r="C153" s="423"/>
      <c r="D153" s="206">
        <v>7</v>
      </c>
      <c r="E153" s="169" t="s">
        <v>488</v>
      </c>
      <c r="F153" s="260">
        <v>318.5</v>
      </c>
      <c r="G153" s="169">
        <v>111.06</v>
      </c>
      <c r="H153" s="169">
        <v>120.46</v>
      </c>
      <c r="I153" s="177">
        <f t="shared" si="36"/>
        <v>1.0846389339095983</v>
      </c>
      <c r="J153" s="169">
        <v>0</v>
      </c>
      <c r="K153" s="177">
        <f t="shared" si="37"/>
        <v>0</v>
      </c>
      <c r="L153" s="260">
        <v>127.4</v>
      </c>
      <c r="M153" s="177">
        <f t="shared" si="38"/>
        <v>1.0846389339095983</v>
      </c>
      <c r="N153" s="260">
        <v>1197.56</v>
      </c>
      <c r="O153" s="169">
        <v>2.5</v>
      </c>
      <c r="P153" s="176">
        <f t="shared" si="39"/>
        <v>2.2510354763191069E-2</v>
      </c>
      <c r="Q153" s="175">
        <f t="shared" si="40"/>
        <v>6.8999999999999915</v>
      </c>
      <c r="R153" s="176">
        <f t="shared" si="41"/>
        <v>6.2128579146407271E-2</v>
      </c>
      <c r="S153" s="259">
        <f t="shared" si="35"/>
        <v>879.05999999999892</v>
      </c>
      <c r="T153" s="169" t="s">
        <v>461</v>
      </c>
      <c r="U153" s="169" t="s">
        <v>532</v>
      </c>
      <c r="V153" s="169" t="s">
        <v>509</v>
      </c>
      <c r="W153" s="175">
        <v>1</v>
      </c>
      <c r="X153" s="169" t="s">
        <v>467</v>
      </c>
    </row>
    <row r="154" spans="2:24" hidden="1">
      <c r="B154" s="423"/>
      <c r="C154" s="423"/>
      <c r="D154" s="206">
        <v>8</v>
      </c>
      <c r="E154" s="169" t="s">
        <v>614</v>
      </c>
      <c r="F154" s="260">
        <v>295.60000000000002</v>
      </c>
      <c r="G154" s="169">
        <v>225.51</v>
      </c>
      <c r="H154" s="169">
        <v>189.31</v>
      </c>
      <c r="I154" s="177">
        <f t="shared" si="36"/>
        <v>0.83947496785064968</v>
      </c>
      <c r="J154" s="169">
        <v>40.200000000000003</v>
      </c>
      <c r="K154" s="177">
        <f t="shared" si="37"/>
        <v>0.17826260476253827</v>
      </c>
      <c r="L154" s="260">
        <v>147.80000000000001</v>
      </c>
      <c r="M154" s="177">
        <f t="shared" si="38"/>
        <v>1.0177375726131879</v>
      </c>
      <c r="N154" s="260">
        <v>591.20000000000005</v>
      </c>
      <c r="O154" s="169">
        <v>2</v>
      </c>
      <c r="P154" s="176">
        <f t="shared" si="39"/>
        <v>8.868786306593943E-3</v>
      </c>
      <c r="Q154" s="175">
        <f t="shared" si="40"/>
        <v>2</v>
      </c>
      <c r="R154" s="176">
        <f t="shared" si="41"/>
        <v>8.868786306593943E-3</v>
      </c>
      <c r="S154" s="259">
        <f t="shared" si="35"/>
        <v>295.60000000000002</v>
      </c>
      <c r="T154" s="169" t="s">
        <v>177</v>
      </c>
      <c r="U154" s="169" t="s">
        <v>712</v>
      </c>
      <c r="V154" s="169" t="s">
        <v>508</v>
      </c>
      <c r="W154" s="175">
        <v>1</v>
      </c>
      <c r="X154" s="169" t="s">
        <v>537</v>
      </c>
    </row>
    <row r="155" spans="2:24" hidden="1">
      <c r="B155" s="423"/>
      <c r="C155" s="423"/>
      <c r="D155" s="206">
        <v>9</v>
      </c>
      <c r="E155" s="169" t="s">
        <v>610</v>
      </c>
      <c r="F155" s="260">
        <v>267.43</v>
      </c>
      <c r="G155" s="169">
        <v>21.17</v>
      </c>
      <c r="H155" s="169">
        <v>23.47</v>
      </c>
      <c r="I155" s="177">
        <f t="shared" si="36"/>
        <v>1.1086443079829946</v>
      </c>
      <c r="J155" s="169">
        <v>0</v>
      </c>
      <c r="K155" s="177">
        <f t="shared" si="37"/>
        <v>0</v>
      </c>
      <c r="L155" s="260">
        <v>232.55</v>
      </c>
      <c r="M155" s="177">
        <f t="shared" si="38"/>
        <v>1.1086443079829946</v>
      </c>
      <c r="N155" s="260">
        <v>534.86</v>
      </c>
      <c r="O155" s="169">
        <v>1.1499999999999999</v>
      </c>
      <c r="P155" s="176">
        <f t="shared" si="39"/>
        <v>5.4322153991497396E-2</v>
      </c>
      <c r="Q155" s="175">
        <f t="shared" si="40"/>
        <v>1.1499999999999972</v>
      </c>
      <c r="R155" s="176">
        <f t="shared" si="41"/>
        <v>5.4322153991497264E-2</v>
      </c>
      <c r="S155" s="259">
        <f t="shared" si="35"/>
        <v>267.43249999999938</v>
      </c>
      <c r="T155" s="169" t="s">
        <v>177</v>
      </c>
      <c r="U155" s="169" t="s">
        <v>712</v>
      </c>
      <c r="V155" s="169" t="s">
        <v>507</v>
      </c>
      <c r="W155" s="175">
        <v>1</v>
      </c>
      <c r="X155" s="169" t="s">
        <v>467</v>
      </c>
    </row>
    <row r="156" spans="2:24" hidden="1">
      <c r="B156" s="423"/>
      <c r="C156" s="423"/>
      <c r="D156" s="206">
        <v>10</v>
      </c>
      <c r="E156" s="169" t="s">
        <v>469</v>
      </c>
      <c r="F156" s="260">
        <v>257.02</v>
      </c>
      <c r="G156" s="169">
        <v>37.520000000000003</v>
      </c>
      <c r="H156" s="169">
        <v>38.979999999999997</v>
      </c>
      <c r="I156" s="177">
        <f t="shared" si="36"/>
        <v>1.038912579957356</v>
      </c>
      <c r="J156" s="169">
        <v>3</v>
      </c>
      <c r="K156" s="177">
        <f t="shared" si="37"/>
        <v>7.9957356076759051E-2</v>
      </c>
      <c r="L156" s="260">
        <v>118.99</v>
      </c>
      <c r="M156" s="177">
        <f t="shared" si="38"/>
        <v>1.118869936034115</v>
      </c>
      <c r="N156" s="260">
        <v>530.70000000000005</v>
      </c>
      <c r="O156" s="169">
        <v>2.16</v>
      </c>
      <c r="P156" s="176">
        <f t="shared" si="39"/>
        <v>5.7569296375266525E-2</v>
      </c>
      <c r="Q156" s="175">
        <f t="shared" si="40"/>
        <v>2.2999999999999936</v>
      </c>
      <c r="R156" s="176">
        <f t="shared" si="41"/>
        <v>6.1300639658848438E-2</v>
      </c>
      <c r="S156" s="259">
        <f t="shared" si="35"/>
        <v>273.67699999999923</v>
      </c>
      <c r="T156" s="169" t="s">
        <v>177</v>
      </c>
      <c r="U156" s="169" t="s">
        <v>712</v>
      </c>
      <c r="V156" s="169" t="s">
        <v>507</v>
      </c>
      <c r="W156" s="175">
        <v>1</v>
      </c>
      <c r="X156" s="169" t="s">
        <v>458</v>
      </c>
    </row>
    <row r="157" spans="2:24" hidden="1">
      <c r="B157" s="634">
        <v>45885</v>
      </c>
      <c r="C157" s="423" t="s">
        <v>319</v>
      </c>
      <c r="D157" s="206">
        <v>1</v>
      </c>
      <c r="E157" s="169" t="s">
        <v>521</v>
      </c>
      <c r="F157" s="260">
        <v>819.17</v>
      </c>
      <c r="G157" s="169">
        <v>42.46</v>
      </c>
      <c r="H157" s="169">
        <v>49.26</v>
      </c>
      <c r="I157" s="177">
        <f t="shared" si="36"/>
        <v>1.1601507300989164</v>
      </c>
      <c r="J157" s="169">
        <v>0</v>
      </c>
      <c r="K157" s="177">
        <f t="shared" si="37"/>
        <v>0</v>
      </c>
      <c r="L157" s="260">
        <v>342.75</v>
      </c>
      <c r="M157" s="177">
        <f t="shared" si="38"/>
        <v>1.1601507300989164</v>
      </c>
      <c r="N157" s="260">
        <v>2330.6999999999998</v>
      </c>
      <c r="O157" s="169">
        <v>2.39</v>
      </c>
      <c r="P157" s="176">
        <f t="shared" si="39"/>
        <v>5.6288271314178052E-2</v>
      </c>
      <c r="Q157" s="175">
        <f t="shared" si="40"/>
        <v>4.4099999999999966</v>
      </c>
      <c r="R157" s="176">
        <f t="shared" si="41"/>
        <v>0.1038624587847385</v>
      </c>
      <c r="S157" s="259">
        <f t="shared" si="35"/>
        <v>1511.5274999999988</v>
      </c>
      <c r="T157" s="169" t="s">
        <v>461</v>
      </c>
      <c r="U157" s="169" t="s">
        <v>532</v>
      </c>
      <c r="V157" s="169" t="s">
        <v>509</v>
      </c>
      <c r="W157" s="175">
        <v>1</v>
      </c>
      <c r="X157" s="169" t="s">
        <v>423</v>
      </c>
    </row>
    <row r="158" spans="2:24" hidden="1">
      <c r="B158" s="423"/>
      <c r="C158" s="423"/>
      <c r="D158" s="206">
        <v>2</v>
      </c>
      <c r="E158" s="169" t="s">
        <v>484</v>
      </c>
      <c r="F158" s="260">
        <v>787.51</v>
      </c>
      <c r="G158" s="169">
        <v>77.64</v>
      </c>
      <c r="H158" s="169">
        <v>79.209999999999994</v>
      </c>
      <c r="I158" s="177">
        <f t="shared" si="36"/>
        <v>1.0202215352910871</v>
      </c>
      <c r="J158" s="169">
        <v>6</v>
      </c>
      <c r="K158" s="177">
        <f t="shared" si="37"/>
        <v>7.7279752704791344E-2</v>
      </c>
      <c r="L158" s="260">
        <v>410.16</v>
      </c>
      <c r="M158" s="177">
        <f t="shared" si="38"/>
        <v>1.0975012879958783</v>
      </c>
      <c r="N158" s="260">
        <v>3104.91</v>
      </c>
      <c r="O158" s="169">
        <v>1.92</v>
      </c>
      <c r="P158" s="176">
        <f t="shared" si="39"/>
        <v>2.472952086553323E-2</v>
      </c>
      <c r="Q158" s="175">
        <f t="shared" si="40"/>
        <v>5.6499999999999932</v>
      </c>
      <c r="R158" s="176">
        <f t="shared" si="41"/>
        <v>7.2771767130345097E-2</v>
      </c>
      <c r="S158" s="259">
        <f t="shared" si="35"/>
        <v>2317.4039999999973</v>
      </c>
      <c r="T158" s="169" t="s">
        <v>177</v>
      </c>
      <c r="U158" s="169" t="s">
        <v>712</v>
      </c>
      <c r="V158" s="169" t="s">
        <v>507</v>
      </c>
      <c r="W158" s="175">
        <v>1</v>
      </c>
      <c r="X158" s="169" t="s">
        <v>467</v>
      </c>
    </row>
    <row r="159" spans="2:24" hidden="1">
      <c r="B159" s="423"/>
      <c r="C159" s="423"/>
      <c r="D159" s="206">
        <v>3</v>
      </c>
      <c r="E159" s="169" t="s">
        <v>486</v>
      </c>
      <c r="F159" s="260">
        <v>749.48</v>
      </c>
      <c r="G159" s="169">
        <v>53.09</v>
      </c>
      <c r="H159" s="169">
        <v>59.370000000000005</v>
      </c>
      <c r="I159" s="177">
        <f t="shared" si="36"/>
        <v>1.1182896967413827</v>
      </c>
      <c r="J159" s="169">
        <v>0</v>
      </c>
      <c r="K159" s="177">
        <f t="shared" si="37"/>
        <v>0</v>
      </c>
      <c r="L159" s="260">
        <v>365.6</v>
      </c>
      <c r="M159" s="177">
        <f t="shared" si="38"/>
        <v>1.1182896967413827</v>
      </c>
      <c r="N159" s="260">
        <v>2295.9699999999998</v>
      </c>
      <c r="O159" s="169">
        <v>2.0499999999999998</v>
      </c>
      <c r="P159" s="176">
        <f t="shared" si="39"/>
        <v>3.8613674891693345E-2</v>
      </c>
      <c r="Q159" s="175">
        <f t="shared" si="40"/>
        <v>4.2300000000000013</v>
      </c>
      <c r="R159" s="176">
        <f t="shared" si="41"/>
        <v>7.9676021849689221E-2</v>
      </c>
      <c r="S159" s="259">
        <f t="shared" si="35"/>
        <v>1546.4880000000005</v>
      </c>
      <c r="T159" s="169" t="s">
        <v>461</v>
      </c>
      <c r="U159" s="169" t="s">
        <v>532</v>
      </c>
      <c r="V159" s="169" t="s">
        <v>509</v>
      </c>
      <c r="W159" s="175">
        <v>1</v>
      </c>
      <c r="X159" s="169" t="s">
        <v>416</v>
      </c>
    </row>
    <row r="160" spans="2:24" hidden="1">
      <c r="B160" s="423"/>
      <c r="C160" s="423"/>
      <c r="D160" s="206">
        <v>4</v>
      </c>
      <c r="E160" s="169" t="s">
        <v>615</v>
      </c>
      <c r="F160" s="260">
        <v>637.95000000000005</v>
      </c>
      <c r="G160" s="169">
        <v>10.75</v>
      </c>
      <c r="H160" s="169">
        <v>13.55</v>
      </c>
      <c r="I160" s="177">
        <f t="shared" si="36"/>
        <v>1.2604651162790699</v>
      </c>
      <c r="J160" s="169">
        <v>0</v>
      </c>
      <c r="K160" s="177">
        <f t="shared" si="37"/>
        <v>0</v>
      </c>
      <c r="L160" s="260">
        <v>469.08</v>
      </c>
      <c r="M160" s="177">
        <f t="shared" si="38"/>
        <v>1.2604651162790699</v>
      </c>
      <c r="N160" s="260">
        <v>1313.42</v>
      </c>
      <c r="O160" s="169">
        <v>1.36</v>
      </c>
      <c r="P160" s="176">
        <f t="shared" si="39"/>
        <v>0.12651162790697676</v>
      </c>
      <c r="Q160" s="175">
        <f t="shared" si="40"/>
        <v>1.4400000000000006</v>
      </c>
      <c r="R160" s="176">
        <f t="shared" si="41"/>
        <v>0.13395348837209309</v>
      </c>
      <c r="S160" s="259">
        <f t="shared" si="35"/>
        <v>675.47520000000031</v>
      </c>
      <c r="T160" s="169" t="s">
        <v>177</v>
      </c>
      <c r="U160" s="169" t="s">
        <v>712</v>
      </c>
      <c r="V160" s="169" t="s">
        <v>507</v>
      </c>
      <c r="W160" s="175">
        <v>1</v>
      </c>
      <c r="X160" s="169" t="s">
        <v>458</v>
      </c>
    </row>
    <row r="161" spans="2:24" hidden="1">
      <c r="B161" s="423"/>
      <c r="C161" s="423"/>
      <c r="D161" s="206">
        <v>5</v>
      </c>
      <c r="E161" s="169" t="s">
        <v>517</v>
      </c>
      <c r="F161" s="260">
        <v>575.89</v>
      </c>
      <c r="G161" s="169">
        <v>183.37</v>
      </c>
      <c r="H161" s="169">
        <v>178.2</v>
      </c>
      <c r="I161" s="177">
        <f t="shared" si="36"/>
        <v>0.97180563887222549</v>
      </c>
      <c r="J161" s="169">
        <v>17.5</v>
      </c>
      <c r="K161" s="177">
        <f t="shared" si="37"/>
        <v>9.5435458362872871E-2</v>
      </c>
      <c r="L161" s="260">
        <v>99.12</v>
      </c>
      <c r="M161" s="177">
        <f t="shared" si="38"/>
        <v>1.0672410972350983</v>
      </c>
      <c r="N161" s="260">
        <v>1222.1500000000001</v>
      </c>
      <c r="O161" s="169">
        <v>5.81</v>
      </c>
      <c r="P161" s="176">
        <f t="shared" si="39"/>
        <v>3.1684572176473795E-2</v>
      </c>
      <c r="Q161" s="175">
        <f t="shared" si="40"/>
        <v>6.5199999999999845</v>
      </c>
      <c r="R161" s="176">
        <f t="shared" si="41"/>
        <v>3.5556525058624555E-2</v>
      </c>
      <c r="S161" s="259">
        <f t="shared" si="35"/>
        <v>646.26239999999848</v>
      </c>
      <c r="T161" s="169" t="s">
        <v>177</v>
      </c>
      <c r="U161" s="169" t="s">
        <v>712</v>
      </c>
      <c r="V161" s="169" t="s">
        <v>507</v>
      </c>
      <c r="W161" s="175">
        <v>1</v>
      </c>
      <c r="X161" s="169" t="s">
        <v>467</v>
      </c>
    </row>
    <row r="162" spans="2:24" hidden="1">
      <c r="B162" s="423"/>
      <c r="C162" s="423"/>
      <c r="D162" s="206">
        <v>6</v>
      </c>
      <c r="E162" s="169" t="s">
        <v>616</v>
      </c>
      <c r="F162" s="260">
        <v>466.04</v>
      </c>
      <c r="G162" s="169">
        <v>41.25</v>
      </c>
      <c r="H162" s="169">
        <v>53.1</v>
      </c>
      <c r="I162" s="177">
        <f t="shared" si="36"/>
        <v>1.2872727272727273</v>
      </c>
      <c r="J162" s="169">
        <v>0</v>
      </c>
      <c r="K162" s="177">
        <f t="shared" si="37"/>
        <v>0</v>
      </c>
      <c r="L162" s="260">
        <v>81.05</v>
      </c>
      <c r="M162" s="177">
        <f t="shared" si="38"/>
        <v>1.2872727272727273</v>
      </c>
      <c r="N162" s="260">
        <v>960.44</v>
      </c>
      <c r="O162" s="169">
        <v>5.75</v>
      </c>
      <c r="P162" s="176">
        <f t="shared" si="39"/>
        <v>0.1393939393939394</v>
      </c>
      <c r="Q162" s="175">
        <f t="shared" si="40"/>
        <v>6.1000000000000014</v>
      </c>
      <c r="R162" s="176">
        <f t="shared" si="41"/>
        <v>0.14787878787878792</v>
      </c>
      <c r="S162" s="259">
        <f t="shared" si="35"/>
        <v>494.40500000000009</v>
      </c>
      <c r="T162" s="169" t="s">
        <v>177</v>
      </c>
      <c r="U162" s="169" t="s">
        <v>534</v>
      </c>
      <c r="V162" s="169" t="s">
        <v>618</v>
      </c>
      <c r="W162" s="175">
        <v>1</v>
      </c>
      <c r="X162" s="169" t="s">
        <v>421</v>
      </c>
    </row>
    <row r="163" spans="2:24" hidden="1">
      <c r="B163" s="423"/>
      <c r="C163" s="423"/>
      <c r="D163" s="206">
        <v>7</v>
      </c>
      <c r="E163" s="169" t="s">
        <v>490</v>
      </c>
      <c r="F163" s="260">
        <v>391.85</v>
      </c>
      <c r="G163" s="169">
        <v>301.29000000000002</v>
      </c>
      <c r="H163" s="169">
        <v>300.12</v>
      </c>
      <c r="I163" s="177">
        <f t="shared" si="36"/>
        <v>0.99611669819774962</v>
      </c>
      <c r="J163" s="169">
        <v>20.399999999999999</v>
      </c>
      <c r="K163" s="177">
        <f t="shared" si="37"/>
        <v>6.7708851936672296E-2</v>
      </c>
      <c r="L163" s="260">
        <v>156.74</v>
      </c>
      <c r="M163" s="177">
        <f t="shared" si="38"/>
        <v>1.0638255501344218</v>
      </c>
      <c r="N163" s="260">
        <v>3014.11</v>
      </c>
      <c r="O163" s="169">
        <v>2.5</v>
      </c>
      <c r="P163" s="176">
        <f t="shared" si="39"/>
        <v>8.2976534236118022E-3</v>
      </c>
      <c r="Q163" s="175">
        <f t="shared" si="40"/>
        <v>16.729999999999961</v>
      </c>
      <c r="R163" s="176">
        <f t="shared" si="41"/>
        <v>5.552789671081005E-2</v>
      </c>
      <c r="S163" s="259">
        <f t="shared" si="35"/>
        <v>2622.2601999999943</v>
      </c>
      <c r="T163" s="169" t="s">
        <v>465</v>
      </c>
      <c r="U163" s="169" t="s">
        <v>219</v>
      </c>
      <c r="V163" s="169" t="s">
        <v>510</v>
      </c>
      <c r="W163" s="175">
        <v>1</v>
      </c>
      <c r="X163" s="169" t="s">
        <v>467</v>
      </c>
    </row>
    <row r="164" spans="2:24" hidden="1">
      <c r="B164" s="423"/>
      <c r="C164" s="423"/>
      <c r="D164" s="206">
        <v>8</v>
      </c>
      <c r="E164" s="169" t="s">
        <v>469</v>
      </c>
      <c r="F164" s="260">
        <v>376.01</v>
      </c>
      <c r="G164" s="169">
        <v>40.299999999999997</v>
      </c>
      <c r="H164" s="169">
        <v>46.8</v>
      </c>
      <c r="I164" s="177">
        <f t="shared" si="36"/>
        <v>1.1612903225806452</v>
      </c>
      <c r="J164" s="169">
        <v>0</v>
      </c>
      <c r="K164" s="177">
        <f t="shared" si="37"/>
        <v>0</v>
      </c>
      <c r="L164" s="260">
        <v>118.99</v>
      </c>
      <c r="M164" s="177">
        <f t="shared" si="38"/>
        <v>1.1612903225806452</v>
      </c>
      <c r="N164" s="260">
        <v>773.44</v>
      </c>
      <c r="O164" s="169">
        <v>3.16</v>
      </c>
      <c r="P164" s="176">
        <f t="shared" si="39"/>
        <v>7.8411910669975202E-2</v>
      </c>
      <c r="Q164" s="175">
        <f t="shared" si="40"/>
        <v>3.34</v>
      </c>
      <c r="R164" s="176">
        <f t="shared" si="41"/>
        <v>8.2878411910669983E-2</v>
      </c>
      <c r="S164" s="259">
        <f t="shared" si="35"/>
        <v>397.42659999999995</v>
      </c>
      <c r="T164" s="169" t="s">
        <v>177</v>
      </c>
      <c r="U164" s="169" t="s">
        <v>712</v>
      </c>
      <c r="V164" s="169" t="s">
        <v>507</v>
      </c>
      <c r="W164" s="175">
        <v>1</v>
      </c>
      <c r="X164" s="169" t="s">
        <v>458</v>
      </c>
    </row>
    <row r="165" spans="2:24" hidden="1">
      <c r="B165" s="423"/>
      <c r="C165" s="423"/>
      <c r="D165" s="206">
        <v>9</v>
      </c>
      <c r="E165" s="169" t="s">
        <v>503</v>
      </c>
      <c r="F165" s="260">
        <v>256.92</v>
      </c>
      <c r="G165" s="169">
        <v>30.61</v>
      </c>
      <c r="H165" s="169">
        <v>35.71</v>
      </c>
      <c r="I165" s="177">
        <f t="shared" si="36"/>
        <v>1.1666122182293368</v>
      </c>
      <c r="J165" s="169">
        <v>0</v>
      </c>
      <c r="K165" s="177">
        <f t="shared" si="37"/>
        <v>0</v>
      </c>
      <c r="L165" s="260">
        <v>113.18</v>
      </c>
      <c r="M165" s="177">
        <f t="shared" si="38"/>
        <v>1.1666122182293368</v>
      </c>
      <c r="N165" s="260">
        <v>577.22</v>
      </c>
      <c r="O165" s="169">
        <v>2.27</v>
      </c>
      <c r="P165" s="176">
        <f t="shared" si="39"/>
        <v>7.4158771643253837E-2</v>
      </c>
      <c r="Q165" s="175">
        <f t="shared" si="40"/>
        <v>2.8300000000000014</v>
      </c>
      <c r="R165" s="176">
        <f t="shared" si="41"/>
        <v>9.2453446586083024E-2</v>
      </c>
      <c r="S165" s="259">
        <f t="shared" si="35"/>
        <v>320.29940000000016</v>
      </c>
      <c r="T165" s="169" t="s">
        <v>177</v>
      </c>
      <c r="U165" s="169" t="s">
        <v>712</v>
      </c>
      <c r="V165" s="169" t="s">
        <v>507</v>
      </c>
      <c r="W165" s="175">
        <v>1</v>
      </c>
      <c r="X165" s="169" t="s">
        <v>459</v>
      </c>
    </row>
    <row r="166" spans="2:24" hidden="1">
      <c r="B166" s="423"/>
      <c r="C166" s="423"/>
      <c r="D166" s="206">
        <v>10</v>
      </c>
      <c r="E166" s="169" t="s">
        <v>617</v>
      </c>
      <c r="F166" s="260">
        <v>240.5</v>
      </c>
      <c r="G166" s="169">
        <v>147</v>
      </c>
      <c r="H166" s="169">
        <v>138.71</v>
      </c>
      <c r="I166" s="177">
        <f t="shared" si="36"/>
        <v>0.94360544217687081</v>
      </c>
      <c r="J166" s="169">
        <v>12.5</v>
      </c>
      <c r="K166" s="177">
        <f t="shared" si="37"/>
        <v>8.5034013605442174E-2</v>
      </c>
      <c r="L166" s="260">
        <v>185</v>
      </c>
      <c r="M166" s="177">
        <f t="shared" si="38"/>
        <v>1.0286394557823131</v>
      </c>
      <c r="N166" s="260">
        <v>778.85</v>
      </c>
      <c r="O166" s="169">
        <v>1.3</v>
      </c>
      <c r="P166" s="176">
        <f t="shared" si="39"/>
        <v>8.8435374149659872E-3</v>
      </c>
      <c r="Q166" s="175">
        <f t="shared" si="40"/>
        <v>2.9100000000000081</v>
      </c>
      <c r="R166" s="176">
        <f t="shared" si="41"/>
        <v>1.9795918367346996E-2</v>
      </c>
      <c r="S166" s="259">
        <f t="shared" si="35"/>
        <v>538.3500000000015</v>
      </c>
      <c r="T166" s="169" t="s">
        <v>177</v>
      </c>
      <c r="U166" s="169" t="s">
        <v>712</v>
      </c>
      <c r="V166" s="169" t="s">
        <v>508</v>
      </c>
      <c r="W166" s="175">
        <v>1</v>
      </c>
      <c r="X166" s="169" t="s">
        <v>442</v>
      </c>
    </row>
    <row r="167" spans="2:24" hidden="1">
      <c r="B167" s="634">
        <v>45886</v>
      </c>
      <c r="C167" s="423" t="s">
        <v>311</v>
      </c>
      <c r="D167" s="206">
        <v>1</v>
      </c>
      <c r="E167" s="169" t="s">
        <v>490</v>
      </c>
      <c r="F167" s="260">
        <v>1239.81</v>
      </c>
      <c r="G167" s="169">
        <v>395.6</v>
      </c>
      <c r="H167" s="169">
        <v>415.09999999999997</v>
      </c>
      <c r="I167" s="177">
        <f t="shared" si="36"/>
        <v>1.0492922143579371</v>
      </c>
      <c r="J167" s="169">
        <v>10.72</v>
      </c>
      <c r="K167" s="177">
        <f t="shared" si="37"/>
        <v>2.7098078867542973E-2</v>
      </c>
      <c r="L167" s="260">
        <v>156.74</v>
      </c>
      <c r="M167" s="177">
        <f t="shared" si="38"/>
        <v>1.0763902932254803</v>
      </c>
      <c r="N167" s="260">
        <v>4736.68</v>
      </c>
      <c r="O167" s="169">
        <v>7.91</v>
      </c>
      <c r="P167" s="176">
        <f t="shared" si="39"/>
        <v>1.9994944388270978E-2</v>
      </c>
      <c r="Q167" s="175">
        <f t="shared" si="40"/>
        <v>22.30999999999997</v>
      </c>
      <c r="R167" s="176">
        <f t="shared" si="41"/>
        <v>5.6395348837209223E-2</v>
      </c>
      <c r="S167" s="259">
        <f t="shared" si="35"/>
        <v>3496.8693999999955</v>
      </c>
      <c r="T167" s="169" t="s">
        <v>465</v>
      </c>
      <c r="U167" s="169" t="s">
        <v>219</v>
      </c>
      <c r="V167" s="169" t="s">
        <v>510</v>
      </c>
      <c r="W167" s="175">
        <v>1</v>
      </c>
      <c r="X167" s="169" t="s">
        <v>467</v>
      </c>
    </row>
    <row r="168" spans="2:24" hidden="1">
      <c r="B168" s="423"/>
      <c r="C168" s="423"/>
      <c r="D168" s="206">
        <v>2</v>
      </c>
      <c r="E168" s="169" t="s">
        <v>517</v>
      </c>
      <c r="F168" s="260">
        <v>834.59</v>
      </c>
      <c r="G168" s="169">
        <v>250.95</v>
      </c>
      <c r="H168" s="169">
        <v>255.92</v>
      </c>
      <c r="I168" s="177">
        <f t="shared" si="36"/>
        <v>1.0198047419804741</v>
      </c>
      <c r="J168" s="169">
        <v>11.75</v>
      </c>
      <c r="K168" s="177">
        <f t="shared" si="37"/>
        <v>4.6822076110779043E-2</v>
      </c>
      <c r="L168" s="260">
        <v>99.12</v>
      </c>
      <c r="M168" s="177">
        <f t="shared" si="38"/>
        <v>1.066626818091253</v>
      </c>
      <c r="N168" s="260">
        <v>1657.29</v>
      </c>
      <c r="O168" s="169">
        <v>8.42</v>
      </c>
      <c r="P168" s="176">
        <f t="shared" si="39"/>
        <v>3.3552500498107193E-2</v>
      </c>
      <c r="Q168" s="175">
        <f t="shared" si="40"/>
        <v>8.2999999999999705</v>
      </c>
      <c r="R168" s="176">
        <f t="shared" si="41"/>
        <v>3.3074317593145927E-2</v>
      </c>
      <c r="S168" s="259">
        <f t="shared" si="35"/>
        <v>822.69599999999707</v>
      </c>
      <c r="T168" s="169" t="s">
        <v>177</v>
      </c>
      <c r="U168" s="169" t="s">
        <v>712</v>
      </c>
      <c r="V168" s="169" t="s">
        <v>507</v>
      </c>
      <c r="W168" s="175">
        <v>1</v>
      </c>
      <c r="X168" s="169" t="s">
        <v>467</v>
      </c>
    </row>
    <row r="169" spans="2:24" hidden="1">
      <c r="B169" s="423"/>
      <c r="C169" s="423"/>
      <c r="D169" s="206">
        <v>3</v>
      </c>
      <c r="E169" s="169" t="s">
        <v>530</v>
      </c>
      <c r="F169" s="260">
        <v>733.27</v>
      </c>
      <c r="G169" s="169">
        <v>96.14</v>
      </c>
      <c r="H169" s="169">
        <v>107.8</v>
      </c>
      <c r="I169" s="177">
        <f t="shared" si="36"/>
        <v>1.1212814645308924</v>
      </c>
      <c r="J169" s="169">
        <v>0</v>
      </c>
      <c r="K169" s="177">
        <f t="shared" si="37"/>
        <v>0</v>
      </c>
      <c r="L169" s="260">
        <v>135.54</v>
      </c>
      <c r="M169" s="177">
        <f t="shared" si="38"/>
        <v>1.1212814645308924</v>
      </c>
      <c r="N169" s="260">
        <v>1580.4</v>
      </c>
      <c r="O169" s="169">
        <v>5.41</v>
      </c>
      <c r="P169" s="176">
        <f t="shared" si="39"/>
        <v>5.627210318285833E-2</v>
      </c>
      <c r="Q169" s="175">
        <f t="shared" si="40"/>
        <v>6.2499999999999964</v>
      </c>
      <c r="R169" s="176">
        <f t="shared" si="41"/>
        <v>6.5009361348034075E-2</v>
      </c>
      <c r="S169" s="259">
        <f t="shared" si="35"/>
        <v>847.12499999999943</v>
      </c>
      <c r="T169" s="169" t="s">
        <v>177</v>
      </c>
      <c r="U169" s="169" t="s">
        <v>712</v>
      </c>
      <c r="V169" s="169" t="s">
        <v>507</v>
      </c>
      <c r="W169" s="175">
        <v>1</v>
      </c>
      <c r="X169" s="169" t="s">
        <v>467</v>
      </c>
    </row>
    <row r="170" spans="2:24" hidden="1">
      <c r="B170" s="423"/>
      <c r="C170" s="423"/>
      <c r="D170" s="206">
        <v>4</v>
      </c>
      <c r="E170" s="169" t="s">
        <v>546</v>
      </c>
      <c r="F170" s="260">
        <v>557.07000000000005</v>
      </c>
      <c r="G170" s="169">
        <v>24</v>
      </c>
      <c r="H170" s="169">
        <v>21.79</v>
      </c>
      <c r="I170" s="177">
        <f t="shared" si="36"/>
        <v>0.90791666666666659</v>
      </c>
      <c r="J170" s="169">
        <v>3.3</v>
      </c>
      <c r="K170" s="177">
        <f t="shared" si="37"/>
        <v>0.13749999999999998</v>
      </c>
      <c r="L170" s="260">
        <v>1012.86</v>
      </c>
      <c r="M170" s="177">
        <f t="shared" si="38"/>
        <v>1.0454166666666667</v>
      </c>
      <c r="N170" s="260">
        <v>1104.02</v>
      </c>
      <c r="O170" s="169">
        <v>0.55000000000000004</v>
      </c>
      <c r="P170" s="176">
        <f t="shared" si="39"/>
        <v>2.2916666666666669E-2</v>
      </c>
      <c r="Q170" s="175">
        <f t="shared" si="40"/>
        <v>0.53999999999999981</v>
      </c>
      <c r="R170" s="176">
        <f t="shared" si="41"/>
        <v>2.2499999999999992E-2</v>
      </c>
      <c r="S170" s="259">
        <f t="shared" si="35"/>
        <v>546.94439999999986</v>
      </c>
      <c r="T170" s="169" t="s">
        <v>461</v>
      </c>
      <c r="U170" s="169" t="s">
        <v>532</v>
      </c>
      <c r="V170" s="169" t="s">
        <v>509</v>
      </c>
      <c r="W170" s="175">
        <v>1</v>
      </c>
      <c r="X170" s="169" t="s">
        <v>422</v>
      </c>
    </row>
    <row r="171" spans="2:24" hidden="1">
      <c r="B171" s="423"/>
      <c r="C171" s="423"/>
      <c r="D171" s="206">
        <v>5</v>
      </c>
      <c r="E171" s="169" t="s">
        <v>613</v>
      </c>
      <c r="F171" s="260">
        <v>480.41</v>
      </c>
      <c r="G171" s="169">
        <v>14.44</v>
      </c>
      <c r="H171" s="169">
        <v>18.100000000000001</v>
      </c>
      <c r="I171" s="177">
        <f t="shared" si="36"/>
        <v>1.2534626038781165</v>
      </c>
      <c r="J171" s="169">
        <v>0</v>
      </c>
      <c r="K171" s="177">
        <f t="shared" si="37"/>
        <v>0</v>
      </c>
      <c r="L171" s="260">
        <v>262.52</v>
      </c>
      <c r="M171" s="177">
        <f t="shared" si="38"/>
        <v>1.2534626038781165</v>
      </c>
      <c r="N171" s="260">
        <v>960.82</v>
      </c>
      <c r="O171" s="169">
        <v>1.830000000000001</v>
      </c>
      <c r="P171" s="176">
        <f t="shared" si="39"/>
        <v>0.12673130193905824</v>
      </c>
      <c r="Q171" s="175">
        <f t="shared" si="40"/>
        <v>1.830000000000001</v>
      </c>
      <c r="R171" s="176">
        <f t="shared" si="41"/>
        <v>0.12673130193905824</v>
      </c>
      <c r="S171" s="259">
        <f t="shared" si="35"/>
        <v>480.41160000000019</v>
      </c>
      <c r="T171" s="169" t="s">
        <v>461</v>
      </c>
      <c r="U171" s="169" t="s">
        <v>532</v>
      </c>
      <c r="V171" s="169" t="s">
        <v>509</v>
      </c>
      <c r="W171" s="175">
        <v>1</v>
      </c>
      <c r="X171" s="169" t="s">
        <v>447</v>
      </c>
    </row>
    <row r="172" spans="2:24" hidden="1">
      <c r="B172" s="423"/>
      <c r="C172" s="423"/>
      <c r="D172" s="206">
        <v>6</v>
      </c>
      <c r="E172" s="169" t="s">
        <v>548</v>
      </c>
      <c r="F172" s="260">
        <v>477.9</v>
      </c>
      <c r="G172" s="169">
        <v>76.14</v>
      </c>
      <c r="H172" s="169">
        <v>82.24</v>
      </c>
      <c r="I172" s="177">
        <f t="shared" si="36"/>
        <v>1.0801155765694772</v>
      </c>
      <c r="J172" s="169">
        <v>0</v>
      </c>
      <c r="K172" s="177">
        <f t="shared" si="37"/>
        <v>0</v>
      </c>
      <c r="L172" s="260">
        <v>156.69</v>
      </c>
      <c r="M172" s="177">
        <f t="shared" si="38"/>
        <v>1.0801155765694772</v>
      </c>
      <c r="N172" s="260">
        <v>955.81</v>
      </c>
      <c r="O172" s="169">
        <v>3.0499999999999972</v>
      </c>
      <c r="P172" s="176">
        <f t="shared" si="39"/>
        <v>4.0057788284738605E-2</v>
      </c>
      <c r="Q172" s="175">
        <f t="shared" si="40"/>
        <v>3.0499999999999972</v>
      </c>
      <c r="R172" s="176">
        <f t="shared" si="41"/>
        <v>4.0057788284738605E-2</v>
      </c>
      <c r="S172" s="259">
        <f t="shared" si="35"/>
        <v>477.90449999999953</v>
      </c>
      <c r="T172" s="169" t="s">
        <v>177</v>
      </c>
      <c r="U172" s="169" t="s">
        <v>712</v>
      </c>
      <c r="V172" s="169" t="s">
        <v>507</v>
      </c>
      <c r="W172" s="175">
        <v>1</v>
      </c>
      <c r="X172" s="169" t="s">
        <v>467</v>
      </c>
    </row>
    <row r="173" spans="2:24" hidden="1">
      <c r="B173" s="423"/>
      <c r="C173" s="423"/>
      <c r="D173" s="206">
        <v>7</v>
      </c>
      <c r="E173" s="169" t="s">
        <v>506</v>
      </c>
      <c r="F173" s="260">
        <v>445.62</v>
      </c>
      <c r="G173" s="169">
        <v>12.34</v>
      </c>
      <c r="H173" s="169">
        <v>12.52</v>
      </c>
      <c r="I173" s="177">
        <f t="shared" si="36"/>
        <v>1.0145867098865478</v>
      </c>
      <c r="J173" s="169">
        <v>2</v>
      </c>
      <c r="K173" s="177">
        <f t="shared" si="37"/>
        <v>0.16207455429497569</v>
      </c>
      <c r="L173" s="260">
        <v>408.83</v>
      </c>
      <c r="M173" s="177">
        <f t="shared" si="38"/>
        <v>1.1766612641815235</v>
      </c>
      <c r="N173" s="260">
        <v>891.25</v>
      </c>
      <c r="O173" s="169">
        <v>1.0900000000000001</v>
      </c>
      <c r="P173" s="176">
        <f t="shared" si="39"/>
        <v>8.8330632090761751E-2</v>
      </c>
      <c r="Q173" s="175">
        <f t="shared" si="40"/>
        <v>1.0899999999999996</v>
      </c>
      <c r="R173" s="176">
        <f t="shared" si="41"/>
        <v>8.8330632090761724E-2</v>
      </c>
      <c r="S173" s="259">
        <f t="shared" si="35"/>
        <v>445.62469999999985</v>
      </c>
      <c r="T173" s="169" t="s">
        <v>177</v>
      </c>
      <c r="U173" s="169" t="s">
        <v>712</v>
      </c>
      <c r="V173" s="169" t="s">
        <v>508</v>
      </c>
      <c r="W173" s="175">
        <v>1</v>
      </c>
      <c r="X173" s="169" t="s">
        <v>425</v>
      </c>
    </row>
    <row r="174" spans="2:24" hidden="1">
      <c r="B174" s="423"/>
      <c r="C174" s="423"/>
      <c r="D174" s="206">
        <v>8</v>
      </c>
      <c r="E174" s="169" t="s">
        <v>540</v>
      </c>
      <c r="F174" s="260">
        <v>387.76</v>
      </c>
      <c r="G174" s="169">
        <v>77.63</v>
      </c>
      <c r="H174" s="169">
        <v>82.49</v>
      </c>
      <c r="I174" s="177">
        <f t="shared" si="36"/>
        <v>1.0626046631456911</v>
      </c>
      <c r="J174" s="169">
        <v>0</v>
      </c>
      <c r="K174" s="177">
        <f t="shared" si="37"/>
        <v>0</v>
      </c>
      <c r="L174" s="260">
        <v>159.57</v>
      </c>
      <c r="M174" s="177">
        <f t="shared" si="38"/>
        <v>1.0626046631456911</v>
      </c>
      <c r="N174" s="260">
        <v>775.51</v>
      </c>
      <c r="O174" s="169">
        <v>2.4299999999999997</v>
      </c>
      <c r="P174" s="176">
        <f t="shared" si="39"/>
        <v>3.1302331572845545E-2</v>
      </c>
      <c r="Q174" s="175">
        <f t="shared" si="40"/>
        <v>2.4299999999999997</v>
      </c>
      <c r="R174" s="176">
        <f t="shared" si="41"/>
        <v>3.1302331572845545E-2</v>
      </c>
      <c r="S174" s="259">
        <f t="shared" si="35"/>
        <v>387.75509999999991</v>
      </c>
      <c r="T174" s="169" t="s">
        <v>461</v>
      </c>
      <c r="U174" s="169" t="s">
        <v>532</v>
      </c>
      <c r="V174" s="169" t="s">
        <v>509</v>
      </c>
      <c r="W174" s="175">
        <v>1</v>
      </c>
      <c r="X174" s="169" t="s">
        <v>467</v>
      </c>
    </row>
    <row r="175" spans="2:24" hidden="1">
      <c r="B175" s="423"/>
      <c r="C175" s="423"/>
      <c r="D175" s="206">
        <v>9</v>
      </c>
      <c r="E175" s="169" t="s">
        <v>542</v>
      </c>
      <c r="F175" s="260">
        <v>387.12</v>
      </c>
      <c r="G175" s="169">
        <v>224.63</v>
      </c>
      <c r="H175" s="169">
        <v>217.57</v>
      </c>
      <c r="I175" s="177">
        <f t="shared" si="36"/>
        <v>0.96857053821840355</v>
      </c>
      <c r="J175" s="169">
        <v>12</v>
      </c>
      <c r="K175" s="177">
        <f t="shared" si="37"/>
        <v>5.3421181498464143E-2</v>
      </c>
      <c r="L175" s="260">
        <v>156.72999999999999</v>
      </c>
      <c r="M175" s="177">
        <f t="shared" si="38"/>
        <v>1.0219917197168678</v>
      </c>
      <c r="N175" s="260">
        <v>774.25</v>
      </c>
      <c r="O175" s="169">
        <v>2.4700000000000002</v>
      </c>
      <c r="P175" s="176">
        <f t="shared" si="39"/>
        <v>1.0995859858433869E-2</v>
      </c>
      <c r="Q175" s="175">
        <f t="shared" si="40"/>
        <v>2.4699999999999975</v>
      </c>
      <c r="R175" s="176">
        <f t="shared" si="41"/>
        <v>1.0995859858433859E-2</v>
      </c>
      <c r="S175" s="259">
        <f t="shared" si="35"/>
        <v>387.12309999999957</v>
      </c>
      <c r="T175" s="169" t="s">
        <v>465</v>
      </c>
      <c r="U175" s="169" t="s">
        <v>219</v>
      </c>
      <c r="V175" s="169" t="s">
        <v>510</v>
      </c>
      <c r="W175" s="175">
        <v>1</v>
      </c>
      <c r="X175" s="169" t="s">
        <v>467</v>
      </c>
    </row>
    <row r="176" spans="2:24" hidden="1">
      <c r="B176" s="423"/>
      <c r="C176" s="423"/>
      <c r="D176" s="206">
        <v>10</v>
      </c>
      <c r="E176" s="169" t="s">
        <v>619</v>
      </c>
      <c r="F176" s="260">
        <v>372.05</v>
      </c>
      <c r="G176" s="169">
        <v>42.48</v>
      </c>
      <c r="H176" s="169">
        <v>42.209999999999994</v>
      </c>
      <c r="I176" s="177">
        <f t="shared" si="36"/>
        <v>0.99364406779661008</v>
      </c>
      <c r="J176" s="169">
        <v>3</v>
      </c>
      <c r="K176" s="177">
        <f t="shared" si="37"/>
        <v>7.0621468926553674E-2</v>
      </c>
      <c r="L176" s="260">
        <v>271.57</v>
      </c>
      <c r="M176" s="177">
        <f t="shared" si="38"/>
        <v>1.0642655367231637</v>
      </c>
      <c r="N176" s="260">
        <v>741.39</v>
      </c>
      <c r="O176" s="169">
        <v>1.37</v>
      </c>
      <c r="P176" s="176">
        <f t="shared" si="39"/>
        <v>3.2250470809792847E-2</v>
      </c>
      <c r="Q176" s="175">
        <f t="shared" si="40"/>
        <v>1.3599999999999968</v>
      </c>
      <c r="R176" s="176">
        <f t="shared" si="41"/>
        <v>3.2015065913370923E-2</v>
      </c>
      <c r="S176" s="259">
        <f t="shared" si="35"/>
        <v>369.33519999999913</v>
      </c>
      <c r="T176" s="169" t="s">
        <v>177</v>
      </c>
      <c r="U176" s="169" t="s">
        <v>712</v>
      </c>
      <c r="V176" s="169" t="s">
        <v>508</v>
      </c>
      <c r="W176" s="175">
        <v>1</v>
      </c>
      <c r="X176" s="169" t="s">
        <v>456</v>
      </c>
    </row>
    <row r="177" spans="2:24" hidden="1">
      <c r="B177" s="634">
        <v>45887</v>
      </c>
      <c r="C177" s="423" t="s">
        <v>383</v>
      </c>
      <c r="D177" s="206">
        <v>1</v>
      </c>
      <c r="E177" s="169" t="s">
        <v>521</v>
      </c>
      <c r="F177" s="260">
        <v>1007.69</v>
      </c>
      <c r="G177" s="169">
        <v>48.05</v>
      </c>
      <c r="H177" s="169">
        <v>51.67</v>
      </c>
      <c r="I177" s="177">
        <f t="shared" si="36"/>
        <v>1.0753381893860563</v>
      </c>
      <c r="J177" s="169">
        <v>4.3499999999999996</v>
      </c>
      <c r="K177" s="177">
        <f t="shared" si="37"/>
        <v>9.053069719042664E-2</v>
      </c>
      <c r="L177" s="260">
        <v>342.75</v>
      </c>
      <c r="M177" s="177">
        <f t="shared" si="38"/>
        <v>1.165868886576483</v>
      </c>
      <c r="N177" s="260">
        <v>2731.72</v>
      </c>
      <c r="O177" s="169">
        <v>2.94</v>
      </c>
      <c r="P177" s="176">
        <f t="shared" si="39"/>
        <v>6.1186264308012488E-2</v>
      </c>
      <c r="Q177" s="175">
        <f t="shared" si="40"/>
        <v>5.0300000000000065</v>
      </c>
      <c r="R177" s="176">
        <f t="shared" si="41"/>
        <v>0.10468262226847048</v>
      </c>
      <c r="S177" s="259">
        <f t="shared" si="35"/>
        <v>1724.0325000000023</v>
      </c>
      <c r="T177" s="169" t="s">
        <v>177</v>
      </c>
      <c r="U177" s="169" t="s">
        <v>712</v>
      </c>
      <c r="V177" s="169" t="s">
        <v>507</v>
      </c>
      <c r="W177" s="175">
        <v>1</v>
      </c>
      <c r="X177" s="169" t="s">
        <v>423</v>
      </c>
    </row>
    <row r="178" spans="2:24" hidden="1">
      <c r="B178" s="423"/>
      <c r="C178" s="423"/>
      <c r="D178" s="206">
        <v>2</v>
      </c>
      <c r="E178" s="169" t="s">
        <v>545</v>
      </c>
      <c r="F178" s="260">
        <v>467.17</v>
      </c>
      <c r="G178" s="169">
        <v>69.17</v>
      </c>
      <c r="H178" s="169">
        <v>79.540000000000006</v>
      </c>
      <c r="I178" s="177">
        <f t="shared" si="36"/>
        <v>1.1499204857597225</v>
      </c>
      <c r="J178" s="169">
        <v>0</v>
      </c>
      <c r="K178" s="177">
        <f t="shared" si="37"/>
        <v>0</v>
      </c>
      <c r="L178" s="260">
        <v>90.1</v>
      </c>
      <c r="M178" s="177">
        <f t="shared" si="38"/>
        <v>1.1499204857597225</v>
      </c>
      <c r="N178" s="260">
        <v>934.34</v>
      </c>
      <c r="O178" s="169">
        <v>5.1850000000000023</v>
      </c>
      <c r="P178" s="176">
        <f t="shared" si="39"/>
        <v>7.4960242879861236E-2</v>
      </c>
      <c r="Q178" s="175">
        <f t="shared" si="40"/>
        <v>5.1850000000000023</v>
      </c>
      <c r="R178" s="176">
        <f t="shared" si="41"/>
        <v>7.4960242879861236E-2</v>
      </c>
      <c r="S178" s="259">
        <f t="shared" si="35"/>
        <v>467.16850000000017</v>
      </c>
      <c r="T178" s="169" t="s">
        <v>465</v>
      </c>
      <c r="U178" s="169" t="s">
        <v>219</v>
      </c>
      <c r="V178" s="169" t="s">
        <v>549</v>
      </c>
      <c r="W178" s="175">
        <v>1</v>
      </c>
      <c r="X178" s="169" t="s">
        <v>413</v>
      </c>
    </row>
    <row r="179" spans="2:24" hidden="1">
      <c r="B179" s="423"/>
      <c r="C179" s="423"/>
      <c r="D179" s="206">
        <v>3</v>
      </c>
      <c r="E179" s="169" t="s">
        <v>484</v>
      </c>
      <c r="F179" s="260">
        <v>447.07</v>
      </c>
      <c r="G179" s="169">
        <v>103.1</v>
      </c>
      <c r="H179" s="169">
        <v>101.27</v>
      </c>
      <c r="I179" s="177">
        <f t="shared" si="36"/>
        <v>0.98225024248302617</v>
      </c>
      <c r="J179" s="169">
        <v>7.6</v>
      </c>
      <c r="K179" s="177">
        <f t="shared" si="37"/>
        <v>7.3714839961202719E-2</v>
      </c>
      <c r="L179" s="260">
        <v>410.16</v>
      </c>
      <c r="M179" s="177">
        <f t="shared" si="38"/>
        <v>1.0559650824442288</v>
      </c>
      <c r="N179" s="260">
        <v>2366.62</v>
      </c>
      <c r="O179" s="169">
        <v>1.0900000000000001</v>
      </c>
      <c r="P179" s="176">
        <f t="shared" si="39"/>
        <v>1.0572259941804074E-2</v>
      </c>
      <c r="Q179" s="175">
        <f t="shared" si="40"/>
        <v>4.6799999999999962</v>
      </c>
      <c r="R179" s="176">
        <f t="shared" si="41"/>
        <v>4.5392822502424796E-2</v>
      </c>
      <c r="S179" s="259">
        <f t="shared" si="35"/>
        <v>1919.5487999999984</v>
      </c>
      <c r="T179" s="169" t="s">
        <v>177</v>
      </c>
      <c r="U179" s="169" t="s">
        <v>712</v>
      </c>
      <c r="V179" s="169" t="s">
        <v>507</v>
      </c>
      <c r="W179" s="175">
        <v>1</v>
      </c>
      <c r="X179" s="169" t="s">
        <v>467</v>
      </c>
    </row>
    <row r="180" spans="2:24" hidden="1">
      <c r="B180" s="423"/>
      <c r="C180" s="423"/>
      <c r="D180" s="206">
        <v>4</v>
      </c>
      <c r="E180" s="169" t="s">
        <v>531</v>
      </c>
      <c r="F180" s="260">
        <v>429.32</v>
      </c>
      <c r="G180" s="169">
        <v>21.09</v>
      </c>
      <c r="H180" s="169">
        <v>22.89</v>
      </c>
      <c r="I180" s="177">
        <f t="shared" si="36"/>
        <v>1.0853485064011381</v>
      </c>
      <c r="J180" s="169">
        <v>4</v>
      </c>
      <c r="K180" s="177">
        <f t="shared" si="37"/>
        <v>0.18966334755808439</v>
      </c>
      <c r="L180" s="260">
        <v>148.04</v>
      </c>
      <c r="M180" s="177">
        <f t="shared" si="38"/>
        <v>1.2750118539592223</v>
      </c>
      <c r="N180" s="260">
        <v>858.63</v>
      </c>
      <c r="O180" s="169">
        <v>2.9</v>
      </c>
      <c r="P180" s="176">
        <f t="shared" si="39"/>
        <v>0.1375059269796112</v>
      </c>
      <c r="Q180" s="175">
        <f t="shared" si="40"/>
        <v>2.9000000000000008</v>
      </c>
      <c r="R180" s="176">
        <f t="shared" si="41"/>
        <v>0.13750592697961123</v>
      </c>
      <c r="S180" s="259">
        <f t="shared" si="35"/>
        <v>429.31600000000009</v>
      </c>
      <c r="T180" s="169" t="s">
        <v>177</v>
      </c>
      <c r="U180" s="169" t="s">
        <v>712</v>
      </c>
      <c r="V180" s="169" t="s">
        <v>507</v>
      </c>
      <c r="W180" s="175">
        <v>1</v>
      </c>
      <c r="X180" s="169" t="s">
        <v>412</v>
      </c>
    </row>
    <row r="181" spans="2:24" hidden="1">
      <c r="B181" s="423"/>
      <c r="C181" s="423"/>
      <c r="D181" s="206">
        <v>5</v>
      </c>
      <c r="E181" s="169" t="s">
        <v>490</v>
      </c>
      <c r="F181" s="260">
        <v>420.06</v>
      </c>
      <c r="G181" s="169">
        <v>386.9</v>
      </c>
      <c r="H181" s="169">
        <v>355.05999999999995</v>
      </c>
      <c r="I181" s="177">
        <f t="shared" si="36"/>
        <v>0.91770483329025576</v>
      </c>
      <c r="J181" s="169">
        <v>37.6</v>
      </c>
      <c r="K181" s="177">
        <f t="shared" si="37"/>
        <v>9.7182734556733014E-2</v>
      </c>
      <c r="L181" s="260">
        <v>156.74</v>
      </c>
      <c r="M181" s="177">
        <f t="shared" si="38"/>
        <v>1.0148875678469889</v>
      </c>
      <c r="N181" s="260">
        <v>902.82</v>
      </c>
      <c r="O181" s="169">
        <v>2.68</v>
      </c>
      <c r="P181" s="176">
        <f t="shared" si="39"/>
        <v>6.9268544843628854E-3</v>
      </c>
      <c r="Q181" s="175">
        <f t="shared" si="40"/>
        <v>3.0799999999999907</v>
      </c>
      <c r="R181" s="176">
        <f t="shared" si="41"/>
        <v>7.9607133626259773E-3</v>
      </c>
      <c r="S181" s="259">
        <f t="shared" si="35"/>
        <v>482.7591999999986</v>
      </c>
      <c r="T181" s="169" t="s">
        <v>465</v>
      </c>
      <c r="U181" s="169" t="s">
        <v>219</v>
      </c>
      <c r="V181" s="169" t="s">
        <v>510</v>
      </c>
      <c r="W181" s="175">
        <v>1</v>
      </c>
      <c r="X181" s="169" t="s">
        <v>467</v>
      </c>
    </row>
    <row r="182" spans="2:24" hidden="1">
      <c r="B182" s="423"/>
      <c r="C182" s="423"/>
      <c r="D182" s="206">
        <v>6</v>
      </c>
      <c r="E182" s="169" t="s">
        <v>542</v>
      </c>
      <c r="F182" s="260">
        <v>406.71</v>
      </c>
      <c r="G182" s="169">
        <v>230.73</v>
      </c>
      <c r="H182" s="169">
        <v>220.42</v>
      </c>
      <c r="I182" s="177">
        <f t="shared" si="36"/>
        <v>0.95531573700862482</v>
      </c>
      <c r="J182" s="169">
        <v>15.5</v>
      </c>
      <c r="K182" s="177">
        <f t="shared" si="37"/>
        <v>6.717808694144671E-2</v>
      </c>
      <c r="L182" s="260">
        <v>156.72999999999999</v>
      </c>
      <c r="M182" s="177">
        <f t="shared" si="38"/>
        <v>1.0224938239500716</v>
      </c>
      <c r="N182" s="260">
        <v>813.43</v>
      </c>
      <c r="O182" s="169">
        <v>2.5949999999999989</v>
      </c>
      <c r="P182" s="176">
        <f t="shared" si="39"/>
        <v>1.1246911975035752E-2</v>
      </c>
      <c r="Q182" s="175">
        <f t="shared" si="40"/>
        <v>2.5949999999999989</v>
      </c>
      <c r="R182" s="176">
        <f t="shared" si="41"/>
        <v>1.1246911975035752E-2</v>
      </c>
      <c r="S182" s="259">
        <f t="shared" si="35"/>
        <v>406.7143499999998</v>
      </c>
      <c r="T182" s="169" t="s">
        <v>465</v>
      </c>
      <c r="U182" s="169" t="s">
        <v>219</v>
      </c>
      <c r="V182" s="169" t="s">
        <v>510</v>
      </c>
      <c r="W182" s="175">
        <v>1</v>
      </c>
      <c r="X182" s="169" t="s">
        <v>467</v>
      </c>
    </row>
    <row r="183" spans="2:24" hidden="1">
      <c r="B183" s="423"/>
      <c r="C183" s="423"/>
      <c r="D183" s="206">
        <v>7</v>
      </c>
      <c r="E183" s="169" t="s">
        <v>627</v>
      </c>
      <c r="F183" s="260">
        <v>399.44</v>
      </c>
      <c r="G183" s="169">
        <v>103.1</v>
      </c>
      <c r="H183" s="169">
        <v>106.71</v>
      </c>
      <c r="I183" s="177">
        <f t="shared" si="36"/>
        <v>1.0350145489815712</v>
      </c>
      <c r="J183" s="169">
        <v>4</v>
      </c>
      <c r="K183" s="177">
        <f t="shared" si="37"/>
        <v>3.8797284190106696E-2</v>
      </c>
      <c r="L183" s="260">
        <v>104.84</v>
      </c>
      <c r="M183" s="177">
        <f t="shared" si="38"/>
        <v>1.0738118331716779</v>
      </c>
      <c r="N183" s="260">
        <v>797.83</v>
      </c>
      <c r="O183" s="169">
        <v>3.81</v>
      </c>
      <c r="P183" s="176">
        <f t="shared" si="39"/>
        <v>3.6954413191076625E-2</v>
      </c>
      <c r="Q183" s="175">
        <f t="shared" si="40"/>
        <v>3.7999999999999994</v>
      </c>
      <c r="R183" s="176">
        <f t="shared" si="41"/>
        <v>3.6857419980601352E-2</v>
      </c>
      <c r="S183" s="259">
        <f t="shared" si="35"/>
        <v>398.39199999999994</v>
      </c>
      <c r="T183" s="169" t="s">
        <v>177</v>
      </c>
      <c r="U183" s="169" t="s">
        <v>712</v>
      </c>
      <c r="V183" s="169" t="s">
        <v>507</v>
      </c>
      <c r="W183" s="175">
        <v>1</v>
      </c>
      <c r="X183" s="169" t="s">
        <v>467</v>
      </c>
    </row>
    <row r="184" spans="2:24" hidden="1">
      <c r="B184" s="423"/>
      <c r="C184" s="423"/>
      <c r="D184" s="206">
        <v>8</v>
      </c>
      <c r="E184" s="169" t="s">
        <v>503</v>
      </c>
      <c r="F184" s="260">
        <v>395.56</v>
      </c>
      <c r="G184" s="169">
        <v>37.72</v>
      </c>
      <c r="H184" s="169">
        <v>39.21</v>
      </c>
      <c r="I184" s="177">
        <f t="shared" si="36"/>
        <v>1.0395015906680807</v>
      </c>
      <c r="J184" s="169">
        <v>5.5</v>
      </c>
      <c r="K184" s="177">
        <f t="shared" si="37"/>
        <v>0.14581124072110288</v>
      </c>
      <c r="L184" s="260">
        <v>113.18</v>
      </c>
      <c r="M184" s="177">
        <f t="shared" si="38"/>
        <v>1.1853128313891834</v>
      </c>
      <c r="N184" s="260">
        <v>791.13</v>
      </c>
      <c r="O184" s="169">
        <v>3.495000000000001</v>
      </c>
      <c r="P184" s="176">
        <f t="shared" si="39"/>
        <v>9.2656415694591751E-2</v>
      </c>
      <c r="Q184" s="175">
        <f t="shared" si="40"/>
        <v>3.495000000000001</v>
      </c>
      <c r="R184" s="176">
        <f t="shared" si="41"/>
        <v>9.2656415694591751E-2</v>
      </c>
      <c r="S184" s="259">
        <f t="shared" si="35"/>
        <v>395.56410000000011</v>
      </c>
      <c r="T184" s="169" t="s">
        <v>177</v>
      </c>
      <c r="U184" s="169" t="s">
        <v>712</v>
      </c>
      <c r="V184" s="169" t="s">
        <v>507</v>
      </c>
      <c r="W184" s="175">
        <v>1</v>
      </c>
      <c r="X184" s="169" t="s">
        <v>459</v>
      </c>
    </row>
    <row r="185" spans="2:24" hidden="1">
      <c r="B185" s="423"/>
      <c r="C185" s="423"/>
      <c r="D185" s="206">
        <v>9</v>
      </c>
      <c r="E185" s="169" t="s">
        <v>517</v>
      </c>
      <c r="F185" s="260">
        <v>385.58</v>
      </c>
      <c r="G185" s="169">
        <v>251.52</v>
      </c>
      <c r="H185" s="169">
        <v>241.8</v>
      </c>
      <c r="I185" s="177">
        <f t="shared" si="36"/>
        <v>0.96135496183206104</v>
      </c>
      <c r="J185" s="169">
        <v>17.5</v>
      </c>
      <c r="K185" s="177">
        <f t="shared" si="37"/>
        <v>6.9576972010178109E-2</v>
      </c>
      <c r="L185" s="260">
        <v>99.12</v>
      </c>
      <c r="M185" s="177">
        <f t="shared" si="38"/>
        <v>1.0309319338422391</v>
      </c>
      <c r="N185" s="260">
        <v>771.15</v>
      </c>
      <c r="O185" s="169">
        <v>3.8900000000000006</v>
      </c>
      <c r="P185" s="176">
        <f t="shared" si="39"/>
        <v>1.5465966921119595E-2</v>
      </c>
      <c r="Q185" s="175">
        <f t="shared" si="40"/>
        <v>3.8900000000000006</v>
      </c>
      <c r="R185" s="176">
        <f t="shared" si="41"/>
        <v>1.5465966921119595E-2</v>
      </c>
      <c r="S185" s="259">
        <f t="shared" si="35"/>
        <v>385.57680000000005</v>
      </c>
      <c r="T185" s="169" t="s">
        <v>177</v>
      </c>
      <c r="U185" s="169" t="s">
        <v>712</v>
      </c>
      <c r="V185" s="169" t="s">
        <v>507</v>
      </c>
      <c r="W185" s="175">
        <v>1</v>
      </c>
      <c r="X185" s="169" t="s">
        <v>467</v>
      </c>
    </row>
    <row r="186" spans="2:24" hidden="1">
      <c r="B186" s="423"/>
      <c r="C186" s="423"/>
      <c r="D186" s="206">
        <v>10</v>
      </c>
      <c r="E186" s="169" t="s">
        <v>555</v>
      </c>
      <c r="F186" s="260">
        <v>383.85</v>
      </c>
      <c r="G186" s="169">
        <v>21.02</v>
      </c>
      <c r="H186" s="169">
        <v>27.01</v>
      </c>
      <c r="I186" s="177">
        <f t="shared" si="36"/>
        <v>1.284966698382493</v>
      </c>
      <c r="J186" s="169">
        <v>0</v>
      </c>
      <c r="K186" s="177">
        <f t="shared" si="37"/>
        <v>0</v>
      </c>
      <c r="L186" s="260">
        <v>127.95</v>
      </c>
      <c r="M186" s="177">
        <f t="shared" si="38"/>
        <v>1.284966698382493</v>
      </c>
      <c r="N186" s="260">
        <v>766.42</v>
      </c>
      <c r="O186" s="169">
        <v>3</v>
      </c>
      <c r="P186" s="176">
        <f t="shared" si="39"/>
        <v>0.14272121788772599</v>
      </c>
      <c r="Q186" s="175">
        <f t="shared" si="40"/>
        <v>2.990000000000002</v>
      </c>
      <c r="R186" s="176">
        <f t="shared" si="41"/>
        <v>0.14224548049476698</v>
      </c>
      <c r="S186" s="259">
        <f t="shared" si="35"/>
        <v>382.57050000000027</v>
      </c>
      <c r="T186" s="169" t="s">
        <v>461</v>
      </c>
      <c r="U186" s="169" t="s">
        <v>532</v>
      </c>
      <c r="V186" s="169" t="s">
        <v>509</v>
      </c>
      <c r="W186" s="175">
        <v>1</v>
      </c>
      <c r="X186" s="169" t="s">
        <v>450</v>
      </c>
    </row>
    <row r="187" spans="2:24" hidden="1">
      <c r="B187" s="634">
        <v>45888</v>
      </c>
      <c r="C187" s="423" t="s">
        <v>322</v>
      </c>
      <c r="D187" s="206">
        <v>1</v>
      </c>
      <c r="E187" s="169" t="s">
        <v>634</v>
      </c>
      <c r="F187" s="260">
        <v>1647.2</v>
      </c>
      <c r="G187" s="169">
        <v>15596</v>
      </c>
      <c r="H187" s="169">
        <v>15596</v>
      </c>
      <c r="I187" s="177">
        <f t="shared" si="36"/>
        <v>1</v>
      </c>
      <c r="J187" s="169">
        <v>284</v>
      </c>
      <c r="K187" s="177">
        <f t="shared" si="37"/>
        <v>1.8209797383944602E-2</v>
      </c>
      <c r="L187" s="260">
        <v>5.8</v>
      </c>
      <c r="M187" s="177">
        <f t="shared" si="38"/>
        <v>1.0182097973839446</v>
      </c>
      <c r="N187" s="260">
        <v>1647.2</v>
      </c>
      <c r="O187" s="169">
        <v>284</v>
      </c>
      <c r="P187" s="176">
        <f t="shared" si="39"/>
        <v>1.8209797383944602E-2</v>
      </c>
      <c r="Q187" s="175">
        <f t="shared" si="40"/>
        <v>0</v>
      </c>
      <c r="R187" s="176">
        <f t="shared" si="41"/>
        <v>0</v>
      </c>
      <c r="S187" s="259">
        <f t="shared" si="35"/>
        <v>0</v>
      </c>
      <c r="T187" s="169" t="s">
        <v>177</v>
      </c>
      <c r="U187" s="169" t="s">
        <v>534</v>
      </c>
      <c r="V187" s="169" t="s">
        <v>638</v>
      </c>
      <c r="W187" s="175">
        <v>1</v>
      </c>
      <c r="X187" s="169" t="s">
        <v>467</v>
      </c>
    </row>
    <row r="188" spans="2:24" hidden="1">
      <c r="B188" s="423"/>
      <c r="C188" s="423"/>
      <c r="D188" s="206">
        <v>2</v>
      </c>
      <c r="E188" s="169" t="s">
        <v>635</v>
      </c>
      <c r="F188" s="260">
        <v>1329.16</v>
      </c>
      <c r="G188" s="169">
        <v>6607</v>
      </c>
      <c r="H188" s="169">
        <v>6607</v>
      </c>
      <c r="I188" s="177">
        <f t="shared" si="36"/>
        <v>1</v>
      </c>
      <c r="J188" s="169">
        <v>202</v>
      </c>
      <c r="K188" s="177">
        <f t="shared" si="37"/>
        <v>3.0573634024519448E-2</v>
      </c>
      <c r="L188" s="260">
        <v>6.58</v>
      </c>
      <c r="M188" s="177">
        <f t="shared" si="38"/>
        <v>1.0305736340245195</v>
      </c>
      <c r="N188" s="260">
        <v>1329.16</v>
      </c>
      <c r="O188" s="169">
        <v>202</v>
      </c>
      <c r="P188" s="176">
        <f t="shared" si="39"/>
        <v>3.0573634024519448E-2</v>
      </c>
      <c r="Q188" s="175">
        <f t="shared" si="40"/>
        <v>0</v>
      </c>
      <c r="R188" s="176">
        <f t="shared" si="41"/>
        <v>0</v>
      </c>
      <c r="S188" s="259">
        <f t="shared" si="35"/>
        <v>0</v>
      </c>
      <c r="T188" s="169" t="s">
        <v>465</v>
      </c>
      <c r="U188" s="169" t="s">
        <v>219</v>
      </c>
      <c r="V188" s="169" t="s">
        <v>639</v>
      </c>
      <c r="W188" s="175">
        <v>1</v>
      </c>
      <c r="X188" s="169" t="s">
        <v>467</v>
      </c>
    </row>
    <row r="189" spans="2:24" hidden="1">
      <c r="B189" s="423"/>
      <c r="C189" s="423"/>
      <c r="D189" s="206">
        <v>3</v>
      </c>
      <c r="E189" s="169" t="s">
        <v>636</v>
      </c>
      <c r="F189" s="260">
        <v>943.95</v>
      </c>
      <c r="G189" s="169">
        <v>4973</v>
      </c>
      <c r="H189" s="169">
        <v>4973</v>
      </c>
      <c r="I189" s="177">
        <f t="shared" si="36"/>
        <v>1</v>
      </c>
      <c r="J189" s="169">
        <v>217</v>
      </c>
      <c r="K189" s="177">
        <f t="shared" si="37"/>
        <v>4.3635632415041224E-2</v>
      </c>
      <c r="L189" s="260">
        <v>4.3499999999999996</v>
      </c>
      <c r="M189" s="177">
        <f t="shared" si="38"/>
        <v>1.0436356324150413</v>
      </c>
      <c r="N189" s="260">
        <v>943.95</v>
      </c>
      <c r="O189" s="169">
        <v>217</v>
      </c>
      <c r="P189" s="176">
        <f t="shared" si="39"/>
        <v>4.3635632415041224E-2</v>
      </c>
      <c r="Q189" s="175">
        <f t="shared" si="40"/>
        <v>0</v>
      </c>
      <c r="R189" s="176">
        <f t="shared" si="41"/>
        <v>0</v>
      </c>
      <c r="S189" s="259">
        <f t="shared" si="35"/>
        <v>0</v>
      </c>
      <c r="T189" s="169" t="s">
        <v>177</v>
      </c>
      <c r="U189" s="169" t="s">
        <v>534</v>
      </c>
      <c r="V189" s="169" t="s">
        <v>638</v>
      </c>
      <c r="W189" s="175">
        <v>1</v>
      </c>
      <c r="X189" s="169" t="s">
        <v>445</v>
      </c>
    </row>
    <row r="190" spans="2:24" hidden="1">
      <c r="B190" s="423"/>
      <c r="C190" s="423"/>
      <c r="D190" s="206">
        <v>4</v>
      </c>
      <c r="E190" s="169" t="s">
        <v>542</v>
      </c>
      <c r="F190" s="260">
        <v>871.42</v>
      </c>
      <c r="G190" s="169">
        <v>320.33999999999997</v>
      </c>
      <c r="H190" s="169">
        <v>320.33999999999997</v>
      </c>
      <c r="I190" s="177">
        <f t="shared" si="36"/>
        <v>1</v>
      </c>
      <c r="J190" s="169">
        <v>18.57</v>
      </c>
      <c r="K190" s="177">
        <f t="shared" si="37"/>
        <v>5.7969657239183375E-2</v>
      </c>
      <c r="L190" s="260">
        <v>156.72999999999999</v>
      </c>
      <c r="M190" s="177">
        <f t="shared" si="38"/>
        <v>1.0579696572391835</v>
      </c>
      <c r="N190" s="260">
        <v>2910.48</v>
      </c>
      <c r="O190" s="169">
        <v>5.56</v>
      </c>
      <c r="P190" s="176">
        <f t="shared" si="39"/>
        <v>1.7356558656427545E-2</v>
      </c>
      <c r="Q190" s="175">
        <f t="shared" si="40"/>
        <v>13.009999999999994</v>
      </c>
      <c r="R190" s="176">
        <f t="shared" si="41"/>
        <v>4.0613098582755809E-2</v>
      </c>
      <c r="S190" s="259">
        <f t="shared" si="35"/>
        <v>2039.057299999999</v>
      </c>
      <c r="T190" s="169" t="s">
        <v>465</v>
      </c>
      <c r="U190" s="169" t="s">
        <v>219</v>
      </c>
      <c r="V190" s="169" t="s">
        <v>510</v>
      </c>
      <c r="W190" s="175">
        <v>1</v>
      </c>
      <c r="X190" s="169" t="s">
        <v>467</v>
      </c>
    </row>
    <row r="191" spans="2:24" hidden="1">
      <c r="B191" s="423"/>
      <c r="C191" s="423"/>
      <c r="D191" s="206">
        <v>5</v>
      </c>
      <c r="E191" s="169" t="s">
        <v>517</v>
      </c>
      <c r="F191" s="260">
        <v>608.6</v>
      </c>
      <c r="G191" s="169">
        <v>231.25</v>
      </c>
      <c r="H191" s="169">
        <v>231.25</v>
      </c>
      <c r="I191" s="177">
        <f t="shared" si="36"/>
        <v>1</v>
      </c>
      <c r="J191" s="169">
        <v>23.76</v>
      </c>
      <c r="K191" s="177">
        <f t="shared" si="37"/>
        <v>0.10274594594594595</v>
      </c>
      <c r="L191" s="260">
        <v>99.12</v>
      </c>
      <c r="M191" s="177">
        <f t="shared" si="38"/>
        <v>1.1027459459459459</v>
      </c>
      <c r="N191" s="260">
        <v>2355.09</v>
      </c>
      <c r="O191" s="169">
        <v>6.14</v>
      </c>
      <c r="P191" s="176">
        <f t="shared" si="39"/>
        <v>2.6551351351351352E-2</v>
      </c>
      <c r="Q191" s="175">
        <f t="shared" si="40"/>
        <v>17.61999999999999</v>
      </c>
      <c r="R191" s="176">
        <f t="shared" si="41"/>
        <v>7.6194594594594559E-2</v>
      </c>
      <c r="S191" s="259">
        <f t="shared" si="35"/>
        <v>1746.4943999999991</v>
      </c>
      <c r="T191" s="169" t="s">
        <v>177</v>
      </c>
      <c r="U191" s="169" t="s">
        <v>712</v>
      </c>
      <c r="V191" s="169" t="s">
        <v>507</v>
      </c>
      <c r="W191" s="175">
        <v>1</v>
      </c>
      <c r="X191" s="169" t="s">
        <v>467</v>
      </c>
    </row>
    <row r="192" spans="2:24" hidden="1">
      <c r="B192" s="423"/>
      <c r="C192" s="423"/>
      <c r="D192" s="206">
        <v>6</v>
      </c>
      <c r="E192" s="169" t="s">
        <v>637</v>
      </c>
      <c r="F192" s="260">
        <v>583.01</v>
      </c>
      <c r="G192" s="169">
        <v>90.63</v>
      </c>
      <c r="H192" s="169">
        <v>90.63</v>
      </c>
      <c r="I192" s="177">
        <f t="shared" si="36"/>
        <v>1</v>
      </c>
      <c r="J192" s="169">
        <v>13.74</v>
      </c>
      <c r="K192" s="177">
        <f t="shared" si="37"/>
        <v>0.15160542866600465</v>
      </c>
      <c r="L192" s="260">
        <v>121.46</v>
      </c>
      <c r="M192" s="177">
        <f t="shared" si="38"/>
        <v>1.1516054286660047</v>
      </c>
      <c r="N192" s="260">
        <v>1668.86</v>
      </c>
      <c r="O192" s="169">
        <v>4.8</v>
      </c>
      <c r="P192" s="176">
        <f t="shared" si="39"/>
        <v>5.2962595167163194E-2</v>
      </c>
      <c r="Q192" s="175">
        <f t="shared" si="40"/>
        <v>8.9399999999999942</v>
      </c>
      <c r="R192" s="176">
        <f t="shared" si="41"/>
        <v>9.8642833498841384E-2</v>
      </c>
      <c r="S192" s="259">
        <f t="shared" si="35"/>
        <v>1085.8523999999993</v>
      </c>
      <c r="T192" s="169" t="s">
        <v>177</v>
      </c>
      <c r="U192" s="169" t="s">
        <v>712</v>
      </c>
      <c r="V192" s="169" t="s">
        <v>640</v>
      </c>
      <c r="W192" s="175">
        <v>1</v>
      </c>
      <c r="X192" s="169" t="s">
        <v>633</v>
      </c>
    </row>
    <row r="193" spans="2:24" hidden="1">
      <c r="B193" s="423"/>
      <c r="C193" s="423"/>
      <c r="D193" s="206">
        <v>7</v>
      </c>
      <c r="E193" s="169" t="s">
        <v>615</v>
      </c>
      <c r="F193" s="260">
        <v>431.55</v>
      </c>
      <c r="G193" s="169">
        <v>12.82</v>
      </c>
      <c r="H193" s="169">
        <v>12.82</v>
      </c>
      <c r="I193" s="177">
        <f t="shared" si="36"/>
        <v>1</v>
      </c>
      <c r="J193" s="169">
        <v>2.4700000000000002</v>
      </c>
      <c r="K193" s="177">
        <f t="shared" si="37"/>
        <v>0.19266770670826835</v>
      </c>
      <c r="L193" s="260">
        <v>469.08</v>
      </c>
      <c r="M193" s="177">
        <f t="shared" si="38"/>
        <v>1.1926677067082683</v>
      </c>
      <c r="N193" s="260">
        <v>1158.6300000000001</v>
      </c>
      <c r="O193" s="169">
        <v>0.92</v>
      </c>
      <c r="P193" s="176">
        <f t="shared" si="39"/>
        <v>7.1762870514820595E-2</v>
      </c>
      <c r="Q193" s="175">
        <f t="shared" si="40"/>
        <v>1.5500000000000007</v>
      </c>
      <c r="R193" s="176">
        <f t="shared" si="41"/>
        <v>0.12090483619344779</v>
      </c>
      <c r="S193" s="259">
        <f t="shared" si="35"/>
        <v>727.0740000000003</v>
      </c>
      <c r="T193" s="169" t="s">
        <v>177</v>
      </c>
      <c r="U193" s="169" t="s">
        <v>712</v>
      </c>
      <c r="V193" s="169" t="s">
        <v>507</v>
      </c>
      <c r="W193" s="175">
        <v>1</v>
      </c>
      <c r="X193" s="169" t="s">
        <v>458</v>
      </c>
    </row>
    <row r="194" spans="2:24" hidden="1">
      <c r="B194" s="423"/>
      <c r="C194" s="423"/>
      <c r="D194" s="206">
        <v>8</v>
      </c>
      <c r="E194" s="169" t="s">
        <v>540</v>
      </c>
      <c r="F194" s="260">
        <v>255.31</v>
      </c>
      <c r="G194" s="169">
        <v>71.87</v>
      </c>
      <c r="H194" s="169">
        <v>71.87</v>
      </c>
      <c r="I194" s="177">
        <f t="shared" si="36"/>
        <v>1</v>
      </c>
      <c r="J194" s="169">
        <v>6.67</v>
      </c>
      <c r="K194" s="177">
        <f t="shared" si="37"/>
        <v>9.2806456101293996E-2</v>
      </c>
      <c r="L194" s="260">
        <v>159.57</v>
      </c>
      <c r="M194" s="177">
        <f t="shared" si="38"/>
        <v>1.092806456101294</v>
      </c>
      <c r="N194" s="260">
        <v>1064.33</v>
      </c>
      <c r="O194" s="169">
        <v>1.6</v>
      </c>
      <c r="P194" s="176">
        <f t="shared" si="39"/>
        <v>2.2262418255182968E-2</v>
      </c>
      <c r="Q194" s="175">
        <f t="shared" si="40"/>
        <v>5.0700000000000021</v>
      </c>
      <c r="R194" s="176">
        <f t="shared" si="41"/>
        <v>7.054403784611106E-2</v>
      </c>
      <c r="S194" s="259">
        <f t="shared" si="35"/>
        <v>809.01990000000035</v>
      </c>
      <c r="T194" s="169" t="s">
        <v>461</v>
      </c>
      <c r="U194" s="169" t="s">
        <v>532</v>
      </c>
      <c r="V194" s="169" t="s">
        <v>509</v>
      </c>
      <c r="W194" s="175">
        <v>1</v>
      </c>
      <c r="X194" s="169" t="s">
        <v>467</v>
      </c>
    </row>
    <row r="195" spans="2:24" hidden="1">
      <c r="B195" s="423"/>
      <c r="C195" s="423"/>
      <c r="D195" s="206">
        <v>9</v>
      </c>
      <c r="E195" s="169" t="s">
        <v>555</v>
      </c>
      <c r="F195" s="260">
        <v>243.11</v>
      </c>
      <c r="G195" s="169">
        <v>21.8</v>
      </c>
      <c r="H195" s="169">
        <v>21.8</v>
      </c>
      <c r="I195" s="177">
        <f t="shared" si="36"/>
        <v>1</v>
      </c>
      <c r="J195" s="169">
        <v>4.32</v>
      </c>
      <c r="K195" s="177">
        <f t="shared" si="37"/>
        <v>0.19816513761467891</v>
      </c>
      <c r="L195" s="260">
        <v>127.95</v>
      </c>
      <c r="M195" s="177">
        <f t="shared" si="38"/>
        <v>1.1981651376146789</v>
      </c>
      <c r="N195" s="260">
        <v>552.74</v>
      </c>
      <c r="O195" s="169">
        <v>1.9</v>
      </c>
      <c r="P195" s="176">
        <f t="shared" si="39"/>
        <v>8.7155963302752285E-2</v>
      </c>
      <c r="Q195" s="175">
        <f t="shared" si="40"/>
        <v>2.4200000000000004</v>
      </c>
      <c r="R195" s="176">
        <f t="shared" si="41"/>
        <v>0.11100917431192663</v>
      </c>
      <c r="S195" s="259">
        <f t="shared" si="35"/>
        <v>309.63900000000007</v>
      </c>
      <c r="T195" s="169" t="s">
        <v>461</v>
      </c>
      <c r="U195" s="169" t="s">
        <v>532</v>
      </c>
      <c r="V195" s="169" t="s">
        <v>509</v>
      </c>
      <c r="W195" s="175">
        <v>1</v>
      </c>
      <c r="X195" s="169" t="s">
        <v>450</v>
      </c>
    </row>
    <row r="196" spans="2:24" hidden="1">
      <c r="B196" s="423"/>
      <c r="C196" s="423"/>
      <c r="D196" s="206">
        <v>10</v>
      </c>
      <c r="E196" s="169" t="s">
        <v>484</v>
      </c>
      <c r="F196" s="260">
        <v>241.99</v>
      </c>
      <c r="G196" s="169">
        <v>95.82</v>
      </c>
      <c r="H196" s="169">
        <v>95.82</v>
      </c>
      <c r="I196" s="177">
        <f t="shared" si="36"/>
        <v>1</v>
      </c>
      <c r="J196" s="169">
        <v>2.9</v>
      </c>
      <c r="K196" s="177">
        <f t="shared" si="37"/>
        <v>3.026508035900647E-2</v>
      </c>
      <c r="L196" s="260">
        <v>410.16</v>
      </c>
      <c r="M196" s="177">
        <f t="shared" si="38"/>
        <v>1.0302650803590065</v>
      </c>
      <c r="N196" s="260">
        <v>1189.46</v>
      </c>
      <c r="O196" s="169">
        <v>0.59</v>
      </c>
      <c r="P196" s="176">
        <f t="shared" si="39"/>
        <v>6.1573784178668338E-3</v>
      </c>
      <c r="Q196" s="175">
        <f t="shared" si="40"/>
        <v>2.3100000000000058</v>
      </c>
      <c r="R196" s="176">
        <f t="shared" si="41"/>
        <v>2.41077019411397E-2</v>
      </c>
      <c r="S196" s="259">
        <f t="shared" si="35"/>
        <v>947.4696000000024</v>
      </c>
      <c r="T196" s="169" t="s">
        <v>177</v>
      </c>
      <c r="U196" s="169" t="s">
        <v>712</v>
      </c>
      <c r="V196" s="169" t="s">
        <v>507</v>
      </c>
      <c r="W196" s="175">
        <v>1</v>
      </c>
      <c r="X196" s="169" t="s">
        <v>467</v>
      </c>
    </row>
    <row r="197" spans="2:24" hidden="1">
      <c r="B197" s="634">
        <v>45889</v>
      </c>
      <c r="C197" s="423" t="s">
        <v>323</v>
      </c>
      <c r="D197" s="206">
        <v>1</v>
      </c>
      <c r="E197" s="169" t="s">
        <v>557</v>
      </c>
      <c r="F197" s="260">
        <v>1109.9087999999999</v>
      </c>
      <c r="G197" s="169">
        <v>185.07</v>
      </c>
      <c r="H197" s="169">
        <v>185.07</v>
      </c>
      <c r="I197" s="177">
        <f t="shared" si="36"/>
        <v>1</v>
      </c>
      <c r="J197" s="169">
        <v>31.12</v>
      </c>
      <c r="K197" s="177">
        <f t="shared" si="37"/>
        <v>0.168152590911547</v>
      </c>
      <c r="L197" s="260">
        <v>194.04</v>
      </c>
      <c r="M197" s="177">
        <f t="shared" si="38"/>
        <v>1.1681525909115471</v>
      </c>
      <c r="N197" s="260">
        <v>6038.5248000000001</v>
      </c>
      <c r="O197" s="169">
        <v>5.72</v>
      </c>
      <c r="P197" s="176">
        <f t="shared" si="39"/>
        <v>3.0907224293510564E-2</v>
      </c>
      <c r="Q197" s="175">
        <f t="shared" si="40"/>
        <v>25.400000000000006</v>
      </c>
      <c r="R197" s="176">
        <f t="shared" si="41"/>
        <v>0.13724536661803646</v>
      </c>
      <c r="S197" s="259">
        <f t="shared" si="35"/>
        <v>4928.6160000000009</v>
      </c>
      <c r="T197" s="169" t="s">
        <v>177</v>
      </c>
      <c r="U197" s="169" t="s">
        <v>712</v>
      </c>
      <c r="V197" s="169" t="s">
        <v>640</v>
      </c>
      <c r="W197" s="175">
        <v>1</v>
      </c>
      <c r="X197" s="169" t="s">
        <v>433</v>
      </c>
    </row>
    <row r="198" spans="2:24" hidden="1">
      <c r="B198" s="423"/>
      <c r="C198" s="423"/>
      <c r="D198" s="206">
        <v>2</v>
      </c>
      <c r="E198" s="169" t="s">
        <v>635</v>
      </c>
      <c r="F198" s="260">
        <v>1080.1728000000001</v>
      </c>
      <c r="G198" s="169">
        <v>6668</v>
      </c>
      <c r="H198" s="169">
        <v>6668</v>
      </c>
      <c r="I198" s="177">
        <f t="shared" si="36"/>
        <v>1</v>
      </c>
      <c r="J198" s="169">
        <v>164.16</v>
      </c>
      <c r="K198" s="177">
        <f t="shared" si="37"/>
        <v>2.4619076184763045E-2</v>
      </c>
      <c r="L198" s="260">
        <v>6.58</v>
      </c>
      <c r="M198" s="177">
        <f t="shared" si="38"/>
        <v>1.0246190761847631</v>
      </c>
      <c r="N198" s="260">
        <v>1080.1728000000001</v>
      </c>
      <c r="O198" s="169">
        <v>164.16</v>
      </c>
      <c r="P198" s="176">
        <f t="shared" si="39"/>
        <v>2.4619076184763045E-2</v>
      </c>
      <c r="Q198" s="175">
        <f t="shared" si="40"/>
        <v>0</v>
      </c>
      <c r="R198" s="176">
        <f t="shared" si="41"/>
        <v>0</v>
      </c>
      <c r="S198" s="259">
        <f t="shared" si="35"/>
        <v>0</v>
      </c>
      <c r="T198" s="169" t="s">
        <v>465</v>
      </c>
      <c r="U198" s="169" t="s">
        <v>219</v>
      </c>
      <c r="V198" s="169" t="s">
        <v>639</v>
      </c>
      <c r="W198" s="175">
        <v>1</v>
      </c>
      <c r="X198" s="169" t="s">
        <v>467</v>
      </c>
    </row>
    <row r="199" spans="2:24" hidden="1">
      <c r="B199" s="423"/>
      <c r="C199" s="423"/>
      <c r="D199" s="206">
        <v>3</v>
      </c>
      <c r="E199" s="169" t="s">
        <v>634</v>
      </c>
      <c r="F199" s="260">
        <v>708.06399999999996</v>
      </c>
      <c r="G199" s="169">
        <v>15388</v>
      </c>
      <c r="H199" s="169">
        <v>15388</v>
      </c>
      <c r="I199" s="177">
        <f t="shared" si="36"/>
        <v>1</v>
      </c>
      <c r="J199" s="169">
        <v>122.08</v>
      </c>
      <c r="K199" s="177">
        <f t="shared" si="37"/>
        <v>7.9334546399792046E-3</v>
      </c>
      <c r="L199" s="260">
        <v>5.8</v>
      </c>
      <c r="M199" s="177">
        <f t="shared" si="38"/>
        <v>1.0079334546399792</v>
      </c>
      <c r="N199" s="260">
        <v>708.06399999999996</v>
      </c>
      <c r="O199" s="169">
        <v>122.08</v>
      </c>
      <c r="P199" s="176">
        <f t="shared" si="39"/>
        <v>7.9334546399792046E-3</v>
      </c>
      <c r="Q199" s="175">
        <f t="shared" si="40"/>
        <v>0</v>
      </c>
      <c r="R199" s="176">
        <f t="shared" si="41"/>
        <v>0</v>
      </c>
      <c r="S199" s="259">
        <f t="shared" ref="S199:S262" si="42">Q199*L199</f>
        <v>0</v>
      </c>
      <c r="T199" s="169" t="s">
        <v>177</v>
      </c>
      <c r="U199" s="169" t="s">
        <v>534</v>
      </c>
      <c r="V199" s="169" t="s">
        <v>638</v>
      </c>
      <c r="W199" s="175">
        <v>1</v>
      </c>
      <c r="X199" s="169" t="s">
        <v>467</v>
      </c>
    </row>
    <row r="200" spans="2:24" hidden="1">
      <c r="B200" s="423"/>
      <c r="C200" s="423"/>
      <c r="D200" s="206">
        <v>4</v>
      </c>
      <c r="E200" s="169" t="s">
        <v>530</v>
      </c>
      <c r="F200" s="260">
        <v>281.92320000000001</v>
      </c>
      <c r="G200" s="169">
        <v>87.66</v>
      </c>
      <c r="H200" s="169">
        <v>87.66</v>
      </c>
      <c r="I200" s="177">
        <f t="shared" ref="I200:I263" si="43">H200/G200</f>
        <v>1</v>
      </c>
      <c r="J200" s="169">
        <v>11.33</v>
      </c>
      <c r="K200" s="177">
        <f t="shared" ref="K200:K263" si="44">J200/G200</f>
        <v>0.12924937257586128</v>
      </c>
      <c r="L200" s="260">
        <v>135.54</v>
      </c>
      <c r="M200" s="177">
        <f t="shared" ref="M200:M263" si="45">(H200+J200)/G200</f>
        <v>1.1292493725758612</v>
      </c>
      <c r="N200" s="260">
        <v>1535.6682000000001</v>
      </c>
      <c r="O200" s="169">
        <v>2.08</v>
      </c>
      <c r="P200" s="176">
        <f t="shared" si="39"/>
        <v>2.3728040155144878E-2</v>
      </c>
      <c r="Q200" s="175">
        <f t="shared" si="40"/>
        <v>9.2499999999999982</v>
      </c>
      <c r="R200" s="176">
        <f t="shared" si="41"/>
        <v>0.10552133242071639</v>
      </c>
      <c r="S200" s="259">
        <f t="shared" si="42"/>
        <v>1253.7449999999997</v>
      </c>
      <c r="T200" s="169" t="s">
        <v>177</v>
      </c>
      <c r="U200" s="169" t="s">
        <v>712</v>
      </c>
      <c r="V200" s="169" t="s">
        <v>507</v>
      </c>
      <c r="W200" s="175">
        <v>1</v>
      </c>
      <c r="X200" s="169" t="s">
        <v>467</v>
      </c>
    </row>
    <row r="201" spans="2:24" hidden="1">
      <c r="B201" s="423"/>
      <c r="C201" s="423"/>
      <c r="D201" s="206">
        <v>5</v>
      </c>
      <c r="E201" s="169" t="s">
        <v>551</v>
      </c>
      <c r="F201" s="260">
        <v>279.5403</v>
      </c>
      <c r="G201" s="169">
        <v>68.760000000000005</v>
      </c>
      <c r="H201" s="169">
        <v>68.760000000000005</v>
      </c>
      <c r="I201" s="177">
        <f t="shared" si="43"/>
        <v>1</v>
      </c>
      <c r="J201" s="169">
        <v>11.16</v>
      </c>
      <c r="K201" s="177">
        <f t="shared" si="44"/>
        <v>0.16230366492146595</v>
      </c>
      <c r="L201" s="260">
        <v>122.07</v>
      </c>
      <c r="M201" s="177">
        <f t="shared" si="45"/>
        <v>1.162303664921466</v>
      </c>
      <c r="N201" s="260">
        <v>1362.3012000000001</v>
      </c>
      <c r="O201" s="169">
        <v>2.29</v>
      </c>
      <c r="P201" s="176">
        <f t="shared" si="39"/>
        <v>3.3304246655031997E-2</v>
      </c>
      <c r="Q201" s="175">
        <f t="shared" si="40"/>
        <v>8.8699999999999974</v>
      </c>
      <c r="R201" s="176">
        <f t="shared" si="41"/>
        <v>0.12899941826643394</v>
      </c>
      <c r="S201" s="259">
        <f t="shared" si="42"/>
        <v>1082.7608999999995</v>
      </c>
      <c r="T201" s="169" t="s">
        <v>177</v>
      </c>
      <c r="U201" s="169" t="s">
        <v>712</v>
      </c>
      <c r="V201" s="169" t="s">
        <v>507</v>
      </c>
      <c r="W201" s="175">
        <v>1</v>
      </c>
      <c r="X201" s="169" t="s">
        <v>502</v>
      </c>
    </row>
    <row r="202" spans="2:24" hidden="1">
      <c r="B202" s="423"/>
      <c r="C202" s="423"/>
      <c r="D202" s="206">
        <v>6</v>
      </c>
      <c r="E202" s="169" t="s">
        <v>517</v>
      </c>
      <c r="F202" s="260">
        <v>241.8528</v>
      </c>
      <c r="G202" s="169">
        <v>233.38</v>
      </c>
      <c r="H202" s="169">
        <v>233.38</v>
      </c>
      <c r="I202" s="177">
        <f t="shared" si="43"/>
        <v>1</v>
      </c>
      <c r="J202" s="169">
        <v>12.99</v>
      </c>
      <c r="K202" s="177">
        <f t="shared" si="44"/>
        <v>5.5660296512126145E-2</v>
      </c>
      <c r="L202" s="260">
        <v>99.12</v>
      </c>
      <c r="M202" s="177">
        <f t="shared" si="45"/>
        <v>1.0556602965121262</v>
      </c>
      <c r="N202" s="260">
        <v>1287.5688</v>
      </c>
      <c r="O202" s="169">
        <v>2.44</v>
      </c>
      <c r="P202" s="176">
        <f t="shared" si="39"/>
        <v>1.0455051846773502E-2</v>
      </c>
      <c r="Q202" s="175">
        <f t="shared" si="40"/>
        <v>10.55000000000001</v>
      </c>
      <c r="R202" s="176">
        <f t="shared" si="41"/>
        <v>4.5205244665352688E-2</v>
      </c>
      <c r="S202" s="259">
        <f t="shared" si="42"/>
        <v>1045.716000000001</v>
      </c>
      <c r="T202" s="169" t="s">
        <v>177</v>
      </c>
      <c r="U202" s="169" t="s">
        <v>712</v>
      </c>
      <c r="V202" s="169" t="s">
        <v>507</v>
      </c>
      <c r="W202" s="175">
        <v>1</v>
      </c>
      <c r="X202" s="169" t="s">
        <v>467</v>
      </c>
    </row>
    <row r="203" spans="2:24" hidden="1">
      <c r="B203" s="423"/>
      <c r="C203" s="423"/>
      <c r="D203" s="206">
        <v>7</v>
      </c>
      <c r="E203" s="169" t="s">
        <v>484</v>
      </c>
      <c r="F203" s="260">
        <v>233.7912</v>
      </c>
      <c r="G203" s="169">
        <v>97.28</v>
      </c>
      <c r="H203" s="169">
        <v>97.28</v>
      </c>
      <c r="I203" s="177">
        <f t="shared" si="43"/>
        <v>1</v>
      </c>
      <c r="J203" s="169">
        <v>3.25</v>
      </c>
      <c r="K203" s="177">
        <f t="shared" si="44"/>
        <v>3.3408717105263157E-2</v>
      </c>
      <c r="L203" s="260">
        <v>410.16</v>
      </c>
      <c r="M203" s="177">
        <f t="shared" si="45"/>
        <v>1.0334087171052631</v>
      </c>
      <c r="N203" s="260">
        <v>1333.02</v>
      </c>
      <c r="O203" s="169">
        <v>0.56999999999999995</v>
      </c>
      <c r="P203" s="176">
        <f t="shared" si="39"/>
        <v>5.8593749999999991E-3</v>
      </c>
      <c r="Q203" s="175">
        <f t="shared" si="40"/>
        <v>2.68</v>
      </c>
      <c r="R203" s="176">
        <f t="shared" si="41"/>
        <v>2.754934210526316E-2</v>
      </c>
      <c r="S203" s="259">
        <f t="shared" si="42"/>
        <v>1099.2288000000001</v>
      </c>
      <c r="T203" s="169" t="s">
        <v>177</v>
      </c>
      <c r="U203" s="169" t="s">
        <v>712</v>
      </c>
      <c r="V203" s="169" t="s">
        <v>507</v>
      </c>
      <c r="W203" s="175">
        <v>1</v>
      </c>
      <c r="X203" s="169" t="s">
        <v>467</v>
      </c>
    </row>
    <row r="204" spans="2:24" hidden="1">
      <c r="B204" s="423"/>
      <c r="C204" s="423"/>
      <c r="D204" s="206">
        <v>8</v>
      </c>
      <c r="E204" s="169" t="s">
        <v>524</v>
      </c>
      <c r="F204" s="260">
        <v>213.696</v>
      </c>
      <c r="G204" s="169">
        <v>69.97</v>
      </c>
      <c r="H204" s="169">
        <v>69.97</v>
      </c>
      <c r="I204" s="177">
        <f t="shared" si="43"/>
        <v>1</v>
      </c>
      <c r="J204" s="169">
        <v>3.11</v>
      </c>
      <c r="K204" s="177">
        <f t="shared" si="44"/>
        <v>4.4447620408746606E-2</v>
      </c>
      <c r="L204" s="260">
        <v>333.9</v>
      </c>
      <c r="M204" s="177">
        <f t="shared" si="45"/>
        <v>1.0444476204087465</v>
      </c>
      <c r="N204" s="260">
        <v>1038.4290000000001</v>
      </c>
      <c r="O204" s="169">
        <v>0.64</v>
      </c>
      <c r="P204" s="176">
        <f t="shared" si="39"/>
        <v>9.1467771902243814E-3</v>
      </c>
      <c r="Q204" s="175">
        <f t="shared" si="40"/>
        <v>2.4699999999999993</v>
      </c>
      <c r="R204" s="176">
        <f t="shared" si="41"/>
        <v>3.5300843218522213E-2</v>
      </c>
      <c r="S204" s="259">
        <f t="shared" si="42"/>
        <v>824.73299999999972</v>
      </c>
      <c r="T204" s="169" t="s">
        <v>177</v>
      </c>
      <c r="U204" s="169" t="s">
        <v>712</v>
      </c>
      <c r="V204" s="169" t="s">
        <v>487</v>
      </c>
      <c r="W204" s="175">
        <v>1</v>
      </c>
      <c r="X204" s="169" t="s">
        <v>413</v>
      </c>
    </row>
    <row r="205" spans="2:24" hidden="1">
      <c r="B205" s="423"/>
      <c r="C205" s="423"/>
      <c r="D205" s="206">
        <v>9</v>
      </c>
      <c r="E205" s="169" t="s">
        <v>494</v>
      </c>
      <c r="F205" s="260">
        <v>213.27440000000001</v>
      </c>
      <c r="G205" s="169">
        <v>78.88</v>
      </c>
      <c r="H205" s="169">
        <v>78.88</v>
      </c>
      <c r="I205" s="177">
        <f t="shared" si="43"/>
        <v>1</v>
      </c>
      <c r="J205" s="169">
        <v>3.74</v>
      </c>
      <c r="K205" s="177">
        <f t="shared" si="44"/>
        <v>4.741379310344828E-2</v>
      </c>
      <c r="L205" s="260">
        <v>318.32</v>
      </c>
      <c r="M205" s="177">
        <f t="shared" si="45"/>
        <v>1.0474137931034482</v>
      </c>
      <c r="N205" s="260">
        <v>1190.5168000000001</v>
      </c>
      <c r="O205" s="169">
        <v>0.67</v>
      </c>
      <c r="P205" s="176">
        <f t="shared" si="39"/>
        <v>8.493914807302232E-3</v>
      </c>
      <c r="Q205" s="175">
        <f t="shared" si="40"/>
        <v>3.069999999999995</v>
      </c>
      <c r="R205" s="176">
        <f t="shared" si="41"/>
        <v>3.8919878296145981E-2</v>
      </c>
      <c r="S205" s="259">
        <f t="shared" si="42"/>
        <v>977.24239999999838</v>
      </c>
      <c r="T205" s="169" t="s">
        <v>177</v>
      </c>
      <c r="U205" s="169" t="s">
        <v>712</v>
      </c>
      <c r="V205" s="169" t="s">
        <v>487</v>
      </c>
      <c r="W205" s="175">
        <v>1</v>
      </c>
      <c r="X205" s="169" t="s">
        <v>422</v>
      </c>
    </row>
    <row r="206" spans="2:24" hidden="1">
      <c r="B206" s="423"/>
      <c r="C206" s="423"/>
      <c r="D206" s="206">
        <v>10</v>
      </c>
      <c r="E206" s="169" t="s">
        <v>481</v>
      </c>
      <c r="F206" s="260">
        <v>212.89</v>
      </c>
      <c r="G206" s="169">
        <v>168.56</v>
      </c>
      <c r="H206" s="169">
        <v>168.56</v>
      </c>
      <c r="I206" s="177">
        <f t="shared" si="43"/>
        <v>1</v>
      </c>
      <c r="J206" s="169">
        <v>4.9800000000000004</v>
      </c>
      <c r="K206" s="177">
        <f t="shared" si="44"/>
        <v>2.9544375889890843E-2</v>
      </c>
      <c r="L206" s="260">
        <v>212.89</v>
      </c>
      <c r="M206" s="177">
        <f t="shared" si="45"/>
        <v>1.0295443758898908</v>
      </c>
      <c r="N206" s="260">
        <v>1060.1922</v>
      </c>
      <c r="O206" s="169">
        <v>1</v>
      </c>
      <c r="P206" s="176">
        <f t="shared" si="39"/>
        <v>5.9326056003796866E-3</v>
      </c>
      <c r="Q206" s="175">
        <f t="shared" si="40"/>
        <v>3.9799999999999898</v>
      </c>
      <c r="R206" s="176">
        <f t="shared" si="41"/>
        <v>2.3611770289511093E-2</v>
      </c>
      <c r="S206" s="259">
        <f t="shared" si="42"/>
        <v>847.30219999999781</v>
      </c>
      <c r="T206" s="169" t="s">
        <v>177</v>
      </c>
      <c r="U206" s="169" t="s">
        <v>712</v>
      </c>
      <c r="V206" s="169" t="s">
        <v>507</v>
      </c>
      <c r="W206" s="175">
        <v>1</v>
      </c>
      <c r="X206" s="169" t="s">
        <v>467</v>
      </c>
    </row>
    <row r="207" spans="2:24" hidden="1">
      <c r="B207" s="634">
        <v>45890</v>
      </c>
      <c r="C207" s="423" t="s">
        <v>320</v>
      </c>
      <c r="D207" s="206">
        <v>1</v>
      </c>
      <c r="E207" s="169" t="s">
        <v>557</v>
      </c>
      <c r="F207" s="260">
        <v>1051.7</v>
      </c>
      <c r="G207" s="169">
        <v>179.55</v>
      </c>
      <c r="H207" s="169">
        <v>179.55</v>
      </c>
      <c r="I207" s="177">
        <f t="shared" si="43"/>
        <v>1</v>
      </c>
      <c r="J207" s="169">
        <v>17.03</v>
      </c>
      <c r="K207" s="177">
        <f t="shared" si="44"/>
        <v>9.4848231690336959E-2</v>
      </c>
      <c r="L207" s="260">
        <v>194.04</v>
      </c>
      <c r="M207" s="177">
        <f t="shared" si="45"/>
        <v>1.094848231690337</v>
      </c>
      <c r="N207" s="260">
        <v>3304.5</v>
      </c>
      <c r="O207" s="169">
        <v>5.42</v>
      </c>
      <c r="P207" s="176">
        <f t="shared" si="39"/>
        <v>3.0186577554998605E-2</v>
      </c>
      <c r="Q207" s="175">
        <f t="shared" si="40"/>
        <v>11.610000000000001</v>
      </c>
      <c r="R207" s="176">
        <f t="shared" si="41"/>
        <v>6.4661654135338351E-2</v>
      </c>
      <c r="S207" s="259">
        <f t="shared" si="42"/>
        <v>2252.8044</v>
      </c>
      <c r="T207" s="169" t="s">
        <v>177</v>
      </c>
      <c r="U207" s="169" t="s">
        <v>712</v>
      </c>
      <c r="V207" s="169" t="s">
        <v>640</v>
      </c>
      <c r="W207" s="175">
        <v>1</v>
      </c>
      <c r="X207" s="169" t="s">
        <v>433</v>
      </c>
    </row>
    <row r="208" spans="2:24" hidden="1">
      <c r="B208" s="423"/>
      <c r="C208" s="423"/>
      <c r="D208" s="206">
        <v>2</v>
      </c>
      <c r="E208" s="169" t="s">
        <v>543</v>
      </c>
      <c r="F208" s="260">
        <v>679.56</v>
      </c>
      <c r="G208" s="169">
        <v>131.88</v>
      </c>
      <c r="H208" s="169">
        <v>131.88</v>
      </c>
      <c r="I208" s="177">
        <f t="shared" si="43"/>
        <v>1</v>
      </c>
      <c r="J208" s="169">
        <v>13.1</v>
      </c>
      <c r="K208" s="177">
        <f t="shared" si="44"/>
        <v>9.9332726721261755E-2</v>
      </c>
      <c r="L208" s="260">
        <v>166.56</v>
      </c>
      <c r="M208" s="177">
        <f t="shared" si="45"/>
        <v>1.0993327267212618</v>
      </c>
      <c r="N208" s="260">
        <v>2181.94</v>
      </c>
      <c r="O208" s="169">
        <v>4.08</v>
      </c>
      <c r="P208" s="176">
        <f t="shared" si="39"/>
        <v>3.0937215650591449E-2</v>
      </c>
      <c r="Q208" s="175">
        <f t="shared" si="40"/>
        <v>9.0199999999999942</v>
      </c>
      <c r="R208" s="176">
        <f t="shared" si="41"/>
        <v>6.8395511070670267E-2</v>
      </c>
      <c r="S208" s="259">
        <f t="shared" si="42"/>
        <v>1502.3711999999991</v>
      </c>
      <c r="T208" s="169" t="s">
        <v>177</v>
      </c>
      <c r="U208" s="169" t="s">
        <v>712</v>
      </c>
      <c r="V208" s="169" t="s">
        <v>640</v>
      </c>
      <c r="W208" s="175">
        <v>1</v>
      </c>
      <c r="X208" s="169" t="s">
        <v>459</v>
      </c>
    </row>
    <row r="209" spans="2:24" hidden="1">
      <c r="B209" s="423"/>
      <c r="C209" s="423"/>
      <c r="D209" s="206">
        <v>3</v>
      </c>
      <c r="E209" s="169" t="s">
        <v>634</v>
      </c>
      <c r="F209" s="260">
        <v>519.27</v>
      </c>
      <c r="G209" s="169">
        <v>14286</v>
      </c>
      <c r="H209" s="169">
        <v>14286</v>
      </c>
      <c r="I209" s="177">
        <f t="shared" si="43"/>
        <v>1</v>
      </c>
      <c r="J209" s="169">
        <v>89.53</v>
      </c>
      <c r="K209" s="177">
        <f t="shared" si="44"/>
        <v>6.2669746605067897E-3</v>
      </c>
      <c r="L209" s="260">
        <v>5.8</v>
      </c>
      <c r="M209" s="177">
        <f t="shared" si="45"/>
        <v>1.0062669746605069</v>
      </c>
      <c r="N209" s="260">
        <v>519.27</v>
      </c>
      <c r="O209" s="169">
        <v>89.53</v>
      </c>
      <c r="P209" s="176">
        <f t="shared" si="39"/>
        <v>6.2669746605067897E-3</v>
      </c>
      <c r="Q209" s="175">
        <f t="shared" si="40"/>
        <v>6.5369931689929217E-13</v>
      </c>
      <c r="R209" s="176">
        <f t="shared" si="41"/>
        <v>4.575803702221001E-17</v>
      </c>
      <c r="S209" s="259">
        <f t="shared" si="42"/>
        <v>3.7914560380158948E-12</v>
      </c>
      <c r="T209" s="169" t="s">
        <v>177</v>
      </c>
      <c r="U209" s="169" t="s">
        <v>534</v>
      </c>
      <c r="V209" s="169" t="s">
        <v>638</v>
      </c>
      <c r="W209" s="175">
        <v>1</v>
      </c>
      <c r="X209" s="169" t="s">
        <v>467</v>
      </c>
    </row>
    <row r="210" spans="2:24" hidden="1">
      <c r="B210" s="423"/>
      <c r="C210" s="423"/>
      <c r="D210" s="206">
        <v>4</v>
      </c>
      <c r="E210" s="169" t="s">
        <v>645</v>
      </c>
      <c r="F210" s="260">
        <v>463.41</v>
      </c>
      <c r="G210" s="169">
        <v>66.06</v>
      </c>
      <c r="H210" s="169">
        <v>66.06</v>
      </c>
      <c r="I210" s="177">
        <f t="shared" si="43"/>
        <v>1</v>
      </c>
      <c r="J210" s="169">
        <v>11.38</v>
      </c>
      <c r="K210" s="177">
        <f t="shared" si="44"/>
        <v>0.17226763548289434</v>
      </c>
      <c r="L210" s="260">
        <v>114.14</v>
      </c>
      <c r="M210" s="177">
        <f t="shared" si="45"/>
        <v>1.1722676354828943</v>
      </c>
      <c r="N210" s="260">
        <v>1298.9100000000001</v>
      </c>
      <c r="O210" s="169">
        <v>4.0599999999999996</v>
      </c>
      <c r="P210" s="176">
        <f t="shared" ref="P210:P273" si="46">O210/G210</f>
        <v>6.1459279442930663E-2</v>
      </c>
      <c r="Q210" s="175">
        <f t="shared" ref="Q210:Q273" si="47">(H210+J210)-G210-O210</f>
        <v>7.3199999999999958</v>
      </c>
      <c r="R210" s="176">
        <f t="shared" ref="R210:R273" si="48">Q210/G210</f>
        <v>0.1108083560399636</v>
      </c>
      <c r="S210" s="259">
        <f t="shared" si="42"/>
        <v>835.50479999999948</v>
      </c>
      <c r="T210" s="169" t="s">
        <v>177</v>
      </c>
      <c r="U210" s="169" t="s">
        <v>712</v>
      </c>
      <c r="V210" s="169" t="s">
        <v>640</v>
      </c>
      <c r="W210" s="175">
        <v>1</v>
      </c>
      <c r="X210" s="169" t="s">
        <v>428</v>
      </c>
    </row>
    <row r="211" spans="2:24" hidden="1">
      <c r="B211" s="423"/>
      <c r="C211" s="423"/>
      <c r="D211" s="206">
        <v>5</v>
      </c>
      <c r="E211" s="169" t="s">
        <v>635</v>
      </c>
      <c r="F211" s="260">
        <v>383.61</v>
      </c>
      <c r="G211" s="169">
        <v>6215</v>
      </c>
      <c r="H211" s="169">
        <v>6215</v>
      </c>
      <c r="I211" s="177">
        <f t="shared" si="43"/>
        <v>1</v>
      </c>
      <c r="J211" s="169">
        <v>58.3</v>
      </c>
      <c r="K211" s="177">
        <f t="shared" si="44"/>
        <v>9.3805309734513263E-3</v>
      </c>
      <c r="L211" s="260">
        <v>6.58</v>
      </c>
      <c r="M211" s="177">
        <f t="shared" si="45"/>
        <v>1.0093805309734514</v>
      </c>
      <c r="N211" s="260">
        <v>383.61</v>
      </c>
      <c r="O211" s="169">
        <v>58.3</v>
      </c>
      <c r="P211" s="176">
        <f t="shared" si="46"/>
        <v>9.3805309734513263E-3</v>
      </c>
      <c r="Q211" s="175">
        <f t="shared" si="47"/>
        <v>1.8474111129762605E-13</v>
      </c>
      <c r="R211" s="176">
        <f t="shared" si="48"/>
        <v>2.9725038020535166E-17</v>
      </c>
      <c r="S211" s="259">
        <f t="shared" si="42"/>
        <v>1.2155965123383795E-12</v>
      </c>
      <c r="T211" s="169" t="s">
        <v>465</v>
      </c>
      <c r="U211" s="169" t="s">
        <v>219</v>
      </c>
      <c r="V211" s="169" t="s">
        <v>639</v>
      </c>
      <c r="W211" s="175">
        <v>1</v>
      </c>
      <c r="X211" s="169" t="s">
        <v>467</v>
      </c>
    </row>
    <row r="212" spans="2:24" hidden="1">
      <c r="B212" s="423"/>
      <c r="C212" s="423"/>
      <c r="D212" s="206">
        <v>6</v>
      </c>
      <c r="E212" s="169" t="s">
        <v>479</v>
      </c>
      <c r="F212" s="260">
        <v>335.82</v>
      </c>
      <c r="G212" s="169">
        <v>326.60000000000002</v>
      </c>
      <c r="H212" s="169">
        <v>326.60000000000002</v>
      </c>
      <c r="I212" s="177">
        <f t="shared" si="43"/>
        <v>1</v>
      </c>
      <c r="J212" s="169">
        <v>15.72</v>
      </c>
      <c r="K212" s="177">
        <f t="shared" si="44"/>
        <v>4.8132271892222904E-2</v>
      </c>
      <c r="L212" s="260">
        <v>111.2</v>
      </c>
      <c r="M212" s="177">
        <f t="shared" si="45"/>
        <v>1.048132271892223</v>
      </c>
      <c r="N212" s="260">
        <v>1748.06</v>
      </c>
      <c r="O212" s="169">
        <v>3.02</v>
      </c>
      <c r="P212" s="176">
        <f t="shared" si="46"/>
        <v>9.246785058175137E-3</v>
      </c>
      <c r="Q212" s="175">
        <f t="shared" si="47"/>
        <v>12.700000000000028</v>
      </c>
      <c r="R212" s="176">
        <f t="shared" si="48"/>
        <v>3.8885486834047849E-2</v>
      </c>
      <c r="S212" s="259">
        <f t="shared" si="42"/>
        <v>1412.2400000000032</v>
      </c>
      <c r="T212" s="169" t="s">
        <v>177</v>
      </c>
      <c r="U212" s="169" t="s">
        <v>712</v>
      </c>
      <c r="V212" s="169" t="s">
        <v>640</v>
      </c>
      <c r="W212" s="175">
        <v>1</v>
      </c>
      <c r="X212" s="169" t="s">
        <v>427</v>
      </c>
    </row>
    <row r="213" spans="2:24" hidden="1">
      <c r="B213" s="423"/>
      <c r="C213" s="423"/>
      <c r="D213" s="206">
        <v>7</v>
      </c>
      <c r="E213" s="169" t="s">
        <v>494</v>
      </c>
      <c r="F213" s="260">
        <v>197.36</v>
      </c>
      <c r="G213" s="169">
        <v>68.819999999999993</v>
      </c>
      <c r="H213" s="169">
        <v>68.819999999999993</v>
      </c>
      <c r="I213" s="177">
        <f t="shared" si="43"/>
        <v>1</v>
      </c>
      <c r="J213" s="169">
        <v>2.3199999999999998</v>
      </c>
      <c r="K213" s="177">
        <f t="shared" si="44"/>
        <v>3.3711130485324037E-2</v>
      </c>
      <c r="L213" s="260">
        <v>318.32</v>
      </c>
      <c r="M213" s="177">
        <f t="shared" si="45"/>
        <v>1.0337111304853239</v>
      </c>
      <c r="N213" s="260">
        <v>738.5</v>
      </c>
      <c r="O213" s="169">
        <v>0.62</v>
      </c>
      <c r="P213" s="176">
        <f t="shared" si="46"/>
        <v>9.0090090090090107E-3</v>
      </c>
      <c r="Q213" s="175">
        <f t="shared" si="47"/>
        <v>1.6999999999999931</v>
      </c>
      <c r="R213" s="176">
        <f t="shared" si="48"/>
        <v>2.4702121476314925E-2</v>
      </c>
      <c r="S213" s="259">
        <f t="shared" si="42"/>
        <v>541.14399999999773</v>
      </c>
      <c r="T213" s="169" t="s">
        <v>177</v>
      </c>
      <c r="U213" s="169" t="s">
        <v>712</v>
      </c>
      <c r="V213" s="169" t="s">
        <v>487</v>
      </c>
      <c r="W213" s="175">
        <v>1</v>
      </c>
      <c r="X213" s="169" t="s">
        <v>422</v>
      </c>
    </row>
    <row r="214" spans="2:24" hidden="1">
      <c r="B214" s="423"/>
      <c r="C214" s="423"/>
      <c r="D214" s="206">
        <v>8</v>
      </c>
      <c r="E214" s="169" t="s">
        <v>615</v>
      </c>
      <c r="F214" s="260">
        <v>197.01</v>
      </c>
      <c r="G214" s="169">
        <v>12.26</v>
      </c>
      <c r="H214" s="169">
        <v>12.26</v>
      </c>
      <c r="I214" s="177">
        <f t="shared" si="43"/>
        <v>1</v>
      </c>
      <c r="J214" s="169">
        <v>1.22</v>
      </c>
      <c r="K214" s="177">
        <f t="shared" si="44"/>
        <v>9.951060358890701E-2</v>
      </c>
      <c r="L214" s="260">
        <v>469.08</v>
      </c>
      <c r="M214" s="177">
        <f t="shared" si="45"/>
        <v>1.0995106035889071</v>
      </c>
      <c r="N214" s="260">
        <v>572.28</v>
      </c>
      <c r="O214" s="169">
        <v>0.42</v>
      </c>
      <c r="P214" s="176">
        <f t="shared" si="46"/>
        <v>3.4257748776508973E-2</v>
      </c>
      <c r="Q214" s="175">
        <f t="shared" si="47"/>
        <v>0.80000000000000071</v>
      </c>
      <c r="R214" s="176">
        <f t="shared" si="48"/>
        <v>6.5252854812398106E-2</v>
      </c>
      <c r="S214" s="259">
        <f t="shared" si="42"/>
        <v>375.26400000000029</v>
      </c>
      <c r="T214" s="169" t="s">
        <v>465</v>
      </c>
      <c r="U214" s="169" t="s">
        <v>219</v>
      </c>
      <c r="V214" s="169" t="s">
        <v>510</v>
      </c>
      <c r="W214" s="175">
        <v>1</v>
      </c>
      <c r="X214" s="169" t="s">
        <v>458</v>
      </c>
    </row>
    <row r="215" spans="2:24" hidden="1">
      <c r="B215" s="423"/>
      <c r="C215" s="423"/>
      <c r="D215" s="206">
        <v>9</v>
      </c>
      <c r="E215" s="169" t="s">
        <v>524</v>
      </c>
      <c r="F215" s="260">
        <v>197</v>
      </c>
      <c r="G215" s="169">
        <v>63.47</v>
      </c>
      <c r="H215" s="169">
        <v>63.47</v>
      </c>
      <c r="I215" s="177">
        <f t="shared" si="43"/>
        <v>1</v>
      </c>
      <c r="J215" s="169">
        <v>2.76</v>
      </c>
      <c r="K215" s="177">
        <f t="shared" si="44"/>
        <v>4.348511107609894E-2</v>
      </c>
      <c r="L215" s="260">
        <v>333.9</v>
      </c>
      <c r="M215" s="177">
        <f t="shared" si="45"/>
        <v>1.043485111076099</v>
      </c>
      <c r="N215" s="260">
        <v>921.56</v>
      </c>
      <c r="O215" s="169">
        <v>0.59</v>
      </c>
      <c r="P215" s="176">
        <f t="shared" si="46"/>
        <v>9.2957302662675274E-3</v>
      </c>
      <c r="Q215" s="175">
        <f t="shared" si="47"/>
        <v>2.1700000000000053</v>
      </c>
      <c r="R215" s="176">
        <f t="shared" si="48"/>
        <v>3.4189380809831499E-2</v>
      </c>
      <c r="S215" s="259">
        <f t="shared" si="42"/>
        <v>724.56300000000169</v>
      </c>
      <c r="T215" s="169" t="s">
        <v>177</v>
      </c>
      <c r="U215" s="169" t="s">
        <v>712</v>
      </c>
      <c r="V215" s="169" t="s">
        <v>487</v>
      </c>
      <c r="W215" s="175">
        <v>1</v>
      </c>
      <c r="X215" s="169" t="s">
        <v>413</v>
      </c>
    </row>
    <row r="216" spans="2:24" hidden="1">
      <c r="B216" s="423"/>
      <c r="C216" s="423"/>
      <c r="D216" s="206">
        <v>10</v>
      </c>
      <c r="E216" s="169" t="s">
        <v>539</v>
      </c>
      <c r="F216" s="260">
        <v>196.89</v>
      </c>
      <c r="G216" s="169">
        <v>45.33</v>
      </c>
      <c r="H216" s="169">
        <v>45.33</v>
      </c>
      <c r="I216" s="177">
        <f t="shared" si="43"/>
        <v>1</v>
      </c>
      <c r="J216" s="169">
        <v>4.53</v>
      </c>
      <c r="K216" s="177">
        <f t="shared" si="44"/>
        <v>9.9933818663137011E-2</v>
      </c>
      <c r="L216" s="260">
        <v>149.16</v>
      </c>
      <c r="M216" s="177">
        <f t="shared" si="45"/>
        <v>1.0999338186631371</v>
      </c>
      <c r="N216" s="260">
        <v>675.69</v>
      </c>
      <c r="O216" s="169">
        <v>1.32</v>
      </c>
      <c r="P216" s="176">
        <f t="shared" si="46"/>
        <v>2.911978821972204E-2</v>
      </c>
      <c r="Q216" s="175">
        <f t="shared" si="47"/>
        <v>3.2100000000000009</v>
      </c>
      <c r="R216" s="176">
        <f t="shared" si="48"/>
        <v>7.0814030443414985E-2</v>
      </c>
      <c r="S216" s="259">
        <f t="shared" si="42"/>
        <v>478.80360000000013</v>
      </c>
      <c r="T216" s="169" t="s">
        <v>177</v>
      </c>
      <c r="U216" s="169" t="s">
        <v>712</v>
      </c>
      <c r="V216" s="169" t="s">
        <v>630</v>
      </c>
      <c r="W216" s="175">
        <v>1</v>
      </c>
      <c r="X216" s="169" t="s">
        <v>467</v>
      </c>
    </row>
    <row r="217" spans="2:24" hidden="1">
      <c r="B217" s="634">
        <v>45891</v>
      </c>
      <c r="C217" s="423" t="s">
        <v>379</v>
      </c>
      <c r="D217" s="206">
        <v>1</v>
      </c>
      <c r="E217" s="169" t="s">
        <v>488</v>
      </c>
      <c r="F217" s="260">
        <v>538.9</v>
      </c>
      <c r="G217" s="169">
        <v>112.57</v>
      </c>
      <c r="H217" s="169">
        <v>112.57</v>
      </c>
      <c r="I217" s="177">
        <f t="shared" si="43"/>
        <v>1</v>
      </c>
      <c r="J217" s="169">
        <v>11.23</v>
      </c>
      <c r="K217" s="177">
        <f t="shared" si="44"/>
        <v>9.9760149240472606E-2</v>
      </c>
      <c r="L217" s="260">
        <v>127.4</v>
      </c>
      <c r="M217" s="177">
        <f t="shared" si="45"/>
        <v>1.0997601492404727</v>
      </c>
      <c r="N217" s="260">
        <v>1430.7</v>
      </c>
      <c r="O217" s="169">
        <v>4.2300000000000004</v>
      </c>
      <c r="P217" s="176">
        <f t="shared" si="46"/>
        <v>3.7576618992626813E-2</v>
      </c>
      <c r="Q217" s="175">
        <f t="shared" si="47"/>
        <v>7.0000000000000036</v>
      </c>
      <c r="R217" s="176">
        <f t="shared" si="48"/>
        <v>6.2183530247845821E-2</v>
      </c>
      <c r="S217" s="259">
        <f t="shared" si="42"/>
        <v>891.80000000000052</v>
      </c>
      <c r="T217" s="169" t="s">
        <v>177</v>
      </c>
      <c r="U217" s="169" t="s">
        <v>712</v>
      </c>
      <c r="V217" s="169" t="s">
        <v>640</v>
      </c>
      <c r="W217" s="175">
        <v>1</v>
      </c>
      <c r="X217" s="169" t="s">
        <v>467</v>
      </c>
    </row>
    <row r="218" spans="2:24" hidden="1">
      <c r="B218" s="423"/>
      <c r="C218" s="423"/>
      <c r="D218" s="206">
        <v>2</v>
      </c>
      <c r="E218" s="169" t="s">
        <v>634</v>
      </c>
      <c r="F218" s="260">
        <v>490.97</v>
      </c>
      <c r="G218" s="169">
        <v>11197</v>
      </c>
      <c r="H218" s="169">
        <v>11197</v>
      </c>
      <c r="I218" s="177">
        <f t="shared" si="43"/>
        <v>1</v>
      </c>
      <c r="J218" s="169">
        <v>84.65</v>
      </c>
      <c r="K218" s="177">
        <f t="shared" si="44"/>
        <v>7.560060730552827E-3</v>
      </c>
      <c r="L218" s="260">
        <v>5.8</v>
      </c>
      <c r="M218" s="177">
        <f t="shared" si="45"/>
        <v>1.0075600607305528</v>
      </c>
      <c r="N218" s="260">
        <v>490.97</v>
      </c>
      <c r="O218" s="169">
        <v>84.65</v>
      </c>
      <c r="P218" s="176">
        <f t="shared" si="46"/>
        <v>7.560060730552827E-3</v>
      </c>
      <c r="Q218" s="175">
        <f t="shared" si="47"/>
        <v>-3.694822225952521E-13</v>
      </c>
      <c r="R218" s="176">
        <f t="shared" si="48"/>
        <v>-3.2998322996807367E-17</v>
      </c>
      <c r="S218" s="259">
        <f t="shared" si="42"/>
        <v>-2.1429968910524619E-12</v>
      </c>
      <c r="T218" s="169" t="s">
        <v>177</v>
      </c>
      <c r="U218" s="169" t="s">
        <v>534</v>
      </c>
      <c r="V218" s="169" t="s">
        <v>638</v>
      </c>
      <c r="W218" s="175">
        <v>1</v>
      </c>
      <c r="X218" s="169" t="s">
        <v>467</v>
      </c>
    </row>
    <row r="219" spans="2:24" hidden="1">
      <c r="B219" s="423"/>
      <c r="C219" s="423"/>
      <c r="D219" s="206">
        <v>3</v>
      </c>
      <c r="E219" s="169" t="s">
        <v>612</v>
      </c>
      <c r="F219" s="260">
        <v>434.75</v>
      </c>
      <c r="G219" s="169">
        <v>181.79</v>
      </c>
      <c r="H219" s="169">
        <v>181.79</v>
      </c>
      <c r="I219" s="177">
        <f t="shared" si="43"/>
        <v>1</v>
      </c>
      <c r="J219" s="169">
        <v>18.13</v>
      </c>
      <c r="K219" s="177">
        <f t="shared" si="44"/>
        <v>9.9730458221024262E-2</v>
      </c>
      <c r="L219" s="260">
        <v>95.34</v>
      </c>
      <c r="M219" s="177">
        <f t="shared" si="45"/>
        <v>1.0997304582210243</v>
      </c>
      <c r="N219" s="260">
        <v>1728.51</v>
      </c>
      <c r="O219" s="169">
        <v>4.5599999999999996</v>
      </c>
      <c r="P219" s="176">
        <f t="shared" si="46"/>
        <v>2.5083888002640407E-2</v>
      </c>
      <c r="Q219" s="175">
        <f t="shared" si="47"/>
        <v>13.569999999999997</v>
      </c>
      <c r="R219" s="176">
        <f t="shared" si="48"/>
        <v>7.4646570218383834E-2</v>
      </c>
      <c r="S219" s="259">
        <f t="shared" si="42"/>
        <v>1293.7637999999997</v>
      </c>
      <c r="T219" s="169" t="s">
        <v>177</v>
      </c>
      <c r="U219" s="169" t="s">
        <v>712</v>
      </c>
      <c r="V219" s="169" t="s">
        <v>640</v>
      </c>
      <c r="W219" s="175">
        <v>1</v>
      </c>
      <c r="X219" s="169" t="s">
        <v>467</v>
      </c>
    </row>
    <row r="220" spans="2:24" hidden="1">
      <c r="B220" s="423"/>
      <c r="C220" s="423"/>
      <c r="D220" s="206">
        <v>4</v>
      </c>
      <c r="E220" s="169" t="s">
        <v>542</v>
      </c>
      <c r="F220" s="260">
        <v>388.69</v>
      </c>
      <c r="G220" s="169">
        <v>201.92</v>
      </c>
      <c r="H220" s="169">
        <v>201.92</v>
      </c>
      <c r="I220" s="177">
        <f t="shared" si="43"/>
        <v>1</v>
      </c>
      <c r="J220" s="169">
        <v>13.39</v>
      </c>
      <c r="K220" s="177">
        <f t="shared" si="44"/>
        <v>6.6313391442155312E-2</v>
      </c>
      <c r="L220" s="260">
        <v>156.72999999999999</v>
      </c>
      <c r="M220" s="177">
        <f t="shared" si="45"/>
        <v>1.0663133914421554</v>
      </c>
      <c r="N220" s="260">
        <v>2098.61</v>
      </c>
      <c r="O220" s="169">
        <v>2.48</v>
      </c>
      <c r="P220" s="176">
        <f t="shared" si="46"/>
        <v>1.2282091917591127E-2</v>
      </c>
      <c r="Q220" s="175">
        <f t="shared" si="47"/>
        <v>10.910000000000014</v>
      </c>
      <c r="R220" s="176">
        <f t="shared" si="48"/>
        <v>5.4031299524564258E-2</v>
      </c>
      <c r="S220" s="259">
        <f t="shared" si="42"/>
        <v>1709.9243000000022</v>
      </c>
      <c r="T220" s="169" t="s">
        <v>465</v>
      </c>
      <c r="U220" s="169" t="s">
        <v>219</v>
      </c>
      <c r="V220" s="169" t="s">
        <v>510</v>
      </c>
      <c r="W220" s="175">
        <v>1</v>
      </c>
      <c r="X220" s="169" t="s">
        <v>467</v>
      </c>
    </row>
    <row r="221" spans="2:24" hidden="1">
      <c r="B221" s="423"/>
      <c r="C221" s="423"/>
      <c r="D221" s="206">
        <v>5</v>
      </c>
      <c r="E221" s="169" t="s">
        <v>635</v>
      </c>
      <c r="F221" s="260">
        <v>278.39999999999998</v>
      </c>
      <c r="G221" s="169">
        <v>5117</v>
      </c>
      <c r="H221" s="169">
        <v>5117</v>
      </c>
      <c r="I221" s="177">
        <f t="shared" si="43"/>
        <v>1</v>
      </c>
      <c r="J221" s="169">
        <v>42.31</v>
      </c>
      <c r="K221" s="177">
        <f t="shared" si="44"/>
        <v>8.2685167090091848E-3</v>
      </c>
      <c r="L221" s="260">
        <v>6.58</v>
      </c>
      <c r="M221" s="177">
        <f t="shared" si="45"/>
        <v>1.0082685167090093</v>
      </c>
      <c r="N221" s="260">
        <v>278.39999999999998</v>
      </c>
      <c r="O221" s="169">
        <v>42.31</v>
      </c>
      <c r="P221" s="176">
        <f t="shared" si="46"/>
        <v>8.2685167090091848E-3</v>
      </c>
      <c r="Q221" s="175">
        <f t="shared" si="47"/>
        <v>3.979039320256561E-13</v>
      </c>
      <c r="R221" s="176">
        <f t="shared" si="48"/>
        <v>7.7761174912186066E-17</v>
      </c>
      <c r="S221" s="259">
        <f t="shared" si="42"/>
        <v>2.6182078727288173E-12</v>
      </c>
      <c r="T221" s="169" t="s">
        <v>465</v>
      </c>
      <c r="U221" s="169" t="s">
        <v>219</v>
      </c>
      <c r="V221" s="169" t="s">
        <v>639</v>
      </c>
      <c r="W221" s="175">
        <v>1</v>
      </c>
      <c r="X221" s="169" t="s">
        <v>467</v>
      </c>
    </row>
    <row r="222" spans="2:24" hidden="1">
      <c r="B222" s="423"/>
      <c r="C222" s="423"/>
      <c r="D222" s="206">
        <v>6</v>
      </c>
      <c r="E222" s="169" t="s">
        <v>545</v>
      </c>
      <c r="F222" s="260">
        <v>227.05</v>
      </c>
      <c r="G222" s="169">
        <v>53.64</v>
      </c>
      <c r="H222" s="169">
        <v>53.64</v>
      </c>
      <c r="I222" s="177">
        <f t="shared" si="43"/>
        <v>1</v>
      </c>
      <c r="J222" s="169">
        <v>5.36</v>
      </c>
      <c r="K222" s="177">
        <f t="shared" si="44"/>
        <v>9.9925428784489193E-2</v>
      </c>
      <c r="L222" s="260">
        <v>90.1</v>
      </c>
      <c r="M222" s="177">
        <f t="shared" si="45"/>
        <v>1.0999254287844891</v>
      </c>
      <c r="N222" s="260">
        <v>482.94</v>
      </c>
      <c r="O222" s="169">
        <v>2.52</v>
      </c>
      <c r="P222" s="176">
        <f t="shared" si="46"/>
        <v>4.6979865771812082E-2</v>
      </c>
      <c r="Q222" s="175">
        <f t="shared" si="47"/>
        <v>2.8399999999999994</v>
      </c>
      <c r="R222" s="176">
        <f t="shared" si="48"/>
        <v>5.2945563012677097E-2</v>
      </c>
      <c r="S222" s="259">
        <f t="shared" si="42"/>
        <v>255.88399999999993</v>
      </c>
      <c r="T222" s="169" t="s">
        <v>465</v>
      </c>
      <c r="U222" s="169" t="s">
        <v>219</v>
      </c>
      <c r="V222" s="169" t="s">
        <v>549</v>
      </c>
      <c r="W222" s="175">
        <v>1</v>
      </c>
      <c r="X222" s="169" t="s">
        <v>413</v>
      </c>
    </row>
    <row r="223" spans="2:24" hidden="1">
      <c r="B223" s="423"/>
      <c r="C223" s="423"/>
      <c r="D223" s="206">
        <v>7</v>
      </c>
      <c r="E223" s="169" t="s">
        <v>506</v>
      </c>
      <c r="F223" s="260">
        <v>163.53</v>
      </c>
      <c r="G223" s="169">
        <v>11.28</v>
      </c>
      <c r="H223" s="169">
        <v>11.28</v>
      </c>
      <c r="I223" s="177">
        <f t="shared" si="43"/>
        <v>1</v>
      </c>
      <c r="J223" s="169">
        <v>1.1200000000000001</v>
      </c>
      <c r="K223" s="177">
        <f t="shared" si="44"/>
        <v>9.929078014184399E-2</v>
      </c>
      <c r="L223" s="260">
        <v>408.83</v>
      </c>
      <c r="M223" s="177">
        <f t="shared" si="45"/>
        <v>1.0992907801418439</v>
      </c>
      <c r="N223" s="260">
        <v>457.89</v>
      </c>
      <c r="O223" s="169">
        <v>0.4</v>
      </c>
      <c r="P223" s="176">
        <f t="shared" si="46"/>
        <v>3.5460992907801421E-2</v>
      </c>
      <c r="Q223" s="175">
        <f t="shared" si="47"/>
        <v>0.7199999999999992</v>
      </c>
      <c r="R223" s="176">
        <f t="shared" si="48"/>
        <v>6.3829787234042479E-2</v>
      </c>
      <c r="S223" s="259">
        <f t="shared" si="42"/>
        <v>294.35759999999965</v>
      </c>
      <c r="T223" s="169" t="s">
        <v>177</v>
      </c>
      <c r="U223" s="169" t="s">
        <v>712</v>
      </c>
      <c r="V223" s="169" t="s">
        <v>507</v>
      </c>
      <c r="W223" s="175">
        <v>1</v>
      </c>
      <c r="X223" s="169" t="s">
        <v>425</v>
      </c>
    </row>
    <row r="224" spans="2:24" hidden="1">
      <c r="B224" s="423"/>
      <c r="C224" s="423"/>
      <c r="D224" s="206">
        <v>8</v>
      </c>
      <c r="E224" s="169" t="s">
        <v>619</v>
      </c>
      <c r="F224" s="260">
        <v>162.94</v>
      </c>
      <c r="G224" s="169">
        <v>31.58</v>
      </c>
      <c r="H224" s="169">
        <v>31.58</v>
      </c>
      <c r="I224" s="177">
        <f t="shared" si="43"/>
        <v>1</v>
      </c>
      <c r="J224" s="169">
        <v>2.72</v>
      </c>
      <c r="K224" s="177">
        <f t="shared" si="44"/>
        <v>8.6130462317922749E-2</v>
      </c>
      <c r="L224" s="260">
        <v>271.57</v>
      </c>
      <c r="M224" s="177">
        <f t="shared" si="45"/>
        <v>1.0861304623179227</v>
      </c>
      <c r="N224" s="260">
        <v>738.67</v>
      </c>
      <c r="O224" s="169">
        <v>0.6</v>
      </c>
      <c r="P224" s="176">
        <f t="shared" si="46"/>
        <v>1.8999366687777075E-2</v>
      </c>
      <c r="Q224" s="175">
        <f t="shared" si="47"/>
        <v>2.1199999999999988</v>
      </c>
      <c r="R224" s="176">
        <f t="shared" si="48"/>
        <v>6.7131095630145632E-2</v>
      </c>
      <c r="S224" s="259">
        <f t="shared" si="42"/>
        <v>575.72839999999962</v>
      </c>
      <c r="T224" s="169" t="s">
        <v>177</v>
      </c>
      <c r="U224" s="169" t="s">
        <v>712</v>
      </c>
      <c r="V224" s="169" t="s">
        <v>640</v>
      </c>
      <c r="W224" s="175">
        <v>1</v>
      </c>
      <c r="X224" s="169" t="s">
        <v>467</v>
      </c>
    </row>
    <row r="225" spans="2:24" hidden="1">
      <c r="B225" s="423"/>
      <c r="C225" s="423"/>
      <c r="D225" s="206">
        <v>9</v>
      </c>
      <c r="E225" s="169" t="s">
        <v>464</v>
      </c>
      <c r="F225" s="260">
        <v>162.80000000000001</v>
      </c>
      <c r="G225" s="169">
        <v>65.72</v>
      </c>
      <c r="H225" s="169">
        <v>65.72</v>
      </c>
      <c r="I225" s="177">
        <f t="shared" si="43"/>
        <v>1</v>
      </c>
      <c r="J225" s="169">
        <v>4.04</v>
      </c>
      <c r="K225" s="177">
        <f t="shared" si="44"/>
        <v>6.1472915398660989E-2</v>
      </c>
      <c r="L225" s="260">
        <v>203.5</v>
      </c>
      <c r="M225" s="177">
        <f t="shared" si="45"/>
        <v>1.0614729153986611</v>
      </c>
      <c r="N225" s="260">
        <v>822.14</v>
      </c>
      <c r="O225" s="169">
        <v>0.8</v>
      </c>
      <c r="P225" s="176">
        <f t="shared" si="46"/>
        <v>1.2172854534388315E-2</v>
      </c>
      <c r="Q225" s="175">
        <f t="shared" si="47"/>
        <v>3.2400000000000064</v>
      </c>
      <c r="R225" s="176">
        <f t="shared" si="48"/>
        <v>4.9300060864272771E-2</v>
      </c>
      <c r="S225" s="259">
        <f t="shared" si="42"/>
        <v>659.34000000000128</v>
      </c>
      <c r="T225" s="169" t="s">
        <v>465</v>
      </c>
      <c r="U225" s="169" t="s">
        <v>219</v>
      </c>
      <c r="V225" s="169" t="s">
        <v>510</v>
      </c>
      <c r="W225" s="175">
        <v>1</v>
      </c>
      <c r="X225" s="169" t="s">
        <v>467</v>
      </c>
    </row>
    <row r="226" spans="2:24" hidden="1">
      <c r="B226" s="423"/>
      <c r="C226" s="423"/>
      <c r="D226" s="206">
        <v>10</v>
      </c>
      <c r="E226" s="169" t="s">
        <v>610</v>
      </c>
      <c r="F226" s="260">
        <v>162.79</v>
      </c>
      <c r="G226" s="169">
        <v>19.75</v>
      </c>
      <c r="H226" s="169">
        <v>19.75</v>
      </c>
      <c r="I226" s="177">
        <f t="shared" si="43"/>
        <v>1</v>
      </c>
      <c r="J226" s="169">
        <v>1.97</v>
      </c>
      <c r="K226" s="177">
        <f t="shared" si="44"/>
        <v>9.9746835443037973E-2</v>
      </c>
      <c r="L226" s="260">
        <v>232.55</v>
      </c>
      <c r="M226" s="177">
        <f t="shared" si="45"/>
        <v>1.099746835443038</v>
      </c>
      <c r="N226" s="260">
        <v>458.12</v>
      </c>
      <c r="O226" s="169">
        <v>0.7</v>
      </c>
      <c r="P226" s="176">
        <f t="shared" si="46"/>
        <v>3.5443037974683539E-2</v>
      </c>
      <c r="Q226" s="175">
        <f t="shared" si="47"/>
        <v>1.2699999999999989</v>
      </c>
      <c r="R226" s="176">
        <f t="shared" si="48"/>
        <v>6.4303797468354379E-2</v>
      </c>
      <c r="S226" s="259">
        <f t="shared" si="42"/>
        <v>295.33849999999978</v>
      </c>
      <c r="T226" s="169" t="s">
        <v>177</v>
      </c>
      <c r="U226" s="169" t="s">
        <v>712</v>
      </c>
      <c r="V226" s="169" t="s">
        <v>507</v>
      </c>
      <c r="W226" s="175">
        <v>1</v>
      </c>
      <c r="X226" s="169" t="s">
        <v>467</v>
      </c>
    </row>
    <row r="227" spans="2:24" hidden="1">
      <c r="B227" s="634">
        <v>45892</v>
      </c>
      <c r="C227" s="423" t="s">
        <v>380</v>
      </c>
      <c r="D227" s="206">
        <v>1</v>
      </c>
      <c r="E227" s="169" t="s">
        <v>634</v>
      </c>
      <c r="F227" s="260">
        <v>609.58000000000004</v>
      </c>
      <c r="G227" s="169">
        <v>11491</v>
      </c>
      <c r="H227" s="169">
        <v>11491</v>
      </c>
      <c r="I227" s="177">
        <f t="shared" si="43"/>
        <v>1</v>
      </c>
      <c r="J227" s="169">
        <v>105.1</v>
      </c>
      <c r="K227" s="177">
        <f t="shared" si="44"/>
        <v>9.1462883996170918E-3</v>
      </c>
      <c r="L227" s="260">
        <v>5.8</v>
      </c>
      <c r="M227" s="177">
        <f t="shared" si="45"/>
        <v>1.0091462883996172</v>
      </c>
      <c r="N227" s="260">
        <v>609.58000000000004</v>
      </c>
      <c r="O227" s="169">
        <v>105.1</v>
      </c>
      <c r="P227" s="176">
        <f t="shared" si="46"/>
        <v>9.1462883996170918E-3</v>
      </c>
      <c r="Q227" s="175">
        <f t="shared" si="47"/>
        <v>3.694822225952521E-13</v>
      </c>
      <c r="R227" s="176">
        <f t="shared" si="48"/>
        <v>3.2154052962775395E-17</v>
      </c>
      <c r="S227" s="259">
        <f t="shared" si="42"/>
        <v>2.1429968910524619E-12</v>
      </c>
      <c r="T227" s="169" t="s">
        <v>177</v>
      </c>
      <c r="U227" s="169" t="s">
        <v>534</v>
      </c>
      <c r="V227" s="169" t="s">
        <v>638</v>
      </c>
      <c r="W227" s="175">
        <v>1</v>
      </c>
      <c r="X227" s="169" t="s">
        <v>467</v>
      </c>
    </row>
    <row r="228" spans="2:24" hidden="1">
      <c r="B228" s="423"/>
      <c r="C228" s="423"/>
      <c r="D228" s="206">
        <v>2</v>
      </c>
      <c r="E228" s="169" t="s">
        <v>488</v>
      </c>
      <c r="F228" s="260">
        <v>560.55999999999995</v>
      </c>
      <c r="G228" s="169">
        <v>115.44</v>
      </c>
      <c r="H228" s="169">
        <v>115.44</v>
      </c>
      <c r="I228" s="177">
        <f t="shared" si="43"/>
        <v>1</v>
      </c>
      <c r="J228" s="169">
        <v>11.48</v>
      </c>
      <c r="K228" s="177">
        <f t="shared" si="44"/>
        <v>9.9445599445599456E-2</v>
      </c>
      <c r="L228" s="260">
        <v>127.4</v>
      </c>
      <c r="M228" s="177">
        <f t="shared" si="45"/>
        <v>1.0994455994455994</v>
      </c>
      <c r="N228" s="260">
        <v>1462.55</v>
      </c>
      <c r="O228" s="169">
        <v>4.4000000000000004</v>
      </c>
      <c r="P228" s="176">
        <f t="shared" si="46"/>
        <v>3.8115038115038122E-2</v>
      </c>
      <c r="Q228" s="175">
        <f t="shared" si="47"/>
        <v>7.0800000000000036</v>
      </c>
      <c r="R228" s="176">
        <f t="shared" si="48"/>
        <v>6.1330561330561362E-2</v>
      </c>
      <c r="S228" s="259">
        <f t="shared" si="42"/>
        <v>901.99200000000053</v>
      </c>
      <c r="T228" s="169" t="s">
        <v>177</v>
      </c>
      <c r="U228" s="169" t="s">
        <v>712</v>
      </c>
      <c r="V228" s="169" t="s">
        <v>640</v>
      </c>
      <c r="W228" s="175">
        <v>1</v>
      </c>
      <c r="X228" s="169" t="s">
        <v>467</v>
      </c>
    </row>
    <row r="229" spans="2:24" hidden="1">
      <c r="B229" s="423"/>
      <c r="C229" s="423"/>
      <c r="D229" s="206">
        <v>3</v>
      </c>
      <c r="E229" s="169" t="s">
        <v>460</v>
      </c>
      <c r="F229" s="260">
        <v>454.61</v>
      </c>
      <c r="G229" s="169">
        <v>10.58</v>
      </c>
      <c r="H229" s="169">
        <v>10.58</v>
      </c>
      <c r="I229" s="177">
        <f t="shared" si="43"/>
        <v>1</v>
      </c>
      <c r="J229" s="169">
        <v>1.05</v>
      </c>
      <c r="K229" s="177">
        <f t="shared" si="44"/>
        <v>9.9243856332703217E-2</v>
      </c>
      <c r="L229" s="260">
        <v>1567.63</v>
      </c>
      <c r="M229" s="177">
        <f t="shared" si="45"/>
        <v>1.0992438563327034</v>
      </c>
      <c r="N229" s="260">
        <v>1646.01</v>
      </c>
      <c r="O229" s="169">
        <v>0.28999999999999998</v>
      </c>
      <c r="P229" s="176">
        <f t="shared" si="46"/>
        <v>2.7410207939508505E-2</v>
      </c>
      <c r="Q229" s="175">
        <f t="shared" si="47"/>
        <v>0.76000000000000068</v>
      </c>
      <c r="R229" s="176">
        <f t="shared" si="48"/>
        <v>7.1833648393194768E-2</v>
      </c>
      <c r="S229" s="259">
        <f t="shared" si="42"/>
        <v>1191.3988000000011</v>
      </c>
      <c r="T229" s="169" t="s">
        <v>177</v>
      </c>
      <c r="U229" s="169" t="s">
        <v>712</v>
      </c>
      <c r="V229" s="169" t="s">
        <v>507</v>
      </c>
      <c r="W229" s="175">
        <v>1</v>
      </c>
      <c r="X229" s="169" t="s">
        <v>414</v>
      </c>
    </row>
    <row r="230" spans="2:24" hidden="1">
      <c r="B230" s="423"/>
      <c r="C230" s="423"/>
      <c r="D230" s="206">
        <v>4</v>
      </c>
      <c r="E230" s="169" t="s">
        <v>635</v>
      </c>
      <c r="F230" s="260">
        <v>411.12</v>
      </c>
      <c r="G230" s="169">
        <v>5247</v>
      </c>
      <c r="H230" s="169">
        <v>5247</v>
      </c>
      <c r="I230" s="177">
        <f t="shared" si="43"/>
        <v>1</v>
      </c>
      <c r="J230" s="169">
        <v>62.48</v>
      </c>
      <c r="K230" s="177">
        <f t="shared" si="44"/>
        <v>1.190775681341719E-2</v>
      </c>
      <c r="L230" s="260">
        <v>6.58</v>
      </c>
      <c r="M230" s="177">
        <f t="shared" si="45"/>
        <v>1.0119077568134172</v>
      </c>
      <c r="N230" s="260">
        <v>411.12</v>
      </c>
      <c r="O230" s="169">
        <v>62.48</v>
      </c>
      <c r="P230" s="176">
        <f t="shared" si="46"/>
        <v>1.190775681341719E-2</v>
      </c>
      <c r="Q230" s="175">
        <f t="shared" si="47"/>
        <v>-4.3343106881366111E-13</v>
      </c>
      <c r="R230" s="176">
        <f t="shared" si="48"/>
        <v>-8.2605501965630094E-17</v>
      </c>
      <c r="S230" s="259">
        <f t="shared" si="42"/>
        <v>-2.8519764327938901E-12</v>
      </c>
      <c r="T230" s="169" t="s">
        <v>465</v>
      </c>
      <c r="U230" s="169" t="s">
        <v>219</v>
      </c>
      <c r="V230" s="169" t="s">
        <v>639</v>
      </c>
      <c r="W230" s="175">
        <v>1</v>
      </c>
      <c r="X230" s="169" t="s">
        <v>467</v>
      </c>
    </row>
    <row r="231" spans="2:24" hidden="1">
      <c r="B231" s="423"/>
      <c r="C231" s="423"/>
      <c r="D231" s="206">
        <v>5</v>
      </c>
      <c r="E231" s="169" t="s">
        <v>614</v>
      </c>
      <c r="F231" s="260">
        <v>350.29</v>
      </c>
      <c r="G231" s="169">
        <v>198.3</v>
      </c>
      <c r="H231" s="169">
        <v>198.3</v>
      </c>
      <c r="I231" s="177">
        <f t="shared" si="43"/>
        <v>1</v>
      </c>
      <c r="J231" s="169">
        <v>12.4</v>
      </c>
      <c r="K231" s="177">
        <f t="shared" si="44"/>
        <v>6.2531517902168432E-2</v>
      </c>
      <c r="L231" s="260">
        <v>147.80000000000001</v>
      </c>
      <c r="M231" s="177">
        <f t="shared" si="45"/>
        <v>1.0625315179021684</v>
      </c>
      <c r="N231" s="260">
        <v>1832.72</v>
      </c>
      <c r="O231" s="169">
        <v>2.37</v>
      </c>
      <c r="P231" s="176">
        <f t="shared" si="46"/>
        <v>1.1951588502269289E-2</v>
      </c>
      <c r="Q231" s="175">
        <f t="shared" si="47"/>
        <v>10.030000000000005</v>
      </c>
      <c r="R231" s="176">
        <f t="shared" si="48"/>
        <v>5.0579929399899165E-2</v>
      </c>
      <c r="S231" s="259">
        <f t="shared" si="42"/>
        <v>1482.4340000000009</v>
      </c>
      <c r="T231" s="169" t="s">
        <v>177</v>
      </c>
      <c r="U231" s="169" t="s">
        <v>712</v>
      </c>
      <c r="V231" s="169" t="s">
        <v>640</v>
      </c>
      <c r="W231" s="175">
        <v>1</v>
      </c>
      <c r="X231" s="169" t="s">
        <v>537</v>
      </c>
    </row>
    <row r="232" spans="2:24" hidden="1">
      <c r="B232" s="423"/>
      <c r="C232" s="423"/>
      <c r="D232" s="206">
        <v>6</v>
      </c>
      <c r="E232" s="169" t="s">
        <v>647</v>
      </c>
      <c r="F232" s="260">
        <v>336.71</v>
      </c>
      <c r="G232" s="169">
        <v>62.17</v>
      </c>
      <c r="H232" s="169">
        <v>62.17</v>
      </c>
      <c r="I232" s="177">
        <f t="shared" si="43"/>
        <v>1</v>
      </c>
      <c r="J232" s="169">
        <v>6.16</v>
      </c>
      <c r="K232" s="177">
        <f t="shared" si="44"/>
        <v>9.9083159079942099E-2</v>
      </c>
      <c r="L232" s="260">
        <v>194.63</v>
      </c>
      <c r="M232" s="177">
        <f t="shared" si="45"/>
        <v>1.0990831590799421</v>
      </c>
      <c r="N232" s="260">
        <v>1198.92</v>
      </c>
      <c r="O232" s="169">
        <v>1.73</v>
      </c>
      <c r="P232" s="176">
        <f t="shared" si="46"/>
        <v>2.7826926170178543E-2</v>
      </c>
      <c r="Q232" s="175">
        <f t="shared" si="47"/>
        <v>4.4299999999999962</v>
      </c>
      <c r="R232" s="176">
        <f t="shared" si="48"/>
        <v>7.1256232909763489E-2</v>
      </c>
      <c r="S232" s="259">
        <f t="shared" si="42"/>
        <v>862.21089999999924</v>
      </c>
      <c r="T232" s="169" t="s">
        <v>177</v>
      </c>
      <c r="U232" s="169" t="s">
        <v>712</v>
      </c>
      <c r="V232" s="169" t="s">
        <v>630</v>
      </c>
      <c r="W232" s="175">
        <v>1</v>
      </c>
      <c r="X232" s="169" t="s">
        <v>441</v>
      </c>
    </row>
    <row r="233" spans="2:24" hidden="1">
      <c r="B233" s="423"/>
      <c r="C233" s="423"/>
      <c r="D233" s="206">
        <v>7</v>
      </c>
      <c r="E233" s="169" t="s">
        <v>547</v>
      </c>
      <c r="F233" s="260">
        <v>264.95</v>
      </c>
      <c r="G233" s="169">
        <v>50.94</v>
      </c>
      <c r="H233" s="169">
        <v>50.94</v>
      </c>
      <c r="I233" s="177">
        <f t="shared" si="43"/>
        <v>1</v>
      </c>
      <c r="J233" s="169">
        <v>5.03</v>
      </c>
      <c r="K233" s="177">
        <f t="shared" si="44"/>
        <v>9.8743619945033376E-2</v>
      </c>
      <c r="L233" s="260">
        <v>124.39</v>
      </c>
      <c r="M233" s="177">
        <f t="shared" si="45"/>
        <v>1.0987436199450333</v>
      </c>
      <c r="N233" s="260">
        <v>625.67999999999995</v>
      </c>
      <c r="O233" s="169">
        <v>2.13</v>
      </c>
      <c r="P233" s="176">
        <f t="shared" si="46"/>
        <v>4.1813898704358067E-2</v>
      </c>
      <c r="Q233" s="175">
        <f t="shared" si="47"/>
        <v>2.9000000000000012</v>
      </c>
      <c r="R233" s="176">
        <f t="shared" si="48"/>
        <v>5.6929721240675329E-2</v>
      </c>
      <c r="S233" s="259">
        <f t="shared" si="42"/>
        <v>360.73100000000017</v>
      </c>
      <c r="T233" s="169" t="s">
        <v>465</v>
      </c>
      <c r="U233" s="169" t="s">
        <v>219</v>
      </c>
      <c r="V233" s="169" t="s">
        <v>549</v>
      </c>
      <c r="W233" s="175">
        <v>1</v>
      </c>
      <c r="X233" s="169" t="s">
        <v>413</v>
      </c>
    </row>
    <row r="234" spans="2:24" hidden="1">
      <c r="B234" s="423"/>
      <c r="C234" s="423"/>
      <c r="D234" s="206">
        <v>8</v>
      </c>
      <c r="E234" s="169" t="s">
        <v>479</v>
      </c>
      <c r="F234" s="260">
        <v>233.52</v>
      </c>
      <c r="G234" s="169">
        <v>283.5</v>
      </c>
      <c r="H234" s="169">
        <v>283.5</v>
      </c>
      <c r="I234" s="177">
        <f t="shared" si="43"/>
        <v>1</v>
      </c>
      <c r="J234" s="169">
        <v>11.22</v>
      </c>
      <c r="K234" s="177">
        <f t="shared" si="44"/>
        <v>3.9576719576719578E-2</v>
      </c>
      <c r="L234" s="260">
        <v>111.2</v>
      </c>
      <c r="M234" s="177">
        <f t="shared" si="45"/>
        <v>1.0395767195767196</v>
      </c>
      <c r="N234" s="260">
        <v>1247.6600000000001</v>
      </c>
      <c r="O234" s="169">
        <v>2.1</v>
      </c>
      <c r="P234" s="176">
        <f t="shared" si="46"/>
        <v>7.4074074074074077E-3</v>
      </c>
      <c r="Q234" s="175">
        <f t="shared" si="47"/>
        <v>9.1200000000000276</v>
      </c>
      <c r="R234" s="176">
        <f t="shared" si="48"/>
        <v>3.2169312169312264E-2</v>
      </c>
      <c r="S234" s="259">
        <f t="shared" si="42"/>
        <v>1014.1440000000031</v>
      </c>
      <c r="T234" s="169" t="s">
        <v>177</v>
      </c>
      <c r="U234" s="169" t="s">
        <v>712</v>
      </c>
      <c r="V234" s="169" t="s">
        <v>640</v>
      </c>
      <c r="W234" s="175">
        <v>1</v>
      </c>
      <c r="X234" s="169" t="s">
        <v>427</v>
      </c>
    </row>
    <row r="235" spans="2:24" hidden="1">
      <c r="B235" s="423"/>
      <c r="C235" s="423"/>
      <c r="D235" s="206">
        <v>9</v>
      </c>
      <c r="E235" s="169" t="s">
        <v>648</v>
      </c>
      <c r="F235" s="260">
        <v>204.12</v>
      </c>
      <c r="G235" s="169">
        <v>5925</v>
      </c>
      <c r="H235" s="169">
        <v>5925</v>
      </c>
      <c r="I235" s="177">
        <f t="shared" si="43"/>
        <v>1</v>
      </c>
      <c r="J235" s="169">
        <v>47.47</v>
      </c>
      <c r="K235" s="177">
        <f t="shared" si="44"/>
        <v>8.0118143459915608E-3</v>
      </c>
      <c r="L235" s="260">
        <v>4.3</v>
      </c>
      <c r="M235" s="177">
        <f t="shared" si="45"/>
        <v>1.0080118143459915</v>
      </c>
      <c r="N235" s="260">
        <v>204.12</v>
      </c>
      <c r="O235" s="169">
        <v>47.47</v>
      </c>
      <c r="P235" s="176">
        <f t="shared" si="46"/>
        <v>8.0118143459915608E-3</v>
      </c>
      <c r="Q235" s="175">
        <f t="shared" si="47"/>
        <v>2.5579538487363607E-13</v>
      </c>
      <c r="R235" s="176">
        <f t="shared" si="48"/>
        <v>4.3172216856309884E-17</v>
      </c>
      <c r="S235" s="259">
        <f t="shared" si="42"/>
        <v>1.099920154956635E-12</v>
      </c>
      <c r="T235" s="169" t="s">
        <v>177</v>
      </c>
      <c r="U235" s="169" t="s">
        <v>534</v>
      </c>
      <c r="V235" s="169" t="s">
        <v>638</v>
      </c>
      <c r="W235" s="175">
        <v>1</v>
      </c>
      <c r="X235" s="169" t="s">
        <v>467</v>
      </c>
    </row>
    <row r="236" spans="2:24" hidden="1">
      <c r="B236" s="423"/>
      <c r="C236" s="423"/>
      <c r="D236" s="206">
        <v>10</v>
      </c>
      <c r="E236" s="169" t="s">
        <v>610</v>
      </c>
      <c r="F236" s="260">
        <v>172.09</v>
      </c>
      <c r="G236" s="169">
        <v>22.68</v>
      </c>
      <c r="H236" s="169">
        <v>22.68</v>
      </c>
      <c r="I236" s="177">
        <f t="shared" si="43"/>
        <v>1</v>
      </c>
      <c r="J236" s="169">
        <v>2.14</v>
      </c>
      <c r="K236" s="177">
        <f t="shared" si="44"/>
        <v>9.4356261022927698E-2</v>
      </c>
      <c r="L236" s="260">
        <v>232.55</v>
      </c>
      <c r="M236" s="177">
        <f t="shared" si="45"/>
        <v>1.0943562610229278</v>
      </c>
      <c r="N236" s="260">
        <v>497.66</v>
      </c>
      <c r="O236" s="169">
        <v>0.74</v>
      </c>
      <c r="P236" s="176">
        <f t="shared" si="46"/>
        <v>3.2627865961199293E-2</v>
      </c>
      <c r="Q236" s="175">
        <f t="shared" si="47"/>
        <v>1.4000000000000006</v>
      </c>
      <c r="R236" s="176">
        <f t="shared" si="48"/>
        <v>6.1728395061728419E-2</v>
      </c>
      <c r="S236" s="259">
        <f t="shared" si="42"/>
        <v>325.57000000000016</v>
      </c>
      <c r="T236" s="169" t="s">
        <v>177</v>
      </c>
      <c r="U236" s="169" t="s">
        <v>712</v>
      </c>
      <c r="V236" s="169" t="s">
        <v>507</v>
      </c>
      <c r="W236" s="175">
        <v>1</v>
      </c>
      <c r="X236" s="169" t="s">
        <v>467</v>
      </c>
    </row>
    <row r="237" spans="2:24" hidden="1">
      <c r="B237" s="634">
        <v>45893</v>
      </c>
      <c r="C237" s="423" t="s">
        <v>382</v>
      </c>
      <c r="D237" s="206">
        <v>1</v>
      </c>
      <c r="E237" s="169" t="s">
        <v>612</v>
      </c>
      <c r="F237" s="260">
        <v>1208.9100000000001</v>
      </c>
      <c r="G237" s="169">
        <v>273.38</v>
      </c>
      <c r="H237" s="169">
        <v>273.38</v>
      </c>
      <c r="I237" s="177">
        <f t="shared" si="43"/>
        <v>1</v>
      </c>
      <c r="J237" s="169">
        <v>26.11</v>
      </c>
      <c r="K237" s="177">
        <f t="shared" si="44"/>
        <v>9.5508083985660991E-2</v>
      </c>
      <c r="L237" s="260">
        <v>95.34</v>
      </c>
      <c r="M237" s="177">
        <f t="shared" si="45"/>
        <v>1.095508083985661</v>
      </c>
      <c r="N237" s="260">
        <v>2489.33</v>
      </c>
      <c r="O237" s="169">
        <v>12.68</v>
      </c>
      <c r="P237" s="176">
        <f t="shared" si="46"/>
        <v>4.6382324968907748E-2</v>
      </c>
      <c r="Q237" s="175">
        <f t="shared" si="47"/>
        <v>13.430000000000014</v>
      </c>
      <c r="R237" s="176">
        <f t="shared" si="48"/>
        <v>4.9125759016753291E-2</v>
      </c>
      <c r="S237" s="259">
        <f t="shared" si="42"/>
        <v>1280.4162000000015</v>
      </c>
      <c r="T237" s="169" t="s">
        <v>177</v>
      </c>
      <c r="U237" s="169" t="s">
        <v>712</v>
      </c>
      <c r="V237" s="169" t="s">
        <v>640</v>
      </c>
      <c r="W237" s="175">
        <v>1</v>
      </c>
      <c r="X237" s="169" t="s">
        <v>467</v>
      </c>
    </row>
    <row r="238" spans="2:24" hidden="1">
      <c r="B238" s="423"/>
      <c r="C238" s="423"/>
      <c r="D238" s="206">
        <v>2</v>
      </c>
      <c r="E238" s="169" t="s">
        <v>634</v>
      </c>
      <c r="F238" s="260">
        <v>669.44</v>
      </c>
      <c r="G238" s="169">
        <v>14834</v>
      </c>
      <c r="H238" s="169">
        <v>14834</v>
      </c>
      <c r="I238" s="177">
        <f t="shared" si="43"/>
        <v>1</v>
      </c>
      <c r="J238" s="169">
        <v>115.42</v>
      </c>
      <c r="K238" s="177">
        <f t="shared" si="44"/>
        <v>7.7807738978023459E-3</v>
      </c>
      <c r="L238" s="260">
        <v>5.8</v>
      </c>
      <c r="M238" s="177">
        <f t="shared" si="45"/>
        <v>1.0077807738978024</v>
      </c>
      <c r="N238" s="260">
        <v>669.44</v>
      </c>
      <c r="O238" s="169">
        <v>115.42</v>
      </c>
      <c r="P238" s="176">
        <f t="shared" si="46"/>
        <v>7.7807738978023459E-3</v>
      </c>
      <c r="Q238" s="175">
        <f t="shared" si="47"/>
        <v>0</v>
      </c>
      <c r="R238" s="176">
        <f t="shared" si="48"/>
        <v>0</v>
      </c>
      <c r="S238" s="259">
        <f t="shared" si="42"/>
        <v>0</v>
      </c>
      <c r="T238" s="169" t="s">
        <v>177</v>
      </c>
      <c r="U238" s="169" t="s">
        <v>534</v>
      </c>
      <c r="V238" s="169" t="s">
        <v>638</v>
      </c>
      <c r="W238" s="175">
        <v>1</v>
      </c>
      <c r="X238" s="169" t="s">
        <v>467</v>
      </c>
    </row>
    <row r="239" spans="2:24" hidden="1">
      <c r="B239" s="423"/>
      <c r="C239" s="423"/>
      <c r="D239" s="206">
        <v>3</v>
      </c>
      <c r="E239" s="169" t="s">
        <v>557</v>
      </c>
      <c r="F239" s="260">
        <v>428.83</v>
      </c>
      <c r="G239" s="169">
        <v>194.64</v>
      </c>
      <c r="H239" s="169">
        <v>194.64</v>
      </c>
      <c r="I239" s="177">
        <f t="shared" si="43"/>
        <v>1</v>
      </c>
      <c r="J239" s="169">
        <v>11.1</v>
      </c>
      <c r="K239" s="177">
        <f t="shared" si="44"/>
        <v>5.7028360049321825E-2</v>
      </c>
      <c r="L239" s="260">
        <v>194.04</v>
      </c>
      <c r="M239" s="177">
        <f t="shared" si="45"/>
        <v>1.0570283600493218</v>
      </c>
      <c r="N239" s="260">
        <v>2153.84</v>
      </c>
      <c r="O239" s="169">
        <v>2.21</v>
      </c>
      <c r="P239" s="176">
        <f t="shared" si="46"/>
        <v>1.135429510891903E-2</v>
      </c>
      <c r="Q239" s="175">
        <f t="shared" si="47"/>
        <v>8.8899999999999935</v>
      </c>
      <c r="R239" s="176">
        <f t="shared" si="48"/>
        <v>4.5674064940402763E-2</v>
      </c>
      <c r="S239" s="259">
        <f t="shared" si="42"/>
        <v>1725.0155999999986</v>
      </c>
      <c r="T239" s="169" t="s">
        <v>177</v>
      </c>
      <c r="U239" s="169" t="s">
        <v>712</v>
      </c>
      <c r="V239" s="169" t="s">
        <v>640</v>
      </c>
      <c r="W239" s="175">
        <v>1</v>
      </c>
      <c r="X239" s="169" t="s">
        <v>433</v>
      </c>
    </row>
    <row r="240" spans="2:24" hidden="1">
      <c r="B240" s="423"/>
      <c r="C240" s="423"/>
      <c r="D240" s="206">
        <v>4</v>
      </c>
      <c r="E240" s="169" t="s">
        <v>645</v>
      </c>
      <c r="F240" s="260">
        <v>368.67</v>
      </c>
      <c r="G240" s="169">
        <v>75.73</v>
      </c>
      <c r="H240" s="169">
        <v>75.73</v>
      </c>
      <c r="I240" s="177">
        <f t="shared" si="43"/>
        <v>1</v>
      </c>
      <c r="J240" s="169">
        <v>7.11</v>
      </c>
      <c r="K240" s="177">
        <f t="shared" si="44"/>
        <v>9.3886174567542585E-2</v>
      </c>
      <c r="L240" s="260">
        <v>114.14</v>
      </c>
      <c r="M240" s="177">
        <f t="shared" si="45"/>
        <v>1.0938861745675426</v>
      </c>
      <c r="N240" s="260">
        <v>811.54</v>
      </c>
      <c r="O240" s="169">
        <v>3.23</v>
      </c>
      <c r="P240" s="176">
        <f t="shared" si="46"/>
        <v>4.2651525155156474E-2</v>
      </c>
      <c r="Q240" s="175">
        <f t="shared" si="47"/>
        <v>3.8799999999999994</v>
      </c>
      <c r="R240" s="176">
        <f t="shared" si="48"/>
        <v>5.1234649412386098E-2</v>
      </c>
      <c r="S240" s="259">
        <f t="shared" si="42"/>
        <v>442.86319999999995</v>
      </c>
      <c r="T240" s="169" t="s">
        <v>177</v>
      </c>
      <c r="U240" s="169" t="s">
        <v>712</v>
      </c>
      <c r="V240" s="169" t="s">
        <v>640</v>
      </c>
      <c r="W240" s="175">
        <v>1</v>
      </c>
      <c r="X240" s="169" t="s">
        <v>428</v>
      </c>
    </row>
    <row r="241" spans="2:24" hidden="1">
      <c r="B241" s="423"/>
      <c r="C241" s="423"/>
      <c r="D241" s="206">
        <v>5</v>
      </c>
      <c r="E241" s="169" t="s">
        <v>548</v>
      </c>
      <c r="F241" s="260">
        <v>272.64</v>
      </c>
      <c r="G241" s="169">
        <v>86.5</v>
      </c>
      <c r="H241" s="169">
        <v>86.5</v>
      </c>
      <c r="I241" s="177">
        <f t="shared" si="43"/>
        <v>1</v>
      </c>
      <c r="J241" s="169">
        <v>7.77</v>
      </c>
      <c r="K241" s="177">
        <f t="shared" si="44"/>
        <v>8.9826589595375719E-2</v>
      </c>
      <c r="L241" s="260">
        <v>156.69</v>
      </c>
      <c r="M241" s="177">
        <f t="shared" si="45"/>
        <v>1.0898265895953756</v>
      </c>
      <c r="N241" s="260">
        <v>1217.48</v>
      </c>
      <c r="O241" s="169">
        <v>1.74</v>
      </c>
      <c r="P241" s="176">
        <f t="shared" si="46"/>
        <v>2.0115606936416185E-2</v>
      </c>
      <c r="Q241" s="175">
        <f t="shared" si="47"/>
        <v>6.0299999999999958</v>
      </c>
      <c r="R241" s="176">
        <f t="shared" si="48"/>
        <v>6.9710982658959489E-2</v>
      </c>
      <c r="S241" s="259">
        <f t="shared" si="42"/>
        <v>944.84069999999929</v>
      </c>
      <c r="T241" s="169" t="s">
        <v>177</v>
      </c>
      <c r="U241" s="169" t="s">
        <v>712</v>
      </c>
      <c r="V241" s="169" t="s">
        <v>507</v>
      </c>
      <c r="W241" s="175">
        <v>1</v>
      </c>
      <c r="X241" s="169" t="s">
        <v>467</v>
      </c>
    </row>
    <row r="242" spans="2:24" hidden="1">
      <c r="B242" s="423"/>
      <c r="C242" s="423"/>
      <c r="D242" s="206">
        <v>6</v>
      </c>
      <c r="E242" s="169" t="s">
        <v>530</v>
      </c>
      <c r="F242" s="260">
        <v>252.1</v>
      </c>
      <c r="G242" s="169">
        <v>87.87</v>
      </c>
      <c r="H242" s="169">
        <v>87.87</v>
      </c>
      <c r="I242" s="177">
        <f t="shared" si="43"/>
        <v>1</v>
      </c>
      <c r="J242" s="169">
        <v>8.1</v>
      </c>
      <c r="K242" s="177">
        <f t="shared" si="44"/>
        <v>9.2181631956299068E-2</v>
      </c>
      <c r="L242" s="260">
        <v>135.54</v>
      </c>
      <c r="M242" s="177">
        <f t="shared" si="45"/>
        <v>1.0921816319562989</v>
      </c>
      <c r="N242" s="260">
        <v>1097.8699999999999</v>
      </c>
      <c r="O242" s="169">
        <v>1.86</v>
      </c>
      <c r="P242" s="176">
        <f t="shared" si="46"/>
        <v>2.1167634004779789E-2</v>
      </c>
      <c r="Q242" s="175">
        <f t="shared" si="47"/>
        <v>6.239999999999994</v>
      </c>
      <c r="R242" s="176">
        <f t="shared" si="48"/>
        <v>7.101399795151922E-2</v>
      </c>
      <c r="S242" s="259">
        <f t="shared" si="42"/>
        <v>845.76959999999917</v>
      </c>
      <c r="T242" s="169" t="s">
        <v>177</v>
      </c>
      <c r="U242" s="169" t="s">
        <v>712</v>
      </c>
      <c r="V242" s="169" t="s">
        <v>507</v>
      </c>
      <c r="W242" s="175">
        <v>1</v>
      </c>
      <c r="X242" s="169" t="s">
        <v>467</v>
      </c>
    </row>
    <row r="243" spans="2:24" hidden="1">
      <c r="B243" s="423"/>
      <c r="C243" s="423"/>
      <c r="D243" s="206">
        <v>7</v>
      </c>
      <c r="E243" s="169" t="s">
        <v>484</v>
      </c>
      <c r="F243" s="260">
        <v>246.1</v>
      </c>
      <c r="G243" s="169">
        <v>103.42</v>
      </c>
      <c r="H243" s="169">
        <v>103.42</v>
      </c>
      <c r="I243" s="177">
        <f t="shared" si="43"/>
        <v>1</v>
      </c>
      <c r="J243" s="169">
        <v>3.15</v>
      </c>
      <c r="K243" s="177">
        <f t="shared" si="44"/>
        <v>3.0458325275575321E-2</v>
      </c>
      <c r="L243" s="260">
        <v>410.16</v>
      </c>
      <c r="M243" s="177">
        <f t="shared" si="45"/>
        <v>1.0304583252755755</v>
      </c>
      <c r="N243" s="260">
        <v>1292</v>
      </c>
      <c r="O243" s="169">
        <v>0.6</v>
      </c>
      <c r="P243" s="176">
        <f t="shared" si="46"/>
        <v>5.8015857667762516E-3</v>
      </c>
      <c r="Q243" s="175">
        <f t="shared" si="47"/>
        <v>2.5500000000000056</v>
      </c>
      <c r="R243" s="176">
        <f t="shared" si="48"/>
        <v>2.4656739508799125E-2</v>
      </c>
      <c r="S243" s="259">
        <f t="shared" si="42"/>
        <v>1045.9080000000024</v>
      </c>
      <c r="T243" s="169" t="s">
        <v>177</v>
      </c>
      <c r="U243" s="169" t="s">
        <v>712</v>
      </c>
      <c r="V243" s="169" t="s">
        <v>487</v>
      </c>
      <c r="W243" s="175">
        <v>1</v>
      </c>
      <c r="X243" s="169" t="s">
        <v>467</v>
      </c>
    </row>
    <row r="244" spans="2:24" hidden="1">
      <c r="B244" s="423"/>
      <c r="C244" s="423"/>
      <c r="D244" s="206">
        <v>8</v>
      </c>
      <c r="E244" s="169" t="s">
        <v>462</v>
      </c>
      <c r="F244" s="260">
        <v>245.47</v>
      </c>
      <c r="G244" s="169">
        <v>15.25</v>
      </c>
      <c r="H244" s="169">
        <v>15.25</v>
      </c>
      <c r="I244" s="177">
        <f t="shared" si="43"/>
        <v>1</v>
      </c>
      <c r="J244" s="169">
        <v>1.34</v>
      </c>
      <c r="K244" s="177">
        <f t="shared" si="44"/>
        <v>8.7868852459016406E-2</v>
      </c>
      <c r="L244" s="260">
        <v>846.44</v>
      </c>
      <c r="M244" s="177">
        <f t="shared" si="45"/>
        <v>1.0878688524590163</v>
      </c>
      <c r="N244" s="260">
        <v>1134.23</v>
      </c>
      <c r="O244" s="169">
        <v>0.28999999999999998</v>
      </c>
      <c r="P244" s="176">
        <f t="shared" si="46"/>
        <v>1.9016393442622948E-2</v>
      </c>
      <c r="Q244" s="175">
        <f t="shared" si="47"/>
        <v>1.0499999999999998</v>
      </c>
      <c r="R244" s="176">
        <f t="shared" si="48"/>
        <v>6.8852459016393433E-2</v>
      </c>
      <c r="S244" s="259">
        <f t="shared" si="42"/>
        <v>888.76199999999994</v>
      </c>
      <c r="T244" s="169" t="s">
        <v>177</v>
      </c>
      <c r="U244" s="169" t="s">
        <v>712</v>
      </c>
      <c r="V244" s="169" t="s">
        <v>640</v>
      </c>
      <c r="W244" s="175">
        <v>1</v>
      </c>
      <c r="X244" s="169" t="s">
        <v>423</v>
      </c>
    </row>
    <row r="245" spans="2:24" hidden="1">
      <c r="B245" s="423"/>
      <c r="C245" s="423"/>
      <c r="D245" s="206">
        <v>9</v>
      </c>
      <c r="E245" s="169" t="s">
        <v>506</v>
      </c>
      <c r="F245" s="260">
        <v>245.3</v>
      </c>
      <c r="G245" s="169">
        <v>15.3</v>
      </c>
      <c r="H245" s="169">
        <v>15.3</v>
      </c>
      <c r="I245" s="177">
        <f t="shared" si="43"/>
        <v>1</v>
      </c>
      <c r="J245" s="169">
        <v>1.53</v>
      </c>
      <c r="K245" s="177">
        <f t="shared" si="44"/>
        <v>9.9999999999999992E-2</v>
      </c>
      <c r="L245" s="260">
        <v>408.83</v>
      </c>
      <c r="M245" s="177">
        <f t="shared" si="45"/>
        <v>1.1000000000000001</v>
      </c>
      <c r="N245" s="260">
        <v>625.51</v>
      </c>
      <c r="O245" s="169">
        <v>0.6</v>
      </c>
      <c r="P245" s="176">
        <f t="shared" si="46"/>
        <v>3.9215686274509803E-2</v>
      </c>
      <c r="Q245" s="175">
        <f t="shared" si="47"/>
        <v>0.93000000000000116</v>
      </c>
      <c r="R245" s="176">
        <f t="shared" si="48"/>
        <v>6.0784313725490272E-2</v>
      </c>
      <c r="S245" s="259">
        <f t="shared" si="42"/>
        <v>380.21190000000047</v>
      </c>
      <c r="T245" s="169" t="s">
        <v>177</v>
      </c>
      <c r="U245" s="169" t="s">
        <v>712</v>
      </c>
      <c r="V245" s="169" t="s">
        <v>640</v>
      </c>
      <c r="W245" s="175">
        <v>1</v>
      </c>
      <c r="X245" s="169" t="s">
        <v>425</v>
      </c>
    </row>
    <row r="246" spans="2:24" hidden="1">
      <c r="B246" s="423"/>
      <c r="C246" s="423"/>
      <c r="D246" s="206">
        <v>10</v>
      </c>
      <c r="E246" s="169" t="s">
        <v>494</v>
      </c>
      <c r="F246" s="260">
        <v>245.11</v>
      </c>
      <c r="G246" s="169">
        <v>89.69</v>
      </c>
      <c r="H246" s="169">
        <v>89.69</v>
      </c>
      <c r="I246" s="177">
        <f t="shared" si="43"/>
        <v>1</v>
      </c>
      <c r="J246" s="169">
        <v>3.96</v>
      </c>
      <c r="K246" s="177">
        <f t="shared" si="44"/>
        <v>4.4152079384546773E-2</v>
      </c>
      <c r="L246" s="260">
        <v>318.32</v>
      </c>
      <c r="M246" s="177">
        <f t="shared" si="45"/>
        <v>1.0441520793845467</v>
      </c>
      <c r="N246" s="260">
        <v>1260.55</v>
      </c>
      <c r="O246" s="169">
        <v>0.77</v>
      </c>
      <c r="P246" s="176">
        <f t="shared" si="46"/>
        <v>8.5851265469952063E-3</v>
      </c>
      <c r="Q246" s="175">
        <f t="shared" si="47"/>
        <v>3.1899999999999937</v>
      </c>
      <c r="R246" s="176">
        <f t="shared" si="48"/>
        <v>3.5566952837551499E-2</v>
      </c>
      <c r="S246" s="259">
        <f t="shared" si="42"/>
        <v>1015.440799999998</v>
      </c>
      <c r="T246" s="169" t="s">
        <v>177</v>
      </c>
      <c r="U246" s="169" t="s">
        <v>712</v>
      </c>
      <c r="V246" s="169" t="s">
        <v>487</v>
      </c>
      <c r="W246" s="175">
        <v>1</v>
      </c>
      <c r="X246" s="169" t="s">
        <v>422</v>
      </c>
    </row>
    <row r="247" spans="2:24" hidden="1">
      <c r="B247" s="634">
        <v>45894</v>
      </c>
      <c r="C247" s="423" t="s">
        <v>321</v>
      </c>
      <c r="D247" s="206">
        <v>1</v>
      </c>
      <c r="E247" s="169" t="s">
        <v>557</v>
      </c>
      <c r="F247" s="260">
        <v>1086.6199999999999</v>
      </c>
      <c r="G247" s="169">
        <v>203.85</v>
      </c>
      <c r="H247" s="169">
        <v>203.85</v>
      </c>
      <c r="I247" s="177">
        <f t="shared" si="43"/>
        <v>1</v>
      </c>
      <c r="J247" s="169">
        <v>11.16</v>
      </c>
      <c r="K247" s="177">
        <f t="shared" si="44"/>
        <v>5.4746136865342167E-2</v>
      </c>
      <c r="L247" s="260">
        <v>194.04</v>
      </c>
      <c r="M247" s="177">
        <f t="shared" si="45"/>
        <v>1.0547461368653421</v>
      </c>
      <c r="N247" s="260">
        <v>2165.4899999999998</v>
      </c>
      <c r="O247" s="169">
        <v>5.6</v>
      </c>
      <c r="P247" s="176">
        <f t="shared" si="46"/>
        <v>2.7471179789060583E-2</v>
      </c>
      <c r="Q247" s="175">
        <f t="shared" si="47"/>
        <v>5.5599999999999969</v>
      </c>
      <c r="R247" s="176">
        <f t="shared" si="48"/>
        <v>2.7274957076281567E-2</v>
      </c>
      <c r="S247" s="259">
        <f t="shared" si="42"/>
        <v>1078.8623999999993</v>
      </c>
      <c r="T247" s="169" t="s">
        <v>177</v>
      </c>
      <c r="U247" s="169" t="s">
        <v>712</v>
      </c>
      <c r="V247" s="169" t="s">
        <v>640</v>
      </c>
      <c r="W247" s="175">
        <v>1</v>
      </c>
      <c r="X247" s="169" t="s">
        <v>433</v>
      </c>
    </row>
    <row r="248" spans="2:24" hidden="1">
      <c r="B248" s="423"/>
      <c r="C248" s="423"/>
      <c r="D248" s="206">
        <v>2</v>
      </c>
      <c r="E248" s="169" t="s">
        <v>634</v>
      </c>
      <c r="F248" s="260">
        <v>795.53</v>
      </c>
      <c r="G248" s="169">
        <v>13519</v>
      </c>
      <c r="H248" s="169">
        <v>13519</v>
      </c>
      <c r="I248" s="177">
        <f t="shared" si="43"/>
        <v>1</v>
      </c>
      <c r="J248" s="169">
        <v>137.16</v>
      </c>
      <c r="K248" s="177">
        <f t="shared" si="44"/>
        <v>1.014572083734004E-2</v>
      </c>
      <c r="L248" s="260">
        <v>5.8</v>
      </c>
      <c r="M248" s="177">
        <f t="shared" si="45"/>
        <v>1.0101457208373401</v>
      </c>
      <c r="N248" s="260">
        <v>795.53</v>
      </c>
      <c r="O248" s="169">
        <v>137.16</v>
      </c>
      <c r="P248" s="176">
        <f t="shared" si="46"/>
        <v>1.014572083734004E-2</v>
      </c>
      <c r="Q248" s="175">
        <f t="shared" si="47"/>
        <v>0</v>
      </c>
      <c r="R248" s="176">
        <f t="shared" si="48"/>
        <v>0</v>
      </c>
      <c r="S248" s="259">
        <f t="shared" si="42"/>
        <v>0</v>
      </c>
      <c r="T248" s="169" t="s">
        <v>177</v>
      </c>
      <c r="U248" s="169" t="s">
        <v>534</v>
      </c>
      <c r="V248" s="169" t="s">
        <v>638</v>
      </c>
      <c r="W248" s="175">
        <v>1</v>
      </c>
      <c r="X248" s="169" t="s">
        <v>467</v>
      </c>
    </row>
    <row r="249" spans="2:24" hidden="1">
      <c r="B249" s="423"/>
      <c r="C249" s="423"/>
      <c r="D249" s="206">
        <v>3</v>
      </c>
      <c r="E249" s="169" t="s">
        <v>540</v>
      </c>
      <c r="F249" s="260">
        <v>603.16999999999996</v>
      </c>
      <c r="G249" s="169">
        <v>76.819999999999993</v>
      </c>
      <c r="H249" s="169">
        <v>76.819999999999993</v>
      </c>
      <c r="I249" s="177">
        <f t="shared" si="43"/>
        <v>1</v>
      </c>
      <c r="J249" s="169">
        <v>7.68</v>
      </c>
      <c r="K249" s="177">
        <f t="shared" si="44"/>
        <v>9.9973965113251767E-2</v>
      </c>
      <c r="L249" s="260">
        <v>159.57</v>
      </c>
      <c r="M249" s="177">
        <f t="shared" si="45"/>
        <v>1.0999739651132519</v>
      </c>
      <c r="N249" s="260">
        <v>1225.5</v>
      </c>
      <c r="O249" s="169">
        <v>3.78</v>
      </c>
      <c r="P249" s="176">
        <f t="shared" si="46"/>
        <v>4.9205935954178603E-2</v>
      </c>
      <c r="Q249" s="175">
        <f t="shared" si="47"/>
        <v>3.900000000000007</v>
      </c>
      <c r="R249" s="176">
        <f t="shared" si="48"/>
        <v>5.0768029159073254E-2</v>
      </c>
      <c r="S249" s="259">
        <f t="shared" si="42"/>
        <v>622.32300000000112</v>
      </c>
      <c r="T249" s="169" t="s">
        <v>177</v>
      </c>
      <c r="U249" s="169" t="s">
        <v>712</v>
      </c>
      <c r="V249" s="169" t="s">
        <v>640</v>
      </c>
      <c r="W249" s="175">
        <v>1</v>
      </c>
      <c r="X249" s="169" t="s">
        <v>467</v>
      </c>
    </row>
    <row r="250" spans="2:24" hidden="1">
      <c r="B250" s="423"/>
      <c r="C250" s="423"/>
      <c r="D250" s="206">
        <v>4</v>
      </c>
      <c r="E250" s="169" t="s">
        <v>546</v>
      </c>
      <c r="F250" s="260">
        <v>465.18</v>
      </c>
      <c r="G250" s="169">
        <v>26.8</v>
      </c>
      <c r="H250" s="169">
        <v>27.02</v>
      </c>
      <c r="I250" s="177">
        <f t="shared" si="43"/>
        <v>1.0082089552238807</v>
      </c>
      <c r="J250" s="169">
        <v>1.23</v>
      </c>
      <c r="K250" s="177">
        <f t="shared" si="44"/>
        <v>4.5895522388059697E-2</v>
      </c>
      <c r="L250" s="260">
        <v>930.36</v>
      </c>
      <c r="M250" s="177">
        <f t="shared" si="45"/>
        <v>1.0541044776119404</v>
      </c>
      <c r="N250" s="260">
        <v>1349.02</v>
      </c>
      <c r="O250" s="169">
        <v>0.5</v>
      </c>
      <c r="P250" s="176">
        <f t="shared" si="46"/>
        <v>1.8656716417910446E-2</v>
      </c>
      <c r="Q250" s="175">
        <f t="shared" si="47"/>
        <v>0.94999999999999929</v>
      </c>
      <c r="R250" s="176">
        <f t="shared" si="48"/>
        <v>3.5447761194029821E-2</v>
      </c>
      <c r="S250" s="259">
        <f t="shared" si="42"/>
        <v>883.8419999999993</v>
      </c>
      <c r="T250" s="169" t="s">
        <v>177</v>
      </c>
      <c r="U250" s="169" t="s">
        <v>712</v>
      </c>
      <c r="V250" s="169" t="s">
        <v>640</v>
      </c>
      <c r="W250" s="175">
        <v>1</v>
      </c>
      <c r="X250" s="169" t="s">
        <v>422</v>
      </c>
    </row>
    <row r="251" spans="2:24" hidden="1">
      <c r="B251" s="423"/>
      <c r="C251" s="423"/>
      <c r="D251" s="206">
        <v>5</v>
      </c>
      <c r="E251" s="169" t="s">
        <v>635</v>
      </c>
      <c r="F251" s="260">
        <v>375.98</v>
      </c>
      <c r="G251" s="169">
        <v>7063</v>
      </c>
      <c r="H251" s="169">
        <v>7063</v>
      </c>
      <c r="I251" s="177">
        <f t="shared" si="43"/>
        <v>1</v>
      </c>
      <c r="J251" s="169">
        <v>57.14</v>
      </c>
      <c r="K251" s="177">
        <f t="shared" si="44"/>
        <v>8.090046722355939E-3</v>
      </c>
      <c r="L251" s="260">
        <v>6.58</v>
      </c>
      <c r="M251" s="177">
        <f t="shared" si="45"/>
        <v>1.0080900467223559</v>
      </c>
      <c r="N251" s="260">
        <v>375.98</v>
      </c>
      <c r="O251" s="169">
        <v>57.14</v>
      </c>
      <c r="P251" s="176">
        <f t="shared" si="46"/>
        <v>8.090046722355939E-3</v>
      </c>
      <c r="Q251" s="175">
        <f t="shared" si="47"/>
        <v>3.2684965844964609E-13</v>
      </c>
      <c r="R251" s="176">
        <f t="shared" si="48"/>
        <v>4.62763214568379E-17</v>
      </c>
      <c r="S251" s="259">
        <f t="shared" si="42"/>
        <v>2.1506707525986713E-12</v>
      </c>
      <c r="T251" s="169" t="s">
        <v>465</v>
      </c>
      <c r="U251" s="169" t="s">
        <v>219</v>
      </c>
      <c r="V251" s="169" t="s">
        <v>639</v>
      </c>
      <c r="W251" s="175">
        <v>1</v>
      </c>
      <c r="X251" s="169" t="s">
        <v>467</v>
      </c>
    </row>
    <row r="252" spans="2:24" hidden="1">
      <c r="B252" s="423"/>
      <c r="C252" s="423"/>
      <c r="D252" s="206">
        <v>6</v>
      </c>
      <c r="E252" s="169" t="s">
        <v>645</v>
      </c>
      <c r="F252" s="260">
        <v>342.42</v>
      </c>
      <c r="G252" s="169">
        <v>74.8</v>
      </c>
      <c r="H252" s="169">
        <v>74.8</v>
      </c>
      <c r="I252" s="177">
        <f t="shared" si="43"/>
        <v>1</v>
      </c>
      <c r="J252" s="169">
        <v>7.48</v>
      </c>
      <c r="K252" s="177">
        <f t="shared" si="44"/>
        <v>0.1</v>
      </c>
      <c r="L252" s="260">
        <v>114.14</v>
      </c>
      <c r="M252" s="177">
        <f t="shared" si="45"/>
        <v>1.1000000000000001</v>
      </c>
      <c r="N252" s="260">
        <v>853.77</v>
      </c>
      <c r="O252" s="169">
        <v>3</v>
      </c>
      <c r="P252" s="176">
        <f t="shared" si="46"/>
        <v>4.0106951871657755E-2</v>
      </c>
      <c r="Q252" s="175">
        <f t="shared" si="47"/>
        <v>4.480000000000004</v>
      </c>
      <c r="R252" s="176">
        <f t="shared" si="48"/>
        <v>5.9893048128342299E-2</v>
      </c>
      <c r="S252" s="259">
        <f t="shared" si="42"/>
        <v>511.34720000000044</v>
      </c>
      <c r="T252" s="169" t="s">
        <v>177</v>
      </c>
      <c r="U252" s="169" t="s">
        <v>712</v>
      </c>
      <c r="V252" s="169" t="s">
        <v>640</v>
      </c>
      <c r="W252" s="175">
        <v>1</v>
      </c>
      <c r="X252" s="169" t="s">
        <v>428</v>
      </c>
    </row>
    <row r="253" spans="2:24" hidden="1">
      <c r="B253" s="423"/>
      <c r="C253" s="423"/>
      <c r="D253" s="206">
        <v>7</v>
      </c>
      <c r="E253" s="169" t="s">
        <v>469</v>
      </c>
      <c r="F253" s="260">
        <v>303.42</v>
      </c>
      <c r="G253" s="169">
        <v>51.15</v>
      </c>
      <c r="H253" s="169">
        <v>51.15</v>
      </c>
      <c r="I253" s="177">
        <f t="shared" si="43"/>
        <v>1</v>
      </c>
      <c r="J253" s="169">
        <v>5.1100000000000003</v>
      </c>
      <c r="K253" s="177">
        <f t="shared" si="44"/>
        <v>9.9902248289345075E-2</v>
      </c>
      <c r="L253" s="260">
        <v>118.99</v>
      </c>
      <c r="M253" s="177">
        <f t="shared" si="45"/>
        <v>1.099902248289345</v>
      </c>
      <c r="N253" s="260">
        <v>608.04</v>
      </c>
      <c r="O253" s="169">
        <v>2.5499999999999998</v>
      </c>
      <c r="P253" s="176">
        <f t="shared" si="46"/>
        <v>4.9853372434017593E-2</v>
      </c>
      <c r="Q253" s="175">
        <f t="shared" si="47"/>
        <v>2.5599999999999996</v>
      </c>
      <c r="R253" s="176">
        <f t="shared" si="48"/>
        <v>5.0048875855327461E-2</v>
      </c>
      <c r="S253" s="259">
        <f t="shared" si="42"/>
        <v>304.61439999999993</v>
      </c>
      <c r="T253" s="169" t="s">
        <v>177</v>
      </c>
      <c r="U253" s="169" t="s">
        <v>712</v>
      </c>
      <c r="V253" s="169" t="s">
        <v>507</v>
      </c>
      <c r="W253" s="175">
        <v>1</v>
      </c>
      <c r="X253" s="169" t="s">
        <v>458</v>
      </c>
    </row>
    <row r="254" spans="2:24" hidden="1">
      <c r="B254" s="423"/>
      <c r="C254" s="423"/>
      <c r="D254" s="206">
        <v>8</v>
      </c>
      <c r="E254" s="169" t="s">
        <v>462</v>
      </c>
      <c r="F254" s="260">
        <v>194.68</v>
      </c>
      <c r="G254" s="169">
        <v>16.27</v>
      </c>
      <c r="H254" s="169">
        <v>16.27</v>
      </c>
      <c r="I254" s="177">
        <f t="shared" si="43"/>
        <v>1</v>
      </c>
      <c r="J254" s="169">
        <v>1.1399999999999999</v>
      </c>
      <c r="K254" s="177">
        <f t="shared" si="44"/>
        <v>7.0067609096496619E-2</v>
      </c>
      <c r="L254" s="260">
        <v>846.44</v>
      </c>
      <c r="M254" s="177">
        <f t="shared" si="45"/>
        <v>1.0700676090964967</v>
      </c>
      <c r="N254" s="260">
        <v>964.94</v>
      </c>
      <c r="O254" s="169">
        <v>0.23</v>
      </c>
      <c r="P254" s="176">
        <f t="shared" si="46"/>
        <v>1.4136447449293179E-2</v>
      </c>
      <c r="Q254" s="175">
        <f t="shared" si="47"/>
        <v>0.91000000000000059</v>
      </c>
      <c r="R254" s="176">
        <f t="shared" si="48"/>
        <v>5.5931161647203478E-2</v>
      </c>
      <c r="S254" s="259">
        <f t="shared" si="42"/>
        <v>770.26040000000057</v>
      </c>
      <c r="T254" s="169" t="s">
        <v>177</v>
      </c>
      <c r="U254" s="169" t="s">
        <v>712</v>
      </c>
      <c r="V254" s="169" t="s">
        <v>640</v>
      </c>
      <c r="W254" s="175">
        <v>1</v>
      </c>
      <c r="X254" s="169" t="s">
        <v>423</v>
      </c>
    </row>
    <row r="255" spans="2:24" hidden="1">
      <c r="B255" s="423"/>
      <c r="C255" s="423"/>
      <c r="D255" s="206">
        <v>9</v>
      </c>
      <c r="E255" s="169" t="s">
        <v>494</v>
      </c>
      <c r="F255" s="260">
        <v>194.18</v>
      </c>
      <c r="G255" s="169">
        <v>90.13</v>
      </c>
      <c r="H255" s="169">
        <v>90.13</v>
      </c>
      <c r="I255" s="177">
        <f t="shared" si="43"/>
        <v>1</v>
      </c>
      <c r="J255" s="169">
        <v>3.36</v>
      </c>
      <c r="K255" s="177">
        <f t="shared" si="44"/>
        <v>3.7279485188061692E-2</v>
      </c>
      <c r="L255" s="260">
        <v>318.32</v>
      </c>
      <c r="M255" s="177">
        <f t="shared" si="45"/>
        <v>1.0372794851880618</v>
      </c>
      <c r="N255" s="260">
        <v>1069.56</v>
      </c>
      <c r="O255" s="169">
        <v>0.61</v>
      </c>
      <c r="P255" s="176">
        <f t="shared" si="46"/>
        <v>6.7680017752135809E-3</v>
      </c>
      <c r="Q255" s="175">
        <f t="shared" si="47"/>
        <v>2.7499999999999996</v>
      </c>
      <c r="R255" s="176">
        <f t="shared" si="48"/>
        <v>3.0511483412848105E-2</v>
      </c>
      <c r="S255" s="259">
        <f t="shared" si="42"/>
        <v>875.37999999999988</v>
      </c>
      <c r="T255" s="169" t="s">
        <v>177</v>
      </c>
      <c r="U255" s="169" t="s">
        <v>712</v>
      </c>
      <c r="V255" s="169" t="s">
        <v>487</v>
      </c>
      <c r="W255" s="175">
        <v>1</v>
      </c>
      <c r="X255" s="169" t="s">
        <v>422</v>
      </c>
    </row>
    <row r="256" spans="2:24" hidden="1">
      <c r="B256" s="423"/>
      <c r="C256" s="423"/>
      <c r="D256" s="206">
        <v>10</v>
      </c>
      <c r="E256" s="169" t="s">
        <v>620</v>
      </c>
      <c r="F256" s="260">
        <v>194.08</v>
      </c>
      <c r="G256" s="169">
        <v>35.51</v>
      </c>
      <c r="H256" s="169">
        <v>35.51</v>
      </c>
      <c r="I256" s="177">
        <f t="shared" si="43"/>
        <v>1</v>
      </c>
      <c r="J256" s="169">
        <v>3.55</v>
      </c>
      <c r="K256" s="177">
        <f t="shared" si="44"/>
        <v>9.997183891861447E-2</v>
      </c>
      <c r="L256" s="260">
        <v>194.08</v>
      </c>
      <c r="M256" s="177">
        <f t="shared" si="45"/>
        <v>1.0999718389186144</v>
      </c>
      <c r="N256" s="260">
        <v>688.98</v>
      </c>
      <c r="O256" s="169">
        <v>1</v>
      </c>
      <c r="P256" s="176">
        <f t="shared" si="46"/>
        <v>2.8161081385525207E-2</v>
      </c>
      <c r="Q256" s="175">
        <f t="shared" si="47"/>
        <v>2.5499999999999972</v>
      </c>
      <c r="R256" s="176">
        <f t="shared" si="48"/>
        <v>7.1810757533089201E-2</v>
      </c>
      <c r="S256" s="259">
        <f t="shared" si="42"/>
        <v>494.90399999999948</v>
      </c>
      <c r="T256" s="169" t="s">
        <v>177</v>
      </c>
      <c r="U256" s="169" t="s">
        <v>712</v>
      </c>
      <c r="V256" s="169" t="s">
        <v>507</v>
      </c>
      <c r="W256" s="175">
        <v>1</v>
      </c>
      <c r="X256" s="169" t="s">
        <v>459</v>
      </c>
    </row>
    <row r="257" spans="2:24" hidden="1">
      <c r="B257" s="634">
        <v>45895</v>
      </c>
      <c r="C257" s="423" t="s">
        <v>384</v>
      </c>
      <c r="D257" s="206">
        <v>1</v>
      </c>
      <c r="E257" s="169" t="s">
        <v>634</v>
      </c>
      <c r="F257" s="260">
        <v>1447.16</v>
      </c>
      <c r="G257" s="169">
        <v>13613</v>
      </c>
      <c r="H257" s="169">
        <v>13613</v>
      </c>
      <c r="I257" s="177">
        <f t="shared" si="43"/>
        <v>1</v>
      </c>
      <c r="J257" s="169">
        <v>249.51</v>
      </c>
      <c r="K257" s="177">
        <f t="shared" si="44"/>
        <v>1.8328803349739218E-2</v>
      </c>
      <c r="L257" s="260">
        <v>5.8</v>
      </c>
      <c r="M257" s="177">
        <f t="shared" si="45"/>
        <v>1.0183288033497393</v>
      </c>
      <c r="N257" s="260">
        <v>1447.16</v>
      </c>
      <c r="O257" s="169">
        <v>249.51</v>
      </c>
      <c r="P257" s="176">
        <f t="shared" si="46"/>
        <v>1.8328803349739218E-2</v>
      </c>
      <c r="Q257" s="175">
        <f t="shared" si="47"/>
        <v>2.2737367544323206E-13</v>
      </c>
      <c r="R257" s="176">
        <f t="shared" si="48"/>
        <v>1.6702686802558736E-17</v>
      </c>
      <c r="S257" s="259">
        <f t="shared" si="42"/>
        <v>1.3187673175707459E-12</v>
      </c>
      <c r="T257" s="169" t="s">
        <v>177</v>
      </c>
      <c r="U257" s="169" t="s">
        <v>534</v>
      </c>
      <c r="V257" s="169" t="s">
        <v>638</v>
      </c>
      <c r="W257" s="175">
        <v>1</v>
      </c>
      <c r="X257" s="169" t="s">
        <v>467</v>
      </c>
    </row>
    <row r="258" spans="2:24" hidden="1">
      <c r="B258" s="423"/>
      <c r="C258" s="423"/>
      <c r="D258" s="206">
        <v>2</v>
      </c>
      <c r="E258" s="169" t="s">
        <v>612</v>
      </c>
      <c r="F258" s="260">
        <v>656.89</v>
      </c>
      <c r="G258" s="169">
        <v>281.55</v>
      </c>
      <c r="H258" s="169">
        <v>281.55</v>
      </c>
      <c r="I258" s="177">
        <f t="shared" si="43"/>
        <v>1</v>
      </c>
      <c r="J258" s="169">
        <v>27.95</v>
      </c>
      <c r="K258" s="177">
        <f t="shared" si="44"/>
        <v>9.9271887764162667E-2</v>
      </c>
      <c r="L258" s="260">
        <v>95.34</v>
      </c>
      <c r="M258" s="177">
        <f t="shared" si="45"/>
        <v>1.0992718877641627</v>
      </c>
      <c r="N258" s="260">
        <v>2664.75</v>
      </c>
      <c r="O258" s="169">
        <v>6.89</v>
      </c>
      <c r="P258" s="176">
        <f t="shared" si="46"/>
        <v>2.4471674658142425E-2</v>
      </c>
      <c r="Q258" s="175">
        <f t="shared" si="47"/>
        <v>21.059999999999988</v>
      </c>
      <c r="R258" s="176">
        <f t="shared" si="48"/>
        <v>7.4800213106020197E-2</v>
      </c>
      <c r="S258" s="259">
        <f t="shared" si="42"/>
        <v>2007.8603999999989</v>
      </c>
      <c r="T258" s="169" t="s">
        <v>177</v>
      </c>
      <c r="U258" s="169" t="s">
        <v>712</v>
      </c>
      <c r="V258" s="169" t="s">
        <v>640</v>
      </c>
      <c r="W258" s="175">
        <v>1</v>
      </c>
      <c r="X258" s="169" t="s">
        <v>467</v>
      </c>
    </row>
    <row r="259" spans="2:24" hidden="1">
      <c r="B259" s="423"/>
      <c r="C259" s="423"/>
      <c r="D259" s="206">
        <v>3</v>
      </c>
      <c r="E259" s="169" t="s">
        <v>635</v>
      </c>
      <c r="F259" s="260">
        <v>392.56</v>
      </c>
      <c r="G259" s="169">
        <v>6694</v>
      </c>
      <c r="H259" s="169">
        <v>6694</v>
      </c>
      <c r="I259" s="177">
        <f t="shared" si="43"/>
        <v>1</v>
      </c>
      <c r="J259" s="169">
        <v>59.66</v>
      </c>
      <c r="K259" s="177">
        <f t="shared" si="44"/>
        <v>8.9124589184344186E-3</v>
      </c>
      <c r="L259" s="260">
        <v>6.58</v>
      </c>
      <c r="M259" s="177">
        <f t="shared" si="45"/>
        <v>1.0089124589184344</v>
      </c>
      <c r="N259" s="260">
        <v>392.56</v>
      </c>
      <c r="O259" s="169">
        <v>59.66</v>
      </c>
      <c r="P259" s="176">
        <f t="shared" si="46"/>
        <v>8.9124589184344186E-3</v>
      </c>
      <c r="Q259" s="175">
        <f t="shared" si="47"/>
        <v>-1.4210854715202004E-13</v>
      </c>
      <c r="R259" s="176">
        <f t="shared" si="48"/>
        <v>-2.1229242179865558E-17</v>
      </c>
      <c r="S259" s="259">
        <f t="shared" si="42"/>
        <v>-9.350742402602918E-13</v>
      </c>
      <c r="T259" s="169" t="s">
        <v>465</v>
      </c>
      <c r="U259" s="169" t="s">
        <v>219</v>
      </c>
      <c r="V259" s="169" t="s">
        <v>639</v>
      </c>
      <c r="W259" s="175">
        <v>1</v>
      </c>
      <c r="X259" s="169" t="s">
        <v>467</v>
      </c>
    </row>
    <row r="260" spans="2:24" hidden="1">
      <c r="B260" s="423"/>
      <c r="C260" s="423"/>
      <c r="D260" s="206">
        <v>4</v>
      </c>
      <c r="E260" s="169" t="s">
        <v>540</v>
      </c>
      <c r="F260" s="260">
        <v>365.42</v>
      </c>
      <c r="G260" s="169">
        <v>72.64</v>
      </c>
      <c r="H260" s="169">
        <v>72.64</v>
      </c>
      <c r="I260" s="177">
        <f t="shared" si="43"/>
        <v>1</v>
      </c>
      <c r="J260" s="169">
        <v>6.69</v>
      </c>
      <c r="K260" s="177">
        <f t="shared" si="44"/>
        <v>9.2098017621145375E-2</v>
      </c>
      <c r="L260" s="260">
        <v>159.57</v>
      </c>
      <c r="M260" s="177">
        <f t="shared" si="45"/>
        <v>1.0920980176211454</v>
      </c>
      <c r="N260" s="260">
        <v>1067.52</v>
      </c>
      <c r="O260" s="169">
        <v>2.29</v>
      </c>
      <c r="P260" s="176">
        <f t="shared" si="46"/>
        <v>3.1525330396475773E-2</v>
      </c>
      <c r="Q260" s="175">
        <f t="shared" si="47"/>
        <v>4.3999999999999977</v>
      </c>
      <c r="R260" s="176">
        <f t="shared" si="48"/>
        <v>6.0572687224669575E-2</v>
      </c>
      <c r="S260" s="259">
        <f t="shared" si="42"/>
        <v>702.10799999999961</v>
      </c>
      <c r="T260" s="169" t="s">
        <v>177</v>
      </c>
      <c r="U260" s="169" t="s">
        <v>712</v>
      </c>
      <c r="V260" s="169" t="s">
        <v>640</v>
      </c>
      <c r="W260" s="175">
        <v>1</v>
      </c>
      <c r="X260" s="169" t="s">
        <v>467</v>
      </c>
    </row>
    <row r="261" spans="2:24" hidden="1">
      <c r="B261" s="423"/>
      <c r="C261" s="423"/>
      <c r="D261" s="206">
        <v>5</v>
      </c>
      <c r="E261" s="169" t="s">
        <v>619</v>
      </c>
      <c r="F261" s="260">
        <v>233.55</v>
      </c>
      <c r="G261" s="169">
        <v>39.18</v>
      </c>
      <c r="H261" s="169">
        <v>39.18</v>
      </c>
      <c r="I261" s="177">
        <f t="shared" si="43"/>
        <v>1</v>
      </c>
      <c r="J261" s="169">
        <v>3.63</v>
      </c>
      <c r="K261" s="177">
        <f t="shared" si="44"/>
        <v>9.2649310872894325E-2</v>
      </c>
      <c r="L261" s="260">
        <v>271.57</v>
      </c>
      <c r="M261" s="177">
        <f t="shared" si="45"/>
        <v>1.0926493108728943</v>
      </c>
      <c r="N261" s="260">
        <v>985.8</v>
      </c>
      <c r="O261" s="169">
        <v>0.86</v>
      </c>
      <c r="P261" s="176">
        <f t="shared" si="46"/>
        <v>2.1949974476773864E-2</v>
      </c>
      <c r="Q261" s="175">
        <f t="shared" si="47"/>
        <v>2.7700000000000027</v>
      </c>
      <c r="R261" s="176">
        <f t="shared" si="48"/>
        <v>7.0699336396120541E-2</v>
      </c>
      <c r="S261" s="259">
        <f t="shared" si="42"/>
        <v>752.24890000000073</v>
      </c>
      <c r="T261" s="169" t="s">
        <v>177</v>
      </c>
      <c r="U261" s="169" t="s">
        <v>712</v>
      </c>
      <c r="V261" s="169" t="s">
        <v>640</v>
      </c>
      <c r="W261" s="175">
        <v>1</v>
      </c>
      <c r="X261" s="169" t="s">
        <v>467</v>
      </c>
    </row>
    <row r="262" spans="2:24" hidden="1">
      <c r="B262" s="423"/>
      <c r="C262" s="423"/>
      <c r="D262" s="206">
        <v>6</v>
      </c>
      <c r="E262" s="169" t="s">
        <v>490</v>
      </c>
      <c r="F262" s="260">
        <v>227.27</v>
      </c>
      <c r="G262" s="169">
        <v>355.16</v>
      </c>
      <c r="H262" s="169">
        <v>355.16</v>
      </c>
      <c r="I262" s="177">
        <f t="shared" si="43"/>
        <v>1</v>
      </c>
      <c r="J262" s="169">
        <v>7.07</v>
      </c>
      <c r="K262" s="177">
        <f t="shared" si="44"/>
        <v>1.9906521004617636E-2</v>
      </c>
      <c r="L262" s="260">
        <v>156.74</v>
      </c>
      <c r="M262" s="177">
        <f t="shared" si="45"/>
        <v>1.0199065210046176</v>
      </c>
      <c r="N262" s="260">
        <v>1108.1500000000001</v>
      </c>
      <c r="O262" s="169">
        <v>1.45</v>
      </c>
      <c r="P262" s="176">
        <f t="shared" si="46"/>
        <v>4.082666967000788E-3</v>
      </c>
      <c r="Q262" s="175">
        <f t="shared" si="47"/>
        <v>5.619999999999993</v>
      </c>
      <c r="R262" s="176">
        <f t="shared" si="48"/>
        <v>1.5823854037616828E-2</v>
      </c>
      <c r="S262" s="259">
        <f t="shared" si="42"/>
        <v>880.87879999999893</v>
      </c>
      <c r="T262" s="169" t="s">
        <v>465</v>
      </c>
      <c r="U262" s="169" t="s">
        <v>219</v>
      </c>
      <c r="V262" s="169" t="s">
        <v>510</v>
      </c>
      <c r="W262" s="175">
        <v>1</v>
      </c>
      <c r="X262" s="169" t="s">
        <v>467</v>
      </c>
    </row>
    <row r="263" spans="2:24" hidden="1">
      <c r="B263" s="423"/>
      <c r="C263" s="423"/>
      <c r="D263" s="206">
        <v>7</v>
      </c>
      <c r="E263" s="169" t="s">
        <v>656</v>
      </c>
      <c r="F263" s="260">
        <v>218.5</v>
      </c>
      <c r="G263" s="169">
        <v>37.340000000000003</v>
      </c>
      <c r="H263" s="169">
        <v>37.340000000000003</v>
      </c>
      <c r="I263" s="177">
        <f t="shared" si="43"/>
        <v>1</v>
      </c>
      <c r="J263" s="169">
        <v>3.69</v>
      </c>
      <c r="K263" s="177">
        <f t="shared" si="44"/>
        <v>9.8821638993036948E-2</v>
      </c>
      <c r="L263" s="260">
        <v>118.43</v>
      </c>
      <c r="M263" s="177">
        <f t="shared" si="45"/>
        <v>1.098821638993037</v>
      </c>
      <c r="N263" s="260">
        <v>437.01</v>
      </c>
      <c r="O263" s="169">
        <v>1.8449999999999989</v>
      </c>
      <c r="P263" s="176">
        <f t="shared" si="46"/>
        <v>4.9410819496518446E-2</v>
      </c>
      <c r="Q263" s="175">
        <f t="shared" si="47"/>
        <v>1.8449999999999989</v>
      </c>
      <c r="R263" s="176">
        <f t="shared" si="48"/>
        <v>4.9410819496518446E-2</v>
      </c>
      <c r="S263" s="259">
        <f t="shared" ref="S263:S316" si="49">Q263*L263</f>
        <v>218.50334999999987</v>
      </c>
      <c r="T263" s="169" t="s">
        <v>177</v>
      </c>
      <c r="U263" s="169" t="s">
        <v>712</v>
      </c>
      <c r="V263" s="169" t="s">
        <v>630</v>
      </c>
      <c r="W263" s="175">
        <v>1</v>
      </c>
      <c r="X263" s="169" t="s">
        <v>430</v>
      </c>
    </row>
    <row r="264" spans="2:24" hidden="1">
      <c r="B264" s="423"/>
      <c r="C264" s="423"/>
      <c r="D264" s="206">
        <v>8</v>
      </c>
      <c r="E264" s="169" t="s">
        <v>524</v>
      </c>
      <c r="F264" s="260">
        <v>207.02</v>
      </c>
      <c r="G264" s="169">
        <v>74.05</v>
      </c>
      <c r="H264" s="169">
        <v>74.05</v>
      </c>
      <c r="I264" s="177">
        <f t="shared" ref="I264:I316" si="50">H264/G264</f>
        <v>1</v>
      </c>
      <c r="J264" s="169">
        <v>3.08</v>
      </c>
      <c r="K264" s="177">
        <f t="shared" ref="K264:K316" si="51">J264/G264</f>
        <v>4.1593517893315328E-2</v>
      </c>
      <c r="L264" s="260">
        <v>333.9</v>
      </c>
      <c r="M264" s="177">
        <f t="shared" ref="M264:M316" si="52">(H264+J264)/G264</f>
        <v>1.0415935178933153</v>
      </c>
      <c r="N264" s="260">
        <v>1028.4100000000001</v>
      </c>
      <c r="O264" s="169">
        <v>0.62</v>
      </c>
      <c r="P264" s="176">
        <f t="shared" si="46"/>
        <v>8.3727211343686703E-3</v>
      </c>
      <c r="Q264" s="175">
        <f t="shared" si="47"/>
        <v>2.4599999999999982</v>
      </c>
      <c r="R264" s="176">
        <f t="shared" si="48"/>
        <v>3.3220796758946632E-2</v>
      </c>
      <c r="S264" s="259">
        <f t="shared" si="49"/>
        <v>821.39399999999932</v>
      </c>
      <c r="T264" s="169" t="s">
        <v>177</v>
      </c>
      <c r="U264" s="169" t="s">
        <v>712</v>
      </c>
      <c r="V264" s="169" t="s">
        <v>487</v>
      </c>
      <c r="W264" s="175">
        <v>1</v>
      </c>
      <c r="X264" s="169" t="s">
        <v>413</v>
      </c>
    </row>
    <row r="265" spans="2:24" hidden="1">
      <c r="B265" s="423"/>
      <c r="C265" s="423"/>
      <c r="D265" s="206">
        <v>9</v>
      </c>
      <c r="E265" s="169" t="s">
        <v>494</v>
      </c>
      <c r="F265" s="260">
        <v>206.91</v>
      </c>
      <c r="G265" s="169">
        <v>92.28</v>
      </c>
      <c r="H265" s="169">
        <v>92.28</v>
      </c>
      <c r="I265" s="177">
        <f t="shared" si="50"/>
        <v>1</v>
      </c>
      <c r="J265" s="169">
        <v>3.7</v>
      </c>
      <c r="K265" s="177">
        <f t="shared" si="51"/>
        <v>4.0095361941915909E-2</v>
      </c>
      <c r="L265" s="260">
        <v>318.32</v>
      </c>
      <c r="M265" s="177">
        <f t="shared" si="52"/>
        <v>1.040095361941916</v>
      </c>
      <c r="N265" s="260">
        <v>1177.78</v>
      </c>
      <c r="O265" s="169">
        <v>0.65</v>
      </c>
      <c r="P265" s="176">
        <f t="shared" si="46"/>
        <v>7.0437798006068491E-3</v>
      </c>
      <c r="Q265" s="175">
        <f t="shared" si="47"/>
        <v>3.0500000000000029</v>
      </c>
      <c r="R265" s="176">
        <f t="shared" si="48"/>
        <v>3.3051582141309092E-2</v>
      </c>
      <c r="S265" s="259">
        <f t="shared" si="49"/>
        <v>970.87600000000089</v>
      </c>
      <c r="T265" s="169" t="s">
        <v>177</v>
      </c>
      <c r="U265" s="169" t="s">
        <v>712</v>
      </c>
      <c r="V265" s="169" t="s">
        <v>487</v>
      </c>
      <c r="W265" s="175">
        <v>1</v>
      </c>
      <c r="X265" s="169" t="s">
        <v>422</v>
      </c>
    </row>
    <row r="266" spans="2:24" hidden="1">
      <c r="B266" s="423"/>
      <c r="C266" s="423"/>
      <c r="D266" s="206">
        <v>10</v>
      </c>
      <c r="E266" s="169" t="s">
        <v>615</v>
      </c>
      <c r="F266" s="260">
        <v>206.4</v>
      </c>
      <c r="G266" s="169">
        <v>12.64</v>
      </c>
      <c r="H266" s="169">
        <v>12.64</v>
      </c>
      <c r="I266" s="177">
        <f t="shared" si="50"/>
        <v>1</v>
      </c>
      <c r="J266" s="169">
        <v>1.25</v>
      </c>
      <c r="K266" s="177">
        <f t="shared" si="51"/>
        <v>9.8892405063291139E-2</v>
      </c>
      <c r="L266" s="260">
        <v>469.08</v>
      </c>
      <c r="M266" s="177">
        <f t="shared" si="52"/>
        <v>1.0988924050632911</v>
      </c>
      <c r="N266" s="260">
        <v>586.35</v>
      </c>
      <c r="O266" s="169">
        <v>0.44</v>
      </c>
      <c r="P266" s="176">
        <f t="shared" si="46"/>
        <v>3.4810126582278479E-2</v>
      </c>
      <c r="Q266" s="175">
        <f t="shared" si="47"/>
        <v>0.81</v>
      </c>
      <c r="R266" s="176">
        <f t="shared" si="48"/>
        <v>6.4082278481012653E-2</v>
      </c>
      <c r="S266" s="259">
        <f t="shared" si="49"/>
        <v>379.95480000000003</v>
      </c>
      <c r="T266" s="169" t="s">
        <v>465</v>
      </c>
      <c r="U266" s="169" t="s">
        <v>219</v>
      </c>
      <c r="V266" s="169" t="s">
        <v>510</v>
      </c>
      <c r="W266" s="175">
        <v>1</v>
      </c>
      <c r="X266" s="169" t="s">
        <v>458</v>
      </c>
    </row>
    <row r="267" spans="2:24" hidden="1">
      <c r="B267" s="634">
        <v>45896</v>
      </c>
      <c r="C267" s="423" t="s">
        <v>385</v>
      </c>
      <c r="D267" s="206">
        <v>1</v>
      </c>
      <c r="E267" s="169" t="s">
        <v>557</v>
      </c>
      <c r="F267" s="260">
        <v>950.8</v>
      </c>
      <c r="G267" s="169">
        <v>197.73</v>
      </c>
      <c r="H267" s="169">
        <v>197.73</v>
      </c>
      <c r="I267" s="177">
        <f t="shared" si="50"/>
        <v>1</v>
      </c>
      <c r="J267" s="169">
        <v>19.7</v>
      </c>
      <c r="K267" s="177">
        <f t="shared" si="51"/>
        <v>9.9630809689981295E-2</v>
      </c>
      <c r="L267" s="260">
        <v>194.04</v>
      </c>
      <c r="M267" s="177">
        <f t="shared" si="52"/>
        <v>1.0996308096899812</v>
      </c>
      <c r="N267" s="260">
        <v>3822.59</v>
      </c>
      <c r="O267" s="169">
        <v>4.9000000000000004</v>
      </c>
      <c r="P267" s="176">
        <f t="shared" si="46"/>
        <v>2.4781267384817684E-2</v>
      </c>
      <c r="Q267" s="175">
        <f t="shared" si="47"/>
        <v>14.799999999999988</v>
      </c>
      <c r="R267" s="176">
        <f t="shared" si="48"/>
        <v>7.4849542305163552E-2</v>
      </c>
      <c r="S267" s="259">
        <f t="shared" si="49"/>
        <v>2871.7919999999976</v>
      </c>
      <c r="T267" s="169" t="s">
        <v>177</v>
      </c>
      <c r="U267" s="169" t="s">
        <v>712</v>
      </c>
      <c r="V267" s="169" t="s">
        <v>640</v>
      </c>
      <c r="W267" s="175">
        <v>1</v>
      </c>
      <c r="X267" s="169" t="s">
        <v>433</v>
      </c>
    </row>
    <row r="268" spans="2:24" hidden="1">
      <c r="B268" s="423"/>
      <c r="C268" s="423"/>
      <c r="D268" s="206">
        <v>2</v>
      </c>
      <c r="E268" s="169" t="s">
        <v>612</v>
      </c>
      <c r="F268" s="260">
        <v>457.63</v>
      </c>
      <c r="G268" s="169">
        <v>277.83999999999997</v>
      </c>
      <c r="H268" s="169">
        <v>277.83999999999997</v>
      </c>
      <c r="I268" s="177">
        <f t="shared" si="50"/>
        <v>1</v>
      </c>
      <c r="J268" s="169">
        <v>23.5</v>
      </c>
      <c r="K268" s="177">
        <f t="shared" si="51"/>
        <v>8.4581053843938964E-2</v>
      </c>
      <c r="L268" s="260">
        <v>95.34</v>
      </c>
      <c r="M268" s="177">
        <f t="shared" si="52"/>
        <v>1.0845810538439389</v>
      </c>
      <c r="N268" s="260">
        <v>2240.4899999999998</v>
      </c>
      <c r="O268" s="169">
        <v>4.8</v>
      </c>
      <c r="P268" s="176">
        <f t="shared" si="46"/>
        <v>1.7276130146847108E-2</v>
      </c>
      <c r="Q268" s="175">
        <f t="shared" si="47"/>
        <v>18.7</v>
      </c>
      <c r="R268" s="176">
        <f t="shared" si="48"/>
        <v>6.7304923697091859E-2</v>
      </c>
      <c r="S268" s="259">
        <f t="shared" si="49"/>
        <v>1782.8579999999999</v>
      </c>
      <c r="T268" s="169" t="s">
        <v>177</v>
      </c>
      <c r="U268" s="169" t="s">
        <v>712</v>
      </c>
      <c r="V268" s="169" t="s">
        <v>640</v>
      </c>
      <c r="W268" s="175">
        <v>1</v>
      </c>
      <c r="X268" s="169" t="s">
        <v>467</v>
      </c>
    </row>
    <row r="269" spans="2:24" hidden="1">
      <c r="B269" s="423"/>
      <c r="C269" s="423"/>
      <c r="D269" s="206">
        <v>3</v>
      </c>
      <c r="E269" s="169" t="s">
        <v>634</v>
      </c>
      <c r="F269" s="260">
        <v>444.69</v>
      </c>
      <c r="G269" s="169">
        <v>13382</v>
      </c>
      <c r="H269" s="169">
        <v>13382</v>
      </c>
      <c r="I269" s="177">
        <f t="shared" si="50"/>
        <v>1</v>
      </c>
      <c r="J269" s="169">
        <v>76.67</v>
      </c>
      <c r="K269" s="177">
        <f t="shared" si="51"/>
        <v>5.7293379166043941E-3</v>
      </c>
      <c r="L269" s="260">
        <v>5.8</v>
      </c>
      <c r="M269" s="177">
        <f t="shared" si="52"/>
        <v>1.0057293379166043</v>
      </c>
      <c r="N269" s="260">
        <v>444.69</v>
      </c>
      <c r="O269" s="169">
        <v>76.67</v>
      </c>
      <c r="P269" s="176">
        <f t="shared" si="46"/>
        <v>5.7293379166043941E-3</v>
      </c>
      <c r="Q269" s="175">
        <f t="shared" si="47"/>
        <v>0</v>
      </c>
      <c r="R269" s="176">
        <f t="shared" si="48"/>
        <v>0</v>
      </c>
      <c r="S269" s="259">
        <f t="shared" si="49"/>
        <v>0</v>
      </c>
      <c r="T269" s="169" t="s">
        <v>177</v>
      </c>
      <c r="U269" s="169" t="s">
        <v>534</v>
      </c>
      <c r="V269" s="169" t="s">
        <v>638</v>
      </c>
      <c r="W269" s="175">
        <v>1</v>
      </c>
      <c r="X269" s="169" t="s">
        <v>467</v>
      </c>
    </row>
    <row r="270" spans="2:24" hidden="1">
      <c r="B270" s="423"/>
      <c r="C270" s="423"/>
      <c r="D270" s="206">
        <v>4</v>
      </c>
      <c r="E270" s="169" t="s">
        <v>635</v>
      </c>
      <c r="F270" s="260">
        <v>393.62</v>
      </c>
      <c r="G270" s="169">
        <v>6628</v>
      </c>
      <c r="H270" s="169">
        <v>6628</v>
      </c>
      <c r="I270" s="177">
        <f t="shared" si="50"/>
        <v>1</v>
      </c>
      <c r="J270" s="169">
        <v>59.82</v>
      </c>
      <c r="K270" s="177">
        <f t="shared" si="51"/>
        <v>9.0253470126735059E-3</v>
      </c>
      <c r="L270" s="260">
        <v>6.58</v>
      </c>
      <c r="M270" s="177">
        <f t="shared" si="52"/>
        <v>1.0090253470126735</v>
      </c>
      <c r="N270" s="260">
        <v>393.62</v>
      </c>
      <c r="O270" s="169">
        <v>59.82</v>
      </c>
      <c r="P270" s="176">
        <f t="shared" si="46"/>
        <v>9.0253470126735059E-3</v>
      </c>
      <c r="Q270" s="175">
        <f t="shared" si="47"/>
        <v>-2.9132252166164108E-13</v>
      </c>
      <c r="R270" s="176">
        <f t="shared" si="48"/>
        <v>-4.3953307432353816E-17</v>
      </c>
      <c r="S270" s="259">
        <f t="shared" si="49"/>
        <v>-1.9169021925335985E-12</v>
      </c>
      <c r="T270" s="169" t="s">
        <v>465</v>
      </c>
      <c r="U270" s="169" t="s">
        <v>219</v>
      </c>
      <c r="V270" s="169" t="s">
        <v>639</v>
      </c>
      <c r="W270" s="175">
        <v>1</v>
      </c>
      <c r="X270" s="169" t="s">
        <v>467</v>
      </c>
    </row>
    <row r="271" spans="2:24" hidden="1">
      <c r="B271" s="423"/>
      <c r="C271" s="423"/>
      <c r="D271" s="206">
        <v>5</v>
      </c>
      <c r="E271" s="169" t="s">
        <v>479</v>
      </c>
      <c r="F271" s="260">
        <v>319.14</v>
      </c>
      <c r="G271" s="169">
        <v>334.5</v>
      </c>
      <c r="H271" s="169">
        <v>334.5</v>
      </c>
      <c r="I271" s="177">
        <f t="shared" si="50"/>
        <v>1</v>
      </c>
      <c r="J271" s="169">
        <v>14.94</v>
      </c>
      <c r="K271" s="177">
        <f t="shared" si="51"/>
        <v>4.4663677130044842E-2</v>
      </c>
      <c r="L271" s="260">
        <v>111.2</v>
      </c>
      <c r="M271" s="177">
        <f t="shared" si="52"/>
        <v>1.0446636771300448</v>
      </c>
      <c r="N271" s="260">
        <v>1661.33</v>
      </c>
      <c r="O271" s="169">
        <v>2.87</v>
      </c>
      <c r="P271" s="176">
        <f t="shared" si="46"/>
        <v>8.5799701046337818E-3</v>
      </c>
      <c r="Q271" s="175">
        <f t="shared" si="47"/>
        <v>12.069999999999997</v>
      </c>
      <c r="R271" s="176">
        <f t="shared" si="48"/>
        <v>3.6083707025411055E-2</v>
      </c>
      <c r="S271" s="259">
        <f t="shared" si="49"/>
        <v>1342.1839999999997</v>
      </c>
      <c r="T271" s="169" t="s">
        <v>177</v>
      </c>
      <c r="U271" s="169" t="s">
        <v>712</v>
      </c>
      <c r="V271" s="169" t="s">
        <v>640</v>
      </c>
      <c r="W271" s="175">
        <v>1</v>
      </c>
      <c r="X271" s="169" t="s">
        <v>427</v>
      </c>
    </row>
    <row r="272" spans="2:24" hidden="1">
      <c r="B272" s="423"/>
      <c r="C272" s="423"/>
      <c r="D272" s="206">
        <v>6</v>
      </c>
      <c r="E272" s="169" t="s">
        <v>542</v>
      </c>
      <c r="F272" s="260">
        <v>300.92</v>
      </c>
      <c r="G272" s="169">
        <v>291.14999999999998</v>
      </c>
      <c r="H272" s="169">
        <v>291.14999999999998</v>
      </c>
      <c r="I272" s="177">
        <f t="shared" si="50"/>
        <v>1</v>
      </c>
      <c r="J272" s="169">
        <v>10.24</v>
      </c>
      <c r="K272" s="177">
        <f t="shared" si="51"/>
        <v>3.5170874119869487E-2</v>
      </c>
      <c r="L272" s="260">
        <v>156.72999999999999</v>
      </c>
      <c r="M272" s="177">
        <f t="shared" si="52"/>
        <v>1.0351708741198695</v>
      </c>
      <c r="N272" s="260">
        <v>1604.92</v>
      </c>
      <c r="O272" s="169">
        <v>1.92</v>
      </c>
      <c r="P272" s="176">
        <f t="shared" si="46"/>
        <v>6.5945388974755284E-3</v>
      </c>
      <c r="Q272" s="175">
        <f t="shared" si="47"/>
        <v>8.3200000000000092</v>
      </c>
      <c r="R272" s="176">
        <f t="shared" si="48"/>
        <v>2.857633522239399E-2</v>
      </c>
      <c r="S272" s="259">
        <f t="shared" si="49"/>
        <v>1303.9936000000014</v>
      </c>
      <c r="T272" s="169" t="s">
        <v>465</v>
      </c>
      <c r="U272" s="169" t="s">
        <v>219</v>
      </c>
      <c r="V272" s="169" t="s">
        <v>510</v>
      </c>
      <c r="W272" s="175">
        <v>1</v>
      </c>
      <c r="X272" s="169" t="s">
        <v>467</v>
      </c>
    </row>
    <row r="273" spans="2:24" hidden="1">
      <c r="B273" s="423"/>
      <c r="C273" s="423"/>
      <c r="D273" s="206">
        <v>7</v>
      </c>
      <c r="E273" s="169" t="s">
        <v>619</v>
      </c>
      <c r="F273" s="260">
        <v>271.57</v>
      </c>
      <c r="G273" s="169">
        <v>39.340000000000003</v>
      </c>
      <c r="H273" s="169">
        <v>39.340000000000003</v>
      </c>
      <c r="I273" s="177">
        <f t="shared" si="50"/>
        <v>1</v>
      </c>
      <c r="J273" s="169">
        <v>2</v>
      </c>
      <c r="K273" s="177">
        <f t="shared" si="51"/>
        <v>5.0838840874428061E-2</v>
      </c>
      <c r="L273" s="260">
        <v>271.57</v>
      </c>
      <c r="M273" s="177">
        <f t="shared" si="52"/>
        <v>1.050838840874428</v>
      </c>
      <c r="N273" s="260">
        <v>543.14</v>
      </c>
      <c r="O273" s="169">
        <v>1</v>
      </c>
      <c r="P273" s="176">
        <f t="shared" si="46"/>
        <v>2.541942043721403E-2</v>
      </c>
      <c r="Q273" s="175">
        <f t="shared" si="47"/>
        <v>1</v>
      </c>
      <c r="R273" s="176">
        <f t="shared" si="48"/>
        <v>2.541942043721403E-2</v>
      </c>
      <c r="S273" s="259">
        <f t="shared" si="49"/>
        <v>271.57</v>
      </c>
      <c r="T273" s="169" t="s">
        <v>177</v>
      </c>
      <c r="U273" s="169" t="s">
        <v>712</v>
      </c>
      <c r="V273" s="169" t="s">
        <v>640</v>
      </c>
      <c r="W273" s="175">
        <v>1</v>
      </c>
      <c r="X273" s="169" t="s">
        <v>467</v>
      </c>
    </row>
    <row r="274" spans="2:24" hidden="1">
      <c r="B274" s="423"/>
      <c r="C274" s="423"/>
      <c r="D274" s="206">
        <v>8</v>
      </c>
      <c r="E274" s="169" t="s">
        <v>545</v>
      </c>
      <c r="F274" s="260">
        <v>259.49</v>
      </c>
      <c r="G274" s="169">
        <v>64.27</v>
      </c>
      <c r="H274" s="169">
        <v>64.27</v>
      </c>
      <c r="I274" s="177">
        <f t="shared" si="50"/>
        <v>1</v>
      </c>
      <c r="J274" s="169">
        <v>6.4</v>
      </c>
      <c r="K274" s="177">
        <f t="shared" si="51"/>
        <v>9.9579897308230914E-2</v>
      </c>
      <c r="L274" s="260">
        <v>90.1</v>
      </c>
      <c r="M274" s="177">
        <f t="shared" si="52"/>
        <v>1.0995798973082309</v>
      </c>
      <c r="N274" s="260">
        <v>576.64</v>
      </c>
      <c r="O274" s="169">
        <v>2.88</v>
      </c>
      <c r="P274" s="176">
        <f t="shared" ref="P274:P316" si="53">O274/G274</f>
        <v>4.4810953788703908E-2</v>
      </c>
      <c r="Q274" s="175">
        <f t="shared" ref="Q274:Q316" si="54">(H274+J274)-G274-O274</f>
        <v>3.5200000000000058</v>
      </c>
      <c r="R274" s="176">
        <f t="shared" ref="R274:R316" si="55">Q274/G274</f>
        <v>5.4768943519527089E-2</v>
      </c>
      <c r="S274" s="259">
        <f t="shared" si="49"/>
        <v>317.1520000000005</v>
      </c>
      <c r="T274" s="169" t="s">
        <v>465</v>
      </c>
      <c r="U274" s="169" t="s">
        <v>219</v>
      </c>
      <c r="V274" s="169" t="s">
        <v>549</v>
      </c>
      <c r="W274" s="175">
        <v>1</v>
      </c>
      <c r="X274" s="169" t="s">
        <v>413</v>
      </c>
    </row>
    <row r="275" spans="2:24" hidden="1">
      <c r="B275" s="423"/>
      <c r="C275" s="423"/>
      <c r="D275" s="206">
        <v>9</v>
      </c>
      <c r="E275" s="169" t="s">
        <v>656</v>
      </c>
      <c r="F275" s="260">
        <v>202.52</v>
      </c>
      <c r="G275" s="169">
        <v>36.979999999999997</v>
      </c>
      <c r="H275" s="169">
        <v>36.979999999999997</v>
      </c>
      <c r="I275" s="177">
        <f t="shared" si="50"/>
        <v>1</v>
      </c>
      <c r="J275" s="169">
        <v>3.6</v>
      </c>
      <c r="K275" s="177">
        <f t="shared" si="51"/>
        <v>9.7349918875067609E-2</v>
      </c>
      <c r="L275" s="260">
        <v>118.43</v>
      </c>
      <c r="M275" s="177">
        <f t="shared" si="52"/>
        <v>1.0973499188750677</v>
      </c>
      <c r="N275" s="260">
        <v>426.35</v>
      </c>
      <c r="O275" s="169">
        <v>1.71</v>
      </c>
      <c r="P275" s="176">
        <f t="shared" si="53"/>
        <v>4.6241211465657114E-2</v>
      </c>
      <c r="Q275" s="175">
        <f t="shared" si="54"/>
        <v>1.8900000000000015</v>
      </c>
      <c r="R275" s="176">
        <f t="shared" si="55"/>
        <v>5.1108707409410536E-2</v>
      </c>
      <c r="S275" s="259">
        <f t="shared" si="49"/>
        <v>223.83270000000019</v>
      </c>
      <c r="T275" s="169" t="s">
        <v>177</v>
      </c>
      <c r="U275" s="169" t="s">
        <v>712</v>
      </c>
      <c r="V275" s="169" t="s">
        <v>630</v>
      </c>
      <c r="W275" s="175">
        <v>1</v>
      </c>
      <c r="X275" s="169" t="s">
        <v>430</v>
      </c>
    </row>
    <row r="276" spans="2:24" hidden="1">
      <c r="B276" s="423"/>
      <c r="C276" s="423"/>
      <c r="D276" s="206">
        <v>10</v>
      </c>
      <c r="E276" s="169" t="s">
        <v>488</v>
      </c>
      <c r="F276" s="260">
        <v>200.02</v>
      </c>
      <c r="G276" s="169">
        <v>145.81</v>
      </c>
      <c r="H276" s="169">
        <v>145.81</v>
      </c>
      <c r="I276" s="177">
        <f t="shared" si="50"/>
        <v>1</v>
      </c>
      <c r="J276" s="169">
        <v>8.58</v>
      </c>
      <c r="K276" s="177">
        <f t="shared" si="51"/>
        <v>5.8843700706398737E-2</v>
      </c>
      <c r="L276" s="260">
        <v>127.4</v>
      </c>
      <c r="M276" s="177">
        <f t="shared" si="52"/>
        <v>1.0588437007063989</v>
      </c>
      <c r="N276" s="260">
        <v>1093.0899999999999</v>
      </c>
      <c r="O276" s="169">
        <v>1.57</v>
      </c>
      <c r="P276" s="176">
        <f t="shared" si="53"/>
        <v>1.076743707564639E-2</v>
      </c>
      <c r="Q276" s="175">
        <f t="shared" si="54"/>
        <v>7.0100000000000122</v>
      </c>
      <c r="R276" s="176">
        <f t="shared" si="55"/>
        <v>4.807626363075243E-2</v>
      </c>
      <c r="S276" s="259">
        <f t="shared" si="49"/>
        <v>893.07400000000155</v>
      </c>
      <c r="T276" s="169" t="s">
        <v>177</v>
      </c>
      <c r="U276" s="169" t="s">
        <v>712</v>
      </c>
      <c r="V276" s="169" t="s">
        <v>640</v>
      </c>
      <c r="W276" s="175">
        <v>1</v>
      </c>
      <c r="X276" s="169" t="s">
        <v>467</v>
      </c>
    </row>
    <row r="277" spans="2:24" hidden="1">
      <c r="B277" s="634">
        <v>45897</v>
      </c>
      <c r="C277" s="423" t="s">
        <v>388</v>
      </c>
      <c r="D277" s="206">
        <v>1</v>
      </c>
      <c r="E277" s="169" t="s">
        <v>612</v>
      </c>
      <c r="F277" s="260">
        <v>618.76</v>
      </c>
      <c r="G277" s="169">
        <v>250.39</v>
      </c>
      <c r="H277" s="169">
        <v>250.39</v>
      </c>
      <c r="I277" s="177">
        <f t="shared" si="50"/>
        <v>1</v>
      </c>
      <c r="J277" s="169">
        <v>24.98</v>
      </c>
      <c r="K277" s="177">
        <f t="shared" si="51"/>
        <v>9.976436758656497E-2</v>
      </c>
      <c r="L277" s="260">
        <v>95.34</v>
      </c>
      <c r="M277" s="177">
        <f t="shared" si="52"/>
        <v>1.0997643675865649</v>
      </c>
      <c r="N277" s="260">
        <v>2381.59</v>
      </c>
      <c r="O277" s="169">
        <v>6.49</v>
      </c>
      <c r="P277" s="176">
        <f t="shared" si="53"/>
        <v>2.591956547785455E-2</v>
      </c>
      <c r="Q277" s="175">
        <f t="shared" si="54"/>
        <v>18.490000000000016</v>
      </c>
      <c r="R277" s="176">
        <f t="shared" si="55"/>
        <v>7.3844802108710486E-2</v>
      </c>
      <c r="S277" s="259">
        <f t="shared" si="49"/>
        <v>1762.8366000000017</v>
      </c>
      <c r="T277" s="169" t="s">
        <v>177</v>
      </c>
      <c r="U277" s="169" t="s">
        <v>712</v>
      </c>
      <c r="V277" s="169" t="s">
        <v>640</v>
      </c>
      <c r="W277" s="175">
        <v>1</v>
      </c>
      <c r="X277" s="169" t="s">
        <v>467</v>
      </c>
    </row>
    <row r="278" spans="2:24" hidden="1">
      <c r="B278" s="423"/>
      <c r="C278" s="423"/>
      <c r="D278" s="206">
        <v>2</v>
      </c>
      <c r="E278" s="169" t="s">
        <v>645</v>
      </c>
      <c r="F278" s="260">
        <v>477.11</v>
      </c>
      <c r="G278" s="169">
        <v>73.78</v>
      </c>
      <c r="H278" s="169">
        <v>73.78</v>
      </c>
      <c r="I278" s="177">
        <f t="shared" si="50"/>
        <v>1</v>
      </c>
      <c r="J278" s="169">
        <v>7.32</v>
      </c>
      <c r="K278" s="177">
        <f t="shared" si="51"/>
        <v>9.9213879100027116E-2</v>
      </c>
      <c r="L278" s="260">
        <v>114.14</v>
      </c>
      <c r="M278" s="177">
        <f t="shared" si="52"/>
        <v>1.099213879100027</v>
      </c>
      <c r="N278" s="260">
        <v>835.5</v>
      </c>
      <c r="O278" s="169">
        <v>4.18</v>
      </c>
      <c r="P278" s="176">
        <f t="shared" si="53"/>
        <v>5.6654920032529137E-2</v>
      </c>
      <c r="Q278" s="175">
        <f t="shared" si="54"/>
        <v>3.1399999999999935</v>
      </c>
      <c r="R278" s="176">
        <f t="shared" si="55"/>
        <v>4.2558959067497876E-2</v>
      </c>
      <c r="S278" s="259">
        <f t="shared" si="49"/>
        <v>358.39959999999928</v>
      </c>
      <c r="T278" s="169" t="s">
        <v>177</v>
      </c>
      <c r="U278" s="169" t="s">
        <v>712</v>
      </c>
      <c r="V278" s="169" t="s">
        <v>640</v>
      </c>
      <c r="W278" s="175">
        <v>1</v>
      </c>
      <c r="X278" s="169" t="s">
        <v>428</v>
      </c>
    </row>
    <row r="279" spans="2:24" hidden="1">
      <c r="B279" s="423"/>
      <c r="C279" s="423"/>
      <c r="D279" s="206">
        <v>3</v>
      </c>
      <c r="E279" s="169" t="s">
        <v>503</v>
      </c>
      <c r="F279" s="260">
        <v>465.17</v>
      </c>
      <c r="G279" s="169">
        <v>32.450000000000003</v>
      </c>
      <c r="H279" s="169">
        <v>27.3</v>
      </c>
      <c r="I279" s="177">
        <f t="shared" si="50"/>
        <v>0.84129429892141749</v>
      </c>
      <c r="J279" s="169">
        <v>8.3699999999999992</v>
      </c>
      <c r="K279" s="177">
        <f t="shared" si="51"/>
        <v>0.2579352850539291</v>
      </c>
      <c r="L279" s="260">
        <v>113.18</v>
      </c>
      <c r="M279" s="177">
        <f t="shared" si="52"/>
        <v>1.0992295839753465</v>
      </c>
      <c r="N279" s="260">
        <v>364.44</v>
      </c>
      <c r="O279" s="169">
        <v>4.1100000000000003</v>
      </c>
      <c r="P279" s="176">
        <f t="shared" si="53"/>
        <v>0.12665639445300461</v>
      </c>
      <c r="Q279" s="175">
        <f t="shared" si="54"/>
        <v>-0.89000000000000146</v>
      </c>
      <c r="R279" s="176">
        <f t="shared" si="55"/>
        <v>-2.7426810477657979E-2</v>
      </c>
      <c r="S279" s="259">
        <f t="shared" si="49"/>
        <v>-100.73020000000017</v>
      </c>
      <c r="T279" s="169" t="s">
        <v>177</v>
      </c>
      <c r="U279" s="169" t="s">
        <v>712</v>
      </c>
      <c r="V279" s="169" t="s">
        <v>507</v>
      </c>
      <c r="W279" s="175">
        <v>1</v>
      </c>
      <c r="X279" s="169" t="s">
        <v>459</v>
      </c>
    </row>
    <row r="280" spans="2:24" hidden="1">
      <c r="B280" s="423"/>
      <c r="C280" s="423"/>
      <c r="D280" s="206">
        <v>4</v>
      </c>
      <c r="E280" s="169" t="s">
        <v>542</v>
      </c>
      <c r="F280" s="260">
        <v>429.44</v>
      </c>
      <c r="G280" s="169">
        <v>280.20999999999998</v>
      </c>
      <c r="H280" s="169">
        <v>280.20999999999998</v>
      </c>
      <c r="I280" s="177">
        <f t="shared" si="50"/>
        <v>1</v>
      </c>
      <c r="J280" s="169">
        <v>19</v>
      </c>
      <c r="K280" s="177">
        <f t="shared" si="51"/>
        <v>6.7806288141037091E-2</v>
      </c>
      <c r="L280" s="260">
        <v>156.72999999999999</v>
      </c>
      <c r="M280" s="177">
        <f t="shared" si="52"/>
        <v>1.0678062881410371</v>
      </c>
      <c r="N280" s="260">
        <v>2977.87</v>
      </c>
      <c r="O280" s="169">
        <v>2.74</v>
      </c>
      <c r="P280" s="176">
        <f t="shared" si="53"/>
        <v>9.7783805003390321E-3</v>
      </c>
      <c r="Q280" s="175">
        <f t="shared" si="54"/>
        <v>16.259999999999998</v>
      </c>
      <c r="R280" s="176">
        <f t="shared" si="55"/>
        <v>5.8027907640698047E-2</v>
      </c>
      <c r="S280" s="259">
        <f t="shared" si="49"/>
        <v>2548.4297999999994</v>
      </c>
      <c r="T280" s="169" t="s">
        <v>465</v>
      </c>
      <c r="U280" s="169" t="s">
        <v>219</v>
      </c>
      <c r="V280" s="169" t="s">
        <v>510</v>
      </c>
      <c r="W280" s="175">
        <v>1</v>
      </c>
      <c r="X280" s="169" t="s">
        <v>467</v>
      </c>
    </row>
    <row r="281" spans="2:24" hidden="1">
      <c r="B281" s="423"/>
      <c r="C281" s="423"/>
      <c r="D281" s="206">
        <v>5</v>
      </c>
      <c r="E281" s="169" t="s">
        <v>547</v>
      </c>
      <c r="F281" s="260">
        <v>297.29000000000002</v>
      </c>
      <c r="G281" s="169">
        <v>51.18</v>
      </c>
      <c r="H281" s="169">
        <v>51.18</v>
      </c>
      <c r="I281" s="177">
        <f t="shared" si="50"/>
        <v>1</v>
      </c>
      <c r="J281" s="169">
        <v>5.1100000000000003</v>
      </c>
      <c r="K281" s="177">
        <f t="shared" si="51"/>
        <v>9.9843688940992575E-2</v>
      </c>
      <c r="L281" s="260">
        <v>124.39</v>
      </c>
      <c r="M281" s="177">
        <f t="shared" si="52"/>
        <v>1.0998436889409926</v>
      </c>
      <c r="N281" s="260">
        <v>635.63</v>
      </c>
      <c r="O281" s="169">
        <v>2.39</v>
      </c>
      <c r="P281" s="176">
        <f t="shared" si="53"/>
        <v>4.6697928878468152E-2</v>
      </c>
      <c r="Q281" s="175">
        <f t="shared" si="54"/>
        <v>2.7199999999999993</v>
      </c>
      <c r="R281" s="176">
        <f t="shared" si="55"/>
        <v>5.3145760062524409E-2</v>
      </c>
      <c r="S281" s="259">
        <f t="shared" si="49"/>
        <v>338.34079999999989</v>
      </c>
      <c r="T281" s="169" t="s">
        <v>465</v>
      </c>
      <c r="U281" s="169" t="s">
        <v>219</v>
      </c>
      <c r="V281" s="169" t="s">
        <v>549</v>
      </c>
      <c r="W281" s="175">
        <v>1</v>
      </c>
      <c r="X281" s="169" t="s">
        <v>413</v>
      </c>
    </row>
    <row r="282" spans="2:24" hidden="1">
      <c r="B282" s="423"/>
      <c r="C282" s="423"/>
      <c r="D282" s="206">
        <v>6</v>
      </c>
      <c r="E282" s="169" t="s">
        <v>517</v>
      </c>
      <c r="F282" s="260">
        <v>286.45999999999998</v>
      </c>
      <c r="G282" s="169">
        <v>222.15</v>
      </c>
      <c r="H282" s="169">
        <v>222.15</v>
      </c>
      <c r="I282" s="177">
        <f t="shared" si="50"/>
        <v>1</v>
      </c>
      <c r="J282" s="169">
        <v>9.36</v>
      </c>
      <c r="K282" s="177">
        <f t="shared" si="51"/>
        <v>4.2133693450371365E-2</v>
      </c>
      <c r="L282" s="260">
        <v>99.12</v>
      </c>
      <c r="M282" s="177">
        <f t="shared" si="52"/>
        <v>1.0421336934503713</v>
      </c>
      <c r="N282" s="260">
        <v>927.76</v>
      </c>
      <c r="O282" s="169">
        <v>2.89</v>
      </c>
      <c r="P282" s="176">
        <f t="shared" si="53"/>
        <v>1.3009227999099707E-2</v>
      </c>
      <c r="Q282" s="175">
        <f t="shared" si="54"/>
        <v>6.4699999999999847</v>
      </c>
      <c r="R282" s="176">
        <f t="shared" si="55"/>
        <v>2.9124465451271595E-2</v>
      </c>
      <c r="S282" s="259">
        <f t="shared" si="49"/>
        <v>641.30639999999846</v>
      </c>
      <c r="T282" s="169" t="s">
        <v>177</v>
      </c>
      <c r="U282" s="169" t="s">
        <v>712</v>
      </c>
      <c r="V282" s="169" t="s">
        <v>507</v>
      </c>
      <c r="W282" s="175">
        <v>1</v>
      </c>
      <c r="X282" s="169" t="s">
        <v>467</v>
      </c>
    </row>
    <row r="283" spans="2:24" hidden="1">
      <c r="B283" s="423"/>
      <c r="C283" s="423"/>
      <c r="D283" s="206">
        <v>7</v>
      </c>
      <c r="E283" s="169" t="s">
        <v>490</v>
      </c>
      <c r="F283" s="260">
        <v>235.11</v>
      </c>
      <c r="G283" s="169">
        <v>339.98</v>
      </c>
      <c r="H283" s="169">
        <v>339.98</v>
      </c>
      <c r="I283" s="177">
        <f t="shared" si="50"/>
        <v>1</v>
      </c>
      <c r="J283" s="169">
        <v>15.7</v>
      </c>
      <c r="K283" s="177">
        <f t="shared" si="51"/>
        <v>4.6179187011000641E-2</v>
      </c>
      <c r="L283" s="260">
        <v>156.74</v>
      </c>
      <c r="M283" s="177">
        <f t="shared" si="52"/>
        <v>1.0461791870110007</v>
      </c>
      <c r="N283" s="260">
        <v>2460.8200000000002</v>
      </c>
      <c r="O283" s="169">
        <v>1.5</v>
      </c>
      <c r="P283" s="176">
        <f t="shared" si="53"/>
        <v>4.4120242367198066E-3</v>
      </c>
      <c r="Q283" s="175">
        <f t="shared" si="54"/>
        <v>14.199999999999989</v>
      </c>
      <c r="R283" s="176">
        <f t="shared" si="55"/>
        <v>4.1767162774280803E-2</v>
      </c>
      <c r="S283" s="259">
        <f t="shared" si="49"/>
        <v>2225.7079999999983</v>
      </c>
      <c r="T283" s="169" t="s">
        <v>465</v>
      </c>
      <c r="U283" s="169" t="s">
        <v>219</v>
      </c>
      <c r="V283" s="169" t="s">
        <v>510</v>
      </c>
      <c r="W283" s="175">
        <v>1</v>
      </c>
      <c r="X283" s="169" t="s">
        <v>467</v>
      </c>
    </row>
    <row r="284" spans="2:24" hidden="1">
      <c r="B284" s="423"/>
      <c r="C284" s="423"/>
      <c r="D284" s="206">
        <v>8</v>
      </c>
      <c r="E284" s="169" t="s">
        <v>634</v>
      </c>
      <c r="F284" s="260">
        <v>233.74</v>
      </c>
      <c r="G284" s="169">
        <v>12964</v>
      </c>
      <c r="H284" s="169">
        <v>12964</v>
      </c>
      <c r="I284" s="177">
        <f t="shared" si="50"/>
        <v>1</v>
      </c>
      <c r="J284" s="169">
        <v>80.569999999999993</v>
      </c>
      <c r="K284" s="177">
        <f t="shared" si="51"/>
        <v>6.2149028077753774E-3</v>
      </c>
      <c r="L284" s="260">
        <v>5.8</v>
      </c>
      <c r="M284" s="177">
        <f t="shared" si="52"/>
        <v>1.0062149028077754</v>
      </c>
      <c r="N284" s="260">
        <v>467.31</v>
      </c>
      <c r="O284" s="169">
        <v>40.299999999999997</v>
      </c>
      <c r="P284" s="176">
        <f t="shared" si="53"/>
        <v>3.1086084541808081E-3</v>
      </c>
      <c r="Q284" s="175">
        <f t="shared" si="54"/>
        <v>40.269999999999712</v>
      </c>
      <c r="R284" s="176">
        <f t="shared" si="55"/>
        <v>3.1062943535945472E-3</v>
      </c>
      <c r="S284" s="259">
        <f t="shared" si="49"/>
        <v>233.56599999999833</v>
      </c>
      <c r="T284" s="169" t="s">
        <v>177</v>
      </c>
      <c r="U284" s="169" t="s">
        <v>534</v>
      </c>
      <c r="V284" s="169" t="s">
        <v>638</v>
      </c>
      <c r="W284" s="175">
        <v>1</v>
      </c>
      <c r="X284" s="169" t="s">
        <v>467</v>
      </c>
    </row>
    <row r="285" spans="2:24" hidden="1">
      <c r="B285" s="423"/>
      <c r="C285" s="423"/>
      <c r="D285" s="206">
        <v>9</v>
      </c>
      <c r="E285" s="169" t="s">
        <v>635</v>
      </c>
      <c r="F285" s="260">
        <v>231.16</v>
      </c>
      <c r="G285" s="169">
        <v>6347</v>
      </c>
      <c r="H285" s="169">
        <v>6347</v>
      </c>
      <c r="I285" s="177">
        <f t="shared" si="50"/>
        <v>1</v>
      </c>
      <c r="J285" s="169">
        <v>70.760000000000005</v>
      </c>
      <c r="K285" s="177">
        <f t="shared" si="51"/>
        <v>1.1148574129510005E-2</v>
      </c>
      <c r="L285" s="260">
        <v>6.58</v>
      </c>
      <c r="M285" s="177">
        <f t="shared" si="52"/>
        <v>1.0111485741295101</v>
      </c>
      <c r="N285" s="260">
        <v>465.6</v>
      </c>
      <c r="O285" s="169">
        <v>35.130000000000003</v>
      </c>
      <c r="P285" s="176">
        <f t="shared" si="53"/>
        <v>5.5348983771860722E-3</v>
      </c>
      <c r="Q285" s="175">
        <f t="shared" si="54"/>
        <v>35.630000000000216</v>
      </c>
      <c r="R285" s="176">
        <f t="shared" si="55"/>
        <v>5.6136757523239664E-3</v>
      </c>
      <c r="S285" s="259">
        <f t="shared" si="49"/>
        <v>234.44540000000143</v>
      </c>
      <c r="T285" s="169" t="s">
        <v>465</v>
      </c>
      <c r="U285" s="169" t="s">
        <v>219</v>
      </c>
      <c r="V285" s="169" t="s">
        <v>639</v>
      </c>
      <c r="W285" s="175">
        <v>1</v>
      </c>
      <c r="X285" s="169" t="s">
        <v>467</v>
      </c>
    </row>
    <row r="286" spans="2:24" hidden="1">
      <c r="B286" s="423"/>
      <c r="C286" s="423"/>
      <c r="D286" s="206">
        <v>10</v>
      </c>
      <c r="E286" s="169" t="s">
        <v>610</v>
      </c>
      <c r="F286" s="260">
        <v>220.92</v>
      </c>
      <c r="G286" s="169">
        <v>21.74</v>
      </c>
      <c r="H286" s="169">
        <v>21.74</v>
      </c>
      <c r="I286" s="177">
        <f t="shared" si="50"/>
        <v>1</v>
      </c>
      <c r="J286" s="169">
        <v>2.17</v>
      </c>
      <c r="K286" s="177">
        <f t="shared" si="51"/>
        <v>9.9816007359705611E-2</v>
      </c>
      <c r="L286" s="260">
        <v>232.55</v>
      </c>
      <c r="M286" s="177">
        <f t="shared" si="52"/>
        <v>1.0998160073597056</v>
      </c>
      <c r="N286" s="260">
        <v>504.63</v>
      </c>
      <c r="O286" s="169">
        <v>0.95</v>
      </c>
      <c r="P286" s="176">
        <f t="shared" si="53"/>
        <v>4.3698252069917204E-2</v>
      </c>
      <c r="Q286" s="175">
        <f t="shared" si="54"/>
        <v>1.2199999999999982</v>
      </c>
      <c r="R286" s="176">
        <f t="shared" si="55"/>
        <v>5.6117755289788331E-2</v>
      </c>
      <c r="S286" s="259">
        <f t="shared" si="49"/>
        <v>283.71099999999961</v>
      </c>
      <c r="T286" s="169" t="s">
        <v>177</v>
      </c>
      <c r="U286" s="169" t="s">
        <v>712</v>
      </c>
      <c r="V286" s="169" t="s">
        <v>507</v>
      </c>
      <c r="W286" s="175">
        <v>1</v>
      </c>
      <c r="X286" s="169" t="s">
        <v>467</v>
      </c>
    </row>
    <row r="287" spans="2:24" hidden="1">
      <c r="B287" s="634">
        <v>45898</v>
      </c>
      <c r="C287" s="423" t="s">
        <v>324</v>
      </c>
      <c r="D287" s="206">
        <v>1</v>
      </c>
      <c r="E287" s="169" t="s">
        <v>557</v>
      </c>
      <c r="F287" s="260">
        <v>1300.07</v>
      </c>
      <c r="G287" s="169">
        <v>143.13</v>
      </c>
      <c r="H287" s="169">
        <v>143.13</v>
      </c>
      <c r="I287" s="177">
        <f t="shared" si="50"/>
        <v>1</v>
      </c>
      <c r="J287" s="169">
        <v>14.3</v>
      </c>
      <c r="K287" s="177">
        <f t="shared" si="51"/>
        <v>9.9909173478655772E-2</v>
      </c>
      <c r="L287" s="260">
        <v>194.04</v>
      </c>
      <c r="M287" s="177">
        <f t="shared" si="52"/>
        <v>1.0999091734786559</v>
      </c>
      <c r="N287" s="260">
        <v>2774.77</v>
      </c>
      <c r="O287" s="169">
        <v>6.7</v>
      </c>
      <c r="P287" s="176">
        <f t="shared" si="53"/>
        <v>4.6810591769719835E-2</v>
      </c>
      <c r="Q287" s="175">
        <f t="shared" si="54"/>
        <v>7.6000000000000112</v>
      </c>
      <c r="R287" s="176">
        <f t="shared" si="55"/>
        <v>5.3098581708936013E-2</v>
      </c>
      <c r="S287" s="259">
        <f t="shared" si="49"/>
        <v>1474.7040000000022</v>
      </c>
      <c r="T287" s="169" t="s">
        <v>177</v>
      </c>
      <c r="U287" s="169" t="s">
        <v>712</v>
      </c>
      <c r="V287" s="169" t="s">
        <v>640</v>
      </c>
      <c r="W287" s="175">
        <v>1</v>
      </c>
      <c r="X287" s="169" t="s">
        <v>433</v>
      </c>
    </row>
    <row r="288" spans="2:24" hidden="1">
      <c r="B288" s="423"/>
      <c r="C288" s="423"/>
      <c r="D288" s="206">
        <v>2</v>
      </c>
      <c r="E288" s="169" t="s">
        <v>619</v>
      </c>
      <c r="F288" s="260">
        <v>325.88</v>
      </c>
      <c r="G288" s="169">
        <v>32.81</v>
      </c>
      <c r="H288" s="169">
        <v>32.81</v>
      </c>
      <c r="I288" s="177">
        <f t="shared" si="50"/>
        <v>1</v>
      </c>
      <c r="J288" s="169">
        <v>3.14</v>
      </c>
      <c r="K288" s="177">
        <f t="shared" si="51"/>
        <v>9.5702529716549828E-2</v>
      </c>
      <c r="L288" s="260">
        <v>271.57</v>
      </c>
      <c r="M288" s="177">
        <f t="shared" si="52"/>
        <v>1.0957025297165499</v>
      </c>
      <c r="N288" s="260">
        <v>852.73</v>
      </c>
      <c r="O288" s="169">
        <v>1.2</v>
      </c>
      <c r="P288" s="176">
        <f t="shared" si="53"/>
        <v>3.6574215178299292E-2</v>
      </c>
      <c r="Q288" s="175">
        <f t="shared" si="54"/>
        <v>1.9400000000000006</v>
      </c>
      <c r="R288" s="176">
        <f t="shared" si="55"/>
        <v>5.912831453825055E-2</v>
      </c>
      <c r="S288" s="259">
        <f t="shared" si="49"/>
        <v>526.84580000000017</v>
      </c>
      <c r="T288" s="169" t="s">
        <v>177</v>
      </c>
      <c r="U288" s="169" t="s">
        <v>712</v>
      </c>
      <c r="V288" s="169" t="s">
        <v>640</v>
      </c>
      <c r="W288" s="175">
        <v>1</v>
      </c>
      <c r="X288" s="169" t="s">
        <v>467</v>
      </c>
    </row>
    <row r="289" spans="2:24" hidden="1">
      <c r="B289" s="423"/>
      <c r="C289" s="423"/>
      <c r="D289" s="206">
        <v>3</v>
      </c>
      <c r="E289" s="169" t="s">
        <v>641</v>
      </c>
      <c r="F289" s="260">
        <v>287.64</v>
      </c>
      <c r="G289" s="169">
        <v>99.23</v>
      </c>
      <c r="H289" s="169">
        <v>99.23</v>
      </c>
      <c r="I289" s="177">
        <f t="shared" si="50"/>
        <v>1</v>
      </c>
      <c r="J289" s="169">
        <v>9.8699999999999992</v>
      </c>
      <c r="K289" s="177">
        <f t="shared" si="51"/>
        <v>9.9465887332459924E-2</v>
      </c>
      <c r="L289" s="260">
        <v>64.930000000000007</v>
      </c>
      <c r="M289" s="177">
        <f t="shared" si="52"/>
        <v>1.0994658873324601</v>
      </c>
      <c r="N289" s="260">
        <v>640.86</v>
      </c>
      <c r="O289" s="169">
        <v>4.43</v>
      </c>
      <c r="P289" s="176">
        <f t="shared" si="53"/>
        <v>4.464375692834828E-2</v>
      </c>
      <c r="Q289" s="175">
        <f t="shared" si="54"/>
        <v>5.4400000000000048</v>
      </c>
      <c r="R289" s="176">
        <f t="shared" si="55"/>
        <v>5.4822130404111706E-2</v>
      </c>
      <c r="S289" s="259">
        <f t="shared" si="49"/>
        <v>353.21920000000034</v>
      </c>
      <c r="T289" s="169" t="s">
        <v>177</v>
      </c>
      <c r="U289" s="169" t="s">
        <v>712</v>
      </c>
      <c r="V289" s="169" t="s">
        <v>640</v>
      </c>
      <c r="W289" s="175">
        <v>1</v>
      </c>
      <c r="X289" s="169" t="s">
        <v>467</v>
      </c>
    </row>
    <row r="290" spans="2:24" hidden="1">
      <c r="B290" s="423"/>
      <c r="C290" s="423"/>
      <c r="D290" s="206">
        <v>4</v>
      </c>
      <c r="E290" s="169" t="s">
        <v>634</v>
      </c>
      <c r="F290" s="260">
        <v>218.08</v>
      </c>
      <c r="G290" s="169">
        <v>10682</v>
      </c>
      <c r="H290" s="169">
        <v>10682</v>
      </c>
      <c r="I290" s="177">
        <f t="shared" si="50"/>
        <v>1</v>
      </c>
      <c r="J290" s="169">
        <v>75.31</v>
      </c>
      <c r="K290" s="177">
        <f t="shared" si="51"/>
        <v>7.0501778693128634E-3</v>
      </c>
      <c r="L290" s="260">
        <v>5.8</v>
      </c>
      <c r="M290" s="177">
        <f t="shared" si="52"/>
        <v>1.0070501778693128</v>
      </c>
      <c r="N290" s="260">
        <v>436.8</v>
      </c>
      <c r="O290" s="169">
        <v>37.6</v>
      </c>
      <c r="P290" s="176">
        <f t="shared" si="53"/>
        <v>3.5199400861261939E-3</v>
      </c>
      <c r="Q290" s="175">
        <f t="shared" si="54"/>
        <v>37.709999999999489</v>
      </c>
      <c r="R290" s="176">
        <f t="shared" si="55"/>
        <v>3.5302377831866213E-3</v>
      </c>
      <c r="S290" s="259">
        <f t="shared" si="49"/>
        <v>218.71799999999703</v>
      </c>
      <c r="T290" s="169" t="s">
        <v>177</v>
      </c>
      <c r="U290" s="169" t="s">
        <v>534</v>
      </c>
      <c r="V290" s="169" t="s">
        <v>638</v>
      </c>
      <c r="W290" s="175">
        <v>1</v>
      </c>
      <c r="X290" s="169" t="s">
        <v>467</v>
      </c>
    </row>
    <row r="291" spans="2:24" hidden="1">
      <c r="B291" s="423"/>
      <c r="C291" s="423"/>
      <c r="D291" s="206">
        <v>5</v>
      </c>
      <c r="E291" s="169" t="s">
        <v>627</v>
      </c>
      <c r="F291" s="260">
        <v>205.49</v>
      </c>
      <c r="G291" s="169">
        <v>79.38</v>
      </c>
      <c r="H291" s="169">
        <v>79.38</v>
      </c>
      <c r="I291" s="177">
        <f t="shared" si="50"/>
        <v>1</v>
      </c>
      <c r="J291" s="169">
        <v>7.8</v>
      </c>
      <c r="K291" s="177">
        <f t="shared" si="51"/>
        <v>9.8261526832955401E-2</v>
      </c>
      <c r="L291" s="260">
        <v>104.84</v>
      </c>
      <c r="M291" s="177">
        <f t="shared" si="52"/>
        <v>1.0982615268329554</v>
      </c>
      <c r="N291" s="260">
        <v>817.75</v>
      </c>
      <c r="O291" s="169">
        <v>1.96</v>
      </c>
      <c r="P291" s="176">
        <f t="shared" si="53"/>
        <v>2.469135802469136E-2</v>
      </c>
      <c r="Q291" s="175">
        <f t="shared" si="54"/>
        <v>5.8399999999999972</v>
      </c>
      <c r="R291" s="176">
        <f t="shared" si="55"/>
        <v>7.3570168808264017E-2</v>
      </c>
      <c r="S291" s="259">
        <f t="shared" si="49"/>
        <v>612.26559999999972</v>
      </c>
      <c r="T291" s="169" t="s">
        <v>177</v>
      </c>
      <c r="U291" s="169" t="s">
        <v>712</v>
      </c>
      <c r="V291" s="169" t="s">
        <v>507</v>
      </c>
      <c r="W291" s="175">
        <v>1</v>
      </c>
      <c r="X291" s="169" t="s">
        <v>467</v>
      </c>
    </row>
    <row r="292" spans="2:24" hidden="1">
      <c r="B292" s="423"/>
      <c r="C292" s="423"/>
      <c r="D292" s="206">
        <v>6</v>
      </c>
      <c r="E292" s="169" t="s">
        <v>657</v>
      </c>
      <c r="F292" s="260">
        <v>204.7</v>
      </c>
      <c r="G292" s="169">
        <v>37.979999999999997</v>
      </c>
      <c r="H292" s="169">
        <v>37.979999999999997</v>
      </c>
      <c r="I292" s="177">
        <f t="shared" si="50"/>
        <v>1</v>
      </c>
      <c r="J292" s="169">
        <v>3.76</v>
      </c>
      <c r="K292" s="177">
        <f t="shared" si="51"/>
        <v>9.8999473407056351E-2</v>
      </c>
      <c r="L292" s="260">
        <v>113.72</v>
      </c>
      <c r="M292" s="177">
        <f t="shared" si="52"/>
        <v>1.0989994734070563</v>
      </c>
      <c r="N292" s="260">
        <v>427.59</v>
      </c>
      <c r="O292" s="169">
        <v>1.8</v>
      </c>
      <c r="P292" s="176">
        <f t="shared" si="53"/>
        <v>4.7393364928909956E-2</v>
      </c>
      <c r="Q292" s="175">
        <f t="shared" si="54"/>
        <v>1.959999999999998</v>
      </c>
      <c r="R292" s="176">
        <f t="shared" si="55"/>
        <v>5.1606108478146347E-2</v>
      </c>
      <c r="S292" s="259">
        <f t="shared" si="49"/>
        <v>222.89119999999977</v>
      </c>
      <c r="T292" s="169" t="s">
        <v>177</v>
      </c>
      <c r="U292" s="169" t="s">
        <v>712</v>
      </c>
      <c r="V292" s="169" t="s">
        <v>630</v>
      </c>
      <c r="W292" s="175">
        <v>1</v>
      </c>
      <c r="X292" s="169" t="s">
        <v>453</v>
      </c>
    </row>
    <row r="293" spans="2:24" hidden="1">
      <c r="B293" s="423"/>
      <c r="C293" s="423"/>
      <c r="D293" s="206">
        <v>7</v>
      </c>
      <c r="E293" s="169" t="s">
        <v>615</v>
      </c>
      <c r="F293" s="260">
        <v>197.01</v>
      </c>
      <c r="G293" s="169">
        <v>10.34</v>
      </c>
      <c r="H293" s="169">
        <v>10.34</v>
      </c>
      <c r="I293" s="177">
        <f t="shared" si="50"/>
        <v>1</v>
      </c>
      <c r="J293" s="169">
        <v>1.02</v>
      </c>
      <c r="K293" s="177">
        <f t="shared" si="51"/>
        <v>9.8646034816247591E-2</v>
      </c>
      <c r="L293" s="260">
        <v>469.08</v>
      </c>
      <c r="M293" s="177">
        <f t="shared" si="52"/>
        <v>1.0986460348162475</v>
      </c>
      <c r="N293" s="260">
        <v>478.46</v>
      </c>
      <c r="O293" s="169">
        <v>0.42</v>
      </c>
      <c r="P293" s="176">
        <f t="shared" si="53"/>
        <v>4.0618955512572531E-2</v>
      </c>
      <c r="Q293" s="175">
        <f t="shared" si="54"/>
        <v>0.59999999999999964</v>
      </c>
      <c r="R293" s="176">
        <f t="shared" si="55"/>
        <v>5.8027079303675018E-2</v>
      </c>
      <c r="S293" s="259">
        <f t="shared" si="49"/>
        <v>281.44799999999981</v>
      </c>
      <c r="T293" s="169" t="s">
        <v>465</v>
      </c>
      <c r="U293" s="169" t="s">
        <v>219</v>
      </c>
      <c r="V293" s="169" t="s">
        <v>510</v>
      </c>
      <c r="W293" s="175">
        <v>1</v>
      </c>
      <c r="X293" s="169" t="s">
        <v>458</v>
      </c>
    </row>
    <row r="294" spans="2:24" hidden="1">
      <c r="B294" s="423"/>
      <c r="C294" s="423"/>
      <c r="D294" s="206">
        <v>8</v>
      </c>
      <c r="E294" s="169" t="s">
        <v>628</v>
      </c>
      <c r="F294" s="260">
        <v>168.44</v>
      </c>
      <c r="G294" s="169">
        <v>288.39999999999998</v>
      </c>
      <c r="H294" s="169">
        <v>288.39999999999998</v>
      </c>
      <c r="I294" s="177">
        <f t="shared" si="50"/>
        <v>1</v>
      </c>
      <c r="J294" s="169">
        <v>11.92</v>
      </c>
      <c r="K294" s="177">
        <f t="shared" si="51"/>
        <v>4.1331484049930652E-2</v>
      </c>
      <c r="L294" s="260">
        <v>61.25</v>
      </c>
      <c r="M294" s="177">
        <f t="shared" si="52"/>
        <v>1.0413314840499308</v>
      </c>
      <c r="N294" s="260">
        <v>730.1</v>
      </c>
      <c r="O294" s="169">
        <v>2.75</v>
      </c>
      <c r="P294" s="176">
        <f t="shared" si="53"/>
        <v>9.5353675450762839E-3</v>
      </c>
      <c r="Q294" s="175">
        <f t="shared" si="54"/>
        <v>9.1700000000000159</v>
      </c>
      <c r="R294" s="176">
        <f t="shared" si="55"/>
        <v>3.1796116504854428E-2</v>
      </c>
      <c r="S294" s="259">
        <f t="shared" si="49"/>
        <v>561.66250000000093</v>
      </c>
      <c r="T294" s="169" t="s">
        <v>177</v>
      </c>
      <c r="U294" s="169" t="s">
        <v>712</v>
      </c>
      <c r="V294" s="169" t="s">
        <v>508</v>
      </c>
      <c r="W294" s="175">
        <v>1</v>
      </c>
      <c r="X294" s="169" t="s">
        <v>459</v>
      </c>
    </row>
    <row r="295" spans="2:24" hidden="1">
      <c r="B295" s="423"/>
      <c r="C295" s="423"/>
      <c r="D295" s="206">
        <v>9</v>
      </c>
      <c r="E295" s="169" t="s">
        <v>658</v>
      </c>
      <c r="F295" s="260">
        <v>164.58</v>
      </c>
      <c r="G295" s="169">
        <v>85.88</v>
      </c>
      <c r="H295" s="169">
        <v>87.6</v>
      </c>
      <c r="I295" s="177">
        <f t="shared" si="50"/>
        <v>1.0200279459711226</v>
      </c>
      <c r="J295" s="169">
        <v>3.94</v>
      </c>
      <c r="K295" s="177">
        <f t="shared" si="51"/>
        <v>4.5877969259431765E-2</v>
      </c>
      <c r="L295" s="260">
        <v>228.58</v>
      </c>
      <c r="M295" s="177">
        <f t="shared" si="52"/>
        <v>1.0659059152305543</v>
      </c>
      <c r="N295" s="260">
        <v>1293.76</v>
      </c>
      <c r="O295" s="169">
        <v>0.72</v>
      </c>
      <c r="P295" s="176">
        <f t="shared" si="53"/>
        <v>8.3837913367489515E-3</v>
      </c>
      <c r="Q295" s="175">
        <f t="shared" si="54"/>
        <v>4.9399999999999968</v>
      </c>
      <c r="R295" s="176">
        <f t="shared" si="55"/>
        <v>5.7522123893805274E-2</v>
      </c>
      <c r="S295" s="259">
        <f t="shared" si="49"/>
        <v>1129.1851999999994</v>
      </c>
      <c r="T295" s="169" t="s">
        <v>177</v>
      </c>
      <c r="U295" s="169" t="s">
        <v>712</v>
      </c>
      <c r="V295" s="169" t="s">
        <v>640</v>
      </c>
      <c r="W295" s="175">
        <v>1</v>
      </c>
      <c r="X295" s="169" t="s">
        <v>632</v>
      </c>
    </row>
    <row r="296" spans="2:24" hidden="1">
      <c r="B296" s="423"/>
      <c r="C296" s="423"/>
      <c r="D296" s="206">
        <v>10</v>
      </c>
      <c r="E296" s="169" t="s">
        <v>490</v>
      </c>
      <c r="F296" s="260">
        <v>158.31</v>
      </c>
      <c r="G296" s="169">
        <v>292.49</v>
      </c>
      <c r="H296" s="169">
        <v>292.49</v>
      </c>
      <c r="I296" s="177">
        <f t="shared" si="50"/>
        <v>1</v>
      </c>
      <c r="J296" s="169">
        <v>4.6100000000000003</v>
      </c>
      <c r="K296" s="177">
        <f t="shared" si="51"/>
        <v>1.5761222605901057E-2</v>
      </c>
      <c r="L296" s="260">
        <v>156.74</v>
      </c>
      <c r="M296" s="177">
        <f t="shared" si="52"/>
        <v>1.0157612226059012</v>
      </c>
      <c r="N296" s="260">
        <v>722.57</v>
      </c>
      <c r="O296" s="169">
        <v>1.01</v>
      </c>
      <c r="P296" s="176">
        <f t="shared" si="53"/>
        <v>3.453109508017368E-3</v>
      </c>
      <c r="Q296" s="175">
        <f t="shared" si="54"/>
        <v>3.6000000000000139</v>
      </c>
      <c r="R296" s="176">
        <f t="shared" si="55"/>
        <v>1.2308113097883735E-2</v>
      </c>
      <c r="S296" s="259">
        <f t="shared" si="49"/>
        <v>564.26400000000217</v>
      </c>
      <c r="T296" s="169" t="s">
        <v>465</v>
      </c>
      <c r="U296" s="169" t="s">
        <v>219</v>
      </c>
      <c r="V296" s="169" t="s">
        <v>510</v>
      </c>
      <c r="W296" s="175">
        <v>1</v>
      </c>
      <c r="X296" s="169" t="s">
        <v>467</v>
      </c>
    </row>
    <row r="297" spans="2:24" hidden="1">
      <c r="B297" s="634">
        <v>45899</v>
      </c>
      <c r="C297" s="423" t="s">
        <v>319</v>
      </c>
      <c r="D297" s="206">
        <v>1</v>
      </c>
      <c r="E297" s="169" t="s">
        <v>634</v>
      </c>
      <c r="F297" s="260">
        <v>1226.99</v>
      </c>
      <c r="G297" s="169">
        <v>10847</v>
      </c>
      <c r="H297" s="169">
        <v>11058.55</v>
      </c>
      <c r="I297" s="177">
        <f t="shared" si="50"/>
        <v>1.0195030884115424</v>
      </c>
      <c r="J297" s="169">
        <v>0</v>
      </c>
      <c r="K297" s="177">
        <f t="shared" si="51"/>
        <v>0</v>
      </c>
      <c r="L297" s="260">
        <v>5.8</v>
      </c>
      <c r="M297" s="177">
        <f t="shared" si="52"/>
        <v>1.0195030884115424</v>
      </c>
      <c r="N297" s="260">
        <v>1226.99</v>
      </c>
      <c r="O297" s="169">
        <v>211.55</v>
      </c>
      <c r="P297" s="176">
        <f t="shared" si="53"/>
        <v>1.9503088411542364E-2</v>
      </c>
      <c r="Q297" s="175">
        <f t="shared" si="54"/>
        <v>-7.3896444519050419E-13</v>
      </c>
      <c r="R297" s="176">
        <f t="shared" si="55"/>
        <v>-6.8126158863326647E-17</v>
      </c>
      <c r="S297" s="259">
        <f t="shared" si="49"/>
        <v>-4.2859937821049238E-12</v>
      </c>
      <c r="T297" s="169" t="s">
        <v>177</v>
      </c>
      <c r="U297" s="169" t="s">
        <v>534</v>
      </c>
      <c r="V297" s="169" t="s">
        <v>638</v>
      </c>
      <c r="W297" s="175">
        <v>1</v>
      </c>
      <c r="X297" s="169" t="s">
        <v>467</v>
      </c>
    </row>
    <row r="298" spans="2:24" hidden="1">
      <c r="B298" s="423"/>
      <c r="C298" s="423"/>
      <c r="D298" s="206">
        <v>2</v>
      </c>
      <c r="E298" s="169" t="s">
        <v>557</v>
      </c>
      <c r="F298" s="260">
        <v>620.92999999999995</v>
      </c>
      <c r="G298" s="169">
        <v>141.75</v>
      </c>
      <c r="H298" s="169">
        <v>141.75</v>
      </c>
      <c r="I298" s="177">
        <f t="shared" si="50"/>
        <v>1</v>
      </c>
      <c r="J298" s="169">
        <v>6.35</v>
      </c>
      <c r="K298" s="177">
        <f t="shared" si="51"/>
        <v>4.4797178130511463E-2</v>
      </c>
      <c r="L298" s="260">
        <v>194.04</v>
      </c>
      <c r="M298" s="177">
        <f t="shared" si="52"/>
        <v>1.0447971781305114</v>
      </c>
      <c r="N298" s="260">
        <v>1232.1500000000001</v>
      </c>
      <c r="O298" s="169">
        <v>3.2</v>
      </c>
      <c r="P298" s="176">
        <f t="shared" si="53"/>
        <v>2.2574955908289243E-2</v>
      </c>
      <c r="Q298" s="175">
        <f t="shared" si="54"/>
        <v>3.1499999999999941</v>
      </c>
      <c r="R298" s="176">
        <f t="shared" si="55"/>
        <v>2.2222222222222181E-2</v>
      </c>
      <c r="S298" s="259">
        <f t="shared" si="49"/>
        <v>611.22599999999886</v>
      </c>
      <c r="T298" s="169" t="s">
        <v>177</v>
      </c>
      <c r="U298" s="169" t="s">
        <v>712</v>
      </c>
      <c r="V298" s="169" t="s">
        <v>640</v>
      </c>
      <c r="W298" s="175">
        <v>1</v>
      </c>
      <c r="X298" s="169" t="s">
        <v>433</v>
      </c>
    </row>
    <row r="299" spans="2:24" hidden="1">
      <c r="B299" s="423"/>
      <c r="C299" s="423"/>
      <c r="D299" s="206">
        <v>3</v>
      </c>
      <c r="E299" s="169" t="s">
        <v>490</v>
      </c>
      <c r="F299" s="260">
        <v>568.97</v>
      </c>
      <c r="G299" s="169">
        <v>300.18</v>
      </c>
      <c r="H299" s="169">
        <v>300.18</v>
      </c>
      <c r="I299" s="177">
        <f t="shared" si="50"/>
        <v>1</v>
      </c>
      <c r="J299" s="169">
        <v>17.29</v>
      </c>
      <c r="K299" s="177">
        <f t="shared" si="51"/>
        <v>5.7598774068891995E-2</v>
      </c>
      <c r="L299" s="260">
        <v>156.74</v>
      </c>
      <c r="M299" s="177">
        <f t="shared" si="52"/>
        <v>1.0575987740688921</v>
      </c>
      <c r="N299" s="260">
        <v>2710.03</v>
      </c>
      <c r="O299" s="169">
        <v>3.63</v>
      </c>
      <c r="P299" s="176">
        <f t="shared" si="53"/>
        <v>1.2092744353387967E-2</v>
      </c>
      <c r="Q299" s="175">
        <f t="shared" si="54"/>
        <v>13.660000000000021</v>
      </c>
      <c r="R299" s="176">
        <f t="shared" si="55"/>
        <v>4.5506029715504104E-2</v>
      </c>
      <c r="S299" s="259">
        <f t="shared" si="49"/>
        <v>2141.0684000000033</v>
      </c>
      <c r="T299" s="169" t="s">
        <v>465</v>
      </c>
      <c r="U299" s="169" t="s">
        <v>219</v>
      </c>
      <c r="V299" s="169" t="s">
        <v>510</v>
      </c>
      <c r="W299" s="175">
        <v>1</v>
      </c>
      <c r="X299" s="169" t="s">
        <v>467</v>
      </c>
    </row>
    <row r="300" spans="2:24" hidden="1">
      <c r="B300" s="423"/>
      <c r="C300" s="423"/>
      <c r="D300" s="206">
        <v>4</v>
      </c>
      <c r="E300" s="169" t="s">
        <v>635</v>
      </c>
      <c r="F300" s="260">
        <v>516.27</v>
      </c>
      <c r="G300" s="169">
        <v>5342</v>
      </c>
      <c r="H300" s="169">
        <v>5342</v>
      </c>
      <c r="I300" s="177">
        <f t="shared" si="50"/>
        <v>1</v>
      </c>
      <c r="J300" s="169">
        <v>78.459999999999994</v>
      </c>
      <c r="K300" s="177">
        <f t="shared" si="51"/>
        <v>1.468738300262074E-2</v>
      </c>
      <c r="L300" s="260">
        <v>6.58</v>
      </c>
      <c r="M300" s="177">
        <f t="shared" si="52"/>
        <v>1.0146873830026208</v>
      </c>
      <c r="N300" s="260">
        <v>516.27</v>
      </c>
      <c r="O300" s="169">
        <v>78.459999999999994</v>
      </c>
      <c r="P300" s="176">
        <f t="shared" si="53"/>
        <v>1.468738300262074E-2</v>
      </c>
      <c r="Q300" s="175">
        <f t="shared" si="54"/>
        <v>0</v>
      </c>
      <c r="R300" s="176">
        <f t="shared" si="55"/>
        <v>0</v>
      </c>
      <c r="S300" s="259">
        <f t="shared" si="49"/>
        <v>0</v>
      </c>
      <c r="T300" s="169" t="s">
        <v>465</v>
      </c>
      <c r="U300" s="169" t="s">
        <v>219</v>
      </c>
      <c r="V300" s="169" t="s">
        <v>639</v>
      </c>
      <c r="W300" s="175">
        <v>1</v>
      </c>
      <c r="X300" s="169" t="s">
        <v>467</v>
      </c>
    </row>
    <row r="301" spans="2:24" hidden="1">
      <c r="B301" s="423"/>
      <c r="C301" s="423"/>
      <c r="D301" s="206">
        <v>5</v>
      </c>
      <c r="E301" s="169" t="s">
        <v>612</v>
      </c>
      <c r="F301" s="260">
        <v>362.29</v>
      </c>
      <c r="G301" s="169">
        <v>197.61</v>
      </c>
      <c r="H301" s="169">
        <v>197.61</v>
      </c>
      <c r="I301" s="177">
        <f t="shared" si="50"/>
        <v>1</v>
      </c>
      <c r="J301" s="169">
        <v>7.59</v>
      </c>
      <c r="K301" s="177">
        <f t="shared" si="51"/>
        <v>3.8408987399423104E-2</v>
      </c>
      <c r="L301" s="260">
        <v>95.34</v>
      </c>
      <c r="M301" s="177">
        <f t="shared" si="52"/>
        <v>1.0384089873994231</v>
      </c>
      <c r="N301" s="260">
        <v>723.63</v>
      </c>
      <c r="O301" s="169">
        <v>3.8</v>
      </c>
      <c r="P301" s="176">
        <f t="shared" si="53"/>
        <v>1.9229796062952279E-2</v>
      </c>
      <c r="Q301" s="175">
        <f t="shared" si="54"/>
        <v>3.7900000000000036</v>
      </c>
      <c r="R301" s="176">
        <f t="shared" si="55"/>
        <v>1.9179191336470842E-2</v>
      </c>
      <c r="S301" s="259">
        <f t="shared" si="49"/>
        <v>361.33860000000038</v>
      </c>
      <c r="T301" s="169" t="s">
        <v>177</v>
      </c>
      <c r="U301" s="169" t="s">
        <v>712</v>
      </c>
      <c r="V301" s="169" t="s">
        <v>640</v>
      </c>
      <c r="W301" s="175">
        <v>1</v>
      </c>
      <c r="X301" s="169" t="s">
        <v>467</v>
      </c>
    </row>
    <row r="302" spans="2:24" hidden="1">
      <c r="B302" s="423"/>
      <c r="C302" s="423"/>
      <c r="D302" s="206">
        <v>6</v>
      </c>
      <c r="E302" s="169" t="s">
        <v>659</v>
      </c>
      <c r="F302" s="260">
        <v>198.34</v>
      </c>
      <c r="G302" s="169">
        <v>1744</v>
      </c>
      <c r="H302" s="169">
        <v>1744</v>
      </c>
      <c r="I302" s="177">
        <f t="shared" si="50"/>
        <v>1</v>
      </c>
      <c r="J302" s="169">
        <v>27.17</v>
      </c>
      <c r="K302" s="177">
        <f t="shared" si="51"/>
        <v>1.5579128440366973E-2</v>
      </c>
      <c r="L302" s="260">
        <v>7.3</v>
      </c>
      <c r="M302" s="177">
        <f t="shared" si="52"/>
        <v>1.015579128440367</v>
      </c>
      <c r="N302" s="260">
        <v>198.34</v>
      </c>
      <c r="O302" s="169">
        <v>27.17</v>
      </c>
      <c r="P302" s="176">
        <f t="shared" si="53"/>
        <v>1.5579128440366973E-2</v>
      </c>
      <c r="Q302" s="175">
        <f t="shared" si="54"/>
        <v>7.1054273576010019E-14</v>
      </c>
      <c r="R302" s="176">
        <f t="shared" si="55"/>
        <v>4.0742129344042444E-17</v>
      </c>
      <c r="S302" s="259">
        <f t="shared" si="49"/>
        <v>5.1869619710487314E-13</v>
      </c>
      <c r="T302" s="169" t="s">
        <v>177</v>
      </c>
      <c r="U302" s="169" t="s">
        <v>534</v>
      </c>
      <c r="V302" s="169" t="s">
        <v>638</v>
      </c>
      <c r="W302" s="175">
        <v>1</v>
      </c>
      <c r="X302" s="169" t="s">
        <v>446</v>
      </c>
    </row>
    <row r="303" spans="2:24" hidden="1">
      <c r="B303" s="423"/>
      <c r="C303" s="423"/>
      <c r="D303" s="206">
        <v>7</v>
      </c>
      <c r="E303" s="169" t="s">
        <v>660</v>
      </c>
      <c r="F303" s="260">
        <v>176.22</v>
      </c>
      <c r="G303" s="169">
        <v>5075</v>
      </c>
      <c r="H303" s="169">
        <v>5075</v>
      </c>
      <c r="I303" s="177">
        <f t="shared" si="50"/>
        <v>1</v>
      </c>
      <c r="J303" s="169">
        <v>40.049999999999997</v>
      </c>
      <c r="K303" s="177">
        <f t="shared" si="51"/>
        <v>7.8916256157635454E-3</v>
      </c>
      <c r="L303" s="260">
        <v>4.4000000000000004</v>
      </c>
      <c r="M303" s="177">
        <f t="shared" si="52"/>
        <v>1.0078916256157635</v>
      </c>
      <c r="N303" s="260">
        <v>176.22</v>
      </c>
      <c r="O303" s="169">
        <v>40.049999999999997</v>
      </c>
      <c r="P303" s="176">
        <f t="shared" si="53"/>
        <v>7.8916256157635454E-3</v>
      </c>
      <c r="Q303" s="175">
        <f t="shared" si="54"/>
        <v>1.8474111129762605E-13</v>
      </c>
      <c r="R303" s="176">
        <f t="shared" si="55"/>
        <v>3.6402189418251435E-17</v>
      </c>
      <c r="S303" s="259">
        <f t="shared" si="49"/>
        <v>8.1286088970955465E-13</v>
      </c>
      <c r="T303" s="169" t="s">
        <v>177</v>
      </c>
      <c r="U303" s="169" t="s">
        <v>534</v>
      </c>
      <c r="V303" s="169" t="s">
        <v>638</v>
      </c>
      <c r="W303" s="175">
        <v>1</v>
      </c>
      <c r="X303" s="169" t="s">
        <v>467</v>
      </c>
    </row>
    <row r="304" spans="2:24" hidden="1">
      <c r="B304" s="423"/>
      <c r="C304" s="423"/>
      <c r="D304" s="206">
        <v>8</v>
      </c>
      <c r="E304" s="169" t="s">
        <v>517</v>
      </c>
      <c r="F304" s="260">
        <v>126.87</v>
      </c>
      <c r="G304" s="169">
        <v>186.98</v>
      </c>
      <c r="H304" s="169">
        <v>186.98</v>
      </c>
      <c r="I304" s="177">
        <f t="shared" si="50"/>
        <v>1</v>
      </c>
      <c r="J304" s="169">
        <v>8.3800000000000008</v>
      </c>
      <c r="K304" s="177">
        <f t="shared" si="51"/>
        <v>4.4817627553749073E-2</v>
      </c>
      <c r="L304" s="260">
        <v>99.12</v>
      </c>
      <c r="M304" s="177">
        <f t="shared" si="52"/>
        <v>1.0448176275537491</v>
      </c>
      <c r="N304" s="260">
        <v>830.63</v>
      </c>
      <c r="O304" s="169">
        <v>1.28</v>
      </c>
      <c r="P304" s="176">
        <f t="shared" si="53"/>
        <v>6.8456519413841056E-3</v>
      </c>
      <c r="Q304" s="175">
        <f t="shared" si="54"/>
        <v>7.0999999999999952</v>
      </c>
      <c r="R304" s="176">
        <f t="shared" si="55"/>
        <v>3.7971975612364935E-2</v>
      </c>
      <c r="S304" s="259">
        <f t="shared" si="49"/>
        <v>703.75199999999961</v>
      </c>
      <c r="T304" s="169" t="s">
        <v>177</v>
      </c>
      <c r="U304" s="169" t="s">
        <v>712</v>
      </c>
      <c r="V304" s="169" t="s">
        <v>507</v>
      </c>
      <c r="W304" s="175">
        <v>1</v>
      </c>
      <c r="X304" s="169" t="s">
        <v>467</v>
      </c>
    </row>
    <row r="305" spans="2:24" hidden="1">
      <c r="B305" s="423"/>
      <c r="C305" s="423"/>
      <c r="D305" s="206">
        <v>9</v>
      </c>
      <c r="E305" s="169" t="s">
        <v>661</v>
      </c>
      <c r="F305" s="260">
        <v>114.66</v>
      </c>
      <c r="G305" s="169">
        <v>4042</v>
      </c>
      <c r="H305" s="169">
        <v>4042</v>
      </c>
      <c r="I305" s="177">
        <f t="shared" si="50"/>
        <v>1</v>
      </c>
      <c r="J305" s="169">
        <v>16.38</v>
      </c>
      <c r="K305" s="177">
        <f t="shared" si="51"/>
        <v>4.0524492825333991E-3</v>
      </c>
      <c r="L305" s="260">
        <v>7</v>
      </c>
      <c r="M305" s="177">
        <f t="shared" si="52"/>
        <v>1.0040524492825333</v>
      </c>
      <c r="N305" s="260">
        <v>114.66</v>
      </c>
      <c r="O305" s="169">
        <v>16.38</v>
      </c>
      <c r="P305" s="176">
        <f t="shared" si="53"/>
        <v>4.0524492825333991E-3</v>
      </c>
      <c r="Q305" s="175">
        <f t="shared" si="54"/>
        <v>1.1013412404281553E-13</v>
      </c>
      <c r="R305" s="176">
        <f t="shared" si="55"/>
        <v>2.7247432964575837E-17</v>
      </c>
      <c r="S305" s="259">
        <f t="shared" si="49"/>
        <v>7.709388682997087E-13</v>
      </c>
      <c r="T305" s="169" t="s">
        <v>465</v>
      </c>
      <c r="U305" s="169" t="s">
        <v>219</v>
      </c>
      <c r="V305" s="169" t="s">
        <v>639</v>
      </c>
      <c r="W305" s="175">
        <v>1</v>
      </c>
      <c r="X305" s="169" t="s">
        <v>467</v>
      </c>
    </row>
    <row r="306" spans="2:24" hidden="1">
      <c r="B306" s="423"/>
      <c r="C306" s="423"/>
      <c r="D306" s="206">
        <v>10</v>
      </c>
      <c r="E306" s="169" t="s">
        <v>462</v>
      </c>
      <c r="F306" s="260">
        <v>110.04</v>
      </c>
      <c r="G306" s="169">
        <v>14.81</v>
      </c>
      <c r="H306" s="169">
        <v>14.81</v>
      </c>
      <c r="I306" s="177">
        <f t="shared" si="50"/>
        <v>1</v>
      </c>
      <c r="J306" s="169">
        <v>0.76</v>
      </c>
      <c r="K306" s="177">
        <f t="shared" si="51"/>
        <v>5.1316677920324107E-2</v>
      </c>
      <c r="L306" s="260">
        <v>846.44</v>
      </c>
      <c r="M306" s="177">
        <f t="shared" si="52"/>
        <v>1.051316677920324</v>
      </c>
      <c r="N306" s="260">
        <v>643.29</v>
      </c>
      <c r="O306" s="169">
        <v>0.13</v>
      </c>
      <c r="P306" s="176">
        <f t="shared" si="53"/>
        <v>8.7778528021607016E-3</v>
      </c>
      <c r="Q306" s="175">
        <f t="shared" si="54"/>
        <v>0.62999999999999978</v>
      </c>
      <c r="R306" s="176">
        <f t="shared" si="55"/>
        <v>4.2538825118163384E-2</v>
      </c>
      <c r="S306" s="259">
        <f t="shared" si="49"/>
        <v>533.2571999999999</v>
      </c>
      <c r="T306" s="169" t="s">
        <v>177</v>
      </c>
      <c r="U306" s="169" t="s">
        <v>712</v>
      </c>
      <c r="V306" s="169" t="s">
        <v>640</v>
      </c>
      <c r="W306" s="175">
        <v>1</v>
      </c>
      <c r="X306" s="169" t="s">
        <v>423</v>
      </c>
    </row>
    <row r="307" spans="2:24" hidden="1">
      <c r="B307" s="635">
        <v>45900</v>
      </c>
      <c r="C307" s="423" t="s">
        <v>382</v>
      </c>
      <c r="D307" s="206">
        <v>1</v>
      </c>
      <c r="E307" s="169" t="s">
        <v>634</v>
      </c>
      <c r="F307" s="260">
        <v>1929.49</v>
      </c>
      <c r="G307" s="169">
        <v>14429</v>
      </c>
      <c r="H307" s="169">
        <v>14429</v>
      </c>
      <c r="I307" s="177">
        <f t="shared" si="50"/>
        <v>1</v>
      </c>
      <c r="J307" s="169">
        <v>332.67</v>
      </c>
      <c r="K307" s="177">
        <f t="shared" si="51"/>
        <v>2.3055651812322407E-2</v>
      </c>
      <c r="L307" s="260">
        <v>5.8</v>
      </c>
      <c r="M307" s="177">
        <f t="shared" si="52"/>
        <v>1.0230556518123224</v>
      </c>
      <c r="N307" s="260">
        <v>1929.49</v>
      </c>
      <c r="O307" s="169">
        <v>332.67</v>
      </c>
      <c r="P307" s="176">
        <f t="shared" si="53"/>
        <v>2.3055651812322407E-2</v>
      </c>
      <c r="Q307" s="175">
        <f t="shared" si="54"/>
        <v>0</v>
      </c>
      <c r="R307" s="176">
        <f t="shared" si="55"/>
        <v>0</v>
      </c>
      <c r="S307" s="259">
        <f t="shared" si="49"/>
        <v>0</v>
      </c>
      <c r="T307" s="169" t="s">
        <v>177</v>
      </c>
      <c r="U307" s="169" t="s">
        <v>534</v>
      </c>
      <c r="V307" s="169" t="s">
        <v>638</v>
      </c>
      <c r="W307" s="175">
        <v>1</v>
      </c>
      <c r="X307" s="169" t="s">
        <v>467</v>
      </c>
    </row>
    <row r="308" spans="2:24" hidden="1">
      <c r="B308" s="636"/>
      <c r="C308" s="423"/>
      <c r="D308" s="206">
        <v>2</v>
      </c>
      <c r="E308" s="169" t="s">
        <v>635</v>
      </c>
      <c r="F308" s="260">
        <v>1039.6400000000001</v>
      </c>
      <c r="G308" s="169">
        <v>7319</v>
      </c>
      <c r="H308" s="169">
        <v>7319</v>
      </c>
      <c r="I308" s="177">
        <f t="shared" si="50"/>
        <v>1</v>
      </c>
      <c r="J308" s="169">
        <v>158</v>
      </c>
      <c r="K308" s="177">
        <f t="shared" si="51"/>
        <v>2.1587648585872386E-2</v>
      </c>
      <c r="L308" s="260">
        <v>6.58</v>
      </c>
      <c r="M308" s="177">
        <f t="shared" si="52"/>
        <v>1.0215876485858724</v>
      </c>
      <c r="N308" s="260">
        <v>1039.6400000000001</v>
      </c>
      <c r="O308" s="169">
        <v>158</v>
      </c>
      <c r="P308" s="176">
        <f t="shared" si="53"/>
        <v>2.1587648585872386E-2</v>
      </c>
      <c r="Q308" s="175">
        <f t="shared" si="54"/>
        <v>0</v>
      </c>
      <c r="R308" s="176">
        <f t="shared" si="55"/>
        <v>0</v>
      </c>
      <c r="S308" s="259">
        <f t="shared" si="49"/>
        <v>0</v>
      </c>
      <c r="T308" s="169" t="s">
        <v>465</v>
      </c>
      <c r="U308" s="169" t="s">
        <v>219</v>
      </c>
      <c r="V308" s="169" t="s">
        <v>639</v>
      </c>
      <c r="W308" s="175">
        <v>1</v>
      </c>
      <c r="X308" s="169" t="s">
        <v>467</v>
      </c>
    </row>
    <row r="309" spans="2:24" hidden="1">
      <c r="B309" s="636"/>
      <c r="C309" s="423"/>
      <c r="D309" s="206">
        <v>3</v>
      </c>
      <c r="E309" s="169" t="s">
        <v>490</v>
      </c>
      <c r="F309" s="260">
        <v>537.62</v>
      </c>
      <c r="G309" s="169">
        <v>396.67</v>
      </c>
      <c r="H309" s="169">
        <v>396.67</v>
      </c>
      <c r="I309" s="177">
        <f t="shared" si="50"/>
        <v>1</v>
      </c>
      <c r="J309" s="169">
        <v>18.21</v>
      </c>
      <c r="K309" s="177">
        <f t="shared" si="51"/>
        <v>4.5907177250611338E-2</v>
      </c>
      <c r="L309" s="260">
        <v>156.74</v>
      </c>
      <c r="M309" s="177">
        <f t="shared" si="52"/>
        <v>1.0459071772506112</v>
      </c>
      <c r="N309" s="260">
        <v>2854.24</v>
      </c>
      <c r="O309" s="169">
        <v>3.43</v>
      </c>
      <c r="P309" s="176">
        <f t="shared" si="53"/>
        <v>8.6469861597801706E-3</v>
      </c>
      <c r="Q309" s="175">
        <f t="shared" si="54"/>
        <v>14.77999999999998</v>
      </c>
      <c r="R309" s="176">
        <f t="shared" si="55"/>
        <v>3.7260191090831118E-2</v>
      </c>
      <c r="S309" s="259">
        <f t="shared" si="49"/>
        <v>2316.617199999997</v>
      </c>
      <c r="T309" s="169" t="s">
        <v>465</v>
      </c>
      <c r="U309" s="169" t="s">
        <v>219</v>
      </c>
      <c r="V309" s="169" t="s">
        <v>510</v>
      </c>
      <c r="W309" s="175">
        <v>1</v>
      </c>
      <c r="X309" s="169" t="s">
        <v>467</v>
      </c>
    </row>
    <row r="310" spans="2:24" hidden="1">
      <c r="B310" s="636"/>
      <c r="C310" s="423"/>
      <c r="D310" s="206">
        <v>4</v>
      </c>
      <c r="E310" s="169" t="s">
        <v>648</v>
      </c>
      <c r="F310" s="260">
        <v>358.53</v>
      </c>
      <c r="G310" s="169">
        <v>6331</v>
      </c>
      <c r="H310" s="169">
        <v>6331</v>
      </c>
      <c r="I310" s="177">
        <f t="shared" si="50"/>
        <v>1</v>
      </c>
      <c r="J310" s="169">
        <v>83.38</v>
      </c>
      <c r="K310" s="177">
        <f t="shared" si="51"/>
        <v>1.3170115305638918E-2</v>
      </c>
      <c r="L310" s="260">
        <v>4.3</v>
      </c>
      <c r="M310" s="177">
        <f t="shared" si="52"/>
        <v>1.0131701153056389</v>
      </c>
      <c r="N310" s="260">
        <v>358.53</v>
      </c>
      <c r="O310" s="169">
        <v>83.38</v>
      </c>
      <c r="P310" s="176">
        <f t="shared" si="53"/>
        <v>1.3170115305638918E-2</v>
      </c>
      <c r="Q310" s="175">
        <f t="shared" si="54"/>
        <v>1.1368683772161603E-13</v>
      </c>
      <c r="R310" s="176">
        <f t="shared" si="55"/>
        <v>1.7957169123616494E-17</v>
      </c>
      <c r="S310" s="259">
        <f t="shared" si="49"/>
        <v>4.8885340220294891E-13</v>
      </c>
      <c r="T310" s="169" t="s">
        <v>177</v>
      </c>
      <c r="U310" s="169" t="s">
        <v>534</v>
      </c>
      <c r="V310" s="169" t="s">
        <v>638</v>
      </c>
      <c r="W310" s="175">
        <v>1</v>
      </c>
      <c r="X310" s="169" t="s">
        <v>467</v>
      </c>
    </row>
    <row r="311" spans="2:24" hidden="1">
      <c r="B311" s="636"/>
      <c r="C311" s="423"/>
      <c r="D311" s="206">
        <v>5</v>
      </c>
      <c r="E311" s="169" t="s">
        <v>662</v>
      </c>
      <c r="F311" s="260">
        <v>338.94</v>
      </c>
      <c r="G311" s="169">
        <v>4265</v>
      </c>
      <c r="H311" s="169">
        <v>4265</v>
      </c>
      <c r="I311" s="177">
        <f t="shared" si="50"/>
        <v>1</v>
      </c>
      <c r="J311" s="169">
        <v>48.42</v>
      </c>
      <c r="K311" s="177">
        <f t="shared" si="51"/>
        <v>1.1352872215709261E-2</v>
      </c>
      <c r="L311" s="260">
        <v>7</v>
      </c>
      <c r="M311" s="177">
        <f t="shared" si="52"/>
        <v>1.0113528722157092</v>
      </c>
      <c r="N311" s="260">
        <v>338.94</v>
      </c>
      <c r="O311" s="169">
        <v>48.42</v>
      </c>
      <c r="P311" s="176">
        <f t="shared" si="53"/>
        <v>1.1352872215709261E-2</v>
      </c>
      <c r="Q311" s="175">
        <f t="shared" si="54"/>
        <v>7.1054273576010019E-14</v>
      </c>
      <c r="R311" s="176">
        <f t="shared" si="55"/>
        <v>1.6659853124504106E-17</v>
      </c>
      <c r="S311" s="259">
        <f t="shared" si="49"/>
        <v>4.9737991503207013E-13</v>
      </c>
      <c r="T311" s="169" t="s">
        <v>465</v>
      </c>
      <c r="U311" s="169" t="s">
        <v>219</v>
      </c>
      <c r="V311" s="169" t="s">
        <v>639</v>
      </c>
      <c r="W311" s="175">
        <v>1</v>
      </c>
      <c r="X311" s="169" t="s">
        <v>467</v>
      </c>
    </row>
    <row r="312" spans="2:24" hidden="1">
      <c r="B312" s="636"/>
      <c r="C312" s="423"/>
      <c r="D312" s="206">
        <v>6</v>
      </c>
      <c r="E312" s="169" t="s">
        <v>517</v>
      </c>
      <c r="F312" s="260">
        <v>306.27999999999997</v>
      </c>
      <c r="G312" s="169">
        <v>256.17</v>
      </c>
      <c r="H312" s="169">
        <v>256.17</v>
      </c>
      <c r="I312" s="177">
        <f t="shared" si="50"/>
        <v>1</v>
      </c>
      <c r="J312" s="169">
        <v>9.14</v>
      </c>
      <c r="K312" s="177">
        <f t="shared" si="51"/>
        <v>3.5679431627434907E-2</v>
      </c>
      <c r="L312" s="260">
        <v>99.12</v>
      </c>
      <c r="M312" s="177">
        <f t="shared" si="52"/>
        <v>1.0356794316274349</v>
      </c>
      <c r="N312" s="260">
        <v>905.96</v>
      </c>
      <c r="O312" s="169">
        <v>3.09</v>
      </c>
      <c r="P312" s="176">
        <f t="shared" si="53"/>
        <v>1.2062302377327555E-2</v>
      </c>
      <c r="Q312" s="175">
        <f t="shared" si="54"/>
        <v>6.0499999999999865</v>
      </c>
      <c r="R312" s="176">
        <f t="shared" si="55"/>
        <v>2.3617129250107297E-2</v>
      </c>
      <c r="S312" s="259">
        <f t="shared" si="49"/>
        <v>599.67599999999868</v>
      </c>
      <c r="T312" s="169" t="s">
        <v>177</v>
      </c>
      <c r="U312" s="169" t="s">
        <v>712</v>
      </c>
      <c r="V312" s="169" t="s">
        <v>507</v>
      </c>
      <c r="W312" s="175">
        <v>1</v>
      </c>
      <c r="X312" s="169" t="s">
        <v>467</v>
      </c>
    </row>
    <row r="313" spans="2:24" hidden="1">
      <c r="B313" s="636"/>
      <c r="C313" s="423"/>
      <c r="D313" s="206">
        <v>7</v>
      </c>
      <c r="E313" s="169" t="s">
        <v>542</v>
      </c>
      <c r="F313" s="260">
        <v>304.06</v>
      </c>
      <c r="G313" s="169">
        <v>294.87</v>
      </c>
      <c r="H313" s="169">
        <v>294.87</v>
      </c>
      <c r="I313" s="177">
        <f t="shared" si="50"/>
        <v>1</v>
      </c>
      <c r="J313" s="169">
        <v>13.54</v>
      </c>
      <c r="K313" s="177">
        <f t="shared" si="51"/>
        <v>4.5918540373724011E-2</v>
      </c>
      <c r="L313" s="260">
        <v>156.72999999999999</v>
      </c>
      <c r="M313" s="177">
        <f t="shared" si="52"/>
        <v>1.0459185403737241</v>
      </c>
      <c r="N313" s="260">
        <v>2122.12</v>
      </c>
      <c r="O313" s="169">
        <v>1.94</v>
      </c>
      <c r="P313" s="176">
        <f t="shared" si="53"/>
        <v>6.5791704819072811E-3</v>
      </c>
      <c r="Q313" s="175">
        <f t="shared" si="54"/>
        <v>11.600000000000021</v>
      </c>
      <c r="R313" s="176">
        <f t="shared" si="55"/>
        <v>3.93393698918168E-2</v>
      </c>
      <c r="S313" s="259">
        <f t="shared" si="49"/>
        <v>1818.0680000000032</v>
      </c>
      <c r="T313" s="169" t="s">
        <v>465</v>
      </c>
      <c r="U313" s="169" t="s">
        <v>219</v>
      </c>
      <c r="V313" s="169" t="s">
        <v>510</v>
      </c>
      <c r="W313" s="175">
        <v>1</v>
      </c>
      <c r="X313" s="169" t="s">
        <v>467</v>
      </c>
    </row>
    <row r="314" spans="2:24" hidden="1">
      <c r="B314" s="636"/>
      <c r="C314" s="423"/>
      <c r="D314" s="206">
        <v>8</v>
      </c>
      <c r="E314" s="169" t="s">
        <v>661</v>
      </c>
      <c r="F314" s="260">
        <v>136.36000000000001</v>
      </c>
      <c r="G314" s="169">
        <v>5223</v>
      </c>
      <c r="H314" s="169">
        <v>5223</v>
      </c>
      <c r="I314" s="177">
        <f t="shared" si="50"/>
        <v>1</v>
      </c>
      <c r="J314" s="169">
        <v>19.48</v>
      </c>
      <c r="K314" s="177">
        <f t="shared" si="51"/>
        <v>3.7296572850852002E-3</v>
      </c>
      <c r="L314" s="260">
        <v>7</v>
      </c>
      <c r="M314" s="177">
        <f t="shared" si="52"/>
        <v>1.0037296572850851</v>
      </c>
      <c r="N314" s="260">
        <v>136.36000000000001</v>
      </c>
      <c r="O314" s="169">
        <v>19.48</v>
      </c>
      <c r="P314" s="176">
        <f t="shared" si="53"/>
        <v>3.7296572850852002E-3</v>
      </c>
      <c r="Q314" s="175">
        <f t="shared" si="54"/>
        <v>-4.3698378249246161E-13</v>
      </c>
      <c r="R314" s="176">
        <f t="shared" si="55"/>
        <v>-8.3665284796565503E-17</v>
      </c>
      <c r="S314" s="259">
        <f t="shared" si="49"/>
        <v>-3.0588864774472313E-12</v>
      </c>
      <c r="T314" s="169" t="s">
        <v>465</v>
      </c>
      <c r="U314" s="169" t="s">
        <v>219</v>
      </c>
      <c r="V314" s="169" t="s">
        <v>639</v>
      </c>
      <c r="W314" s="175">
        <v>1</v>
      </c>
      <c r="X314" s="169" t="s">
        <v>467</v>
      </c>
    </row>
    <row r="315" spans="2:24" hidden="1">
      <c r="B315" s="636"/>
      <c r="C315" s="423"/>
      <c r="D315" s="206">
        <v>9</v>
      </c>
      <c r="E315" s="169" t="s">
        <v>460</v>
      </c>
      <c r="F315" s="260">
        <v>109.73</v>
      </c>
      <c r="G315" s="169">
        <v>11</v>
      </c>
      <c r="H315" s="169">
        <v>11</v>
      </c>
      <c r="I315" s="177">
        <f t="shared" si="50"/>
        <v>1</v>
      </c>
      <c r="J315" s="169">
        <v>0.28000000000000003</v>
      </c>
      <c r="K315" s="177">
        <f t="shared" si="51"/>
        <v>2.5454545454545455E-2</v>
      </c>
      <c r="L315" s="260">
        <v>1567.63</v>
      </c>
      <c r="M315" s="177">
        <f t="shared" si="52"/>
        <v>1.0254545454545454</v>
      </c>
      <c r="N315" s="260">
        <v>438.94</v>
      </c>
      <c r="O315" s="169">
        <v>7.0000000000000007E-2</v>
      </c>
      <c r="P315" s="176">
        <f t="shared" si="53"/>
        <v>6.3636363636363638E-3</v>
      </c>
      <c r="Q315" s="175">
        <f t="shared" si="54"/>
        <v>0.20999999999999935</v>
      </c>
      <c r="R315" s="176">
        <f t="shared" si="55"/>
        <v>1.9090909090909033E-2</v>
      </c>
      <c r="S315" s="259">
        <f t="shared" si="49"/>
        <v>329.20229999999901</v>
      </c>
      <c r="T315" s="169" t="s">
        <v>177</v>
      </c>
      <c r="U315" s="169" t="s">
        <v>712</v>
      </c>
      <c r="V315" s="169" t="s">
        <v>507</v>
      </c>
      <c r="W315" s="175">
        <v>1</v>
      </c>
      <c r="X315" s="169" t="s">
        <v>414</v>
      </c>
    </row>
    <row r="316" spans="2:24" hidden="1">
      <c r="B316" s="636"/>
      <c r="C316" s="423"/>
      <c r="D316" s="206">
        <v>10</v>
      </c>
      <c r="E316" s="169" t="s">
        <v>663</v>
      </c>
      <c r="F316" s="260">
        <v>107.28</v>
      </c>
      <c r="G316" s="169">
        <v>42.65</v>
      </c>
      <c r="H316" s="169">
        <v>42.65</v>
      </c>
      <c r="I316" s="177">
        <f t="shared" si="50"/>
        <v>1</v>
      </c>
      <c r="J316" s="169">
        <v>1.0900000000000001</v>
      </c>
      <c r="K316" s="177">
        <f t="shared" si="51"/>
        <v>2.5556858147713954E-2</v>
      </c>
      <c r="L316" s="260">
        <v>100.26</v>
      </c>
      <c r="M316" s="177">
        <f t="shared" si="52"/>
        <v>1.0255568581477141</v>
      </c>
      <c r="N316" s="260">
        <v>109.28</v>
      </c>
      <c r="O316" s="169">
        <v>1.07</v>
      </c>
      <c r="P316" s="176">
        <f t="shared" si="53"/>
        <v>2.5087924970691677E-2</v>
      </c>
      <c r="Q316" s="175">
        <f t="shared" si="54"/>
        <v>2.0000000000003348E-2</v>
      </c>
      <c r="R316" s="176">
        <f t="shared" si="55"/>
        <v>4.6893317702235288E-4</v>
      </c>
      <c r="S316" s="259">
        <f t="shared" si="49"/>
        <v>2.0052000000003356</v>
      </c>
      <c r="T316" s="169" t="s">
        <v>177</v>
      </c>
      <c r="U316" s="169" t="s">
        <v>712</v>
      </c>
      <c r="V316" s="169" t="s">
        <v>507</v>
      </c>
      <c r="W316" s="175">
        <v>1</v>
      </c>
      <c r="X316" s="169" t="s">
        <v>467</v>
      </c>
    </row>
    <row r="317" spans="2:24" hidden="1">
      <c r="B317" s="631">
        <v>45901</v>
      </c>
      <c r="C317" s="423" t="str">
        <f>RIGHT(TEXT(B317,"aaa"),1)</f>
        <v>一</v>
      </c>
      <c r="D317" s="206">
        <v>1</v>
      </c>
      <c r="E317" s="169" t="s">
        <v>634</v>
      </c>
      <c r="F317" s="260">
        <v>2750.42</v>
      </c>
      <c r="G317" s="169">
        <v>14253</v>
      </c>
      <c r="H317" s="169">
        <v>14253</v>
      </c>
      <c r="I317" s="177">
        <f t="shared" ref="I317:I326" si="56">H317/G317</f>
        <v>1</v>
      </c>
      <c r="J317" s="169">
        <v>474.21</v>
      </c>
      <c r="K317" s="177">
        <f t="shared" ref="K317:K326" si="57">J317/G317</f>
        <v>3.3270890338876022E-2</v>
      </c>
      <c r="L317" s="260">
        <v>5.8</v>
      </c>
      <c r="M317" s="177">
        <f t="shared" ref="M317:M326" si="58">(H317+J317)/G317</f>
        <v>1.0332708903388759</v>
      </c>
      <c r="N317" s="260">
        <v>2750.42</v>
      </c>
      <c r="O317" s="169">
        <v>474.21</v>
      </c>
      <c r="P317" s="176">
        <f t="shared" ref="P317:P326" si="59">O317/G317</f>
        <v>3.3270890338876022E-2</v>
      </c>
      <c r="Q317" s="175">
        <f t="shared" ref="Q317:Q326" si="60">(H317+J317)-G317-O317</f>
        <v>-8.5265128291212022E-13</v>
      </c>
      <c r="R317" s="176">
        <f t="shared" ref="R317:R326" si="61">Q317/G317</f>
        <v>-5.9822583520109472E-17</v>
      </c>
      <c r="S317" s="259">
        <f t="shared" ref="S317:S326" si="62">Q317*L317</f>
        <v>-4.9453774408902973E-12</v>
      </c>
      <c r="T317" s="169" t="s">
        <v>177</v>
      </c>
      <c r="U317" s="169" t="s">
        <v>534</v>
      </c>
      <c r="V317" s="169" t="s">
        <v>638</v>
      </c>
      <c r="W317" s="175">
        <v>1</v>
      </c>
      <c r="X317" s="169" t="s">
        <v>467</v>
      </c>
    </row>
    <row r="318" spans="2:24" hidden="1">
      <c r="B318" s="632"/>
      <c r="C318" s="423"/>
      <c r="D318" s="206">
        <v>2</v>
      </c>
      <c r="E318" s="169" t="s">
        <v>517</v>
      </c>
      <c r="F318" s="260">
        <v>394.5</v>
      </c>
      <c r="G318" s="169">
        <v>251.62</v>
      </c>
      <c r="H318" s="169">
        <v>251.62</v>
      </c>
      <c r="I318" s="177">
        <f t="shared" si="56"/>
        <v>1</v>
      </c>
      <c r="J318" s="169">
        <v>7.92</v>
      </c>
      <c r="K318" s="177">
        <f t="shared" si="57"/>
        <v>3.1476035291312293E-2</v>
      </c>
      <c r="L318" s="260">
        <v>99.12</v>
      </c>
      <c r="M318" s="177">
        <f t="shared" si="58"/>
        <v>1.0314760352913124</v>
      </c>
      <c r="N318" s="260">
        <v>785.03</v>
      </c>
      <c r="O318" s="169">
        <v>3.98</v>
      </c>
      <c r="P318" s="176">
        <f t="shared" si="59"/>
        <v>1.5817502583260472E-2</v>
      </c>
      <c r="Q318" s="175">
        <f t="shared" si="60"/>
        <v>3.9400000000000159</v>
      </c>
      <c r="R318" s="176">
        <f t="shared" si="61"/>
        <v>1.5658532708051887E-2</v>
      </c>
      <c r="S318" s="259">
        <f t="shared" si="62"/>
        <v>390.5328000000016</v>
      </c>
      <c r="T318" s="169" t="s">
        <v>177</v>
      </c>
      <c r="U318" s="169" t="s">
        <v>712</v>
      </c>
      <c r="V318" s="169" t="s">
        <v>507</v>
      </c>
      <c r="W318" s="175">
        <v>1</v>
      </c>
      <c r="X318" s="169" t="s">
        <v>467</v>
      </c>
    </row>
    <row r="319" spans="2:24" hidden="1">
      <c r="B319" s="632"/>
      <c r="C319" s="423"/>
      <c r="D319" s="206">
        <v>3</v>
      </c>
      <c r="E319" s="169" t="s">
        <v>635</v>
      </c>
      <c r="F319" s="260">
        <v>371.18</v>
      </c>
      <c r="G319" s="169">
        <v>7189</v>
      </c>
      <c r="H319" s="169">
        <v>7189</v>
      </c>
      <c r="I319" s="177">
        <f t="shared" si="56"/>
        <v>1</v>
      </c>
      <c r="J319" s="169">
        <v>56.41</v>
      </c>
      <c r="K319" s="177">
        <f t="shared" si="57"/>
        <v>7.8467102517735428E-3</v>
      </c>
      <c r="L319" s="260">
        <v>6.58</v>
      </c>
      <c r="M319" s="177">
        <f t="shared" si="58"/>
        <v>1.0078467102517734</v>
      </c>
      <c r="N319" s="260">
        <v>371.18</v>
      </c>
      <c r="O319" s="169">
        <v>56.41</v>
      </c>
      <c r="P319" s="176">
        <f t="shared" si="59"/>
        <v>7.8467102517735428E-3</v>
      </c>
      <c r="Q319" s="175">
        <f t="shared" si="60"/>
        <v>-1.4210854715202004E-13</v>
      </c>
      <c r="R319" s="176">
        <f t="shared" si="61"/>
        <v>-1.9767498560581449E-17</v>
      </c>
      <c r="S319" s="259">
        <f t="shared" si="62"/>
        <v>-9.350742402602918E-13</v>
      </c>
      <c r="T319" s="169" t="s">
        <v>465</v>
      </c>
      <c r="U319" s="169" t="s">
        <v>219</v>
      </c>
      <c r="V319" s="169" t="s">
        <v>639</v>
      </c>
      <c r="W319" s="175">
        <v>1</v>
      </c>
      <c r="X319" s="169" t="s">
        <v>467</v>
      </c>
    </row>
    <row r="320" spans="2:24" hidden="1">
      <c r="B320" s="632"/>
      <c r="C320" s="423"/>
      <c r="D320" s="206">
        <v>4</v>
      </c>
      <c r="E320" s="169" t="s">
        <v>479</v>
      </c>
      <c r="F320" s="260">
        <v>320.26</v>
      </c>
      <c r="G320" s="169">
        <v>351.2</v>
      </c>
      <c r="H320" s="169">
        <v>351.2</v>
      </c>
      <c r="I320" s="177">
        <f t="shared" si="56"/>
        <v>1</v>
      </c>
      <c r="J320" s="169">
        <v>11.06</v>
      </c>
      <c r="K320" s="177">
        <f t="shared" si="57"/>
        <v>3.1492027334851937E-2</v>
      </c>
      <c r="L320" s="260">
        <v>111.2</v>
      </c>
      <c r="M320" s="177">
        <f t="shared" si="58"/>
        <v>1.031492027334852</v>
      </c>
      <c r="N320" s="260">
        <v>1229.8699999999999</v>
      </c>
      <c r="O320" s="169">
        <v>2.88</v>
      </c>
      <c r="P320" s="176">
        <f t="shared" si="59"/>
        <v>8.2004555808656045E-3</v>
      </c>
      <c r="Q320" s="175">
        <f t="shared" si="60"/>
        <v>8.1800000000000033</v>
      </c>
      <c r="R320" s="176">
        <f t="shared" si="61"/>
        <v>2.3291571753986343E-2</v>
      </c>
      <c r="S320" s="259">
        <f t="shared" si="62"/>
        <v>909.61600000000044</v>
      </c>
      <c r="T320" s="169" t="s">
        <v>177</v>
      </c>
      <c r="U320" s="169" t="s">
        <v>712</v>
      </c>
      <c r="V320" s="169" t="s">
        <v>640</v>
      </c>
      <c r="W320" s="175">
        <v>1</v>
      </c>
      <c r="X320" s="169" t="s">
        <v>427</v>
      </c>
    </row>
    <row r="321" spans="2:34" hidden="1">
      <c r="B321" s="632"/>
      <c r="C321" s="423"/>
      <c r="D321" s="206">
        <v>5</v>
      </c>
      <c r="E321" s="169" t="s">
        <v>662</v>
      </c>
      <c r="F321" s="260">
        <v>259.77</v>
      </c>
      <c r="G321" s="169">
        <v>4114</v>
      </c>
      <c r="H321" s="169">
        <v>4114</v>
      </c>
      <c r="I321" s="177">
        <f t="shared" si="56"/>
        <v>1</v>
      </c>
      <c r="J321" s="169">
        <v>37.11</v>
      </c>
      <c r="K321" s="177">
        <f t="shared" si="57"/>
        <v>9.0204180845892077E-3</v>
      </c>
      <c r="L321" s="260">
        <v>7</v>
      </c>
      <c r="M321" s="177">
        <f t="shared" si="58"/>
        <v>1.0090204180845892</v>
      </c>
      <c r="N321" s="260">
        <v>259.77</v>
      </c>
      <c r="O321" s="169">
        <v>37.11</v>
      </c>
      <c r="P321" s="176">
        <f t="shared" si="59"/>
        <v>9.0204180845892077E-3</v>
      </c>
      <c r="Q321" s="175">
        <f t="shared" si="60"/>
        <v>-3.2684965844964609E-13</v>
      </c>
      <c r="R321" s="176">
        <f t="shared" si="61"/>
        <v>-7.9448142549743822E-17</v>
      </c>
      <c r="S321" s="259">
        <f t="shared" si="62"/>
        <v>-2.2879476091475226E-12</v>
      </c>
      <c r="T321" s="169" t="s">
        <v>465</v>
      </c>
      <c r="U321" s="169" t="s">
        <v>219</v>
      </c>
      <c r="V321" s="169" t="s">
        <v>639</v>
      </c>
      <c r="W321" s="175">
        <v>1</v>
      </c>
      <c r="X321" s="169" t="s">
        <v>467</v>
      </c>
    </row>
    <row r="322" spans="2:34" hidden="1">
      <c r="B322" s="632"/>
      <c r="C322" s="423"/>
      <c r="D322" s="206">
        <v>6</v>
      </c>
      <c r="E322" s="169" t="s">
        <v>548</v>
      </c>
      <c r="F322" s="260">
        <v>162.11000000000001</v>
      </c>
      <c r="G322" s="169">
        <v>80.91</v>
      </c>
      <c r="H322" s="169">
        <v>80.91</v>
      </c>
      <c r="I322" s="177">
        <f t="shared" si="56"/>
        <v>1</v>
      </c>
      <c r="J322" s="169">
        <v>3.64</v>
      </c>
      <c r="K322" s="177">
        <f t="shared" si="57"/>
        <v>4.4988258558892602E-2</v>
      </c>
      <c r="L322" s="260">
        <v>160.5</v>
      </c>
      <c r="M322" s="177">
        <f t="shared" si="58"/>
        <v>1.0449882585588925</v>
      </c>
      <c r="N322" s="260">
        <v>584.22</v>
      </c>
      <c r="O322" s="169">
        <v>1.01</v>
      </c>
      <c r="P322" s="176">
        <f t="shared" si="59"/>
        <v>1.2483005808923496E-2</v>
      </c>
      <c r="Q322" s="175">
        <f t="shared" si="60"/>
        <v>2.6300000000000008</v>
      </c>
      <c r="R322" s="176">
        <f t="shared" si="61"/>
        <v>3.2505252749969113E-2</v>
      </c>
      <c r="S322" s="259">
        <f t="shared" si="62"/>
        <v>422.11500000000012</v>
      </c>
      <c r="T322" s="169" t="s">
        <v>177</v>
      </c>
      <c r="U322" s="169" t="s">
        <v>712</v>
      </c>
      <c r="V322" s="169" t="s">
        <v>507</v>
      </c>
      <c r="W322" s="175">
        <v>1</v>
      </c>
      <c r="X322" s="169" t="s">
        <v>467</v>
      </c>
    </row>
    <row r="323" spans="2:34" hidden="1">
      <c r="B323" s="632"/>
      <c r="C323" s="423"/>
      <c r="D323" s="206">
        <v>7</v>
      </c>
      <c r="E323" s="169" t="s">
        <v>659</v>
      </c>
      <c r="F323" s="260">
        <v>145.93</v>
      </c>
      <c r="G323" s="169">
        <v>1845</v>
      </c>
      <c r="H323" s="169">
        <v>1845</v>
      </c>
      <c r="I323" s="177">
        <f t="shared" si="56"/>
        <v>1</v>
      </c>
      <c r="J323" s="169">
        <v>19.989999999999998</v>
      </c>
      <c r="K323" s="177">
        <f t="shared" si="57"/>
        <v>1.0834688346883468E-2</v>
      </c>
      <c r="L323" s="260">
        <v>7.3</v>
      </c>
      <c r="M323" s="177">
        <f t="shared" si="58"/>
        <v>1.0108346883468835</v>
      </c>
      <c r="N323" s="260">
        <v>145.93</v>
      </c>
      <c r="O323" s="169">
        <v>19.989999999999998</v>
      </c>
      <c r="P323" s="176">
        <f t="shared" si="59"/>
        <v>1.0834688346883468E-2</v>
      </c>
      <c r="Q323" s="175">
        <f t="shared" si="60"/>
        <v>0</v>
      </c>
      <c r="R323" s="176">
        <f t="shared" si="61"/>
        <v>0</v>
      </c>
      <c r="S323" s="259">
        <f t="shared" si="62"/>
        <v>0</v>
      </c>
      <c r="T323" s="169" t="s">
        <v>177</v>
      </c>
      <c r="U323" s="169" t="s">
        <v>534</v>
      </c>
      <c r="V323" s="169" t="s">
        <v>638</v>
      </c>
      <c r="W323" s="175">
        <v>1</v>
      </c>
      <c r="X323" s="169" t="s">
        <v>446</v>
      </c>
    </row>
    <row r="324" spans="2:34" hidden="1">
      <c r="B324" s="632"/>
      <c r="C324" s="423"/>
      <c r="D324" s="206">
        <v>8</v>
      </c>
      <c r="E324" s="169" t="s">
        <v>490</v>
      </c>
      <c r="F324" s="260">
        <v>141.07</v>
      </c>
      <c r="G324" s="169">
        <v>381.18</v>
      </c>
      <c r="H324" s="169">
        <v>381.18</v>
      </c>
      <c r="I324" s="177">
        <f t="shared" si="56"/>
        <v>1</v>
      </c>
      <c r="J324" s="169">
        <v>11.44</v>
      </c>
      <c r="K324" s="177">
        <f t="shared" si="57"/>
        <v>3.0012067789495774E-2</v>
      </c>
      <c r="L324" s="260">
        <v>156.74</v>
      </c>
      <c r="M324" s="177">
        <f t="shared" si="58"/>
        <v>1.0300120677894957</v>
      </c>
      <c r="N324" s="260">
        <v>1793.11</v>
      </c>
      <c r="O324" s="169">
        <v>0.9</v>
      </c>
      <c r="P324" s="176">
        <f t="shared" si="59"/>
        <v>2.3610892491736186E-3</v>
      </c>
      <c r="Q324" s="175">
        <f t="shared" si="60"/>
        <v>10.539999999999997</v>
      </c>
      <c r="R324" s="176">
        <f t="shared" si="61"/>
        <v>2.7650978540322151E-2</v>
      </c>
      <c r="S324" s="259">
        <f t="shared" si="62"/>
        <v>1652.0395999999996</v>
      </c>
      <c r="T324" s="169" t="s">
        <v>465</v>
      </c>
      <c r="U324" s="169" t="s">
        <v>219</v>
      </c>
      <c r="V324" s="169" t="s">
        <v>510</v>
      </c>
      <c r="W324" s="175">
        <v>1</v>
      </c>
      <c r="X324" s="169" t="s">
        <v>467</v>
      </c>
    </row>
    <row r="325" spans="2:34" hidden="1">
      <c r="B325" s="632"/>
      <c r="C325" s="423"/>
      <c r="D325" s="206">
        <v>9</v>
      </c>
      <c r="E325" s="169" t="s">
        <v>661</v>
      </c>
      <c r="F325" s="260">
        <v>134.05000000000001</v>
      </c>
      <c r="G325" s="169">
        <v>5200</v>
      </c>
      <c r="H325" s="169">
        <v>5200</v>
      </c>
      <c r="I325" s="177">
        <f t="shared" si="56"/>
        <v>1</v>
      </c>
      <c r="J325" s="169">
        <v>19.149999999999999</v>
      </c>
      <c r="K325" s="177">
        <f t="shared" si="57"/>
        <v>3.6826923076923074E-3</v>
      </c>
      <c r="L325" s="260">
        <v>7</v>
      </c>
      <c r="M325" s="177">
        <f t="shared" si="58"/>
        <v>1.0036826923076922</v>
      </c>
      <c r="N325" s="260">
        <v>134.05000000000001</v>
      </c>
      <c r="O325" s="169">
        <v>19.149999999999999</v>
      </c>
      <c r="P325" s="176">
        <f t="shared" si="59"/>
        <v>3.6826923076923074E-3</v>
      </c>
      <c r="Q325" s="175">
        <f t="shared" si="60"/>
        <v>-3.6237679523765109E-13</v>
      </c>
      <c r="R325" s="176">
        <f t="shared" si="61"/>
        <v>-6.9687845238009822E-17</v>
      </c>
      <c r="S325" s="259">
        <f t="shared" si="62"/>
        <v>-2.5366375666635577E-12</v>
      </c>
      <c r="T325" s="169" t="s">
        <v>465</v>
      </c>
      <c r="U325" s="169" t="s">
        <v>219</v>
      </c>
      <c r="V325" s="169" t="s">
        <v>639</v>
      </c>
      <c r="W325" s="175">
        <v>1</v>
      </c>
      <c r="X325" s="169" t="s">
        <v>467</v>
      </c>
    </row>
    <row r="326" spans="2:34" hidden="1">
      <c r="B326" s="633"/>
      <c r="C326" s="423"/>
      <c r="D326" s="206">
        <v>10</v>
      </c>
      <c r="E326" s="169" t="s">
        <v>463</v>
      </c>
      <c r="F326" s="260">
        <v>105.84</v>
      </c>
      <c r="G326" s="169">
        <v>40.090000000000003</v>
      </c>
      <c r="H326" s="169">
        <v>40.090000000000003</v>
      </c>
      <c r="I326" s="177">
        <f t="shared" si="56"/>
        <v>1</v>
      </c>
      <c r="J326" s="169">
        <v>1.8</v>
      </c>
      <c r="K326" s="177">
        <f t="shared" si="57"/>
        <v>4.4898977301072583E-2</v>
      </c>
      <c r="L326" s="260">
        <v>814.16</v>
      </c>
      <c r="M326" s="177">
        <f t="shared" si="58"/>
        <v>1.0448989773010726</v>
      </c>
      <c r="N326" s="260">
        <v>1465.49</v>
      </c>
      <c r="O326" s="169">
        <v>0.13</v>
      </c>
      <c r="P326" s="176">
        <f t="shared" si="59"/>
        <v>3.2427039161885755E-3</v>
      </c>
      <c r="Q326" s="175">
        <f t="shared" si="60"/>
        <v>1.6699999999999973</v>
      </c>
      <c r="R326" s="176">
        <f t="shared" si="61"/>
        <v>4.1656273384883938E-2</v>
      </c>
      <c r="S326" s="259">
        <f t="shared" si="62"/>
        <v>1359.6471999999976</v>
      </c>
      <c r="T326" s="169" t="s">
        <v>177</v>
      </c>
      <c r="U326" s="169" t="s">
        <v>712</v>
      </c>
      <c r="V326" s="169" t="s">
        <v>487</v>
      </c>
      <c r="W326" s="175">
        <v>1</v>
      </c>
      <c r="X326" s="169" t="s">
        <v>412</v>
      </c>
    </row>
    <row r="327" spans="2:34" hidden="1">
      <c r="B327" s="631">
        <v>45902</v>
      </c>
      <c r="C327" s="423" t="str">
        <f>RIGHT(TEXT(B327,"aaa"),1)</f>
        <v>二</v>
      </c>
      <c r="D327" s="206">
        <v>1</v>
      </c>
      <c r="E327" s="169" t="s">
        <v>634</v>
      </c>
      <c r="F327" s="260">
        <v>1874.68</v>
      </c>
      <c r="G327" s="169">
        <v>14351</v>
      </c>
      <c r="H327" s="169">
        <v>14351</v>
      </c>
      <c r="I327" s="177">
        <f t="shared" ref="I327:I336" si="63">H327/G327</f>
        <v>1</v>
      </c>
      <c r="J327" s="169">
        <v>323.22000000000003</v>
      </c>
      <c r="K327" s="177">
        <f t="shared" ref="K327:K336" si="64">J327/G327</f>
        <v>2.2522472301581772E-2</v>
      </c>
      <c r="L327" s="260">
        <v>5.8</v>
      </c>
      <c r="M327" s="177">
        <f t="shared" ref="M327:M336" si="65">(H327+J327)/G327</f>
        <v>1.0225224723015818</v>
      </c>
      <c r="N327" s="260">
        <v>1874.68</v>
      </c>
      <c r="O327" s="169">
        <v>323.22000000000003</v>
      </c>
      <c r="P327" s="176">
        <f t="shared" ref="P327:P336" si="66">O327/G327</f>
        <v>2.2522472301581772E-2</v>
      </c>
      <c r="Q327" s="175">
        <f t="shared" ref="Q327:Q336" si="67">(H327+J327)-G327-O327</f>
        <v>-6.8212102632969618E-13</v>
      </c>
      <c r="R327" s="176">
        <f t="shared" ref="R327:R336" si="68">Q327/G327</f>
        <v>-4.7531254012242782E-17</v>
      </c>
      <c r="S327" s="259">
        <f t="shared" ref="S327:S336" si="69">Q327*L327</f>
        <v>-3.9563019527122375E-12</v>
      </c>
      <c r="T327" s="169" t="s">
        <v>177</v>
      </c>
      <c r="U327" s="169" t="s">
        <v>534</v>
      </c>
      <c r="V327" s="169" t="s">
        <v>638</v>
      </c>
      <c r="W327" s="175">
        <v>1</v>
      </c>
      <c r="X327" s="169" t="s">
        <v>467</v>
      </c>
      <c r="Z327" s="603" t="s">
        <v>369</v>
      </c>
      <c r="AA327" s="603"/>
      <c r="AB327" s="603"/>
      <c r="AC327" s="603"/>
      <c r="AD327" s="603"/>
      <c r="AE327" s="603"/>
      <c r="AF327" s="603"/>
      <c r="AG327" s="603"/>
      <c r="AH327" s="603"/>
    </row>
    <row r="328" spans="2:34" hidden="1">
      <c r="B328" s="632"/>
      <c r="C328" s="423"/>
      <c r="D328" s="206">
        <v>2</v>
      </c>
      <c r="E328" s="169" t="s">
        <v>542</v>
      </c>
      <c r="F328" s="260">
        <v>648.86</v>
      </c>
      <c r="G328" s="169">
        <v>384.52</v>
      </c>
      <c r="H328" s="169">
        <v>384.52</v>
      </c>
      <c r="I328" s="177">
        <f t="shared" si="63"/>
        <v>1</v>
      </c>
      <c r="J328" s="169">
        <v>19.73</v>
      </c>
      <c r="K328" s="177">
        <f t="shared" si="64"/>
        <v>5.1310725059814835E-2</v>
      </c>
      <c r="L328" s="260">
        <v>156.72999999999999</v>
      </c>
      <c r="M328" s="177">
        <f t="shared" si="65"/>
        <v>1.0513107250598148</v>
      </c>
      <c r="N328" s="260">
        <v>3092.28</v>
      </c>
      <c r="O328" s="169">
        <v>4.1399999999999997</v>
      </c>
      <c r="P328" s="176">
        <f t="shared" si="66"/>
        <v>1.0766670134193279E-2</v>
      </c>
      <c r="Q328" s="175">
        <f t="shared" si="67"/>
        <v>15.590000000000018</v>
      </c>
      <c r="R328" s="176">
        <f t="shared" si="68"/>
        <v>4.0544054925621603E-2</v>
      </c>
      <c r="S328" s="259">
        <f t="shared" si="69"/>
        <v>2443.4207000000024</v>
      </c>
      <c r="T328" s="169" t="s">
        <v>465</v>
      </c>
      <c r="U328" s="169" t="s">
        <v>219</v>
      </c>
      <c r="V328" s="169" t="s">
        <v>510</v>
      </c>
      <c r="W328" s="175">
        <v>1</v>
      </c>
      <c r="X328" s="169" t="s">
        <v>467</v>
      </c>
      <c r="Z328" s="603"/>
      <c r="AA328" s="603"/>
      <c r="AB328" s="603"/>
      <c r="AC328" s="603"/>
      <c r="AD328" s="603"/>
      <c r="AE328" s="603"/>
      <c r="AF328" s="603"/>
      <c r="AG328" s="603"/>
      <c r="AH328" s="603"/>
    </row>
    <row r="329" spans="2:34" hidden="1">
      <c r="B329" s="632"/>
      <c r="C329" s="423"/>
      <c r="D329" s="206">
        <v>3</v>
      </c>
      <c r="E329" s="169" t="s">
        <v>635</v>
      </c>
      <c r="F329" s="260">
        <v>547.98</v>
      </c>
      <c r="G329" s="169">
        <v>6692</v>
      </c>
      <c r="H329" s="169">
        <v>6692</v>
      </c>
      <c r="I329" s="177">
        <f t="shared" si="63"/>
        <v>1</v>
      </c>
      <c r="J329" s="169">
        <v>83.28</v>
      </c>
      <c r="K329" s="177">
        <f t="shared" si="64"/>
        <v>1.2444710101613868E-2</v>
      </c>
      <c r="L329" s="260">
        <v>6.58</v>
      </c>
      <c r="M329" s="177">
        <f t="shared" si="65"/>
        <v>1.0124447101016139</v>
      </c>
      <c r="N329" s="260">
        <v>547.98</v>
      </c>
      <c r="O329" s="169">
        <v>83.28</v>
      </c>
      <c r="P329" s="176">
        <f t="shared" si="66"/>
        <v>1.2444710101613868E-2</v>
      </c>
      <c r="Q329" s="175">
        <f t="shared" si="67"/>
        <v>-2.5579538487363607E-13</v>
      </c>
      <c r="R329" s="176">
        <f t="shared" si="68"/>
        <v>-3.8224056317040658E-17</v>
      </c>
      <c r="S329" s="259">
        <f t="shared" si="69"/>
        <v>-1.6831336324685253E-12</v>
      </c>
      <c r="T329" s="169" t="s">
        <v>465</v>
      </c>
      <c r="U329" s="169" t="s">
        <v>219</v>
      </c>
      <c r="V329" s="169" t="s">
        <v>639</v>
      </c>
      <c r="W329" s="175">
        <v>1</v>
      </c>
      <c r="X329" s="169" t="s">
        <v>467</v>
      </c>
      <c r="Z329" s="603"/>
      <c r="AA329" s="603"/>
      <c r="AB329" s="603"/>
      <c r="AC329" s="603"/>
      <c r="AD329" s="603"/>
      <c r="AE329" s="603"/>
      <c r="AF329" s="603"/>
      <c r="AG329" s="603"/>
      <c r="AH329" s="603"/>
    </row>
    <row r="330" spans="2:34" hidden="1">
      <c r="B330" s="632"/>
      <c r="C330" s="423"/>
      <c r="D330" s="206">
        <v>4</v>
      </c>
      <c r="E330" s="169" t="s">
        <v>676</v>
      </c>
      <c r="F330" s="260">
        <v>453.04</v>
      </c>
      <c r="G330" s="169">
        <v>134.37</v>
      </c>
      <c r="H330" s="169">
        <v>134.37</v>
      </c>
      <c r="I330" s="177">
        <f t="shared" si="63"/>
        <v>1</v>
      </c>
      <c r="J330" s="169">
        <v>4.59</v>
      </c>
      <c r="K330" s="177">
        <f t="shared" si="64"/>
        <v>3.4159410582719353E-2</v>
      </c>
      <c r="L330" s="260">
        <v>200.46</v>
      </c>
      <c r="M330" s="177">
        <f t="shared" si="65"/>
        <v>1.0341594105827194</v>
      </c>
      <c r="N330" s="260">
        <v>920.11</v>
      </c>
      <c r="O330" s="169">
        <v>2.2599999999999998</v>
      </c>
      <c r="P330" s="176">
        <f t="shared" si="66"/>
        <v>1.6819230482994715E-2</v>
      </c>
      <c r="Q330" s="175">
        <f t="shared" si="67"/>
        <v>2.3300000000000036</v>
      </c>
      <c r="R330" s="176">
        <f t="shared" si="68"/>
        <v>1.7340180099724666E-2</v>
      </c>
      <c r="S330" s="259">
        <f t="shared" si="69"/>
        <v>467.07180000000074</v>
      </c>
      <c r="T330" s="169" t="s">
        <v>177</v>
      </c>
      <c r="U330" s="169" t="s">
        <v>220</v>
      </c>
      <c r="V330" s="169" t="s">
        <v>677</v>
      </c>
      <c r="W330" s="175">
        <v>1</v>
      </c>
      <c r="X330" s="169" t="s">
        <v>467</v>
      </c>
      <c r="Z330" s="219" t="s">
        <v>374</v>
      </c>
      <c r="AA330" s="219" t="s">
        <v>375</v>
      </c>
      <c r="AB330" s="247" t="s">
        <v>376</v>
      </c>
      <c r="AC330" s="247" t="s">
        <v>198</v>
      </c>
      <c r="AD330" s="247" t="s">
        <v>783</v>
      </c>
      <c r="AE330" s="247" t="s">
        <v>397</v>
      </c>
      <c r="AF330" s="247" t="s">
        <v>377</v>
      </c>
      <c r="AG330" s="247" t="s">
        <v>399</v>
      </c>
      <c r="AH330" s="247" t="s">
        <v>378</v>
      </c>
    </row>
    <row r="331" spans="2:34" hidden="1">
      <c r="B331" s="632"/>
      <c r="C331" s="423"/>
      <c r="D331" s="206">
        <v>5</v>
      </c>
      <c r="E331" s="169" t="s">
        <v>661</v>
      </c>
      <c r="F331" s="260">
        <v>400.05</v>
      </c>
      <c r="G331" s="169">
        <v>13901</v>
      </c>
      <c r="H331" s="169">
        <v>13901</v>
      </c>
      <c r="I331" s="177">
        <f t="shared" si="63"/>
        <v>1</v>
      </c>
      <c r="J331" s="169">
        <v>57.15</v>
      </c>
      <c r="K331" s="177">
        <f t="shared" si="64"/>
        <v>4.1112150205021222E-3</v>
      </c>
      <c r="L331" s="260">
        <v>7</v>
      </c>
      <c r="M331" s="177">
        <f t="shared" si="65"/>
        <v>1.004111215020502</v>
      </c>
      <c r="N331" s="260">
        <v>400.05</v>
      </c>
      <c r="O331" s="169">
        <v>57.15</v>
      </c>
      <c r="P331" s="176">
        <f t="shared" si="66"/>
        <v>4.1112150205021222E-3</v>
      </c>
      <c r="Q331" s="175">
        <f t="shared" si="67"/>
        <v>-3.6237679523765109E-13</v>
      </c>
      <c r="R331" s="176">
        <f t="shared" si="68"/>
        <v>-2.6068397614391129E-17</v>
      </c>
      <c r="S331" s="259">
        <f t="shared" si="69"/>
        <v>-2.5366375666635577E-12</v>
      </c>
      <c r="T331" s="169" t="s">
        <v>465</v>
      </c>
      <c r="U331" s="169" t="s">
        <v>219</v>
      </c>
      <c r="V331" s="169" t="s">
        <v>639</v>
      </c>
      <c r="W331" s="175">
        <v>1</v>
      </c>
      <c r="X331" s="169" t="s">
        <v>467</v>
      </c>
      <c r="Y331" s="172" t="s">
        <v>401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32</v>
      </c>
      <c r="AE331" s="221">
        <f>SUMIF(U327:U396,TRIM(AE330),W327:W396)</f>
        <v>24</v>
      </c>
      <c r="AF331" s="221">
        <f>SUMIF(U327:U396,TRIM(AF330),W327:W396)</f>
        <v>2</v>
      </c>
      <c r="AG331" s="221">
        <f>SUMIF(U327:U396,TRIM(AG330),W327:W396)</f>
        <v>12</v>
      </c>
      <c r="AH331" s="221">
        <f>SUMIF(U327:U396,TRIM(AH330),W327:W396)</f>
        <v>0</v>
      </c>
    </row>
    <row r="332" spans="2:34" hidden="1">
      <c r="B332" s="632"/>
      <c r="C332" s="423"/>
      <c r="D332" s="206">
        <v>6</v>
      </c>
      <c r="E332" s="169" t="s">
        <v>662</v>
      </c>
      <c r="F332" s="260">
        <v>303.10000000000002</v>
      </c>
      <c r="G332" s="169">
        <v>3759</v>
      </c>
      <c r="H332" s="169">
        <v>3759</v>
      </c>
      <c r="I332" s="177">
        <f t="shared" si="63"/>
        <v>1</v>
      </c>
      <c r="J332" s="169">
        <v>43.3</v>
      </c>
      <c r="K332" s="177">
        <f t="shared" si="64"/>
        <v>1.151902101622772E-2</v>
      </c>
      <c r="L332" s="260">
        <v>7</v>
      </c>
      <c r="M332" s="177">
        <f t="shared" si="65"/>
        <v>1.0115190210162277</v>
      </c>
      <c r="N332" s="260">
        <v>303.10000000000002</v>
      </c>
      <c r="O332" s="169">
        <v>43.3</v>
      </c>
      <c r="P332" s="176">
        <f t="shared" si="66"/>
        <v>1.151902101622772E-2</v>
      </c>
      <c r="Q332" s="175">
        <f t="shared" si="67"/>
        <v>1.8474111129762605E-13</v>
      </c>
      <c r="R332" s="176">
        <f t="shared" si="68"/>
        <v>4.9146345117751011E-17</v>
      </c>
      <c r="S332" s="259">
        <f t="shared" si="69"/>
        <v>1.2931877790833823E-12</v>
      </c>
      <c r="T332" s="169" t="s">
        <v>465</v>
      </c>
      <c r="U332" s="169" t="s">
        <v>219</v>
      </c>
      <c r="V332" s="169" t="s">
        <v>639</v>
      </c>
      <c r="W332" s="175">
        <v>1</v>
      </c>
      <c r="X332" s="169" t="s">
        <v>467</v>
      </c>
      <c r="Y332" s="172" t="s">
        <v>387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9356.41</v>
      </c>
      <c r="AE332" s="222">
        <f>SUMIF(U327:U396,TRIM(AE330),F327:F396)</f>
        <v>9742.3600000000024</v>
      </c>
      <c r="AF332" s="222">
        <f>SUMIF(U327:U396,TRIM(AF330),F327:F396)</f>
        <v>853.96</v>
      </c>
      <c r="AG332" s="222">
        <f>SUMIF(U327:U396,TRIM(AG330),F327:F396)</f>
        <v>11666.779999999999</v>
      </c>
      <c r="AH332" s="222">
        <f>SUMIF(U327:U396,TRIM(AH330),F327:F396)</f>
        <v>0</v>
      </c>
    </row>
    <row r="333" spans="2:34" hidden="1">
      <c r="B333" s="632"/>
      <c r="C333" s="423"/>
      <c r="D333" s="206">
        <v>7</v>
      </c>
      <c r="E333" s="169" t="s">
        <v>660</v>
      </c>
      <c r="F333" s="260">
        <v>249.48</v>
      </c>
      <c r="G333" s="169">
        <v>5755</v>
      </c>
      <c r="H333" s="169">
        <v>5755</v>
      </c>
      <c r="I333" s="177">
        <f t="shared" si="63"/>
        <v>1</v>
      </c>
      <c r="J333" s="169">
        <v>56.7</v>
      </c>
      <c r="K333" s="177">
        <f t="shared" si="64"/>
        <v>9.8523023457862732E-3</v>
      </c>
      <c r="L333" s="260">
        <v>4.4000000000000004</v>
      </c>
      <c r="M333" s="177">
        <f t="shared" si="65"/>
        <v>1.0098523023457862</v>
      </c>
      <c r="N333" s="260">
        <v>249.48</v>
      </c>
      <c r="O333" s="169">
        <v>56.7</v>
      </c>
      <c r="P333" s="176">
        <f t="shared" si="66"/>
        <v>9.8523023457862732E-3</v>
      </c>
      <c r="Q333" s="175">
        <f t="shared" si="67"/>
        <v>-1.8474111129762605E-13</v>
      </c>
      <c r="R333" s="176">
        <f t="shared" si="68"/>
        <v>-3.2100975029995835E-17</v>
      </c>
      <c r="S333" s="259">
        <f t="shared" si="69"/>
        <v>-8.1286088970955465E-13</v>
      </c>
      <c r="T333" s="169" t="s">
        <v>177</v>
      </c>
      <c r="U333" s="169" t="s">
        <v>534</v>
      </c>
      <c r="V333" s="169" t="s">
        <v>638</v>
      </c>
      <c r="W333" s="175">
        <v>1</v>
      </c>
      <c r="X333" s="169" t="s">
        <v>467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32"/>
      <c r="C334" s="423"/>
      <c r="D334" s="206">
        <v>8</v>
      </c>
      <c r="E334" s="169" t="s">
        <v>517</v>
      </c>
      <c r="F334" s="260">
        <v>248.79</v>
      </c>
      <c r="G334" s="169">
        <v>234.23</v>
      </c>
      <c r="H334" s="169">
        <v>234.23</v>
      </c>
      <c r="I334" s="177">
        <f t="shared" si="63"/>
        <v>1</v>
      </c>
      <c r="J334" s="169">
        <v>9.35</v>
      </c>
      <c r="K334" s="177">
        <f t="shared" si="64"/>
        <v>3.9918029287452507E-2</v>
      </c>
      <c r="L334" s="260">
        <v>99.12</v>
      </c>
      <c r="M334" s="177">
        <f t="shared" si="65"/>
        <v>1.0399180292874526</v>
      </c>
      <c r="N334" s="260">
        <v>926.77</v>
      </c>
      <c r="O334" s="169">
        <v>2.5099999999999998</v>
      </c>
      <c r="P334" s="176">
        <f t="shared" si="66"/>
        <v>1.0715962942407035E-2</v>
      </c>
      <c r="Q334" s="175">
        <f t="shared" si="67"/>
        <v>6.8399999999999945</v>
      </c>
      <c r="R334" s="176">
        <f t="shared" si="68"/>
        <v>2.9202066345045446E-2</v>
      </c>
      <c r="S334" s="259">
        <f t="shared" si="69"/>
        <v>677.98079999999948</v>
      </c>
      <c r="T334" s="169" t="s">
        <v>177</v>
      </c>
      <c r="U334" s="169" t="s">
        <v>712</v>
      </c>
      <c r="V334" s="169" t="s">
        <v>507</v>
      </c>
      <c r="W334" s="175">
        <v>1</v>
      </c>
      <c r="X334" s="169" t="s">
        <v>467</v>
      </c>
      <c r="Y334" s="172" t="s">
        <v>360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38</v>
      </c>
      <c r="AE334" s="221">
        <f>SUMIF(U397:U466,TRIM(AE330),W397:W466)</f>
        <v>18</v>
      </c>
      <c r="AF334" s="221">
        <f>SUMIF(U397:U466,TRIM(AF330),W397:W466)</f>
        <v>2</v>
      </c>
      <c r="AG334" s="221">
        <f>SUMIF(U397:U466,TRIM(AG330),W397:W466)</f>
        <v>12</v>
      </c>
      <c r="AH334" s="221">
        <f>SUMIF(U397:U466,TRIM(AH330),W397:W466)</f>
        <v>0</v>
      </c>
    </row>
    <row r="335" spans="2:34" hidden="1">
      <c r="B335" s="632"/>
      <c r="C335" s="423"/>
      <c r="D335" s="206">
        <v>9</v>
      </c>
      <c r="E335" s="169" t="s">
        <v>481</v>
      </c>
      <c r="F335" s="260">
        <v>189.47</v>
      </c>
      <c r="G335" s="169">
        <v>157.38</v>
      </c>
      <c r="H335" s="169">
        <v>157.38</v>
      </c>
      <c r="I335" s="177">
        <f t="shared" si="63"/>
        <v>1</v>
      </c>
      <c r="J335" s="169">
        <v>5.38</v>
      </c>
      <c r="K335" s="177">
        <f t="shared" si="64"/>
        <v>3.418477570212225E-2</v>
      </c>
      <c r="L335" s="260">
        <v>212.89</v>
      </c>
      <c r="M335" s="177">
        <f t="shared" si="65"/>
        <v>1.0341847757021223</v>
      </c>
      <c r="N335" s="260">
        <v>1145.3499999999999</v>
      </c>
      <c r="O335" s="169">
        <v>0.89</v>
      </c>
      <c r="P335" s="176">
        <f t="shared" si="66"/>
        <v>5.6551023001652056E-3</v>
      </c>
      <c r="Q335" s="175">
        <f t="shared" si="67"/>
        <v>4.4899999999999958</v>
      </c>
      <c r="R335" s="176">
        <f t="shared" si="68"/>
        <v>2.8529673401957022E-2</v>
      </c>
      <c r="S335" s="259">
        <f t="shared" si="69"/>
        <v>955.87609999999904</v>
      </c>
      <c r="T335" s="169" t="s">
        <v>177</v>
      </c>
      <c r="U335" s="169" t="s">
        <v>712</v>
      </c>
      <c r="V335" s="169" t="s">
        <v>507</v>
      </c>
      <c r="W335" s="175">
        <v>1</v>
      </c>
      <c r="X335" s="169" t="s">
        <v>467</v>
      </c>
      <c r="Y335" s="172" t="s">
        <v>387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13806.92</v>
      </c>
      <c r="AE335" s="222">
        <f>SUMIF(U397:U466,TRIM(AE330),F397:F466)</f>
        <v>10789.310000000001</v>
      </c>
      <c r="AF335" s="222">
        <f>SUMIF(U397:U466,TRIM(AF330),F397:F466)</f>
        <v>439.64</v>
      </c>
      <c r="AG335" s="222">
        <f>SUMIF(U397:U466,TRIM(AG330),F397:F466)</f>
        <v>9671.3700000000008</v>
      </c>
      <c r="AH335" s="222">
        <f>SUMIF(U397:U466,TRIM(AH330),F397:F466)</f>
        <v>0</v>
      </c>
    </row>
    <row r="336" spans="2:34" hidden="1">
      <c r="B336" s="633"/>
      <c r="C336" s="423"/>
      <c r="D336" s="206">
        <v>10</v>
      </c>
      <c r="E336" s="169" t="s">
        <v>462</v>
      </c>
      <c r="F336" s="260">
        <v>126.97</v>
      </c>
      <c r="G336" s="169">
        <v>16.62</v>
      </c>
      <c r="H336" s="169">
        <v>16.62</v>
      </c>
      <c r="I336" s="177">
        <f t="shared" si="63"/>
        <v>1</v>
      </c>
      <c r="J336" s="169">
        <v>0.76</v>
      </c>
      <c r="K336" s="177">
        <f t="shared" si="64"/>
        <v>4.5728038507821901E-2</v>
      </c>
      <c r="L336" s="260">
        <v>846.44</v>
      </c>
      <c r="M336" s="177">
        <f t="shared" si="65"/>
        <v>1.045728038507822</v>
      </c>
      <c r="N336" s="260">
        <v>643.29</v>
      </c>
      <c r="O336" s="169">
        <v>0.15</v>
      </c>
      <c r="P336" s="176">
        <f t="shared" si="66"/>
        <v>9.0252707581227436E-3</v>
      </c>
      <c r="Q336" s="175">
        <f t="shared" si="67"/>
        <v>0.61000000000000154</v>
      </c>
      <c r="R336" s="176">
        <f t="shared" si="68"/>
        <v>3.6702767749699251E-2</v>
      </c>
      <c r="S336" s="259">
        <f t="shared" si="69"/>
        <v>516.32840000000135</v>
      </c>
      <c r="T336" s="169" t="s">
        <v>177</v>
      </c>
      <c r="U336" s="169" t="s">
        <v>712</v>
      </c>
      <c r="V336" s="169" t="s">
        <v>640</v>
      </c>
      <c r="W336" s="175">
        <v>1</v>
      </c>
      <c r="X336" s="169" t="s">
        <v>423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idden="1">
      <c r="B337" s="631">
        <v>45903</v>
      </c>
      <c r="C337" s="423" t="str">
        <f t="shared" ref="C337" si="70">RIGHT(TEXT(B337,"aaa"),1)</f>
        <v>三</v>
      </c>
      <c r="D337" s="206">
        <v>1</v>
      </c>
      <c r="E337" s="169" t="s">
        <v>634</v>
      </c>
      <c r="F337" s="260">
        <v>1998.74</v>
      </c>
      <c r="G337" s="169">
        <v>14177</v>
      </c>
      <c r="H337" s="169">
        <v>14177</v>
      </c>
      <c r="I337" s="177">
        <f t="shared" ref="I337:I400" si="71">H337/G337</f>
        <v>1</v>
      </c>
      <c r="J337" s="169">
        <v>344.61</v>
      </c>
      <c r="K337" s="177">
        <f t="shared" ref="K337:K400" si="72">J337/G337</f>
        <v>2.4307681455879242E-2</v>
      </c>
      <c r="L337" s="260">
        <v>5.8</v>
      </c>
      <c r="M337" s="177">
        <f t="shared" ref="M337:M400" si="73">(H337+J337)/G337</f>
        <v>1.0243076814558794</v>
      </c>
      <c r="N337" s="260">
        <v>1998.74</v>
      </c>
      <c r="O337" s="169">
        <v>344.61</v>
      </c>
      <c r="P337" s="176">
        <f t="shared" ref="P337:P400" si="74">O337/G337</f>
        <v>2.4307681455879242E-2</v>
      </c>
      <c r="Q337" s="175">
        <f t="shared" ref="Q337:Q400" si="75">(H337+J337)-G337-O337</f>
        <v>5.6843418860808015E-13</v>
      </c>
      <c r="R337" s="176">
        <f t="shared" ref="R337:R400" si="76">Q337/G337</f>
        <v>4.0095520110607334E-17</v>
      </c>
      <c r="S337" s="259">
        <f t="shared" ref="S337:S400" si="77">Q337*L337</f>
        <v>3.2969182939268649E-12</v>
      </c>
      <c r="T337" s="169" t="s">
        <v>177</v>
      </c>
      <c r="U337" s="169" t="s">
        <v>534</v>
      </c>
      <c r="V337" s="169" t="s">
        <v>638</v>
      </c>
      <c r="W337" s="175">
        <v>1</v>
      </c>
      <c r="X337" s="169" t="s">
        <v>467</v>
      </c>
      <c r="Y337" s="172" t="s">
        <v>361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37</v>
      </c>
      <c r="AE337" s="221">
        <f>SUMIF(U467:U536,TRIM(AE330),W467:W536)</f>
        <v>19</v>
      </c>
      <c r="AF337" s="221">
        <f>SUMIF(U467:U536,TRIM(AF330),W467:W536)</f>
        <v>0</v>
      </c>
      <c r="AG337" s="221">
        <f>SUMIF(U467:U536,TRIM(AG330),W467:W536)</f>
        <v>14</v>
      </c>
      <c r="AH337" s="221">
        <f>SUMIF(U467:U536,TRIM(AH330),W467:W536)</f>
        <v>0</v>
      </c>
    </row>
    <row r="338" spans="2:34" hidden="1">
      <c r="B338" s="632"/>
      <c r="C338" s="423"/>
      <c r="D338" s="206">
        <v>2</v>
      </c>
      <c r="E338" s="169" t="s">
        <v>658</v>
      </c>
      <c r="F338" s="260">
        <v>772.6</v>
      </c>
      <c r="G338" s="169">
        <v>105.28</v>
      </c>
      <c r="H338" s="169">
        <v>105.28</v>
      </c>
      <c r="I338" s="177">
        <f t="shared" si="71"/>
        <v>1</v>
      </c>
      <c r="J338" s="169">
        <v>6.26</v>
      </c>
      <c r="K338" s="177">
        <f t="shared" si="72"/>
        <v>5.9460486322188449E-2</v>
      </c>
      <c r="L338" s="260">
        <v>228.58</v>
      </c>
      <c r="M338" s="177">
        <f t="shared" si="73"/>
        <v>1.0594604863221886</v>
      </c>
      <c r="N338" s="260">
        <v>1430.91</v>
      </c>
      <c r="O338" s="169">
        <v>3.38</v>
      </c>
      <c r="P338" s="176">
        <f t="shared" si="74"/>
        <v>3.2104863221884494E-2</v>
      </c>
      <c r="Q338" s="175">
        <f t="shared" si="75"/>
        <v>2.8800000000000052</v>
      </c>
      <c r="R338" s="176">
        <f t="shared" si="76"/>
        <v>2.7355623100304E-2</v>
      </c>
      <c r="S338" s="259">
        <f t="shared" si="77"/>
        <v>658.31040000000121</v>
      </c>
      <c r="T338" s="169" t="s">
        <v>177</v>
      </c>
      <c r="U338" s="169" t="s">
        <v>712</v>
      </c>
      <c r="V338" s="169" t="s">
        <v>640</v>
      </c>
      <c r="W338" s="175">
        <v>1</v>
      </c>
      <c r="X338" s="169" t="s">
        <v>632</v>
      </c>
      <c r="Y338" s="172" t="s">
        <v>387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10644.96</v>
      </c>
      <c r="AE338" s="222">
        <f>SUMIF(U467:U536,TRIM(AE330),F467:F536)</f>
        <v>15593.2</v>
      </c>
      <c r="AF338" s="222">
        <f>SUMIF(U467:U536,TRIM(AF330),F467:F536)</f>
        <v>0</v>
      </c>
      <c r="AG338" s="222">
        <f>SUMIF(U467:U536,TRIM(AG330),F467:F536)</f>
        <v>14386.1</v>
      </c>
      <c r="AH338" s="222">
        <f>SUMIF(U467:U536,TRIM(AH330),F467:F536)</f>
        <v>0</v>
      </c>
    </row>
    <row r="339" spans="2:34" hidden="1">
      <c r="B339" s="632"/>
      <c r="C339" s="423"/>
      <c r="D339" s="206">
        <v>3</v>
      </c>
      <c r="E339" s="169" t="s">
        <v>479</v>
      </c>
      <c r="F339" s="260">
        <v>629.39</v>
      </c>
      <c r="G339" s="169">
        <v>334.8</v>
      </c>
      <c r="H339" s="169">
        <v>334.8</v>
      </c>
      <c r="I339" s="177">
        <f t="shared" si="71"/>
        <v>1</v>
      </c>
      <c r="J339" s="169">
        <v>15.47</v>
      </c>
      <c r="K339" s="177">
        <f t="shared" si="72"/>
        <v>4.6206690561529269E-2</v>
      </c>
      <c r="L339" s="260">
        <v>111.2</v>
      </c>
      <c r="M339" s="177">
        <f t="shared" si="73"/>
        <v>1.0462066905615293</v>
      </c>
      <c r="N339" s="260">
        <v>1720.26</v>
      </c>
      <c r="O339" s="169">
        <v>5.66</v>
      </c>
      <c r="P339" s="176">
        <f t="shared" si="74"/>
        <v>1.6905615292712065E-2</v>
      </c>
      <c r="Q339" s="175">
        <f t="shared" si="75"/>
        <v>9.8100000000000271</v>
      </c>
      <c r="R339" s="176">
        <f t="shared" si="76"/>
        <v>2.9301075268817284E-2</v>
      </c>
      <c r="S339" s="259">
        <f t="shared" si="77"/>
        <v>1090.872000000003</v>
      </c>
      <c r="T339" s="169" t="s">
        <v>177</v>
      </c>
      <c r="U339" s="169" t="s">
        <v>712</v>
      </c>
      <c r="V339" s="169" t="s">
        <v>640</v>
      </c>
      <c r="W339" s="175">
        <v>1</v>
      </c>
      <c r="X339" s="169" t="s">
        <v>427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32"/>
      <c r="C340" s="423"/>
      <c r="D340" s="206">
        <v>4</v>
      </c>
      <c r="E340" s="169" t="s">
        <v>676</v>
      </c>
      <c r="F340" s="260">
        <v>400.92</v>
      </c>
      <c r="G340" s="169">
        <v>90.2</v>
      </c>
      <c r="H340" s="169">
        <v>90.2</v>
      </c>
      <c r="I340" s="177">
        <f t="shared" si="71"/>
        <v>1</v>
      </c>
      <c r="J340" s="169">
        <v>3.57</v>
      </c>
      <c r="K340" s="177">
        <f t="shared" si="72"/>
        <v>3.9578713968957867E-2</v>
      </c>
      <c r="L340" s="260">
        <v>200.46</v>
      </c>
      <c r="M340" s="177">
        <f t="shared" si="73"/>
        <v>1.0395787139689578</v>
      </c>
      <c r="N340" s="260">
        <v>715.64</v>
      </c>
      <c r="O340" s="169">
        <v>2</v>
      </c>
      <c r="P340" s="176">
        <f t="shared" si="74"/>
        <v>2.2172949002217293E-2</v>
      </c>
      <c r="Q340" s="175">
        <f t="shared" si="75"/>
        <v>1.5699999999999932</v>
      </c>
      <c r="R340" s="176">
        <f t="shared" si="76"/>
        <v>1.7405764966740501E-2</v>
      </c>
      <c r="S340" s="259">
        <f t="shared" si="77"/>
        <v>314.72219999999862</v>
      </c>
      <c r="T340" s="169" t="s">
        <v>177</v>
      </c>
      <c r="U340" s="169" t="s">
        <v>220</v>
      </c>
      <c r="V340" s="169" t="s">
        <v>677</v>
      </c>
      <c r="W340" s="175">
        <v>1</v>
      </c>
      <c r="X340" s="169" t="s">
        <v>467</v>
      </c>
      <c r="Y340" s="172" t="s">
        <v>362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33</v>
      </c>
      <c r="AE340" s="221">
        <f>SUMIF(U537:U606,TRIM(AE330),W537:W606)</f>
        <v>17</v>
      </c>
      <c r="AF340" s="221">
        <f>SUMIF(U537:U606,TRIM(AF330),W537:W606)</f>
        <v>0</v>
      </c>
      <c r="AG340" s="221">
        <f>SUMIF(U537:U606,TRIM(AG330),W537:W606)</f>
        <v>20</v>
      </c>
      <c r="AH340" s="221">
        <f>SUMIF(U537:U606,TRIM(AH330),W537:W606)</f>
        <v>0</v>
      </c>
    </row>
    <row r="341" spans="2:34" hidden="1">
      <c r="B341" s="632"/>
      <c r="C341" s="423"/>
      <c r="D341" s="206">
        <v>5</v>
      </c>
      <c r="E341" s="169" t="s">
        <v>490</v>
      </c>
      <c r="F341" s="260">
        <v>391.85</v>
      </c>
      <c r="G341" s="169">
        <v>388.63</v>
      </c>
      <c r="H341" s="169">
        <v>388.63</v>
      </c>
      <c r="I341" s="177">
        <f t="shared" si="71"/>
        <v>1</v>
      </c>
      <c r="J341" s="169">
        <v>23.09</v>
      </c>
      <c r="K341" s="177">
        <f t="shared" si="72"/>
        <v>5.9413838355247925E-2</v>
      </c>
      <c r="L341" s="260">
        <v>156.74</v>
      </c>
      <c r="M341" s="177">
        <f t="shared" si="73"/>
        <v>1.0594138383552478</v>
      </c>
      <c r="N341" s="260">
        <v>3619.13</v>
      </c>
      <c r="O341" s="169">
        <v>2.5</v>
      </c>
      <c r="P341" s="176">
        <f t="shared" si="74"/>
        <v>6.4328538712914596E-3</v>
      </c>
      <c r="Q341" s="175">
        <f t="shared" si="75"/>
        <v>20.589999999999975</v>
      </c>
      <c r="R341" s="176">
        <f t="shared" si="76"/>
        <v>5.2980984483956398E-2</v>
      </c>
      <c r="S341" s="259">
        <f t="shared" si="77"/>
        <v>3227.2765999999961</v>
      </c>
      <c r="T341" s="169" t="s">
        <v>465</v>
      </c>
      <c r="U341" s="169" t="s">
        <v>219</v>
      </c>
      <c r="V341" s="169" t="s">
        <v>510</v>
      </c>
      <c r="W341" s="175">
        <v>1</v>
      </c>
      <c r="X341" s="169" t="s">
        <v>467</v>
      </c>
      <c r="Y341" s="172" t="s">
        <v>387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8208.1399999999976</v>
      </c>
      <c r="AE341" s="222">
        <f>SUMIF(U537:U606,TRIM(AE330),F537:F606)</f>
        <v>13232.210000000001</v>
      </c>
      <c r="AF341" s="222">
        <f>SUMIF(U537:U606,TRIM(AF330),F537:F606)</f>
        <v>0</v>
      </c>
      <c r="AG341" s="222">
        <f>SUMIF(U537:U606,TRIM(AG330),F537:F606)</f>
        <v>17175.600000000002</v>
      </c>
      <c r="AH341" s="222">
        <f>SUMIF(U537:U606,TRIM(AH330),F537:F606)</f>
        <v>0</v>
      </c>
    </row>
    <row r="342" spans="2:34" hidden="1">
      <c r="B342" s="632"/>
      <c r="C342" s="423"/>
      <c r="D342" s="206">
        <v>6</v>
      </c>
      <c r="E342" s="169" t="s">
        <v>636</v>
      </c>
      <c r="F342" s="260">
        <v>382.32</v>
      </c>
      <c r="G342" s="169">
        <v>4500</v>
      </c>
      <c r="H342" s="169">
        <v>4500</v>
      </c>
      <c r="I342" s="177">
        <f t="shared" si="71"/>
        <v>1</v>
      </c>
      <c r="J342" s="169">
        <v>87.89</v>
      </c>
      <c r="K342" s="177">
        <f t="shared" si="72"/>
        <v>1.953111111111111E-2</v>
      </c>
      <c r="L342" s="260">
        <v>4.3499999999999996</v>
      </c>
      <c r="M342" s="177">
        <f t="shared" si="73"/>
        <v>1.0195311111111112</v>
      </c>
      <c r="N342" s="260">
        <v>382.32</v>
      </c>
      <c r="O342" s="169">
        <v>87.89</v>
      </c>
      <c r="P342" s="176">
        <f t="shared" si="74"/>
        <v>1.953111111111111E-2</v>
      </c>
      <c r="Q342" s="175">
        <f t="shared" si="75"/>
        <v>3.2684965844964609E-13</v>
      </c>
      <c r="R342" s="176">
        <f t="shared" si="76"/>
        <v>7.263325743325469E-17</v>
      </c>
      <c r="S342" s="259">
        <f t="shared" si="77"/>
        <v>1.4217960142559604E-12</v>
      </c>
      <c r="T342" s="169" t="s">
        <v>177</v>
      </c>
      <c r="U342" s="169" t="s">
        <v>534</v>
      </c>
      <c r="V342" s="169" t="s">
        <v>638</v>
      </c>
      <c r="W342" s="175">
        <v>1</v>
      </c>
      <c r="X342" s="169" t="s">
        <v>445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32"/>
      <c r="C343" s="423"/>
      <c r="D343" s="206">
        <v>7</v>
      </c>
      <c r="E343" s="169" t="s">
        <v>505</v>
      </c>
      <c r="F343" s="260">
        <v>204.28</v>
      </c>
      <c r="G343" s="169">
        <v>66.900000000000006</v>
      </c>
      <c r="H343" s="169">
        <v>66.900000000000006</v>
      </c>
      <c r="I343" s="177">
        <f t="shared" si="71"/>
        <v>1</v>
      </c>
      <c r="J343" s="169">
        <v>2.21</v>
      </c>
      <c r="K343" s="177">
        <f t="shared" si="72"/>
        <v>3.3034379671150971E-2</v>
      </c>
      <c r="L343" s="260">
        <v>215.03</v>
      </c>
      <c r="M343" s="177">
        <f t="shared" si="73"/>
        <v>1.033034379671151</v>
      </c>
      <c r="N343" s="260">
        <v>475.22</v>
      </c>
      <c r="O343" s="169">
        <v>0.95</v>
      </c>
      <c r="P343" s="176">
        <f t="shared" si="74"/>
        <v>1.4200298953662181E-2</v>
      </c>
      <c r="Q343" s="175">
        <f t="shared" si="75"/>
        <v>1.2599999999999938</v>
      </c>
      <c r="R343" s="176">
        <f t="shared" si="76"/>
        <v>1.8834080717488696E-2</v>
      </c>
      <c r="S343" s="259">
        <f t="shared" si="77"/>
        <v>270.93779999999867</v>
      </c>
      <c r="T343" s="169" t="s">
        <v>177</v>
      </c>
      <c r="U343" s="169" t="s">
        <v>712</v>
      </c>
      <c r="V343" s="169" t="s">
        <v>507</v>
      </c>
      <c r="W343" s="175">
        <v>1</v>
      </c>
      <c r="X343" s="169" t="s">
        <v>414</v>
      </c>
      <c r="Y343" s="172"/>
      <c r="Z343" s="220"/>
      <c r="AA343" s="221"/>
      <c r="AB343" s="221"/>
      <c r="AC343" s="221"/>
      <c r="AD343" s="221"/>
      <c r="AE343" s="221"/>
      <c r="AF343" s="221"/>
      <c r="AG343" s="221"/>
      <c r="AH343" s="221"/>
    </row>
    <row r="344" spans="2:34" hidden="1">
      <c r="B344" s="632"/>
      <c r="C344" s="423"/>
      <c r="D344" s="206">
        <v>8</v>
      </c>
      <c r="E344" s="169" t="s">
        <v>661</v>
      </c>
      <c r="F344" s="260">
        <v>192.22</v>
      </c>
      <c r="G344" s="169">
        <v>10886</v>
      </c>
      <c r="H344" s="169">
        <v>10886</v>
      </c>
      <c r="I344" s="177">
        <f t="shared" si="71"/>
        <v>1</v>
      </c>
      <c r="J344" s="169">
        <v>27.46</v>
      </c>
      <c r="K344" s="177">
        <f t="shared" si="72"/>
        <v>2.5225059709718905E-3</v>
      </c>
      <c r="L344" s="260">
        <v>7</v>
      </c>
      <c r="M344" s="177">
        <f t="shared" si="73"/>
        <v>1.0025225059709717</v>
      </c>
      <c r="N344" s="260">
        <v>192.22</v>
      </c>
      <c r="O344" s="169">
        <v>27.46</v>
      </c>
      <c r="P344" s="176">
        <f t="shared" si="74"/>
        <v>2.5225059709718905E-3</v>
      </c>
      <c r="Q344" s="175">
        <f t="shared" si="75"/>
        <v>-8.7396756498492323E-13</v>
      </c>
      <c r="R344" s="176">
        <f t="shared" si="76"/>
        <v>-8.0283627134385744E-17</v>
      </c>
      <c r="S344" s="259">
        <f t="shared" si="77"/>
        <v>-6.1177729548944626E-12</v>
      </c>
      <c r="T344" s="169" t="s">
        <v>465</v>
      </c>
      <c r="U344" s="169" t="s">
        <v>219</v>
      </c>
      <c r="V344" s="169" t="s">
        <v>639</v>
      </c>
      <c r="W344" s="175">
        <v>1</v>
      </c>
      <c r="X344" s="169" t="s">
        <v>467</v>
      </c>
      <c r="Y344" s="172"/>
      <c r="Z344" s="221"/>
      <c r="AA344" s="222"/>
      <c r="AB344" s="222"/>
      <c r="AC344" s="222"/>
      <c r="AD344" s="222"/>
      <c r="AE344" s="222"/>
      <c r="AF344" s="222"/>
      <c r="AG344" s="222"/>
      <c r="AH344" s="222"/>
    </row>
    <row r="345" spans="2:34" hidden="1">
      <c r="B345" s="632"/>
      <c r="C345" s="423"/>
      <c r="D345" s="206">
        <v>9</v>
      </c>
      <c r="E345" s="169" t="s">
        <v>548</v>
      </c>
      <c r="F345" s="260">
        <v>154.08000000000001</v>
      </c>
      <c r="G345" s="169">
        <v>106.82</v>
      </c>
      <c r="H345" s="169">
        <v>106.82</v>
      </c>
      <c r="I345" s="177">
        <f t="shared" si="71"/>
        <v>1</v>
      </c>
      <c r="J345" s="169">
        <v>7.05</v>
      </c>
      <c r="K345" s="177">
        <f t="shared" si="72"/>
        <v>6.5998876614866128E-2</v>
      </c>
      <c r="L345" s="260">
        <v>160.5</v>
      </c>
      <c r="M345" s="177">
        <f t="shared" si="73"/>
        <v>1.065998876614866</v>
      </c>
      <c r="N345" s="260">
        <v>1131.53</v>
      </c>
      <c r="O345" s="169">
        <v>0.96</v>
      </c>
      <c r="P345" s="176">
        <f t="shared" si="74"/>
        <v>8.9870810709604954E-3</v>
      </c>
      <c r="Q345" s="175">
        <f t="shared" si="75"/>
        <v>6.0899999999999972</v>
      </c>
      <c r="R345" s="176">
        <f t="shared" si="76"/>
        <v>5.7011795543905612E-2</v>
      </c>
      <c r="S345" s="259">
        <f t="shared" si="77"/>
        <v>977.4449999999996</v>
      </c>
      <c r="T345" s="169" t="s">
        <v>177</v>
      </c>
      <c r="U345" s="169" t="s">
        <v>712</v>
      </c>
      <c r="V345" s="169" t="s">
        <v>507</v>
      </c>
      <c r="W345" s="175">
        <v>1</v>
      </c>
      <c r="X345" s="169" t="s">
        <v>467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33"/>
      <c r="C346" s="423"/>
      <c r="D346" s="206">
        <v>10</v>
      </c>
      <c r="E346" s="169" t="s">
        <v>627</v>
      </c>
      <c r="F346" s="260">
        <v>149.91999999999999</v>
      </c>
      <c r="G346" s="169">
        <v>97.46</v>
      </c>
      <c r="H346" s="169">
        <v>97.46</v>
      </c>
      <c r="I346" s="177">
        <f t="shared" si="71"/>
        <v>1</v>
      </c>
      <c r="J346" s="169">
        <v>4.5</v>
      </c>
      <c r="K346" s="177">
        <f t="shared" si="72"/>
        <v>4.6172788836445725E-2</v>
      </c>
      <c r="L346" s="260">
        <v>104.84</v>
      </c>
      <c r="M346" s="177">
        <f t="shared" si="73"/>
        <v>1.0461727888364458</v>
      </c>
      <c r="N346" s="260">
        <v>471.78</v>
      </c>
      <c r="O346" s="169">
        <v>1.43</v>
      </c>
      <c r="P346" s="176">
        <f t="shared" si="74"/>
        <v>1.4672686230248307E-2</v>
      </c>
      <c r="Q346" s="175">
        <f t="shared" si="75"/>
        <v>3.0700000000000003</v>
      </c>
      <c r="R346" s="176">
        <f t="shared" si="76"/>
        <v>3.1500102606197421E-2</v>
      </c>
      <c r="S346" s="259">
        <f t="shared" si="77"/>
        <v>321.85880000000003</v>
      </c>
      <c r="T346" s="169" t="s">
        <v>177</v>
      </c>
      <c r="U346" s="169" t="s">
        <v>712</v>
      </c>
      <c r="V346" s="169" t="s">
        <v>507</v>
      </c>
      <c r="W346" s="175">
        <v>1</v>
      </c>
      <c r="X346" s="169" t="s">
        <v>467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idden="1">
      <c r="B347" s="631">
        <v>45904</v>
      </c>
      <c r="C347" s="423" t="str">
        <f t="shared" ref="C347" si="78">RIGHT(TEXT(B347,"aaa"),1)</f>
        <v>四</v>
      </c>
      <c r="D347" s="206">
        <v>1</v>
      </c>
      <c r="E347" s="169" t="s">
        <v>634</v>
      </c>
      <c r="F347" s="260">
        <v>1510.78</v>
      </c>
      <c r="G347" s="169">
        <v>13250</v>
      </c>
      <c r="H347" s="169">
        <v>13250</v>
      </c>
      <c r="I347" s="177">
        <f t="shared" si="71"/>
        <v>1</v>
      </c>
      <c r="J347" s="169">
        <v>260.48</v>
      </c>
      <c r="K347" s="177">
        <f t="shared" si="72"/>
        <v>1.9658867924528305E-2</v>
      </c>
      <c r="L347" s="260">
        <v>5.8</v>
      </c>
      <c r="M347" s="177">
        <f t="shared" si="73"/>
        <v>1.0196588679245282</v>
      </c>
      <c r="N347" s="260">
        <v>1510.78</v>
      </c>
      <c r="O347" s="169">
        <v>260.48</v>
      </c>
      <c r="P347" s="176">
        <f t="shared" si="74"/>
        <v>1.9658867924528305E-2</v>
      </c>
      <c r="Q347" s="175">
        <f t="shared" si="75"/>
        <v>-4.5474735088646412E-13</v>
      </c>
      <c r="R347" s="176">
        <f t="shared" si="76"/>
        <v>-3.4320554783884086E-17</v>
      </c>
      <c r="S347" s="259">
        <f t="shared" si="77"/>
        <v>-2.6375346351414918E-12</v>
      </c>
      <c r="T347" s="169" t="s">
        <v>177</v>
      </c>
      <c r="U347" s="169" t="s">
        <v>534</v>
      </c>
      <c r="V347" s="169" t="s">
        <v>638</v>
      </c>
      <c r="W347" s="175">
        <v>1</v>
      </c>
      <c r="X347" s="169" t="s">
        <v>467</v>
      </c>
      <c r="Y347" s="167" t="s">
        <v>675</v>
      </c>
      <c r="Z347" s="220">
        <f>Z331+Z334+Z337+Z340</f>
        <v>280</v>
      </c>
      <c r="AA347" s="220">
        <f t="shared" ref="AA347:AH347" si="79">AA331+AA334+AA337+AA340</f>
        <v>0</v>
      </c>
      <c r="AB347" s="220">
        <f t="shared" si="79"/>
        <v>0</v>
      </c>
      <c r="AC347" s="220">
        <f t="shared" si="79"/>
        <v>0</v>
      </c>
      <c r="AD347" s="220">
        <f t="shared" si="79"/>
        <v>140</v>
      </c>
      <c r="AE347" s="220">
        <f t="shared" si="79"/>
        <v>78</v>
      </c>
      <c r="AF347" s="220">
        <f t="shared" si="79"/>
        <v>4</v>
      </c>
      <c r="AG347" s="220">
        <f t="shared" si="79"/>
        <v>58</v>
      </c>
      <c r="AH347" s="220">
        <f t="shared" si="79"/>
        <v>0</v>
      </c>
    </row>
    <row r="348" spans="2:34" hidden="1">
      <c r="B348" s="632"/>
      <c r="C348" s="423"/>
      <c r="D348" s="206">
        <v>2</v>
      </c>
      <c r="E348" s="169" t="s">
        <v>542</v>
      </c>
      <c r="F348" s="260">
        <v>556.39</v>
      </c>
      <c r="G348" s="169">
        <v>329.95</v>
      </c>
      <c r="H348" s="169">
        <v>329.95</v>
      </c>
      <c r="I348" s="177">
        <f t="shared" si="71"/>
        <v>1</v>
      </c>
      <c r="J348" s="169">
        <v>23.76</v>
      </c>
      <c r="K348" s="177">
        <f t="shared" si="72"/>
        <v>7.2010910744052137E-2</v>
      </c>
      <c r="L348" s="260">
        <v>156.72999999999999</v>
      </c>
      <c r="M348" s="177">
        <f t="shared" si="73"/>
        <v>1.0720109107440521</v>
      </c>
      <c r="N348" s="260">
        <v>3723.9</v>
      </c>
      <c r="O348" s="169">
        <v>3.55</v>
      </c>
      <c r="P348" s="176">
        <f t="shared" si="74"/>
        <v>1.0759205940293984E-2</v>
      </c>
      <c r="Q348" s="175">
        <f t="shared" si="75"/>
        <v>20.20999999999999</v>
      </c>
      <c r="R348" s="176">
        <f t="shared" si="76"/>
        <v>6.125170480375812E-2</v>
      </c>
      <c r="S348" s="259">
        <f t="shared" si="77"/>
        <v>3167.5132999999983</v>
      </c>
      <c r="T348" s="169" t="s">
        <v>465</v>
      </c>
      <c r="U348" s="169" t="s">
        <v>219</v>
      </c>
      <c r="V348" s="169" t="s">
        <v>510</v>
      </c>
      <c r="W348" s="175">
        <v>1</v>
      </c>
      <c r="X348" s="169" t="s">
        <v>467</v>
      </c>
      <c r="Y348" s="172" t="s">
        <v>387</v>
      </c>
      <c r="Z348" s="221"/>
      <c r="AA348" s="222">
        <f>AA332+AA335+AA338+AA341</f>
        <v>0</v>
      </c>
      <c r="AB348" s="222">
        <f t="shared" ref="AB348:AH348" si="80">AB332+AB335+AB338+AB341</f>
        <v>0</v>
      </c>
      <c r="AC348" s="222">
        <f t="shared" si="80"/>
        <v>0</v>
      </c>
      <c r="AD348" s="222">
        <f t="shared" si="80"/>
        <v>42016.43</v>
      </c>
      <c r="AE348" s="222">
        <f t="shared" si="80"/>
        <v>49357.080000000009</v>
      </c>
      <c r="AF348" s="222">
        <f t="shared" si="80"/>
        <v>1293.5999999999999</v>
      </c>
      <c r="AG348" s="222">
        <f t="shared" si="80"/>
        <v>52899.850000000006</v>
      </c>
      <c r="AH348" s="222">
        <f t="shared" si="80"/>
        <v>0</v>
      </c>
    </row>
    <row r="349" spans="2:34" hidden="1">
      <c r="B349" s="632"/>
      <c r="C349" s="423"/>
      <c r="D349" s="206">
        <v>3</v>
      </c>
      <c r="E349" s="169" t="s">
        <v>635</v>
      </c>
      <c r="F349" s="260">
        <v>527.26</v>
      </c>
      <c r="G349" s="169">
        <v>6215</v>
      </c>
      <c r="H349" s="169">
        <v>6215</v>
      </c>
      <c r="I349" s="177">
        <f t="shared" si="71"/>
        <v>1</v>
      </c>
      <c r="J349" s="169">
        <v>80.13</v>
      </c>
      <c r="K349" s="177">
        <f t="shared" si="72"/>
        <v>1.2893000804505228E-2</v>
      </c>
      <c r="L349" s="260">
        <v>6.58</v>
      </c>
      <c r="M349" s="177">
        <f t="shared" si="73"/>
        <v>1.0128930008045052</v>
      </c>
      <c r="N349" s="260">
        <v>527.26</v>
      </c>
      <c r="O349" s="169">
        <v>80.13</v>
      </c>
      <c r="P349" s="176">
        <f t="shared" si="74"/>
        <v>1.2893000804505228E-2</v>
      </c>
      <c r="Q349" s="175">
        <f t="shared" si="75"/>
        <v>1.1368683772161603E-13</v>
      </c>
      <c r="R349" s="176">
        <f t="shared" si="76"/>
        <v>1.8292331089560101E-17</v>
      </c>
      <c r="S349" s="259">
        <f t="shared" si="77"/>
        <v>7.4805939220823348E-13</v>
      </c>
      <c r="T349" s="169" t="s">
        <v>465</v>
      </c>
      <c r="U349" s="169" t="s">
        <v>219</v>
      </c>
      <c r="V349" s="169" t="s">
        <v>639</v>
      </c>
      <c r="W349" s="175">
        <v>1</v>
      </c>
      <c r="X349" s="169" t="s">
        <v>467</v>
      </c>
    </row>
    <row r="350" spans="2:34" hidden="1">
      <c r="B350" s="632"/>
      <c r="C350" s="423"/>
      <c r="D350" s="206">
        <v>4</v>
      </c>
      <c r="E350" s="169" t="s">
        <v>548</v>
      </c>
      <c r="F350" s="260">
        <v>487.92</v>
      </c>
      <c r="G350" s="169">
        <v>101</v>
      </c>
      <c r="H350" s="169">
        <v>101</v>
      </c>
      <c r="I350" s="177">
        <f t="shared" si="71"/>
        <v>1</v>
      </c>
      <c r="J350" s="169">
        <v>8.08</v>
      </c>
      <c r="K350" s="177">
        <f t="shared" si="72"/>
        <v>0.08</v>
      </c>
      <c r="L350" s="260">
        <v>160.5</v>
      </c>
      <c r="M350" s="177">
        <f t="shared" si="73"/>
        <v>1.08</v>
      </c>
      <c r="N350" s="260">
        <v>1296.8399999999999</v>
      </c>
      <c r="O350" s="169">
        <v>3.04</v>
      </c>
      <c r="P350" s="176">
        <f t="shared" si="74"/>
        <v>3.0099009900990098E-2</v>
      </c>
      <c r="Q350" s="175">
        <f t="shared" si="75"/>
        <v>5.0399999999999983</v>
      </c>
      <c r="R350" s="176">
        <f t="shared" si="76"/>
        <v>4.9900990099009883E-2</v>
      </c>
      <c r="S350" s="259">
        <f t="shared" si="77"/>
        <v>808.91999999999973</v>
      </c>
      <c r="T350" s="169" t="s">
        <v>177</v>
      </c>
      <c r="U350" s="169" t="s">
        <v>712</v>
      </c>
      <c r="V350" s="169" t="s">
        <v>507</v>
      </c>
      <c r="W350" s="175">
        <v>1</v>
      </c>
      <c r="X350" s="169" t="s">
        <v>467</v>
      </c>
    </row>
    <row r="351" spans="2:34" hidden="1">
      <c r="B351" s="632"/>
      <c r="C351" s="423"/>
      <c r="D351" s="206">
        <v>5</v>
      </c>
      <c r="E351" s="169" t="s">
        <v>661</v>
      </c>
      <c r="F351" s="260">
        <v>340.9</v>
      </c>
      <c r="G351" s="169">
        <v>10409</v>
      </c>
      <c r="H351" s="169">
        <v>10409</v>
      </c>
      <c r="I351" s="177">
        <f t="shared" si="71"/>
        <v>1</v>
      </c>
      <c r="J351" s="169">
        <v>48.7</v>
      </c>
      <c r="K351" s="177">
        <f t="shared" si="72"/>
        <v>4.6786434816024599E-3</v>
      </c>
      <c r="L351" s="260">
        <v>7</v>
      </c>
      <c r="M351" s="177">
        <f t="shared" si="73"/>
        <v>1.0046786434816026</v>
      </c>
      <c r="N351" s="260">
        <v>340.9</v>
      </c>
      <c r="O351" s="169">
        <v>48.7</v>
      </c>
      <c r="P351" s="176">
        <f t="shared" si="74"/>
        <v>4.6786434816024599E-3</v>
      </c>
      <c r="Q351" s="175">
        <f t="shared" si="75"/>
        <v>7.2475359047530219E-13</v>
      </c>
      <c r="R351" s="176">
        <f t="shared" si="76"/>
        <v>6.9627590592304944E-17</v>
      </c>
      <c r="S351" s="259">
        <f t="shared" si="77"/>
        <v>5.0732751333271153E-12</v>
      </c>
      <c r="T351" s="169" t="s">
        <v>465</v>
      </c>
      <c r="U351" s="169" t="s">
        <v>219</v>
      </c>
      <c r="V351" s="169" t="s">
        <v>639</v>
      </c>
      <c r="W351" s="175">
        <v>1</v>
      </c>
      <c r="X351" s="169" t="s">
        <v>467</v>
      </c>
    </row>
    <row r="352" spans="2:34" hidden="1">
      <c r="B352" s="632"/>
      <c r="C352" s="423"/>
      <c r="D352" s="206">
        <v>6</v>
      </c>
      <c r="E352" s="169" t="s">
        <v>627</v>
      </c>
      <c r="F352" s="260">
        <v>314.52</v>
      </c>
      <c r="G352" s="169">
        <v>89.1</v>
      </c>
      <c r="H352" s="169">
        <v>89.1</v>
      </c>
      <c r="I352" s="177">
        <f t="shared" si="71"/>
        <v>1</v>
      </c>
      <c r="J352" s="169">
        <v>4.99</v>
      </c>
      <c r="K352" s="177">
        <f t="shared" si="72"/>
        <v>5.6004489337822677E-2</v>
      </c>
      <c r="L352" s="260">
        <v>104.84</v>
      </c>
      <c r="M352" s="177">
        <f t="shared" si="73"/>
        <v>1.0560044893378226</v>
      </c>
      <c r="N352" s="260">
        <v>523.15</v>
      </c>
      <c r="O352" s="169">
        <v>3</v>
      </c>
      <c r="P352" s="176">
        <f t="shared" si="74"/>
        <v>3.3670033670033669E-2</v>
      </c>
      <c r="Q352" s="175">
        <f t="shared" si="75"/>
        <v>1.9899999999999949</v>
      </c>
      <c r="R352" s="176">
        <f t="shared" si="76"/>
        <v>2.2334455667788945E-2</v>
      </c>
      <c r="S352" s="259">
        <f t="shared" si="77"/>
        <v>208.63159999999948</v>
      </c>
      <c r="T352" s="169" t="s">
        <v>177</v>
      </c>
      <c r="U352" s="169" t="s">
        <v>712</v>
      </c>
      <c r="V352" s="169" t="s">
        <v>507</v>
      </c>
      <c r="W352" s="175">
        <v>1</v>
      </c>
      <c r="X352" s="169" t="s">
        <v>467</v>
      </c>
    </row>
    <row r="353" spans="2:24" hidden="1">
      <c r="B353" s="632"/>
      <c r="C353" s="423"/>
      <c r="D353" s="206">
        <v>7</v>
      </c>
      <c r="E353" s="169" t="s">
        <v>612</v>
      </c>
      <c r="F353" s="260">
        <v>279.35000000000002</v>
      </c>
      <c r="G353" s="169">
        <v>279.20999999999998</v>
      </c>
      <c r="H353" s="169">
        <v>279.20999999999998</v>
      </c>
      <c r="I353" s="177">
        <f t="shared" si="71"/>
        <v>1</v>
      </c>
      <c r="J353" s="169">
        <v>13.4</v>
      </c>
      <c r="K353" s="177">
        <f t="shared" si="72"/>
        <v>4.7992550410085606E-2</v>
      </c>
      <c r="L353" s="260">
        <v>95.34</v>
      </c>
      <c r="M353" s="177">
        <f t="shared" si="73"/>
        <v>1.0479925504100855</v>
      </c>
      <c r="N353" s="260">
        <v>1277.56</v>
      </c>
      <c r="O353" s="169">
        <v>2.93</v>
      </c>
      <c r="P353" s="176">
        <f t="shared" si="74"/>
        <v>1.0493893485190359E-2</v>
      </c>
      <c r="Q353" s="175">
        <f t="shared" si="75"/>
        <v>10.469999999999978</v>
      </c>
      <c r="R353" s="176">
        <f t="shared" si="76"/>
        <v>3.7498656924895166E-2</v>
      </c>
      <c r="S353" s="259">
        <f t="shared" si="77"/>
        <v>998.20979999999793</v>
      </c>
      <c r="T353" s="169" t="s">
        <v>177</v>
      </c>
      <c r="U353" s="169" t="s">
        <v>712</v>
      </c>
      <c r="V353" s="169" t="s">
        <v>640</v>
      </c>
      <c r="W353" s="175">
        <v>1</v>
      </c>
      <c r="X353" s="169" t="s">
        <v>467</v>
      </c>
    </row>
    <row r="354" spans="2:24" hidden="1">
      <c r="B354" s="632"/>
      <c r="C354" s="423"/>
      <c r="D354" s="206">
        <v>8</v>
      </c>
      <c r="E354" s="169" t="s">
        <v>479</v>
      </c>
      <c r="F354" s="260">
        <v>214.62</v>
      </c>
      <c r="G354" s="169">
        <v>323.39999999999998</v>
      </c>
      <c r="H354" s="169">
        <v>323.39999999999998</v>
      </c>
      <c r="I354" s="177">
        <f t="shared" si="71"/>
        <v>1</v>
      </c>
      <c r="J354" s="169">
        <v>18.11</v>
      </c>
      <c r="K354" s="177">
        <f t="shared" si="72"/>
        <v>5.5998763141620285E-2</v>
      </c>
      <c r="L354" s="260">
        <v>111.2</v>
      </c>
      <c r="M354" s="177">
        <f t="shared" si="73"/>
        <v>1.0559987631416203</v>
      </c>
      <c r="N354" s="260">
        <v>2013.83</v>
      </c>
      <c r="O354" s="169">
        <v>1.93</v>
      </c>
      <c r="P354" s="176">
        <f t="shared" si="74"/>
        <v>5.9678416821273969E-3</v>
      </c>
      <c r="Q354" s="175">
        <f t="shared" si="75"/>
        <v>16.180000000000014</v>
      </c>
      <c r="R354" s="176">
        <f t="shared" si="76"/>
        <v>5.0030921459492936E-2</v>
      </c>
      <c r="S354" s="259">
        <f t="shared" si="77"/>
        <v>1799.2160000000015</v>
      </c>
      <c r="T354" s="169" t="s">
        <v>177</v>
      </c>
      <c r="U354" s="169" t="s">
        <v>712</v>
      </c>
      <c r="V354" s="169" t="s">
        <v>640</v>
      </c>
      <c r="W354" s="175">
        <v>1</v>
      </c>
      <c r="X354" s="169" t="s">
        <v>427</v>
      </c>
    </row>
    <row r="355" spans="2:24" hidden="1">
      <c r="B355" s="632"/>
      <c r="C355" s="423"/>
      <c r="D355" s="206">
        <v>9</v>
      </c>
      <c r="E355" s="169" t="s">
        <v>517</v>
      </c>
      <c r="F355" s="260">
        <v>199.23</v>
      </c>
      <c r="G355" s="169">
        <v>217.53</v>
      </c>
      <c r="H355" s="169">
        <v>217.53</v>
      </c>
      <c r="I355" s="177">
        <f t="shared" si="71"/>
        <v>1</v>
      </c>
      <c r="J355" s="169">
        <v>12.18</v>
      </c>
      <c r="K355" s="177">
        <f t="shared" si="72"/>
        <v>5.5992276927320367E-2</v>
      </c>
      <c r="L355" s="260">
        <v>99.12</v>
      </c>
      <c r="M355" s="177">
        <f t="shared" si="73"/>
        <v>1.0559922769273205</v>
      </c>
      <c r="N355" s="260">
        <v>1207.28</v>
      </c>
      <c r="O355" s="169">
        <v>2.0099999999999998</v>
      </c>
      <c r="P355" s="176">
        <f t="shared" si="74"/>
        <v>9.2401048131292227E-3</v>
      </c>
      <c r="Q355" s="175">
        <f t="shared" si="75"/>
        <v>10.170000000000007</v>
      </c>
      <c r="R355" s="176">
        <f t="shared" si="76"/>
        <v>4.6752172114191179E-2</v>
      </c>
      <c r="S355" s="259">
        <f t="shared" si="77"/>
        <v>1008.0504000000008</v>
      </c>
      <c r="T355" s="169" t="s">
        <v>177</v>
      </c>
      <c r="U355" s="169" t="s">
        <v>712</v>
      </c>
      <c r="V355" s="169" t="s">
        <v>507</v>
      </c>
      <c r="W355" s="175">
        <v>1</v>
      </c>
      <c r="X355" s="169" t="s">
        <v>467</v>
      </c>
    </row>
    <row r="356" spans="2:24" hidden="1">
      <c r="B356" s="633"/>
      <c r="C356" s="423"/>
      <c r="D356" s="206">
        <v>10</v>
      </c>
      <c r="E356" s="169" t="s">
        <v>678</v>
      </c>
      <c r="F356" s="260">
        <v>190.47</v>
      </c>
      <c r="G356" s="169">
        <v>148.86000000000001</v>
      </c>
      <c r="H356" s="169">
        <v>148.86000000000001</v>
      </c>
      <c r="I356" s="177">
        <f t="shared" si="71"/>
        <v>1</v>
      </c>
      <c r="J356" s="169">
        <v>8.34</v>
      </c>
      <c r="K356" s="177">
        <f t="shared" si="72"/>
        <v>5.6025796049979842E-2</v>
      </c>
      <c r="L356" s="260">
        <v>110.1</v>
      </c>
      <c r="M356" s="177">
        <f t="shared" si="73"/>
        <v>1.0560257960499799</v>
      </c>
      <c r="N356" s="260">
        <v>918.23</v>
      </c>
      <c r="O356" s="169">
        <v>1.73</v>
      </c>
      <c r="P356" s="176">
        <f t="shared" si="74"/>
        <v>1.1621657933628913E-2</v>
      </c>
      <c r="Q356" s="175">
        <f t="shared" si="75"/>
        <v>6.610000000000003</v>
      </c>
      <c r="R356" s="176">
        <f t="shared" si="76"/>
        <v>4.4404138116350952E-2</v>
      </c>
      <c r="S356" s="259">
        <f t="shared" si="77"/>
        <v>727.76100000000031</v>
      </c>
      <c r="T356" s="169" t="s">
        <v>177</v>
      </c>
      <c r="U356" s="169" t="s">
        <v>712</v>
      </c>
      <c r="V356" s="169" t="s">
        <v>507</v>
      </c>
      <c r="W356" s="175">
        <v>1</v>
      </c>
      <c r="X356" s="169" t="s">
        <v>467</v>
      </c>
    </row>
    <row r="357" spans="2:24" hidden="1">
      <c r="B357" s="631">
        <v>45905</v>
      </c>
      <c r="C357" s="423" t="str">
        <f t="shared" ref="C357" si="81">RIGHT(TEXT(B357,"aaa"),1)</f>
        <v>五</v>
      </c>
      <c r="D357" s="206">
        <v>1</v>
      </c>
      <c r="E357" s="169" t="s">
        <v>661</v>
      </c>
      <c r="F357" s="260">
        <v>774.9</v>
      </c>
      <c r="G357" s="169">
        <v>8772</v>
      </c>
      <c r="H357" s="169">
        <v>8772</v>
      </c>
      <c r="I357" s="177">
        <f t="shared" si="71"/>
        <v>1</v>
      </c>
      <c r="J357" s="169">
        <v>110.7</v>
      </c>
      <c r="K357" s="177">
        <f t="shared" si="72"/>
        <v>1.2619699042407661E-2</v>
      </c>
      <c r="L357" s="260">
        <v>7</v>
      </c>
      <c r="M357" s="177">
        <f t="shared" si="73"/>
        <v>1.0126196990424077</v>
      </c>
      <c r="N357" s="260">
        <v>774.9</v>
      </c>
      <c r="O357" s="169">
        <v>110.7</v>
      </c>
      <c r="P357" s="176">
        <f t="shared" si="74"/>
        <v>1.2619699042407661E-2</v>
      </c>
      <c r="Q357" s="175">
        <f t="shared" si="75"/>
        <v>7.2475359047530219E-13</v>
      </c>
      <c r="R357" s="176">
        <f t="shared" si="76"/>
        <v>8.2621248344197695E-17</v>
      </c>
      <c r="S357" s="259">
        <f t="shared" si="77"/>
        <v>5.0732751333271153E-12</v>
      </c>
      <c r="T357" s="169" t="s">
        <v>465</v>
      </c>
      <c r="U357" s="169" t="s">
        <v>219</v>
      </c>
      <c r="V357" s="169" t="s">
        <v>639</v>
      </c>
      <c r="W357" s="175">
        <v>1</v>
      </c>
      <c r="X357" s="169" t="s">
        <v>467</v>
      </c>
    </row>
    <row r="358" spans="2:24" hidden="1">
      <c r="B358" s="632"/>
      <c r="C358" s="423"/>
      <c r="D358" s="206">
        <v>2</v>
      </c>
      <c r="E358" s="169" t="s">
        <v>634</v>
      </c>
      <c r="F358" s="260">
        <v>618.34</v>
      </c>
      <c r="G358" s="169">
        <v>10370</v>
      </c>
      <c r="H358" s="169">
        <v>10370</v>
      </c>
      <c r="I358" s="177">
        <f t="shared" si="71"/>
        <v>1</v>
      </c>
      <c r="J358" s="169">
        <v>106.61</v>
      </c>
      <c r="K358" s="177">
        <f t="shared" si="72"/>
        <v>1.0280617164898746E-2</v>
      </c>
      <c r="L358" s="260">
        <v>5.8</v>
      </c>
      <c r="M358" s="177">
        <f t="shared" si="73"/>
        <v>1.0102806171648988</v>
      </c>
      <c r="N358" s="260">
        <v>618.34</v>
      </c>
      <c r="O358" s="169">
        <v>106.61</v>
      </c>
      <c r="P358" s="176">
        <f t="shared" si="74"/>
        <v>1.0280617164898746E-2</v>
      </c>
      <c r="Q358" s="175">
        <f t="shared" si="75"/>
        <v>5.8264504332328215E-13</v>
      </c>
      <c r="R358" s="176">
        <f t="shared" si="76"/>
        <v>5.6185635807452475E-17</v>
      </c>
      <c r="S358" s="259">
        <f t="shared" si="77"/>
        <v>3.3793412512750362E-12</v>
      </c>
      <c r="T358" s="169" t="s">
        <v>177</v>
      </c>
      <c r="U358" s="169" t="s">
        <v>534</v>
      </c>
      <c r="V358" s="169" t="s">
        <v>638</v>
      </c>
      <c r="W358" s="175">
        <v>1</v>
      </c>
      <c r="X358" s="169" t="s">
        <v>467</v>
      </c>
    </row>
    <row r="359" spans="2:24" hidden="1">
      <c r="B359" s="632"/>
      <c r="C359" s="423"/>
      <c r="D359" s="206">
        <v>3</v>
      </c>
      <c r="E359" s="169" t="s">
        <v>635</v>
      </c>
      <c r="F359" s="260">
        <v>486.79</v>
      </c>
      <c r="G359" s="169">
        <v>4809</v>
      </c>
      <c r="H359" s="169">
        <v>4809</v>
      </c>
      <c r="I359" s="177">
        <f t="shared" si="71"/>
        <v>1</v>
      </c>
      <c r="J359" s="169">
        <v>73.98</v>
      </c>
      <c r="K359" s="177">
        <f t="shared" si="72"/>
        <v>1.5383655645664381E-2</v>
      </c>
      <c r="L359" s="260">
        <v>6.58</v>
      </c>
      <c r="M359" s="177">
        <f t="shared" si="73"/>
        <v>1.0153836556456644</v>
      </c>
      <c r="N359" s="260">
        <v>486.79</v>
      </c>
      <c r="O359" s="169">
        <v>73.98</v>
      </c>
      <c r="P359" s="176">
        <f t="shared" si="74"/>
        <v>1.5383655645664381E-2</v>
      </c>
      <c r="Q359" s="175">
        <f t="shared" si="75"/>
        <v>-4.4053649617126212E-13</v>
      </c>
      <c r="R359" s="176">
        <f t="shared" si="76"/>
        <v>-9.1606674188243312E-17</v>
      </c>
      <c r="S359" s="259">
        <f t="shared" si="77"/>
        <v>-2.8987301448069046E-12</v>
      </c>
      <c r="T359" s="169" t="s">
        <v>465</v>
      </c>
      <c r="U359" s="169" t="s">
        <v>219</v>
      </c>
      <c r="V359" s="169" t="s">
        <v>639</v>
      </c>
      <c r="W359" s="175">
        <v>1</v>
      </c>
      <c r="X359" s="169" t="s">
        <v>467</v>
      </c>
    </row>
    <row r="360" spans="2:24" hidden="1">
      <c r="B360" s="632"/>
      <c r="C360" s="423"/>
      <c r="D360" s="206">
        <v>4</v>
      </c>
      <c r="E360" s="169" t="s">
        <v>658</v>
      </c>
      <c r="F360" s="260">
        <v>406.87</v>
      </c>
      <c r="G360" s="169">
        <v>78.28</v>
      </c>
      <c r="H360" s="169">
        <v>78.28</v>
      </c>
      <c r="I360" s="177">
        <f t="shared" si="71"/>
        <v>1</v>
      </c>
      <c r="J360" s="169">
        <v>4.79</v>
      </c>
      <c r="K360" s="177">
        <f t="shared" si="72"/>
        <v>6.1190597853857942E-2</v>
      </c>
      <c r="L360" s="260">
        <v>228.58</v>
      </c>
      <c r="M360" s="177">
        <f t="shared" si="73"/>
        <v>1.0611905978538581</v>
      </c>
      <c r="N360" s="260">
        <v>1094.9000000000001</v>
      </c>
      <c r="O360" s="169">
        <v>1.78</v>
      </c>
      <c r="P360" s="176">
        <f t="shared" si="74"/>
        <v>2.2738886050076648E-2</v>
      </c>
      <c r="Q360" s="175">
        <f t="shared" si="75"/>
        <v>3.010000000000006</v>
      </c>
      <c r="R360" s="176">
        <f t="shared" si="76"/>
        <v>3.8451711803781374E-2</v>
      </c>
      <c r="S360" s="259">
        <f t="shared" si="77"/>
        <v>688.02580000000137</v>
      </c>
      <c r="T360" s="169" t="s">
        <v>177</v>
      </c>
      <c r="U360" s="169" t="s">
        <v>712</v>
      </c>
      <c r="V360" s="169" t="s">
        <v>640</v>
      </c>
      <c r="W360" s="175">
        <v>1</v>
      </c>
      <c r="X360" s="169" t="s">
        <v>632</v>
      </c>
    </row>
    <row r="361" spans="2:24" hidden="1">
      <c r="B361" s="632"/>
      <c r="C361" s="423"/>
      <c r="D361" s="206">
        <v>5</v>
      </c>
      <c r="E361" s="169" t="s">
        <v>479</v>
      </c>
      <c r="F361" s="260">
        <v>370.3</v>
      </c>
      <c r="G361" s="169">
        <v>265.8</v>
      </c>
      <c r="H361" s="169">
        <v>265.8</v>
      </c>
      <c r="I361" s="177">
        <f t="shared" si="71"/>
        <v>1</v>
      </c>
      <c r="J361" s="169">
        <v>12.65</v>
      </c>
      <c r="K361" s="177">
        <f t="shared" si="72"/>
        <v>4.7592174567343867E-2</v>
      </c>
      <c r="L361" s="260">
        <v>111.2</v>
      </c>
      <c r="M361" s="177">
        <f t="shared" si="73"/>
        <v>1.0475921745673438</v>
      </c>
      <c r="N361" s="260">
        <v>1406.68</v>
      </c>
      <c r="O361" s="169">
        <v>3.33</v>
      </c>
      <c r="P361" s="176">
        <f t="shared" si="74"/>
        <v>1.2528216704288938E-2</v>
      </c>
      <c r="Q361" s="175">
        <f t="shared" si="75"/>
        <v>9.3199999999999772</v>
      </c>
      <c r="R361" s="176">
        <f t="shared" si="76"/>
        <v>3.5063957863054843E-2</v>
      </c>
      <c r="S361" s="259">
        <f t="shared" si="77"/>
        <v>1036.3839999999975</v>
      </c>
      <c r="T361" s="169" t="s">
        <v>177</v>
      </c>
      <c r="U361" s="169" t="s">
        <v>712</v>
      </c>
      <c r="V361" s="169" t="s">
        <v>640</v>
      </c>
      <c r="W361" s="175">
        <v>1</v>
      </c>
      <c r="X361" s="169" t="s">
        <v>427</v>
      </c>
    </row>
    <row r="362" spans="2:24" hidden="1">
      <c r="B362" s="632"/>
      <c r="C362" s="423"/>
      <c r="D362" s="206">
        <v>6</v>
      </c>
      <c r="E362" s="169" t="s">
        <v>542</v>
      </c>
      <c r="F362" s="260">
        <v>271.14</v>
      </c>
      <c r="G362" s="169">
        <v>251.43</v>
      </c>
      <c r="H362" s="169">
        <v>251.43</v>
      </c>
      <c r="I362" s="177">
        <f t="shared" si="71"/>
        <v>1</v>
      </c>
      <c r="J362" s="169">
        <v>15.39</v>
      </c>
      <c r="K362" s="177">
        <f t="shared" si="72"/>
        <v>6.1209879489321085E-2</v>
      </c>
      <c r="L362" s="260">
        <v>156.72999999999999</v>
      </c>
      <c r="M362" s="177">
        <f t="shared" si="73"/>
        <v>1.061209879489321</v>
      </c>
      <c r="N362" s="260">
        <v>2412.0700000000002</v>
      </c>
      <c r="O362" s="169">
        <v>1.73</v>
      </c>
      <c r="P362" s="176">
        <f t="shared" si="74"/>
        <v>6.8806427236208882E-3</v>
      </c>
      <c r="Q362" s="175">
        <f t="shared" si="75"/>
        <v>13.659999999999986</v>
      </c>
      <c r="R362" s="176">
        <f t="shared" si="76"/>
        <v>5.4329236765700138E-2</v>
      </c>
      <c r="S362" s="259">
        <f t="shared" si="77"/>
        <v>2140.9317999999976</v>
      </c>
      <c r="T362" s="169" t="s">
        <v>465</v>
      </c>
      <c r="U362" s="169" t="s">
        <v>219</v>
      </c>
      <c r="V362" s="169" t="s">
        <v>510</v>
      </c>
      <c r="W362" s="175">
        <v>1</v>
      </c>
      <c r="X362" s="169" t="s">
        <v>467</v>
      </c>
    </row>
    <row r="363" spans="2:24" hidden="1">
      <c r="B363" s="632"/>
      <c r="C363" s="423"/>
      <c r="D363" s="206">
        <v>7</v>
      </c>
      <c r="E363" s="169" t="s">
        <v>517</v>
      </c>
      <c r="F363" s="260">
        <v>228.97</v>
      </c>
      <c r="G363" s="169">
        <v>168.32</v>
      </c>
      <c r="H363" s="169">
        <v>168.32</v>
      </c>
      <c r="I363" s="177">
        <f t="shared" si="71"/>
        <v>1</v>
      </c>
      <c r="J363" s="169">
        <v>8.01</v>
      </c>
      <c r="K363" s="177">
        <f t="shared" si="72"/>
        <v>4.7587927756653992E-2</v>
      </c>
      <c r="L363" s="260">
        <v>99.12</v>
      </c>
      <c r="M363" s="177">
        <f t="shared" si="73"/>
        <v>1.047587927756654</v>
      </c>
      <c r="N363" s="260">
        <v>793.95</v>
      </c>
      <c r="O363" s="169">
        <v>2.31</v>
      </c>
      <c r="P363" s="176">
        <f t="shared" si="74"/>
        <v>1.3723859315589355E-2</v>
      </c>
      <c r="Q363" s="175">
        <f t="shared" si="75"/>
        <v>5.6999999999999904</v>
      </c>
      <c r="R363" s="176">
        <f t="shared" si="76"/>
        <v>3.3864068441064585E-2</v>
      </c>
      <c r="S363" s="259">
        <f t="shared" si="77"/>
        <v>564.98399999999913</v>
      </c>
      <c r="T363" s="169" t="s">
        <v>177</v>
      </c>
      <c r="U363" s="169" t="s">
        <v>712</v>
      </c>
      <c r="V363" s="169" t="s">
        <v>507</v>
      </c>
      <c r="W363" s="175">
        <v>1</v>
      </c>
      <c r="X363" s="169" t="s">
        <v>467</v>
      </c>
    </row>
    <row r="364" spans="2:24" hidden="1">
      <c r="B364" s="632"/>
      <c r="C364" s="423"/>
      <c r="D364" s="206">
        <v>8</v>
      </c>
      <c r="E364" s="169" t="s">
        <v>678</v>
      </c>
      <c r="F364" s="260">
        <v>184.97</v>
      </c>
      <c r="G364" s="169">
        <v>130.30000000000001</v>
      </c>
      <c r="H364" s="169">
        <v>130.30000000000001</v>
      </c>
      <c r="I364" s="177">
        <f t="shared" si="71"/>
        <v>1</v>
      </c>
      <c r="J364" s="169">
        <v>6.2</v>
      </c>
      <c r="K364" s="177">
        <f t="shared" si="72"/>
        <v>4.7582501918649267E-2</v>
      </c>
      <c r="L364" s="260">
        <v>110.1</v>
      </c>
      <c r="M364" s="177">
        <f t="shared" si="73"/>
        <v>1.0475825019186491</v>
      </c>
      <c r="N364" s="260">
        <v>682.62</v>
      </c>
      <c r="O364" s="169">
        <v>1.68</v>
      </c>
      <c r="P364" s="176">
        <f t="shared" si="74"/>
        <v>1.2893323100537221E-2</v>
      </c>
      <c r="Q364" s="175">
        <f t="shared" si="75"/>
        <v>4.5199999999999889</v>
      </c>
      <c r="R364" s="176">
        <f t="shared" si="76"/>
        <v>3.4689178818111961E-2</v>
      </c>
      <c r="S364" s="259">
        <f t="shared" si="77"/>
        <v>497.65199999999874</v>
      </c>
      <c r="T364" s="169" t="s">
        <v>177</v>
      </c>
      <c r="U364" s="169" t="s">
        <v>712</v>
      </c>
      <c r="V364" s="169" t="s">
        <v>507</v>
      </c>
      <c r="W364" s="175">
        <v>1</v>
      </c>
      <c r="X364" s="169" t="s">
        <v>467</v>
      </c>
    </row>
    <row r="365" spans="2:24" hidden="1">
      <c r="B365" s="632"/>
      <c r="C365" s="423"/>
      <c r="D365" s="206">
        <v>9</v>
      </c>
      <c r="E365" s="169" t="s">
        <v>662</v>
      </c>
      <c r="F365" s="260">
        <v>133.63</v>
      </c>
      <c r="G365" s="169">
        <v>2910</v>
      </c>
      <c r="H365" s="169">
        <v>2910</v>
      </c>
      <c r="I365" s="177">
        <f t="shared" si="71"/>
        <v>1</v>
      </c>
      <c r="J365" s="169">
        <v>19.09</v>
      </c>
      <c r="K365" s="177">
        <f t="shared" si="72"/>
        <v>6.5601374570446735E-3</v>
      </c>
      <c r="L365" s="260">
        <v>7</v>
      </c>
      <c r="M365" s="177">
        <f t="shared" si="73"/>
        <v>1.0065601374570448</v>
      </c>
      <c r="N365" s="260">
        <v>133.63</v>
      </c>
      <c r="O365" s="169">
        <v>19.09</v>
      </c>
      <c r="P365" s="176">
        <f t="shared" si="74"/>
        <v>6.5601374570446735E-3</v>
      </c>
      <c r="Q365" s="175">
        <f t="shared" si="75"/>
        <v>1.4566126083082054E-13</v>
      </c>
      <c r="R365" s="176">
        <f t="shared" si="76"/>
        <v>5.0055416093065478E-17</v>
      </c>
      <c r="S365" s="259">
        <f t="shared" si="77"/>
        <v>1.0196288258157438E-12</v>
      </c>
      <c r="T365" s="169" t="s">
        <v>465</v>
      </c>
      <c r="U365" s="169" t="s">
        <v>219</v>
      </c>
      <c r="V365" s="169" t="s">
        <v>639</v>
      </c>
      <c r="W365" s="175">
        <v>1</v>
      </c>
      <c r="X365" s="169" t="s">
        <v>467</v>
      </c>
    </row>
    <row r="366" spans="2:24" hidden="1">
      <c r="B366" s="633"/>
      <c r="C366" s="423"/>
      <c r="D366" s="206">
        <v>10</v>
      </c>
      <c r="E366" s="169" t="s">
        <v>460</v>
      </c>
      <c r="F366" s="260">
        <v>109.73</v>
      </c>
      <c r="G366" s="169">
        <v>7.56</v>
      </c>
      <c r="H366" s="169">
        <v>7.56</v>
      </c>
      <c r="I366" s="177">
        <f t="shared" si="71"/>
        <v>1</v>
      </c>
      <c r="J366" s="169">
        <v>0.26</v>
      </c>
      <c r="K366" s="177">
        <f t="shared" si="72"/>
        <v>3.4391534391534397E-2</v>
      </c>
      <c r="L366" s="260">
        <v>1567.63</v>
      </c>
      <c r="M366" s="177">
        <f t="shared" si="73"/>
        <v>1.0343915343915344</v>
      </c>
      <c r="N366" s="260">
        <v>407.58</v>
      </c>
      <c r="O366" s="169">
        <v>7.0000000000000007E-2</v>
      </c>
      <c r="P366" s="176">
        <f t="shared" si="74"/>
        <v>9.2592592592592605E-3</v>
      </c>
      <c r="Q366" s="175">
        <f t="shared" si="75"/>
        <v>0.18999999999999978</v>
      </c>
      <c r="R366" s="176">
        <f t="shared" si="76"/>
        <v>2.5132275132275103E-2</v>
      </c>
      <c r="S366" s="259">
        <f t="shared" si="77"/>
        <v>297.8496999999997</v>
      </c>
      <c r="T366" s="169" t="s">
        <v>177</v>
      </c>
      <c r="U366" s="169" t="s">
        <v>712</v>
      </c>
      <c r="V366" s="169" t="s">
        <v>507</v>
      </c>
      <c r="W366" s="175">
        <v>1</v>
      </c>
      <c r="X366" s="169" t="s">
        <v>414</v>
      </c>
    </row>
    <row r="367" spans="2:24" hidden="1">
      <c r="B367" s="631">
        <v>45906</v>
      </c>
      <c r="C367" s="423" t="str">
        <f t="shared" ref="C367" si="82">RIGHT(TEXT(B367,"aaa"),1)</f>
        <v>六</v>
      </c>
      <c r="D367" s="206">
        <v>1</v>
      </c>
      <c r="E367" s="169" t="s">
        <v>634</v>
      </c>
      <c r="F367" s="260">
        <v>1058.8499999999999</v>
      </c>
      <c r="G367" s="169">
        <v>10870</v>
      </c>
      <c r="H367" s="169">
        <v>10870</v>
      </c>
      <c r="I367" s="177">
        <f t="shared" si="71"/>
        <v>1</v>
      </c>
      <c r="J367" s="169">
        <v>182.56</v>
      </c>
      <c r="K367" s="177">
        <f t="shared" si="72"/>
        <v>1.6794848206071758E-2</v>
      </c>
      <c r="L367" s="260">
        <v>5.8</v>
      </c>
      <c r="M367" s="177">
        <f t="shared" si="73"/>
        <v>1.0167948482060718</v>
      </c>
      <c r="N367" s="260">
        <v>1058.8499999999999</v>
      </c>
      <c r="O367" s="169">
        <v>182.56</v>
      </c>
      <c r="P367" s="176">
        <f t="shared" si="74"/>
        <v>1.6794848206071758E-2</v>
      </c>
      <c r="Q367" s="175">
        <f t="shared" si="75"/>
        <v>-5.1159076974727213E-13</v>
      </c>
      <c r="R367" s="176">
        <f t="shared" si="76"/>
        <v>-4.7064468238019514E-17</v>
      </c>
      <c r="S367" s="259">
        <f t="shared" si="77"/>
        <v>-2.9672264645341781E-12</v>
      </c>
      <c r="T367" s="169" t="s">
        <v>177</v>
      </c>
      <c r="U367" s="169" t="s">
        <v>534</v>
      </c>
      <c r="V367" s="169" t="s">
        <v>638</v>
      </c>
      <c r="W367" s="175">
        <v>1</v>
      </c>
      <c r="X367" s="169" t="s">
        <v>467</v>
      </c>
    </row>
    <row r="368" spans="2:24" hidden="1">
      <c r="B368" s="632"/>
      <c r="C368" s="423"/>
      <c r="D368" s="206">
        <v>2</v>
      </c>
      <c r="E368" s="169" t="s">
        <v>635</v>
      </c>
      <c r="F368" s="260">
        <v>586.08000000000004</v>
      </c>
      <c r="G368" s="169">
        <v>4924</v>
      </c>
      <c r="H368" s="169">
        <v>4924</v>
      </c>
      <c r="I368" s="177">
        <f t="shared" si="71"/>
        <v>1</v>
      </c>
      <c r="J368" s="169">
        <v>89.07</v>
      </c>
      <c r="K368" s="177">
        <f t="shared" si="72"/>
        <v>1.8088952071486596E-2</v>
      </c>
      <c r="L368" s="260">
        <v>6.58</v>
      </c>
      <c r="M368" s="177">
        <f t="shared" si="73"/>
        <v>1.0180889520714866</v>
      </c>
      <c r="N368" s="260">
        <v>586.08000000000004</v>
      </c>
      <c r="O368" s="169">
        <v>89.07</v>
      </c>
      <c r="P368" s="176">
        <f t="shared" si="74"/>
        <v>1.8088952071486596E-2</v>
      </c>
      <c r="Q368" s="175">
        <f t="shared" si="75"/>
        <v>-2.8421709430404007E-13</v>
      </c>
      <c r="R368" s="176">
        <f t="shared" si="76"/>
        <v>-5.7720774635264022E-17</v>
      </c>
      <c r="S368" s="259">
        <f t="shared" si="77"/>
        <v>-1.8701484805205836E-12</v>
      </c>
      <c r="T368" s="169" t="s">
        <v>465</v>
      </c>
      <c r="U368" s="169" t="s">
        <v>219</v>
      </c>
      <c r="V368" s="169" t="s">
        <v>639</v>
      </c>
      <c r="W368" s="175">
        <v>1</v>
      </c>
      <c r="X368" s="169" t="s">
        <v>467</v>
      </c>
    </row>
    <row r="369" spans="2:24" hidden="1">
      <c r="B369" s="632"/>
      <c r="C369" s="423"/>
      <c r="D369" s="206">
        <v>3</v>
      </c>
      <c r="E369" s="169" t="s">
        <v>557</v>
      </c>
      <c r="F369" s="260">
        <v>436.59</v>
      </c>
      <c r="G369" s="169">
        <v>147.33000000000001</v>
      </c>
      <c r="H369" s="169">
        <v>147.33000000000001</v>
      </c>
      <c r="I369" s="177">
        <f t="shared" si="71"/>
        <v>1</v>
      </c>
      <c r="J369" s="169">
        <v>4.74</v>
      </c>
      <c r="K369" s="177">
        <f t="shared" si="72"/>
        <v>3.2172673589900225E-2</v>
      </c>
      <c r="L369" s="260">
        <v>194.04</v>
      </c>
      <c r="M369" s="177">
        <f t="shared" si="73"/>
        <v>1.0321726735899004</v>
      </c>
      <c r="N369" s="260">
        <v>919.75</v>
      </c>
      <c r="O369" s="169">
        <v>2.25</v>
      </c>
      <c r="P369" s="176">
        <f t="shared" si="74"/>
        <v>1.5271838729383017E-2</v>
      </c>
      <c r="Q369" s="175">
        <f t="shared" si="75"/>
        <v>2.4900000000000091</v>
      </c>
      <c r="R369" s="176">
        <f t="shared" si="76"/>
        <v>1.6900834860517265E-2</v>
      </c>
      <c r="S369" s="259">
        <f t="shared" si="77"/>
        <v>483.15960000000172</v>
      </c>
      <c r="T369" s="169" t="s">
        <v>177</v>
      </c>
      <c r="U369" s="169" t="s">
        <v>712</v>
      </c>
      <c r="V369" s="169" t="s">
        <v>640</v>
      </c>
      <c r="W369" s="175">
        <v>1</v>
      </c>
      <c r="X369" s="169" t="s">
        <v>433</v>
      </c>
    </row>
    <row r="370" spans="2:24" hidden="1">
      <c r="B370" s="632"/>
      <c r="C370" s="423"/>
      <c r="D370" s="206">
        <v>4</v>
      </c>
      <c r="E370" s="169" t="s">
        <v>661</v>
      </c>
      <c r="F370" s="260">
        <v>433.86</v>
      </c>
      <c r="G370" s="169">
        <v>9894</v>
      </c>
      <c r="H370" s="169">
        <v>9894</v>
      </c>
      <c r="I370" s="177">
        <f t="shared" si="71"/>
        <v>1</v>
      </c>
      <c r="J370" s="169">
        <v>68.489999999999995</v>
      </c>
      <c r="K370" s="177">
        <f t="shared" si="72"/>
        <v>6.9223771983020011E-3</v>
      </c>
      <c r="L370" s="260">
        <v>7</v>
      </c>
      <c r="M370" s="177">
        <f t="shared" si="73"/>
        <v>1.006922377198302</v>
      </c>
      <c r="N370" s="260">
        <v>479.43</v>
      </c>
      <c r="O370" s="169">
        <v>61.98</v>
      </c>
      <c r="P370" s="176">
        <f t="shared" si="74"/>
        <v>6.2644026682838081E-3</v>
      </c>
      <c r="Q370" s="175">
        <f t="shared" si="75"/>
        <v>6.5099999999997848</v>
      </c>
      <c r="R370" s="176">
        <f t="shared" si="76"/>
        <v>6.5797453001817114E-4</v>
      </c>
      <c r="S370" s="259">
        <f t="shared" si="77"/>
        <v>45.569999999998494</v>
      </c>
      <c r="T370" s="169" t="s">
        <v>465</v>
      </c>
      <c r="U370" s="169" t="s">
        <v>219</v>
      </c>
      <c r="V370" s="169" t="s">
        <v>639</v>
      </c>
      <c r="W370" s="175">
        <v>1</v>
      </c>
      <c r="X370" s="169" t="s">
        <v>467</v>
      </c>
    </row>
    <row r="371" spans="2:24" hidden="1">
      <c r="B371" s="632"/>
      <c r="C371" s="423"/>
      <c r="D371" s="206">
        <v>5</v>
      </c>
      <c r="E371" s="169" t="s">
        <v>542</v>
      </c>
      <c r="F371" s="260">
        <v>242.93</v>
      </c>
      <c r="G371" s="169">
        <v>266.45999999999998</v>
      </c>
      <c r="H371" s="169">
        <v>266.45999999999998</v>
      </c>
      <c r="I371" s="177">
        <f t="shared" si="71"/>
        <v>1</v>
      </c>
      <c r="J371" s="169">
        <v>11.03</v>
      </c>
      <c r="K371" s="177">
        <f t="shared" si="72"/>
        <v>4.1394580800120095E-2</v>
      </c>
      <c r="L371" s="260">
        <v>156.72999999999999</v>
      </c>
      <c r="M371" s="177">
        <f t="shared" si="73"/>
        <v>1.0413945808001199</v>
      </c>
      <c r="N371" s="260">
        <v>1728.73</v>
      </c>
      <c r="O371" s="169">
        <v>1.55</v>
      </c>
      <c r="P371" s="176">
        <f t="shared" si="74"/>
        <v>5.8170081813405392E-3</v>
      </c>
      <c r="Q371" s="175">
        <f t="shared" si="75"/>
        <v>9.479999999999972</v>
      </c>
      <c r="R371" s="176">
        <f t="shared" si="76"/>
        <v>3.5577572618779453E-2</v>
      </c>
      <c r="S371" s="259">
        <f t="shared" si="77"/>
        <v>1485.8003999999955</v>
      </c>
      <c r="T371" s="169" t="s">
        <v>465</v>
      </c>
      <c r="U371" s="169" t="s">
        <v>219</v>
      </c>
      <c r="V371" s="169" t="s">
        <v>510</v>
      </c>
      <c r="W371" s="175">
        <v>1</v>
      </c>
      <c r="X371" s="169" t="s">
        <v>467</v>
      </c>
    </row>
    <row r="372" spans="2:24" hidden="1">
      <c r="B372" s="632"/>
      <c r="C372" s="423"/>
      <c r="D372" s="206">
        <v>6</v>
      </c>
      <c r="E372" s="169" t="s">
        <v>517</v>
      </c>
      <c r="F372" s="260">
        <v>171.48</v>
      </c>
      <c r="G372" s="169">
        <v>172.34</v>
      </c>
      <c r="H372" s="169">
        <v>172.34</v>
      </c>
      <c r="I372" s="177">
        <f t="shared" si="71"/>
        <v>1</v>
      </c>
      <c r="J372" s="169">
        <v>5.55</v>
      </c>
      <c r="K372" s="177">
        <f t="shared" si="72"/>
        <v>3.2203783219217824E-2</v>
      </c>
      <c r="L372" s="260">
        <v>99.12</v>
      </c>
      <c r="M372" s="177">
        <f t="shared" si="73"/>
        <v>1.0322037832192179</v>
      </c>
      <c r="N372" s="260">
        <v>550.12</v>
      </c>
      <c r="O372" s="169">
        <v>1.73</v>
      </c>
      <c r="P372" s="176">
        <f t="shared" si="74"/>
        <v>1.0038296390855286E-2</v>
      </c>
      <c r="Q372" s="175">
        <f t="shared" si="75"/>
        <v>3.8200000000000114</v>
      </c>
      <c r="R372" s="176">
        <f t="shared" si="76"/>
        <v>2.2165486828362606E-2</v>
      </c>
      <c r="S372" s="259">
        <f t="shared" si="77"/>
        <v>378.63840000000113</v>
      </c>
      <c r="T372" s="169" t="s">
        <v>177</v>
      </c>
      <c r="U372" s="169" t="s">
        <v>712</v>
      </c>
      <c r="V372" s="169" t="s">
        <v>507</v>
      </c>
      <c r="W372" s="175">
        <v>1</v>
      </c>
      <c r="X372" s="169" t="s">
        <v>467</v>
      </c>
    </row>
    <row r="373" spans="2:24" hidden="1">
      <c r="B373" s="632"/>
      <c r="C373" s="423"/>
      <c r="D373" s="206">
        <v>7</v>
      </c>
      <c r="E373" s="169" t="s">
        <v>678</v>
      </c>
      <c r="F373" s="260">
        <v>155.24</v>
      </c>
      <c r="G373" s="169">
        <v>154.43</v>
      </c>
      <c r="H373" s="169">
        <v>154.43</v>
      </c>
      <c r="I373" s="177">
        <f t="shared" si="71"/>
        <v>1</v>
      </c>
      <c r="J373" s="169">
        <v>4.97</v>
      </c>
      <c r="K373" s="177">
        <f t="shared" si="72"/>
        <v>3.2182866023441038E-2</v>
      </c>
      <c r="L373" s="260">
        <v>110.1</v>
      </c>
      <c r="M373" s="177">
        <f t="shared" si="73"/>
        <v>1.0321828660234411</v>
      </c>
      <c r="N373" s="260">
        <v>547.20000000000005</v>
      </c>
      <c r="O373" s="169">
        <v>1.41</v>
      </c>
      <c r="P373" s="176">
        <f t="shared" si="74"/>
        <v>9.1303503205335743E-3</v>
      </c>
      <c r="Q373" s="175">
        <f t="shared" si="75"/>
        <v>3.5599999999999987</v>
      </c>
      <c r="R373" s="176">
        <f t="shared" si="76"/>
        <v>2.3052515702907457E-2</v>
      </c>
      <c r="S373" s="259">
        <f t="shared" si="77"/>
        <v>391.95599999999985</v>
      </c>
      <c r="T373" s="169" t="s">
        <v>177</v>
      </c>
      <c r="U373" s="169" t="s">
        <v>712</v>
      </c>
      <c r="V373" s="169" t="s">
        <v>507</v>
      </c>
      <c r="W373" s="175">
        <v>1</v>
      </c>
      <c r="X373" s="169" t="s">
        <v>467</v>
      </c>
    </row>
    <row r="374" spans="2:24" hidden="1">
      <c r="B374" s="632"/>
      <c r="C374" s="423"/>
      <c r="D374" s="206">
        <v>8</v>
      </c>
      <c r="E374" s="169" t="s">
        <v>645</v>
      </c>
      <c r="F374" s="260">
        <v>144.96</v>
      </c>
      <c r="G374" s="169">
        <v>58.06</v>
      </c>
      <c r="H374" s="169">
        <v>58.06</v>
      </c>
      <c r="I374" s="177">
        <f t="shared" si="71"/>
        <v>1</v>
      </c>
      <c r="J374" s="169">
        <v>1.33</v>
      </c>
      <c r="K374" s="177">
        <f t="shared" si="72"/>
        <v>2.2907337237340682E-2</v>
      </c>
      <c r="L374" s="260">
        <v>114.14</v>
      </c>
      <c r="M374" s="177">
        <f t="shared" si="73"/>
        <v>1.0229073372373407</v>
      </c>
      <c r="N374" s="260">
        <v>151.81</v>
      </c>
      <c r="O374" s="169">
        <v>1.27</v>
      </c>
      <c r="P374" s="176">
        <f t="shared" si="74"/>
        <v>2.1873923527385462E-2</v>
      </c>
      <c r="Q374" s="175">
        <f t="shared" si="75"/>
        <v>5.9999999999998277E-2</v>
      </c>
      <c r="R374" s="176">
        <f t="shared" si="76"/>
        <v>1.033413709955189E-3</v>
      </c>
      <c r="S374" s="259">
        <f t="shared" si="77"/>
        <v>6.8483999999998035</v>
      </c>
      <c r="T374" s="169" t="s">
        <v>177</v>
      </c>
      <c r="U374" s="169" t="s">
        <v>712</v>
      </c>
      <c r="V374" s="169" t="s">
        <v>640</v>
      </c>
      <c r="W374" s="175">
        <v>1</v>
      </c>
      <c r="X374" s="169" t="s">
        <v>428</v>
      </c>
    </row>
    <row r="375" spans="2:24" hidden="1">
      <c r="B375" s="632"/>
      <c r="C375" s="423"/>
      <c r="D375" s="206">
        <v>9</v>
      </c>
      <c r="E375" s="169" t="s">
        <v>662</v>
      </c>
      <c r="F375" s="260">
        <v>105.63</v>
      </c>
      <c r="G375" s="169">
        <v>2954</v>
      </c>
      <c r="H375" s="169">
        <v>2954</v>
      </c>
      <c r="I375" s="177">
        <f t="shared" si="71"/>
        <v>1</v>
      </c>
      <c r="J375" s="169">
        <v>15.09</v>
      </c>
      <c r="K375" s="177">
        <f t="shared" si="72"/>
        <v>5.1083276912660801E-3</v>
      </c>
      <c r="L375" s="260">
        <v>7</v>
      </c>
      <c r="M375" s="177">
        <f t="shared" si="73"/>
        <v>1.0051083276912662</v>
      </c>
      <c r="N375" s="260">
        <v>105.63</v>
      </c>
      <c r="O375" s="169">
        <v>15.09</v>
      </c>
      <c r="P375" s="176">
        <f t="shared" si="74"/>
        <v>5.1083276912660801E-3</v>
      </c>
      <c r="Q375" s="175">
        <f t="shared" si="75"/>
        <v>1.4566126083082054E-13</v>
      </c>
      <c r="R375" s="176">
        <f t="shared" si="76"/>
        <v>4.9309837789715822E-17</v>
      </c>
      <c r="S375" s="259">
        <f t="shared" si="77"/>
        <v>1.0196288258157438E-12</v>
      </c>
      <c r="T375" s="169" t="s">
        <v>465</v>
      </c>
      <c r="U375" s="169" t="s">
        <v>219</v>
      </c>
      <c r="V375" s="169" t="s">
        <v>639</v>
      </c>
      <c r="W375" s="175">
        <v>1</v>
      </c>
      <c r="X375" s="169" t="s">
        <v>467</v>
      </c>
    </row>
    <row r="376" spans="2:24" hidden="1">
      <c r="B376" s="633"/>
      <c r="C376" s="423"/>
      <c r="D376" s="206">
        <v>10</v>
      </c>
      <c r="E376" s="169" t="s">
        <v>463</v>
      </c>
      <c r="F376" s="260">
        <v>81.42</v>
      </c>
      <c r="G376" s="169">
        <v>36.380000000000003</v>
      </c>
      <c r="H376" s="169">
        <v>36.380000000000003</v>
      </c>
      <c r="I376" s="177">
        <f t="shared" si="71"/>
        <v>1</v>
      </c>
      <c r="J376" s="169">
        <v>1.67</v>
      </c>
      <c r="K376" s="177">
        <f t="shared" si="72"/>
        <v>4.5904343045629459E-2</v>
      </c>
      <c r="L376" s="260">
        <v>814.16</v>
      </c>
      <c r="M376" s="177">
        <f t="shared" si="73"/>
        <v>1.0459043430456294</v>
      </c>
      <c r="N376" s="260">
        <v>1359.65</v>
      </c>
      <c r="O376" s="169">
        <v>0.1</v>
      </c>
      <c r="P376" s="176">
        <f t="shared" si="74"/>
        <v>2.7487630566245189E-3</v>
      </c>
      <c r="Q376" s="175">
        <f t="shared" si="75"/>
        <v>1.5700000000000016</v>
      </c>
      <c r="R376" s="176">
        <f t="shared" si="76"/>
        <v>4.3155579989004988E-2</v>
      </c>
      <c r="S376" s="259">
        <f t="shared" si="77"/>
        <v>1278.2312000000013</v>
      </c>
      <c r="T376" s="169" t="s">
        <v>177</v>
      </c>
      <c r="U376" s="169" t="s">
        <v>712</v>
      </c>
      <c r="V376" s="169" t="s">
        <v>487</v>
      </c>
      <c r="W376" s="175">
        <v>1</v>
      </c>
      <c r="X376" s="169" t="s">
        <v>412</v>
      </c>
    </row>
    <row r="377" spans="2:24" hidden="1">
      <c r="B377" s="631">
        <v>45907</v>
      </c>
      <c r="C377" s="423" t="str">
        <f t="shared" ref="C377" si="83">RIGHT(TEXT(B377,"aaa"),1)</f>
        <v>日</v>
      </c>
      <c r="D377" s="206">
        <v>1</v>
      </c>
      <c r="E377" s="169" t="s">
        <v>634</v>
      </c>
      <c r="F377" s="260">
        <v>937.8</v>
      </c>
      <c r="G377" s="169">
        <v>14773</v>
      </c>
      <c r="H377" s="169">
        <v>14773</v>
      </c>
      <c r="I377" s="177">
        <f t="shared" si="71"/>
        <v>1</v>
      </c>
      <c r="J377" s="169">
        <v>161.69</v>
      </c>
      <c r="K377" s="177">
        <f t="shared" si="72"/>
        <v>1.0944967169836865E-2</v>
      </c>
      <c r="L377" s="260">
        <v>5.8</v>
      </c>
      <c r="M377" s="177">
        <f t="shared" si="73"/>
        <v>1.0109449671698369</v>
      </c>
      <c r="N377" s="260">
        <v>937.8</v>
      </c>
      <c r="O377" s="169">
        <v>161.69</v>
      </c>
      <c r="P377" s="176">
        <f t="shared" si="74"/>
        <v>1.0944967169836865E-2</v>
      </c>
      <c r="Q377" s="175">
        <f t="shared" si="75"/>
        <v>5.1159076974727213E-13</v>
      </c>
      <c r="R377" s="176">
        <f t="shared" si="76"/>
        <v>3.4630120472975846E-17</v>
      </c>
      <c r="S377" s="259">
        <f t="shared" si="77"/>
        <v>2.9672264645341781E-12</v>
      </c>
      <c r="T377" s="169" t="s">
        <v>177</v>
      </c>
      <c r="U377" s="169" t="s">
        <v>534</v>
      </c>
      <c r="V377" s="169" t="s">
        <v>638</v>
      </c>
      <c r="W377" s="175">
        <v>1</v>
      </c>
      <c r="X377" s="169" t="s">
        <v>467</v>
      </c>
    </row>
    <row r="378" spans="2:24" hidden="1">
      <c r="B378" s="632"/>
      <c r="C378" s="423"/>
      <c r="D378" s="206">
        <v>2</v>
      </c>
      <c r="E378" s="169" t="s">
        <v>479</v>
      </c>
      <c r="F378" s="260">
        <v>845.12</v>
      </c>
      <c r="G378" s="169">
        <v>358.2</v>
      </c>
      <c r="H378" s="169">
        <v>358.2</v>
      </c>
      <c r="I378" s="177">
        <f t="shared" si="71"/>
        <v>1</v>
      </c>
      <c r="J378" s="169">
        <v>17.3</v>
      </c>
      <c r="K378" s="177">
        <f t="shared" si="72"/>
        <v>4.8297040759352323E-2</v>
      </c>
      <c r="L378" s="260">
        <v>111.2</v>
      </c>
      <c r="M378" s="177">
        <f t="shared" si="73"/>
        <v>1.0482970407593524</v>
      </c>
      <c r="N378" s="260">
        <v>1923.76</v>
      </c>
      <c r="O378" s="169">
        <v>7.6</v>
      </c>
      <c r="P378" s="176">
        <f t="shared" si="74"/>
        <v>2.121719709659408E-2</v>
      </c>
      <c r="Q378" s="175">
        <f t="shared" si="75"/>
        <v>9.7000000000000117</v>
      </c>
      <c r="R378" s="176">
        <f t="shared" si="76"/>
        <v>2.7079843662758268E-2</v>
      </c>
      <c r="S378" s="259">
        <f t="shared" si="77"/>
        <v>1078.6400000000012</v>
      </c>
      <c r="T378" s="169" t="s">
        <v>177</v>
      </c>
      <c r="U378" s="169" t="s">
        <v>712</v>
      </c>
      <c r="V378" s="169" t="s">
        <v>640</v>
      </c>
      <c r="W378" s="175">
        <v>1</v>
      </c>
      <c r="X378" s="169" t="s">
        <v>427</v>
      </c>
    </row>
    <row r="379" spans="2:24" hidden="1">
      <c r="B379" s="632"/>
      <c r="C379" s="423"/>
      <c r="D379" s="206">
        <v>3</v>
      </c>
      <c r="E379" s="169" t="s">
        <v>679</v>
      </c>
      <c r="F379" s="260">
        <v>585.07000000000005</v>
      </c>
      <c r="G379" s="169">
        <v>2856</v>
      </c>
      <c r="H379" s="169">
        <v>2856</v>
      </c>
      <c r="I379" s="177">
        <f t="shared" si="71"/>
        <v>1</v>
      </c>
      <c r="J379" s="169">
        <v>81.260000000000005</v>
      </c>
      <c r="K379" s="177">
        <f t="shared" si="72"/>
        <v>2.8452380952380955E-2</v>
      </c>
      <c r="L379" s="260">
        <v>7.2</v>
      </c>
      <c r="M379" s="177">
        <f t="shared" si="73"/>
        <v>1.0284523809523811</v>
      </c>
      <c r="N379" s="260">
        <v>585.07000000000005</v>
      </c>
      <c r="O379" s="169">
        <v>81.260000000000005</v>
      </c>
      <c r="P379" s="176">
        <f t="shared" si="74"/>
        <v>2.8452380952380955E-2</v>
      </c>
      <c r="Q379" s="175">
        <f t="shared" si="75"/>
        <v>2.1316282072803006E-13</v>
      </c>
      <c r="R379" s="176">
        <f t="shared" si="76"/>
        <v>7.4636841991607168E-17</v>
      </c>
      <c r="S379" s="259">
        <f t="shared" si="77"/>
        <v>1.5347723092418164E-12</v>
      </c>
      <c r="T379" s="169" t="s">
        <v>177</v>
      </c>
      <c r="U379" s="169" t="s">
        <v>534</v>
      </c>
      <c r="V379" s="169" t="s">
        <v>638</v>
      </c>
      <c r="W379" s="175">
        <v>1</v>
      </c>
      <c r="X379" s="169" t="s">
        <v>449</v>
      </c>
    </row>
    <row r="380" spans="2:24" hidden="1">
      <c r="B380" s="632"/>
      <c r="C380" s="423"/>
      <c r="D380" s="206">
        <v>4</v>
      </c>
      <c r="E380" s="169" t="s">
        <v>658</v>
      </c>
      <c r="F380" s="260">
        <v>443.45</v>
      </c>
      <c r="G380" s="169">
        <v>100.42</v>
      </c>
      <c r="H380" s="169">
        <v>100.42</v>
      </c>
      <c r="I380" s="177">
        <f t="shared" si="71"/>
        <v>1</v>
      </c>
      <c r="J380" s="169">
        <v>6.24</v>
      </c>
      <c r="K380" s="177">
        <f t="shared" si="72"/>
        <v>6.2139016132244575E-2</v>
      </c>
      <c r="L380" s="260">
        <v>228.58</v>
      </c>
      <c r="M380" s="177">
        <f t="shared" si="73"/>
        <v>1.0621390161322446</v>
      </c>
      <c r="N380" s="260">
        <v>1426.34</v>
      </c>
      <c r="O380" s="169">
        <v>1.94</v>
      </c>
      <c r="P380" s="176">
        <f t="shared" si="74"/>
        <v>1.9318860784704243E-2</v>
      </c>
      <c r="Q380" s="175">
        <f t="shared" si="75"/>
        <v>4.2999999999999954</v>
      </c>
      <c r="R380" s="176">
        <f t="shared" si="76"/>
        <v>4.2820155347540287E-2</v>
      </c>
      <c r="S380" s="259">
        <f t="shared" si="77"/>
        <v>982.89399999999898</v>
      </c>
      <c r="T380" s="169" t="s">
        <v>177</v>
      </c>
      <c r="U380" s="169" t="s">
        <v>712</v>
      </c>
      <c r="V380" s="169" t="s">
        <v>640</v>
      </c>
      <c r="W380" s="175">
        <v>1</v>
      </c>
      <c r="X380" s="169" t="s">
        <v>632</v>
      </c>
    </row>
    <row r="381" spans="2:24" hidden="1">
      <c r="B381" s="632"/>
      <c r="C381" s="423"/>
      <c r="D381" s="206">
        <v>5</v>
      </c>
      <c r="E381" s="169" t="s">
        <v>680</v>
      </c>
      <c r="F381" s="260">
        <v>435.14</v>
      </c>
      <c r="G381" s="169">
        <v>206.09</v>
      </c>
      <c r="H381" s="169">
        <v>206.09</v>
      </c>
      <c r="I381" s="177">
        <f t="shared" si="71"/>
        <v>1</v>
      </c>
      <c r="J381" s="169">
        <v>8.5399999999999991</v>
      </c>
      <c r="K381" s="177">
        <f t="shared" si="72"/>
        <v>4.1438206608763156E-2</v>
      </c>
      <c r="L381" s="260">
        <v>62.43</v>
      </c>
      <c r="M381" s="177">
        <f t="shared" si="73"/>
        <v>1.0414382066087631</v>
      </c>
      <c r="N381" s="260">
        <v>533.15</v>
      </c>
      <c r="O381" s="169">
        <v>6.97</v>
      </c>
      <c r="P381" s="176">
        <f t="shared" si="74"/>
        <v>3.382017565141443E-2</v>
      </c>
      <c r="Q381" s="175">
        <f t="shared" si="75"/>
        <v>1.5699999999999923</v>
      </c>
      <c r="R381" s="176">
        <f t="shared" si="76"/>
        <v>7.6180309573486938E-3</v>
      </c>
      <c r="S381" s="259">
        <f t="shared" si="77"/>
        <v>98.015099999999521</v>
      </c>
      <c r="T381" s="169" t="s">
        <v>177</v>
      </c>
      <c r="U381" s="169" t="s">
        <v>712</v>
      </c>
      <c r="V381" s="169" t="s">
        <v>640</v>
      </c>
      <c r="W381" s="175">
        <v>1</v>
      </c>
      <c r="X381" s="169" t="s">
        <v>412</v>
      </c>
    </row>
    <row r="382" spans="2:24" hidden="1">
      <c r="B382" s="632"/>
      <c r="C382" s="423"/>
      <c r="D382" s="206">
        <v>6</v>
      </c>
      <c r="E382" s="169" t="s">
        <v>635</v>
      </c>
      <c r="F382" s="260">
        <v>401.64</v>
      </c>
      <c r="G382" s="169">
        <v>7196</v>
      </c>
      <c r="H382" s="169">
        <v>7196</v>
      </c>
      <c r="I382" s="177">
        <f t="shared" si="71"/>
        <v>1</v>
      </c>
      <c r="J382" s="169">
        <v>61.04</v>
      </c>
      <c r="K382" s="177">
        <f t="shared" si="72"/>
        <v>8.4824902723735409E-3</v>
      </c>
      <c r="L382" s="260">
        <v>6.58</v>
      </c>
      <c r="M382" s="177">
        <f t="shared" si="73"/>
        <v>1.0084824902723735</v>
      </c>
      <c r="N382" s="260">
        <v>401.64</v>
      </c>
      <c r="O382" s="169">
        <v>61.04</v>
      </c>
      <c r="P382" s="176">
        <f t="shared" si="74"/>
        <v>8.4824902723735409E-3</v>
      </c>
      <c r="Q382" s="175">
        <f t="shared" si="75"/>
        <v>0</v>
      </c>
      <c r="R382" s="176">
        <f t="shared" si="76"/>
        <v>0</v>
      </c>
      <c r="S382" s="259">
        <f t="shared" si="77"/>
        <v>0</v>
      </c>
      <c r="T382" s="169" t="s">
        <v>465</v>
      </c>
      <c r="U382" s="169" t="s">
        <v>219</v>
      </c>
      <c r="V382" s="169" t="s">
        <v>639</v>
      </c>
      <c r="W382" s="175">
        <v>1</v>
      </c>
      <c r="X382" s="169" t="s">
        <v>467</v>
      </c>
    </row>
    <row r="383" spans="2:24" hidden="1">
      <c r="B383" s="632"/>
      <c r="C383" s="423"/>
      <c r="D383" s="206">
        <v>7</v>
      </c>
      <c r="E383" s="169" t="s">
        <v>661</v>
      </c>
      <c r="F383" s="260">
        <v>342.16</v>
      </c>
      <c r="G383" s="169">
        <v>10389</v>
      </c>
      <c r="H383" s="169">
        <v>10389</v>
      </c>
      <c r="I383" s="177">
        <f t="shared" si="71"/>
        <v>1</v>
      </c>
      <c r="J383" s="169">
        <v>48.88</v>
      </c>
      <c r="K383" s="177">
        <f t="shared" si="72"/>
        <v>4.7049764173645202E-3</v>
      </c>
      <c r="L383" s="260">
        <v>7</v>
      </c>
      <c r="M383" s="177">
        <f t="shared" si="73"/>
        <v>1.0047049764173643</v>
      </c>
      <c r="N383" s="260">
        <v>342.16</v>
      </c>
      <c r="O383" s="169">
        <v>48.88</v>
      </c>
      <c r="P383" s="176">
        <f t="shared" si="74"/>
        <v>4.7049764173645202E-3</v>
      </c>
      <c r="Q383" s="175">
        <f t="shared" si="75"/>
        <v>-8.0291329140891321E-13</v>
      </c>
      <c r="R383" s="176">
        <f t="shared" si="76"/>
        <v>-7.7284944788614224E-17</v>
      </c>
      <c r="S383" s="259">
        <f t="shared" si="77"/>
        <v>-5.6203930398623925E-12</v>
      </c>
      <c r="T383" s="169" t="s">
        <v>465</v>
      </c>
      <c r="U383" s="169" t="s">
        <v>219</v>
      </c>
      <c r="V383" s="169" t="s">
        <v>639</v>
      </c>
      <c r="W383" s="175">
        <v>1</v>
      </c>
      <c r="X383" s="169" t="s">
        <v>467</v>
      </c>
    </row>
    <row r="384" spans="2:24" hidden="1">
      <c r="B384" s="632"/>
      <c r="C384" s="423"/>
      <c r="D384" s="206">
        <v>8</v>
      </c>
      <c r="E384" s="169" t="s">
        <v>490</v>
      </c>
      <c r="F384" s="260">
        <v>216.3</v>
      </c>
      <c r="G384" s="169">
        <v>410.86</v>
      </c>
      <c r="H384" s="169">
        <v>410.86</v>
      </c>
      <c r="I384" s="177">
        <f t="shared" si="71"/>
        <v>1</v>
      </c>
      <c r="J384" s="169">
        <v>25.52</v>
      </c>
      <c r="K384" s="177">
        <f t="shared" si="72"/>
        <v>6.2113615343425979E-2</v>
      </c>
      <c r="L384" s="260">
        <v>156.74</v>
      </c>
      <c r="M384" s="177">
        <f t="shared" si="73"/>
        <v>1.0621136153434259</v>
      </c>
      <c r="N384" s="260">
        <v>4000</v>
      </c>
      <c r="O384" s="169">
        <v>1.38</v>
      </c>
      <c r="P384" s="176">
        <f t="shared" si="74"/>
        <v>3.358808353210339E-3</v>
      </c>
      <c r="Q384" s="175">
        <f t="shared" si="75"/>
        <v>24.139999999999983</v>
      </c>
      <c r="R384" s="176">
        <f t="shared" si="76"/>
        <v>5.8754806990215604E-2</v>
      </c>
      <c r="S384" s="259">
        <f t="shared" si="77"/>
        <v>3783.7035999999976</v>
      </c>
      <c r="T384" s="169" t="s">
        <v>465</v>
      </c>
      <c r="U384" s="169" t="s">
        <v>219</v>
      </c>
      <c r="V384" s="169" t="s">
        <v>510</v>
      </c>
      <c r="W384" s="175">
        <v>1</v>
      </c>
      <c r="X384" s="169" t="s">
        <v>467</v>
      </c>
    </row>
    <row r="385" spans="2:24" hidden="1">
      <c r="B385" s="632"/>
      <c r="C385" s="423"/>
      <c r="D385" s="206">
        <v>9</v>
      </c>
      <c r="E385" s="169" t="s">
        <v>627</v>
      </c>
      <c r="F385" s="260">
        <v>210.73</v>
      </c>
      <c r="G385" s="169">
        <v>103.7</v>
      </c>
      <c r="H385" s="169">
        <v>103.7</v>
      </c>
      <c r="I385" s="177">
        <f t="shared" si="71"/>
        <v>1</v>
      </c>
      <c r="J385" s="169">
        <v>5.01</v>
      </c>
      <c r="K385" s="177">
        <f t="shared" si="72"/>
        <v>4.8312439729990352E-2</v>
      </c>
      <c r="L385" s="260">
        <v>104.84</v>
      </c>
      <c r="M385" s="177">
        <f t="shared" si="73"/>
        <v>1.0483124397299903</v>
      </c>
      <c r="N385" s="260">
        <v>525.25</v>
      </c>
      <c r="O385" s="169">
        <v>2.0099999999999998</v>
      </c>
      <c r="P385" s="176">
        <f t="shared" si="74"/>
        <v>1.9382835101253614E-2</v>
      </c>
      <c r="Q385" s="175">
        <f t="shared" si="75"/>
        <v>3.0000000000000053</v>
      </c>
      <c r="R385" s="176">
        <f t="shared" si="76"/>
        <v>2.8929604628736793E-2</v>
      </c>
      <c r="S385" s="259">
        <f t="shared" si="77"/>
        <v>314.52000000000055</v>
      </c>
      <c r="T385" s="169" t="s">
        <v>177</v>
      </c>
      <c r="U385" s="169" t="s">
        <v>712</v>
      </c>
      <c r="V385" s="169" t="s">
        <v>507</v>
      </c>
      <c r="W385" s="175">
        <v>1</v>
      </c>
      <c r="X385" s="169" t="s">
        <v>467</v>
      </c>
    </row>
    <row r="386" spans="2:24" hidden="1">
      <c r="B386" s="633"/>
      <c r="C386" s="423"/>
      <c r="D386" s="206">
        <v>10</v>
      </c>
      <c r="E386" s="169" t="s">
        <v>678</v>
      </c>
      <c r="F386" s="260">
        <v>167.35</v>
      </c>
      <c r="G386" s="169">
        <v>130.1</v>
      </c>
      <c r="H386" s="169">
        <v>130.1</v>
      </c>
      <c r="I386" s="177">
        <f t="shared" si="71"/>
        <v>1</v>
      </c>
      <c r="J386" s="169">
        <v>6.29</v>
      </c>
      <c r="K386" s="177">
        <f t="shared" si="72"/>
        <v>4.8347425057647962E-2</v>
      </c>
      <c r="L386" s="260">
        <v>110.1</v>
      </c>
      <c r="M386" s="177">
        <f t="shared" si="73"/>
        <v>1.0483474250576479</v>
      </c>
      <c r="N386" s="260">
        <v>692.53</v>
      </c>
      <c r="O386" s="169">
        <v>1.52</v>
      </c>
      <c r="P386" s="176">
        <f t="shared" si="74"/>
        <v>1.1683320522674866E-2</v>
      </c>
      <c r="Q386" s="175">
        <f t="shared" si="75"/>
        <v>4.7699999999999925</v>
      </c>
      <c r="R386" s="176">
        <f t="shared" si="76"/>
        <v>3.6664104534973041E-2</v>
      </c>
      <c r="S386" s="259">
        <f t="shared" si="77"/>
        <v>525.17699999999911</v>
      </c>
      <c r="T386" s="169" t="s">
        <v>177</v>
      </c>
      <c r="U386" s="169" t="s">
        <v>712</v>
      </c>
      <c r="V386" s="169" t="s">
        <v>507</v>
      </c>
      <c r="W386" s="175">
        <v>1</v>
      </c>
      <c r="X386" s="169" t="s">
        <v>467</v>
      </c>
    </row>
    <row r="387" spans="2:24" hidden="1">
      <c r="B387" s="631">
        <v>45908</v>
      </c>
      <c r="C387" s="423" t="str">
        <f t="shared" ref="C387" si="84">RIGHT(TEXT(B387,"aaa"),1)</f>
        <v>一</v>
      </c>
      <c r="D387" s="206">
        <v>1</v>
      </c>
      <c r="E387" s="169" t="s">
        <v>634</v>
      </c>
      <c r="F387" s="260">
        <v>2044.09</v>
      </c>
      <c r="G387" s="169">
        <v>14678</v>
      </c>
      <c r="H387" s="169">
        <v>14678</v>
      </c>
      <c r="I387" s="177">
        <f t="shared" si="71"/>
        <v>1</v>
      </c>
      <c r="J387" s="169">
        <v>352.43</v>
      </c>
      <c r="K387" s="177">
        <f t="shared" si="72"/>
        <v>2.4010764409320071E-2</v>
      </c>
      <c r="L387" s="260">
        <v>5.8</v>
      </c>
      <c r="M387" s="177">
        <f t="shared" si="73"/>
        <v>1.0240107644093202</v>
      </c>
      <c r="N387" s="260">
        <v>2044.09</v>
      </c>
      <c r="O387" s="169">
        <v>352.43</v>
      </c>
      <c r="P387" s="176">
        <f t="shared" si="74"/>
        <v>2.4010764409320071E-2</v>
      </c>
      <c r="Q387" s="175">
        <f t="shared" si="75"/>
        <v>0</v>
      </c>
      <c r="R387" s="176">
        <f t="shared" si="76"/>
        <v>0</v>
      </c>
      <c r="S387" s="259">
        <f t="shared" si="77"/>
        <v>0</v>
      </c>
      <c r="T387" s="169" t="s">
        <v>177</v>
      </c>
      <c r="U387" s="169" t="s">
        <v>534</v>
      </c>
      <c r="V387" s="169" t="s">
        <v>638</v>
      </c>
      <c r="W387" s="175">
        <v>1</v>
      </c>
      <c r="X387" s="169" t="s">
        <v>467</v>
      </c>
    </row>
    <row r="388" spans="2:24" hidden="1">
      <c r="B388" s="632"/>
      <c r="C388" s="423"/>
      <c r="D388" s="206">
        <v>2</v>
      </c>
      <c r="E388" s="169" t="s">
        <v>490</v>
      </c>
      <c r="F388" s="260">
        <v>681.82</v>
      </c>
      <c r="G388" s="169">
        <v>402.09</v>
      </c>
      <c r="H388" s="169">
        <v>402.09</v>
      </c>
      <c r="I388" s="177">
        <f t="shared" si="71"/>
        <v>1</v>
      </c>
      <c r="J388" s="169">
        <v>28.59</v>
      </c>
      <c r="K388" s="177">
        <f t="shared" si="72"/>
        <v>7.1103484294560926E-2</v>
      </c>
      <c r="L388" s="260">
        <v>156.74</v>
      </c>
      <c r="M388" s="177">
        <f t="shared" si="73"/>
        <v>1.0711034842945608</v>
      </c>
      <c r="N388" s="260">
        <v>4481.2</v>
      </c>
      <c r="O388" s="169">
        <v>4.3499999999999996</v>
      </c>
      <c r="P388" s="176">
        <f t="shared" si="74"/>
        <v>1.0818473476087442E-2</v>
      </c>
      <c r="Q388" s="175">
        <f t="shared" si="75"/>
        <v>24.239999999999974</v>
      </c>
      <c r="R388" s="176">
        <f t="shared" si="76"/>
        <v>6.0285010818473414E-2</v>
      </c>
      <c r="S388" s="259">
        <f t="shared" si="77"/>
        <v>3799.3775999999962</v>
      </c>
      <c r="T388" s="169" t="s">
        <v>465</v>
      </c>
      <c r="U388" s="169" t="s">
        <v>219</v>
      </c>
      <c r="V388" s="169" t="s">
        <v>510</v>
      </c>
      <c r="W388" s="175">
        <v>1</v>
      </c>
      <c r="X388" s="169" t="s">
        <v>467</v>
      </c>
    </row>
    <row r="389" spans="2:24" hidden="1">
      <c r="B389" s="632"/>
      <c r="C389" s="423"/>
      <c r="D389" s="206">
        <v>3</v>
      </c>
      <c r="E389" s="169" t="s">
        <v>542</v>
      </c>
      <c r="F389" s="260">
        <v>609.67999999999995</v>
      </c>
      <c r="G389" s="169">
        <v>351.39</v>
      </c>
      <c r="H389" s="169">
        <v>351.39</v>
      </c>
      <c r="I389" s="177">
        <f t="shared" si="71"/>
        <v>1</v>
      </c>
      <c r="J389" s="169">
        <v>24.99</v>
      </c>
      <c r="K389" s="177">
        <f t="shared" si="72"/>
        <v>7.1117561683599423E-2</v>
      </c>
      <c r="L389" s="260">
        <v>156.72999999999999</v>
      </c>
      <c r="M389" s="177">
        <f t="shared" si="73"/>
        <v>1.0711175616835995</v>
      </c>
      <c r="N389" s="260">
        <v>3916.68</v>
      </c>
      <c r="O389" s="169">
        <v>3.89</v>
      </c>
      <c r="P389" s="176">
        <f t="shared" si="74"/>
        <v>1.1070320726258574E-2</v>
      </c>
      <c r="Q389" s="175">
        <f t="shared" si="75"/>
        <v>21.100000000000009</v>
      </c>
      <c r="R389" s="176">
        <f t="shared" si="76"/>
        <v>6.0047240957340875E-2</v>
      </c>
      <c r="S389" s="259">
        <f t="shared" si="77"/>
        <v>3307.0030000000011</v>
      </c>
      <c r="T389" s="169" t="s">
        <v>465</v>
      </c>
      <c r="U389" s="169" t="s">
        <v>219</v>
      </c>
      <c r="V389" s="169" t="s">
        <v>510</v>
      </c>
      <c r="W389" s="175">
        <v>1</v>
      </c>
      <c r="X389" s="169" t="s">
        <v>467</v>
      </c>
    </row>
    <row r="390" spans="2:24" hidden="1">
      <c r="B390" s="632"/>
      <c r="C390" s="423"/>
      <c r="D390" s="206">
        <v>4</v>
      </c>
      <c r="E390" s="169" t="s">
        <v>661</v>
      </c>
      <c r="F390" s="260">
        <v>315</v>
      </c>
      <c r="G390" s="169">
        <v>9768</v>
      </c>
      <c r="H390" s="169">
        <v>9768</v>
      </c>
      <c r="I390" s="177">
        <f t="shared" si="71"/>
        <v>1</v>
      </c>
      <c r="J390" s="169">
        <v>45</v>
      </c>
      <c r="K390" s="177">
        <f t="shared" si="72"/>
        <v>4.6068796068796068E-3</v>
      </c>
      <c r="L390" s="260">
        <v>7</v>
      </c>
      <c r="M390" s="177">
        <f t="shared" si="73"/>
        <v>1.0046068796068797</v>
      </c>
      <c r="N390" s="260">
        <v>315</v>
      </c>
      <c r="O390" s="169">
        <v>45</v>
      </c>
      <c r="P390" s="176">
        <f t="shared" si="74"/>
        <v>4.6068796068796068E-3</v>
      </c>
      <c r="Q390" s="175">
        <f t="shared" si="75"/>
        <v>0</v>
      </c>
      <c r="R390" s="176">
        <f t="shared" si="76"/>
        <v>0</v>
      </c>
      <c r="S390" s="259">
        <f t="shared" si="77"/>
        <v>0</v>
      </c>
      <c r="T390" s="169" t="s">
        <v>465</v>
      </c>
      <c r="U390" s="169" t="s">
        <v>219</v>
      </c>
      <c r="V390" s="169" t="s">
        <v>639</v>
      </c>
      <c r="W390" s="175">
        <v>1</v>
      </c>
      <c r="X390" s="169" t="s">
        <v>467</v>
      </c>
    </row>
    <row r="391" spans="2:24" hidden="1">
      <c r="B391" s="632"/>
      <c r="C391" s="423"/>
      <c r="D391" s="206">
        <v>5</v>
      </c>
      <c r="E391" s="169" t="s">
        <v>678</v>
      </c>
      <c r="F391" s="260">
        <v>284.06</v>
      </c>
      <c r="G391" s="169">
        <v>117.66</v>
      </c>
      <c r="H391" s="169">
        <v>117.66</v>
      </c>
      <c r="I391" s="177">
        <f t="shared" si="71"/>
        <v>1</v>
      </c>
      <c r="J391" s="169">
        <v>6.51</v>
      </c>
      <c r="K391" s="177">
        <f t="shared" si="72"/>
        <v>5.5328913819479859E-2</v>
      </c>
      <c r="L391" s="260">
        <v>110.1</v>
      </c>
      <c r="M391" s="177">
        <f t="shared" si="73"/>
        <v>1.0553289138194799</v>
      </c>
      <c r="N391" s="260">
        <v>716.75</v>
      </c>
      <c r="O391" s="169">
        <v>2.58</v>
      </c>
      <c r="P391" s="176">
        <f t="shared" si="74"/>
        <v>2.1927587965323816E-2</v>
      </c>
      <c r="Q391" s="175">
        <f t="shared" si="75"/>
        <v>3.930000000000005</v>
      </c>
      <c r="R391" s="176">
        <f t="shared" si="76"/>
        <v>3.3401325854156089E-2</v>
      </c>
      <c r="S391" s="259">
        <f t="shared" si="77"/>
        <v>432.69300000000055</v>
      </c>
      <c r="T391" s="169" t="s">
        <v>177</v>
      </c>
      <c r="U391" s="169" t="s">
        <v>712</v>
      </c>
      <c r="V391" s="169" t="s">
        <v>507</v>
      </c>
      <c r="W391" s="175">
        <v>1</v>
      </c>
      <c r="X391" s="169" t="s">
        <v>467</v>
      </c>
    </row>
    <row r="392" spans="2:24" hidden="1">
      <c r="B392" s="632"/>
      <c r="C392" s="423"/>
      <c r="D392" s="206">
        <v>6</v>
      </c>
      <c r="E392" s="169" t="s">
        <v>479</v>
      </c>
      <c r="F392" s="260">
        <v>265.77</v>
      </c>
      <c r="G392" s="169">
        <v>358.5</v>
      </c>
      <c r="H392" s="169">
        <v>358.5</v>
      </c>
      <c r="I392" s="177">
        <f t="shared" si="71"/>
        <v>1</v>
      </c>
      <c r="J392" s="169">
        <v>19.829999999999998</v>
      </c>
      <c r="K392" s="177">
        <f t="shared" si="72"/>
        <v>5.5313807531380751E-2</v>
      </c>
      <c r="L392" s="260">
        <v>111.2</v>
      </c>
      <c r="M392" s="177">
        <f t="shared" si="73"/>
        <v>1.0553138075313806</v>
      </c>
      <c r="N392" s="260">
        <v>2205.1</v>
      </c>
      <c r="O392" s="169">
        <v>2.39</v>
      </c>
      <c r="P392" s="176">
        <f t="shared" si="74"/>
        <v>6.6666666666666671E-3</v>
      </c>
      <c r="Q392" s="175">
        <f t="shared" si="75"/>
        <v>17.439999999999984</v>
      </c>
      <c r="R392" s="176">
        <f t="shared" si="76"/>
        <v>4.8647140864714042E-2</v>
      </c>
      <c r="S392" s="259">
        <f t="shared" si="77"/>
        <v>1939.3279999999982</v>
      </c>
      <c r="T392" s="169" t="s">
        <v>177</v>
      </c>
      <c r="U392" s="169" t="s">
        <v>712</v>
      </c>
      <c r="V392" s="169" t="s">
        <v>640</v>
      </c>
      <c r="W392" s="175">
        <v>1</v>
      </c>
      <c r="X392" s="169" t="s">
        <v>427</v>
      </c>
    </row>
    <row r="393" spans="2:24" hidden="1">
      <c r="B393" s="632"/>
      <c r="C393" s="423"/>
      <c r="D393" s="206">
        <v>7</v>
      </c>
      <c r="E393" s="169" t="s">
        <v>612</v>
      </c>
      <c r="F393" s="260">
        <v>252.65</v>
      </c>
      <c r="G393" s="169">
        <v>310.98</v>
      </c>
      <c r="H393" s="169">
        <v>310.98</v>
      </c>
      <c r="I393" s="177">
        <f t="shared" si="71"/>
        <v>1</v>
      </c>
      <c r="J393" s="169">
        <v>14.74</v>
      </c>
      <c r="K393" s="177">
        <f t="shared" si="72"/>
        <v>4.7398546530323493E-2</v>
      </c>
      <c r="L393" s="260">
        <v>95.34</v>
      </c>
      <c r="M393" s="177">
        <f t="shared" si="73"/>
        <v>1.0473985465303235</v>
      </c>
      <c r="N393" s="260">
        <v>1405.31</v>
      </c>
      <c r="O393" s="169">
        <v>2.65</v>
      </c>
      <c r="P393" s="176">
        <f t="shared" si="74"/>
        <v>8.5214483246511021E-3</v>
      </c>
      <c r="Q393" s="175">
        <f t="shared" si="75"/>
        <v>12.090000000000009</v>
      </c>
      <c r="R393" s="176">
        <f t="shared" si="76"/>
        <v>3.8877098205672415E-2</v>
      </c>
      <c r="S393" s="259">
        <f t="shared" si="77"/>
        <v>1152.6606000000008</v>
      </c>
      <c r="T393" s="169" t="s">
        <v>177</v>
      </c>
      <c r="U393" s="169" t="s">
        <v>712</v>
      </c>
      <c r="V393" s="169" t="s">
        <v>640</v>
      </c>
      <c r="W393" s="175">
        <v>1</v>
      </c>
      <c r="X393" s="169" t="s">
        <v>467</v>
      </c>
    </row>
    <row r="394" spans="2:24" hidden="1">
      <c r="B394" s="632"/>
      <c r="C394" s="423"/>
      <c r="D394" s="206">
        <v>8</v>
      </c>
      <c r="E394" s="169" t="s">
        <v>662</v>
      </c>
      <c r="F394" s="260">
        <v>232.19</v>
      </c>
      <c r="G394" s="169">
        <v>3995</v>
      </c>
      <c r="H394" s="169">
        <v>3995</v>
      </c>
      <c r="I394" s="177">
        <f t="shared" si="71"/>
        <v>1</v>
      </c>
      <c r="J394" s="169">
        <v>33.17</v>
      </c>
      <c r="K394" s="177">
        <f t="shared" si="72"/>
        <v>8.3028785982478103E-3</v>
      </c>
      <c r="L394" s="260">
        <v>7</v>
      </c>
      <c r="M394" s="177">
        <f t="shared" si="73"/>
        <v>1.0083028785982477</v>
      </c>
      <c r="N394" s="260">
        <v>232.19</v>
      </c>
      <c r="O394" s="169">
        <v>33.17</v>
      </c>
      <c r="P394" s="176">
        <f t="shared" si="74"/>
        <v>8.3028785982478103E-3</v>
      </c>
      <c r="Q394" s="175">
        <f t="shared" si="75"/>
        <v>7.1054273576010019E-14</v>
      </c>
      <c r="R394" s="176">
        <f t="shared" si="76"/>
        <v>1.7785800644808516E-17</v>
      </c>
      <c r="S394" s="259">
        <f t="shared" si="77"/>
        <v>4.9737991503207013E-13</v>
      </c>
      <c r="T394" s="169" t="s">
        <v>465</v>
      </c>
      <c r="U394" s="169" t="s">
        <v>219</v>
      </c>
      <c r="V394" s="169" t="s">
        <v>639</v>
      </c>
      <c r="W394" s="175">
        <v>1</v>
      </c>
      <c r="X394" s="169" t="s">
        <v>467</v>
      </c>
    </row>
    <row r="395" spans="2:24" hidden="1">
      <c r="B395" s="632"/>
      <c r="C395" s="423"/>
      <c r="D395" s="206">
        <v>9</v>
      </c>
      <c r="E395" s="169" t="s">
        <v>660</v>
      </c>
      <c r="F395" s="260">
        <v>206.18</v>
      </c>
      <c r="G395" s="169">
        <v>6025</v>
      </c>
      <c r="H395" s="169">
        <v>6025</v>
      </c>
      <c r="I395" s="177">
        <f t="shared" si="71"/>
        <v>1</v>
      </c>
      <c r="J395" s="169">
        <v>46.86</v>
      </c>
      <c r="K395" s="177">
        <f t="shared" si="72"/>
        <v>7.7775933609958506E-3</v>
      </c>
      <c r="L395" s="260">
        <v>4.4000000000000004</v>
      </c>
      <c r="M395" s="177">
        <f t="shared" si="73"/>
        <v>1.0077775933609958</v>
      </c>
      <c r="N395" s="260">
        <v>206.18</v>
      </c>
      <c r="O395" s="169">
        <v>46.86</v>
      </c>
      <c r="P395" s="176">
        <f t="shared" si="74"/>
        <v>7.7775933609958506E-3</v>
      </c>
      <c r="Q395" s="175">
        <f t="shared" si="75"/>
        <v>-3.2684965844964609E-13</v>
      </c>
      <c r="R395" s="176">
        <f t="shared" si="76"/>
        <v>-5.4248905966746235E-17</v>
      </c>
      <c r="S395" s="259">
        <f t="shared" si="77"/>
        <v>-1.4381384971784428E-12</v>
      </c>
      <c r="T395" s="169" t="s">
        <v>177</v>
      </c>
      <c r="U395" s="169" t="s">
        <v>534</v>
      </c>
      <c r="V395" s="169" t="s">
        <v>638</v>
      </c>
      <c r="W395" s="175">
        <v>1</v>
      </c>
      <c r="X395" s="169" t="s">
        <v>467</v>
      </c>
    </row>
    <row r="396" spans="2:24" hidden="1">
      <c r="B396" s="633"/>
      <c r="C396" s="423"/>
      <c r="D396" s="206">
        <v>10</v>
      </c>
      <c r="E396" s="169" t="s">
        <v>636</v>
      </c>
      <c r="F396" s="260">
        <v>200.45</v>
      </c>
      <c r="G396" s="169">
        <v>4869</v>
      </c>
      <c r="H396" s="169">
        <v>4869</v>
      </c>
      <c r="I396" s="177">
        <f t="shared" si="71"/>
        <v>1</v>
      </c>
      <c r="J396" s="169">
        <v>46.08</v>
      </c>
      <c r="K396" s="177">
        <f t="shared" si="72"/>
        <v>9.4639556377079485E-3</v>
      </c>
      <c r="L396" s="260">
        <v>4.3499999999999996</v>
      </c>
      <c r="M396" s="177">
        <f t="shared" si="73"/>
        <v>1.0094639556377079</v>
      </c>
      <c r="N396" s="260">
        <v>200.45</v>
      </c>
      <c r="O396" s="169">
        <v>46.08</v>
      </c>
      <c r="P396" s="176">
        <f t="shared" si="74"/>
        <v>9.4639556377079485E-3</v>
      </c>
      <c r="Q396" s="175">
        <f t="shared" si="75"/>
        <v>-7.1054273576010019E-14</v>
      </c>
      <c r="R396" s="176">
        <f t="shared" si="76"/>
        <v>-1.4593196462520029E-17</v>
      </c>
      <c r="S396" s="259">
        <f t="shared" si="77"/>
        <v>-3.0908609005564358E-13</v>
      </c>
      <c r="T396" s="169" t="s">
        <v>177</v>
      </c>
      <c r="U396" s="169" t="s">
        <v>534</v>
      </c>
      <c r="V396" s="169" t="s">
        <v>638</v>
      </c>
      <c r="W396" s="175">
        <v>1</v>
      </c>
      <c r="X396" s="169" t="s">
        <v>445</v>
      </c>
    </row>
    <row r="397" spans="2:24" hidden="1">
      <c r="B397" s="631">
        <v>45909</v>
      </c>
      <c r="C397" s="423" t="str">
        <f t="shared" ref="C397" si="85">RIGHT(TEXT(B397,"aaa"),1)</f>
        <v>二</v>
      </c>
      <c r="D397" s="206">
        <v>1</v>
      </c>
      <c r="E397" s="169" t="s">
        <v>634</v>
      </c>
      <c r="F397" s="260">
        <v>1843.07</v>
      </c>
      <c r="G397" s="169">
        <v>14531</v>
      </c>
      <c r="H397" s="169">
        <v>14531</v>
      </c>
      <c r="I397" s="177">
        <f t="shared" si="71"/>
        <v>1</v>
      </c>
      <c r="J397" s="169">
        <v>317.77</v>
      </c>
      <c r="K397" s="177">
        <f t="shared" si="72"/>
        <v>2.1868419241621358E-2</v>
      </c>
      <c r="L397" s="260">
        <v>5.8</v>
      </c>
      <c r="M397" s="177">
        <f t="shared" si="73"/>
        <v>1.0218684192416214</v>
      </c>
      <c r="N397" s="260">
        <v>1843.07</v>
      </c>
      <c r="O397" s="169">
        <v>317.77</v>
      </c>
      <c r="P397" s="176">
        <f t="shared" si="74"/>
        <v>2.1868419241621358E-2</v>
      </c>
      <c r="Q397" s="175">
        <f t="shared" si="75"/>
        <v>4.5474735088646412E-13</v>
      </c>
      <c r="R397" s="176">
        <f t="shared" si="76"/>
        <v>3.1294979759580491E-17</v>
      </c>
      <c r="S397" s="259">
        <f t="shared" si="77"/>
        <v>2.6375346351414918E-12</v>
      </c>
      <c r="T397" s="169" t="s">
        <v>177</v>
      </c>
      <c r="U397" s="169" t="s">
        <v>534</v>
      </c>
      <c r="V397" s="169" t="s">
        <v>638</v>
      </c>
      <c r="W397" s="175">
        <v>1</v>
      </c>
      <c r="X397" s="169" t="s">
        <v>467</v>
      </c>
    </row>
    <row r="398" spans="2:24" hidden="1">
      <c r="B398" s="632"/>
      <c r="C398" s="423"/>
      <c r="D398" s="206">
        <v>2</v>
      </c>
      <c r="E398" s="169" t="s">
        <v>635</v>
      </c>
      <c r="F398" s="260">
        <v>789.8</v>
      </c>
      <c r="G398" s="169">
        <v>6846</v>
      </c>
      <c r="H398" s="169">
        <v>6846</v>
      </c>
      <c r="I398" s="177">
        <f t="shared" si="71"/>
        <v>1</v>
      </c>
      <c r="J398" s="169">
        <v>120.03</v>
      </c>
      <c r="K398" s="177">
        <f t="shared" si="72"/>
        <v>1.7532865907099036E-2</v>
      </c>
      <c r="L398" s="260">
        <v>6.58</v>
      </c>
      <c r="M398" s="177">
        <f t="shared" si="73"/>
        <v>1.017532865907099</v>
      </c>
      <c r="N398" s="260">
        <v>789.8</v>
      </c>
      <c r="O398" s="169">
        <v>120.03</v>
      </c>
      <c r="P398" s="176">
        <f t="shared" si="74"/>
        <v>1.7532865907099036E-2</v>
      </c>
      <c r="Q398" s="175">
        <f t="shared" si="75"/>
        <v>-2.5579538487363607E-13</v>
      </c>
      <c r="R398" s="176">
        <f t="shared" si="76"/>
        <v>-3.7364210469418065E-17</v>
      </c>
      <c r="S398" s="259">
        <f t="shared" si="77"/>
        <v>-1.6831336324685253E-12</v>
      </c>
      <c r="T398" s="169" t="s">
        <v>465</v>
      </c>
      <c r="U398" s="169" t="s">
        <v>219</v>
      </c>
      <c r="V398" s="169" t="s">
        <v>639</v>
      </c>
      <c r="W398" s="175">
        <v>1</v>
      </c>
      <c r="X398" s="169" t="s">
        <v>467</v>
      </c>
    </row>
    <row r="399" spans="2:24" hidden="1">
      <c r="B399" s="632"/>
      <c r="C399" s="423"/>
      <c r="D399" s="206">
        <v>3</v>
      </c>
      <c r="E399" s="169" t="s">
        <v>557</v>
      </c>
      <c r="F399" s="260">
        <v>582.12</v>
      </c>
      <c r="G399" s="169">
        <v>234.33</v>
      </c>
      <c r="H399" s="169">
        <v>234.33</v>
      </c>
      <c r="I399" s="177">
        <f t="shared" si="71"/>
        <v>1</v>
      </c>
      <c r="J399" s="169">
        <v>10.17</v>
      </c>
      <c r="K399" s="177">
        <f t="shared" si="72"/>
        <v>4.3400332863909867E-2</v>
      </c>
      <c r="L399" s="260">
        <v>194.04</v>
      </c>
      <c r="M399" s="177">
        <f t="shared" si="73"/>
        <v>1.0434003328639099</v>
      </c>
      <c r="N399" s="260">
        <v>1973.39</v>
      </c>
      <c r="O399" s="169">
        <v>3</v>
      </c>
      <c r="P399" s="176">
        <f t="shared" si="74"/>
        <v>1.2802458071949813E-2</v>
      </c>
      <c r="Q399" s="175">
        <f t="shared" si="75"/>
        <v>7.1699999999999875</v>
      </c>
      <c r="R399" s="176">
        <f t="shared" si="76"/>
        <v>3.0597874791960002E-2</v>
      </c>
      <c r="S399" s="259">
        <f t="shared" si="77"/>
        <v>1391.2667999999976</v>
      </c>
      <c r="T399" s="169" t="s">
        <v>177</v>
      </c>
      <c r="U399" s="169" t="s">
        <v>712</v>
      </c>
      <c r="V399" s="169" t="s">
        <v>640</v>
      </c>
      <c r="W399" s="175">
        <v>1</v>
      </c>
      <c r="X399" s="169" t="s">
        <v>433</v>
      </c>
    </row>
    <row r="400" spans="2:24" hidden="1">
      <c r="B400" s="632"/>
      <c r="C400" s="423"/>
      <c r="D400" s="206">
        <v>4</v>
      </c>
      <c r="E400" s="169" t="s">
        <v>517</v>
      </c>
      <c r="F400" s="260">
        <v>225</v>
      </c>
      <c r="G400" s="169">
        <v>239.61</v>
      </c>
      <c r="H400" s="169">
        <v>239.61</v>
      </c>
      <c r="I400" s="177">
        <f t="shared" si="71"/>
        <v>1</v>
      </c>
      <c r="J400" s="169">
        <v>10.4</v>
      </c>
      <c r="K400" s="177">
        <f t="shared" si="72"/>
        <v>4.3403864613329991E-2</v>
      </c>
      <c r="L400" s="260">
        <v>99.12</v>
      </c>
      <c r="M400" s="177">
        <f t="shared" si="73"/>
        <v>1.0434038646133301</v>
      </c>
      <c r="N400" s="260">
        <v>1030.8499999999999</v>
      </c>
      <c r="O400" s="169">
        <v>2.27</v>
      </c>
      <c r="P400" s="176">
        <f t="shared" si="74"/>
        <v>9.4737281415633728E-3</v>
      </c>
      <c r="Q400" s="175">
        <f t="shared" si="75"/>
        <v>8.1300000000000061</v>
      </c>
      <c r="R400" s="176">
        <f t="shared" si="76"/>
        <v>3.3930136471766646E-2</v>
      </c>
      <c r="S400" s="259">
        <f t="shared" si="77"/>
        <v>805.84560000000067</v>
      </c>
      <c r="T400" s="169" t="s">
        <v>177</v>
      </c>
      <c r="U400" s="169" t="s">
        <v>712</v>
      </c>
      <c r="V400" s="169" t="s">
        <v>507</v>
      </c>
      <c r="W400" s="175">
        <v>1</v>
      </c>
      <c r="X400" s="169" t="s">
        <v>467</v>
      </c>
    </row>
    <row r="401" spans="2:24" hidden="1">
      <c r="B401" s="632"/>
      <c r="C401" s="423"/>
      <c r="D401" s="206">
        <v>5</v>
      </c>
      <c r="E401" s="169" t="s">
        <v>661</v>
      </c>
      <c r="F401" s="260">
        <v>221.83</v>
      </c>
      <c r="G401" s="169">
        <v>9085</v>
      </c>
      <c r="H401" s="169">
        <v>9085</v>
      </c>
      <c r="I401" s="177">
        <f t="shared" ref="I401:I456" si="86">H401/G401</f>
        <v>1</v>
      </c>
      <c r="J401" s="169">
        <v>31.69</v>
      </c>
      <c r="K401" s="177">
        <f t="shared" ref="K401:K456" si="87">J401/G401</f>
        <v>3.4881673087506881E-3</v>
      </c>
      <c r="L401" s="260">
        <v>7</v>
      </c>
      <c r="M401" s="177">
        <f t="shared" ref="M401:M456" si="88">(H401+J401)/G401</f>
        <v>1.0034881673087508</v>
      </c>
      <c r="N401" s="260">
        <v>221.83</v>
      </c>
      <c r="O401" s="169">
        <v>31.69</v>
      </c>
      <c r="P401" s="176">
        <f t="shared" ref="P401:P456" si="89">O401/G401</f>
        <v>3.4881673087506881E-3</v>
      </c>
      <c r="Q401" s="175">
        <f t="shared" ref="Q401:Q456" si="90">(H401+J401)-G401-O401</f>
        <v>5.0803805606847163E-13</v>
      </c>
      <c r="R401" s="176">
        <f t="shared" ref="R401:R456" si="91">Q401/G401</f>
        <v>5.5920534514966611E-17</v>
      </c>
      <c r="S401" s="259">
        <f t="shared" ref="S401:S456" si="92">Q401*L401</f>
        <v>3.5562663924793014E-12</v>
      </c>
      <c r="T401" s="169" t="s">
        <v>465</v>
      </c>
      <c r="U401" s="169" t="s">
        <v>219</v>
      </c>
      <c r="V401" s="169" t="s">
        <v>639</v>
      </c>
      <c r="W401" s="175">
        <v>1</v>
      </c>
      <c r="X401" s="169" t="s">
        <v>467</v>
      </c>
    </row>
    <row r="402" spans="2:24" hidden="1">
      <c r="B402" s="632"/>
      <c r="C402" s="423"/>
      <c r="D402" s="206">
        <v>6</v>
      </c>
      <c r="E402" s="169" t="s">
        <v>678</v>
      </c>
      <c r="F402" s="260">
        <v>204.79</v>
      </c>
      <c r="G402" s="169">
        <v>106.45</v>
      </c>
      <c r="H402" s="169">
        <v>106.45</v>
      </c>
      <c r="I402" s="177">
        <f t="shared" si="86"/>
        <v>1</v>
      </c>
      <c r="J402" s="169">
        <v>4.62</v>
      </c>
      <c r="K402" s="177">
        <f t="shared" si="87"/>
        <v>4.3400657585720995E-2</v>
      </c>
      <c r="L402" s="260">
        <v>110.1</v>
      </c>
      <c r="M402" s="177">
        <f t="shared" si="88"/>
        <v>1.0434006575857211</v>
      </c>
      <c r="N402" s="260">
        <v>508.66</v>
      </c>
      <c r="O402" s="169">
        <v>1.86</v>
      </c>
      <c r="P402" s="176">
        <f t="shared" si="89"/>
        <v>1.7472992015030532E-2</v>
      </c>
      <c r="Q402" s="175">
        <f t="shared" si="90"/>
        <v>2.7600000000000042</v>
      </c>
      <c r="R402" s="176">
        <f t="shared" si="91"/>
        <v>2.5927665570690504E-2</v>
      </c>
      <c r="S402" s="259">
        <f t="shared" si="92"/>
        <v>303.87600000000043</v>
      </c>
      <c r="T402" s="169" t="s">
        <v>177</v>
      </c>
      <c r="U402" s="169" t="s">
        <v>712</v>
      </c>
      <c r="V402" s="169" t="s">
        <v>507</v>
      </c>
      <c r="W402" s="175">
        <v>1</v>
      </c>
      <c r="X402" s="169" t="s">
        <v>467</v>
      </c>
    </row>
    <row r="403" spans="2:24" hidden="1">
      <c r="B403" s="632"/>
      <c r="C403" s="423"/>
      <c r="D403" s="206">
        <v>7</v>
      </c>
      <c r="E403" s="169" t="s">
        <v>490</v>
      </c>
      <c r="F403" s="260">
        <v>194.36</v>
      </c>
      <c r="G403" s="169">
        <v>380.23</v>
      </c>
      <c r="H403" s="169">
        <v>380.23</v>
      </c>
      <c r="I403" s="177">
        <f t="shared" si="86"/>
        <v>1</v>
      </c>
      <c r="J403" s="169">
        <v>21.22</v>
      </c>
      <c r="K403" s="177">
        <f t="shared" si="87"/>
        <v>5.5808326539199954E-2</v>
      </c>
      <c r="L403" s="260">
        <v>156.74</v>
      </c>
      <c r="M403" s="177">
        <f t="shared" si="88"/>
        <v>1.0558083265392</v>
      </c>
      <c r="N403" s="260">
        <v>3326.02</v>
      </c>
      <c r="O403" s="169">
        <v>1.24</v>
      </c>
      <c r="P403" s="176">
        <f t="shared" si="89"/>
        <v>3.2611840201983008E-3</v>
      </c>
      <c r="Q403" s="175">
        <f t="shared" si="90"/>
        <v>19.980000000000029</v>
      </c>
      <c r="R403" s="176">
        <f t="shared" si="91"/>
        <v>5.2547142519001729E-2</v>
      </c>
      <c r="S403" s="259">
        <f t="shared" si="92"/>
        <v>3131.6652000000049</v>
      </c>
      <c r="T403" s="169" t="s">
        <v>465</v>
      </c>
      <c r="U403" s="169" t="s">
        <v>219</v>
      </c>
      <c r="V403" s="169" t="s">
        <v>510</v>
      </c>
      <c r="W403" s="175">
        <v>1</v>
      </c>
      <c r="X403" s="169" t="s">
        <v>467</v>
      </c>
    </row>
    <row r="404" spans="2:24" hidden="1">
      <c r="B404" s="632"/>
      <c r="C404" s="423"/>
      <c r="D404" s="206">
        <v>8</v>
      </c>
      <c r="E404" s="169" t="s">
        <v>479</v>
      </c>
      <c r="F404" s="260">
        <v>183.48</v>
      </c>
      <c r="G404" s="169">
        <v>332.7</v>
      </c>
      <c r="H404" s="169">
        <v>332.7</v>
      </c>
      <c r="I404" s="177">
        <f t="shared" si="86"/>
        <v>1</v>
      </c>
      <c r="J404" s="169">
        <v>14.44</v>
      </c>
      <c r="K404" s="177">
        <f t="shared" si="87"/>
        <v>4.3402464682897504E-2</v>
      </c>
      <c r="L404" s="260">
        <v>111.2</v>
      </c>
      <c r="M404" s="177">
        <f t="shared" si="88"/>
        <v>1.0434024646828974</v>
      </c>
      <c r="N404" s="260">
        <v>1605.73</v>
      </c>
      <c r="O404" s="169">
        <v>1.65</v>
      </c>
      <c r="P404" s="176">
        <f t="shared" si="89"/>
        <v>4.9594229035166814E-3</v>
      </c>
      <c r="Q404" s="175">
        <f t="shared" si="90"/>
        <v>12.789999999999997</v>
      </c>
      <c r="R404" s="176">
        <f t="shared" si="91"/>
        <v>3.8443041779380814E-2</v>
      </c>
      <c r="S404" s="259">
        <f t="shared" si="92"/>
        <v>1422.2479999999998</v>
      </c>
      <c r="T404" s="169" t="s">
        <v>177</v>
      </c>
      <c r="U404" s="169" t="s">
        <v>712</v>
      </c>
      <c r="V404" s="169" t="s">
        <v>640</v>
      </c>
      <c r="W404" s="175">
        <v>1</v>
      </c>
      <c r="X404" s="169" t="s">
        <v>427</v>
      </c>
    </row>
    <row r="405" spans="2:24" hidden="1">
      <c r="B405" s="632"/>
      <c r="C405" s="423"/>
      <c r="D405" s="206">
        <v>9</v>
      </c>
      <c r="E405" s="169" t="s">
        <v>545</v>
      </c>
      <c r="F405" s="260">
        <v>146.86000000000001</v>
      </c>
      <c r="G405" s="169">
        <v>73.61</v>
      </c>
      <c r="H405" s="169">
        <v>73.61</v>
      </c>
      <c r="I405" s="177">
        <f t="shared" si="86"/>
        <v>1</v>
      </c>
      <c r="J405" s="169">
        <v>3.65</v>
      </c>
      <c r="K405" s="177">
        <f t="shared" si="87"/>
        <v>4.9585654123081101E-2</v>
      </c>
      <c r="L405" s="260">
        <v>90.1</v>
      </c>
      <c r="M405" s="177">
        <f t="shared" si="88"/>
        <v>1.0495856541230812</v>
      </c>
      <c r="N405" s="260">
        <v>328.87</v>
      </c>
      <c r="O405" s="169">
        <v>1.63</v>
      </c>
      <c r="P405" s="176">
        <f t="shared" si="89"/>
        <v>2.214373047140334E-2</v>
      </c>
      <c r="Q405" s="175">
        <f t="shared" si="90"/>
        <v>2.0200000000000058</v>
      </c>
      <c r="R405" s="176">
        <f t="shared" si="91"/>
        <v>2.744192365167784E-2</v>
      </c>
      <c r="S405" s="259">
        <f t="shared" si="92"/>
        <v>182.00200000000052</v>
      </c>
      <c r="T405" s="169" t="s">
        <v>465</v>
      </c>
      <c r="U405" s="169" t="s">
        <v>219</v>
      </c>
      <c r="V405" s="169" t="s">
        <v>683</v>
      </c>
      <c r="W405" s="175">
        <v>1</v>
      </c>
      <c r="X405" s="169" t="s">
        <v>413</v>
      </c>
    </row>
    <row r="406" spans="2:24" hidden="1">
      <c r="B406" s="633"/>
      <c r="C406" s="423"/>
      <c r="D406" s="206">
        <v>10</v>
      </c>
      <c r="E406" s="169" t="s">
        <v>460</v>
      </c>
      <c r="F406" s="260">
        <v>125.41</v>
      </c>
      <c r="G406" s="169">
        <v>10.119999999999999</v>
      </c>
      <c r="H406" s="169">
        <v>10.119999999999999</v>
      </c>
      <c r="I406" s="177">
        <f t="shared" si="86"/>
        <v>1</v>
      </c>
      <c r="J406" s="169">
        <v>0.32</v>
      </c>
      <c r="K406" s="177">
        <f t="shared" si="87"/>
        <v>3.1620553359683799E-2</v>
      </c>
      <c r="L406" s="260">
        <v>1567.63</v>
      </c>
      <c r="M406" s="177">
        <f t="shared" si="88"/>
        <v>1.0316205533596838</v>
      </c>
      <c r="N406" s="260">
        <v>501.64</v>
      </c>
      <c r="O406" s="169">
        <v>0.08</v>
      </c>
      <c r="P406" s="176">
        <f t="shared" si="89"/>
        <v>7.9051383399209498E-3</v>
      </c>
      <c r="Q406" s="175">
        <f t="shared" si="90"/>
        <v>0.24000000000000027</v>
      </c>
      <c r="R406" s="176">
        <f t="shared" si="91"/>
        <v>2.3715415019762875E-2</v>
      </c>
      <c r="S406" s="259">
        <f t="shared" si="92"/>
        <v>376.23120000000046</v>
      </c>
      <c r="T406" s="169" t="s">
        <v>177</v>
      </c>
      <c r="U406" s="169" t="s">
        <v>712</v>
      </c>
      <c r="V406" s="169" t="s">
        <v>507</v>
      </c>
      <c r="W406" s="175">
        <v>1</v>
      </c>
      <c r="X406" s="169" t="s">
        <v>414</v>
      </c>
    </row>
    <row r="407" spans="2:24" hidden="1">
      <c r="B407" s="631">
        <v>45910</v>
      </c>
      <c r="C407" s="423" t="str">
        <f t="shared" ref="C407" si="93">RIGHT(TEXT(B407,"aaa"),1)</f>
        <v>三</v>
      </c>
      <c r="D407" s="206">
        <v>1</v>
      </c>
      <c r="E407" s="169" t="s">
        <v>635</v>
      </c>
      <c r="F407" s="260">
        <v>1521.1</v>
      </c>
      <c r="G407" s="169">
        <v>6885</v>
      </c>
      <c r="H407" s="169">
        <v>6885</v>
      </c>
      <c r="I407" s="177">
        <f t="shared" si="86"/>
        <v>1</v>
      </c>
      <c r="J407" s="169">
        <v>231.17</v>
      </c>
      <c r="K407" s="177">
        <f t="shared" si="87"/>
        <v>3.3575889615105298E-2</v>
      </c>
      <c r="L407" s="260">
        <v>6.58</v>
      </c>
      <c r="M407" s="177">
        <f t="shared" si="88"/>
        <v>1.0335758896151053</v>
      </c>
      <c r="N407" s="260">
        <v>1521.1</v>
      </c>
      <c r="O407" s="169">
        <v>231.17</v>
      </c>
      <c r="P407" s="176">
        <f t="shared" si="89"/>
        <v>3.3575889615105298E-2</v>
      </c>
      <c r="Q407" s="175">
        <f t="shared" si="90"/>
        <v>0</v>
      </c>
      <c r="R407" s="176">
        <f t="shared" si="91"/>
        <v>0</v>
      </c>
      <c r="S407" s="259">
        <f t="shared" si="92"/>
        <v>0</v>
      </c>
      <c r="T407" s="169" t="s">
        <v>465</v>
      </c>
      <c r="U407" s="169" t="s">
        <v>219</v>
      </c>
      <c r="V407" s="169" t="s">
        <v>639</v>
      </c>
      <c r="W407" s="175">
        <v>1</v>
      </c>
      <c r="X407" s="169" t="s">
        <v>467</v>
      </c>
    </row>
    <row r="408" spans="2:24" hidden="1">
      <c r="B408" s="632"/>
      <c r="C408" s="423"/>
      <c r="D408" s="206">
        <v>2</v>
      </c>
      <c r="E408" s="169" t="s">
        <v>634</v>
      </c>
      <c r="F408" s="260">
        <v>1043.42</v>
      </c>
      <c r="G408" s="169">
        <v>15274</v>
      </c>
      <c r="H408" s="169">
        <v>15274</v>
      </c>
      <c r="I408" s="177">
        <f t="shared" si="86"/>
        <v>1</v>
      </c>
      <c r="J408" s="169">
        <v>179.9</v>
      </c>
      <c r="K408" s="177">
        <f t="shared" si="87"/>
        <v>1.1778185151237398E-2</v>
      </c>
      <c r="L408" s="260">
        <v>5.8</v>
      </c>
      <c r="M408" s="177">
        <f t="shared" si="88"/>
        <v>1.0117781851512373</v>
      </c>
      <c r="N408" s="260">
        <v>1043.42</v>
      </c>
      <c r="O408" s="169">
        <v>179.9</v>
      </c>
      <c r="P408" s="176">
        <f t="shared" si="89"/>
        <v>1.1778185151237398E-2</v>
      </c>
      <c r="Q408" s="175">
        <f t="shared" si="90"/>
        <v>-3.694822225952521E-13</v>
      </c>
      <c r="R408" s="176">
        <f t="shared" si="91"/>
        <v>-2.4190272528168921E-17</v>
      </c>
      <c r="S408" s="259">
        <f t="shared" si="92"/>
        <v>-2.1429968910524619E-12</v>
      </c>
      <c r="T408" s="169" t="s">
        <v>177</v>
      </c>
      <c r="U408" s="169" t="s">
        <v>534</v>
      </c>
      <c r="V408" s="169" t="s">
        <v>638</v>
      </c>
      <c r="W408" s="175">
        <v>1</v>
      </c>
      <c r="X408" s="169" t="s">
        <v>467</v>
      </c>
    </row>
    <row r="409" spans="2:24" hidden="1">
      <c r="B409" s="632"/>
      <c r="C409" s="423"/>
      <c r="D409" s="206">
        <v>3</v>
      </c>
      <c r="E409" s="169" t="s">
        <v>661</v>
      </c>
      <c r="F409" s="260">
        <v>669.34</v>
      </c>
      <c r="G409" s="169">
        <v>9655</v>
      </c>
      <c r="H409" s="169">
        <v>9655</v>
      </c>
      <c r="I409" s="177">
        <f t="shared" si="86"/>
        <v>1</v>
      </c>
      <c r="J409" s="169">
        <v>95.62</v>
      </c>
      <c r="K409" s="177">
        <f t="shared" si="87"/>
        <v>9.903676851372346E-3</v>
      </c>
      <c r="L409" s="260">
        <v>7</v>
      </c>
      <c r="M409" s="177">
        <f t="shared" si="88"/>
        <v>1.0099036768513725</v>
      </c>
      <c r="N409" s="260">
        <v>669.34</v>
      </c>
      <c r="O409" s="169">
        <v>95.62</v>
      </c>
      <c r="P409" s="176">
        <f t="shared" si="89"/>
        <v>9.903676851372346E-3</v>
      </c>
      <c r="Q409" s="175">
        <f t="shared" si="90"/>
        <v>7.9580786405131221E-13</v>
      </c>
      <c r="R409" s="176">
        <f t="shared" si="91"/>
        <v>8.2424429212978997E-17</v>
      </c>
      <c r="S409" s="259">
        <f t="shared" si="92"/>
        <v>5.5706550483591855E-12</v>
      </c>
      <c r="T409" s="169" t="s">
        <v>465</v>
      </c>
      <c r="U409" s="169" t="s">
        <v>219</v>
      </c>
      <c r="V409" s="169" t="s">
        <v>639</v>
      </c>
      <c r="W409" s="175">
        <v>1</v>
      </c>
      <c r="X409" s="169" t="s">
        <v>467</v>
      </c>
    </row>
    <row r="410" spans="2:24" hidden="1">
      <c r="B410" s="632"/>
      <c r="C410" s="423"/>
      <c r="D410" s="206">
        <v>4</v>
      </c>
      <c r="E410" s="169" t="s">
        <v>660</v>
      </c>
      <c r="F410" s="260">
        <v>297.97000000000003</v>
      </c>
      <c r="G410" s="169">
        <v>5734</v>
      </c>
      <c r="H410" s="169">
        <v>5734</v>
      </c>
      <c r="I410" s="177">
        <f t="shared" si="86"/>
        <v>1</v>
      </c>
      <c r="J410" s="169">
        <v>67.72</v>
      </c>
      <c r="K410" s="177">
        <f t="shared" si="87"/>
        <v>1.1810254621555633E-2</v>
      </c>
      <c r="L410" s="260">
        <v>4.4000000000000004</v>
      </c>
      <c r="M410" s="177">
        <f t="shared" si="88"/>
        <v>1.0118102546215557</v>
      </c>
      <c r="N410" s="260">
        <v>297.97000000000003</v>
      </c>
      <c r="O410" s="169">
        <v>67.72</v>
      </c>
      <c r="P410" s="176">
        <f t="shared" si="89"/>
        <v>1.1810254621555633E-2</v>
      </c>
      <c r="Q410" s="175">
        <f t="shared" si="90"/>
        <v>2.5579538487363607E-13</v>
      </c>
      <c r="R410" s="176">
        <f t="shared" si="91"/>
        <v>4.4610286863208246E-17</v>
      </c>
      <c r="S410" s="259">
        <f t="shared" si="92"/>
        <v>1.1254996934439987E-12</v>
      </c>
      <c r="T410" s="169" t="s">
        <v>177</v>
      </c>
      <c r="U410" s="169" t="s">
        <v>534</v>
      </c>
      <c r="V410" s="169" t="s">
        <v>638</v>
      </c>
      <c r="W410" s="175">
        <v>1</v>
      </c>
      <c r="X410" s="169" t="s">
        <v>467</v>
      </c>
    </row>
    <row r="411" spans="2:24" hidden="1">
      <c r="B411" s="632"/>
      <c r="C411" s="423"/>
      <c r="D411" s="206">
        <v>5</v>
      </c>
      <c r="E411" s="169" t="s">
        <v>636</v>
      </c>
      <c r="F411" s="260">
        <v>282.14</v>
      </c>
      <c r="G411" s="169">
        <v>4804</v>
      </c>
      <c r="H411" s="169">
        <v>4804</v>
      </c>
      <c r="I411" s="177">
        <f t="shared" si="86"/>
        <v>1</v>
      </c>
      <c r="J411" s="169">
        <v>64.86</v>
      </c>
      <c r="K411" s="177">
        <f t="shared" si="87"/>
        <v>1.3501248959200665E-2</v>
      </c>
      <c r="L411" s="260">
        <v>4.3499999999999996</v>
      </c>
      <c r="M411" s="177">
        <f t="shared" si="88"/>
        <v>1.0135012489592006</v>
      </c>
      <c r="N411" s="260">
        <v>282.14</v>
      </c>
      <c r="O411" s="169">
        <v>64.86</v>
      </c>
      <c r="P411" s="176">
        <f t="shared" si="89"/>
        <v>1.3501248959200665E-2</v>
      </c>
      <c r="Q411" s="175">
        <f t="shared" si="90"/>
        <v>-3.2684965844964609E-13</v>
      </c>
      <c r="R411" s="176">
        <f t="shared" si="91"/>
        <v>-6.8036981359210255E-17</v>
      </c>
      <c r="S411" s="259">
        <f t="shared" si="92"/>
        <v>-1.4217960142559604E-12</v>
      </c>
      <c r="T411" s="169" t="s">
        <v>177</v>
      </c>
      <c r="U411" s="169" t="s">
        <v>534</v>
      </c>
      <c r="V411" s="169" t="s">
        <v>638</v>
      </c>
      <c r="W411" s="175">
        <v>1</v>
      </c>
      <c r="X411" s="169" t="s">
        <v>445</v>
      </c>
    </row>
    <row r="412" spans="2:24" hidden="1">
      <c r="B412" s="632"/>
      <c r="C412" s="423"/>
      <c r="D412" s="206">
        <v>6</v>
      </c>
      <c r="E412" s="169" t="s">
        <v>463</v>
      </c>
      <c r="F412" s="260">
        <v>276.81</v>
      </c>
      <c r="G412" s="169">
        <v>35.340000000000003</v>
      </c>
      <c r="H412" s="169">
        <v>35.340000000000003</v>
      </c>
      <c r="I412" s="177">
        <f t="shared" si="86"/>
        <v>1</v>
      </c>
      <c r="J412" s="169">
        <v>2.44</v>
      </c>
      <c r="K412" s="177">
        <f t="shared" si="87"/>
        <v>6.9043576683644581E-2</v>
      </c>
      <c r="L412" s="260">
        <v>814.16</v>
      </c>
      <c r="M412" s="177">
        <f t="shared" si="88"/>
        <v>1.0690435766836446</v>
      </c>
      <c r="N412" s="260">
        <v>1986.55</v>
      </c>
      <c r="O412" s="169">
        <v>0.34</v>
      </c>
      <c r="P412" s="176">
        <f t="shared" si="89"/>
        <v>9.6208262591963786E-3</v>
      </c>
      <c r="Q412" s="175">
        <f t="shared" si="90"/>
        <v>2.0999999999999979</v>
      </c>
      <c r="R412" s="176">
        <f t="shared" si="91"/>
        <v>5.9422750424448154E-2</v>
      </c>
      <c r="S412" s="259">
        <f t="shared" si="92"/>
        <v>1709.7359999999983</v>
      </c>
      <c r="T412" s="169" t="s">
        <v>177</v>
      </c>
      <c r="U412" s="169" t="s">
        <v>220</v>
      </c>
      <c r="V412" s="169" t="s">
        <v>487</v>
      </c>
      <c r="W412" s="175">
        <v>1</v>
      </c>
      <c r="X412" s="169" t="s">
        <v>412</v>
      </c>
    </row>
    <row r="413" spans="2:24" hidden="1">
      <c r="B413" s="632"/>
      <c r="C413" s="423"/>
      <c r="D413" s="206">
        <v>7</v>
      </c>
      <c r="E413" s="169" t="s">
        <v>517</v>
      </c>
      <c r="F413" s="260">
        <v>248.79</v>
      </c>
      <c r="G413" s="169">
        <v>240.97</v>
      </c>
      <c r="H413" s="169">
        <v>240.97</v>
      </c>
      <c r="I413" s="177">
        <f t="shared" si="86"/>
        <v>1</v>
      </c>
      <c r="J413" s="169">
        <v>11.64</v>
      </c>
      <c r="K413" s="177">
        <f t="shared" si="87"/>
        <v>4.8304768228410178E-2</v>
      </c>
      <c r="L413" s="260">
        <v>99.12</v>
      </c>
      <c r="M413" s="177">
        <f t="shared" si="88"/>
        <v>1.0483047682284103</v>
      </c>
      <c r="N413" s="260">
        <v>1153.76</v>
      </c>
      <c r="O413" s="169">
        <v>2.5099999999999998</v>
      </c>
      <c r="P413" s="176">
        <f t="shared" si="89"/>
        <v>1.0416234386023156E-2</v>
      </c>
      <c r="Q413" s="175">
        <f t="shared" si="90"/>
        <v>9.130000000000015</v>
      </c>
      <c r="R413" s="176">
        <f t="shared" si="91"/>
        <v>3.7888533842387079E-2</v>
      </c>
      <c r="S413" s="259">
        <f t="shared" si="92"/>
        <v>904.96560000000147</v>
      </c>
      <c r="T413" s="169" t="s">
        <v>177</v>
      </c>
      <c r="U413" s="169" t="s">
        <v>712</v>
      </c>
      <c r="V413" s="169" t="s">
        <v>507</v>
      </c>
      <c r="W413" s="175">
        <v>1</v>
      </c>
      <c r="X413" s="169" t="s">
        <v>467</v>
      </c>
    </row>
    <row r="414" spans="2:24" hidden="1">
      <c r="B414" s="632"/>
      <c r="C414" s="423"/>
      <c r="D414" s="206">
        <v>8</v>
      </c>
      <c r="E414" s="169" t="s">
        <v>479</v>
      </c>
      <c r="F414" s="260">
        <v>235.74</v>
      </c>
      <c r="G414" s="169">
        <v>340.2</v>
      </c>
      <c r="H414" s="169">
        <v>340.2</v>
      </c>
      <c r="I414" s="177">
        <f t="shared" si="86"/>
        <v>1</v>
      </c>
      <c r="J414" s="169">
        <v>16.43</v>
      </c>
      <c r="K414" s="177">
        <f t="shared" si="87"/>
        <v>4.8295120517342742E-2</v>
      </c>
      <c r="L414" s="260">
        <v>111.2</v>
      </c>
      <c r="M414" s="177">
        <f t="shared" si="88"/>
        <v>1.0482951205173427</v>
      </c>
      <c r="N414" s="260">
        <v>1827.02</v>
      </c>
      <c r="O414" s="169">
        <v>2.12</v>
      </c>
      <c r="P414" s="176">
        <f t="shared" si="89"/>
        <v>6.231628453850677E-3</v>
      </c>
      <c r="Q414" s="175">
        <f t="shared" si="90"/>
        <v>14.310000000000006</v>
      </c>
      <c r="R414" s="176">
        <f t="shared" si="91"/>
        <v>4.2063492063492081E-2</v>
      </c>
      <c r="S414" s="259">
        <f t="shared" si="92"/>
        <v>1591.2720000000006</v>
      </c>
      <c r="T414" s="169" t="s">
        <v>177</v>
      </c>
      <c r="U414" s="169" t="s">
        <v>712</v>
      </c>
      <c r="V414" s="169" t="s">
        <v>640</v>
      </c>
      <c r="W414" s="175">
        <v>1</v>
      </c>
      <c r="X414" s="169" t="s">
        <v>427</v>
      </c>
    </row>
    <row r="415" spans="2:24" hidden="1">
      <c r="B415" s="632"/>
      <c r="C415" s="423"/>
      <c r="D415" s="206">
        <v>9</v>
      </c>
      <c r="E415" s="169" t="s">
        <v>678</v>
      </c>
      <c r="F415" s="260">
        <v>212.49</v>
      </c>
      <c r="G415" s="169">
        <v>118.36</v>
      </c>
      <c r="H415" s="169">
        <v>118.36</v>
      </c>
      <c r="I415" s="177">
        <f t="shared" si="86"/>
        <v>1</v>
      </c>
      <c r="J415" s="169">
        <v>5.72</v>
      </c>
      <c r="K415" s="177">
        <f t="shared" si="87"/>
        <v>4.8327137546468397E-2</v>
      </c>
      <c r="L415" s="260">
        <v>110.1</v>
      </c>
      <c r="M415" s="177">
        <f t="shared" si="88"/>
        <v>1.0483271375464684</v>
      </c>
      <c r="N415" s="260">
        <v>629.77</v>
      </c>
      <c r="O415" s="169">
        <v>1.93</v>
      </c>
      <c r="P415" s="176">
        <f t="shared" si="89"/>
        <v>1.6306184521797905E-2</v>
      </c>
      <c r="Q415" s="175">
        <f t="shared" si="90"/>
        <v>3.7899999999999991</v>
      </c>
      <c r="R415" s="176">
        <f t="shared" si="91"/>
        <v>3.2020953024670493E-2</v>
      </c>
      <c r="S415" s="259">
        <f t="shared" si="92"/>
        <v>417.27899999999988</v>
      </c>
      <c r="T415" s="169" t="s">
        <v>177</v>
      </c>
      <c r="U415" s="169" t="s">
        <v>712</v>
      </c>
      <c r="V415" s="169" t="s">
        <v>507</v>
      </c>
      <c r="W415" s="175">
        <v>1</v>
      </c>
      <c r="X415" s="169" t="s">
        <v>467</v>
      </c>
    </row>
    <row r="416" spans="2:24" hidden="1">
      <c r="B416" s="633"/>
      <c r="C416" s="423"/>
      <c r="D416" s="206">
        <v>10</v>
      </c>
      <c r="E416" s="169" t="s">
        <v>503</v>
      </c>
      <c r="F416" s="260">
        <v>134.68</v>
      </c>
      <c r="G416" s="169">
        <v>33.5</v>
      </c>
      <c r="H416" s="169">
        <v>33.5</v>
      </c>
      <c r="I416" s="177">
        <f t="shared" si="86"/>
        <v>1</v>
      </c>
      <c r="J416" s="169">
        <v>2.77</v>
      </c>
      <c r="K416" s="177">
        <f t="shared" si="87"/>
        <v>8.2686567164179103E-2</v>
      </c>
      <c r="L416" s="260">
        <v>113.18</v>
      </c>
      <c r="M416" s="177">
        <f t="shared" si="88"/>
        <v>1.0826865671641792</v>
      </c>
      <c r="N416" s="260">
        <v>313.51</v>
      </c>
      <c r="O416" s="169">
        <v>1.19</v>
      </c>
      <c r="P416" s="176">
        <f t="shared" si="89"/>
        <v>3.5522388059701489E-2</v>
      </c>
      <c r="Q416" s="175">
        <f t="shared" si="90"/>
        <v>1.5800000000000032</v>
      </c>
      <c r="R416" s="176">
        <f t="shared" si="91"/>
        <v>4.7164179104477705E-2</v>
      </c>
      <c r="S416" s="259">
        <f t="shared" si="92"/>
        <v>178.82440000000037</v>
      </c>
      <c r="T416" s="169" t="s">
        <v>177</v>
      </c>
      <c r="U416" s="169" t="s">
        <v>712</v>
      </c>
      <c r="V416" s="169" t="s">
        <v>507</v>
      </c>
      <c r="W416" s="175">
        <v>1</v>
      </c>
      <c r="X416" s="169" t="s">
        <v>459</v>
      </c>
    </row>
    <row r="417" spans="2:24" hidden="1">
      <c r="B417" s="631">
        <v>45911</v>
      </c>
      <c r="C417" s="423" t="str">
        <f t="shared" ref="C417" si="94">RIGHT(TEXT(B417,"aaa"),1)</f>
        <v>四</v>
      </c>
      <c r="D417" s="206">
        <v>1</v>
      </c>
      <c r="E417" s="169" t="s">
        <v>634</v>
      </c>
      <c r="F417" s="260">
        <v>1326.92</v>
      </c>
      <c r="G417" s="169">
        <v>13939</v>
      </c>
      <c r="H417" s="169">
        <v>13939</v>
      </c>
      <c r="I417" s="177">
        <f t="shared" si="86"/>
        <v>1</v>
      </c>
      <c r="J417" s="169">
        <v>228.78</v>
      </c>
      <c r="K417" s="177">
        <f t="shared" si="87"/>
        <v>1.6412942104885572E-2</v>
      </c>
      <c r="L417" s="260">
        <v>5.8</v>
      </c>
      <c r="M417" s="177">
        <f t="shared" si="88"/>
        <v>1.0164129421048855</v>
      </c>
      <c r="N417" s="260">
        <v>1326.92</v>
      </c>
      <c r="O417" s="169">
        <v>228.78</v>
      </c>
      <c r="P417" s="176">
        <f t="shared" si="89"/>
        <v>1.6412942104885572E-2</v>
      </c>
      <c r="Q417" s="175">
        <f t="shared" si="90"/>
        <v>6.5369931689929217E-13</v>
      </c>
      <c r="R417" s="176">
        <f t="shared" si="91"/>
        <v>4.6897145914290274E-17</v>
      </c>
      <c r="S417" s="259">
        <f t="shared" si="92"/>
        <v>3.7914560380158948E-12</v>
      </c>
      <c r="T417" s="169" t="s">
        <v>177</v>
      </c>
      <c r="U417" s="169" t="s">
        <v>534</v>
      </c>
      <c r="V417" s="169" t="s">
        <v>638</v>
      </c>
      <c r="W417" s="175">
        <v>1</v>
      </c>
      <c r="X417" s="169" t="s">
        <v>467</v>
      </c>
    </row>
    <row r="418" spans="2:24" hidden="1">
      <c r="B418" s="632"/>
      <c r="C418" s="423"/>
      <c r="D418" s="206">
        <v>2</v>
      </c>
      <c r="E418" s="169" t="s">
        <v>635</v>
      </c>
      <c r="F418" s="260">
        <v>934.29</v>
      </c>
      <c r="G418" s="169">
        <v>6476</v>
      </c>
      <c r="H418" s="169">
        <v>6476</v>
      </c>
      <c r="I418" s="177">
        <f t="shared" si="86"/>
        <v>1</v>
      </c>
      <c r="J418" s="169">
        <v>141.99</v>
      </c>
      <c r="K418" s="177">
        <f t="shared" si="87"/>
        <v>2.192557134033354E-2</v>
      </c>
      <c r="L418" s="260">
        <v>6.58</v>
      </c>
      <c r="M418" s="177">
        <f t="shared" si="88"/>
        <v>1.0219255713403335</v>
      </c>
      <c r="N418" s="260">
        <v>934.29</v>
      </c>
      <c r="O418" s="169">
        <v>141.99</v>
      </c>
      <c r="P418" s="176">
        <f t="shared" si="89"/>
        <v>2.192557134033354E-2</v>
      </c>
      <c r="Q418" s="175">
        <f t="shared" si="90"/>
        <v>-2.2737367544323206E-13</v>
      </c>
      <c r="R418" s="176">
        <f t="shared" si="91"/>
        <v>-3.5110203125885126E-17</v>
      </c>
      <c r="S418" s="259">
        <f t="shared" si="92"/>
        <v>-1.496118784416467E-12</v>
      </c>
      <c r="T418" s="169" t="s">
        <v>465</v>
      </c>
      <c r="U418" s="169" t="s">
        <v>219</v>
      </c>
      <c r="V418" s="169" t="s">
        <v>639</v>
      </c>
      <c r="W418" s="175">
        <v>1</v>
      </c>
      <c r="X418" s="169" t="s">
        <v>467</v>
      </c>
    </row>
    <row r="419" spans="2:24" hidden="1">
      <c r="B419" s="632"/>
      <c r="C419" s="423"/>
      <c r="D419" s="206">
        <v>3</v>
      </c>
      <c r="E419" s="169" t="s">
        <v>678</v>
      </c>
      <c r="F419" s="260">
        <v>291.77</v>
      </c>
      <c r="G419" s="169">
        <v>114.06</v>
      </c>
      <c r="H419" s="169">
        <v>114.06</v>
      </c>
      <c r="I419" s="177">
        <f t="shared" si="86"/>
        <v>1</v>
      </c>
      <c r="J419" s="169">
        <v>5.35</v>
      </c>
      <c r="K419" s="177">
        <f t="shared" si="87"/>
        <v>4.6905137646852529E-2</v>
      </c>
      <c r="L419" s="260">
        <v>110.1</v>
      </c>
      <c r="M419" s="177">
        <f t="shared" si="88"/>
        <v>1.0469051376468526</v>
      </c>
      <c r="N419" s="260">
        <v>589.03</v>
      </c>
      <c r="O419" s="169">
        <v>2.65</v>
      </c>
      <c r="P419" s="176">
        <f t="shared" si="89"/>
        <v>2.3233385937226021E-2</v>
      </c>
      <c r="Q419" s="175">
        <f t="shared" si="90"/>
        <v>2.6999999999999944</v>
      </c>
      <c r="R419" s="176">
        <f t="shared" si="91"/>
        <v>2.3671751709626463E-2</v>
      </c>
      <c r="S419" s="259">
        <f t="shared" si="92"/>
        <v>297.26999999999936</v>
      </c>
      <c r="T419" s="169" t="s">
        <v>177</v>
      </c>
      <c r="U419" s="169" t="s">
        <v>712</v>
      </c>
      <c r="V419" s="169" t="s">
        <v>507</v>
      </c>
      <c r="W419" s="175">
        <v>1</v>
      </c>
      <c r="X419" s="169" t="s">
        <v>467</v>
      </c>
    </row>
    <row r="420" spans="2:24" hidden="1">
      <c r="B420" s="632"/>
      <c r="C420" s="423"/>
      <c r="D420" s="206">
        <v>4</v>
      </c>
      <c r="E420" s="169" t="s">
        <v>662</v>
      </c>
      <c r="F420" s="260">
        <v>267.54000000000002</v>
      </c>
      <c r="G420" s="169">
        <v>3576</v>
      </c>
      <c r="H420" s="169">
        <v>3576</v>
      </c>
      <c r="I420" s="177">
        <f t="shared" si="86"/>
        <v>1</v>
      </c>
      <c r="J420" s="169">
        <v>38.22</v>
      </c>
      <c r="K420" s="177">
        <f t="shared" si="87"/>
        <v>1.0687919463087248E-2</v>
      </c>
      <c r="L420" s="260">
        <v>7</v>
      </c>
      <c r="M420" s="177">
        <f t="shared" si="88"/>
        <v>1.0106879194630871</v>
      </c>
      <c r="N420" s="260">
        <v>267.54000000000002</v>
      </c>
      <c r="O420" s="169">
        <v>38.22</v>
      </c>
      <c r="P420" s="176">
        <f t="shared" si="89"/>
        <v>1.0687919463087248E-2</v>
      </c>
      <c r="Q420" s="175">
        <f t="shared" si="90"/>
        <v>-1.9895196601282805E-13</v>
      </c>
      <c r="R420" s="176">
        <f t="shared" si="91"/>
        <v>-5.5635337251909412E-17</v>
      </c>
      <c r="S420" s="259">
        <f t="shared" si="92"/>
        <v>-1.3926637620897964E-12</v>
      </c>
      <c r="T420" s="169" t="s">
        <v>465</v>
      </c>
      <c r="U420" s="169" t="s">
        <v>219</v>
      </c>
      <c r="V420" s="169" t="s">
        <v>639</v>
      </c>
      <c r="W420" s="175">
        <v>1</v>
      </c>
      <c r="X420" s="169" t="s">
        <v>467</v>
      </c>
    </row>
    <row r="421" spans="2:24" hidden="1">
      <c r="B421" s="632"/>
      <c r="C421" s="423"/>
      <c r="D421" s="206">
        <v>5</v>
      </c>
      <c r="E421" s="169" t="s">
        <v>661</v>
      </c>
      <c r="F421" s="260">
        <v>262.85000000000002</v>
      </c>
      <c r="G421" s="169">
        <v>9252</v>
      </c>
      <c r="H421" s="169">
        <v>9252</v>
      </c>
      <c r="I421" s="177">
        <f t="shared" si="86"/>
        <v>1</v>
      </c>
      <c r="J421" s="169">
        <v>37.549999999999997</v>
      </c>
      <c r="K421" s="177">
        <f t="shared" si="87"/>
        <v>4.0585819282317331E-3</v>
      </c>
      <c r="L421" s="260">
        <v>7</v>
      </c>
      <c r="M421" s="177">
        <f t="shared" si="88"/>
        <v>1.0040585819282317</v>
      </c>
      <c r="N421" s="260">
        <v>262.85000000000002</v>
      </c>
      <c r="O421" s="169">
        <v>37.549999999999997</v>
      </c>
      <c r="P421" s="176">
        <f t="shared" si="89"/>
        <v>4.0585819282317331E-3</v>
      </c>
      <c r="Q421" s="175">
        <f t="shared" si="90"/>
        <v>-7.2475359047530219E-13</v>
      </c>
      <c r="R421" s="176">
        <f t="shared" si="91"/>
        <v>-7.8334802256301582E-17</v>
      </c>
      <c r="S421" s="259">
        <f t="shared" si="92"/>
        <v>-5.0732751333271153E-12</v>
      </c>
      <c r="T421" s="169" t="s">
        <v>465</v>
      </c>
      <c r="U421" s="169" t="s">
        <v>219</v>
      </c>
      <c r="V421" s="169" t="s">
        <v>639</v>
      </c>
      <c r="W421" s="175">
        <v>1</v>
      </c>
      <c r="X421" s="169" t="s">
        <v>467</v>
      </c>
    </row>
    <row r="422" spans="2:24" hidden="1">
      <c r="B422" s="632"/>
      <c r="C422" s="423"/>
      <c r="D422" s="206">
        <v>6</v>
      </c>
      <c r="E422" s="169" t="s">
        <v>481</v>
      </c>
      <c r="F422" s="260">
        <v>246.95</v>
      </c>
      <c r="G422" s="169">
        <v>155.69999999999999</v>
      </c>
      <c r="H422" s="169">
        <v>155.69999999999999</v>
      </c>
      <c r="I422" s="177">
        <f t="shared" si="86"/>
        <v>1</v>
      </c>
      <c r="J422" s="169">
        <v>6.26</v>
      </c>
      <c r="K422" s="177">
        <f t="shared" si="87"/>
        <v>4.0205523442517661E-2</v>
      </c>
      <c r="L422" s="260">
        <v>212.89</v>
      </c>
      <c r="M422" s="177">
        <f t="shared" si="88"/>
        <v>1.0402055234425176</v>
      </c>
      <c r="N422" s="260">
        <v>1332.69</v>
      </c>
      <c r="O422" s="169">
        <v>1.1599999999999999</v>
      </c>
      <c r="P422" s="176">
        <f t="shared" si="89"/>
        <v>7.4502247912652539E-3</v>
      </c>
      <c r="Q422" s="175">
        <f t="shared" si="90"/>
        <v>5.0999999999999908</v>
      </c>
      <c r="R422" s="176">
        <f t="shared" si="91"/>
        <v>3.2755298651252353E-2</v>
      </c>
      <c r="S422" s="259">
        <f t="shared" si="92"/>
        <v>1085.738999999998</v>
      </c>
      <c r="T422" s="169" t="s">
        <v>177</v>
      </c>
      <c r="U422" s="169" t="s">
        <v>712</v>
      </c>
      <c r="V422" s="169" t="s">
        <v>507</v>
      </c>
      <c r="W422" s="175">
        <v>1</v>
      </c>
      <c r="X422" s="169" t="s">
        <v>467</v>
      </c>
    </row>
    <row r="423" spans="2:24" hidden="1">
      <c r="B423" s="632"/>
      <c r="C423" s="423"/>
      <c r="D423" s="206">
        <v>7</v>
      </c>
      <c r="E423" s="169" t="s">
        <v>627</v>
      </c>
      <c r="F423" s="260">
        <v>222.26</v>
      </c>
      <c r="G423" s="169">
        <v>93.8</v>
      </c>
      <c r="H423" s="169">
        <v>93.8</v>
      </c>
      <c r="I423" s="177">
        <f t="shared" si="86"/>
        <v>1</v>
      </c>
      <c r="J423" s="169">
        <v>4.4000000000000004</v>
      </c>
      <c r="K423" s="177">
        <f t="shared" si="87"/>
        <v>4.6908315565031986E-2</v>
      </c>
      <c r="L423" s="260">
        <v>104.84</v>
      </c>
      <c r="M423" s="177">
        <f t="shared" si="88"/>
        <v>1.0469083155650321</v>
      </c>
      <c r="N423" s="260">
        <v>461.3</v>
      </c>
      <c r="O423" s="169">
        <v>2.12</v>
      </c>
      <c r="P423" s="176">
        <f t="shared" si="89"/>
        <v>2.2601279317697232E-2</v>
      </c>
      <c r="Q423" s="175">
        <f t="shared" si="90"/>
        <v>2.2800000000000056</v>
      </c>
      <c r="R423" s="176">
        <f t="shared" si="91"/>
        <v>2.4307036247334816E-2</v>
      </c>
      <c r="S423" s="259">
        <f t="shared" si="92"/>
        <v>239.0352000000006</v>
      </c>
      <c r="T423" s="169" t="s">
        <v>177</v>
      </c>
      <c r="U423" s="169" t="s">
        <v>712</v>
      </c>
      <c r="V423" s="169" t="s">
        <v>507</v>
      </c>
      <c r="W423" s="175">
        <v>1</v>
      </c>
      <c r="X423" s="169" t="s">
        <v>467</v>
      </c>
    </row>
    <row r="424" spans="2:24" hidden="1">
      <c r="B424" s="632"/>
      <c r="C424" s="423"/>
      <c r="D424" s="206">
        <v>8</v>
      </c>
      <c r="E424" s="169" t="s">
        <v>619</v>
      </c>
      <c r="F424" s="260">
        <v>179.24</v>
      </c>
      <c r="G424" s="169">
        <v>35.76</v>
      </c>
      <c r="H424" s="169">
        <v>35.76</v>
      </c>
      <c r="I424" s="177">
        <f t="shared" si="86"/>
        <v>1</v>
      </c>
      <c r="J424" s="169">
        <v>1.68</v>
      </c>
      <c r="K424" s="177">
        <f t="shared" si="87"/>
        <v>4.6979865771812082E-2</v>
      </c>
      <c r="L424" s="260">
        <v>271.57</v>
      </c>
      <c r="M424" s="177">
        <f t="shared" si="88"/>
        <v>1.0469798657718121</v>
      </c>
      <c r="N424" s="260">
        <v>456.24</v>
      </c>
      <c r="O424" s="169">
        <v>0.66</v>
      </c>
      <c r="P424" s="176">
        <f t="shared" si="89"/>
        <v>1.8456375838926176E-2</v>
      </c>
      <c r="Q424" s="175">
        <f t="shared" si="90"/>
        <v>1.0199999999999996</v>
      </c>
      <c r="R424" s="176">
        <f t="shared" si="91"/>
        <v>2.8523489932885896E-2</v>
      </c>
      <c r="S424" s="259">
        <f t="shared" si="92"/>
        <v>277.00139999999988</v>
      </c>
      <c r="T424" s="169" t="s">
        <v>177</v>
      </c>
      <c r="U424" s="169" t="s">
        <v>712</v>
      </c>
      <c r="V424" s="169" t="s">
        <v>640</v>
      </c>
      <c r="W424" s="175">
        <v>1</v>
      </c>
      <c r="X424" s="169" t="s">
        <v>467</v>
      </c>
    </row>
    <row r="425" spans="2:24" hidden="1">
      <c r="B425" s="632"/>
      <c r="C425" s="423"/>
      <c r="D425" s="206">
        <v>9</v>
      </c>
      <c r="E425" s="169" t="s">
        <v>517</v>
      </c>
      <c r="F425" s="260">
        <v>174.45</v>
      </c>
      <c r="G425" s="169">
        <v>226.67</v>
      </c>
      <c r="H425" s="169">
        <v>226.67</v>
      </c>
      <c r="I425" s="177">
        <f t="shared" si="86"/>
        <v>1</v>
      </c>
      <c r="J425" s="169">
        <v>10.63</v>
      </c>
      <c r="K425" s="177">
        <f t="shared" si="87"/>
        <v>4.6896369171041612E-2</v>
      </c>
      <c r="L425" s="260">
        <v>99.12</v>
      </c>
      <c r="M425" s="177">
        <f t="shared" si="88"/>
        <v>1.0468963691710416</v>
      </c>
      <c r="N425" s="260">
        <v>1053.6500000000001</v>
      </c>
      <c r="O425" s="169">
        <v>1.76</v>
      </c>
      <c r="P425" s="176">
        <f t="shared" si="89"/>
        <v>7.7645916971809245E-3</v>
      </c>
      <c r="Q425" s="175">
        <f t="shared" si="90"/>
        <v>8.8699999999999957</v>
      </c>
      <c r="R425" s="176">
        <f t="shared" si="91"/>
        <v>3.9131777473860659E-2</v>
      </c>
      <c r="S425" s="259">
        <f t="shared" si="92"/>
        <v>879.19439999999963</v>
      </c>
      <c r="T425" s="169" t="s">
        <v>177</v>
      </c>
      <c r="U425" s="169" t="s">
        <v>712</v>
      </c>
      <c r="V425" s="169" t="s">
        <v>507</v>
      </c>
      <c r="W425" s="175">
        <v>1</v>
      </c>
      <c r="X425" s="169" t="s">
        <v>467</v>
      </c>
    </row>
    <row r="426" spans="2:24" hidden="1">
      <c r="B426" s="633"/>
      <c r="C426" s="423"/>
      <c r="D426" s="206">
        <v>10</v>
      </c>
      <c r="E426" s="169" t="s">
        <v>460</v>
      </c>
      <c r="F426" s="260">
        <v>125.41</v>
      </c>
      <c r="G426" s="169">
        <v>7.82</v>
      </c>
      <c r="H426" s="169">
        <v>7.82</v>
      </c>
      <c r="I426" s="177">
        <f t="shared" si="86"/>
        <v>1</v>
      </c>
      <c r="J426" s="169">
        <v>0.26</v>
      </c>
      <c r="K426" s="177">
        <f t="shared" si="87"/>
        <v>3.3248081841432228E-2</v>
      </c>
      <c r="L426" s="260">
        <v>1567.63</v>
      </c>
      <c r="M426" s="177">
        <f t="shared" si="88"/>
        <v>1.0332480818414322</v>
      </c>
      <c r="N426" s="260">
        <v>407.58</v>
      </c>
      <c r="O426" s="169">
        <v>0.08</v>
      </c>
      <c r="P426" s="176">
        <f t="shared" si="89"/>
        <v>1.0230179028132991E-2</v>
      </c>
      <c r="Q426" s="175">
        <f t="shared" si="90"/>
        <v>0.17999999999999977</v>
      </c>
      <c r="R426" s="176">
        <f t="shared" si="91"/>
        <v>2.3017902813299202E-2</v>
      </c>
      <c r="S426" s="259">
        <f t="shared" si="92"/>
        <v>282.17339999999967</v>
      </c>
      <c r="T426" s="169" t="s">
        <v>177</v>
      </c>
      <c r="U426" s="169" t="s">
        <v>712</v>
      </c>
      <c r="V426" s="169" t="s">
        <v>507</v>
      </c>
      <c r="W426" s="175">
        <v>1</v>
      </c>
      <c r="X426" s="169" t="s">
        <v>414</v>
      </c>
    </row>
    <row r="427" spans="2:24" hidden="1">
      <c r="B427" s="631">
        <v>45912</v>
      </c>
      <c r="C427" s="423" t="str">
        <f t="shared" ref="C427" si="95">RIGHT(TEXT(B427,"aaa"),1)</f>
        <v>五</v>
      </c>
      <c r="D427" s="206">
        <v>1</v>
      </c>
      <c r="E427" s="169" t="s">
        <v>634</v>
      </c>
      <c r="F427" s="260">
        <v>885.66</v>
      </c>
      <c r="G427" s="169">
        <v>11232</v>
      </c>
      <c r="H427" s="169">
        <v>11232</v>
      </c>
      <c r="I427" s="177">
        <f t="shared" si="86"/>
        <v>1</v>
      </c>
      <c r="J427" s="169">
        <v>152.69999999999999</v>
      </c>
      <c r="K427" s="177">
        <f t="shared" si="87"/>
        <v>1.3595085470085469E-2</v>
      </c>
      <c r="L427" s="260">
        <v>5.8</v>
      </c>
      <c r="M427" s="177">
        <f t="shared" si="88"/>
        <v>1.0135950854700855</v>
      </c>
      <c r="N427" s="260">
        <v>885.66</v>
      </c>
      <c r="O427" s="169">
        <v>152.69999999999999</v>
      </c>
      <c r="P427" s="176">
        <f t="shared" si="89"/>
        <v>1.3595085470085469E-2</v>
      </c>
      <c r="Q427" s="175">
        <f t="shared" si="90"/>
        <v>7.3896444519050419E-13</v>
      </c>
      <c r="R427" s="176">
        <f t="shared" si="91"/>
        <v>6.5790994051861125E-17</v>
      </c>
      <c r="S427" s="259">
        <f t="shared" si="92"/>
        <v>4.2859937821049238E-12</v>
      </c>
      <c r="T427" s="169" t="s">
        <v>177</v>
      </c>
      <c r="U427" s="169" t="s">
        <v>534</v>
      </c>
      <c r="V427" s="169" t="s">
        <v>638</v>
      </c>
      <c r="W427" s="175">
        <v>1</v>
      </c>
      <c r="X427" s="169" t="s">
        <v>467</v>
      </c>
    </row>
    <row r="428" spans="2:24" hidden="1">
      <c r="B428" s="632"/>
      <c r="C428" s="423"/>
      <c r="D428" s="206">
        <v>2</v>
      </c>
      <c r="E428" s="169" t="s">
        <v>635</v>
      </c>
      <c r="F428" s="260">
        <v>722.48</v>
      </c>
      <c r="G428" s="169">
        <v>5280</v>
      </c>
      <c r="H428" s="169">
        <v>5280</v>
      </c>
      <c r="I428" s="177">
        <f t="shared" si="86"/>
        <v>1</v>
      </c>
      <c r="J428" s="169">
        <v>109.8</v>
      </c>
      <c r="K428" s="177">
        <f t="shared" si="87"/>
        <v>2.0795454545454544E-2</v>
      </c>
      <c r="L428" s="260">
        <v>6.58</v>
      </c>
      <c r="M428" s="177">
        <f t="shared" si="88"/>
        <v>1.0207954545454545</v>
      </c>
      <c r="N428" s="260">
        <v>722.48</v>
      </c>
      <c r="O428" s="169">
        <v>109.8</v>
      </c>
      <c r="P428" s="176">
        <f t="shared" si="89"/>
        <v>2.0795454545454544E-2</v>
      </c>
      <c r="Q428" s="175">
        <f t="shared" si="90"/>
        <v>1.8474111129762605E-13</v>
      </c>
      <c r="R428" s="176">
        <f t="shared" si="91"/>
        <v>3.4988846836671597E-17</v>
      </c>
      <c r="S428" s="259">
        <f t="shared" si="92"/>
        <v>1.2155965123383795E-12</v>
      </c>
      <c r="T428" s="169" t="s">
        <v>465</v>
      </c>
      <c r="U428" s="169" t="s">
        <v>219</v>
      </c>
      <c r="V428" s="169" t="s">
        <v>639</v>
      </c>
      <c r="W428" s="175">
        <v>1</v>
      </c>
      <c r="X428" s="169" t="s">
        <v>467</v>
      </c>
    </row>
    <row r="429" spans="2:24" hidden="1">
      <c r="B429" s="632"/>
      <c r="C429" s="423"/>
      <c r="D429" s="206">
        <v>3</v>
      </c>
      <c r="E429" s="169" t="s">
        <v>542</v>
      </c>
      <c r="F429" s="260">
        <v>548.55999999999995</v>
      </c>
      <c r="G429" s="169">
        <v>252.83</v>
      </c>
      <c r="H429" s="169">
        <v>252.83</v>
      </c>
      <c r="I429" s="177">
        <f t="shared" si="86"/>
        <v>1</v>
      </c>
      <c r="J429" s="169">
        <v>9.33</v>
      </c>
      <c r="K429" s="177">
        <f t="shared" si="87"/>
        <v>3.6902266344974885E-2</v>
      </c>
      <c r="L429" s="260">
        <v>156.72999999999999</v>
      </c>
      <c r="M429" s="177">
        <f t="shared" si="88"/>
        <v>1.036902266344975</v>
      </c>
      <c r="N429" s="260">
        <v>1462.29</v>
      </c>
      <c r="O429" s="169">
        <v>3.5</v>
      </c>
      <c r="P429" s="176">
        <f t="shared" si="89"/>
        <v>1.3843293912905905E-2</v>
      </c>
      <c r="Q429" s="175">
        <f t="shared" si="90"/>
        <v>5.8300000000000125</v>
      </c>
      <c r="R429" s="176">
        <f t="shared" si="91"/>
        <v>2.3058972432069027E-2</v>
      </c>
      <c r="S429" s="259">
        <f t="shared" si="92"/>
        <v>913.73590000000195</v>
      </c>
      <c r="T429" s="169" t="s">
        <v>465</v>
      </c>
      <c r="U429" s="169" t="s">
        <v>219</v>
      </c>
      <c r="V429" s="169" t="s">
        <v>510</v>
      </c>
      <c r="W429" s="175">
        <v>1</v>
      </c>
      <c r="X429" s="169" t="s">
        <v>467</v>
      </c>
    </row>
    <row r="430" spans="2:24" hidden="1">
      <c r="B430" s="632"/>
      <c r="C430" s="423"/>
      <c r="D430" s="206">
        <v>4</v>
      </c>
      <c r="E430" s="169" t="s">
        <v>479</v>
      </c>
      <c r="F430" s="260">
        <v>454.81</v>
      </c>
      <c r="G430" s="169">
        <v>282</v>
      </c>
      <c r="H430" s="169">
        <v>282</v>
      </c>
      <c r="I430" s="177">
        <f t="shared" si="86"/>
        <v>1</v>
      </c>
      <c r="J430" s="169">
        <v>8.09</v>
      </c>
      <c r="K430" s="177">
        <f t="shared" si="87"/>
        <v>2.8687943262411347E-2</v>
      </c>
      <c r="L430" s="260">
        <v>111.2</v>
      </c>
      <c r="M430" s="177">
        <f t="shared" si="88"/>
        <v>1.0286879432624112</v>
      </c>
      <c r="N430" s="260">
        <v>899.61</v>
      </c>
      <c r="O430" s="169">
        <v>4.09</v>
      </c>
      <c r="P430" s="176">
        <f t="shared" si="89"/>
        <v>1.450354609929078E-2</v>
      </c>
      <c r="Q430" s="175">
        <f t="shared" si="90"/>
        <v>3.9999999999999751</v>
      </c>
      <c r="R430" s="176">
        <f t="shared" si="91"/>
        <v>1.4184397163120479E-2</v>
      </c>
      <c r="S430" s="259">
        <f t="shared" si="92"/>
        <v>444.79999999999723</v>
      </c>
      <c r="T430" s="169" t="s">
        <v>177</v>
      </c>
      <c r="U430" s="169" t="s">
        <v>712</v>
      </c>
      <c r="V430" s="169" t="s">
        <v>640</v>
      </c>
      <c r="W430" s="175">
        <v>1</v>
      </c>
      <c r="X430" s="169" t="s">
        <v>427</v>
      </c>
    </row>
    <row r="431" spans="2:24" hidden="1">
      <c r="B431" s="632"/>
      <c r="C431" s="423"/>
      <c r="D431" s="206">
        <v>5</v>
      </c>
      <c r="E431" s="169" t="s">
        <v>661</v>
      </c>
      <c r="F431" s="260">
        <v>427</v>
      </c>
      <c r="G431" s="169">
        <v>7910</v>
      </c>
      <c r="H431" s="169">
        <v>7910</v>
      </c>
      <c r="I431" s="177">
        <f t="shared" si="86"/>
        <v>1</v>
      </c>
      <c r="J431" s="169">
        <v>42.4</v>
      </c>
      <c r="K431" s="177">
        <f t="shared" si="87"/>
        <v>5.3603034134007584E-3</v>
      </c>
      <c r="L431" s="260">
        <v>7</v>
      </c>
      <c r="M431" s="177">
        <f t="shared" si="88"/>
        <v>1.0053603034134007</v>
      </c>
      <c r="N431" s="260">
        <v>296.8</v>
      </c>
      <c r="O431" s="169">
        <v>61</v>
      </c>
      <c r="P431" s="176">
        <f t="shared" si="89"/>
        <v>7.7117572692793936E-3</v>
      </c>
      <c r="Q431" s="175">
        <f t="shared" si="90"/>
        <v>-18.600000000000364</v>
      </c>
      <c r="R431" s="176">
        <f t="shared" si="91"/>
        <v>-2.3514538558786807E-3</v>
      </c>
      <c r="S431" s="259">
        <f t="shared" si="92"/>
        <v>-130.20000000000255</v>
      </c>
      <c r="T431" s="169" t="s">
        <v>465</v>
      </c>
      <c r="U431" s="169" t="s">
        <v>219</v>
      </c>
      <c r="V431" s="169" t="s">
        <v>639</v>
      </c>
      <c r="W431" s="175">
        <v>1</v>
      </c>
      <c r="X431" s="169" t="s">
        <v>467</v>
      </c>
    </row>
    <row r="432" spans="2:24" hidden="1">
      <c r="B432" s="632"/>
      <c r="C432" s="423"/>
      <c r="D432" s="206">
        <v>6</v>
      </c>
      <c r="E432" s="169" t="s">
        <v>557</v>
      </c>
      <c r="F432" s="260">
        <v>413.31</v>
      </c>
      <c r="G432" s="169">
        <v>149.88</v>
      </c>
      <c r="H432" s="169">
        <v>149.88</v>
      </c>
      <c r="I432" s="177">
        <f t="shared" si="86"/>
        <v>1</v>
      </c>
      <c r="J432" s="169">
        <v>4.3</v>
      </c>
      <c r="K432" s="177">
        <f t="shared" si="87"/>
        <v>2.8689618361355751E-2</v>
      </c>
      <c r="L432" s="260">
        <v>194.04</v>
      </c>
      <c r="M432" s="177">
        <f t="shared" si="88"/>
        <v>1.0286896183613559</v>
      </c>
      <c r="N432" s="260">
        <v>834.37</v>
      </c>
      <c r="O432" s="169">
        <v>2.13</v>
      </c>
      <c r="P432" s="176">
        <f t="shared" si="89"/>
        <v>1.4211369095276221E-2</v>
      </c>
      <c r="Q432" s="175">
        <f t="shared" si="90"/>
        <v>2.1700000000000115</v>
      </c>
      <c r="R432" s="176">
        <f t="shared" si="91"/>
        <v>1.4478249266079607E-2</v>
      </c>
      <c r="S432" s="259">
        <f t="shared" si="92"/>
        <v>421.06680000000222</v>
      </c>
      <c r="T432" s="169" t="s">
        <v>177</v>
      </c>
      <c r="U432" s="169" t="s">
        <v>712</v>
      </c>
      <c r="V432" s="169" t="s">
        <v>640</v>
      </c>
      <c r="W432" s="175">
        <v>1</v>
      </c>
      <c r="X432" s="169" t="s">
        <v>433</v>
      </c>
    </row>
    <row r="433" spans="2:24" hidden="1">
      <c r="B433" s="632"/>
      <c r="C433" s="423"/>
      <c r="D433" s="206">
        <v>7</v>
      </c>
      <c r="E433" s="169" t="s">
        <v>548</v>
      </c>
      <c r="F433" s="260">
        <v>247.17</v>
      </c>
      <c r="G433" s="169">
        <v>77.150000000000006</v>
      </c>
      <c r="H433" s="169">
        <v>77.150000000000006</v>
      </c>
      <c r="I433" s="177">
        <f t="shared" si="86"/>
        <v>1</v>
      </c>
      <c r="J433" s="169">
        <v>3.17</v>
      </c>
      <c r="K433" s="177">
        <f t="shared" si="87"/>
        <v>4.1088788075178219E-2</v>
      </c>
      <c r="L433" s="260">
        <v>160.5</v>
      </c>
      <c r="M433" s="177">
        <f t="shared" si="88"/>
        <v>1.0410887880751782</v>
      </c>
      <c r="N433" s="260">
        <v>508.79</v>
      </c>
      <c r="O433" s="169">
        <v>1.54</v>
      </c>
      <c r="P433" s="176">
        <f t="shared" si="89"/>
        <v>1.9961114711600777E-2</v>
      </c>
      <c r="Q433" s="175">
        <f t="shared" si="90"/>
        <v>1.6300000000000017</v>
      </c>
      <c r="R433" s="176">
        <f t="shared" si="91"/>
        <v>2.1127673363577466E-2</v>
      </c>
      <c r="S433" s="259">
        <f t="shared" si="92"/>
        <v>261.61500000000029</v>
      </c>
      <c r="T433" s="169" t="s">
        <v>177</v>
      </c>
      <c r="U433" s="169" t="s">
        <v>712</v>
      </c>
      <c r="V433" s="169" t="s">
        <v>507</v>
      </c>
      <c r="W433" s="175">
        <v>1</v>
      </c>
      <c r="X433" s="169" t="s">
        <v>467</v>
      </c>
    </row>
    <row r="434" spans="2:24" hidden="1">
      <c r="B434" s="632"/>
      <c r="C434" s="423"/>
      <c r="D434" s="206">
        <v>8</v>
      </c>
      <c r="E434" s="169" t="s">
        <v>678</v>
      </c>
      <c r="F434" s="260">
        <v>97.99</v>
      </c>
      <c r="G434" s="169">
        <v>102.2</v>
      </c>
      <c r="H434" s="169">
        <v>102.2</v>
      </c>
      <c r="I434" s="177">
        <f t="shared" si="86"/>
        <v>1</v>
      </c>
      <c r="J434" s="169">
        <v>2.93</v>
      </c>
      <c r="K434" s="177">
        <f t="shared" si="87"/>
        <v>2.8669275929549903E-2</v>
      </c>
      <c r="L434" s="260">
        <v>110.1</v>
      </c>
      <c r="M434" s="177">
        <f t="shared" si="88"/>
        <v>1.0286692759295499</v>
      </c>
      <c r="N434" s="260">
        <v>322.58999999999997</v>
      </c>
      <c r="O434" s="169">
        <v>0.89</v>
      </c>
      <c r="P434" s="176">
        <f t="shared" si="89"/>
        <v>8.7084148727984336E-3</v>
      </c>
      <c r="Q434" s="175">
        <f t="shared" si="90"/>
        <v>2.0400000000000067</v>
      </c>
      <c r="R434" s="176">
        <f t="shared" si="91"/>
        <v>1.9960861056751534E-2</v>
      </c>
      <c r="S434" s="259">
        <f t="shared" si="92"/>
        <v>224.60400000000072</v>
      </c>
      <c r="T434" s="169" t="s">
        <v>177</v>
      </c>
      <c r="U434" s="169" t="s">
        <v>712</v>
      </c>
      <c r="V434" s="169" t="s">
        <v>507</v>
      </c>
      <c r="W434" s="175">
        <v>1</v>
      </c>
      <c r="X434" s="169" t="s">
        <v>467</v>
      </c>
    </row>
    <row r="435" spans="2:24" hidden="1">
      <c r="B435" s="632"/>
      <c r="C435" s="423"/>
      <c r="D435" s="206">
        <v>9</v>
      </c>
      <c r="E435" s="169" t="s">
        <v>517</v>
      </c>
      <c r="F435" s="260">
        <v>74.34</v>
      </c>
      <c r="G435" s="169">
        <v>184.8</v>
      </c>
      <c r="H435" s="169">
        <v>184.8</v>
      </c>
      <c r="I435" s="177">
        <f t="shared" si="86"/>
        <v>1</v>
      </c>
      <c r="J435" s="169">
        <v>5.31</v>
      </c>
      <c r="K435" s="177">
        <f t="shared" si="87"/>
        <v>2.8733766233766229E-2</v>
      </c>
      <c r="L435" s="260">
        <v>99.12</v>
      </c>
      <c r="M435" s="177">
        <f t="shared" si="88"/>
        <v>1.0287337662337663</v>
      </c>
      <c r="N435" s="260">
        <v>526.33000000000004</v>
      </c>
      <c r="O435" s="169">
        <v>0.75</v>
      </c>
      <c r="P435" s="176">
        <f t="shared" si="89"/>
        <v>4.0584415584415581E-3</v>
      </c>
      <c r="Q435" s="175">
        <f t="shared" si="90"/>
        <v>4.5600000000000023</v>
      </c>
      <c r="R435" s="176">
        <f t="shared" si="91"/>
        <v>2.4675324675324687E-2</v>
      </c>
      <c r="S435" s="259">
        <f t="shared" si="92"/>
        <v>451.98720000000026</v>
      </c>
      <c r="T435" s="169" t="s">
        <v>177</v>
      </c>
      <c r="U435" s="169" t="s">
        <v>712</v>
      </c>
      <c r="V435" s="169" t="s">
        <v>507</v>
      </c>
      <c r="W435" s="175">
        <v>1</v>
      </c>
      <c r="X435" s="169" t="s">
        <v>467</v>
      </c>
    </row>
    <row r="436" spans="2:24" hidden="1">
      <c r="B436" s="633"/>
      <c r="C436" s="423"/>
      <c r="D436" s="206">
        <v>10</v>
      </c>
      <c r="E436" s="169" t="s">
        <v>648</v>
      </c>
      <c r="F436" s="260">
        <v>68.59</v>
      </c>
      <c r="G436" s="169">
        <v>4104</v>
      </c>
      <c r="H436" s="169">
        <v>4104</v>
      </c>
      <c r="I436" s="177">
        <f t="shared" si="86"/>
        <v>1</v>
      </c>
      <c r="J436" s="169">
        <v>15.95</v>
      </c>
      <c r="K436" s="177">
        <f t="shared" si="87"/>
        <v>3.8864522417153993E-3</v>
      </c>
      <c r="L436" s="260">
        <v>4.3</v>
      </c>
      <c r="M436" s="177">
        <f t="shared" si="88"/>
        <v>1.0038864522417155</v>
      </c>
      <c r="N436" s="260">
        <v>68.58</v>
      </c>
      <c r="O436" s="169">
        <v>15.95</v>
      </c>
      <c r="P436" s="176">
        <f t="shared" si="89"/>
        <v>3.8864522417153993E-3</v>
      </c>
      <c r="Q436" s="175">
        <f t="shared" si="90"/>
        <v>-1.8118839761882555E-13</v>
      </c>
      <c r="R436" s="176">
        <f t="shared" si="91"/>
        <v>-4.4149219692696281E-17</v>
      </c>
      <c r="S436" s="259">
        <f t="shared" si="92"/>
        <v>-7.7911010976094979E-13</v>
      </c>
      <c r="T436" s="169" t="s">
        <v>177</v>
      </c>
      <c r="U436" s="169" t="s">
        <v>534</v>
      </c>
      <c r="V436" s="169" t="s">
        <v>638</v>
      </c>
      <c r="W436" s="175">
        <v>1</v>
      </c>
      <c r="X436" s="169" t="s">
        <v>467</v>
      </c>
    </row>
    <row r="437" spans="2:24" hidden="1">
      <c r="B437" s="631">
        <v>45913</v>
      </c>
      <c r="C437" s="423" t="str">
        <f t="shared" ref="C437" si="96">RIGHT(TEXT(B437,"aaa"),1)</f>
        <v>六</v>
      </c>
      <c r="D437" s="206">
        <v>1</v>
      </c>
      <c r="E437" s="169" t="s">
        <v>479</v>
      </c>
      <c r="F437" s="260">
        <v>1840.36</v>
      </c>
      <c r="G437" s="169">
        <v>294</v>
      </c>
      <c r="H437" s="169">
        <v>294</v>
      </c>
      <c r="I437" s="177">
        <f t="shared" si="86"/>
        <v>1</v>
      </c>
      <c r="J437" s="169">
        <v>25.74</v>
      </c>
      <c r="K437" s="177">
        <f t="shared" si="87"/>
        <v>8.755102040816326E-2</v>
      </c>
      <c r="L437" s="260">
        <v>111.2</v>
      </c>
      <c r="M437" s="177">
        <f t="shared" si="88"/>
        <v>1.0875510204081633</v>
      </c>
      <c r="N437" s="260">
        <v>2862.29</v>
      </c>
      <c r="O437" s="169">
        <v>16.55</v>
      </c>
      <c r="P437" s="176">
        <f t="shared" si="89"/>
        <v>5.6292517006802725E-2</v>
      </c>
      <c r="Q437" s="175">
        <f t="shared" si="90"/>
        <v>9.1900000000000084</v>
      </c>
      <c r="R437" s="176">
        <f t="shared" si="91"/>
        <v>3.125850340136057E-2</v>
      </c>
      <c r="S437" s="259">
        <f t="shared" si="92"/>
        <v>1021.9280000000009</v>
      </c>
      <c r="T437" s="169" t="s">
        <v>177</v>
      </c>
      <c r="U437" s="169" t="s">
        <v>712</v>
      </c>
      <c r="V437" s="169" t="s">
        <v>640</v>
      </c>
      <c r="W437" s="175">
        <v>1</v>
      </c>
      <c r="X437" s="169" t="s">
        <v>427</v>
      </c>
    </row>
    <row r="438" spans="2:24" hidden="1">
      <c r="B438" s="632"/>
      <c r="C438" s="423"/>
      <c r="D438" s="206">
        <v>2</v>
      </c>
      <c r="E438" s="169" t="s">
        <v>634</v>
      </c>
      <c r="F438" s="260">
        <v>923.01</v>
      </c>
      <c r="G438" s="169">
        <v>11631</v>
      </c>
      <c r="H438" s="169">
        <v>11631</v>
      </c>
      <c r="I438" s="177">
        <f t="shared" si="86"/>
        <v>1</v>
      </c>
      <c r="J438" s="169">
        <v>159.13999999999999</v>
      </c>
      <c r="K438" s="177">
        <f t="shared" si="87"/>
        <v>1.3682400481471927E-2</v>
      </c>
      <c r="L438" s="260">
        <v>5.8</v>
      </c>
      <c r="M438" s="177">
        <f t="shared" si="88"/>
        <v>1.013682400481472</v>
      </c>
      <c r="N438" s="260">
        <v>923.01</v>
      </c>
      <c r="O438" s="169">
        <v>159.13999999999999</v>
      </c>
      <c r="P438" s="176">
        <f t="shared" si="89"/>
        <v>1.3682400481471927E-2</v>
      </c>
      <c r="Q438" s="175">
        <f t="shared" si="90"/>
        <v>-5.6843418860808015E-13</v>
      </c>
      <c r="R438" s="176">
        <f t="shared" si="91"/>
        <v>-4.8872340177807594E-17</v>
      </c>
      <c r="S438" s="259">
        <f t="shared" si="92"/>
        <v>-3.2969182939268649E-12</v>
      </c>
      <c r="T438" s="169" t="s">
        <v>177</v>
      </c>
      <c r="U438" s="169" t="s">
        <v>534</v>
      </c>
      <c r="V438" s="169" t="s">
        <v>638</v>
      </c>
      <c r="W438" s="175">
        <v>1</v>
      </c>
      <c r="X438" s="169" t="s">
        <v>467</v>
      </c>
    </row>
    <row r="439" spans="2:24" hidden="1">
      <c r="B439" s="632"/>
      <c r="C439" s="423"/>
      <c r="D439" s="206">
        <v>3</v>
      </c>
      <c r="E439" s="169" t="s">
        <v>557</v>
      </c>
      <c r="F439" s="260">
        <v>818.85</v>
      </c>
      <c r="G439" s="169">
        <v>152.13</v>
      </c>
      <c r="H439" s="169">
        <v>152.13</v>
      </c>
      <c r="I439" s="177">
        <f t="shared" si="86"/>
        <v>1</v>
      </c>
      <c r="J439" s="169">
        <v>8.42</v>
      </c>
      <c r="K439" s="177">
        <f t="shared" si="87"/>
        <v>5.534740024978637E-2</v>
      </c>
      <c r="L439" s="260">
        <v>194.04</v>
      </c>
      <c r="M439" s="177">
        <f t="shared" si="88"/>
        <v>1.0553474002497862</v>
      </c>
      <c r="N439" s="260">
        <v>1633.82</v>
      </c>
      <c r="O439" s="169">
        <v>4.22</v>
      </c>
      <c r="P439" s="176">
        <f t="shared" si="89"/>
        <v>2.7739433379346611E-2</v>
      </c>
      <c r="Q439" s="175">
        <f t="shared" si="90"/>
        <v>4.1999999999999877</v>
      </c>
      <c r="R439" s="176">
        <f t="shared" si="91"/>
        <v>2.7607966870439676E-2</v>
      </c>
      <c r="S439" s="259">
        <f t="shared" si="92"/>
        <v>814.96799999999757</v>
      </c>
      <c r="T439" s="169" t="s">
        <v>177</v>
      </c>
      <c r="U439" s="169" t="s">
        <v>712</v>
      </c>
      <c r="V439" s="169" t="s">
        <v>640</v>
      </c>
      <c r="W439" s="175">
        <v>1</v>
      </c>
      <c r="X439" s="169" t="s">
        <v>433</v>
      </c>
    </row>
    <row r="440" spans="2:24" hidden="1">
      <c r="B440" s="632"/>
      <c r="C440" s="423"/>
      <c r="D440" s="206">
        <v>4</v>
      </c>
      <c r="E440" s="169" t="s">
        <v>635</v>
      </c>
      <c r="F440" s="260">
        <v>550.41999999999996</v>
      </c>
      <c r="G440" s="169">
        <v>5390</v>
      </c>
      <c r="H440" s="169">
        <v>5390</v>
      </c>
      <c r="I440" s="177">
        <f t="shared" si="86"/>
        <v>1</v>
      </c>
      <c r="J440" s="169">
        <v>83.65</v>
      </c>
      <c r="K440" s="177">
        <f t="shared" si="87"/>
        <v>1.551948051948052E-2</v>
      </c>
      <c r="L440" s="260">
        <v>6.58</v>
      </c>
      <c r="M440" s="177">
        <f t="shared" si="88"/>
        <v>1.0155194805194805</v>
      </c>
      <c r="N440" s="260">
        <v>550.41999999999996</v>
      </c>
      <c r="O440" s="169">
        <v>83.65</v>
      </c>
      <c r="P440" s="176">
        <f t="shared" si="89"/>
        <v>1.551948051948052E-2</v>
      </c>
      <c r="Q440" s="175">
        <f t="shared" si="90"/>
        <v>-3.694822225952521E-13</v>
      </c>
      <c r="R440" s="176">
        <f t="shared" si="91"/>
        <v>-6.8549577475928034E-17</v>
      </c>
      <c r="S440" s="259">
        <f t="shared" si="92"/>
        <v>-2.431193024676759E-12</v>
      </c>
      <c r="T440" s="169" t="s">
        <v>465</v>
      </c>
      <c r="U440" s="169" t="s">
        <v>219</v>
      </c>
      <c r="V440" s="169" t="s">
        <v>639</v>
      </c>
      <c r="W440" s="175">
        <v>1</v>
      </c>
      <c r="X440" s="169" t="s">
        <v>467</v>
      </c>
    </row>
    <row r="441" spans="2:24" hidden="1">
      <c r="B441" s="632"/>
      <c r="C441" s="423"/>
      <c r="D441" s="206">
        <v>5</v>
      </c>
      <c r="E441" s="169" t="s">
        <v>517</v>
      </c>
      <c r="F441" s="260">
        <v>376.66</v>
      </c>
      <c r="G441" s="169">
        <v>188.66</v>
      </c>
      <c r="H441" s="169">
        <v>188.66</v>
      </c>
      <c r="I441" s="177">
        <f t="shared" si="86"/>
        <v>1</v>
      </c>
      <c r="J441" s="169">
        <v>7.55</v>
      </c>
      <c r="K441" s="177">
        <f t="shared" si="87"/>
        <v>4.0019081946358531E-2</v>
      </c>
      <c r="L441" s="260">
        <v>99.12</v>
      </c>
      <c r="M441" s="177">
        <f t="shared" si="88"/>
        <v>1.0400190819463586</v>
      </c>
      <c r="N441" s="260">
        <v>748.36</v>
      </c>
      <c r="O441" s="169">
        <v>3.8</v>
      </c>
      <c r="P441" s="176">
        <f t="shared" si="89"/>
        <v>2.0142054489557935E-2</v>
      </c>
      <c r="Q441" s="175">
        <f t="shared" si="90"/>
        <v>3.7500000000000115</v>
      </c>
      <c r="R441" s="176">
        <f t="shared" si="91"/>
        <v>1.9877027456800655E-2</v>
      </c>
      <c r="S441" s="259">
        <f t="shared" si="92"/>
        <v>371.70000000000118</v>
      </c>
      <c r="T441" s="169" t="s">
        <v>177</v>
      </c>
      <c r="U441" s="169" t="s">
        <v>712</v>
      </c>
      <c r="V441" s="169" t="s">
        <v>507</v>
      </c>
      <c r="W441" s="175">
        <v>1</v>
      </c>
      <c r="X441" s="169" t="s">
        <v>467</v>
      </c>
    </row>
    <row r="442" spans="2:24" hidden="1">
      <c r="B442" s="632"/>
      <c r="C442" s="423"/>
      <c r="D442" s="206">
        <v>6</v>
      </c>
      <c r="E442" s="169" t="s">
        <v>548</v>
      </c>
      <c r="F442" s="260">
        <v>266.43</v>
      </c>
      <c r="G442" s="169">
        <v>76.73</v>
      </c>
      <c r="H442" s="169">
        <v>76.73</v>
      </c>
      <c r="I442" s="177">
        <f t="shared" si="86"/>
        <v>1</v>
      </c>
      <c r="J442" s="169">
        <v>3.34</v>
      </c>
      <c r="K442" s="177">
        <f t="shared" si="87"/>
        <v>4.3529258438681086E-2</v>
      </c>
      <c r="L442" s="260">
        <v>160.5</v>
      </c>
      <c r="M442" s="177">
        <f t="shared" si="88"/>
        <v>1.0435292584386811</v>
      </c>
      <c r="N442" s="260">
        <v>536.07000000000005</v>
      </c>
      <c r="O442" s="169">
        <v>1.66</v>
      </c>
      <c r="P442" s="176">
        <f t="shared" si="89"/>
        <v>2.1634302098266646E-2</v>
      </c>
      <c r="Q442" s="175">
        <f t="shared" si="90"/>
        <v>1.6800000000000035</v>
      </c>
      <c r="R442" s="176">
        <f t="shared" si="91"/>
        <v>2.1894956340414485E-2</v>
      </c>
      <c r="S442" s="259">
        <f t="shared" si="92"/>
        <v>269.64000000000055</v>
      </c>
      <c r="T442" s="169" t="s">
        <v>177</v>
      </c>
      <c r="U442" s="169" t="s">
        <v>712</v>
      </c>
      <c r="V442" s="169" t="s">
        <v>507</v>
      </c>
      <c r="W442" s="175">
        <v>1</v>
      </c>
      <c r="X442" s="169" t="s">
        <v>467</v>
      </c>
    </row>
    <row r="443" spans="2:24" hidden="1">
      <c r="B443" s="632"/>
      <c r="C443" s="423"/>
      <c r="D443" s="206">
        <v>7</v>
      </c>
      <c r="E443" s="169" t="s">
        <v>661</v>
      </c>
      <c r="F443" s="260">
        <v>251.09</v>
      </c>
      <c r="G443" s="169">
        <v>8033</v>
      </c>
      <c r="H443" s="169">
        <v>8033</v>
      </c>
      <c r="I443" s="177">
        <f t="shared" si="86"/>
        <v>1</v>
      </c>
      <c r="J443" s="169">
        <v>35.869999999999997</v>
      </c>
      <c r="K443" s="177">
        <f t="shared" si="87"/>
        <v>4.4653305116394868E-3</v>
      </c>
      <c r="L443" s="260">
        <v>7</v>
      </c>
      <c r="M443" s="177">
        <f t="shared" si="88"/>
        <v>1.0044653305116396</v>
      </c>
      <c r="N443" s="260">
        <v>251.09</v>
      </c>
      <c r="O443" s="169">
        <v>35.869999999999997</v>
      </c>
      <c r="P443" s="176">
        <f t="shared" si="89"/>
        <v>4.4653305116394868E-3</v>
      </c>
      <c r="Q443" s="175">
        <f t="shared" si="90"/>
        <v>-1.0658141036401503E-13</v>
      </c>
      <c r="R443" s="176">
        <f t="shared" si="91"/>
        <v>-1.3267946018176898E-17</v>
      </c>
      <c r="S443" s="259">
        <f t="shared" si="92"/>
        <v>-7.460698725481052E-13</v>
      </c>
      <c r="T443" s="169" t="s">
        <v>465</v>
      </c>
      <c r="U443" s="169" t="s">
        <v>219</v>
      </c>
      <c r="V443" s="169" t="s">
        <v>639</v>
      </c>
      <c r="W443" s="175">
        <v>1</v>
      </c>
      <c r="X443" s="169" t="s">
        <v>467</v>
      </c>
    </row>
    <row r="444" spans="2:24" hidden="1">
      <c r="B444" s="632"/>
      <c r="C444" s="423"/>
      <c r="D444" s="206">
        <v>8</v>
      </c>
      <c r="E444" s="169" t="s">
        <v>460</v>
      </c>
      <c r="F444" s="260">
        <v>235.14</v>
      </c>
      <c r="G444" s="169">
        <v>9.5299999999999994</v>
      </c>
      <c r="H444" s="169">
        <v>9.5299999999999994</v>
      </c>
      <c r="I444" s="177">
        <f t="shared" si="86"/>
        <v>1</v>
      </c>
      <c r="J444" s="169">
        <v>0.3</v>
      </c>
      <c r="K444" s="177">
        <f t="shared" si="87"/>
        <v>3.1479538300104935E-2</v>
      </c>
      <c r="L444" s="260">
        <v>1567.63</v>
      </c>
      <c r="M444" s="177">
        <f t="shared" si="88"/>
        <v>1.031479538300105</v>
      </c>
      <c r="N444" s="260">
        <v>470.29</v>
      </c>
      <c r="O444" s="169">
        <v>0.15</v>
      </c>
      <c r="P444" s="176">
        <f t="shared" si="89"/>
        <v>1.5739769150052468E-2</v>
      </c>
      <c r="Q444" s="175">
        <f t="shared" si="90"/>
        <v>0.15000000000000072</v>
      </c>
      <c r="R444" s="176">
        <f t="shared" si="91"/>
        <v>1.5739769150052541E-2</v>
      </c>
      <c r="S444" s="259">
        <f t="shared" si="92"/>
        <v>235.14450000000113</v>
      </c>
      <c r="T444" s="169" t="s">
        <v>177</v>
      </c>
      <c r="U444" s="169" t="s">
        <v>712</v>
      </c>
      <c r="V444" s="169" t="s">
        <v>507</v>
      </c>
      <c r="W444" s="175">
        <v>1</v>
      </c>
      <c r="X444" s="169" t="s">
        <v>414</v>
      </c>
    </row>
    <row r="445" spans="2:24" hidden="1">
      <c r="B445" s="632"/>
      <c r="C445" s="423"/>
      <c r="D445" s="206">
        <v>9</v>
      </c>
      <c r="E445" s="169" t="s">
        <v>678</v>
      </c>
      <c r="F445" s="260">
        <v>221.3</v>
      </c>
      <c r="G445" s="169">
        <v>100.53</v>
      </c>
      <c r="H445" s="169">
        <v>100.53</v>
      </c>
      <c r="I445" s="177">
        <f t="shared" si="86"/>
        <v>1</v>
      </c>
      <c r="J445" s="169">
        <v>3.97</v>
      </c>
      <c r="K445" s="177">
        <f t="shared" si="87"/>
        <v>3.9490699293743166E-2</v>
      </c>
      <c r="L445" s="260">
        <v>110.1</v>
      </c>
      <c r="M445" s="177">
        <f t="shared" si="88"/>
        <v>1.0394906992937432</v>
      </c>
      <c r="N445" s="260">
        <v>437.1</v>
      </c>
      <c r="O445" s="169">
        <v>2.0099999999999998</v>
      </c>
      <c r="P445" s="176">
        <f t="shared" si="89"/>
        <v>1.9994031632348551E-2</v>
      </c>
      <c r="Q445" s="175">
        <f t="shared" si="90"/>
        <v>1.9599999999999991</v>
      </c>
      <c r="R445" s="176">
        <f t="shared" si="91"/>
        <v>1.9496667661394598E-2</v>
      </c>
      <c r="S445" s="259">
        <f t="shared" si="92"/>
        <v>215.79599999999988</v>
      </c>
      <c r="T445" s="169" t="s">
        <v>177</v>
      </c>
      <c r="U445" s="169" t="s">
        <v>712</v>
      </c>
      <c r="V445" s="169" t="s">
        <v>507</v>
      </c>
      <c r="W445" s="175">
        <v>1</v>
      </c>
      <c r="X445" s="169" t="s">
        <v>467</v>
      </c>
    </row>
    <row r="446" spans="2:24" hidden="1">
      <c r="B446" s="633"/>
      <c r="C446" s="423"/>
      <c r="D446" s="206">
        <v>10</v>
      </c>
      <c r="E446" s="169" t="s">
        <v>659</v>
      </c>
      <c r="F446" s="260">
        <v>59.64</v>
      </c>
      <c r="G446" s="169">
        <v>1653</v>
      </c>
      <c r="H446" s="169">
        <v>1653</v>
      </c>
      <c r="I446" s="177">
        <f t="shared" si="86"/>
        <v>1</v>
      </c>
      <c r="J446" s="169">
        <v>16.57</v>
      </c>
      <c r="K446" s="177">
        <f t="shared" si="87"/>
        <v>1.0024198427102239E-2</v>
      </c>
      <c r="L446" s="260">
        <v>7.3</v>
      </c>
      <c r="M446" s="177">
        <f t="shared" si="88"/>
        <v>1.0100241984271021</v>
      </c>
      <c r="N446" s="260">
        <v>120.96</v>
      </c>
      <c r="O446" s="169">
        <v>8.17</v>
      </c>
      <c r="P446" s="176">
        <f t="shared" si="89"/>
        <v>4.9425287356321835E-3</v>
      </c>
      <c r="Q446" s="175">
        <f t="shared" si="90"/>
        <v>8.3999999999999364</v>
      </c>
      <c r="R446" s="176">
        <f t="shared" si="91"/>
        <v>5.0816696914700163E-3</v>
      </c>
      <c r="S446" s="259">
        <f t="shared" si="92"/>
        <v>61.319999999999531</v>
      </c>
      <c r="T446" s="169" t="s">
        <v>177</v>
      </c>
      <c r="U446" s="169" t="s">
        <v>534</v>
      </c>
      <c r="V446" s="169" t="s">
        <v>638</v>
      </c>
      <c r="W446" s="175">
        <v>1</v>
      </c>
      <c r="X446" s="169" t="s">
        <v>446</v>
      </c>
    </row>
    <row r="447" spans="2:24" hidden="1">
      <c r="B447" s="631">
        <v>45914</v>
      </c>
      <c r="C447" s="423" t="str">
        <f t="shared" ref="C447" si="97">RIGHT(TEXT(B447,"aaa"),1)</f>
        <v>日</v>
      </c>
      <c r="D447" s="206">
        <v>1</v>
      </c>
      <c r="E447" s="169" t="s">
        <v>557</v>
      </c>
      <c r="F447" s="260">
        <v>1245.74</v>
      </c>
      <c r="G447" s="169">
        <v>233.91</v>
      </c>
      <c r="H447" s="169">
        <v>233.91</v>
      </c>
      <c r="I447" s="177">
        <f t="shared" si="86"/>
        <v>1</v>
      </c>
      <c r="J447" s="169">
        <v>15.88</v>
      </c>
      <c r="K447" s="177">
        <f t="shared" si="87"/>
        <v>6.7889359155230644E-2</v>
      </c>
      <c r="L447" s="260">
        <v>194.04</v>
      </c>
      <c r="M447" s="177">
        <f t="shared" si="88"/>
        <v>1.0678893591552305</v>
      </c>
      <c r="N447" s="260">
        <v>3081.36</v>
      </c>
      <c r="O447" s="169">
        <v>6.42</v>
      </c>
      <c r="P447" s="176">
        <f t="shared" si="89"/>
        <v>2.7446453764268307E-2</v>
      </c>
      <c r="Q447" s="175">
        <f t="shared" si="90"/>
        <v>9.4599999999999955</v>
      </c>
      <c r="R447" s="176">
        <f t="shared" si="91"/>
        <v>4.0442905390962319E-2</v>
      </c>
      <c r="S447" s="259">
        <f t="shared" si="92"/>
        <v>1835.6183999999992</v>
      </c>
      <c r="T447" s="169" t="s">
        <v>177</v>
      </c>
      <c r="U447" s="169" t="s">
        <v>712</v>
      </c>
      <c r="V447" s="169" t="s">
        <v>640</v>
      </c>
      <c r="W447" s="175">
        <v>1</v>
      </c>
      <c r="X447" s="169" t="s">
        <v>433</v>
      </c>
    </row>
    <row r="448" spans="2:24" hidden="1">
      <c r="B448" s="632"/>
      <c r="C448" s="423"/>
      <c r="D448" s="206">
        <v>2</v>
      </c>
      <c r="E448" s="169" t="s">
        <v>635</v>
      </c>
      <c r="F448" s="260">
        <v>982.85</v>
      </c>
      <c r="G448" s="169">
        <v>7469</v>
      </c>
      <c r="H448" s="169">
        <v>7469</v>
      </c>
      <c r="I448" s="177">
        <f t="shared" si="86"/>
        <v>1</v>
      </c>
      <c r="J448" s="169">
        <v>149.37</v>
      </c>
      <c r="K448" s="177">
        <f t="shared" si="87"/>
        <v>1.9998661132681752E-2</v>
      </c>
      <c r="L448" s="260">
        <v>6.58</v>
      </c>
      <c r="M448" s="177">
        <f t="shared" si="88"/>
        <v>1.0199986611326817</v>
      </c>
      <c r="N448" s="260">
        <v>982.85</v>
      </c>
      <c r="O448" s="169">
        <v>149.37</v>
      </c>
      <c r="P448" s="176">
        <f t="shared" si="89"/>
        <v>1.9998661132681752E-2</v>
      </c>
      <c r="Q448" s="175">
        <f t="shared" si="90"/>
        <v>0</v>
      </c>
      <c r="R448" s="176">
        <f t="shared" si="91"/>
        <v>0</v>
      </c>
      <c r="S448" s="259">
        <f t="shared" si="92"/>
        <v>0</v>
      </c>
      <c r="T448" s="169" t="s">
        <v>465</v>
      </c>
      <c r="U448" s="169" t="s">
        <v>219</v>
      </c>
      <c r="V448" s="169" t="s">
        <v>639</v>
      </c>
      <c r="W448" s="175">
        <v>1</v>
      </c>
      <c r="X448" s="169" t="s">
        <v>467</v>
      </c>
    </row>
    <row r="449" spans="2:24" hidden="1">
      <c r="B449" s="632"/>
      <c r="C449" s="423"/>
      <c r="D449" s="206">
        <v>3</v>
      </c>
      <c r="E449" s="169" t="s">
        <v>661</v>
      </c>
      <c r="F449" s="260">
        <v>733.53</v>
      </c>
      <c r="G449" s="169">
        <v>10392</v>
      </c>
      <c r="H449" s="169">
        <v>10392</v>
      </c>
      <c r="I449" s="177">
        <f t="shared" si="86"/>
        <v>1</v>
      </c>
      <c r="J449" s="169">
        <v>104.79</v>
      </c>
      <c r="K449" s="177">
        <f t="shared" si="87"/>
        <v>1.0083718244803697E-2</v>
      </c>
      <c r="L449" s="260">
        <v>7</v>
      </c>
      <c r="M449" s="177">
        <f t="shared" si="88"/>
        <v>1.0100837182448037</v>
      </c>
      <c r="N449" s="260">
        <v>733.53</v>
      </c>
      <c r="O449" s="169">
        <v>104.79</v>
      </c>
      <c r="P449" s="176">
        <f t="shared" si="89"/>
        <v>1.0083718244803697E-2</v>
      </c>
      <c r="Q449" s="175">
        <f t="shared" si="90"/>
        <v>8.6686213762732223E-13</v>
      </c>
      <c r="R449" s="176">
        <f t="shared" si="91"/>
        <v>8.3416294998780048E-17</v>
      </c>
      <c r="S449" s="259">
        <f t="shared" si="92"/>
        <v>6.0680349633912556E-12</v>
      </c>
      <c r="T449" s="169" t="s">
        <v>465</v>
      </c>
      <c r="U449" s="169" t="s">
        <v>219</v>
      </c>
      <c r="V449" s="169" t="s">
        <v>639</v>
      </c>
      <c r="W449" s="175">
        <v>1</v>
      </c>
      <c r="X449" s="169" t="s">
        <v>467</v>
      </c>
    </row>
    <row r="450" spans="2:24" hidden="1">
      <c r="B450" s="632"/>
      <c r="C450" s="423"/>
      <c r="D450" s="206">
        <v>4</v>
      </c>
      <c r="E450" s="169" t="s">
        <v>634</v>
      </c>
      <c r="F450" s="260">
        <v>641.71</v>
      </c>
      <c r="G450" s="169">
        <v>15352</v>
      </c>
      <c r="H450" s="169">
        <v>15352</v>
      </c>
      <c r="I450" s="177">
        <f t="shared" si="86"/>
        <v>1</v>
      </c>
      <c r="J450" s="169">
        <v>110.64</v>
      </c>
      <c r="K450" s="177">
        <f t="shared" si="87"/>
        <v>7.2068785825951014E-3</v>
      </c>
      <c r="L450" s="260">
        <v>5.8</v>
      </c>
      <c r="M450" s="177">
        <f t="shared" si="88"/>
        <v>1.0072068785825952</v>
      </c>
      <c r="N450" s="260">
        <v>641.71</v>
      </c>
      <c r="O450" s="169">
        <v>110.64</v>
      </c>
      <c r="P450" s="176">
        <f t="shared" si="89"/>
        <v>7.2068785825951014E-3</v>
      </c>
      <c r="Q450" s="175">
        <f t="shared" si="90"/>
        <v>-5.8264504332328215E-13</v>
      </c>
      <c r="R450" s="176">
        <f t="shared" si="91"/>
        <v>-3.7952386876190866E-17</v>
      </c>
      <c r="S450" s="259">
        <f t="shared" si="92"/>
        <v>-3.3793412512750362E-12</v>
      </c>
      <c r="T450" s="169" t="s">
        <v>177</v>
      </c>
      <c r="U450" s="169" t="s">
        <v>534</v>
      </c>
      <c r="V450" s="169" t="s">
        <v>638</v>
      </c>
      <c r="W450" s="175">
        <v>1</v>
      </c>
      <c r="X450" s="169" t="s">
        <v>467</v>
      </c>
    </row>
    <row r="451" spans="2:24" hidden="1">
      <c r="B451" s="632"/>
      <c r="C451" s="423"/>
      <c r="D451" s="206">
        <v>5</v>
      </c>
      <c r="E451" s="169" t="s">
        <v>614</v>
      </c>
      <c r="F451" s="260">
        <v>629.63</v>
      </c>
      <c r="G451" s="169">
        <v>209.5</v>
      </c>
      <c r="H451" s="169">
        <v>209.5</v>
      </c>
      <c r="I451" s="177">
        <f t="shared" si="86"/>
        <v>1</v>
      </c>
      <c r="J451" s="169">
        <v>14.23</v>
      </c>
      <c r="K451" s="177">
        <f t="shared" si="87"/>
        <v>6.7923627684964197E-2</v>
      </c>
      <c r="L451" s="260">
        <v>147.80000000000001</v>
      </c>
      <c r="M451" s="177">
        <f t="shared" si="88"/>
        <v>1.0679236276849642</v>
      </c>
      <c r="N451" s="260">
        <v>2103.19</v>
      </c>
      <c r="O451" s="169">
        <v>4.26</v>
      </c>
      <c r="P451" s="176">
        <f t="shared" si="89"/>
        <v>2.0334128878281621E-2</v>
      </c>
      <c r="Q451" s="175">
        <f t="shared" si="90"/>
        <v>9.96999999999999</v>
      </c>
      <c r="R451" s="176">
        <f t="shared" si="91"/>
        <v>4.7589498806682527E-2</v>
      </c>
      <c r="S451" s="259">
        <f t="shared" si="92"/>
        <v>1473.5659999999987</v>
      </c>
      <c r="T451" s="169" t="s">
        <v>177</v>
      </c>
      <c r="U451" s="169" t="s">
        <v>712</v>
      </c>
      <c r="V451" s="169" t="s">
        <v>640</v>
      </c>
      <c r="W451" s="175">
        <v>1</v>
      </c>
      <c r="X451" s="169" t="s">
        <v>537</v>
      </c>
    </row>
    <row r="452" spans="2:24" hidden="1">
      <c r="B452" s="632"/>
      <c r="C452" s="423"/>
      <c r="D452" s="206">
        <v>6</v>
      </c>
      <c r="E452" s="169" t="s">
        <v>658</v>
      </c>
      <c r="F452" s="260">
        <v>390.87</v>
      </c>
      <c r="G452" s="169">
        <v>92.53</v>
      </c>
      <c r="H452" s="169">
        <v>92.53</v>
      </c>
      <c r="I452" s="177">
        <f t="shared" si="86"/>
        <v>1</v>
      </c>
      <c r="J452" s="169">
        <v>8.08</v>
      </c>
      <c r="K452" s="177">
        <f t="shared" si="87"/>
        <v>8.732303036852912E-2</v>
      </c>
      <c r="L452" s="260">
        <v>228.58</v>
      </c>
      <c r="M452" s="177">
        <f t="shared" si="88"/>
        <v>1.0873230303685291</v>
      </c>
      <c r="N452" s="260">
        <v>1846.93</v>
      </c>
      <c r="O452" s="169">
        <v>1.71</v>
      </c>
      <c r="P452" s="176">
        <f t="shared" si="89"/>
        <v>1.8480492813141684E-2</v>
      </c>
      <c r="Q452" s="175">
        <f t="shared" si="90"/>
        <v>6.3699999999999983</v>
      </c>
      <c r="R452" s="176">
        <f t="shared" si="91"/>
        <v>6.8842537555387426E-2</v>
      </c>
      <c r="S452" s="259">
        <f t="shared" si="92"/>
        <v>1456.0545999999997</v>
      </c>
      <c r="T452" s="169" t="s">
        <v>177</v>
      </c>
      <c r="U452" s="169" t="s">
        <v>712</v>
      </c>
      <c r="V452" s="169" t="s">
        <v>640</v>
      </c>
      <c r="W452" s="175">
        <v>1</v>
      </c>
      <c r="X452" s="169" t="s">
        <v>632</v>
      </c>
    </row>
    <row r="453" spans="2:24" hidden="1">
      <c r="B453" s="632"/>
      <c r="C453" s="423"/>
      <c r="D453" s="206">
        <v>7</v>
      </c>
      <c r="E453" s="169" t="s">
        <v>488</v>
      </c>
      <c r="F453" s="260">
        <v>386.02</v>
      </c>
      <c r="G453" s="169">
        <v>164.32</v>
      </c>
      <c r="H453" s="169">
        <v>164.32</v>
      </c>
      <c r="I453" s="177">
        <f t="shared" si="86"/>
        <v>1</v>
      </c>
      <c r="J453" s="169">
        <v>14.35</v>
      </c>
      <c r="K453" s="177">
        <f t="shared" si="87"/>
        <v>8.732960077896787E-2</v>
      </c>
      <c r="L453" s="260">
        <v>127.4</v>
      </c>
      <c r="M453" s="177">
        <f t="shared" si="88"/>
        <v>1.0873296007789679</v>
      </c>
      <c r="N453" s="260">
        <v>1828.19</v>
      </c>
      <c r="O453" s="169">
        <v>3.03</v>
      </c>
      <c r="P453" s="176">
        <f t="shared" si="89"/>
        <v>1.8439629990262902E-2</v>
      </c>
      <c r="Q453" s="175">
        <f t="shared" si="90"/>
        <v>11.319999999999995</v>
      </c>
      <c r="R453" s="176">
        <f t="shared" si="91"/>
        <v>6.8889970788704943E-2</v>
      </c>
      <c r="S453" s="259">
        <f t="shared" si="92"/>
        <v>1442.1679999999994</v>
      </c>
      <c r="T453" s="169" t="s">
        <v>177</v>
      </c>
      <c r="U453" s="169" t="s">
        <v>712</v>
      </c>
      <c r="V453" s="169" t="s">
        <v>640</v>
      </c>
      <c r="W453" s="175">
        <v>1</v>
      </c>
      <c r="X453" s="169" t="s">
        <v>467</v>
      </c>
    </row>
    <row r="454" spans="2:24" hidden="1">
      <c r="B454" s="632"/>
      <c r="C454" s="423"/>
      <c r="D454" s="206">
        <v>8</v>
      </c>
      <c r="E454" s="169" t="s">
        <v>479</v>
      </c>
      <c r="F454" s="260">
        <v>371.41</v>
      </c>
      <c r="G454" s="169">
        <v>365.5</v>
      </c>
      <c r="H454" s="169">
        <v>365.5</v>
      </c>
      <c r="I454" s="177">
        <f t="shared" si="86"/>
        <v>1</v>
      </c>
      <c r="J454" s="169">
        <v>24.82</v>
      </c>
      <c r="K454" s="177">
        <f t="shared" si="87"/>
        <v>6.7906976744186054E-2</v>
      </c>
      <c r="L454" s="260">
        <v>111.2</v>
      </c>
      <c r="M454" s="177">
        <f t="shared" si="88"/>
        <v>1.067906976744186</v>
      </c>
      <c r="N454" s="260">
        <v>2759.98</v>
      </c>
      <c r="O454" s="169">
        <v>3.34</v>
      </c>
      <c r="P454" s="176">
        <f t="shared" si="89"/>
        <v>9.1381668946648419E-3</v>
      </c>
      <c r="Q454" s="175">
        <f t="shared" si="90"/>
        <v>21.479999999999993</v>
      </c>
      <c r="R454" s="176">
        <f t="shared" si="91"/>
        <v>5.8768809849521188E-2</v>
      </c>
      <c r="S454" s="259">
        <f t="shared" si="92"/>
        <v>2388.5759999999991</v>
      </c>
      <c r="T454" s="169" t="s">
        <v>177</v>
      </c>
      <c r="U454" s="169" t="s">
        <v>712</v>
      </c>
      <c r="V454" s="169" t="s">
        <v>640</v>
      </c>
      <c r="W454" s="175">
        <v>1</v>
      </c>
      <c r="X454" s="169" t="s">
        <v>427</v>
      </c>
    </row>
    <row r="455" spans="2:24" hidden="1">
      <c r="B455" s="632"/>
      <c r="C455" s="423"/>
      <c r="D455" s="206">
        <v>9</v>
      </c>
      <c r="E455" s="169" t="s">
        <v>645</v>
      </c>
      <c r="F455" s="260">
        <v>290.49</v>
      </c>
      <c r="G455" s="169">
        <v>105.03</v>
      </c>
      <c r="H455" s="169">
        <v>105.03</v>
      </c>
      <c r="I455" s="177">
        <f t="shared" si="86"/>
        <v>1</v>
      </c>
      <c r="J455" s="169">
        <v>5.09</v>
      </c>
      <c r="K455" s="177">
        <f t="shared" si="87"/>
        <v>4.8462344092164142E-2</v>
      </c>
      <c r="L455" s="260">
        <v>114.14</v>
      </c>
      <c r="M455" s="177">
        <f t="shared" si="88"/>
        <v>1.0484623440921641</v>
      </c>
      <c r="N455" s="260">
        <v>580.97</v>
      </c>
      <c r="O455" s="169">
        <v>2.5450000000000017</v>
      </c>
      <c r="P455" s="176">
        <f t="shared" si="89"/>
        <v>2.4231172046082088E-2</v>
      </c>
      <c r="Q455" s="175">
        <f t="shared" si="90"/>
        <v>2.5450000000000017</v>
      </c>
      <c r="R455" s="176">
        <f t="shared" si="91"/>
        <v>2.4231172046082088E-2</v>
      </c>
      <c r="S455" s="259">
        <f t="shared" si="92"/>
        <v>290.4863000000002</v>
      </c>
      <c r="T455" s="169" t="s">
        <v>177</v>
      </c>
      <c r="U455" s="169" t="s">
        <v>712</v>
      </c>
      <c r="V455" s="169" t="s">
        <v>640</v>
      </c>
      <c r="W455" s="175">
        <v>1</v>
      </c>
      <c r="X455" s="169" t="s">
        <v>428</v>
      </c>
    </row>
    <row r="456" spans="2:24" hidden="1">
      <c r="B456" s="633"/>
      <c r="C456" s="423"/>
      <c r="D456" s="206">
        <v>10</v>
      </c>
      <c r="E456" s="169" t="s">
        <v>684</v>
      </c>
      <c r="F456" s="260">
        <v>273.98</v>
      </c>
      <c r="G456" s="169">
        <v>93.98</v>
      </c>
      <c r="H456" s="169">
        <v>93.98</v>
      </c>
      <c r="I456" s="177">
        <f t="shared" si="86"/>
        <v>1</v>
      </c>
      <c r="J456" s="169">
        <v>4.5599999999999996</v>
      </c>
      <c r="K456" s="177">
        <f t="shared" si="87"/>
        <v>4.8520961906788673E-2</v>
      </c>
      <c r="L456" s="260">
        <v>119.12</v>
      </c>
      <c r="M456" s="177">
        <f t="shared" si="88"/>
        <v>1.0485209619067888</v>
      </c>
      <c r="N456" s="260">
        <v>543.19000000000005</v>
      </c>
      <c r="O456" s="169">
        <v>2.2999999999999998</v>
      </c>
      <c r="P456" s="176">
        <f t="shared" si="89"/>
        <v>2.447329218982762E-2</v>
      </c>
      <c r="Q456" s="175">
        <f t="shared" si="90"/>
        <v>2.2600000000000025</v>
      </c>
      <c r="R456" s="176">
        <f t="shared" si="91"/>
        <v>2.4047669716961081E-2</v>
      </c>
      <c r="S456" s="259">
        <f t="shared" si="92"/>
        <v>269.2112000000003</v>
      </c>
      <c r="T456" s="169" t="s">
        <v>177</v>
      </c>
      <c r="U456" s="169" t="s">
        <v>712</v>
      </c>
      <c r="V456" s="169" t="s">
        <v>640</v>
      </c>
      <c r="W456" s="175">
        <v>1</v>
      </c>
      <c r="X456" s="169" t="s">
        <v>428</v>
      </c>
    </row>
    <row r="457" spans="2:24" hidden="1">
      <c r="B457" s="631">
        <v>45915</v>
      </c>
      <c r="C457" s="423" t="str">
        <f t="shared" ref="C457" si="98">RIGHT(TEXT(B457,"aaa"),1)</f>
        <v>一</v>
      </c>
      <c r="D457" s="206">
        <v>1</v>
      </c>
      <c r="E457" s="169" t="s">
        <v>634</v>
      </c>
      <c r="F457" s="260">
        <v>2016.89</v>
      </c>
      <c r="G457" s="169">
        <v>15515</v>
      </c>
      <c r="H457" s="169">
        <v>15515</v>
      </c>
      <c r="I457" s="177">
        <f t="shared" ref="I457:I520" si="99">H457/G457</f>
        <v>1</v>
      </c>
      <c r="J457" s="169">
        <v>347.74</v>
      </c>
      <c r="K457" s="177">
        <f t="shared" ref="K457:K520" si="100">J457/G457</f>
        <v>2.2413148565903963E-2</v>
      </c>
      <c r="L457" s="260">
        <v>5.8</v>
      </c>
      <c r="M457" s="177">
        <f t="shared" ref="M457:M520" si="101">(H457+J457)/G457</f>
        <v>1.022413148565904</v>
      </c>
      <c r="N457" s="260">
        <v>2016.89</v>
      </c>
      <c r="O457" s="169">
        <v>347.74</v>
      </c>
      <c r="P457" s="176">
        <f t="shared" ref="P457:P520" si="102">O457/G457</f>
        <v>2.2413148565903963E-2</v>
      </c>
      <c r="Q457" s="175">
        <f t="shared" ref="Q457:Q520" si="103">(H457+J457)-G457-O457</f>
        <v>0</v>
      </c>
      <c r="R457" s="176">
        <f t="shared" ref="R457:R520" si="104">Q457/G457</f>
        <v>0</v>
      </c>
      <c r="S457" s="259">
        <f t="shared" ref="S457:S520" si="105">Q457*L457</f>
        <v>0</v>
      </c>
      <c r="T457" s="169" t="s">
        <v>177</v>
      </c>
      <c r="U457" s="169" t="s">
        <v>534</v>
      </c>
      <c r="V457" s="169" t="s">
        <v>638</v>
      </c>
      <c r="W457" s="175">
        <v>1</v>
      </c>
      <c r="X457" s="169" t="s">
        <v>467</v>
      </c>
    </row>
    <row r="458" spans="2:24" hidden="1">
      <c r="B458" s="632"/>
      <c r="C458" s="423"/>
      <c r="D458" s="206">
        <v>2</v>
      </c>
      <c r="E458" s="169" t="s">
        <v>635</v>
      </c>
      <c r="F458" s="260">
        <v>1368.71</v>
      </c>
      <c r="G458" s="169">
        <v>7529</v>
      </c>
      <c r="H458" s="169">
        <v>7529</v>
      </c>
      <c r="I458" s="177">
        <f t="shared" si="99"/>
        <v>1</v>
      </c>
      <c r="J458" s="169">
        <v>208.01</v>
      </c>
      <c r="K458" s="177">
        <f t="shared" si="100"/>
        <v>2.7627839022446539E-2</v>
      </c>
      <c r="L458" s="260">
        <v>6.58</v>
      </c>
      <c r="M458" s="177">
        <f t="shared" si="101"/>
        <v>1.0276278390224465</v>
      </c>
      <c r="N458" s="260">
        <v>1368.71</v>
      </c>
      <c r="O458" s="169">
        <v>208.01</v>
      </c>
      <c r="P458" s="176">
        <f t="shared" si="102"/>
        <v>2.7627839022446539E-2</v>
      </c>
      <c r="Q458" s="175">
        <f t="shared" si="103"/>
        <v>2.2737367544323206E-13</v>
      </c>
      <c r="R458" s="176">
        <f t="shared" si="104"/>
        <v>3.019971781687237E-17</v>
      </c>
      <c r="S458" s="259">
        <f t="shared" si="105"/>
        <v>1.496118784416467E-12</v>
      </c>
      <c r="T458" s="169" t="s">
        <v>465</v>
      </c>
      <c r="U458" s="169" t="s">
        <v>219</v>
      </c>
      <c r="V458" s="169" t="s">
        <v>639</v>
      </c>
      <c r="W458" s="175">
        <v>1</v>
      </c>
      <c r="X458" s="169" t="s">
        <v>467</v>
      </c>
    </row>
    <row r="459" spans="2:24" hidden="1">
      <c r="B459" s="632"/>
      <c r="C459" s="423"/>
      <c r="D459" s="206">
        <v>3</v>
      </c>
      <c r="E459" s="169" t="s">
        <v>557</v>
      </c>
      <c r="F459" s="260">
        <v>927.51</v>
      </c>
      <c r="G459" s="169">
        <v>241.2</v>
      </c>
      <c r="H459" s="169">
        <v>241.2</v>
      </c>
      <c r="I459" s="177">
        <f t="shared" si="99"/>
        <v>1</v>
      </c>
      <c r="J459" s="169">
        <v>10.44</v>
      </c>
      <c r="K459" s="177">
        <f t="shared" si="100"/>
        <v>4.3283582089552242E-2</v>
      </c>
      <c r="L459" s="260">
        <v>194.04</v>
      </c>
      <c r="M459" s="177">
        <f t="shared" si="101"/>
        <v>1.0432835820895523</v>
      </c>
      <c r="N459" s="260">
        <v>2025.78</v>
      </c>
      <c r="O459" s="169">
        <v>4.78</v>
      </c>
      <c r="P459" s="176">
        <f t="shared" si="102"/>
        <v>1.9817578772802654E-2</v>
      </c>
      <c r="Q459" s="175">
        <f t="shared" si="103"/>
        <v>5.6599999999999975</v>
      </c>
      <c r="R459" s="176">
        <f t="shared" si="104"/>
        <v>2.3466003316749577E-2</v>
      </c>
      <c r="S459" s="259">
        <f t="shared" si="105"/>
        <v>1098.2663999999995</v>
      </c>
      <c r="T459" s="169" t="s">
        <v>177</v>
      </c>
      <c r="U459" s="169" t="s">
        <v>712</v>
      </c>
      <c r="V459" s="169" t="s">
        <v>640</v>
      </c>
      <c r="W459" s="175">
        <v>1</v>
      </c>
      <c r="X459" s="169" t="s">
        <v>433</v>
      </c>
    </row>
    <row r="460" spans="2:24" hidden="1">
      <c r="B460" s="632"/>
      <c r="C460" s="423"/>
      <c r="D460" s="206">
        <v>4</v>
      </c>
      <c r="E460" s="169" t="s">
        <v>660</v>
      </c>
      <c r="F460" s="260">
        <v>282.35000000000002</v>
      </c>
      <c r="G460" s="169">
        <v>6002</v>
      </c>
      <c r="H460" s="169">
        <v>6002</v>
      </c>
      <c r="I460" s="177">
        <f t="shared" si="99"/>
        <v>1</v>
      </c>
      <c r="J460" s="169">
        <v>64.17</v>
      </c>
      <c r="K460" s="177">
        <f t="shared" si="100"/>
        <v>1.0691436187937355E-2</v>
      </c>
      <c r="L460" s="260">
        <v>4.4000000000000004</v>
      </c>
      <c r="M460" s="177">
        <f t="shared" si="101"/>
        <v>1.0106914361879373</v>
      </c>
      <c r="N460" s="260">
        <v>282.35000000000002</v>
      </c>
      <c r="O460" s="169">
        <v>64.17</v>
      </c>
      <c r="P460" s="176">
        <f t="shared" si="102"/>
        <v>1.0691436187937355E-2</v>
      </c>
      <c r="Q460" s="175">
        <f t="shared" si="103"/>
        <v>0</v>
      </c>
      <c r="R460" s="176">
        <f t="shared" si="104"/>
        <v>0</v>
      </c>
      <c r="S460" s="259">
        <f t="shared" si="105"/>
        <v>0</v>
      </c>
      <c r="T460" s="169" t="s">
        <v>177</v>
      </c>
      <c r="U460" s="169" t="s">
        <v>534</v>
      </c>
      <c r="V460" s="169" t="s">
        <v>638</v>
      </c>
      <c r="W460" s="175">
        <v>1</v>
      </c>
      <c r="X460" s="169" t="s">
        <v>467</v>
      </c>
    </row>
    <row r="461" spans="2:24" hidden="1">
      <c r="B461" s="632"/>
      <c r="C461" s="423"/>
      <c r="D461" s="206">
        <v>5</v>
      </c>
      <c r="E461" s="169" t="s">
        <v>685</v>
      </c>
      <c r="F461" s="260">
        <v>281.62</v>
      </c>
      <c r="G461" s="169">
        <v>44.56</v>
      </c>
      <c r="H461" s="169">
        <v>44.56</v>
      </c>
      <c r="I461" s="177">
        <f t="shared" si="99"/>
        <v>1</v>
      </c>
      <c r="J461" s="169">
        <v>2.0099999999999998</v>
      </c>
      <c r="K461" s="177">
        <f t="shared" si="100"/>
        <v>4.5107719928186706E-2</v>
      </c>
      <c r="L461" s="260">
        <v>278.83</v>
      </c>
      <c r="M461" s="177">
        <f t="shared" si="101"/>
        <v>1.0451077199281866</v>
      </c>
      <c r="N461" s="260">
        <v>560.45000000000005</v>
      </c>
      <c r="O461" s="169">
        <v>1.01</v>
      </c>
      <c r="P461" s="176">
        <f t="shared" si="102"/>
        <v>2.2666068222621183E-2</v>
      </c>
      <c r="Q461" s="175">
        <f t="shared" si="103"/>
        <v>0.999999999999998</v>
      </c>
      <c r="R461" s="176">
        <f t="shared" si="104"/>
        <v>2.2441651705565484E-2</v>
      </c>
      <c r="S461" s="259">
        <f t="shared" si="105"/>
        <v>278.82999999999942</v>
      </c>
      <c r="T461" s="169" t="s">
        <v>177</v>
      </c>
      <c r="U461" s="169" t="s">
        <v>712</v>
      </c>
      <c r="V461" s="169" t="s">
        <v>640</v>
      </c>
      <c r="W461" s="175">
        <v>1</v>
      </c>
      <c r="X461" s="169" t="s">
        <v>429</v>
      </c>
    </row>
    <row r="462" spans="2:24" hidden="1">
      <c r="B462" s="632"/>
      <c r="C462" s="423"/>
      <c r="D462" s="206">
        <v>6</v>
      </c>
      <c r="E462" s="169" t="s">
        <v>522</v>
      </c>
      <c r="F462" s="260">
        <v>219</v>
      </c>
      <c r="G462" s="169">
        <v>36.270000000000003</v>
      </c>
      <c r="H462" s="169">
        <v>36.270000000000003</v>
      </c>
      <c r="I462" s="177">
        <f t="shared" si="99"/>
        <v>1</v>
      </c>
      <c r="J462" s="169">
        <v>1.63</v>
      </c>
      <c r="K462" s="177">
        <f t="shared" si="100"/>
        <v>4.4940722360077193E-2</v>
      </c>
      <c r="L462" s="260">
        <v>268.70999999999998</v>
      </c>
      <c r="M462" s="177">
        <f t="shared" si="101"/>
        <v>1.0449407223600773</v>
      </c>
      <c r="N462" s="260">
        <v>438</v>
      </c>
      <c r="O462" s="169">
        <v>0.81500000000000128</v>
      </c>
      <c r="P462" s="176">
        <f t="shared" si="102"/>
        <v>2.2470361180038631E-2</v>
      </c>
      <c r="Q462" s="175">
        <f t="shared" si="103"/>
        <v>0.81500000000000128</v>
      </c>
      <c r="R462" s="176">
        <f t="shared" si="104"/>
        <v>2.2470361180038631E-2</v>
      </c>
      <c r="S462" s="259">
        <f t="shared" si="105"/>
        <v>218.99865000000034</v>
      </c>
      <c r="T462" s="169" t="s">
        <v>177</v>
      </c>
      <c r="U462" s="169" t="s">
        <v>712</v>
      </c>
      <c r="V462" s="169" t="s">
        <v>640</v>
      </c>
      <c r="W462" s="175">
        <v>1</v>
      </c>
      <c r="X462" s="169" t="s">
        <v>432</v>
      </c>
    </row>
    <row r="463" spans="2:24" hidden="1">
      <c r="B463" s="632"/>
      <c r="C463" s="423"/>
      <c r="D463" s="206">
        <v>7</v>
      </c>
      <c r="E463" s="169" t="s">
        <v>661</v>
      </c>
      <c r="F463" s="260">
        <v>196.7</v>
      </c>
      <c r="G463" s="169">
        <v>10173</v>
      </c>
      <c r="H463" s="169">
        <v>10173</v>
      </c>
      <c r="I463" s="177">
        <f t="shared" si="99"/>
        <v>1</v>
      </c>
      <c r="J463" s="169">
        <v>28.1</v>
      </c>
      <c r="K463" s="177">
        <f t="shared" si="100"/>
        <v>2.762213702939153E-3</v>
      </c>
      <c r="L463" s="260">
        <v>7</v>
      </c>
      <c r="M463" s="177">
        <f t="shared" si="101"/>
        <v>1.0027622137029393</v>
      </c>
      <c r="N463" s="260">
        <v>196.7</v>
      </c>
      <c r="O463" s="169">
        <v>28.1</v>
      </c>
      <c r="P463" s="176">
        <f t="shared" si="102"/>
        <v>2.762213702939153E-3</v>
      </c>
      <c r="Q463" s="175">
        <f t="shared" si="103"/>
        <v>3.6237679523765109E-13</v>
      </c>
      <c r="R463" s="176">
        <f t="shared" si="104"/>
        <v>3.562142880543115E-17</v>
      </c>
      <c r="S463" s="259">
        <f t="shared" si="105"/>
        <v>2.5366375666635577E-12</v>
      </c>
      <c r="T463" s="169" t="s">
        <v>465</v>
      </c>
      <c r="U463" s="169" t="s">
        <v>219</v>
      </c>
      <c r="V463" s="169" t="s">
        <v>639</v>
      </c>
      <c r="W463" s="175">
        <v>1</v>
      </c>
      <c r="X463" s="169" t="s">
        <v>467</v>
      </c>
    </row>
    <row r="464" spans="2:24" hidden="1">
      <c r="B464" s="632"/>
      <c r="C464" s="423"/>
      <c r="D464" s="206">
        <v>8</v>
      </c>
      <c r="E464" s="169" t="s">
        <v>517</v>
      </c>
      <c r="F464" s="260">
        <v>184.36</v>
      </c>
      <c r="G464" s="169">
        <v>263.51</v>
      </c>
      <c r="H464" s="169">
        <v>263.51</v>
      </c>
      <c r="I464" s="177">
        <f t="shared" si="99"/>
        <v>1</v>
      </c>
      <c r="J464" s="169">
        <v>9.2200000000000006</v>
      </c>
      <c r="K464" s="177">
        <f t="shared" si="100"/>
        <v>3.4989184471177569E-2</v>
      </c>
      <c r="L464" s="260">
        <v>99.12</v>
      </c>
      <c r="M464" s="177">
        <f t="shared" si="101"/>
        <v>1.0349891844711776</v>
      </c>
      <c r="N464" s="260">
        <v>913.89</v>
      </c>
      <c r="O464" s="169">
        <v>1.86</v>
      </c>
      <c r="P464" s="176">
        <f t="shared" si="102"/>
        <v>7.0585556525369067E-3</v>
      </c>
      <c r="Q464" s="175">
        <f t="shared" si="103"/>
        <v>7.360000000000027</v>
      </c>
      <c r="R464" s="176">
        <f t="shared" si="104"/>
        <v>2.7930628818640762E-2</v>
      </c>
      <c r="S464" s="259">
        <f t="shared" si="105"/>
        <v>729.5232000000027</v>
      </c>
      <c r="T464" s="169" t="s">
        <v>177</v>
      </c>
      <c r="U464" s="169" t="s">
        <v>712</v>
      </c>
      <c r="V464" s="169" t="s">
        <v>507</v>
      </c>
      <c r="W464" s="175">
        <v>1</v>
      </c>
      <c r="X464" s="169" t="s">
        <v>467</v>
      </c>
    </row>
    <row r="465" spans="2:24" hidden="1">
      <c r="B465" s="632"/>
      <c r="C465" s="423"/>
      <c r="D465" s="206">
        <v>9</v>
      </c>
      <c r="E465" s="169" t="s">
        <v>678</v>
      </c>
      <c r="F465" s="260">
        <v>167.35</v>
      </c>
      <c r="G465" s="169">
        <v>120.63</v>
      </c>
      <c r="H465" s="169">
        <v>120.63</v>
      </c>
      <c r="I465" s="177">
        <f t="shared" si="99"/>
        <v>1</v>
      </c>
      <c r="J465" s="169">
        <v>4.22</v>
      </c>
      <c r="K465" s="177">
        <f t="shared" si="100"/>
        <v>3.4983005885766395E-2</v>
      </c>
      <c r="L465" s="260">
        <v>110.1</v>
      </c>
      <c r="M465" s="177">
        <f t="shared" si="101"/>
        <v>1.0349830058857663</v>
      </c>
      <c r="N465" s="260">
        <v>464.62</v>
      </c>
      <c r="O465" s="169">
        <v>1.52</v>
      </c>
      <c r="P465" s="176">
        <f t="shared" si="102"/>
        <v>1.260051396833292E-2</v>
      </c>
      <c r="Q465" s="175">
        <f t="shared" si="103"/>
        <v>2.6999999999999988</v>
      </c>
      <c r="R465" s="176">
        <f t="shared" si="104"/>
        <v>2.2382491917433467E-2</v>
      </c>
      <c r="S465" s="259">
        <f t="shared" si="105"/>
        <v>297.26999999999987</v>
      </c>
      <c r="T465" s="169" t="s">
        <v>177</v>
      </c>
      <c r="U465" s="169" t="s">
        <v>712</v>
      </c>
      <c r="V465" s="169" t="s">
        <v>643</v>
      </c>
      <c r="W465" s="175">
        <v>1</v>
      </c>
      <c r="X465" s="169" t="s">
        <v>467</v>
      </c>
    </row>
    <row r="466" spans="2:24" hidden="1">
      <c r="B466" s="633"/>
      <c r="C466" s="423"/>
      <c r="D466" s="206">
        <v>10</v>
      </c>
      <c r="E466" s="169" t="s">
        <v>463</v>
      </c>
      <c r="F466" s="260">
        <v>162.83000000000001</v>
      </c>
      <c r="G466" s="169">
        <v>41.72</v>
      </c>
      <c r="H466" s="169">
        <v>41.72</v>
      </c>
      <c r="I466" s="177">
        <f t="shared" si="99"/>
        <v>1</v>
      </c>
      <c r="J466" s="169">
        <v>2.09</v>
      </c>
      <c r="K466" s="177">
        <f t="shared" si="100"/>
        <v>5.0095877277085331E-2</v>
      </c>
      <c r="L466" s="260">
        <v>814.16</v>
      </c>
      <c r="M466" s="177">
        <f t="shared" si="101"/>
        <v>1.0500958772770854</v>
      </c>
      <c r="N466" s="260">
        <v>1701.59</v>
      </c>
      <c r="O466" s="169">
        <v>0.2</v>
      </c>
      <c r="P466" s="176">
        <f t="shared" si="102"/>
        <v>4.7938638542665392E-3</v>
      </c>
      <c r="Q466" s="175">
        <f t="shared" si="103"/>
        <v>1.8900000000000035</v>
      </c>
      <c r="R466" s="176">
        <f t="shared" si="104"/>
        <v>4.5302013422818879E-2</v>
      </c>
      <c r="S466" s="259">
        <f t="shared" si="105"/>
        <v>1538.7624000000028</v>
      </c>
      <c r="T466" s="169" t="s">
        <v>177</v>
      </c>
      <c r="U466" s="169" t="s">
        <v>220</v>
      </c>
      <c r="V466" s="169" t="s">
        <v>487</v>
      </c>
      <c r="W466" s="175">
        <v>1</v>
      </c>
      <c r="X466" s="169" t="s">
        <v>412</v>
      </c>
    </row>
    <row r="467" spans="2:24" hidden="1">
      <c r="B467" s="631">
        <v>45916</v>
      </c>
      <c r="C467" s="423" t="str">
        <f t="shared" ref="C467" si="106">RIGHT(TEXT(B467,"aaa"),1)</f>
        <v>二</v>
      </c>
      <c r="D467" s="206">
        <v>1</v>
      </c>
      <c r="E467" s="169" t="s">
        <v>634</v>
      </c>
      <c r="F467" s="260">
        <v>2308.52</v>
      </c>
      <c r="G467" s="169">
        <v>15049</v>
      </c>
      <c r="H467" s="169">
        <v>15049</v>
      </c>
      <c r="I467" s="177">
        <f t="shared" si="99"/>
        <v>1</v>
      </c>
      <c r="J467" s="169">
        <v>398.02</v>
      </c>
      <c r="K467" s="177">
        <f t="shared" si="100"/>
        <v>2.6448268987972621E-2</v>
      </c>
      <c r="L467" s="260">
        <v>5.8</v>
      </c>
      <c r="M467" s="177">
        <f t="shared" si="101"/>
        <v>1.0264482689879726</v>
      </c>
      <c r="N467" s="260">
        <v>2308.52</v>
      </c>
      <c r="O467" s="169">
        <v>398.02</v>
      </c>
      <c r="P467" s="176">
        <f t="shared" si="102"/>
        <v>2.6448268987972621E-2</v>
      </c>
      <c r="Q467" s="175">
        <f t="shared" si="103"/>
        <v>4.5474735088646412E-13</v>
      </c>
      <c r="R467" s="176">
        <f t="shared" si="104"/>
        <v>3.0217778648844718E-17</v>
      </c>
      <c r="S467" s="259">
        <f t="shared" si="105"/>
        <v>2.6375346351414918E-12</v>
      </c>
      <c r="T467" s="169" t="s">
        <v>177</v>
      </c>
      <c r="U467" s="169" t="s">
        <v>534</v>
      </c>
      <c r="V467" s="169" t="s">
        <v>638</v>
      </c>
      <c r="W467" s="175">
        <v>1</v>
      </c>
      <c r="X467" s="169" t="s">
        <v>467</v>
      </c>
    </row>
    <row r="468" spans="2:24" hidden="1">
      <c r="B468" s="632"/>
      <c r="C468" s="423"/>
      <c r="D468" s="206">
        <v>2</v>
      </c>
      <c r="E468" s="169" t="s">
        <v>635</v>
      </c>
      <c r="F468" s="260">
        <v>1542.88</v>
      </c>
      <c r="G468" s="169">
        <v>7412</v>
      </c>
      <c r="H468" s="169">
        <v>7412</v>
      </c>
      <c r="I468" s="177">
        <f t="shared" si="99"/>
        <v>1</v>
      </c>
      <c r="J468" s="169">
        <v>234.48</v>
      </c>
      <c r="K468" s="177">
        <f t="shared" si="100"/>
        <v>3.1635186184565567E-2</v>
      </c>
      <c r="L468" s="260">
        <v>6.58</v>
      </c>
      <c r="M468" s="177">
        <f t="shared" si="101"/>
        <v>1.0316351861845654</v>
      </c>
      <c r="N468" s="260">
        <v>1542.88</v>
      </c>
      <c r="O468" s="169">
        <v>234.48</v>
      </c>
      <c r="P468" s="176">
        <f t="shared" si="102"/>
        <v>3.1635186184565567E-2</v>
      </c>
      <c r="Q468" s="175">
        <f t="shared" si="103"/>
        <v>-4.2632564145606011E-13</v>
      </c>
      <c r="R468" s="176">
        <f t="shared" si="104"/>
        <v>-5.7518300250412856E-17</v>
      </c>
      <c r="S468" s="259">
        <f t="shared" si="105"/>
        <v>-2.8052227207808756E-12</v>
      </c>
      <c r="T468" s="169" t="s">
        <v>465</v>
      </c>
      <c r="U468" s="169" t="s">
        <v>219</v>
      </c>
      <c r="V468" s="169" t="s">
        <v>639</v>
      </c>
      <c r="W468" s="175">
        <v>1</v>
      </c>
      <c r="X468" s="169" t="s">
        <v>467</v>
      </c>
    </row>
    <row r="469" spans="2:24" hidden="1">
      <c r="B469" s="632"/>
      <c r="C469" s="423"/>
      <c r="D469" s="206">
        <v>3</v>
      </c>
      <c r="E469" s="169" t="s">
        <v>661</v>
      </c>
      <c r="F469" s="260">
        <v>471.59</v>
      </c>
      <c r="G469" s="169">
        <v>9665</v>
      </c>
      <c r="H469" s="169">
        <v>9665</v>
      </c>
      <c r="I469" s="177">
        <f t="shared" si="99"/>
        <v>1</v>
      </c>
      <c r="J469" s="169">
        <v>67.37</v>
      </c>
      <c r="K469" s="177">
        <f t="shared" si="100"/>
        <v>6.970512157268495E-3</v>
      </c>
      <c r="L469" s="260">
        <v>7</v>
      </c>
      <c r="M469" s="177">
        <f t="shared" si="101"/>
        <v>1.0069705121572685</v>
      </c>
      <c r="N469" s="260">
        <v>471.59</v>
      </c>
      <c r="O469" s="169">
        <v>67.37</v>
      </c>
      <c r="P469" s="176">
        <f t="shared" si="102"/>
        <v>6.970512157268495E-3</v>
      </c>
      <c r="Q469" s="175">
        <f t="shared" si="103"/>
        <v>7.9580786405131221E-13</v>
      </c>
      <c r="R469" s="176">
        <f t="shared" si="104"/>
        <v>8.2339147858387192E-17</v>
      </c>
      <c r="S469" s="259">
        <f t="shared" si="105"/>
        <v>5.5706550483591855E-12</v>
      </c>
      <c r="T469" s="169" t="s">
        <v>465</v>
      </c>
      <c r="U469" s="169" t="s">
        <v>219</v>
      </c>
      <c r="V469" s="169" t="s">
        <v>639</v>
      </c>
      <c r="W469" s="175">
        <v>1</v>
      </c>
      <c r="X469" s="169" t="s">
        <v>467</v>
      </c>
    </row>
    <row r="470" spans="2:24" hidden="1">
      <c r="B470" s="632"/>
      <c r="C470" s="423"/>
      <c r="D470" s="206">
        <v>4</v>
      </c>
      <c r="E470" s="169" t="s">
        <v>469</v>
      </c>
      <c r="F470" s="260">
        <v>291.52999999999997</v>
      </c>
      <c r="G470" s="169">
        <v>52.01</v>
      </c>
      <c r="H470" s="169">
        <v>52.01</v>
      </c>
      <c r="I470" s="177">
        <f t="shared" si="99"/>
        <v>1</v>
      </c>
      <c r="J470" s="169">
        <v>4.96</v>
      </c>
      <c r="K470" s="177">
        <f t="shared" si="100"/>
        <v>9.5366275716208426E-2</v>
      </c>
      <c r="L470" s="260">
        <v>118.99</v>
      </c>
      <c r="M470" s="177">
        <f t="shared" si="101"/>
        <v>1.0953662757162084</v>
      </c>
      <c r="N470" s="260">
        <v>590.19000000000005</v>
      </c>
      <c r="O470" s="169">
        <v>2.4500000000000002</v>
      </c>
      <c r="P470" s="176">
        <f t="shared" si="102"/>
        <v>4.7106325706594891E-2</v>
      </c>
      <c r="Q470" s="175">
        <f t="shared" si="103"/>
        <v>2.5100000000000007</v>
      </c>
      <c r="R470" s="176">
        <f t="shared" si="104"/>
        <v>4.8259950009613549E-2</v>
      </c>
      <c r="S470" s="259">
        <f t="shared" si="105"/>
        <v>298.66490000000005</v>
      </c>
      <c r="T470" s="169" t="s">
        <v>177</v>
      </c>
      <c r="U470" s="169" t="s">
        <v>712</v>
      </c>
      <c r="V470" s="169" t="s">
        <v>507</v>
      </c>
      <c r="W470" s="175">
        <v>1</v>
      </c>
      <c r="X470" s="169" t="s">
        <v>458</v>
      </c>
    </row>
    <row r="471" spans="2:24" hidden="1">
      <c r="B471" s="632"/>
      <c r="C471" s="423"/>
      <c r="D471" s="206">
        <v>5</v>
      </c>
      <c r="E471" s="169" t="s">
        <v>660</v>
      </c>
      <c r="F471" s="260">
        <v>268.70999999999998</v>
      </c>
      <c r="G471" s="169">
        <v>5610</v>
      </c>
      <c r="H471" s="169">
        <v>5610</v>
      </c>
      <c r="I471" s="177">
        <f t="shared" si="99"/>
        <v>1</v>
      </c>
      <c r="J471" s="169">
        <v>61.07</v>
      </c>
      <c r="K471" s="177">
        <f t="shared" si="100"/>
        <v>1.0885918003565063E-2</v>
      </c>
      <c r="L471" s="260">
        <v>4.4000000000000004</v>
      </c>
      <c r="M471" s="177">
        <f t="shared" si="101"/>
        <v>1.010885918003565</v>
      </c>
      <c r="N471" s="260">
        <v>268.70999999999998</v>
      </c>
      <c r="O471" s="169">
        <v>61.07</v>
      </c>
      <c r="P471" s="176">
        <f t="shared" si="102"/>
        <v>1.0885918003565063E-2</v>
      </c>
      <c r="Q471" s="175">
        <f t="shared" si="103"/>
        <v>-2.9132252166164108E-13</v>
      </c>
      <c r="R471" s="176">
        <f t="shared" si="104"/>
        <v>-5.1929148246281829E-17</v>
      </c>
      <c r="S471" s="259">
        <f t="shared" si="105"/>
        <v>-1.2818190953112208E-12</v>
      </c>
      <c r="T471" s="169" t="s">
        <v>177</v>
      </c>
      <c r="U471" s="169" t="s">
        <v>534</v>
      </c>
      <c r="V471" s="169" t="s">
        <v>638</v>
      </c>
      <c r="W471" s="175">
        <v>1</v>
      </c>
      <c r="X471" s="169" t="s">
        <v>467</v>
      </c>
    </row>
    <row r="472" spans="2:24" hidden="1">
      <c r="B472" s="632"/>
      <c r="C472" s="423"/>
      <c r="D472" s="206">
        <v>6</v>
      </c>
      <c r="E472" s="169" t="s">
        <v>479</v>
      </c>
      <c r="F472" s="260">
        <v>232.41</v>
      </c>
      <c r="G472" s="169">
        <v>352</v>
      </c>
      <c r="H472" s="169">
        <v>352</v>
      </c>
      <c r="I472" s="177">
        <f t="shared" si="99"/>
        <v>1</v>
      </c>
      <c r="J472" s="169">
        <v>15.52</v>
      </c>
      <c r="K472" s="177">
        <f t="shared" si="100"/>
        <v>4.409090909090909E-2</v>
      </c>
      <c r="L472" s="260">
        <v>111.2</v>
      </c>
      <c r="M472" s="177">
        <f t="shared" si="101"/>
        <v>1.044090909090909</v>
      </c>
      <c r="N472" s="260">
        <v>1725.82</v>
      </c>
      <c r="O472" s="169">
        <v>2.09</v>
      </c>
      <c r="P472" s="176">
        <f t="shared" si="102"/>
        <v>5.9374999999999992E-3</v>
      </c>
      <c r="Q472" s="175">
        <f t="shared" si="103"/>
        <v>13.429999999999982</v>
      </c>
      <c r="R472" s="176">
        <f t="shared" si="104"/>
        <v>3.8153409090909036E-2</v>
      </c>
      <c r="S472" s="259">
        <f t="shared" si="105"/>
        <v>1493.4159999999981</v>
      </c>
      <c r="T472" s="169" t="s">
        <v>177</v>
      </c>
      <c r="U472" s="169" t="s">
        <v>712</v>
      </c>
      <c r="V472" s="169" t="s">
        <v>640</v>
      </c>
      <c r="W472" s="175">
        <v>1</v>
      </c>
      <c r="X472" s="169" t="s">
        <v>427</v>
      </c>
    </row>
    <row r="473" spans="2:24" hidden="1">
      <c r="B473" s="632"/>
      <c r="C473" s="423"/>
      <c r="D473" s="206">
        <v>7</v>
      </c>
      <c r="E473" s="169" t="s">
        <v>678</v>
      </c>
      <c r="F473" s="260">
        <v>200.38</v>
      </c>
      <c r="G473" s="169">
        <v>112.56</v>
      </c>
      <c r="H473" s="169">
        <v>112.56</v>
      </c>
      <c r="I473" s="177">
        <f t="shared" si="99"/>
        <v>1</v>
      </c>
      <c r="J473" s="169">
        <v>4.96</v>
      </c>
      <c r="K473" s="177">
        <f t="shared" si="100"/>
        <v>4.4065387348969434E-2</v>
      </c>
      <c r="L473" s="260">
        <v>110.1</v>
      </c>
      <c r="M473" s="177">
        <f t="shared" si="101"/>
        <v>1.0440653873489694</v>
      </c>
      <c r="N473" s="260">
        <v>546.1</v>
      </c>
      <c r="O473" s="169">
        <v>1.82</v>
      </c>
      <c r="P473" s="176">
        <f t="shared" si="102"/>
        <v>1.6169154228855721E-2</v>
      </c>
      <c r="Q473" s="175">
        <f t="shared" si="103"/>
        <v>3.1399999999999935</v>
      </c>
      <c r="R473" s="176">
        <f t="shared" si="104"/>
        <v>2.7896233120113658E-2</v>
      </c>
      <c r="S473" s="259">
        <f t="shared" si="105"/>
        <v>345.71399999999926</v>
      </c>
      <c r="T473" s="169" t="s">
        <v>177</v>
      </c>
      <c r="U473" s="169" t="s">
        <v>712</v>
      </c>
      <c r="V473" s="169" t="s">
        <v>643</v>
      </c>
      <c r="W473" s="175">
        <v>1</v>
      </c>
      <c r="X473" s="169" t="s">
        <v>467</v>
      </c>
    </row>
    <row r="474" spans="2:24" hidden="1">
      <c r="B474" s="632"/>
      <c r="C474" s="423"/>
      <c r="D474" s="206">
        <v>8</v>
      </c>
      <c r="E474" s="169" t="s">
        <v>517</v>
      </c>
      <c r="F474" s="260">
        <v>187.34</v>
      </c>
      <c r="G474" s="169">
        <v>259.42</v>
      </c>
      <c r="H474" s="169">
        <v>259.42</v>
      </c>
      <c r="I474" s="177">
        <f t="shared" si="99"/>
        <v>1</v>
      </c>
      <c r="J474" s="169">
        <v>11.44</v>
      </c>
      <c r="K474" s="177">
        <f t="shared" si="100"/>
        <v>4.4098373294271832E-2</v>
      </c>
      <c r="L474" s="260">
        <v>99.12</v>
      </c>
      <c r="M474" s="177">
        <f t="shared" si="101"/>
        <v>1.0440983732942719</v>
      </c>
      <c r="N474" s="260">
        <v>1133.93</v>
      </c>
      <c r="O474" s="169">
        <v>1.89</v>
      </c>
      <c r="P474" s="176">
        <f t="shared" si="102"/>
        <v>7.2854830005396644E-3</v>
      </c>
      <c r="Q474" s="175">
        <f t="shared" si="103"/>
        <v>9.5499999999999972</v>
      </c>
      <c r="R474" s="176">
        <f t="shared" si="104"/>
        <v>3.6812890293732158E-2</v>
      </c>
      <c r="S474" s="259">
        <f t="shared" si="105"/>
        <v>946.59599999999978</v>
      </c>
      <c r="T474" s="169" t="s">
        <v>177</v>
      </c>
      <c r="U474" s="169" t="s">
        <v>712</v>
      </c>
      <c r="V474" s="169" t="s">
        <v>507</v>
      </c>
      <c r="W474" s="175">
        <v>1</v>
      </c>
      <c r="X474" s="169" t="s">
        <v>467</v>
      </c>
    </row>
    <row r="475" spans="2:24" hidden="1">
      <c r="B475" s="632"/>
      <c r="C475" s="423"/>
      <c r="D475" s="206">
        <v>9</v>
      </c>
      <c r="E475" s="169" t="s">
        <v>540</v>
      </c>
      <c r="F475" s="260">
        <v>161.16999999999999</v>
      </c>
      <c r="G475" s="169">
        <v>77.44</v>
      </c>
      <c r="H475" s="169">
        <v>77.44</v>
      </c>
      <c r="I475" s="177">
        <f t="shared" si="99"/>
        <v>1</v>
      </c>
      <c r="J475" s="169">
        <v>3.91</v>
      </c>
      <c r="K475" s="177">
        <f t="shared" si="100"/>
        <v>5.0490702479338845E-2</v>
      </c>
      <c r="L475" s="260">
        <v>159.57</v>
      </c>
      <c r="M475" s="177">
        <f t="shared" si="101"/>
        <v>1.0504907024793388</v>
      </c>
      <c r="N475" s="260">
        <v>623.91999999999996</v>
      </c>
      <c r="O475" s="169">
        <v>1.01</v>
      </c>
      <c r="P475" s="176">
        <f t="shared" si="102"/>
        <v>1.3042355371900826E-2</v>
      </c>
      <c r="Q475" s="175">
        <f t="shared" si="103"/>
        <v>2.8999999999999968</v>
      </c>
      <c r="R475" s="176">
        <f t="shared" si="104"/>
        <v>3.7448347107437975E-2</v>
      </c>
      <c r="S475" s="259">
        <f t="shared" si="105"/>
        <v>462.75299999999947</v>
      </c>
      <c r="T475" s="169" t="s">
        <v>177</v>
      </c>
      <c r="U475" s="169" t="s">
        <v>712</v>
      </c>
      <c r="V475" s="169" t="s">
        <v>640</v>
      </c>
      <c r="W475" s="175">
        <v>1</v>
      </c>
      <c r="X475" s="169" t="s">
        <v>467</v>
      </c>
    </row>
    <row r="476" spans="2:24" hidden="1">
      <c r="B476" s="633"/>
      <c r="C476" s="423"/>
      <c r="D476" s="206">
        <v>10</v>
      </c>
      <c r="E476" s="169" t="s">
        <v>636</v>
      </c>
      <c r="F476" s="260">
        <v>160.47</v>
      </c>
      <c r="G476" s="169">
        <v>4761</v>
      </c>
      <c r="H476" s="169">
        <v>4761</v>
      </c>
      <c r="I476" s="177">
        <f t="shared" si="99"/>
        <v>1</v>
      </c>
      <c r="J476" s="169">
        <v>36.89</v>
      </c>
      <c r="K476" s="177">
        <f t="shared" si="100"/>
        <v>7.7483721907162361E-3</v>
      </c>
      <c r="L476" s="260">
        <v>4.3499999999999996</v>
      </c>
      <c r="M476" s="177">
        <f t="shared" si="101"/>
        <v>1.0077483721907163</v>
      </c>
      <c r="N476" s="260">
        <v>160.47</v>
      </c>
      <c r="O476" s="169">
        <v>36.89</v>
      </c>
      <c r="P476" s="176">
        <f t="shared" si="102"/>
        <v>7.7483721907162361E-3</v>
      </c>
      <c r="Q476" s="175">
        <f t="shared" si="103"/>
        <v>3.2684965844964609E-13</v>
      </c>
      <c r="R476" s="176">
        <f t="shared" si="104"/>
        <v>6.8651472054115957E-17</v>
      </c>
      <c r="S476" s="259">
        <f t="shared" si="105"/>
        <v>1.4217960142559604E-12</v>
      </c>
      <c r="T476" s="169" t="s">
        <v>177</v>
      </c>
      <c r="U476" s="169" t="s">
        <v>534</v>
      </c>
      <c r="V476" s="169" t="s">
        <v>638</v>
      </c>
      <c r="W476" s="175">
        <v>1</v>
      </c>
      <c r="X476" s="169" t="s">
        <v>445</v>
      </c>
    </row>
    <row r="477" spans="2:24" hidden="1">
      <c r="B477" s="631">
        <v>45917</v>
      </c>
      <c r="C477" s="423" t="str">
        <f t="shared" ref="C477" si="107">RIGHT(TEXT(B477,"aaa"),1)</f>
        <v>三</v>
      </c>
      <c r="D477" s="206">
        <v>1</v>
      </c>
      <c r="E477" s="169" t="s">
        <v>557</v>
      </c>
      <c r="F477" s="260">
        <v>1668.74</v>
      </c>
      <c r="G477" s="169">
        <v>231.57</v>
      </c>
      <c r="H477" s="169">
        <v>231.57</v>
      </c>
      <c r="I477" s="177">
        <f t="shared" si="99"/>
        <v>1</v>
      </c>
      <c r="J477" s="169">
        <v>17.16</v>
      </c>
      <c r="K477" s="177">
        <f t="shared" si="100"/>
        <v>7.4102863065163879E-2</v>
      </c>
      <c r="L477" s="260">
        <v>194.04</v>
      </c>
      <c r="M477" s="177">
        <f t="shared" si="101"/>
        <v>1.0741028630651639</v>
      </c>
      <c r="N477" s="260">
        <v>3329.73</v>
      </c>
      <c r="O477" s="169">
        <v>8.6</v>
      </c>
      <c r="P477" s="176">
        <f t="shared" si="102"/>
        <v>3.713779850585136E-2</v>
      </c>
      <c r="Q477" s="175">
        <f t="shared" si="103"/>
        <v>8.5599999999999969</v>
      </c>
      <c r="R477" s="176">
        <f t="shared" si="104"/>
        <v>3.6965064559312505E-2</v>
      </c>
      <c r="S477" s="259">
        <f t="shared" si="105"/>
        <v>1660.9823999999994</v>
      </c>
      <c r="T477" s="169" t="s">
        <v>177</v>
      </c>
      <c r="U477" s="169" t="s">
        <v>712</v>
      </c>
      <c r="V477" s="169" t="s">
        <v>640</v>
      </c>
      <c r="W477" s="175">
        <v>1</v>
      </c>
      <c r="X477" s="169" t="s">
        <v>433</v>
      </c>
    </row>
    <row r="478" spans="2:24" hidden="1">
      <c r="B478" s="632"/>
      <c r="C478" s="423"/>
      <c r="D478" s="206">
        <v>2</v>
      </c>
      <c r="E478" s="169" t="s">
        <v>634</v>
      </c>
      <c r="F478" s="260">
        <v>1269.04</v>
      </c>
      <c r="G478" s="169">
        <v>15840</v>
      </c>
      <c r="H478" s="169">
        <v>15840</v>
      </c>
      <c r="I478" s="177">
        <f t="shared" si="99"/>
        <v>1</v>
      </c>
      <c r="J478" s="169">
        <v>218.8</v>
      </c>
      <c r="K478" s="177">
        <f t="shared" si="100"/>
        <v>1.3813131313131314E-2</v>
      </c>
      <c r="L478" s="260">
        <v>5.8</v>
      </c>
      <c r="M478" s="177">
        <f t="shared" si="101"/>
        <v>1.0138131313131313</v>
      </c>
      <c r="N478" s="260">
        <v>1269.04</v>
      </c>
      <c r="O478" s="169">
        <v>218.8</v>
      </c>
      <c r="P478" s="176">
        <f t="shared" si="102"/>
        <v>1.3813131313131314E-2</v>
      </c>
      <c r="Q478" s="175">
        <f t="shared" si="103"/>
        <v>-7.3896444519050419E-13</v>
      </c>
      <c r="R478" s="176">
        <f t="shared" si="104"/>
        <v>-4.6651795782228799E-17</v>
      </c>
      <c r="S478" s="259">
        <f t="shared" si="105"/>
        <v>-4.2859937821049238E-12</v>
      </c>
      <c r="T478" s="169" t="s">
        <v>177</v>
      </c>
      <c r="U478" s="169" t="s">
        <v>534</v>
      </c>
      <c r="V478" s="169" t="s">
        <v>638</v>
      </c>
      <c r="W478" s="175">
        <v>1</v>
      </c>
      <c r="X478" s="169" t="s">
        <v>467</v>
      </c>
    </row>
    <row r="479" spans="2:24" hidden="1">
      <c r="B479" s="632"/>
      <c r="C479" s="423"/>
      <c r="D479" s="206">
        <v>3</v>
      </c>
      <c r="E479" s="169" t="s">
        <v>635</v>
      </c>
      <c r="F479" s="260">
        <v>695.7</v>
      </c>
      <c r="G479" s="169">
        <v>7586</v>
      </c>
      <c r="H479" s="169">
        <v>7586</v>
      </c>
      <c r="I479" s="177">
        <f t="shared" si="99"/>
        <v>1</v>
      </c>
      <c r="J479" s="169">
        <v>105.73</v>
      </c>
      <c r="K479" s="177">
        <f t="shared" si="100"/>
        <v>1.3937516477722121E-2</v>
      </c>
      <c r="L479" s="260">
        <v>6.58</v>
      </c>
      <c r="M479" s="177">
        <f t="shared" si="101"/>
        <v>1.013937516477722</v>
      </c>
      <c r="N479" s="260">
        <v>695.7</v>
      </c>
      <c r="O479" s="169">
        <v>105.73</v>
      </c>
      <c r="P479" s="176">
        <f t="shared" si="102"/>
        <v>1.3937516477722121E-2</v>
      </c>
      <c r="Q479" s="175">
        <f t="shared" si="103"/>
        <v>-4.4053649617126212E-13</v>
      </c>
      <c r="R479" s="176">
        <f t="shared" si="104"/>
        <v>-5.8072303739950187E-17</v>
      </c>
      <c r="S479" s="259">
        <f t="shared" si="105"/>
        <v>-2.8987301448069046E-12</v>
      </c>
      <c r="T479" s="169" t="s">
        <v>465</v>
      </c>
      <c r="U479" s="169" t="s">
        <v>219</v>
      </c>
      <c r="V479" s="169" t="s">
        <v>639</v>
      </c>
      <c r="W479" s="175">
        <v>1</v>
      </c>
      <c r="X479" s="169" t="s">
        <v>467</v>
      </c>
    </row>
    <row r="480" spans="2:24" hidden="1">
      <c r="B480" s="632"/>
      <c r="C480" s="423"/>
      <c r="D480" s="206">
        <v>4</v>
      </c>
      <c r="E480" s="169" t="s">
        <v>479</v>
      </c>
      <c r="F480" s="260">
        <v>512.63</v>
      </c>
      <c r="G480" s="169">
        <v>360.7</v>
      </c>
      <c r="H480" s="169">
        <v>360.7</v>
      </c>
      <c r="I480" s="177">
        <f t="shared" si="99"/>
        <v>1</v>
      </c>
      <c r="J480" s="169">
        <v>9.6</v>
      </c>
      <c r="K480" s="177">
        <f t="shared" si="100"/>
        <v>2.6614915442195731E-2</v>
      </c>
      <c r="L480" s="260">
        <v>111.2</v>
      </c>
      <c r="M480" s="177">
        <f t="shared" si="101"/>
        <v>1.0266149154421957</v>
      </c>
      <c r="N480" s="260">
        <v>1067.52</v>
      </c>
      <c r="O480" s="169">
        <v>4.6100000000000003</v>
      </c>
      <c r="P480" s="176">
        <f t="shared" si="102"/>
        <v>1.278070418630441E-2</v>
      </c>
      <c r="Q480" s="175">
        <f t="shared" si="103"/>
        <v>4.9900000000000224</v>
      </c>
      <c r="R480" s="176">
        <f t="shared" si="104"/>
        <v>1.3834211255891385E-2</v>
      </c>
      <c r="S480" s="259">
        <f t="shared" si="105"/>
        <v>554.88800000000253</v>
      </c>
      <c r="T480" s="169" t="s">
        <v>177</v>
      </c>
      <c r="U480" s="169" t="s">
        <v>712</v>
      </c>
      <c r="V480" s="169" t="s">
        <v>640</v>
      </c>
      <c r="W480" s="175">
        <v>1</v>
      </c>
      <c r="X480" s="169" t="s">
        <v>427</v>
      </c>
    </row>
    <row r="481" spans="2:24" hidden="1">
      <c r="B481" s="632"/>
      <c r="C481" s="423"/>
      <c r="D481" s="206">
        <v>5</v>
      </c>
      <c r="E481" s="169" t="s">
        <v>527</v>
      </c>
      <c r="F481" s="260">
        <v>503.78</v>
      </c>
      <c r="G481" s="169">
        <v>492.3</v>
      </c>
      <c r="H481" s="169">
        <v>492.3</v>
      </c>
      <c r="I481" s="177">
        <f t="shared" si="99"/>
        <v>1</v>
      </c>
      <c r="J481" s="169">
        <v>14.96</v>
      </c>
      <c r="K481" s="177">
        <f t="shared" si="100"/>
        <v>3.0387974812106439E-2</v>
      </c>
      <c r="L481" s="260">
        <v>79.459999999999994</v>
      </c>
      <c r="M481" s="177">
        <f t="shared" si="101"/>
        <v>1.0303879748121063</v>
      </c>
      <c r="N481" s="260">
        <v>1188.72</v>
      </c>
      <c r="O481" s="169">
        <v>6.34</v>
      </c>
      <c r="P481" s="176">
        <f t="shared" si="102"/>
        <v>1.2878326223847247E-2</v>
      </c>
      <c r="Q481" s="175">
        <f t="shared" si="103"/>
        <v>8.6199999999999797</v>
      </c>
      <c r="R481" s="176">
        <f t="shared" si="104"/>
        <v>1.7509648588259149E-2</v>
      </c>
      <c r="S481" s="259">
        <f t="shared" si="105"/>
        <v>684.94519999999829</v>
      </c>
      <c r="T481" s="169" t="s">
        <v>177</v>
      </c>
      <c r="U481" s="169" t="s">
        <v>712</v>
      </c>
      <c r="V481" s="169" t="s">
        <v>529</v>
      </c>
      <c r="W481" s="175">
        <v>1</v>
      </c>
      <c r="X481" s="169" t="s">
        <v>413</v>
      </c>
    </row>
    <row r="482" spans="2:24" hidden="1">
      <c r="B482" s="632"/>
      <c r="C482" s="423"/>
      <c r="D482" s="206">
        <v>6</v>
      </c>
      <c r="E482" s="169" t="s">
        <v>661</v>
      </c>
      <c r="F482" s="260">
        <v>453.6</v>
      </c>
      <c r="G482" s="169">
        <v>9992</v>
      </c>
      <c r="H482" s="169">
        <v>9992</v>
      </c>
      <c r="I482" s="177">
        <f t="shared" si="99"/>
        <v>1</v>
      </c>
      <c r="J482" s="169">
        <v>64.8</v>
      </c>
      <c r="K482" s="177">
        <f t="shared" si="100"/>
        <v>6.4851881505204158E-3</v>
      </c>
      <c r="L482" s="260">
        <v>7</v>
      </c>
      <c r="M482" s="177">
        <f t="shared" si="101"/>
        <v>1.0064851881505203</v>
      </c>
      <c r="N482" s="260">
        <v>453.6</v>
      </c>
      <c r="O482" s="169">
        <v>64.8</v>
      </c>
      <c r="P482" s="176">
        <f t="shared" si="102"/>
        <v>6.4851881505204158E-3</v>
      </c>
      <c r="Q482" s="175">
        <f t="shared" si="103"/>
        <v>-7.2475359047530219E-13</v>
      </c>
      <c r="R482" s="176">
        <f t="shared" si="104"/>
        <v>-7.2533385756135133E-17</v>
      </c>
      <c r="S482" s="259">
        <f t="shared" si="105"/>
        <v>-5.0732751333271153E-12</v>
      </c>
      <c r="T482" s="169" t="s">
        <v>465</v>
      </c>
      <c r="U482" s="169" t="s">
        <v>219</v>
      </c>
      <c r="V482" s="169" t="s">
        <v>639</v>
      </c>
      <c r="W482" s="175">
        <v>1</v>
      </c>
      <c r="X482" s="169" t="s">
        <v>467</v>
      </c>
    </row>
    <row r="483" spans="2:24" hidden="1">
      <c r="B483" s="632"/>
      <c r="C483" s="423"/>
      <c r="D483" s="206">
        <v>7</v>
      </c>
      <c r="E483" s="169" t="s">
        <v>678</v>
      </c>
      <c r="F483" s="260">
        <v>171.76</v>
      </c>
      <c r="G483" s="169">
        <v>118.08</v>
      </c>
      <c r="H483" s="169">
        <v>118.08</v>
      </c>
      <c r="I483" s="177">
        <f t="shared" si="99"/>
        <v>1</v>
      </c>
      <c r="J483" s="169">
        <v>3.14</v>
      </c>
      <c r="K483" s="177">
        <f t="shared" si="100"/>
        <v>2.6592140921409217E-2</v>
      </c>
      <c r="L483" s="260">
        <v>110.1</v>
      </c>
      <c r="M483" s="177">
        <f t="shared" si="101"/>
        <v>1.0265921409214092</v>
      </c>
      <c r="N483" s="260">
        <v>345.71</v>
      </c>
      <c r="O483" s="169">
        <v>1.56</v>
      </c>
      <c r="P483" s="176">
        <f t="shared" si="102"/>
        <v>1.3211382113821139E-2</v>
      </c>
      <c r="Q483" s="175">
        <f t="shared" si="103"/>
        <v>1.5800000000000005</v>
      </c>
      <c r="R483" s="176">
        <f t="shared" si="104"/>
        <v>1.3380758807588081E-2</v>
      </c>
      <c r="S483" s="259">
        <f t="shared" si="105"/>
        <v>173.95800000000006</v>
      </c>
      <c r="T483" s="169" t="s">
        <v>177</v>
      </c>
      <c r="U483" s="169" t="s">
        <v>712</v>
      </c>
      <c r="V483" s="169" t="s">
        <v>507</v>
      </c>
      <c r="W483" s="175">
        <v>1</v>
      </c>
      <c r="X483" s="169" t="s">
        <v>467</v>
      </c>
    </row>
    <row r="484" spans="2:24" hidden="1">
      <c r="B484" s="632"/>
      <c r="C484" s="423"/>
      <c r="D484" s="206">
        <v>8</v>
      </c>
      <c r="E484" s="169" t="s">
        <v>627</v>
      </c>
      <c r="F484" s="260">
        <v>136.29</v>
      </c>
      <c r="G484" s="169">
        <v>105.38</v>
      </c>
      <c r="H484" s="169">
        <v>105.38</v>
      </c>
      <c r="I484" s="177">
        <f t="shared" si="99"/>
        <v>1</v>
      </c>
      <c r="J484" s="169">
        <v>2.8</v>
      </c>
      <c r="K484" s="177">
        <f t="shared" si="100"/>
        <v>2.657050673752135E-2</v>
      </c>
      <c r="L484" s="260">
        <v>104.84</v>
      </c>
      <c r="M484" s="177">
        <f t="shared" si="101"/>
        <v>1.0265705067375213</v>
      </c>
      <c r="N484" s="260">
        <v>293.55</v>
      </c>
      <c r="O484" s="169">
        <v>1.3</v>
      </c>
      <c r="P484" s="176">
        <f t="shared" si="102"/>
        <v>1.2336306699563485E-2</v>
      </c>
      <c r="Q484" s="175">
        <f t="shared" si="103"/>
        <v>1.4999999999999971</v>
      </c>
      <c r="R484" s="176">
        <f t="shared" si="104"/>
        <v>1.4234200037957841E-2</v>
      </c>
      <c r="S484" s="259">
        <f t="shared" si="105"/>
        <v>157.25999999999971</v>
      </c>
      <c r="T484" s="169" t="s">
        <v>177</v>
      </c>
      <c r="U484" s="169" t="s">
        <v>712</v>
      </c>
      <c r="V484" s="169" t="s">
        <v>507</v>
      </c>
      <c r="W484" s="175">
        <v>1</v>
      </c>
      <c r="X484" s="169" t="s">
        <v>467</v>
      </c>
    </row>
    <row r="485" spans="2:24" hidden="1">
      <c r="B485" s="632"/>
      <c r="C485" s="423"/>
      <c r="D485" s="206">
        <v>9</v>
      </c>
      <c r="E485" s="169" t="s">
        <v>645</v>
      </c>
      <c r="F485" s="260">
        <v>102.73</v>
      </c>
      <c r="G485" s="169">
        <v>100.02</v>
      </c>
      <c r="H485" s="169">
        <v>104.9</v>
      </c>
      <c r="I485" s="177">
        <f t="shared" si="99"/>
        <v>1.0487902419516097</v>
      </c>
      <c r="J485" s="169">
        <v>1.9</v>
      </c>
      <c r="K485" s="177">
        <f t="shared" si="100"/>
        <v>1.899620075984803E-2</v>
      </c>
      <c r="L485" s="260">
        <v>114.14</v>
      </c>
      <c r="M485" s="177">
        <f t="shared" si="101"/>
        <v>1.0677864427114578</v>
      </c>
      <c r="N485" s="260">
        <v>773.87</v>
      </c>
      <c r="O485" s="169">
        <v>0.9</v>
      </c>
      <c r="P485" s="176">
        <f t="shared" si="102"/>
        <v>8.9982003599280158E-3</v>
      </c>
      <c r="Q485" s="175">
        <f t="shared" si="103"/>
        <v>5.880000000000015</v>
      </c>
      <c r="R485" s="176">
        <f t="shared" si="104"/>
        <v>5.8788242351529844E-2</v>
      </c>
      <c r="S485" s="259">
        <f t="shared" si="105"/>
        <v>671.14320000000168</v>
      </c>
      <c r="T485" s="169" t="s">
        <v>177</v>
      </c>
      <c r="U485" s="169" t="s">
        <v>712</v>
      </c>
      <c r="V485" s="169" t="s">
        <v>640</v>
      </c>
      <c r="W485" s="175">
        <v>1</v>
      </c>
      <c r="X485" s="169" t="s">
        <v>428</v>
      </c>
    </row>
    <row r="486" spans="2:24" hidden="1">
      <c r="B486" s="633"/>
      <c r="C486" s="423"/>
      <c r="D486" s="206">
        <v>10</v>
      </c>
      <c r="E486" s="169" t="s">
        <v>660</v>
      </c>
      <c r="F486" s="260">
        <v>97.68</v>
      </c>
      <c r="G486" s="169">
        <v>5676</v>
      </c>
      <c r="H486" s="169">
        <v>5676</v>
      </c>
      <c r="I486" s="177">
        <f t="shared" si="99"/>
        <v>1</v>
      </c>
      <c r="J486" s="169">
        <v>22.2</v>
      </c>
      <c r="K486" s="177">
        <f t="shared" si="100"/>
        <v>3.9112050739957714E-3</v>
      </c>
      <c r="L486" s="260">
        <v>4.4000000000000004</v>
      </c>
      <c r="M486" s="177">
        <f t="shared" si="101"/>
        <v>1.0039112050739958</v>
      </c>
      <c r="N486" s="260">
        <v>97.68</v>
      </c>
      <c r="O486" s="169">
        <v>22.2</v>
      </c>
      <c r="P486" s="176">
        <f t="shared" si="102"/>
        <v>3.9112050739957714E-3</v>
      </c>
      <c r="Q486" s="175">
        <f t="shared" si="103"/>
        <v>-1.8118839761882555E-13</v>
      </c>
      <c r="R486" s="176">
        <f t="shared" si="104"/>
        <v>-3.192184595116729E-17</v>
      </c>
      <c r="S486" s="259">
        <f t="shared" si="105"/>
        <v>-7.9722894952283243E-13</v>
      </c>
      <c r="T486" s="169" t="s">
        <v>177</v>
      </c>
      <c r="U486" s="169" t="s">
        <v>534</v>
      </c>
      <c r="V486" s="169" t="s">
        <v>638</v>
      </c>
      <c r="W486" s="175">
        <v>1</v>
      </c>
      <c r="X486" s="169" t="s">
        <v>467</v>
      </c>
    </row>
    <row r="487" spans="2:24" hidden="1">
      <c r="B487" s="631">
        <v>45918</v>
      </c>
      <c r="C487" s="423" t="str">
        <f t="shared" ref="C487" si="108">RIGHT(TEXT(B487,"aaa"),1)</f>
        <v>四</v>
      </c>
      <c r="D487" s="206">
        <v>1</v>
      </c>
      <c r="E487" s="169" t="s">
        <v>635</v>
      </c>
      <c r="F487" s="260">
        <v>1412.59</v>
      </c>
      <c r="G487" s="169">
        <v>7240</v>
      </c>
      <c r="H487" s="169">
        <v>7240</v>
      </c>
      <c r="I487" s="177">
        <f t="shared" si="99"/>
        <v>1</v>
      </c>
      <c r="J487" s="169">
        <v>214.68</v>
      </c>
      <c r="K487" s="177">
        <f t="shared" si="100"/>
        <v>2.965193370165746E-2</v>
      </c>
      <c r="L487" s="260">
        <v>6.58</v>
      </c>
      <c r="M487" s="177">
        <f t="shared" si="101"/>
        <v>1.0296519337016574</v>
      </c>
      <c r="N487" s="260">
        <v>1412.59</v>
      </c>
      <c r="O487" s="169">
        <v>214.68</v>
      </c>
      <c r="P487" s="176">
        <f t="shared" si="102"/>
        <v>2.965193370165746E-2</v>
      </c>
      <c r="Q487" s="175">
        <f t="shared" si="103"/>
        <v>2.8421709430404007E-13</v>
      </c>
      <c r="R487" s="176">
        <f t="shared" si="104"/>
        <v>3.925650473812708E-17</v>
      </c>
      <c r="S487" s="259">
        <f t="shared" si="105"/>
        <v>1.8701484805205836E-12</v>
      </c>
      <c r="T487" s="169" t="s">
        <v>465</v>
      </c>
      <c r="U487" s="169" t="s">
        <v>219</v>
      </c>
      <c r="V487" s="169" t="s">
        <v>639</v>
      </c>
      <c r="W487" s="175">
        <v>1</v>
      </c>
      <c r="X487" s="169" t="s">
        <v>467</v>
      </c>
    </row>
    <row r="488" spans="2:24" hidden="1">
      <c r="B488" s="632"/>
      <c r="C488" s="423"/>
      <c r="D488" s="206">
        <v>2</v>
      </c>
      <c r="E488" s="169" t="s">
        <v>661</v>
      </c>
      <c r="F488" s="260">
        <v>1147.3</v>
      </c>
      <c r="G488" s="169">
        <v>9309</v>
      </c>
      <c r="H488" s="169">
        <v>9309</v>
      </c>
      <c r="I488" s="177">
        <f t="shared" si="99"/>
        <v>1</v>
      </c>
      <c r="J488" s="169">
        <v>163.9</v>
      </c>
      <c r="K488" s="177">
        <f t="shared" si="100"/>
        <v>1.7606617252121603E-2</v>
      </c>
      <c r="L488" s="260">
        <v>7</v>
      </c>
      <c r="M488" s="177">
        <f t="shared" si="101"/>
        <v>1.0176066172521216</v>
      </c>
      <c r="N488" s="260">
        <v>1147.3</v>
      </c>
      <c r="O488" s="169">
        <v>163.9</v>
      </c>
      <c r="P488" s="176">
        <f t="shared" si="102"/>
        <v>1.7606617252121603E-2</v>
      </c>
      <c r="Q488" s="175">
        <f t="shared" si="103"/>
        <v>-3.694822225952521E-13</v>
      </c>
      <c r="R488" s="176">
        <f t="shared" si="104"/>
        <v>-3.9690860736411223E-17</v>
      </c>
      <c r="S488" s="259">
        <f t="shared" si="105"/>
        <v>-2.5863755581667647E-12</v>
      </c>
      <c r="T488" s="169" t="s">
        <v>465</v>
      </c>
      <c r="U488" s="169" t="s">
        <v>219</v>
      </c>
      <c r="V488" s="169" t="s">
        <v>639</v>
      </c>
      <c r="W488" s="175">
        <v>1</v>
      </c>
      <c r="X488" s="169" t="s">
        <v>467</v>
      </c>
    </row>
    <row r="489" spans="2:24" hidden="1">
      <c r="B489" s="632"/>
      <c r="C489" s="423"/>
      <c r="D489" s="206">
        <v>3</v>
      </c>
      <c r="E489" s="169" t="s">
        <v>634</v>
      </c>
      <c r="F489" s="260">
        <v>738.05</v>
      </c>
      <c r="G489" s="169">
        <v>14665</v>
      </c>
      <c r="H489" s="169">
        <v>14665</v>
      </c>
      <c r="I489" s="177">
        <f t="shared" si="99"/>
        <v>1</v>
      </c>
      <c r="J489" s="169">
        <v>127.25</v>
      </c>
      <c r="K489" s="177">
        <f t="shared" si="100"/>
        <v>8.6771224002727583E-3</v>
      </c>
      <c r="L489" s="260">
        <v>5.8</v>
      </c>
      <c r="M489" s="177">
        <f t="shared" si="101"/>
        <v>1.0086771224002729</v>
      </c>
      <c r="N489" s="260">
        <v>738.05</v>
      </c>
      <c r="O489" s="169">
        <v>127.25</v>
      </c>
      <c r="P489" s="176">
        <f t="shared" si="102"/>
        <v>8.6771224002727583E-3</v>
      </c>
      <c r="Q489" s="175">
        <f t="shared" si="103"/>
        <v>0</v>
      </c>
      <c r="R489" s="176">
        <f t="shared" si="104"/>
        <v>0</v>
      </c>
      <c r="S489" s="259">
        <f t="shared" si="105"/>
        <v>0</v>
      </c>
      <c r="T489" s="169" t="s">
        <v>177</v>
      </c>
      <c r="U489" s="169" t="s">
        <v>534</v>
      </c>
      <c r="V489" s="169" t="s">
        <v>638</v>
      </c>
      <c r="W489" s="175">
        <v>1</v>
      </c>
      <c r="X489" s="169" t="s">
        <v>467</v>
      </c>
    </row>
    <row r="490" spans="2:24" hidden="1">
      <c r="B490" s="632"/>
      <c r="C490" s="423"/>
      <c r="D490" s="206">
        <v>4</v>
      </c>
      <c r="E490" s="169" t="s">
        <v>479</v>
      </c>
      <c r="F490" s="260">
        <v>538.21</v>
      </c>
      <c r="G490" s="169">
        <v>353.3</v>
      </c>
      <c r="H490" s="169">
        <v>368.2</v>
      </c>
      <c r="I490" s="177">
        <f t="shared" si="99"/>
        <v>1.0421737899801868</v>
      </c>
      <c r="J490" s="169">
        <v>11.62</v>
      </c>
      <c r="K490" s="177">
        <f t="shared" si="100"/>
        <v>3.2889895273138972E-2</v>
      </c>
      <c r="L490" s="260">
        <v>111.2</v>
      </c>
      <c r="M490" s="177">
        <f t="shared" si="101"/>
        <v>1.0750636852533257</v>
      </c>
      <c r="N490" s="260">
        <v>2949.02</v>
      </c>
      <c r="O490" s="169">
        <v>4.84</v>
      </c>
      <c r="P490" s="176">
        <f t="shared" si="102"/>
        <v>1.3699405604302292E-2</v>
      </c>
      <c r="Q490" s="175">
        <f t="shared" si="103"/>
        <v>21.679999999999982</v>
      </c>
      <c r="R490" s="176">
        <f t="shared" si="104"/>
        <v>6.136427964902344E-2</v>
      </c>
      <c r="S490" s="259">
        <f t="shared" si="105"/>
        <v>2410.815999999998</v>
      </c>
      <c r="T490" s="169" t="s">
        <v>177</v>
      </c>
      <c r="U490" s="169" t="s">
        <v>712</v>
      </c>
      <c r="V490" s="169" t="s">
        <v>640</v>
      </c>
      <c r="W490" s="175">
        <v>1</v>
      </c>
      <c r="X490" s="169" t="s">
        <v>427</v>
      </c>
    </row>
    <row r="491" spans="2:24" hidden="1">
      <c r="B491" s="632"/>
      <c r="C491" s="423"/>
      <c r="D491" s="206">
        <v>5</v>
      </c>
      <c r="E491" s="169" t="s">
        <v>517</v>
      </c>
      <c r="F491" s="260">
        <v>417.3</v>
      </c>
      <c r="G491" s="169">
        <v>253.4</v>
      </c>
      <c r="H491" s="169">
        <v>261</v>
      </c>
      <c r="I491" s="177">
        <f t="shared" si="99"/>
        <v>1.0299921073401737</v>
      </c>
      <c r="J491" s="169">
        <v>8.34</v>
      </c>
      <c r="K491" s="177">
        <f t="shared" si="100"/>
        <v>3.2912391475927387E-2</v>
      </c>
      <c r="L491" s="260">
        <v>99.12</v>
      </c>
      <c r="M491" s="177">
        <f t="shared" si="101"/>
        <v>1.0629044988161009</v>
      </c>
      <c r="N491" s="260">
        <v>1579.97</v>
      </c>
      <c r="O491" s="169">
        <v>4.21</v>
      </c>
      <c r="P491" s="176">
        <f t="shared" si="102"/>
        <v>1.6614048934490921E-2</v>
      </c>
      <c r="Q491" s="175">
        <f t="shared" si="103"/>
        <v>11.729999999999968</v>
      </c>
      <c r="R491" s="176">
        <f t="shared" si="104"/>
        <v>4.6290449881609977E-2</v>
      </c>
      <c r="S491" s="259">
        <f t="shared" si="105"/>
        <v>1162.677599999997</v>
      </c>
      <c r="T491" s="169" t="s">
        <v>177</v>
      </c>
      <c r="U491" s="169" t="s">
        <v>712</v>
      </c>
      <c r="V491" s="169" t="s">
        <v>507</v>
      </c>
      <c r="W491" s="175">
        <v>1</v>
      </c>
      <c r="X491" s="169" t="s">
        <v>467</v>
      </c>
    </row>
    <row r="492" spans="2:24" hidden="1">
      <c r="B492" s="632"/>
      <c r="C492" s="423"/>
      <c r="D492" s="206">
        <v>6</v>
      </c>
      <c r="E492" s="169" t="s">
        <v>666</v>
      </c>
      <c r="F492" s="260">
        <v>263.27999999999997</v>
      </c>
      <c r="G492" s="169">
        <v>393.86</v>
      </c>
      <c r="H492" s="169">
        <v>393.86</v>
      </c>
      <c r="I492" s="177">
        <f t="shared" si="99"/>
        <v>1</v>
      </c>
      <c r="J492" s="169">
        <v>16.66</v>
      </c>
      <c r="K492" s="177">
        <f t="shared" si="100"/>
        <v>4.2299294165439497E-2</v>
      </c>
      <c r="L492" s="260">
        <v>85.48</v>
      </c>
      <c r="M492" s="177">
        <f t="shared" si="101"/>
        <v>1.0422992941654396</v>
      </c>
      <c r="N492" s="260">
        <v>1424.1</v>
      </c>
      <c r="O492" s="169">
        <v>3.08</v>
      </c>
      <c r="P492" s="176">
        <f t="shared" si="102"/>
        <v>7.8200375768039398E-3</v>
      </c>
      <c r="Q492" s="175">
        <f t="shared" si="103"/>
        <v>13.580000000000025</v>
      </c>
      <c r="R492" s="176">
        <f t="shared" si="104"/>
        <v>3.4479256588635619E-2</v>
      </c>
      <c r="S492" s="259">
        <f t="shared" si="105"/>
        <v>1160.8184000000022</v>
      </c>
      <c r="T492" s="169" t="s">
        <v>177</v>
      </c>
      <c r="U492" s="169" t="s">
        <v>712</v>
      </c>
      <c r="V492" s="169" t="s">
        <v>643</v>
      </c>
      <c r="W492" s="175">
        <v>1</v>
      </c>
      <c r="X492" s="169" t="s">
        <v>423</v>
      </c>
    </row>
    <row r="493" spans="2:24" hidden="1">
      <c r="B493" s="632"/>
      <c r="C493" s="423"/>
      <c r="D493" s="206">
        <v>7</v>
      </c>
      <c r="E493" s="169" t="s">
        <v>542</v>
      </c>
      <c r="F493" s="260">
        <v>181.81</v>
      </c>
      <c r="G493" s="169">
        <v>324.3</v>
      </c>
      <c r="H493" s="169">
        <v>324.3</v>
      </c>
      <c r="I493" s="177">
        <f t="shared" si="99"/>
        <v>1</v>
      </c>
      <c r="J493" s="169">
        <v>13.72</v>
      </c>
      <c r="K493" s="177">
        <f t="shared" si="100"/>
        <v>4.2306506321307433E-2</v>
      </c>
      <c r="L493" s="260">
        <v>156.72999999999999</v>
      </c>
      <c r="M493" s="177">
        <f t="shared" si="101"/>
        <v>1.0423065063213075</v>
      </c>
      <c r="N493" s="260">
        <v>2150.34</v>
      </c>
      <c r="O493" s="169">
        <v>1.1599999999999999</v>
      </c>
      <c r="P493" s="176">
        <f t="shared" si="102"/>
        <v>3.5769349367869253E-3</v>
      </c>
      <c r="Q493" s="175">
        <f t="shared" si="103"/>
        <v>12.560000000000027</v>
      </c>
      <c r="R493" s="176">
        <f t="shared" si="104"/>
        <v>3.8729571384520586E-2</v>
      </c>
      <c r="S493" s="259">
        <f t="shared" si="105"/>
        <v>1968.5288000000041</v>
      </c>
      <c r="T493" s="169" t="s">
        <v>465</v>
      </c>
      <c r="U493" s="169" t="s">
        <v>219</v>
      </c>
      <c r="V493" s="169" t="s">
        <v>639</v>
      </c>
      <c r="W493" s="175">
        <v>1</v>
      </c>
      <c r="X493" s="169" t="s">
        <v>467</v>
      </c>
    </row>
    <row r="494" spans="2:24" hidden="1">
      <c r="B494" s="632"/>
      <c r="C494" s="423"/>
      <c r="D494" s="206">
        <v>8</v>
      </c>
      <c r="E494" s="169" t="s">
        <v>557</v>
      </c>
      <c r="F494" s="260">
        <v>108.66</v>
      </c>
      <c r="G494" s="169">
        <v>222.12</v>
      </c>
      <c r="H494" s="169">
        <v>222.12</v>
      </c>
      <c r="I494" s="177">
        <f t="shared" si="99"/>
        <v>1</v>
      </c>
      <c r="J494" s="169">
        <v>7.31</v>
      </c>
      <c r="K494" s="177">
        <f t="shared" si="100"/>
        <v>3.2910138663785338E-2</v>
      </c>
      <c r="L494" s="260">
        <v>194.04</v>
      </c>
      <c r="M494" s="177">
        <f t="shared" si="101"/>
        <v>1.0329101386637853</v>
      </c>
      <c r="N494" s="260">
        <v>1418.43</v>
      </c>
      <c r="O494" s="169">
        <v>0.56000000000000005</v>
      </c>
      <c r="P494" s="176">
        <f t="shared" si="102"/>
        <v>2.5211597334773997E-3</v>
      </c>
      <c r="Q494" s="175">
        <f t="shared" si="103"/>
        <v>6.7500000000000018</v>
      </c>
      <c r="R494" s="176">
        <f t="shared" si="104"/>
        <v>3.0388978930307949E-2</v>
      </c>
      <c r="S494" s="259">
        <f t="shared" si="105"/>
        <v>1309.7700000000002</v>
      </c>
      <c r="T494" s="169" t="s">
        <v>177</v>
      </c>
      <c r="U494" s="169" t="s">
        <v>712</v>
      </c>
      <c r="V494" s="169" t="s">
        <v>640</v>
      </c>
      <c r="W494" s="175">
        <v>1</v>
      </c>
      <c r="X494" s="169" t="s">
        <v>433</v>
      </c>
    </row>
    <row r="495" spans="2:24" hidden="1">
      <c r="B495" s="632"/>
      <c r="C495" s="423"/>
      <c r="D495" s="206">
        <v>9</v>
      </c>
      <c r="E495" s="169" t="s">
        <v>547</v>
      </c>
      <c r="F495" s="260">
        <v>103.24</v>
      </c>
      <c r="G495" s="169">
        <v>48.6</v>
      </c>
      <c r="H495" s="169">
        <v>48.6</v>
      </c>
      <c r="I495" s="177">
        <f t="shared" si="99"/>
        <v>1</v>
      </c>
      <c r="J495" s="169">
        <v>2.0499999999999998</v>
      </c>
      <c r="K495" s="177">
        <f t="shared" si="100"/>
        <v>4.2181069958847732E-2</v>
      </c>
      <c r="L495" s="260">
        <v>124.39</v>
      </c>
      <c r="M495" s="177">
        <f t="shared" si="101"/>
        <v>1.0421810699588476</v>
      </c>
      <c r="N495" s="260">
        <v>255</v>
      </c>
      <c r="O495" s="169">
        <v>0.83</v>
      </c>
      <c r="P495" s="176">
        <f t="shared" si="102"/>
        <v>1.7078189300411523E-2</v>
      </c>
      <c r="Q495" s="175">
        <f t="shared" si="103"/>
        <v>1.2199999999999971</v>
      </c>
      <c r="R495" s="176">
        <f t="shared" si="104"/>
        <v>2.5102880658436154E-2</v>
      </c>
      <c r="S495" s="259">
        <f t="shared" si="105"/>
        <v>151.75579999999962</v>
      </c>
      <c r="T495" s="169" t="s">
        <v>465</v>
      </c>
      <c r="U495" s="169" t="s">
        <v>219</v>
      </c>
      <c r="V495" s="169" t="s">
        <v>683</v>
      </c>
      <c r="W495" s="175">
        <v>1</v>
      </c>
      <c r="X495" s="169" t="s">
        <v>413</v>
      </c>
    </row>
    <row r="496" spans="2:24" hidden="1">
      <c r="B496" s="633"/>
      <c r="C496" s="423"/>
      <c r="D496" s="206">
        <v>10</v>
      </c>
      <c r="E496" s="169" t="s">
        <v>615</v>
      </c>
      <c r="F496" s="260">
        <v>103.2</v>
      </c>
      <c r="G496" s="169">
        <v>13.38</v>
      </c>
      <c r="H496" s="169">
        <v>13.38</v>
      </c>
      <c r="I496" s="177">
        <f t="shared" si="99"/>
        <v>1</v>
      </c>
      <c r="J496" s="169">
        <v>0.63</v>
      </c>
      <c r="K496" s="177">
        <f t="shared" si="100"/>
        <v>4.708520179372197E-2</v>
      </c>
      <c r="L496" s="260">
        <v>469.08</v>
      </c>
      <c r="M496" s="177">
        <f t="shared" si="101"/>
        <v>1.047085201793722</v>
      </c>
      <c r="N496" s="260">
        <v>295.52</v>
      </c>
      <c r="O496" s="169">
        <v>0.22</v>
      </c>
      <c r="P496" s="176">
        <f t="shared" si="102"/>
        <v>1.6442451420029893E-2</v>
      </c>
      <c r="Q496" s="175">
        <f t="shared" si="103"/>
        <v>0.41000000000000081</v>
      </c>
      <c r="R496" s="176">
        <f t="shared" si="104"/>
        <v>3.0642750373692136E-2</v>
      </c>
      <c r="S496" s="259">
        <f t="shared" si="105"/>
        <v>192.32280000000037</v>
      </c>
      <c r="T496" s="169" t="s">
        <v>177</v>
      </c>
      <c r="U496" s="169" t="s">
        <v>712</v>
      </c>
      <c r="V496" s="169" t="s">
        <v>507</v>
      </c>
      <c r="W496" s="175">
        <v>1</v>
      </c>
      <c r="X496" s="169" t="s">
        <v>458</v>
      </c>
    </row>
    <row r="497" spans="2:24" hidden="1">
      <c r="B497" s="631">
        <v>45919</v>
      </c>
      <c r="C497" s="423" t="str">
        <f t="shared" ref="C497" si="109">RIGHT(TEXT(B497,"aaa"),1)</f>
        <v>五</v>
      </c>
      <c r="D497" s="206">
        <v>1</v>
      </c>
      <c r="E497" s="169" t="s">
        <v>634</v>
      </c>
      <c r="F497" s="260">
        <v>3288.6</v>
      </c>
      <c r="G497" s="169">
        <v>11763</v>
      </c>
      <c r="H497" s="169">
        <v>11763</v>
      </c>
      <c r="I497" s="177">
        <f t="shared" si="99"/>
        <v>1</v>
      </c>
      <c r="J497" s="169">
        <v>567</v>
      </c>
      <c r="K497" s="177">
        <f t="shared" si="100"/>
        <v>4.8201989288446823E-2</v>
      </c>
      <c r="L497" s="260">
        <v>5.8</v>
      </c>
      <c r="M497" s="177">
        <f t="shared" si="101"/>
        <v>1.0482019892884469</v>
      </c>
      <c r="N497" s="260">
        <v>3288.6</v>
      </c>
      <c r="O497" s="169">
        <v>567</v>
      </c>
      <c r="P497" s="176">
        <f t="shared" si="102"/>
        <v>4.8201989288446823E-2</v>
      </c>
      <c r="Q497" s="175">
        <f t="shared" si="103"/>
        <v>0</v>
      </c>
      <c r="R497" s="176">
        <f t="shared" si="104"/>
        <v>0</v>
      </c>
      <c r="S497" s="259">
        <f t="shared" si="105"/>
        <v>0</v>
      </c>
      <c r="T497" s="169" t="s">
        <v>177</v>
      </c>
      <c r="U497" s="169" t="s">
        <v>534</v>
      </c>
      <c r="V497" s="169" t="s">
        <v>638</v>
      </c>
      <c r="W497" s="175">
        <v>1</v>
      </c>
      <c r="X497" s="169" t="s">
        <v>467</v>
      </c>
    </row>
    <row r="498" spans="2:24" hidden="1">
      <c r="B498" s="632"/>
      <c r="C498" s="423"/>
      <c r="D498" s="206">
        <v>2</v>
      </c>
      <c r="E498" s="169" t="s">
        <v>635</v>
      </c>
      <c r="F498" s="260">
        <v>1230.5899999999999</v>
      </c>
      <c r="G498" s="169">
        <v>5575</v>
      </c>
      <c r="H498" s="169">
        <v>5575</v>
      </c>
      <c r="I498" s="177">
        <f t="shared" si="99"/>
        <v>1</v>
      </c>
      <c r="J498" s="169">
        <v>187.02</v>
      </c>
      <c r="K498" s="177">
        <f t="shared" si="100"/>
        <v>3.3546188340807179E-2</v>
      </c>
      <c r="L498" s="260">
        <v>6.58</v>
      </c>
      <c r="M498" s="177">
        <f t="shared" si="101"/>
        <v>1.0335461883408072</v>
      </c>
      <c r="N498" s="260">
        <v>1230.5899999999999</v>
      </c>
      <c r="O498" s="169">
        <v>187.02</v>
      </c>
      <c r="P498" s="176">
        <f t="shared" si="102"/>
        <v>3.3546188340807179E-2</v>
      </c>
      <c r="Q498" s="175">
        <f t="shared" si="103"/>
        <v>4.2632564145606011E-13</v>
      </c>
      <c r="R498" s="176">
        <f t="shared" si="104"/>
        <v>7.6470967077320203E-17</v>
      </c>
      <c r="S498" s="259">
        <f t="shared" si="105"/>
        <v>2.8052227207808756E-12</v>
      </c>
      <c r="T498" s="169" t="s">
        <v>465</v>
      </c>
      <c r="U498" s="169" t="s">
        <v>219</v>
      </c>
      <c r="V498" s="169" t="s">
        <v>639</v>
      </c>
      <c r="W498" s="175">
        <v>1</v>
      </c>
      <c r="X498" s="169" t="s">
        <v>467</v>
      </c>
    </row>
    <row r="499" spans="2:24" hidden="1">
      <c r="B499" s="632"/>
      <c r="C499" s="423"/>
      <c r="D499" s="206">
        <v>3</v>
      </c>
      <c r="E499" s="169" t="s">
        <v>660</v>
      </c>
      <c r="F499" s="260">
        <v>1100</v>
      </c>
      <c r="G499" s="169">
        <v>4641</v>
      </c>
      <c r="H499" s="169">
        <v>4641</v>
      </c>
      <c r="I499" s="177">
        <f t="shared" si="99"/>
        <v>1</v>
      </c>
      <c r="J499" s="169">
        <v>250</v>
      </c>
      <c r="K499" s="177">
        <f t="shared" si="100"/>
        <v>5.3867700926524459E-2</v>
      </c>
      <c r="L499" s="260">
        <v>4.4000000000000004</v>
      </c>
      <c r="M499" s="177">
        <f t="shared" si="101"/>
        <v>1.0538677009265245</v>
      </c>
      <c r="N499" s="260">
        <v>1100</v>
      </c>
      <c r="O499" s="169">
        <v>250</v>
      </c>
      <c r="P499" s="176">
        <f t="shared" si="102"/>
        <v>5.3867700926524459E-2</v>
      </c>
      <c r="Q499" s="175">
        <f t="shared" si="103"/>
        <v>0</v>
      </c>
      <c r="R499" s="176">
        <f t="shared" si="104"/>
        <v>0</v>
      </c>
      <c r="S499" s="259">
        <f t="shared" si="105"/>
        <v>0</v>
      </c>
      <c r="T499" s="169" t="s">
        <v>177</v>
      </c>
      <c r="U499" s="169" t="s">
        <v>534</v>
      </c>
      <c r="V499" s="169" t="s">
        <v>638</v>
      </c>
      <c r="W499" s="175">
        <v>1</v>
      </c>
      <c r="X499" s="169" t="s">
        <v>467</v>
      </c>
    </row>
    <row r="500" spans="2:24" hidden="1">
      <c r="B500" s="632"/>
      <c r="C500" s="423"/>
      <c r="D500" s="206">
        <v>4</v>
      </c>
      <c r="E500" s="169" t="s">
        <v>661</v>
      </c>
      <c r="F500" s="260">
        <v>861</v>
      </c>
      <c r="G500" s="169">
        <v>7639</v>
      </c>
      <c r="H500" s="169">
        <v>7639</v>
      </c>
      <c r="I500" s="177">
        <f t="shared" si="99"/>
        <v>1</v>
      </c>
      <c r="J500" s="169">
        <v>123</v>
      </c>
      <c r="K500" s="177">
        <f t="shared" si="100"/>
        <v>1.6101583976960335E-2</v>
      </c>
      <c r="L500" s="260">
        <v>7</v>
      </c>
      <c r="M500" s="177">
        <f t="shared" si="101"/>
        <v>1.0161015839769603</v>
      </c>
      <c r="N500" s="260">
        <v>861</v>
      </c>
      <c r="O500" s="169">
        <v>123</v>
      </c>
      <c r="P500" s="176">
        <f t="shared" si="102"/>
        <v>1.6101583976960335E-2</v>
      </c>
      <c r="Q500" s="175">
        <f t="shared" si="103"/>
        <v>0</v>
      </c>
      <c r="R500" s="176">
        <f t="shared" si="104"/>
        <v>0</v>
      </c>
      <c r="S500" s="259">
        <f t="shared" si="105"/>
        <v>0</v>
      </c>
      <c r="T500" s="169" t="s">
        <v>465</v>
      </c>
      <c r="U500" s="169" t="s">
        <v>219</v>
      </c>
      <c r="V500" s="169" t="s">
        <v>639</v>
      </c>
      <c r="W500" s="175">
        <v>1</v>
      </c>
      <c r="X500" s="169" t="s">
        <v>467</v>
      </c>
    </row>
    <row r="501" spans="2:24" hidden="1">
      <c r="B501" s="632"/>
      <c r="C501" s="423"/>
      <c r="D501" s="206">
        <v>5</v>
      </c>
      <c r="E501" s="169" t="s">
        <v>612</v>
      </c>
      <c r="F501" s="260">
        <v>832.32</v>
      </c>
      <c r="G501" s="169">
        <v>218.39</v>
      </c>
      <c r="H501" s="169">
        <v>218.39</v>
      </c>
      <c r="I501" s="177">
        <f t="shared" si="99"/>
        <v>1</v>
      </c>
      <c r="J501" s="169">
        <v>19.399999999999999</v>
      </c>
      <c r="K501" s="177">
        <f t="shared" si="100"/>
        <v>8.8831906222812396E-2</v>
      </c>
      <c r="L501" s="260">
        <v>95.34</v>
      </c>
      <c r="M501" s="177">
        <f t="shared" si="101"/>
        <v>1.0888319062228125</v>
      </c>
      <c r="N501" s="260">
        <v>1849.6</v>
      </c>
      <c r="O501" s="169">
        <v>8.73</v>
      </c>
      <c r="P501" s="176">
        <f t="shared" si="102"/>
        <v>3.9974357800265585E-2</v>
      </c>
      <c r="Q501" s="175">
        <f t="shared" si="103"/>
        <v>10.670000000000005</v>
      </c>
      <c r="R501" s="176">
        <f t="shared" si="104"/>
        <v>4.8857548422546845E-2</v>
      </c>
      <c r="S501" s="259">
        <f t="shared" si="105"/>
        <v>1017.2778000000005</v>
      </c>
      <c r="T501" s="169" t="s">
        <v>177</v>
      </c>
      <c r="U501" s="169" t="s">
        <v>712</v>
      </c>
      <c r="V501" s="169" t="s">
        <v>640</v>
      </c>
      <c r="W501" s="175">
        <v>1</v>
      </c>
      <c r="X501" s="169" t="s">
        <v>467</v>
      </c>
    </row>
    <row r="502" spans="2:24" hidden="1">
      <c r="B502" s="632"/>
      <c r="C502" s="423"/>
      <c r="D502" s="206">
        <v>6</v>
      </c>
      <c r="E502" s="169" t="s">
        <v>517</v>
      </c>
      <c r="F502" s="260">
        <v>167.51</v>
      </c>
      <c r="G502" s="169">
        <v>195.13</v>
      </c>
      <c r="H502" s="169">
        <v>203</v>
      </c>
      <c r="I502" s="177">
        <f t="shared" si="99"/>
        <v>1.04033208630144</v>
      </c>
      <c r="J502" s="169">
        <v>1.8</v>
      </c>
      <c r="K502" s="177">
        <f t="shared" si="100"/>
        <v>9.2246194844462677E-3</v>
      </c>
      <c r="L502" s="260">
        <v>99.12</v>
      </c>
      <c r="M502" s="177">
        <f t="shared" si="101"/>
        <v>1.0495567057858863</v>
      </c>
      <c r="N502" s="260">
        <v>958.49</v>
      </c>
      <c r="O502" s="169">
        <v>1.69</v>
      </c>
      <c r="P502" s="176">
        <f t="shared" si="102"/>
        <v>8.6608927381745509E-3</v>
      </c>
      <c r="Q502" s="175">
        <f t="shared" si="103"/>
        <v>7.9800000000000164</v>
      </c>
      <c r="R502" s="176">
        <f t="shared" si="104"/>
        <v>4.0895813047711865E-2</v>
      </c>
      <c r="S502" s="259">
        <f t="shared" si="105"/>
        <v>790.97760000000164</v>
      </c>
      <c r="T502" s="169" t="s">
        <v>177</v>
      </c>
      <c r="U502" s="169" t="s">
        <v>712</v>
      </c>
      <c r="V502" s="169" t="s">
        <v>507</v>
      </c>
      <c r="W502" s="175">
        <v>1</v>
      </c>
      <c r="X502" s="169" t="s">
        <v>467</v>
      </c>
    </row>
    <row r="503" spans="2:24" hidden="1">
      <c r="B503" s="632"/>
      <c r="C503" s="423"/>
      <c r="D503" s="206">
        <v>7</v>
      </c>
      <c r="E503" s="169" t="s">
        <v>542</v>
      </c>
      <c r="F503" s="260">
        <v>150.46</v>
      </c>
      <c r="G503" s="169">
        <v>244.4</v>
      </c>
      <c r="H503" s="169">
        <v>244.4</v>
      </c>
      <c r="I503" s="177">
        <f t="shared" si="99"/>
        <v>1</v>
      </c>
      <c r="J503" s="169">
        <v>8.58</v>
      </c>
      <c r="K503" s="177">
        <f t="shared" si="100"/>
        <v>3.5106382978723406E-2</v>
      </c>
      <c r="L503" s="260">
        <v>156.72999999999999</v>
      </c>
      <c r="M503" s="177">
        <f t="shared" si="101"/>
        <v>1.0351063829787235</v>
      </c>
      <c r="N503" s="260">
        <v>1344.74</v>
      </c>
      <c r="O503" s="169">
        <v>0.96</v>
      </c>
      <c r="P503" s="176">
        <f t="shared" si="102"/>
        <v>3.9279869067103106E-3</v>
      </c>
      <c r="Q503" s="175">
        <f t="shared" si="103"/>
        <v>7.6200000000000125</v>
      </c>
      <c r="R503" s="176">
        <f t="shared" si="104"/>
        <v>3.1178396072013143E-2</v>
      </c>
      <c r="S503" s="259">
        <f t="shared" si="105"/>
        <v>1194.2826000000018</v>
      </c>
      <c r="T503" s="169" t="s">
        <v>465</v>
      </c>
      <c r="U503" s="169" t="s">
        <v>219</v>
      </c>
      <c r="V503" s="169" t="s">
        <v>639</v>
      </c>
      <c r="W503" s="175">
        <v>1</v>
      </c>
      <c r="X503" s="169" t="s">
        <v>467</v>
      </c>
    </row>
    <row r="504" spans="2:24" hidden="1">
      <c r="B504" s="632"/>
      <c r="C504" s="423"/>
      <c r="D504" s="206">
        <v>8</v>
      </c>
      <c r="E504" s="169" t="s">
        <v>678</v>
      </c>
      <c r="F504" s="260">
        <v>132.12</v>
      </c>
      <c r="G504" s="169">
        <v>89.66</v>
      </c>
      <c r="H504" s="169">
        <v>89.66</v>
      </c>
      <c r="I504" s="177">
        <f t="shared" si="99"/>
        <v>1</v>
      </c>
      <c r="J504" s="169">
        <v>2.4500000000000002</v>
      </c>
      <c r="K504" s="177">
        <f t="shared" si="100"/>
        <v>2.7325451706446579E-2</v>
      </c>
      <c r="L504" s="260">
        <v>110.1</v>
      </c>
      <c r="M504" s="177">
        <f t="shared" si="101"/>
        <v>1.0273254517064465</v>
      </c>
      <c r="N504" s="260">
        <v>269.75</v>
      </c>
      <c r="O504" s="169">
        <v>1.2</v>
      </c>
      <c r="P504" s="176">
        <f t="shared" si="102"/>
        <v>1.3383894713361589E-2</v>
      </c>
      <c r="Q504" s="175">
        <f t="shared" si="103"/>
        <v>1.2500000000000029</v>
      </c>
      <c r="R504" s="176">
        <f t="shared" si="104"/>
        <v>1.3941556993085021E-2</v>
      </c>
      <c r="S504" s="259">
        <f t="shared" si="105"/>
        <v>137.62500000000031</v>
      </c>
      <c r="T504" s="169" t="s">
        <v>177</v>
      </c>
      <c r="U504" s="169" t="s">
        <v>712</v>
      </c>
      <c r="V504" s="169" t="s">
        <v>643</v>
      </c>
      <c r="W504" s="175">
        <v>1</v>
      </c>
      <c r="X504" s="169" t="s">
        <v>467</v>
      </c>
    </row>
    <row r="505" spans="2:24" hidden="1">
      <c r="B505" s="632"/>
      <c r="C505" s="423"/>
      <c r="D505" s="206">
        <v>9</v>
      </c>
      <c r="E505" s="169" t="s">
        <v>627</v>
      </c>
      <c r="F505" s="260">
        <v>115.32</v>
      </c>
      <c r="G505" s="169">
        <v>81.06</v>
      </c>
      <c r="H505" s="169">
        <v>81.06</v>
      </c>
      <c r="I505" s="177">
        <f t="shared" si="99"/>
        <v>1</v>
      </c>
      <c r="J505" s="169">
        <v>2.21</v>
      </c>
      <c r="K505" s="177">
        <f t="shared" si="100"/>
        <v>2.7263755243029854E-2</v>
      </c>
      <c r="L505" s="260">
        <v>104.84</v>
      </c>
      <c r="M505" s="177">
        <f t="shared" si="101"/>
        <v>1.0272637552430297</v>
      </c>
      <c r="N505" s="260">
        <v>231.7</v>
      </c>
      <c r="O505" s="169">
        <v>1.1000000000000001</v>
      </c>
      <c r="P505" s="176">
        <f t="shared" si="102"/>
        <v>1.3570194917345178E-2</v>
      </c>
      <c r="Q505" s="175">
        <f t="shared" si="103"/>
        <v>1.1099999999999937</v>
      </c>
      <c r="R505" s="176">
        <f t="shared" si="104"/>
        <v>1.36935603256846E-2</v>
      </c>
      <c r="S505" s="259">
        <f t="shared" si="105"/>
        <v>116.37239999999935</v>
      </c>
      <c r="T505" s="169" t="s">
        <v>177</v>
      </c>
      <c r="U505" s="169" t="s">
        <v>712</v>
      </c>
      <c r="V505" s="169" t="s">
        <v>507</v>
      </c>
      <c r="W505" s="175">
        <v>1</v>
      </c>
      <c r="X505" s="169" t="s">
        <v>467</v>
      </c>
    </row>
    <row r="506" spans="2:24" hidden="1">
      <c r="B506" s="633"/>
      <c r="C506" s="423"/>
      <c r="D506" s="206">
        <v>10</v>
      </c>
      <c r="E506" s="169" t="s">
        <v>462</v>
      </c>
      <c r="F506" s="260">
        <v>33.86</v>
      </c>
      <c r="G506" s="169">
        <v>12.08</v>
      </c>
      <c r="H506" s="169">
        <v>11.8</v>
      </c>
      <c r="I506" s="177">
        <f t="shared" si="99"/>
        <v>0.97682119205298024</v>
      </c>
      <c r="J506" s="169">
        <v>0.38</v>
      </c>
      <c r="K506" s="177">
        <f t="shared" si="100"/>
        <v>3.1456953642384107E-2</v>
      </c>
      <c r="L506" s="260">
        <v>846.44</v>
      </c>
      <c r="M506" s="177">
        <f t="shared" si="101"/>
        <v>1.0082781456953644</v>
      </c>
      <c r="N506" s="260">
        <v>84.64</v>
      </c>
      <c r="O506" s="169">
        <v>0.04</v>
      </c>
      <c r="P506" s="176">
        <f t="shared" si="102"/>
        <v>3.3112582781456954E-3</v>
      </c>
      <c r="Q506" s="175">
        <f t="shared" si="103"/>
        <v>6.000000000000142E-2</v>
      </c>
      <c r="R506" s="176">
        <f t="shared" si="104"/>
        <v>4.9668874172186604E-3</v>
      </c>
      <c r="S506" s="259">
        <f t="shared" si="105"/>
        <v>50.786400000001208</v>
      </c>
      <c r="T506" s="169" t="s">
        <v>177</v>
      </c>
      <c r="U506" s="169" t="s">
        <v>712</v>
      </c>
      <c r="V506" s="169" t="s">
        <v>640</v>
      </c>
      <c r="W506" s="175">
        <v>1</v>
      </c>
      <c r="X506" s="169" t="s">
        <v>423</v>
      </c>
    </row>
    <row r="507" spans="2:24" hidden="1">
      <c r="B507" s="631">
        <v>45920</v>
      </c>
      <c r="C507" s="423" t="str">
        <f t="shared" ref="C507" si="110">RIGHT(TEXT(B507,"aaa"),1)</f>
        <v>六</v>
      </c>
      <c r="D507" s="206">
        <v>1</v>
      </c>
      <c r="E507" s="169" t="s">
        <v>634</v>
      </c>
      <c r="F507" s="260">
        <v>1195.73</v>
      </c>
      <c r="G507" s="169">
        <v>12116</v>
      </c>
      <c r="H507" s="169">
        <v>12116</v>
      </c>
      <c r="I507" s="177">
        <f t="shared" si="99"/>
        <v>1</v>
      </c>
      <c r="J507" s="169">
        <v>206.16</v>
      </c>
      <c r="K507" s="177">
        <f t="shared" si="100"/>
        <v>1.7015516672169034E-2</v>
      </c>
      <c r="L507" s="260">
        <v>5.8</v>
      </c>
      <c r="M507" s="177">
        <f t="shared" si="101"/>
        <v>1.0170155166721691</v>
      </c>
      <c r="N507" s="260">
        <v>1195.73</v>
      </c>
      <c r="O507" s="169">
        <v>206.16</v>
      </c>
      <c r="P507" s="176">
        <f t="shared" si="102"/>
        <v>1.7015516672169034E-2</v>
      </c>
      <c r="Q507" s="175">
        <f t="shared" si="103"/>
        <v>0</v>
      </c>
      <c r="R507" s="176">
        <f t="shared" si="104"/>
        <v>0</v>
      </c>
      <c r="S507" s="259">
        <f t="shared" si="105"/>
        <v>0</v>
      </c>
      <c r="T507" s="169" t="s">
        <v>177</v>
      </c>
      <c r="U507" s="169" t="s">
        <v>534</v>
      </c>
      <c r="V507" s="169" t="s">
        <v>638</v>
      </c>
      <c r="W507" s="175">
        <v>1</v>
      </c>
      <c r="X507" s="169" t="s">
        <v>467</v>
      </c>
    </row>
    <row r="508" spans="2:24" hidden="1">
      <c r="B508" s="632"/>
      <c r="C508" s="423"/>
      <c r="D508" s="206">
        <v>2</v>
      </c>
      <c r="E508" s="169" t="s">
        <v>661</v>
      </c>
      <c r="F508" s="260">
        <v>836.78</v>
      </c>
      <c r="G508" s="169">
        <v>7685</v>
      </c>
      <c r="H508" s="169">
        <v>7685</v>
      </c>
      <c r="I508" s="177">
        <f t="shared" si="99"/>
        <v>1</v>
      </c>
      <c r="J508" s="169">
        <v>119.54</v>
      </c>
      <c r="K508" s="177">
        <f t="shared" si="100"/>
        <v>1.555497722836695E-2</v>
      </c>
      <c r="L508" s="260">
        <v>7</v>
      </c>
      <c r="M508" s="177">
        <f t="shared" si="101"/>
        <v>1.015554977228367</v>
      </c>
      <c r="N508" s="260">
        <v>836.78</v>
      </c>
      <c r="O508" s="169">
        <v>119.54</v>
      </c>
      <c r="P508" s="176">
        <f t="shared" si="102"/>
        <v>1.555497722836695E-2</v>
      </c>
      <c r="Q508" s="175">
        <f t="shared" si="103"/>
        <v>0</v>
      </c>
      <c r="R508" s="176">
        <f t="shared" si="104"/>
        <v>0</v>
      </c>
      <c r="S508" s="259">
        <f t="shared" si="105"/>
        <v>0</v>
      </c>
      <c r="T508" s="169" t="s">
        <v>465</v>
      </c>
      <c r="U508" s="169" t="s">
        <v>219</v>
      </c>
      <c r="V508" s="169" t="s">
        <v>639</v>
      </c>
      <c r="W508" s="175">
        <v>1</v>
      </c>
      <c r="X508" s="169" t="s">
        <v>467</v>
      </c>
    </row>
    <row r="509" spans="2:24" hidden="1">
      <c r="B509" s="632"/>
      <c r="C509" s="423"/>
      <c r="D509" s="206">
        <v>3</v>
      </c>
      <c r="E509" s="169" t="s">
        <v>542</v>
      </c>
      <c r="F509" s="260">
        <v>590.87</v>
      </c>
      <c r="G509" s="169">
        <v>242.4</v>
      </c>
      <c r="H509" s="169">
        <v>242.4</v>
      </c>
      <c r="I509" s="177">
        <f t="shared" si="99"/>
        <v>1</v>
      </c>
      <c r="J509" s="169">
        <v>19.55</v>
      </c>
      <c r="K509" s="177">
        <f t="shared" si="100"/>
        <v>8.0651815181518149E-2</v>
      </c>
      <c r="L509" s="260">
        <v>156.72999999999999</v>
      </c>
      <c r="M509" s="177">
        <f t="shared" si="101"/>
        <v>1.0806518151815181</v>
      </c>
      <c r="N509" s="260">
        <v>3064.07</v>
      </c>
      <c r="O509" s="169">
        <v>3.77</v>
      </c>
      <c r="P509" s="176">
        <f t="shared" si="102"/>
        <v>1.5552805280528053E-2</v>
      </c>
      <c r="Q509" s="175">
        <f t="shared" si="103"/>
        <v>15.779999999999983</v>
      </c>
      <c r="R509" s="176">
        <f t="shared" si="104"/>
        <v>6.5099009900990032E-2</v>
      </c>
      <c r="S509" s="259">
        <f t="shared" si="105"/>
        <v>2473.1993999999972</v>
      </c>
      <c r="T509" s="169" t="s">
        <v>465</v>
      </c>
      <c r="U509" s="169" t="s">
        <v>219</v>
      </c>
      <c r="V509" s="169" t="s">
        <v>639</v>
      </c>
      <c r="W509" s="175">
        <v>1</v>
      </c>
      <c r="X509" s="169" t="s">
        <v>467</v>
      </c>
    </row>
    <row r="510" spans="2:24" hidden="1">
      <c r="B510" s="632"/>
      <c r="C510" s="423"/>
      <c r="D510" s="206">
        <v>4</v>
      </c>
      <c r="E510" s="169" t="s">
        <v>490</v>
      </c>
      <c r="F510" s="260">
        <v>460.82</v>
      </c>
      <c r="G510" s="169">
        <v>181.09</v>
      </c>
      <c r="H510" s="169">
        <v>181.09</v>
      </c>
      <c r="I510" s="177">
        <f t="shared" si="99"/>
        <v>1</v>
      </c>
      <c r="J510" s="169">
        <v>14.85</v>
      </c>
      <c r="K510" s="177">
        <f t="shared" si="100"/>
        <v>8.2003423711966422E-2</v>
      </c>
      <c r="L510" s="260">
        <v>156.74</v>
      </c>
      <c r="M510" s="177">
        <f t="shared" si="101"/>
        <v>1.0820034237119664</v>
      </c>
      <c r="N510" s="260">
        <v>2327.59</v>
      </c>
      <c r="O510" s="169">
        <v>2.94</v>
      </c>
      <c r="P510" s="176">
        <f t="shared" si="102"/>
        <v>1.6235021260146889E-2</v>
      </c>
      <c r="Q510" s="175">
        <f t="shared" si="103"/>
        <v>11.909999999999995</v>
      </c>
      <c r="R510" s="176">
        <f t="shared" si="104"/>
        <v>6.5768402451819502E-2</v>
      </c>
      <c r="S510" s="259">
        <f t="shared" si="105"/>
        <v>1866.7733999999994</v>
      </c>
      <c r="T510" s="169" t="s">
        <v>465</v>
      </c>
      <c r="U510" s="169" t="s">
        <v>219</v>
      </c>
      <c r="V510" s="169" t="s">
        <v>639</v>
      </c>
      <c r="W510" s="175">
        <v>1</v>
      </c>
      <c r="X510" s="169" t="s">
        <v>467</v>
      </c>
    </row>
    <row r="511" spans="2:24" hidden="1">
      <c r="B511" s="632"/>
      <c r="C511" s="423"/>
      <c r="D511" s="206">
        <v>5</v>
      </c>
      <c r="E511" s="169" t="s">
        <v>660</v>
      </c>
      <c r="F511" s="260">
        <v>313.68</v>
      </c>
      <c r="G511" s="169">
        <v>4750</v>
      </c>
      <c r="H511" s="169">
        <v>4750</v>
      </c>
      <c r="I511" s="177">
        <f t="shared" si="99"/>
        <v>1</v>
      </c>
      <c r="J511" s="169">
        <v>71.290000000000006</v>
      </c>
      <c r="K511" s="177">
        <f t="shared" si="100"/>
        <v>1.5008421052631581E-2</v>
      </c>
      <c r="L511" s="260">
        <v>4.4000000000000004</v>
      </c>
      <c r="M511" s="177">
        <f t="shared" si="101"/>
        <v>1.0150084210526316</v>
      </c>
      <c r="N511" s="260">
        <v>313.68</v>
      </c>
      <c r="O511" s="169">
        <v>71.290000000000006</v>
      </c>
      <c r="P511" s="176">
        <f t="shared" si="102"/>
        <v>1.5008421052631581E-2</v>
      </c>
      <c r="Q511" s="175">
        <f t="shared" si="103"/>
        <v>0</v>
      </c>
      <c r="R511" s="176">
        <f t="shared" si="104"/>
        <v>0</v>
      </c>
      <c r="S511" s="259">
        <f t="shared" si="105"/>
        <v>0</v>
      </c>
      <c r="T511" s="169" t="s">
        <v>177</v>
      </c>
      <c r="U511" s="169" t="s">
        <v>534</v>
      </c>
      <c r="V511" s="169" t="s">
        <v>638</v>
      </c>
      <c r="W511" s="175">
        <v>1</v>
      </c>
      <c r="X511" s="169" t="s">
        <v>467</v>
      </c>
    </row>
    <row r="512" spans="2:24" hidden="1">
      <c r="B512" s="632"/>
      <c r="C512" s="423"/>
      <c r="D512" s="206">
        <v>6</v>
      </c>
      <c r="E512" s="169" t="s">
        <v>548</v>
      </c>
      <c r="F512" s="260">
        <v>210.26</v>
      </c>
      <c r="G512" s="169">
        <v>73.73</v>
      </c>
      <c r="H512" s="169">
        <v>73.73</v>
      </c>
      <c r="I512" s="177">
        <f t="shared" si="99"/>
        <v>1</v>
      </c>
      <c r="J512" s="169">
        <v>6.26</v>
      </c>
      <c r="K512" s="177">
        <f t="shared" si="100"/>
        <v>8.4904380849043795E-2</v>
      </c>
      <c r="L512" s="260">
        <v>160.5</v>
      </c>
      <c r="M512" s="177">
        <f t="shared" si="101"/>
        <v>1.0849043808490439</v>
      </c>
      <c r="N512" s="260">
        <v>1004.73</v>
      </c>
      <c r="O512" s="169">
        <v>1.31</v>
      </c>
      <c r="P512" s="176">
        <f t="shared" si="102"/>
        <v>1.7767530177675302E-2</v>
      </c>
      <c r="Q512" s="175">
        <f t="shared" si="103"/>
        <v>4.9500000000000046</v>
      </c>
      <c r="R512" s="176">
        <f t="shared" si="104"/>
        <v>6.713685067136857E-2</v>
      </c>
      <c r="S512" s="259">
        <f t="shared" si="105"/>
        <v>794.4750000000007</v>
      </c>
      <c r="T512" s="169" t="s">
        <v>177</v>
      </c>
      <c r="U512" s="169" t="s">
        <v>712</v>
      </c>
      <c r="V512" s="169" t="s">
        <v>507</v>
      </c>
      <c r="W512" s="175">
        <v>1</v>
      </c>
      <c r="X512" s="169" t="s">
        <v>467</v>
      </c>
    </row>
    <row r="513" spans="2:24" hidden="1">
      <c r="B513" s="632"/>
      <c r="C513" s="423"/>
      <c r="D513" s="206">
        <v>7</v>
      </c>
      <c r="E513" s="169" t="s">
        <v>517</v>
      </c>
      <c r="F513" s="260">
        <v>181.39</v>
      </c>
      <c r="G513" s="169">
        <v>197.76</v>
      </c>
      <c r="H513" s="169">
        <v>197.76</v>
      </c>
      <c r="I513" s="177">
        <f t="shared" si="99"/>
        <v>1</v>
      </c>
      <c r="J513" s="169">
        <v>11.76</v>
      </c>
      <c r="K513" s="177">
        <f t="shared" si="100"/>
        <v>5.946601941747573E-2</v>
      </c>
      <c r="L513" s="260">
        <v>99.12</v>
      </c>
      <c r="M513" s="177">
        <f t="shared" si="101"/>
        <v>1.0594660194174756</v>
      </c>
      <c r="N513" s="260">
        <v>1165.6500000000001</v>
      </c>
      <c r="O513" s="169">
        <v>1.83</v>
      </c>
      <c r="P513" s="176">
        <f t="shared" si="102"/>
        <v>9.2536407766990302E-3</v>
      </c>
      <c r="Q513" s="175">
        <f t="shared" si="103"/>
        <v>9.9299999999999908</v>
      </c>
      <c r="R513" s="176">
        <f t="shared" si="104"/>
        <v>5.0212378640776656E-2</v>
      </c>
      <c r="S513" s="259">
        <f t="shared" si="105"/>
        <v>984.26159999999913</v>
      </c>
      <c r="T513" s="169" t="s">
        <v>177</v>
      </c>
      <c r="U513" s="169" t="s">
        <v>712</v>
      </c>
      <c r="V513" s="169" t="s">
        <v>507</v>
      </c>
      <c r="W513" s="175">
        <v>1</v>
      </c>
      <c r="X513" s="169" t="s">
        <v>467</v>
      </c>
    </row>
    <row r="514" spans="2:24" hidden="1">
      <c r="B514" s="632"/>
      <c r="C514" s="423"/>
      <c r="D514" s="206">
        <v>8</v>
      </c>
      <c r="E514" s="169" t="s">
        <v>627</v>
      </c>
      <c r="F514" s="260">
        <v>181.37</v>
      </c>
      <c r="G514" s="169">
        <v>81.38</v>
      </c>
      <c r="H514" s="169">
        <v>81.38</v>
      </c>
      <c r="I514" s="177">
        <f t="shared" si="99"/>
        <v>1</v>
      </c>
      <c r="J514" s="169">
        <v>4.8499999999999996</v>
      </c>
      <c r="K514" s="177">
        <f t="shared" si="100"/>
        <v>5.9596952568198573E-2</v>
      </c>
      <c r="L514" s="260">
        <v>104.84</v>
      </c>
      <c r="M514" s="177">
        <f t="shared" si="101"/>
        <v>1.0595969525681985</v>
      </c>
      <c r="N514" s="260">
        <v>508.47</v>
      </c>
      <c r="O514" s="169">
        <v>1.73</v>
      </c>
      <c r="P514" s="176">
        <f t="shared" si="102"/>
        <v>2.1258294421233719E-2</v>
      </c>
      <c r="Q514" s="175">
        <f t="shared" si="103"/>
        <v>3.1199999999999943</v>
      </c>
      <c r="R514" s="176">
        <f t="shared" si="104"/>
        <v>3.8338658146964792E-2</v>
      </c>
      <c r="S514" s="259">
        <f t="shared" si="105"/>
        <v>327.10079999999942</v>
      </c>
      <c r="T514" s="169" t="s">
        <v>177</v>
      </c>
      <c r="U514" s="169" t="s">
        <v>712</v>
      </c>
      <c r="V514" s="169" t="s">
        <v>507</v>
      </c>
      <c r="W514" s="175">
        <v>1</v>
      </c>
      <c r="X514" s="169" t="s">
        <v>467</v>
      </c>
    </row>
    <row r="515" spans="2:24" hidden="1">
      <c r="B515" s="632"/>
      <c r="C515" s="423"/>
      <c r="D515" s="206">
        <v>9</v>
      </c>
      <c r="E515" s="169" t="s">
        <v>695</v>
      </c>
      <c r="F515" s="260">
        <v>180.76</v>
      </c>
      <c r="G515" s="169">
        <v>39.020000000000003</v>
      </c>
      <c r="H515" s="169">
        <v>39.020000000000003</v>
      </c>
      <c r="I515" s="177">
        <f t="shared" si="99"/>
        <v>1</v>
      </c>
      <c r="J515" s="169">
        <v>2.98</v>
      </c>
      <c r="K515" s="177">
        <f t="shared" si="100"/>
        <v>7.6371091747821626E-2</v>
      </c>
      <c r="L515" s="260">
        <v>225.95</v>
      </c>
      <c r="M515" s="177">
        <f t="shared" si="101"/>
        <v>1.0763710917478215</v>
      </c>
      <c r="N515" s="260">
        <v>673.33</v>
      </c>
      <c r="O515" s="169">
        <v>0.8</v>
      </c>
      <c r="P515" s="176">
        <f t="shared" si="102"/>
        <v>2.0502306509482315E-2</v>
      </c>
      <c r="Q515" s="175">
        <f t="shared" si="103"/>
        <v>2.1799999999999971</v>
      </c>
      <c r="R515" s="176">
        <f t="shared" si="104"/>
        <v>5.5868785238339234E-2</v>
      </c>
      <c r="S515" s="259">
        <f t="shared" si="105"/>
        <v>492.57099999999929</v>
      </c>
      <c r="T515" s="169" t="s">
        <v>177</v>
      </c>
      <c r="U515" s="169" t="s">
        <v>712</v>
      </c>
      <c r="V515" s="169" t="s">
        <v>507</v>
      </c>
      <c r="W515" s="175">
        <v>1</v>
      </c>
      <c r="X515" s="169" t="s">
        <v>671</v>
      </c>
    </row>
    <row r="516" spans="2:24" hidden="1">
      <c r="B516" s="633"/>
      <c r="C516" s="423"/>
      <c r="D516" s="206">
        <v>10</v>
      </c>
      <c r="E516" s="169" t="s">
        <v>696</v>
      </c>
      <c r="F516" s="260">
        <v>180.68</v>
      </c>
      <c r="G516" s="169">
        <v>21.68</v>
      </c>
      <c r="H516" s="169">
        <v>21.68</v>
      </c>
      <c r="I516" s="177">
        <f t="shared" si="99"/>
        <v>1</v>
      </c>
      <c r="J516" s="169">
        <v>1.66</v>
      </c>
      <c r="K516" s="177">
        <f t="shared" si="100"/>
        <v>7.656826568265683E-2</v>
      </c>
      <c r="L516" s="260">
        <v>354.28</v>
      </c>
      <c r="M516" s="177">
        <f t="shared" si="101"/>
        <v>1.0765682656826567</v>
      </c>
      <c r="N516" s="260">
        <v>588.1</v>
      </c>
      <c r="O516" s="169">
        <v>0.51</v>
      </c>
      <c r="P516" s="176">
        <f t="shared" si="102"/>
        <v>2.3523985239852399E-2</v>
      </c>
      <c r="Q516" s="175">
        <f t="shared" si="103"/>
        <v>1.1500000000000001</v>
      </c>
      <c r="R516" s="176">
        <f t="shared" si="104"/>
        <v>5.3044280442804438E-2</v>
      </c>
      <c r="S516" s="259">
        <f t="shared" si="105"/>
        <v>407.42200000000003</v>
      </c>
      <c r="T516" s="169" t="s">
        <v>177</v>
      </c>
      <c r="U516" s="169" t="s">
        <v>712</v>
      </c>
      <c r="V516" s="169" t="s">
        <v>507</v>
      </c>
      <c r="W516" s="175">
        <v>1</v>
      </c>
      <c r="X516" s="169" t="s">
        <v>671</v>
      </c>
    </row>
    <row r="517" spans="2:24" hidden="1">
      <c r="B517" s="631">
        <v>45921</v>
      </c>
      <c r="C517" s="423" t="str">
        <f t="shared" ref="C517" si="111">RIGHT(TEXT(B517,"aaa"),1)</f>
        <v>日</v>
      </c>
      <c r="D517" s="206">
        <v>1</v>
      </c>
      <c r="E517" s="169" t="s">
        <v>634</v>
      </c>
      <c r="F517" s="260">
        <v>2276.27</v>
      </c>
      <c r="G517" s="169">
        <v>16334</v>
      </c>
      <c r="H517" s="169">
        <v>16334</v>
      </c>
      <c r="I517" s="177">
        <f t="shared" si="99"/>
        <v>1</v>
      </c>
      <c r="J517" s="169">
        <v>392.46</v>
      </c>
      <c r="K517" s="177">
        <f t="shared" si="100"/>
        <v>2.4027182563976981E-2</v>
      </c>
      <c r="L517" s="260">
        <v>5.8</v>
      </c>
      <c r="M517" s="177">
        <f t="shared" si="101"/>
        <v>1.0240271825639768</v>
      </c>
      <c r="N517" s="260">
        <v>2276.27</v>
      </c>
      <c r="O517" s="169">
        <v>392.46</v>
      </c>
      <c r="P517" s="176">
        <f t="shared" si="102"/>
        <v>2.4027182563976981E-2</v>
      </c>
      <c r="Q517" s="175">
        <f t="shared" si="103"/>
        <v>-8.5265128291212022E-13</v>
      </c>
      <c r="R517" s="176">
        <f t="shared" si="104"/>
        <v>-5.2201009116696476E-17</v>
      </c>
      <c r="S517" s="259">
        <f t="shared" si="105"/>
        <v>-4.9453774408902973E-12</v>
      </c>
      <c r="T517" s="169" t="s">
        <v>177</v>
      </c>
      <c r="U517" s="169" t="s">
        <v>534</v>
      </c>
      <c r="V517" s="169" t="s">
        <v>700</v>
      </c>
      <c r="W517" s="175">
        <v>1</v>
      </c>
      <c r="X517" s="169" t="s">
        <v>467</v>
      </c>
    </row>
    <row r="518" spans="2:24" hidden="1">
      <c r="B518" s="632"/>
      <c r="C518" s="423"/>
      <c r="D518" s="206">
        <v>2</v>
      </c>
      <c r="E518" s="169" t="s">
        <v>635</v>
      </c>
      <c r="F518" s="260">
        <v>1550.51</v>
      </c>
      <c r="G518" s="169">
        <v>8004</v>
      </c>
      <c r="H518" s="169">
        <v>8004</v>
      </c>
      <c r="I518" s="177">
        <f t="shared" si="99"/>
        <v>1</v>
      </c>
      <c r="J518" s="169">
        <v>235.64</v>
      </c>
      <c r="K518" s="177">
        <f t="shared" si="100"/>
        <v>2.9440279860069963E-2</v>
      </c>
      <c r="L518" s="260">
        <v>6.58</v>
      </c>
      <c r="M518" s="177">
        <f t="shared" si="101"/>
        <v>1.0294402798600699</v>
      </c>
      <c r="N518" s="260">
        <v>1550.51</v>
      </c>
      <c r="O518" s="169">
        <v>235.64</v>
      </c>
      <c r="P518" s="176">
        <f t="shared" si="102"/>
        <v>2.9440279860069963E-2</v>
      </c>
      <c r="Q518" s="175">
        <f t="shared" si="103"/>
        <v>-5.6843418860808015E-13</v>
      </c>
      <c r="R518" s="176">
        <f t="shared" si="104"/>
        <v>-7.1018764193913066E-17</v>
      </c>
      <c r="S518" s="259">
        <f t="shared" si="105"/>
        <v>-3.7402969610411672E-12</v>
      </c>
      <c r="T518" s="169" t="s">
        <v>465</v>
      </c>
      <c r="U518" s="169" t="s">
        <v>219</v>
      </c>
      <c r="V518" s="169" t="s">
        <v>639</v>
      </c>
      <c r="W518" s="175">
        <v>1</v>
      </c>
      <c r="X518" s="169" t="s">
        <v>467</v>
      </c>
    </row>
    <row r="519" spans="2:24" hidden="1">
      <c r="B519" s="632"/>
      <c r="C519" s="423"/>
      <c r="D519" s="206">
        <v>3</v>
      </c>
      <c r="E519" s="169" t="s">
        <v>661</v>
      </c>
      <c r="F519" s="260">
        <v>729.82</v>
      </c>
      <c r="G519" s="169">
        <v>10053</v>
      </c>
      <c r="H519" s="169">
        <v>10053</v>
      </c>
      <c r="I519" s="177">
        <f t="shared" si="99"/>
        <v>1</v>
      </c>
      <c r="J519" s="169">
        <v>104.26</v>
      </c>
      <c r="K519" s="177">
        <f t="shared" si="100"/>
        <v>1.0371033522331643E-2</v>
      </c>
      <c r="L519" s="260">
        <v>7</v>
      </c>
      <c r="M519" s="177">
        <f t="shared" si="101"/>
        <v>1.0103710335223317</v>
      </c>
      <c r="N519" s="260">
        <v>729.82</v>
      </c>
      <c r="O519" s="169">
        <v>104.26</v>
      </c>
      <c r="P519" s="176">
        <f t="shared" si="102"/>
        <v>1.0371033522331643E-2</v>
      </c>
      <c r="Q519" s="175">
        <f t="shared" si="103"/>
        <v>2.1316282072803006E-13</v>
      </c>
      <c r="R519" s="176">
        <f t="shared" si="104"/>
        <v>2.1203901395407346E-17</v>
      </c>
      <c r="S519" s="259">
        <f t="shared" si="105"/>
        <v>1.4921397450962104E-12</v>
      </c>
      <c r="T519" s="169" t="s">
        <v>465</v>
      </c>
      <c r="U519" s="169" t="s">
        <v>219</v>
      </c>
      <c r="V519" s="169" t="s">
        <v>639</v>
      </c>
      <c r="W519" s="175">
        <v>1</v>
      </c>
      <c r="X519" s="169" t="s">
        <v>467</v>
      </c>
    </row>
    <row r="520" spans="2:24" hidden="1">
      <c r="B520" s="632"/>
      <c r="C520" s="423"/>
      <c r="D520" s="206">
        <v>4</v>
      </c>
      <c r="E520" s="169" t="s">
        <v>660</v>
      </c>
      <c r="F520" s="260">
        <v>314.73</v>
      </c>
      <c r="G520" s="169">
        <v>6004</v>
      </c>
      <c r="H520" s="169">
        <v>6004</v>
      </c>
      <c r="I520" s="177">
        <f t="shared" si="99"/>
        <v>1</v>
      </c>
      <c r="J520" s="169">
        <v>71.53</v>
      </c>
      <c r="K520" s="177">
        <f t="shared" si="100"/>
        <v>1.1913724183877416E-2</v>
      </c>
      <c r="L520" s="260">
        <v>4.4000000000000004</v>
      </c>
      <c r="M520" s="177">
        <f t="shared" si="101"/>
        <v>1.0119137241838774</v>
      </c>
      <c r="N520" s="260">
        <v>314.73</v>
      </c>
      <c r="O520" s="169">
        <v>71.53</v>
      </c>
      <c r="P520" s="176">
        <f t="shared" si="102"/>
        <v>1.1913724183877416E-2</v>
      </c>
      <c r="Q520" s="175">
        <f t="shared" si="103"/>
        <v>-2.5579538487363607E-13</v>
      </c>
      <c r="R520" s="176">
        <f t="shared" si="104"/>
        <v>-4.2604161371358437E-17</v>
      </c>
      <c r="S520" s="259">
        <f t="shared" si="105"/>
        <v>-1.1254996934439987E-12</v>
      </c>
      <c r="T520" s="169" t="s">
        <v>177</v>
      </c>
      <c r="U520" s="169" t="s">
        <v>534</v>
      </c>
      <c r="V520" s="169" t="s">
        <v>638</v>
      </c>
      <c r="W520" s="175">
        <v>1</v>
      </c>
      <c r="X520" s="169" t="s">
        <v>467</v>
      </c>
    </row>
    <row r="521" spans="2:24" hidden="1">
      <c r="B521" s="632"/>
      <c r="C521" s="423"/>
      <c r="D521" s="206">
        <v>5</v>
      </c>
      <c r="E521" s="169" t="s">
        <v>548</v>
      </c>
      <c r="F521" s="260">
        <v>239.15</v>
      </c>
      <c r="G521" s="169">
        <v>102.56</v>
      </c>
      <c r="H521" s="169">
        <v>102.56</v>
      </c>
      <c r="I521" s="177">
        <f t="shared" ref="I521:I546" si="112">H521/G521</f>
        <v>1</v>
      </c>
      <c r="J521" s="169">
        <v>2.98</v>
      </c>
      <c r="K521" s="177">
        <f t="shared" ref="K521:K546" si="113">J521/G521</f>
        <v>2.905616224648986E-2</v>
      </c>
      <c r="L521" s="260">
        <v>160.5</v>
      </c>
      <c r="M521" s="177">
        <f t="shared" ref="M521:M546" si="114">(H521+J521)/G521</f>
        <v>1.02905616224649</v>
      </c>
      <c r="N521" s="260">
        <v>478.29</v>
      </c>
      <c r="O521" s="169">
        <v>1.49</v>
      </c>
      <c r="P521" s="176">
        <f t="shared" ref="P521:P546" si="115">O521/G521</f>
        <v>1.452808112324493E-2</v>
      </c>
      <c r="Q521" s="175">
        <f t="shared" ref="Q521:Q546" si="116">(H521+J521)-G521-O521</f>
        <v>1.490000000000004</v>
      </c>
      <c r="R521" s="176">
        <f t="shared" ref="R521:R546" si="117">Q521/G521</f>
        <v>1.4528081123244968E-2</v>
      </c>
      <c r="S521" s="259">
        <f t="shared" ref="S521:S546" si="118">Q521*L521</f>
        <v>239.14500000000064</v>
      </c>
      <c r="T521" s="169" t="s">
        <v>177</v>
      </c>
      <c r="U521" s="169" t="s">
        <v>712</v>
      </c>
      <c r="V521" s="169" t="s">
        <v>507</v>
      </c>
      <c r="W521" s="175">
        <v>1</v>
      </c>
      <c r="X521" s="169" t="s">
        <v>467</v>
      </c>
    </row>
    <row r="522" spans="2:24" hidden="1">
      <c r="B522" s="632"/>
      <c r="C522" s="423"/>
      <c r="D522" s="206">
        <v>6</v>
      </c>
      <c r="E522" s="169" t="s">
        <v>503</v>
      </c>
      <c r="F522" s="260">
        <v>187.88</v>
      </c>
      <c r="G522" s="169">
        <v>36.369999999999997</v>
      </c>
      <c r="H522" s="169">
        <v>36.369999999999997</v>
      </c>
      <c r="I522" s="177">
        <f t="shared" si="112"/>
        <v>1</v>
      </c>
      <c r="J522" s="169">
        <v>3.56</v>
      </c>
      <c r="K522" s="177">
        <f t="shared" si="113"/>
        <v>9.7882870497662922E-2</v>
      </c>
      <c r="L522" s="260">
        <v>113.18</v>
      </c>
      <c r="M522" s="177">
        <f t="shared" si="114"/>
        <v>1.0978828704976631</v>
      </c>
      <c r="N522" s="260">
        <v>402.92</v>
      </c>
      <c r="O522" s="169">
        <v>1.66</v>
      </c>
      <c r="P522" s="176">
        <f t="shared" si="115"/>
        <v>4.5642012647786639E-2</v>
      </c>
      <c r="Q522" s="175">
        <f t="shared" si="116"/>
        <v>1.9000000000000024</v>
      </c>
      <c r="R522" s="176">
        <f t="shared" si="117"/>
        <v>5.2240857849876338E-2</v>
      </c>
      <c r="S522" s="259">
        <f t="shared" si="118"/>
        <v>215.04200000000029</v>
      </c>
      <c r="T522" s="169" t="s">
        <v>177</v>
      </c>
      <c r="U522" s="169" t="s">
        <v>712</v>
      </c>
      <c r="V522" s="169" t="s">
        <v>507</v>
      </c>
      <c r="W522" s="175">
        <v>1</v>
      </c>
      <c r="X522" s="169" t="s">
        <v>459</v>
      </c>
    </row>
    <row r="523" spans="2:24" hidden="1">
      <c r="B523" s="632"/>
      <c r="C523" s="423"/>
      <c r="D523" s="206">
        <v>7</v>
      </c>
      <c r="E523" s="169" t="s">
        <v>697</v>
      </c>
      <c r="F523" s="260">
        <v>163.49</v>
      </c>
      <c r="G523" s="169">
        <v>186.8</v>
      </c>
      <c r="H523" s="169">
        <v>186.8</v>
      </c>
      <c r="I523" s="177">
        <f t="shared" si="112"/>
        <v>1</v>
      </c>
      <c r="J523" s="169">
        <v>9.74</v>
      </c>
      <c r="K523" s="177">
        <f t="shared" si="113"/>
        <v>5.2141327623126336E-2</v>
      </c>
      <c r="L523" s="260">
        <v>39.020000000000003</v>
      </c>
      <c r="M523" s="177">
        <f t="shared" si="114"/>
        <v>1.0521413276231264</v>
      </c>
      <c r="N523" s="260">
        <v>380.05</v>
      </c>
      <c r="O523" s="169">
        <v>4.1900000000000004</v>
      </c>
      <c r="P523" s="176">
        <f t="shared" si="115"/>
        <v>2.2430406852248393E-2</v>
      </c>
      <c r="Q523" s="175">
        <f t="shared" si="116"/>
        <v>5.5500000000000087</v>
      </c>
      <c r="R523" s="176">
        <f t="shared" si="117"/>
        <v>2.9710920770877988E-2</v>
      </c>
      <c r="S523" s="259">
        <f t="shared" si="118"/>
        <v>216.56100000000035</v>
      </c>
      <c r="T523" s="169" t="s">
        <v>177</v>
      </c>
      <c r="U523" s="169" t="s">
        <v>712</v>
      </c>
      <c r="V523" s="169" t="s">
        <v>643</v>
      </c>
      <c r="W523" s="175">
        <v>1</v>
      </c>
      <c r="X523" s="169" t="s">
        <v>458</v>
      </c>
    </row>
    <row r="524" spans="2:24" hidden="1">
      <c r="B524" s="632"/>
      <c r="C524" s="423"/>
      <c r="D524" s="206">
        <v>8</v>
      </c>
      <c r="E524" s="169" t="s">
        <v>517</v>
      </c>
      <c r="F524" s="260">
        <v>150.66</v>
      </c>
      <c r="G524" s="169">
        <v>280.14</v>
      </c>
      <c r="H524" s="169">
        <v>280.14</v>
      </c>
      <c r="I524" s="177">
        <f t="shared" si="112"/>
        <v>1</v>
      </c>
      <c r="J524" s="169">
        <v>5.69</v>
      </c>
      <c r="K524" s="177">
        <f t="shared" si="113"/>
        <v>2.0311272934961093E-2</v>
      </c>
      <c r="L524" s="260">
        <v>99.12</v>
      </c>
      <c r="M524" s="177">
        <f t="shared" si="114"/>
        <v>1.020311272934961</v>
      </c>
      <c r="N524" s="260">
        <v>563.99</v>
      </c>
      <c r="O524" s="169">
        <v>1.52</v>
      </c>
      <c r="P524" s="176">
        <f t="shared" si="115"/>
        <v>5.4258584993217684E-3</v>
      </c>
      <c r="Q524" s="175">
        <f t="shared" si="116"/>
        <v>4.1699999999999982</v>
      </c>
      <c r="R524" s="176">
        <f t="shared" si="117"/>
        <v>1.4885414435639318E-2</v>
      </c>
      <c r="S524" s="259">
        <f t="shared" si="118"/>
        <v>413.33039999999983</v>
      </c>
      <c r="T524" s="169" t="s">
        <v>177</v>
      </c>
      <c r="U524" s="169" t="s">
        <v>712</v>
      </c>
      <c r="V524" s="169" t="s">
        <v>507</v>
      </c>
      <c r="W524" s="175">
        <v>1</v>
      </c>
      <c r="X524" s="169" t="s">
        <v>467</v>
      </c>
    </row>
    <row r="525" spans="2:24" hidden="1">
      <c r="B525" s="632"/>
      <c r="C525" s="423"/>
      <c r="D525" s="206">
        <v>9</v>
      </c>
      <c r="E525" s="169" t="s">
        <v>678</v>
      </c>
      <c r="F525" s="260">
        <v>129.91999999999999</v>
      </c>
      <c r="G525" s="169">
        <v>116.13</v>
      </c>
      <c r="H525" s="169">
        <v>116.13</v>
      </c>
      <c r="I525" s="177">
        <f t="shared" si="112"/>
        <v>1</v>
      </c>
      <c r="J525" s="169">
        <v>2.36</v>
      </c>
      <c r="K525" s="177">
        <f t="shared" si="113"/>
        <v>2.0322052871781623E-2</v>
      </c>
      <c r="L525" s="260">
        <v>110.1</v>
      </c>
      <c r="M525" s="177">
        <f t="shared" si="114"/>
        <v>1.0203220528717816</v>
      </c>
      <c r="N525" s="260">
        <v>259.83999999999997</v>
      </c>
      <c r="O525" s="169">
        <v>1.18</v>
      </c>
      <c r="P525" s="176">
        <f t="shared" si="115"/>
        <v>1.0161026435890811E-2</v>
      </c>
      <c r="Q525" s="175">
        <f t="shared" si="116"/>
        <v>1.1799999999999995</v>
      </c>
      <c r="R525" s="176">
        <f t="shared" si="117"/>
        <v>1.0161026435890808E-2</v>
      </c>
      <c r="S525" s="259">
        <f t="shared" si="118"/>
        <v>129.91799999999995</v>
      </c>
      <c r="T525" s="169" t="s">
        <v>177</v>
      </c>
      <c r="U525" s="169" t="s">
        <v>712</v>
      </c>
      <c r="V525" s="169" t="s">
        <v>643</v>
      </c>
      <c r="W525" s="175">
        <v>1</v>
      </c>
      <c r="X525" s="169" t="s">
        <v>467</v>
      </c>
    </row>
    <row r="526" spans="2:24" hidden="1">
      <c r="B526" s="633"/>
      <c r="C526" s="423"/>
      <c r="D526" s="206">
        <v>10</v>
      </c>
      <c r="E526" s="169" t="s">
        <v>460</v>
      </c>
      <c r="F526" s="260">
        <v>109.73</v>
      </c>
      <c r="G526" s="169">
        <v>10.039999999999999</v>
      </c>
      <c r="H526" s="169">
        <v>10.039999999999999</v>
      </c>
      <c r="I526" s="177">
        <f t="shared" si="112"/>
        <v>1</v>
      </c>
      <c r="J526" s="169">
        <v>0.15</v>
      </c>
      <c r="K526" s="177">
        <f t="shared" si="113"/>
        <v>1.4940239043824702E-2</v>
      </c>
      <c r="L526" s="260">
        <v>1567.63</v>
      </c>
      <c r="M526" s="177">
        <f t="shared" si="114"/>
        <v>1.0149402390438247</v>
      </c>
      <c r="N526" s="260">
        <v>235.14</v>
      </c>
      <c r="O526" s="169">
        <v>7.0000000000000007E-2</v>
      </c>
      <c r="P526" s="176">
        <f t="shared" si="115"/>
        <v>6.9721115537848622E-3</v>
      </c>
      <c r="Q526" s="175">
        <f t="shared" si="116"/>
        <v>8.0000000000000349E-2</v>
      </c>
      <c r="R526" s="176">
        <f t="shared" si="117"/>
        <v>7.9681274900398752E-3</v>
      </c>
      <c r="S526" s="259">
        <f t="shared" si="118"/>
        <v>125.41040000000055</v>
      </c>
      <c r="T526" s="169" t="s">
        <v>177</v>
      </c>
      <c r="U526" s="169" t="s">
        <v>712</v>
      </c>
      <c r="V526" s="169" t="s">
        <v>507</v>
      </c>
      <c r="W526" s="175">
        <v>1</v>
      </c>
      <c r="X526" s="169" t="s">
        <v>414</v>
      </c>
    </row>
    <row r="527" spans="2:24" hidden="1">
      <c r="B527" s="631">
        <v>45922</v>
      </c>
      <c r="C527" s="423" t="str">
        <f t="shared" ref="C527" si="119">RIGHT(TEXT(B527,"aaa"),1)</f>
        <v>一</v>
      </c>
      <c r="D527" s="206">
        <v>1</v>
      </c>
      <c r="E527" s="169" t="s">
        <v>661</v>
      </c>
      <c r="F527" s="260">
        <v>1423.8</v>
      </c>
      <c r="G527" s="169">
        <v>9685</v>
      </c>
      <c r="H527" s="169">
        <v>9685</v>
      </c>
      <c r="I527" s="177">
        <f t="shared" si="112"/>
        <v>1</v>
      </c>
      <c r="J527" s="169">
        <v>203.4</v>
      </c>
      <c r="K527" s="177">
        <f t="shared" si="113"/>
        <v>2.1001548786783685E-2</v>
      </c>
      <c r="L527" s="260">
        <v>7</v>
      </c>
      <c r="M527" s="177">
        <f t="shared" si="114"/>
        <v>1.0210015487867836</v>
      </c>
      <c r="N527" s="260">
        <v>1423.8</v>
      </c>
      <c r="O527" s="169">
        <v>203.4</v>
      </c>
      <c r="P527" s="176">
        <f t="shared" si="115"/>
        <v>2.1001548786783685E-2</v>
      </c>
      <c r="Q527" s="175">
        <f t="shared" si="116"/>
        <v>-3.694822225952521E-13</v>
      </c>
      <c r="R527" s="176">
        <f t="shared" si="117"/>
        <v>-3.8149945544166451E-17</v>
      </c>
      <c r="S527" s="259">
        <f t="shared" si="118"/>
        <v>-2.5863755581667647E-12</v>
      </c>
      <c r="T527" s="169" t="s">
        <v>465</v>
      </c>
      <c r="U527" s="169" t="s">
        <v>219</v>
      </c>
      <c r="V527" s="169" t="s">
        <v>639</v>
      </c>
      <c r="W527" s="175">
        <v>1</v>
      </c>
      <c r="X527" s="169" t="s">
        <v>467</v>
      </c>
    </row>
    <row r="528" spans="2:24" hidden="1">
      <c r="B528" s="632"/>
      <c r="C528" s="423"/>
      <c r="D528" s="206">
        <v>2</v>
      </c>
      <c r="E528" s="169" t="s">
        <v>635</v>
      </c>
      <c r="F528" s="260">
        <v>1244.94</v>
      </c>
      <c r="G528" s="169">
        <v>7707</v>
      </c>
      <c r="H528" s="169">
        <v>7707</v>
      </c>
      <c r="I528" s="177">
        <f t="shared" si="112"/>
        <v>1</v>
      </c>
      <c r="J528" s="169">
        <v>189.2</v>
      </c>
      <c r="K528" s="177">
        <f t="shared" si="113"/>
        <v>2.454911119761256E-2</v>
      </c>
      <c r="L528" s="260">
        <v>6.58</v>
      </c>
      <c r="M528" s="177">
        <f t="shared" si="114"/>
        <v>1.0245491111976126</v>
      </c>
      <c r="N528" s="260">
        <v>1244.94</v>
      </c>
      <c r="O528" s="169">
        <v>189.2</v>
      </c>
      <c r="P528" s="176">
        <f t="shared" si="115"/>
        <v>2.454911119761256E-2</v>
      </c>
      <c r="Q528" s="175">
        <f t="shared" si="116"/>
        <v>0</v>
      </c>
      <c r="R528" s="176">
        <f t="shared" si="117"/>
        <v>0</v>
      </c>
      <c r="S528" s="259">
        <f t="shared" si="118"/>
        <v>0</v>
      </c>
      <c r="T528" s="169" t="s">
        <v>465</v>
      </c>
      <c r="U528" s="169" t="s">
        <v>219</v>
      </c>
      <c r="V528" s="169" t="s">
        <v>639</v>
      </c>
      <c r="W528" s="175">
        <v>1</v>
      </c>
      <c r="X528" s="169" t="s">
        <v>467</v>
      </c>
    </row>
    <row r="529" spans="2:24" hidden="1">
      <c r="B529" s="632"/>
      <c r="C529" s="423"/>
      <c r="D529" s="206">
        <v>3</v>
      </c>
      <c r="E529" s="169" t="s">
        <v>546</v>
      </c>
      <c r="F529" s="260">
        <v>911.75</v>
      </c>
      <c r="G529" s="169">
        <v>26.55</v>
      </c>
      <c r="H529" s="169">
        <v>26.55</v>
      </c>
      <c r="I529" s="177">
        <f t="shared" si="112"/>
        <v>1</v>
      </c>
      <c r="J529" s="169">
        <v>2</v>
      </c>
      <c r="K529" s="177">
        <f t="shared" si="113"/>
        <v>7.5329566854990579E-2</v>
      </c>
      <c r="L529" s="260">
        <v>930.36</v>
      </c>
      <c r="M529" s="177">
        <f t="shared" si="114"/>
        <v>1.0753295668549905</v>
      </c>
      <c r="N529" s="260">
        <v>1860.72</v>
      </c>
      <c r="O529" s="169">
        <v>0.98</v>
      </c>
      <c r="P529" s="176">
        <f t="shared" si="115"/>
        <v>3.6911487758945385E-2</v>
      </c>
      <c r="Q529" s="175">
        <f t="shared" si="116"/>
        <v>1.02</v>
      </c>
      <c r="R529" s="176">
        <f t="shared" si="117"/>
        <v>3.84180790960452E-2</v>
      </c>
      <c r="S529" s="259">
        <f t="shared" si="118"/>
        <v>948.96720000000005</v>
      </c>
      <c r="T529" s="169" t="s">
        <v>177</v>
      </c>
      <c r="U529" s="169" t="s">
        <v>712</v>
      </c>
      <c r="V529" s="169" t="s">
        <v>640</v>
      </c>
      <c r="W529" s="175">
        <v>1</v>
      </c>
      <c r="X529" s="169" t="s">
        <v>422</v>
      </c>
    </row>
    <row r="530" spans="2:24" hidden="1">
      <c r="B530" s="632"/>
      <c r="C530" s="423"/>
      <c r="D530" s="206">
        <v>4</v>
      </c>
      <c r="E530" s="169" t="s">
        <v>634</v>
      </c>
      <c r="F530" s="260">
        <v>870</v>
      </c>
      <c r="G530" s="169">
        <v>16035</v>
      </c>
      <c r="H530" s="169">
        <v>16035</v>
      </c>
      <c r="I530" s="177">
        <f t="shared" si="112"/>
        <v>1</v>
      </c>
      <c r="J530" s="169">
        <v>150</v>
      </c>
      <c r="K530" s="177">
        <f t="shared" si="113"/>
        <v>9.3545369504209538E-3</v>
      </c>
      <c r="L530" s="260">
        <v>5.8</v>
      </c>
      <c r="M530" s="177">
        <f t="shared" si="114"/>
        <v>1.0093545369504209</v>
      </c>
      <c r="N530" s="260">
        <v>870</v>
      </c>
      <c r="O530" s="169">
        <v>150</v>
      </c>
      <c r="P530" s="176">
        <f t="shared" si="115"/>
        <v>9.3545369504209538E-3</v>
      </c>
      <c r="Q530" s="175">
        <f t="shared" si="116"/>
        <v>0</v>
      </c>
      <c r="R530" s="176">
        <f t="shared" si="117"/>
        <v>0</v>
      </c>
      <c r="S530" s="259">
        <f t="shared" si="118"/>
        <v>0</v>
      </c>
      <c r="T530" s="169" t="s">
        <v>177</v>
      </c>
      <c r="U530" s="169" t="s">
        <v>534</v>
      </c>
      <c r="V530" s="169" t="s">
        <v>700</v>
      </c>
      <c r="W530" s="175">
        <v>1</v>
      </c>
      <c r="X530" s="169" t="s">
        <v>467</v>
      </c>
    </row>
    <row r="531" spans="2:24" hidden="1">
      <c r="B531" s="632"/>
      <c r="C531" s="423"/>
      <c r="D531" s="206">
        <v>5</v>
      </c>
      <c r="E531" s="169" t="s">
        <v>688</v>
      </c>
      <c r="F531" s="260">
        <v>504.9</v>
      </c>
      <c r="G531" s="169">
        <v>115.61</v>
      </c>
      <c r="H531" s="169">
        <v>115.61</v>
      </c>
      <c r="I531" s="177">
        <f t="shared" si="112"/>
        <v>1</v>
      </c>
      <c r="J531" s="169">
        <v>5.43</v>
      </c>
      <c r="K531" s="177">
        <f t="shared" si="113"/>
        <v>4.6968255341233452E-2</v>
      </c>
      <c r="L531" s="260">
        <v>313.60000000000002</v>
      </c>
      <c r="M531" s="177">
        <f t="shared" si="114"/>
        <v>1.0469682553412334</v>
      </c>
      <c r="N531" s="260">
        <v>1702.85</v>
      </c>
      <c r="O531" s="169">
        <v>1.61</v>
      </c>
      <c r="P531" s="176">
        <f t="shared" si="115"/>
        <v>1.3926130957529627E-2</v>
      </c>
      <c r="Q531" s="175">
        <f t="shared" si="116"/>
        <v>3.8199999999999923</v>
      </c>
      <c r="R531" s="176">
        <f t="shared" si="117"/>
        <v>3.3042124383703762E-2</v>
      </c>
      <c r="S531" s="259">
        <f t="shared" si="118"/>
        <v>1197.9519999999977</v>
      </c>
      <c r="T531" s="169" t="s">
        <v>465</v>
      </c>
      <c r="U531" s="169" t="s">
        <v>219</v>
      </c>
      <c r="V531" s="169" t="s">
        <v>639</v>
      </c>
      <c r="W531" s="175">
        <v>1</v>
      </c>
      <c r="X531" s="169" t="s">
        <v>467</v>
      </c>
    </row>
    <row r="532" spans="2:24" hidden="1">
      <c r="B532" s="632"/>
      <c r="C532" s="423"/>
      <c r="D532" s="206">
        <v>6</v>
      </c>
      <c r="E532" s="169" t="s">
        <v>612</v>
      </c>
      <c r="F532" s="260">
        <v>413.78</v>
      </c>
      <c r="G532" s="169">
        <v>331.95</v>
      </c>
      <c r="H532" s="169">
        <v>331.95</v>
      </c>
      <c r="I532" s="177">
        <f t="shared" si="112"/>
        <v>1</v>
      </c>
      <c r="J532" s="169">
        <v>9.36</v>
      </c>
      <c r="K532" s="177">
        <f t="shared" si="113"/>
        <v>2.8197017623136013E-2</v>
      </c>
      <c r="L532" s="260">
        <v>95.34</v>
      </c>
      <c r="M532" s="177">
        <f t="shared" si="114"/>
        <v>1.0281970176231361</v>
      </c>
      <c r="N532" s="260">
        <v>892.38</v>
      </c>
      <c r="O532" s="169">
        <v>4.34</v>
      </c>
      <c r="P532" s="176">
        <f t="shared" si="115"/>
        <v>1.3074258171411357E-2</v>
      </c>
      <c r="Q532" s="175">
        <f t="shared" si="116"/>
        <v>5.0200000000000138</v>
      </c>
      <c r="R532" s="176">
        <f t="shared" si="117"/>
        <v>1.5122759451724699E-2</v>
      </c>
      <c r="S532" s="259">
        <f t="shared" si="118"/>
        <v>478.60680000000133</v>
      </c>
      <c r="T532" s="169" t="s">
        <v>177</v>
      </c>
      <c r="U532" s="169" t="s">
        <v>712</v>
      </c>
      <c r="V532" s="169" t="s">
        <v>640</v>
      </c>
      <c r="W532" s="175">
        <v>1</v>
      </c>
      <c r="X532" s="169" t="s">
        <v>467</v>
      </c>
    </row>
    <row r="533" spans="2:24" hidden="1">
      <c r="B533" s="632"/>
      <c r="C533" s="423"/>
      <c r="D533" s="206">
        <v>7</v>
      </c>
      <c r="E533" s="169" t="s">
        <v>678</v>
      </c>
      <c r="F533" s="260">
        <v>200.38</v>
      </c>
      <c r="G533" s="169">
        <v>109.33</v>
      </c>
      <c r="H533" s="169">
        <v>109.33</v>
      </c>
      <c r="I533" s="177">
        <f t="shared" si="112"/>
        <v>1</v>
      </c>
      <c r="J533" s="169">
        <v>3.6</v>
      </c>
      <c r="K533" s="177">
        <f t="shared" si="113"/>
        <v>3.2927833165645293E-2</v>
      </c>
      <c r="L533" s="260">
        <v>110.1</v>
      </c>
      <c r="M533" s="177">
        <f t="shared" si="114"/>
        <v>1.0329278331656453</v>
      </c>
      <c r="N533" s="260">
        <v>396.36</v>
      </c>
      <c r="O533" s="169">
        <v>1.82</v>
      </c>
      <c r="P533" s="176">
        <f t="shared" si="115"/>
        <v>1.6646848989298454E-2</v>
      </c>
      <c r="Q533" s="175">
        <f t="shared" si="116"/>
        <v>1.7799999999999943</v>
      </c>
      <c r="R533" s="176">
        <f t="shared" si="117"/>
        <v>1.6280984176346786E-2</v>
      </c>
      <c r="S533" s="259">
        <f t="shared" si="118"/>
        <v>195.97799999999935</v>
      </c>
      <c r="T533" s="169" t="s">
        <v>177</v>
      </c>
      <c r="U533" s="169" t="s">
        <v>712</v>
      </c>
      <c r="V533" s="169" t="s">
        <v>643</v>
      </c>
      <c r="W533" s="175">
        <v>1</v>
      </c>
      <c r="X533" s="169" t="s">
        <v>467</v>
      </c>
    </row>
    <row r="534" spans="2:24" hidden="1">
      <c r="B534" s="632"/>
      <c r="C534" s="423"/>
      <c r="D534" s="206">
        <v>8</v>
      </c>
      <c r="E534" s="169" t="s">
        <v>660</v>
      </c>
      <c r="F534" s="260">
        <v>184.62</v>
      </c>
      <c r="G534" s="169">
        <v>6012</v>
      </c>
      <c r="H534" s="169">
        <v>6012</v>
      </c>
      <c r="I534" s="177">
        <f t="shared" si="112"/>
        <v>1</v>
      </c>
      <c r="J534" s="169">
        <v>41.96</v>
      </c>
      <c r="K534" s="177">
        <f t="shared" si="113"/>
        <v>6.9793745841650037E-3</v>
      </c>
      <c r="L534" s="260">
        <v>4.4000000000000004</v>
      </c>
      <c r="M534" s="177">
        <f t="shared" si="114"/>
        <v>1.0069793745841651</v>
      </c>
      <c r="N534" s="260">
        <v>184.62</v>
      </c>
      <c r="O534" s="169">
        <v>41.96</v>
      </c>
      <c r="P534" s="176">
        <f t="shared" si="115"/>
        <v>6.9793745841650037E-3</v>
      </c>
      <c r="Q534" s="175">
        <f t="shared" si="116"/>
        <v>0</v>
      </c>
      <c r="R534" s="176">
        <f t="shared" si="117"/>
        <v>0</v>
      </c>
      <c r="S534" s="259">
        <f t="shared" si="118"/>
        <v>0</v>
      </c>
      <c r="T534" s="169" t="s">
        <v>177</v>
      </c>
      <c r="U534" s="169" t="s">
        <v>534</v>
      </c>
      <c r="V534" s="169" t="s">
        <v>638</v>
      </c>
      <c r="W534" s="175">
        <v>1</v>
      </c>
      <c r="X534" s="169" t="s">
        <v>467</v>
      </c>
    </row>
    <row r="535" spans="2:24" hidden="1">
      <c r="B535" s="632"/>
      <c r="C535" s="423"/>
      <c r="D535" s="206">
        <v>9</v>
      </c>
      <c r="E535" s="169" t="s">
        <v>503</v>
      </c>
      <c r="F535" s="260">
        <v>175.43</v>
      </c>
      <c r="G535" s="169">
        <v>35.619999999999997</v>
      </c>
      <c r="H535" s="169">
        <v>35.619999999999997</v>
      </c>
      <c r="I535" s="177">
        <f t="shared" si="112"/>
        <v>1</v>
      </c>
      <c r="J535" s="169">
        <v>3.09</v>
      </c>
      <c r="K535" s="177">
        <f t="shared" si="113"/>
        <v>8.6749017405951714E-2</v>
      </c>
      <c r="L535" s="260">
        <v>113.18</v>
      </c>
      <c r="M535" s="177">
        <f t="shared" si="114"/>
        <v>1.0867490174059515</v>
      </c>
      <c r="N535" s="260">
        <v>349.73</v>
      </c>
      <c r="O535" s="169">
        <v>1.55</v>
      </c>
      <c r="P535" s="176">
        <f t="shared" si="115"/>
        <v>4.351487928130264E-2</v>
      </c>
      <c r="Q535" s="175">
        <f t="shared" si="116"/>
        <v>1.5399999999999963</v>
      </c>
      <c r="R535" s="176">
        <f t="shared" si="117"/>
        <v>4.323413812464897E-2</v>
      </c>
      <c r="S535" s="259">
        <f t="shared" si="118"/>
        <v>174.29719999999958</v>
      </c>
      <c r="T535" s="169" t="s">
        <v>177</v>
      </c>
      <c r="U535" s="169" t="s">
        <v>712</v>
      </c>
      <c r="V535" s="169" t="s">
        <v>507</v>
      </c>
      <c r="W535" s="175">
        <v>1</v>
      </c>
      <c r="X535" s="169" t="s">
        <v>459</v>
      </c>
    </row>
    <row r="536" spans="2:24" hidden="1">
      <c r="B536" s="633"/>
      <c r="C536" s="423"/>
      <c r="D536" s="206">
        <v>10</v>
      </c>
      <c r="E536" s="169" t="s">
        <v>522</v>
      </c>
      <c r="F536" s="260">
        <v>147.79</v>
      </c>
      <c r="G536" s="169">
        <v>36.08</v>
      </c>
      <c r="H536" s="169">
        <v>36.08</v>
      </c>
      <c r="I536" s="177">
        <f t="shared" si="112"/>
        <v>1</v>
      </c>
      <c r="J536" s="169">
        <v>1.53</v>
      </c>
      <c r="K536" s="177">
        <f t="shared" si="113"/>
        <v>4.2405764966740582E-2</v>
      </c>
      <c r="L536" s="260">
        <v>268.70999999999998</v>
      </c>
      <c r="M536" s="177">
        <f t="shared" si="114"/>
        <v>1.0424057649667406</v>
      </c>
      <c r="N536" s="260">
        <v>411.13</v>
      </c>
      <c r="O536" s="169">
        <v>0.55000000000000004</v>
      </c>
      <c r="P536" s="176">
        <f t="shared" si="115"/>
        <v>1.5243902439024392E-2</v>
      </c>
      <c r="Q536" s="175">
        <f t="shared" si="116"/>
        <v>0.98000000000000109</v>
      </c>
      <c r="R536" s="176">
        <f t="shared" si="117"/>
        <v>2.7161862527716216E-2</v>
      </c>
      <c r="S536" s="259">
        <f t="shared" si="118"/>
        <v>263.33580000000029</v>
      </c>
      <c r="T536" s="169" t="s">
        <v>177</v>
      </c>
      <c r="U536" s="169" t="s">
        <v>712</v>
      </c>
      <c r="V536" s="169" t="s">
        <v>640</v>
      </c>
      <c r="W536" s="175">
        <v>1</v>
      </c>
      <c r="X536" s="169" t="s">
        <v>432</v>
      </c>
    </row>
    <row r="537" spans="2:24" hidden="1">
      <c r="B537" s="631">
        <v>45923</v>
      </c>
      <c r="C537" s="423" t="str">
        <f t="shared" ref="C537" si="120">RIGHT(TEXT(B537,"aaa"),1)</f>
        <v>二</v>
      </c>
      <c r="D537" s="206">
        <v>1</v>
      </c>
      <c r="E537" s="169" t="s">
        <v>635</v>
      </c>
      <c r="F537" s="260">
        <v>2092.5700000000002</v>
      </c>
      <c r="G537" s="169">
        <v>7623</v>
      </c>
      <c r="H537" s="169">
        <v>7623</v>
      </c>
      <c r="I537" s="177">
        <f t="shared" si="112"/>
        <v>1</v>
      </c>
      <c r="J537" s="169">
        <v>318.02</v>
      </c>
      <c r="K537" s="177">
        <f t="shared" si="113"/>
        <v>4.1718483536665352E-2</v>
      </c>
      <c r="L537" s="260">
        <v>6.58</v>
      </c>
      <c r="M537" s="177">
        <f t="shared" si="114"/>
        <v>1.0417184835366655</v>
      </c>
      <c r="N537" s="260">
        <v>2092.5700000000002</v>
      </c>
      <c r="O537" s="169">
        <v>318.02</v>
      </c>
      <c r="P537" s="176">
        <f t="shared" si="115"/>
        <v>4.1718483536665352E-2</v>
      </c>
      <c r="Q537" s="175">
        <f t="shared" si="116"/>
        <v>4.5474735088646412E-13</v>
      </c>
      <c r="R537" s="176">
        <f t="shared" si="117"/>
        <v>5.965464395729557E-17</v>
      </c>
      <c r="S537" s="259">
        <f t="shared" si="118"/>
        <v>2.9922375688329339E-12</v>
      </c>
      <c r="T537" s="169" t="s">
        <v>465</v>
      </c>
      <c r="U537" s="169" t="s">
        <v>219</v>
      </c>
      <c r="V537" s="169" t="s">
        <v>639</v>
      </c>
      <c r="W537" s="175">
        <v>1</v>
      </c>
      <c r="X537" s="169" t="s">
        <v>467</v>
      </c>
    </row>
    <row r="538" spans="2:24" hidden="1">
      <c r="B538" s="632"/>
      <c r="C538" s="423"/>
      <c r="D538" s="206">
        <v>2</v>
      </c>
      <c r="E538" s="169" t="s">
        <v>634</v>
      </c>
      <c r="F538" s="260">
        <v>1473.03</v>
      </c>
      <c r="G538" s="169">
        <v>15482</v>
      </c>
      <c r="H538" s="169">
        <v>15482</v>
      </c>
      <c r="I538" s="177">
        <f t="shared" si="112"/>
        <v>1</v>
      </c>
      <c r="J538" s="169">
        <v>253.97</v>
      </c>
      <c r="K538" s="177">
        <f t="shared" si="113"/>
        <v>1.640421134220385E-2</v>
      </c>
      <c r="L538" s="260">
        <v>5.8</v>
      </c>
      <c r="M538" s="177">
        <f t="shared" si="114"/>
        <v>1.0164042113422038</v>
      </c>
      <c r="N538" s="260">
        <v>1473.03</v>
      </c>
      <c r="O538" s="169">
        <v>253.97</v>
      </c>
      <c r="P538" s="176">
        <f t="shared" si="115"/>
        <v>1.640421134220385E-2</v>
      </c>
      <c r="Q538" s="175">
        <f t="shared" si="116"/>
        <v>-6.5369931689929217E-13</v>
      </c>
      <c r="R538" s="176">
        <f t="shared" si="117"/>
        <v>-4.2223182851007116E-17</v>
      </c>
      <c r="S538" s="259">
        <f t="shared" si="118"/>
        <v>-3.7914560380158948E-12</v>
      </c>
      <c r="T538" s="169" t="s">
        <v>177</v>
      </c>
      <c r="U538" s="169" t="s">
        <v>534</v>
      </c>
      <c r="V538" s="169" t="s">
        <v>700</v>
      </c>
      <c r="W538" s="175">
        <v>1</v>
      </c>
      <c r="X538" s="169" t="s">
        <v>467</v>
      </c>
    </row>
    <row r="539" spans="2:24" hidden="1">
      <c r="B539" s="632"/>
      <c r="C539" s="423"/>
      <c r="D539" s="206">
        <v>3</v>
      </c>
      <c r="E539" s="169" t="s">
        <v>688</v>
      </c>
      <c r="F539" s="260">
        <v>511.17</v>
      </c>
      <c r="G539" s="169">
        <v>114.35</v>
      </c>
      <c r="H539" s="169">
        <v>114.35</v>
      </c>
      <c r="I539" s="177">
        <f t="shared" si="112"/>
        <v>1</v>
      </c>
      <c r="J539" s="169">
        <v>3.32</v>
      </c>
      <c r="K539" s="177">
        <f t="shared" si="113"/>
        <v>2.9033668561434193E-2</v>
      </c>
      <c r="L539" s="260">
        <v>313.60000000000002</v>
      </c>
      <c r="M539" s="177">
        <f t="shared" si="114"/>
        <v>1.0290336685614341</v>
      </c>
      <c r="N539" s="260">
        <v>1041.1500000000001</v>
      </c>
      <c r="O539" s="169">
        <v>1.63</v>
      </c>
      <c r="P539" s="176">
        <f t="shared" si="115"/>
        <v>1.4254481853957149E-2</v>
      </c>
      <c r="Q539" s="175">
        <f t="shared" si="116"/>
        <v>1.6899999999999933</v>
      </c>
      <c r="R539" s="176">
        <f t="shared" si="117"/>
        <v>1.4779186707476986E-2</v>
      </c>
      <c r="S539" s="259">
        <f t="shared" si="118"/>
        <v>529.98399999999788</v>
      </c>
      <c r="T539" s="169" t="s">
        <v>465</v>
      </c>
      <c r="U539" s="169" t="s">
        <v>219</v>
      </c>
      <c r="V539" s="169" t="s">
        <v>510</v>
      </c>
      <c r="W539" s="175">
        <v>1</v>
      </c>
      <c r="X539" s="169" t="s">
        <v>467</v>
      </c>
    </row>
    <row r="540" spans="2:24" hidden="1">
      <c r="B540" s="632"/>
      <c r="C540" s="423"/>
      <c r="D540" s="206">
        <v>4</v>
      </c>
      <c r="E540" s="169" t="s">
        <v>661</v>
      </c>
      <c r="F540" s="260">
        <v>486.36</v>
      </c>
      <c r="G540" s="169">
        <v>8999</v>
      </c>
      <c r="H540" s="169">
        <v>8999</v>
      </c>
      <c r="I540" s="177">
        <f t="shared" si="112"/>
        <v>1</v>
      </c>
      <c r="J540" s="169">
        <v>69.48</v>
      </c>
      <c r="K540" s="177">
        <f t="shared" si="113"/>
        <v>7.7208578730970116E-3</v>
      </c>
      <c r="L540" s="260">
        <v>7</v>
      </c>
      <c r="M540" s="177">
        <f t="shared" si="114"/>
        <v>1.007720857873097</v>
      </c>
      <c r="N540" s="260">
        <v>486.36</v>
      </c>
      <c r="O540" s="169">
        <v>69.48</v>
      </c>
      <c r="P540" s="176">
        <f t="shared" si="115"/>
        <v>7.7208578730970116E-3</v>
      </c>
      <c r="Q540" s="175">
        <f t="shared" si="116"/>
        <v>-4.4053649617126212E-13</v>
      </c>
      <c r="R540" s="176">
        <f t="shared" si="117"/>
        <v>-4.895393890112925E-17</v>
      </c>
      <c r="S540" s="259">
        <f t="shared" si="118"/>
        <v>-3.0837554731988348E-12</v>
      </c>
      <c r="T540" s="169" t="s">
        <v>465</v>
      </c>
      <c r="U540" s="169" t="s">
        <v>219</v>
      </c>
      <c r="V540" s="169" t="s">
        <v>639</v>
      </c>
      <c r="W540" s="175">
        <v>1</v>
      </c>
      <c r="X540" s="169" t="s">
        <v>467</v>
      </c>
    </row>
    <row r="541" spans="2:24" hidden="1">
      <c r="B541" s="632"/>
      <c r="C541" s="423"/>
      <c r="D541" s="206">
        <v>5</v>
      </c>
      <c r="E541" s="169" t="s">
        <v>660</v>
      </c>
      <c r="F541" s="260">
        <v>218.28</v>
      </c>
      <c r="G541" s="169">
        <v>5611</v>
      </c>
      <c r="H541" s="169">
        <v>5611</v>
      </c>
      <c r="I541" s="177">
        <f t="shared" si="112"/>
        <v>1</v>
      </c>
      <c r="J541" s="169">
        <v>49.61</v>
      </c>
      <c r="K541" s="177">
        <f t="shared" si="113"/>
        <v>8.8415612190340404E-3</v>
      </c>
      <c r="L541" s="260">
        <v>4.4000000000000004</v>
      </c>
      <c r="M541" s="177">
        <f t="shared" si="114"/>
        <v>1.008841561219034</v>
      </c>
      <c r="N541" s="260">
        <v>218.28</v>
      </c>
      <c r="O541" s="169">
        <v>49.61</v>
      </c>
      <c r="P541" s="176">
        <f t="shared" si="115"/>
        <v>8.8415612190340404E-3</v>
      </c>
      <c r="Q541" s="175">
        <f t="shared" si="116"/>
        <v>-3.2684965844964609E-13</v>
      </c>
      <c r="R541" s="176">
        <f t="shared" si="117"/>
        <v>-5.8251587675930509E-17</v>
      </c>
      <c r="S541" s="259">
        <f t="shared" si="118"/>
        <v>-1.4381384971784428E-12</v>
      </c>
      <c r="T541" s="169" t="s">
        <v>177</v>
      </c>
      <c r="U541" s="169" t="s">
        <v>534</v>
      </c>
      <c r="V541" s="169" t="s">
        <v>638</v>
      </c>
      <c r="W541" s="175">
        <v>1</v>
      </c>
      <c r="X541" s="169" t="s">
        <v>467</v>
      </c>
    </row>
    <row r="542" spans="2:24" hidden="1">
      <c r="B542" s="632"/>
      <c r="C542" s="423"/>
      <c r="D542" s="206">
        <v>6</v>
      </c>
      <c r="E542" s="169" t="s">
        <v>517</v>
      </c>
      <c r="F542" s="260">
        <v>188.33</v>
      </c>
      <c r="G542" s="169">
        <v>266.81</v>
      </c>
      <c r="H542" s="169">
        <v>266.81</v>
      </c>
      <c r="I542" s="177">
        <f t="shared" si="112"/>
        <v>1</v>
      </c>
      <c r="J542" s="169">
        <v>3.87</v>
      </c>
      <c r="K542" s="177">
        <f t="shared" si="113"/>
        <v>1.450470372174956E-2</v>
      </c>
      <c r="L542" s="260">
        <v>99.12</v>
      </c>
      <c r="M542" s="177">
        <f t="shared" si="114"/>
        <v>1.0145047037217496</v>
      </c>
      <c r="N542" s="260">
        <v>383.59</v>
      </c>
      <c r="O542" s="169">
        <v>1.9</v>
      </c>
      <c r="P542" s="176">
        <f t="shared" si="115"/>
        <v>7.1211723698512046E-3</v>
      </c>
      <c r="Q542" s="175">
        <f t="shared" si="116"/>
        <v>1.9700000000000046</v>
      </c>
      <c r="R542" s="176">
        <f t="shared" si="117"/>
        <v>7.383531351898372E-3</v>
      </c>
      <c r="S542" s="259">
        <f t="shared" si="118"/>
        <v>195.26640000000046</v>
      </c>
      <c r="T542" s="169" t="s">
        <v>177</v>
      </c>
      <c r="U542" s="169" t="s">
        <v>712</v>
      </c>
      <c r="V542" s="169" t="s">
        <v>507</v>
      </c>
      <c r="W542" s="175">
        <v>1</v>
      </c>
      <c r="X542" s="169" t="s">
        <v>467</v>
      </c>
    </row>
    <row r="543" spans="2:24" hidden="1">
      <c r="B543" s="632"/>
      <c r="C543" s="423"/>
      <c r="D543" s="206">
        <v>7</v>
      </c>
      <c r="E543" s="169" t="s">
        <v>648</v>
      </c>
      <c r="F543" s="260">
        <v>125.17</v>
      </c>
      <c r="G543" s="169">
        <v>3975</v>
      </c>
      <c r="H543" s="169">
        <v>3975</v>
      </c>
      <c r="I543" s="177">
        <f t="shared" si="112"/>
        <v>1</v>
      </c>
      <c r="J543" s="169">
        <v>29.11</v>
      </c>
      <c r="K543" s="177">
        <f t="shared" si="113"/>
        <v>7.323270440251572E-3</v>
      </c>
      <c r="L543" s="260">
        <v>4.3</v>
      </c>
      <c r="M543" s="177">
        <f t="shared" si="114"/>
        <v>1.0073232704402515</v>
      </c>
      <c r="N543" s="260">
        <v>125.17</v>
      </c>
      <c r="O543" s="169">
        <v>29.11</v>
      </c>
      <c r="P543" s="176">
        <f t="shared" si="115"/>
        <v>7.323270440251572E-3</v>
      </c>
      <c r="Q543" s="175">
        <f t="shared" si="116"/>
        <v>1.2789769243681803E-13</v>
      </c>
      <c r="R543" s="176">
        <f t="shared" si="117"/>
        <v>3.2175520109891331E-17</v>
      </c>
      <c r="S543" s="259">
        <f t="shared" si="118"/>
        <v>5.4996007747831748E-13</v>
      </c>
      <c r="T543" s="169" t="s">
        <v>177</v>
      </c>
      <c r="U543" s="169" t="s">
        <v>534</v>
      </c>
      <c r="V543" s="169" t="s">
        <v>638</v>
      </c>
      <c r="W543" s="175">
        <v>1</v>
      </c>
      <c r="X543" s="169" t="s">
        <v>467</v>
      </c>
    </row>
    <row r="544" spans="2:24" hidden="1">
      <c r="B544" s="632"/>
      <c r="C544" s="423"/>
      <c r="D544" s="206">
        <v>8</v>
      </c>
      <c r="E544" s="169" t="s">
        <v>678</v>
      </c>
      <c r="F544" s="260">
        <v>111.2</v>
      </c>
      <c r="G544" s="169">
        <v>97.98</v>
      </c>
      <c r="H544" s="169">
        <v>97.98</v>
      </c>
      <c r="I544" s="177">
        <f t="shared" si="112"/>
        <v>1</v>
      </c>
      <c r="J544" s="169">
        <v>1.99</v>
      </c>
      <c r="K544" s="177">
        <f t="shared" si="113"/>
        <v>2.0310267401510512E-2</v>
      </c>
      <c r="L544" s="260">
        <v>110.1</v>
      </c>
      <c r="M544" s="177">
        <f t="shared" si="114"/>
        <v>1.0203102674015105</v>
      </c>
      <c r="N544" s="260">
        <v>219.1</v>
      </c>
      <c r="O544" s="169">
        <v>1.01</v>
      </c>
      <c r="P544" s="176">
        <f t="shared" si="115"/>
        <v>1.0308226168605838E-2</v>
      </c>
      <c r="Q544" s="175">
        <f t="shared" si="116"/>
        <v>0.97999999999999488</v>
      </c>
      <c r="R544" s="176">
        <f t="shared" si="117"/>
        <v>1.0002041232904622E-2</v>
      </c>
      <c r="S544" s="259">
        <f t="shared" si="118"/>
        <v>107.89799999999943</v>
      </c>
      <c r="T544" s="169" t="s">
        <v>177</v>
      </c>
      <c r="U544" s="169" t="s">
        <v>712</v>
      </c>
      <c r="V544" s="169" t="s">
        <v>643</v>
      </c>
      <c r="W544" s="175">
        <v>1</v>
      </c>
      <c r="X544" s="169" t="s">
        <v>467</v>
      </c>
    </row>
    <row r="545" spans="2:24" hidden="1">
      <c r="B545" s="632"/>
      <c r="C545" s="423"/>
      <c r="D545" s="206">
        <v>9</v>
      </c>
      <c r="E545" s="169" t="s">
        <v>636</v>
      </c>
      <c r="F545" s="260">
        <v>97.57</v>
      </c>
      <c r="G545" s="169">
        <v>5018</v>
      </c>
      <c r="H545" s="169">
        <v>5018</v>
      </c>
      <c r="I545" s="177">
        <f t="shared" si="112"/>
        <v>1</v>
      </c>
      <c r="J545" s="169">
        <v>22.43</v>
      </c>
      <c r="K545" s="177">
        <f t="shared" si="113"/>
        <v>4.4699083300119569E-3</v>
      </c>
      <c r="L545" s="260">
        <v>4.3499999999999996</v>
      </c>
      <c r="M545" s="177">
        <f t="shared" si="114"/>
        <v>1.0044699083300119</v>
      </c>
      <c r="N545" s="260">
        <v>97.57</v>
      </c>
      <c r="O545" s="169">
        <v>22.43</v>
      </c>
      <c r="P545" s="176">
        <f t="shared" si="115"/>
        <v>4.4699083300119569E-3</v>
      </c>
      <c r="Q545" s="175">
        <f t="shared" si="116"/>
        <v>2.9132252166164108E-13</v>
      </c>
      <c r="R545" s="176">
        <f t="shared" si="117"/>
        <v>5.8055504516070365E-17</v>
      </c>
      <c r="S545" s="259">
        <f t="shared" si="118"/>
        <v>1.2672529692281386E-12</v>
      </c>
      <c r="T545" s="169" t="s">
        <v>177</v>
      </c>
      <c r="U545" s="169" t="s">
        <v>534</v>
      </c>
      <c r="V545" s="169" t="s">
        <v>638</v>
      </c>
      <c r="W545" s="175">
        <v>1</v>
      </c>
      <c r="X545" s="169" t="s">
        <v>445</v>
      </c>
    </row>
    <row r="546" spans="2:24" hidden="1">
      <c r="B546" s="633"/>
      <c r="C546" s="423"/>
      <c r="D546" s="206">
        <v>10</v>
      </c>
      <c r="E546" s="169" t="s">
        <v>460</v>
      </c>
      <c r="F546" s="260">
        <v>94.06</v>
      </c>
      <c r="G546" s="169">
        <v>9.23</v>
      </c>
      <c r="H546" s="169">
        <v>9.23</v>
      </c>
      <c r="I546" s="177">
        <f t="shared" si="112"/>
        <v>1</v>
      </c>
      <c r="J546" s="169">
        <v>0.13</v>
      </c>
      <c r="K546" s="177">
        <f t="shared" si="113"/>
        <v>1.4084507042253521E-2</v>
      </c>
      <c r="L546" s="260">
        <v>1567.63</v>
      </c>
      <c r="M546" s="177">
        <f t="shared" si="114"/>
        <v>1.0140845070422535</v>
      </c>
      <c r="N546" s="260">
        <v>203.79</v>
      </c>
      <c r="O546" s="169">
        <v>0.06</v>
      </c>
      <c r="P546" s="176">
        <f t="shared" si="115"/>
        <v>6.5005417118093167E-3</v>
      </c>
      <c r="Q546" s="175">
        <f t="shared" si="116"/>
        <v>7.0000000000000784E-2</v>
      </c>
      <c r="R546" s="176">
        <f t="shared" si="117"/>
        <v>7.5839653304442881E-3</v>
      </c>
      <c r="S546" s="259">
        <f t="shared" si="118"/>
        <v>109.73410000000123</v>
      </c>
      <c r="T546" s="169" t="s">
        <v>177</v>
      </c>
      <c r="U546" s="169" t="s">
        <v>712</v>
      </c>
      <c r="V546" s="169" t="s">
        <v>507</v>
      </c>
      <c r="W546" s="175">
        <v>1</v>
      </c>
      <c r="X546" s="169" t="s">
        <v>414</v>
      </c>
    </row>
    <row r="547" spans="2:24" hidden="1">
      <c r="B547" s="631">
        <v>45924</v>
      </c>
      <c r="C547" s="423" t="str">
        <f t="shared" ref="C547" si="121">RIGHT(TEXT(B547,"aaa"),1)</f>
        <v>三</v>
      </c>
      <c r="D547" s="206">
        <v>1</v>
      </c>
      <c r="E547" s="169" t="s">
        <v>635</v>
      </c>
      <c r="F547" s="260">
        <v>1485.7</v>
      </c>
      <c r="G547" s="169">
        <v>7466</v>
      </c>
      <c r="H547" s="169">
        <v>7466</v>
      </c>
      <c r="I547" s="177">
        <f t="shared" ref="I547:I576" si="122">H547/G547</f>
        <v>1</v>
      </c>
      <c r="J547" s="169">
        <v>225.79</v>
      </c>
      <c r="K547" s="177">
        <f t="shared" ref="K547:K576" si="123">J547/G547</f>
        <v>3.0242432360032146E-2</v>
      </c>
      <c r="L547" s="260">
        <v>6.58</v>
      </c>
      <c r="M547" s="177">
        <f t="shared" ref="M547:M576" si="124">(H547+J547)/G547</f>
        <v>1.0302424323600321</v>
      </c>
      <c r="N547" s="260">
        <v>1485.7</v>
      </c>
      <c r="O547" s="169">
        <v>225.79</v>
      </c>
      <c r="P547" s="176">
        <f t="shared" ref="P547:P576" si="125">O547/G547</f>
        <v>3.0242432360032146E-2</v>
      </c>
      <c r="Q547" s="175">
        <f t="shared" ref="Q547:Q576" si="126">(H547+J547)-G547-O547</f>
        <v>0</v>
      </c>
      <c r="R547" s="176">
        <f t="shared" ref="R547:R576" si="127">Q547/G547</f>
        <v>0</v>
      </c>
      <c r="S547" s="259">
        <f t="shared" ref="S547:S576" si="128">Q547*L547</f>
        <v>0</v>
      </c>
      <c r="T547" s="169" t="s">
        <v>465</v>
      </c>
      <c r="U547" s="169" t="s">
        <v>219</v>
      </c>
      <c r="V547" s="169" t="s">
        <v>639</v>
      </c>
      <c r="W547" s="175">
        <v>1</v>
      </c>
      <c r="X547" s="169" t="s">
        <v>467</v>
      </c>
    </row>
    <row r="548" spans="2:24" hidden="1">
      <c r="B548" s="632"/>
      <c r="C548" s="423"/>
      <c r="D548" s="206">
        <v>2</v>
      </c>
      <c r="E548" s="169" t="s">
        <v>634</v>
      </c>
      <c r="F548" s="260">
        <v>1038.1400000000001</v>
      </c>
      <c r="G548" s="169">
        <v>15462</v>
      </c>
      <c r="H548" s="169">
        <v>15462</v>
      </c>
      <c r="I548" s="177">
        <f t="shared" si="122"/>
        <v>1</v>
      </c>
      <c r="J548" s="169">
        <v>178.99</v>
      </c>
      <c r="K548" s="177">
        <f t="shared" si="123"/>
        <v>1.1576122105807787E-2</v>
      </c>
      <c r="L548" s="260">
        <v>5.8</v>
      </c>
      <c r="M548" s="177">
        <f t="shared" si="124"/>
        <v>1.0115761221058077</v>
      </c>
      <c r="N548" s="260">
        <v>1038.1400000000001</v>
      </c>
      <c r="O548" s="169">
        <v>178.99</v>
      </c>
      <c r="P548" s="176">
        <f t="shared" si="125"/>
        <v>1.1576122105807787E-2</v>
      </c>
      <c r="Q548" s="175">
        <f t="shared" si="126"/>
        <v>-2.2737367544323206E-13</v>
      </c>
      <c r="R548" s="176">
        <f t="shared" si="127"/>
        <v>-1.4705321138483511E-17</v>
      </c>
      <c r="S548" s="259">
        <f t="shared" si="128"/>
        <v>-1.3187673175707459E-12</v>
      </c>
      <c r="T548" s="169" t="s">
        <v>177</v>
      </c>
      <c r="U548" s="169" t="s">
        <v>534</v>
      </c>
      <c r="V548" s="169" t="s">
        <v>700</v>
      </c>
      <c r="W548" s="175">
        <v>1</v>
      </c>
      <c r="X548" s="169" t="s">
        <v>467</v>
      </c>
    </row>
    <row r="549" spans="2:24" hidden="1">
      <c r="B549" s="632"/>
      <c r="C549" s="423"/>
      <c r="D549" s="206">
        <v>3</v>
      </c>
      <c r="E549" s="169" t="s">
        <v>490</v>
      </c>
      <c r="F549" s="260">
        <v>542.32000000000005</v>
      </c>
      <c r="G549" s="169">
        <v>225.35</v>
      </c>
      <c r="H549" s="169">
        <v>225.35</v>
      </c>
      <c r="I549" s="177">
        <f t="shared" si="122"/>
        <v>1</v>
      </c>
      <c r="J549" s="169">
        <v>6.9</v>
      </c>
      <c r="K549" s="177">
        <f t="shared" si="123"/>
        <v>3.0619037053472378E-2</v>
      </c>
      <c r="L549" s="260">
        <v>156.74</v>
      </c>
      <c r="M549" s="177">
        <f t="shared" si="124"/>
        <v>1.0306190370534725</v>
      </c>
      <c r="N549" s="260">
        <v>1081.51</v>
      </c>
      <c r="O549" s="169">
        <v>3.46</v>
      </c>
      <c r="P549" s="176">
        <f t="shared" si="125"/>
        <v>1.5353893942755714E-2</v>
      </c>
      <c r="Q549" s="175">
        <f t="shared" si="126"/>
        <v>3.4400000000000057</v>
      </c>
      <c r="R549" s="176">
        <f t="shared" si="127"/>
        <v>1.5265143110716689E-2</v>
      </c>
      <c r="S549" s="259">
        <f t="shared" si="128"/>
        <v>539.18560000000093</v>
      </c>
      <c r="T549" s="169" t="s">
        <v>465</v>
      </c>
      <c r="U549" s="169" t="s">
        <v>219</v>
      </c>
      <c r="V549" s="169" t="s">
        <v>510</v>
      </c>
      <c r="W549" s="175">
        <v>1</v>
      </c>
      <c r="X549" s="169" t="s">
        <v>467</v>
      </c>
    </row>
    <row r="550" spans="2:24" hidden="1">
      <c r="B550" s="632"/>
      <c r="C550" s="423"/>
      <c r="D550" s="206">
        <v>4</v>
      </c>
      <c r="E550" s="169" t="s">
        <v>704</v>
      </c>
      <c r="F550" s="260">
        <v>489.33</v>
      </c>
      <c r="G550" s="169">
        <v>191.3</v>
      </c>
      <c r="H550" s="169">
        <v>191.3</v>
      </c>
      <c r="I550" s="177">
        <f t="shared" si="122"/>
        <v>1</v>
      </c>
      <c r="J550" s="169">
        <v>5.2</v>
      </c>
      <c r="K550" s="177">
        <f t="shared" si="123"/>
        <v>2.7182435964453737E-2</v>
      </c>
      <c r="L550" s="260">
        <v>195.73</v>
      </c>
      <c r="M550" s="177">
        <f t="shared" si="124"/>
        <v>1.0271824359644537</v>
      </c>
      <c r="N550" s="260">
        <v>1017.8</v>
      </c>
      <c r="O550" s="169">
        <v>2.5</v>
      </c>
      <c r="P550" s="176">
        <f t="shared" si="125"/>
        <v>1.3068478829064296E-2</v>
      </c>
      <c r="Q550" s="175">
        <f t="shared" si="126"/>
        <v>2.6999999999999886</v>
      </c>
      <c r="R550" s="176">
        <f t="shared" si="127"/>
        <v>1.411395713538938E-2</v>
      </c>
      <c r="S550" s="259">
        <f t="shared" si="128"/>
        <v>528.47099999999773</v>
      </c>
      <c r="T550" s="169" t="s">
        <v>177</v>
      </c>
      <c r="U550" s="169" t="s">
        <v>712</v>
      </c>
      <c r="V550" s="169" t="s">
        <v>640</v>
      </c>
      <c r="W550" s="175">
        <v>1</v>
      </c>
      <c r="X550" s="169" t="s">
        <v>703</v>
      </c>
    </row>
    <row r="551" spans="2:24" hidden="1">
      <c r="B551" s="632"/>
      <c r="C551" s="423"/>
      <c r="D551" s="206">
        <v>5</v>
      </c>
      <c r="E551" s="169" t="s">
        <v>661</v>
      </c>
      <c r="F551" s="260">
        <v>378.63</v>
      </c>
      <c r="G551" s="169">
        <v>8869</v>
      </c>
      <c r="H551" s="169">
        <v>8869</v>
      </c>
      <c r="I551" s="177">
        <f t="shared" si="122"/>
        <v>1</v>
      </c>
      <c r="J551" s="169">
        <v>54.09</v>
      </c>
      <c r="K551" s="177">
        <f t="shared" si="123"/>
        <v>6.0987710001127529E-3</v>
      </c>
      <c r="L551" s="260">
        <v>7</v>
      </c>
      <c r="M551" s="177">
        <f t="shared" si="124"/>
        <v>1.0060987710001128</v>
      </c>
      <c r="N551" s="260">
        <v>378.63</v>
      </c>
      <c r="O551" s="169">
        <v>54.09</v>
      </c>
      <c r="P551" s="176">
        <f t="shared" si="125"/>
        <v>6.0987710001127529E-3</v>
      </c>
      <c r="Q551" s="175">
        <f t="shared" si="126"/>
        <v>1.4210854715202004E-13</v>
      </c>
      <c r="R551" s="176">
        <f t="shared" si="127"/>
        <v>1.6023063158419217E-17</v>
      </c>
      <c r="S551" s="259">
        <f t="shared" si="128"/>
        <v>9.9475983006414026E-13</v>
      </c>
      <c r="T551" s="169" t="s">
        <v>465</v>
      </c>
      <c r="U551" s="169" t="s">
        <v>219</v>
      </c>
      <c r="V551" s="169" t="s">
        <v>639</v>
      </c>
      <c r="W551" s="175">
        <v>1</v>
      </c>
      <c r="X551" s="169" t="s">
        <v>467</v>
      </c>
    </row>
    <row r="552" spans="2:24" hidden="1">
      <c r="B552" s="632"/>
      <c r="C552" s="423"/>
      <c r="D552" s="206">
        <v>6</v>
      </c>
      <c r="E552" s="169" t="s">
        <v>660</v>
      </c>
      <c r="F552" s="260">
        <v>344.87</v>
      </c>
      <c r="G552" s="169">
        <v>5464</v>
      </c>
      <c r="H552" s="169">
        <v>5464</v>
      </c>
      <c r="I552" s="177">
        <f t="shared" si="122"/>
        <v>1</v>
      </c>
      <c r="J552" s="169">
        <v>78.38</v>
      </c>
      <c r="K552" s="177">
        <f t="shared" si="123"/>
        <v>1.4344802342606149E-2</v>
      </c>
      <c r="L552" s="260">
        <v>4.4000000000000004</v>
      </c>
      <c r="M552" s="177">
        <f t="shared" si="124"/>
        <v>1.0143448023426063</v>
      </c>
      <c r="N552" s="260">
        <v>344.87</v>
      </c>
      <c r="O552" s="169">
        <v>78.38</v>
      </c>
      <c r="P552" s="176">
        <f t="shared" si="125"/>
        <v>1.4344802342606149E-2</v>
      </c>
      <c r="Q552" s="175">
        <f t="shared" si="126"/>
        <v>1.1368683772161603E-13</v>
      </c>
      <c r="R552" s="176">
        <f t="shared" si="127"/>
        <v>2.0806522277016111E-17</v>
      </c>
      <c r="S552" s="259">
        <f t="shared" si="128"/>
        <v>5.0022208597511057E-13</v>
      </c>
      <c r="T552" s="169" t="s">
        <v>177</v>
      </c>
      <c r="U552" s="169" t="s">
        <v>534</v>
      </c>
      <c r="V552" s="169" t="s">
        <v>638</v>
      </c>
      <c r="W552" s="175">
        <v>1</v>
      </c>
      <c r="X552" s="169" t="s">
        <v>467</v>
      </c>
    </row>
    <row r="553" spans="2:24" hidden="1">
      <c r="B553" s="632"/>
      <c r="C553" s="423"/>
      <c r="D553" s="206">
        <v>7</v>
      </c>
      <c r="E553" s="169" t="s">
        <v>546</v>
      </c>
      <c r="F553" s="260">
        <v>316.32</v>
      </c>
      <c r="G553" s="169">
        <v>24.99</v>
      </c>
      <c r="H553" s="169">
        <v>24.99</v>
      </c>
      <c r="I553" s="177">
        <f t="shared" si="122"/>
        <v>1</v>
      </c>
      <c r="J553" s="169">
        <v>0.68</v>
      </c>
      <c r="K553" s="177">
        <f t="shared" si="123"/>
        <v>2.7210884353741499E-2</v>
      </c>
      <c r="L553" s="260">
        <v>930.36</v>
      </c>
      <c r="M553" s="177">
        <f t="shared" si="124"/>
        <v>1.0272108843537415</v>
      </c>
      <c r="N553" s="260">
        <v>632.64</v>
      </c>
      <c r="O553" s="169">
        <v>0.34</v>
      </c>
      <c r="P553" s="176">
        <f t="shared" si="125"/>
        <v>1.360544217687075E-2</v>
      </c>
      <c r="Q553" s="175">
        <f t="shared" si="126"/>
        <v>0.33999999999999969</v>
      </c>
      <c r="R553" s="176">
        <f t="shared" si="127"/>
        <v>1.3605442176870737E-2</v>
      </c>
      <c r="S553" s="259">
        <f t="shared" si="128"/>
        <v>316.32239999999973</v>
      </c>
      <c r="T553" s="169" t="s">
        <v>177</v>
      </c>
      <c r="U553" s="169" t="s">
        <v>712</v>
      </c>
      <c r="V553" s="169" t="s">
        <v>640</v>
      </c>
      <c r="W553" s="175">
        <v>1</v>
      </c>
      <c r="X553" s="169" t="s">
        <v>422</v>
      </c>
    </row>
    <row r="554" spans="2:24" hidden="1">
      <c r="B554" s="632"/>
      <c r="C554" s="423"/>
      <c r="D554" s="206">
        <v>8</v>
      </c>
      <c r="E554" s="169" t="s">
        <v>517</v>
      </c>
      <c r="F554" s="260">
        <v>309.25</v>
      </c>
      <c r="G554" s="169">
        <v>261.31</v>
      </c>
      <c r="H554" s="169">
        <v>261.31</v>
      </c>
      <c r="I554" s="177">
        <f t="shared" si="122"/>
        <v>1</v>
      </c>
      <c r="J554" s="169">
        <v>6.22</v>
      </c>
      <c r="K554" s="177">
        <f t="shared" si="123"/>
        <v>2.3803145689028356E-2</v>
      </c>
      <c r="L554" s="260">
        <v>99.12</v>
      </c>
      <c r="M554" s="177">
        <f t="shared" si="124"/>
        <v>1.0238031456890284</v>
      </c>
      <c r="N554" s="260">
        <v>616.53</v>
      </c>
      <c r="O554" s="169">
        <v>3.12</v>
      </c>
      <c r="P554" s="176">
        <f t="shared" si="125"/>
        <v>1.1939841567486894E-2</v>
      </c>
      <c r="Q554" s="175">
        <f t="shared" si="126"/>
        <v>3.1000000000000272</v>
      </c>
      <c r="R554" s="176">
        <f t="shared" si="127"/>
        <v>1.1863304121541568E-2</v>
      </c>
      <c r="S554" s="259">
        <f t="shared" si="128"/>
        <v>307.27200000000272</v>
      </c>
      <c r="T554" s="169" t="s">
        <v>177</v>
      </c>
      <c r="U554" s="169" t="s">
        <v>712</v>
      </c>
      <c r="V554" s="169" t="s">
        <v>507</v>
      </c>
      <c r="W554" s="175">
        <v>1</v>
      </c>
      <c r="X554" s="169" t="s">
        <v>467</v>
      </c>
    </row>
    <row r="555" spans="2:24" hidden="1">
      <c r="B555" s="632"/>
      <c r="C555" s="423"/>
      <c r="D555" s="206">
        <v>9</v>
      </c>
      <c r="E555" s="169" t="s">
        <v>697</v>
      </c>
      <c r="F555" s="260">
        <v>261.82</v>
      </c>
      <c r="G555" s="169">
        <v>168.9</v>
      </c>
      <c r="H555" s="169">
        <v>168.9</v>
      </c>
      <c r="I555" s="177">
        <f t="shared" si="122"/>
        <v>1</v>
      </c>
      <c r="J555" s="169">
        <v>13.37</v>
      </c>
      <c r="K555" s="177">
        <f t="shared" si="123"/>
        <v>7.9159265837773829E-2</v>
      </c>
      <c r="L555" s="260">
        <v>39.020000000000003</v>
      </c>
      <c r="M555" s="177">
        <f t="shared" si="124"/>
        <v>1.0791592658377738</v>
      </c>
      <c r="N555" s="260">
        <v>521.70000000000005</v>
      </c>
      <c r="O555" s="169">
        <v>6.71</v>
      </c>
      <c r="P555" s="176">
        <f t="shared" si="125"/>
        <v>3.9727649496743636E-2</v>
      </c>
      <c r="Q555" s="175">
        <f t="shared" si="126"/>
        <v>6.6600000000000046</v>
      </c>
      <c r="R555" s="176">
        <f t="shared" si="127"/>
        <v>3.9431616341030221E-2</v>
      </c>
      <c r="S555" s="259">
        <f t="shared" si="128"/>
        <v>259.87320000000022</v>
      </c>
      <c r="T555" s="169" t="s">
        <v>177</v>
      </c>
      <c r="U555" s="169" t="s">
        <v>712</v>
      </c>
      <c r="V555" s="169" t="s">
        <v>643</v>
      </c>
      <c r="W555" s="175">
        <v>1</v>
      </c>
      <c r="X555" s="169" t="s">
        <v>458</v>
      </c>
    </row>
    <row r="556" spans="2:24" hidden="1">
      <c r="B556" s="633"/>
      <c r="C556" s="423"/>
      <c r="D556" s="206">
        <v>10</v>
      </c>
      <c r="E556" s="169" t="s">
        <v>491</v>
      </c>
      <c r="F556" s="260">
        <v>119.89</v>
      </c>
      <c r="G556" s="169">
        <v>29.57</v>
      </c>
      <c r="H556" s="169">
        <v>29.57</v>
      </c>
      <c r="I556" s="177">
        <f t="shared" si="122"/>
        <v>1</v>
      </c>
      <c r="J556" s="169">
        <v>1.01</v>
      </c>
      <c r="K556" s="177">
        <f t="shared" si="123"/>
        <v>3.4156239431856611E-2</v>
      </c>
      <c r="L556" s="260">
        <v>278.82</v>
      </c>
      <c r="M556" s="177">
        <f t="shared" si="124"/>
        <v>1.0341562394318566</v>
      </c>
      <c r="N556" s="260">
        <v>281.61</v>
      </c>
      <c r="O556" s="169">
        <v>0.43</v>
      </c>
      <c r="P556" s="176">
        <f t="shared" si="125"/>
        <v>1.4541765302671626E-2</v>
      </c>
      <c r="Q556" s="175">
        <f t="shared" si="126"/>
        <v>0.58000000000000163</v>
      </c>
      <c r="R556" s="176">
        <f t="shared" si="127"/>
        <v>1.9614474129185041E-2</v>
      </c>
      <c r="S556" s="259">
        <f t="shared" si="128"/>
        <v>161.71560000000045</v>
      </c>
      <c r="T556" s="169" t="s">
        <v>465</v>
      </c>
      <c r="U556" s="169" t="s">
        <v>219</v>
      </c>
      <c r="V556" s="169" t="s">
        <v>510</v>
      </c>
      <c r="W556" s="175">
        <v>1</v>
      </c>
      <c r="X556" s="169" t="s">
        <v>467</v>
      </c>
    </row>
    <row r="557" spans="2:24" hidden="1">
      <c r="B557" s="631">
        <v>45925</v>
      </c>
      <c r="C557" s="423" t="str">
        <f t="shared" ref="C557" si="129">RIGHT(TEXT(B557,"aaa"),1)</f>
        <v>四</v>
      </c>
      <c r="D557" s="206">
        <v>1</v>
      </c>
      <c r="E557" s="169" t="s">
        <v>634</v>
      </c>
      <c r="F557" s="260">
        <v>7269.14</v>
      </c>
      <c r="G557" s="169">
        <v>14358</v>
      </c>
      <c r="H557" s="169">
        <v>14358</v>
      </c>
      <c r="I557" s="177">
        <f t="shared" si="122"/>
        <v>1</v>
      </c>
      <c r="J557" s="169">
        <v>1253.3</v>
      </c>
      <c r="K557" s="177">
        <f t="shared" si="123"/>
        <v>8.7289316060732688E-2</v>
      </c>
      <c r="L557" s="260">
        <v>5.8</v>
      </c>
      <c r="M557" s="177">
        <f t="shared" si="124"/>
        <v>1.0872893160607326</v>
      </c>
      <c r="N557" s="260">
        <v>7269.14</v>
      </c>
      <c r="O557" s="169">
        <v>1253.3</v>
      </c>
      <c r="P557" s="176">
        <f t="shared" si="125"/>
        <v>8.7289316060732688E-2</v>
      </c>
      <c r="Q557" s="175">
        <f t="shared" si="126"/>
        <v>0</v>
      </c>
      <c r="R557" s="176">
        <f t="shared" si="127"/>
        <v>0</v>
      </c>
      <c r="S557" s="259">
        <f t="shared" si="128"/>
        <v>0</v>
      </c>
      <c r="T557" s="169" t="s">
        <v>177</v>
      </c>
      <c r="U557" s="169" t="s">
        <v>534</v>
      </c>
      <c r="V557" s="169" t="s">
        <v>700</v>
      </c>
      <c r="W557" s="175">
        <v>1</v>
      </c>
      <c r="X557" s="169" t="s">
        <v>467</v>
      </c>
    </row>
    <row r="558" spans="2:24" hidden="1">
      <c r="B558" s="632"/>
      <c r="C558" s="423"/>
      <c r="D558" s="206">
        <v>2</v>
      </c>
      <c r="E558" s="169" t="s">
        <v>661</v>
      </c>
      <c r="F558" s="260">
        <v>952.49</v>
      </c>
      <c r="G558" s="169">
        <v>7973</v>
      </c>
      <c r="H558" s="169">
        <v>7973</v>
      </c>
      <c r="I558" s="177">
        <f t="shared" si="122"/>
        <v>1</v>
      </c>
      <c r="J558" s="169">
        <v>136.07</v>
      </c>
      <c r="K558" s="177">
        <f t="shared" si="123"/>
        <v>1.7066348927630752E-2</v>
      </c>
      <c r="L558" s="260">
        <v>7</v>
      </c>
      <c r="M558" s="177">
        <f t="shared" si="124"/>
        <v>1.0170663489276308</v>
      </c>
      <c r="N558" s="260">
        <v>952.49</v>
      </c>
      <c r="O558" s="169">
        <v>136.07</v>
      </c>
      <c r="P558" s="176">
        <f t="shared" si="125"/>
        <v>1.7066348927630752E-2</v>
      </c>
      <c r="Q558" s="175">
        <f t="shared" si="126"/>
        <v>-2.8421709430404007E-13</v>
      </c>
      <c r="R558" s="176">
        <f t="shared" si="127"/>
        <v>-3.5647446921364617E-17</v>
      </c>
      <c r="S558" s="259">
        <f t="shared" si="128"/>
        <v>-1.9895196601282805E-12</v>
      </c>
      <c r="T558" s="169" t="s">
        <v>465</v>
      </c>
      <c r="U558" s="169" t="s">
        <v>219</v>
      </c>
      <c r="V558" s="169" t="s">
        <v>639</v>
      </c>
      <c r="W558" s="175">
        <v>1</v>
      </c>
      <c r="X558" s="169" t="s">
        <v>467</v>
      </c>
    </row>
    <row r="559" spans="2:24" hidden="1">
      <c r="B559" s="632"/>
      <c r="C559" s="423"/>
      <c r="D559" s="206">
        <v>3</v>
      </c>
      <c r="E559" s="169" t="s">
        <v>464</v>
      </c>
      <c r="F559" s="260">
        <v>427.35</v>
      </c>
      <c r="G559" s="169">
        <v>99.14</v>
      </c>
      <c r="H559" s="169">
        <v>99.14</v>
      </c>
      <c r="I559" s="177">
        <f t="shared" si="122"/>
        <v>1</v>
      </c>
      <c r="J559" s="169">
        <v>4.72</v>
      </c>
      <c r="K559" s="177">
        <f t="shared" si="123"/>
        <v>4.7609441194270727E-2</v>
      </c>
      <c r="L559" s="260">
        <v>203.5</v>
      </c>
      <c r="M559" s="177">
        <f t="shared" si="124"/>
        <v>1.0476094411942707</v>
      </c>
      <c r="N559" s="260">
        <v>960.52</v>
      </c>
      <c r="O559" s="169">
        <v>2.1</v>
      </c>
      <c r="P559" s="176">
        <f t="shared" si="125"/>
        <v>2.1182166633044182E-2</v>
      </c>
      <c r="Q559" s="175">
        <f t="shared" si="126"/>
        <v>2.6199999999999988</v>
      </c>
      <c r="R559" s="176">
        <f t="shared" si="127"/>
        <v>2.6427274561226535E-2</v>
      </c>
      <c r="S559" s="259">
        <f t="shared" si="128"/>
        <v>533.16999999999973</v>
      </c>
      <c r="T559" s="169" t="s">
        <v>465</v>
      </c>
      <c r="U559" s="169" t="s">
        <v>219</v>
      </c>
      <c r="V559" s="169" t="s">
        <v>510</v>
      </c>
      <c r="W559" s="175">
        <v>1</v>
      </c>
      <c r="X559" s="169" t="s">
        <v>467</v>
      </c>
    </row>
    <row r="560" spans="2:24" hidden="1">
      <c r="B560" s="632"/>
      <c r="C560" s="423"/>
      <c r="D560" s="206">
        <v>4</v>
      </c>
      <c r="E560" s="169" t="s">
        <v>660</v>
      </c>
      <c r="F560" s="260">
        <v>406.56</v>
      </c>
      <c r="G560" s="169">
        <v>5439</v>
      </c>
      <c r="H560" s="169">
        <v>5439</v>
      </c>
      <c r="I560" s="177">
        <f t="shared" si="122"/>
        <v>1</v>
      </c>
      <c r="J560" s="169">
        <v>92.4</v>
      </c>
      <c r="K560" s="177">
        <f t="shared" si="123"/>
        <v>1.698841698841699E-2</v>
      </c>
      <c r="L560" s="260">
        <v>4.4000000000000004</v>
      </c>
      <c r="M560" s="177">
        <f t="shared" si="124"/>
        <v>1.0169884169884169</v>
      </c>
      <c r="N560" s="260">
        <v>406.56</v>
      </c>
      <c r="O560" s="169">
        <v>92.4</v>
      </c>
      <c r="P560" s="176">
        <f t="shared" si="125"/>
        <v>1.698841698841699E-2</v>
      </c>
      <c r="Q560" s="175">
        <f t="shared" si="126"/>
        <v>-3.694822225952521E-13</v>
      </c>
      <c r="R560" s="176">
        <f t="shared" si="127"/>
        <v>-6.7932013714883631E-17</v>
      </c>
      <c r="S560" s="259">
        <f t="shared" si="128"/>
        <v>-1.6257217794191093E-12</v>
      </c>
      <c r="T560" s="169" t="s">
        <v>177</v>
      </c>
      <c r="U560" s="169" t="s">
        <v>534</v>
      </c>
      <c r="V560" s="169" t="s">
        <v>638</v>
      </c>
      <c r="W560" s="175">
        <v>1</v>
      </c>
      <c r="X560" s="169" t="s">
        <v>467</v>
      </c>
    </row>
    <row r="561" spans="2:24" hidden="1">
      <c r="B561" s="632"/>
      <c r="C561" s="423"/>
      <c r="D561" s="206">
        <v>5</v>
      </c>
      <c r="E561" s="169" t="s">
        <v>697</v>
      </c>
      <c r="F561" s="260">
        <v>175.59</v>
      </c>
      <c r="G561" s="169">
        <v>148.85</v>
      </c>
      <c r="H561" s="169">
        <v>148.85</v>
      </c>
      <c r="I561" s="177">
        <f t="shared" si="122"/>
        <v>1</v>
      </c>
      <c r="J561" s="169">
        <v>9.0399999999999991</v>
      </c>
      <c r="K561" s="177">
        <f t="shared" si="123"/>
        <v>6.0732280819617061E-2</v>
      </c>
      <c r="L561" s="260">
        <v>39.020000000000003</v>
      </c>
      <c r="M561" s="177">
        <f t="shared" si="124"/>
        <v>1.0607322808196171</v>
      </c>
      <c r="N561" s="260">
        <v>352.74</v>
      </c>
      <c r="O561" s="169">
        <v>4.5</v>
      </c>
      <c r="P561" s="176">
        <f t="shared" si="125"/>
        <v>3.0231776956667789E-2</v>
      </c>
      <c r="Q561" s="175">
        <f t="shared" si="126"/>
        <v>4.539999999999992</v>
      </c>
      <c r="R561" s="176">
        <f t="shared" si="127"/>
        <v>3.0500503862949224E-2</v>
      </c>
      <c r="S561" s="259">
        <f t="shared" si="128"/>
        <v>177.15079999999969</v>
      </c>
      <c r="T561" s="169" t="s">
        <v>177</v>
      </c>
      <c r="U561" s="169" t="s">
        <v>712</v>
      </c>
      <c r="V561" s="169" t="s">
        <v>643</v>
      </c>
      <c r="W561" s="175">
        <v>1</v>
      </c>
      <c r="X561" s="169" t="s">
        <v>458</v>
      </c>
    </row>
    <row r="562" spans="2:24" hidden="1">
      <c r="B562" s="632"/>
      <c r="C562" s="423"/>
      <c r="D562" s="206">
        <v>6</v>
      </c>
      <c r="E562" s="169" t="s">
        <v>517</v>
      </c>
      <c r="F562" s="260">
        <v>107.05</v>
      </c>
      <c r="G562" s="169">
        <v>223.83</v>
      </c>
      <c r="H562" s="169">
        <v>223.83</v>
      </c>
      <c r="I562" s="177">
        <f t="shared" si="122"/>
        <v>1</v>
      </c>
      <c r="J562" s="169">
        <v>2.09</v>
      </c>
      <c r="K562" s="177">
        <f t="shared" si="123"/>
        <v>9.3374435955859338E-3</v>
      </c>
      <c r="L562" s="260">
        <v>99.12</v>
      </c>
      <c r="M562" s="177">
        <f t="shared" si="124"/>
        <v>1.009337443595586</v>
      </c>
      <c r="N562" s="260">
        <v>207.16</v>
      </c>
      <c r="O562" s="169">
        <v>1.08</v>
      </c>
      <c r="P562" s="176">
        <f t="shared" si="125"/>
        <v>4.8250904704463205E-3</v>
      </c>
      <c r="Q562" s="175">
        <f t="shared" si="126"/>
        <v>1.0100000000000033</v>
      </c>
      <c r="R562" s="176">
        <f t="shared" si="127"/>
        <v>4.5123531251396298E-3</v>
      </c>
      <c r="S562" s="259">
        <f t="shared" si="128"/>
        <v>100.11120000000034</v>
      </c>
      <c r="T562" s="169" t="s">
        <v>177</v>
      </c>
      <c r="U562" s="169" t="s">
        <v>712</v>
      </c>
      <c r="V562" s="169" t="s">
        <v>507</v>
      </c>
      <c r="W562" s="175">
        <v>1</v>
      </c>
      <c r="X562" s="169" t="s">
        <v>467</v>
      </c>
    </row>
    <row r="563" spans="2:24" hidden="1">
      <c r="B563" s="632"/>
      <c r="C563" s="423"/>
      <c r="D563" s="206">
        <v>7</v>
      </c>
      <c r="E563" s="169" t="s">
        <v>636</v>
      </c>
      <c r="F563" s="260">
        <v>79.040000000000006</v>
      </c>
      <c r="G563" s="169">
        <v>4539</v>
      </c>
      <c r="H563" s="169">
        <v>4539</v>
      </c>
      <c r="I563" s="177">
        <f t="shared" si="122"/>
        <v>1</v>
      </c>
      <c r="J563" s="169">
        <v>18.170000000000002</v>
      </c>
      <c r="K563" s="177">
        <f t="shared" si="123"/>
        <v>4.003084379819344E-3</v>
      </c>
      <c r="L563" s="260">
        <v>4.3499999999999996</v>
      </c>
      <c r="M563" s="177">
        <f t="shared" si="124"/>
        <v>1.0040030843798193</v>
      </c>
      <c r="N563" s="260">
        <v>79.040000000000006</v>
      </c>
      <c r="O563" s="169">
        <v>18.170000000000002</v>
      </c>
      <c r="P563" s="176">
        <f t="shared" si="125"/>
        <v>4.003084379819344E-3</v>
      </c>
      <c r="Q563" s="175">
        <f t="shared" si="126"/>
        <v>7.1054273576010019E-14</v>
      </c>
      <c r="R563" s="176">
        <f t="shared" si="127"/>
        <v>1.5654169106853936E-17</v>
      </c>
      <c r="S563" s="259">
        <f t="shared" si="128"/>
        <v>3.0908609005564358E-13</v>
      </c>
      <c r="T563" s="169" t="s">
        <v>177</v>
      </c>
      <c r="U563" s="169" t="s">
        <v>534</v>
      </c>
      <c r="V563" s="169" t="s">
        <v>638</v>
      </c>
      <c r="W563" s="175">
        <v>1</v>
      </c>
      <c r="X563" s="169" t="s">
        <v>445</v>
      </c>
    </row>
    <row r="564" spans="2:24" hidden="1">
      <c r="B564" s="632"/>
      <c r="C564" s="423"/>
      <c r="D564" s="206">
        <v>8</v>
      </c>
      <c r="E564" s="169" t="s">
        <v>678</v>
      </c>
      <c r="F564" s="260">
        <v>53.95</v>
      </c>
      <c r="G564" s="169">
        <v>85.8</v>
      </c>
      <c r="H564" s="169">
        <v>85.8</v>
      </c>
      <c r="I564" s="177">
        <f t="shared" si="122"/>
        <v>1</v>
      </c>
      <c r="J564" s="169">
        <v>0.99</v>
      </c>
      <c r="K564" s="177">
        <f t="shared" si="123"/>
        <v>1.1538461538461539E-2</v>
      </c>
      <c r="L564" s="260">
        <v>110.1</v>
      </c>
      <c r="M564" s="177">
        <f t="shared" si="124"/>
        <v>1.0115384615384615</v>
      </c>
      <c r="N564" s="260">
        <v>109</v>
      </c>
      <c r="O564" s="169">
        <v>0.49</v>
      </c>
      <c r="P564" s="176">
        <f t="shared" si="125"/>
        <v>5.7109557109557112E-3</v>
      </c>
      <c r="Q564" s="175">
        <f t="shared" si="126"/>
        <v>0.49999999999999489</v>
      </c>
      <c r="R564" s="176">
        <f t="shared" si="127"/>
        <v>5.8275058275057681E-3</v>
      </c>
      <c r="S564" s="259">
        <f t="shared" si="128"/>
        <v>55.049999999999436</v>
      </c>
      <c r="T564" s="169" t="s">
        <v>177</v>
      </c>
      <c r="U564" s="169" t="s">
        <v>712</v>
      </c>
      <c r="V564" s="169" t="s">
        <v>643</v>
      </c>
      <c r="W564" s="175">
        <v>1</v>
      </c>
      <c r="X564" s="169" t="s">
        <v>467</v>
      </c>
    </row>
    <row r="565" spans="2:24" hidden="1">
      <c r="B565" s="632"/>
      <c r="C565" s="423"/>
      <c r="D565" s="206">
        <v>9</v>
      </c>
      <c r="E565" s="169" t="s">
        <v>627</v>
      </c>
      <c r="F565" s="260">
        <v>47.18</v>
      </c>
      <c r="G565" s="169">
        <v>90.82</v>
      </c>
      <c r="H565" s="169">
        <v>90.82</v>
      </c>
      <c r="I565" s="177">
        <f t="shared" si="122"/>
        <v>1</v>
      </c>
      <c r="J565" s="169">
        <v>1.03</v>
      </c>
      <c r="K565" s="177">
        <f t="shared" si="123"/>
        <v>1.1341114292006167E-2</v>
      </c>
      <c r="L565" s="260">
        <v>104.84</v>
      </c>
      <c r="M565" s="177">
        <f t="shared" si="124"/>
        <v>1.0113411142920061</v>
      </c>
      <c r="N565" s="260">
        <v>107.99</v>
      </c>
      <c r="O565" s="169">
        <v>0.45</v>
      </c>
      <c r="P565" s="176">
        <f t="shared" si="125"/>
        <v>4.9548557586434712E-3</v>
      </c>
      <c r="Q565" s="175">
        <f t="shared" si="126"/>
        <v>0.58000000000000118</v>
      </c>
      <c r="R565" s="176">
        <f t="shared" si="127"/>
        <v>6.3862585333627087E-3</v>
      </c>
      <c r="S565" s="259">
        <f t="shared" si="128"/>
        <v>60.807200000000122</v>
      </c>
      <c r="T565" s="169" t="s">
        <v>177</v>
      </c>
      <c r="U565" s="169" t="s">
        <v>712</v>
      </c>
      <c r="V565" s="169" t="s">
        <v>507</v>
      </c>
      <c r="W565" s="175">
        <v>1</v>
      </c>
      <c r="X565" s="169" t="s">
        <v>467</v>
      </c>
    </row>
    <row r="566" spans="2:24" hidden="1">
      <c r="B566" s="633"/>
      <c r="C566" s="423"/>
      <c r="D566" s="206">
        <v>10</v>
      </c>
      <c r="E566" s="169" t="s">
        <v>521</v>
      </c>
      <c r="F566" s="260">
        <v>37.700000000000003</v>
      </c>
      <c r="G566" s="169">
        <v>41.41</v>
      </c>
      <c r="H566" s="169">
        <v>41.41</v>
      </c>
      <c r="I566" s="177">
        <f t="shared" si="122"/>
        <v>1</v>
      </c>
      <c r="J566" s="169">
        <v>1.0900000000000001</v>
      </c>
      <c r="K566" s="177">
        <f t="shared" si="123"/>
        <v>2.632214440956291E-2</v>
      </c>
      <c r="L566" s="260">
        <v>342.75</v>
      </c>
      <c r="M566" s="177">
        <f t="shared" si="124"/>
        <v>1.0263221444095629</v>
      </c>
      <c r="N566" s="260">
        <v>373.6</v>
      </c>
      <c r="O566" s="169">
        <v>0.11</v>
      </c>
      <c r="P566" s="176">
        <f t="shared" si="125"/>
        <v>2.6563631972953395E-3</v>
      </c>
      <c r="Q566" s="175">
        <f t="shared" si="126"/>
        <v>0.98000000000000342</v>
      </c>
      <c r="R566" s="176">
        <f t="shared" si="127"/>
        <v>2.3665781212267652E-2</v>
      </c>
      <c r="S566" s="259">
        <f t="shared" si="128"/>
        <v>335.89500000000118</v>
      </c>
      <c r="T566" s="169" t="s">
        <v>177</v>
      </c>
      <c r="U566" s="169" t="s">
        <v>712</v>
      </c>
      <c r="V566" s="169" t="s">
        <v>643</v>
      </c>
      <c r="W566" s="175">
        <v>1</v>
      </c>
      <c r="X566" s="169" t="s">
        <v>423</v>
      </c>
    </row>
    <row r="567" spans="2:24" hidden="1">
      <c r="B567" s="631">
        <v>45926</v>
      </c>
      <c r="C567" s="423" t="str">
        <f t="shared" ref="C567" si="130">RIGHT(TEXT(B567,"aaa"),1)</f>
        <v>五</v>
      </c>
      <c r="D567" s="206">
        <v>1</v>
      </c>
      <c r="E567" s="169" t="s">
        <v>634</v>
      </c>
      <c r="F567" s="260">
        <v>1532.71</v>
      </c>
      <c r="G567" s="169">
        <v>11714</v>
      </c>
      <c r="H567" s="169">
        <v>11714</v>
      </c>
      <c r="I567" s="177">
        <f t="shared" si="122"/>
        <v>1</v>
      </c>
      <c r="J567" s="169">
        <v>264.26</v>
      </c>
      <c r="K567" s="177">
        <f t="shared" si="123"/>
        <v>2.25593307153833E-2</v>
      </c>
      <c r="L567" s="260">
        <v>5.8</v>
      </c>
      <c r="M567" s="177">
        <f t="shared" si="124"/>
        <v>1.0225593307153833</v>
      </c>
      <c r="N567" s="260">
        <v>1532.71</v>
      </c>
      <c r="O567" s="169">
        <v>264.26</v>
      </c>
      <c r="P567" s="176">
        <f t="shared" si="125"/>
        <v>2.25593307153833E-2</v>
      </c>
      <c r="Q567" s="175">
        <f t="shared" si="126"/>
        <v>0</v>
      </c>
      <c r="R567" s="176">
        <f t="shared" si="127"/>
        <v>0</v>
      </c>
      <c r="S567" s="259">
        <f t="shared" si="128"/>
        <v>0</v>
      </c>
      <c r="T567" s="169" t="s">
        <v>177</v>
      </c>
      <c r="U567" s="169" t="s">
        <v>534</v>
      </c>
      <c r="V567" s="169" t="s">
        <v>700</v>
      </c>
      <c r="W567" s="175">
        <v>1</v>
      </c>
      <c r="X567" s="169" t="s">
        <v>467</v>
      </c>
    </row>
    <row r="568" spans="2:24" hidden="1">
      <c r="B568" s="632"/>
      <c r="C568" s="423"/>
      <c r="D568" s="206">
        <v>2</v>
      </c>
      <c r="E568" s="169" t="s">
        <v>705</v>
      </c>
      <c r="F568" s="260">
        <v>951.81</v>
      </c>
      <c r="G568" s="169">
        <v>151.09</v>
      </c>
      <c r="H568" s="169">
        <v>151.09</v>
      </c>
      <c r="I568" s="177">
        <f t="shared" si="122"/>
        <v>1</v>
      </c>
      <c r="J568" s="169">
        <v>12.26</v>
      </c>
      <c r="K568" s="177">
        <f t="shared" si="123"/>
        <v>8.1143689191872384E-2</v>
      </c>
      <c r="L568" s="260">
        <v>155.27000000000001</v>
      </c>
      <c r="M568" s="177">
        <f t="shared" si="124"/>
        <v>1.0811436891918724</v>
      </c>
      <c r="N568" s="260">
        <v>1903.61</v>
      </c>
      <c r="O568" s="169">
        <v>6.13</v>
      </c>
      <c r="P568" s="176">
        <f t="shared" si="125"/>
        <v>4.0571844595936192E-2</v>
      </c>
      <c r="Q568" s="175">
        <f t="shared" si="126"/>
        <v>6.129999999999991</v>
      </c>
      <c r="R568" s="176">
        <f t="shared" si="127"/>
        <v>4.0571844595936137E-2</v>
      </c>
      <c r="S568" s="259">
        <f t="shared" si="128"/>
        <v>951.80509999999867</v>
      </c>
      <c r="T568" s="169" t="s">
        <v>177</v>
      </c>
      <c r="U568" s="169" t="s">
        <v>712</v>
      </c>
      <c r="V568" s="169" t="s">
        <v>640</v>
      </c>
      <c r="W568" s="175">
        <v>1</v>
      </c>
      <c r="X568" s="169" t="s">
        <v>703</v>
      </c>
    </row>
    <row r="569" spans="2:24" hidden="1">
      <c r="B569" s="632"/>
      <c r="C569" s="423"/>
      <c r="D569" s="206">
        <v>3</v>
      </c>
      <c r="E569" s="169" t="s">
        <v>704</v>
      </c>
      <c r="F569" s="260">
        <v>825.98</v>
      </c>
      <c r="G569" s="169">
        <v>172.68</v>
      </c>
      <c r="H569" s="169">
        <v>172.68</v>
      </c>
      <c r="I569" s="177">
        <f t="shared" si="122"/>
        <v>1</v>
      </c>
      <c r="J569" s="169">
        <v>9.19</v>
      </c>
      <c r="K569" s="177">
        <f t="shared" si="123"/>
        <v>5.3219828584665271E-2</v>
      </c>
      <c r="L569" s="260">
        <v>195.73</v>
      </c>
      <c r="M569" s="177">
        <f t="shared" si="124"/>
        <v>1.0532198285846652</v>
      </c>
      <c r="N569" s="260">
        <v>1798.76</v>
      </c>
      <c r="O569" s="169">
        <v>4.22</v>
      </c>
      <c r="P569" s="176">
        <f t="shared" si="125"/>
        <v>2.4438267315265227E-2</v>
      </c>
      <c r="Q569" s="175">
        <f t="shared" si="126"/>
        <v>4.969999999999998</v>
      </c>
      <c r="R569" s="176">
        <f t="shared" si="127"/>
        <v>2.8781561269400034E-2</v>
      </c>
      <c r="S569" s="259">
        <f t="shared" si="128"/>
        <v>972.77809999999954</v>
      </c>
      <c r="T569" s="169" t="s">
        <v>177</v>
      </c>
      <c r="U569" s="169" t="s">
        <v>712</v>
      </c>
      <c r="V569" s="169" t="s">
        <v>640</v>
      </c>
      <c r="W569" s="175">
        <v>1</v>
      </c>
      <c r="X569" s="169" t="s">
        <v>703</v>
      </c>
    </row>
    <row r="570" spans="2:24" hidden="1">
      <c r="B570" s="632"/>
      <c r="C570" s="423"/>
      <c r="D570" s="206">
        <v>4</v>
      </c>
      <c r="E570" s="169" t="s">
        <v>661</v>
      </c>
      <c r="F570" s="260">
        <v>335.58</v>
      </c>
      <c r="G570" s="169">
        <v>6043</v>
      </c>
      <c r="H570" s="169">
        <v>6043</v>
      </c>
      <c r="I570" s="177">
        <f t="shared" si="122"/>
        <v>1</v>
      </c>
      <c r="J570" s="169">
        <v>47.94</v>
      </c>
      <c r="K570" s="177">
        <f t="shared" si="123"/>
        <v>7.9331457885156373E-3</v>
      </c>
      <c r="L570" s="260">
        <v>7</v>
      </c>
      <c r="M570" s="177">
        <f t="shared" si="124"/>
        <v>1.0079331457885157</v>
      </c>
      <c r="N570" s="260">
        <v>335.58</v>
      </c>
      <c r="O570" s="169">
        <v>47.94</v>
      </c>
      <c r="P570" s="176">
        <f t="shared" si="125"/>
        <v>7.9331457885156373E-3</v>
      </c>
      <c r="Q570" s="175">
        <f t="shared" si="126"/>
        <v>-3.979039320256561E-13</v>
      </c>
      <c r="R570" s="176">
        <f t="shared" si="127"/>
        <v>-6.5845429757679319E-17</v>
      </c>
      <c r="S570" s="259">
        <f t="shared" si="128"/>
        <v>-2.7853275241795927E-12</v>
      </c>
      <c r="T570" s="169" t="s">
        <v>465</v>
      </c>
      <c r="U570" s="169" t="s">
        <v>219</v>
      </c>
      <c r="V570" s="169" t="s">
        <v>639</v>
      </c>
      <c r="W570" s="175">
        <v>1</v>
      </c>
      <c r="X570" s="169" t="s">
        <v>467</v>
      </c>
    </row>
    <row r="571" spans="2:24" hidden="1">
      <c r="B571" s="632"/>
      <c r="C571" s="423"/>
      <c r="D571" s="206">
        <v>5</v>
      </c>
      <c r="E571" s="169" t="s">
        <v>660</v>
      </c>
      <c r="F571" s="260">
        <v>220.53</v>
      </c>
      <c r="G571" s="169">
        <v>4993</v>
      </c>
      <c r="H571" s="169">
        <v>4993</v>
      </c>
      <c r="I571" s="177">
        <f t="shared" si="122"/>
        <v>1</v>
      </c>
      <c r="J571" s="169">
        <v>50.12</v>
      </c>
      <c r="K571" s="177">
        <f t="shared" si="123"/>
        <v>1.0038053274584418E-2</v>
      </c>
      <c r="L571" s="260">
        <v>4.4000000000000004</v>
      </c>
      <c r="M571" s="177">
        <f t="shared" si="124"/>
        <v>1.0100380532745843</v>
      </c>
      <c r="N571" s="260">
        <v>220.53</v>
      </c>
      <c r="O571" s="169">
        <v>50.12</v>
      </c>
      <c r="P571" s="176">
        <f t="shared" si="125"/>
        <v>1.0038053274584418E-2</v>
      </c>
      <c r="Q571" s="175">
        <f t="shared" si="126"/>
        <v>-1.0658141036401503E-13</v>
      </c>
      <c r="R571" s="176">
        <f t="shared" si="127"/>
        <v>-2.1346166706191674E-17</v>
      </c>
      <c r="S571" s="259">
        <f t="shared" si="128"/>
        <v>-4.6895820560166612E-13</v>
      </c>
      <c r="T571" s="169" t="s">
        <v>177</v>
      </c>
      <c r="U571" s="169" t="s">
        <v>534</v>
      </c>
      <c r="V571" s="169" t="s">
        <v>638</v>
      </c>
      <c r="W571" s="175">
        <v>1</v>
      </c>
      <c r="X571" s="169" t="s">
        <v>467</v>
      </c>
    </row>
    <row r="572" spans="2:24" hidden="1">
      <c r="B572" s="632"/>
      <c r="C572" s="423"/>
      <c r="D572" s="206">
        <v>6</v>
      </c>
      <c r="E572" s="169" t="s">
        <v>636</v>
      </c>
      <c r="F572" s="260">
        <v>89.78</v>
      </c>
      <c r="G572" s="169">
        <v>3983</v>
      </c>
      <c r="H572" s="169">
        <v>3983</v>
      </c>
      <c r="I572" s="177">
        <f t="shared" si="122"/>
        <v>1</v>
      </c>
      <c r="J572" s="169">
        <v>20.64</v>
      </c>
      <c r="K572" s="177">
        <f t="shared" si="123"/>
        <v>5.1820236003012809E-3</v>
      </c>
      <c r="L572" s="260">
        <v>4.3499999999999996</v>
      </c>
      <c r="M572" s="177">
        <f t="shared" si="124"/>
        <v>1.0051820236003013</v>
      </c>
      <c r="N572" s="260">
        <v>89.78</v>
      </c>
      <c r="O572" s="169">
        <v>20.64</v>
      </c>
      <c r="P572" s="176">
        <f t="shared" si="125"/>
        <v>5.1820236003012809E-3</v>
      </c>
      <c r="Q572" s="175">
        <f t="shared" si="126"/>
        <v>-1.2789769243681803E-13</v>
      </c>
      <c r="R572" s="176">
        <f t="shared" si="127"/>
        <v>-3.2110894410448918E-17</v>
      </c>
      <c r="S572" s="259">
        <f t="shared" si="128"/>
        <v>-5.5635496210015843E-13</v>
      </c>
      <c r="T572" s="169" t="s">
        <v>177</v>
      </c>
      <c r="U572" s="169" t="s">
        <v>534</v>
      </c>
      <c r="V572" s="169" t="s">
        <v>638</v>
      </c>
      <c r="W572" s="175">
        <v>1</v>
      </c>
      <c r="X572" s="169" t="s">
        <v>445</v>
      </c>
    </row>
    <row r="573" spans="2:24" hidden="1">
      <c r="B573" s="632"/>
      <c r="C573" s="423"/>
      <c r="D573" s="206">
        <v>7</v>
      </c>
      <c r="E573" s="169" t="s">
        <v>706</v>
      </c>
      <c r="F573" s="260">
        <v>82.37</v>
      </c>
      <c r="G573" s="169">
        <v>34.51</v>
      </c>
      <c r="H573" s="169">
        <v>34.51</v>
      </c>
      <c r="I573" s="177">
        <f t="shared" si="122"/>
        <v>1</v>
      </c>
      <c r="J573" s="169">
        <v>0.72</v>
      </c>
      <c r="K573" s="177">
        <f t="shared" si="123"/>
        <v>2.0863517820921471E-2</v>
      </c>
      <c r="L573" s="260">
        <v>316.8</v>
      </c>
      <c r="M573" s="177">
        <f t="shared" si="124"/>
        <v>1.0208635178209216</v>
      </c>
      <c r="N573" s="260">
        <v>228.1</v>
      </c>
      <c r="O573" s="169">
        <v>0.26</v>
      </c>
      <c r="P573" s="176">
        <f t="shared" si="125"/>
        <v>7.5340481019994208E-3</v>
      </c>
      <c r="Q573" s="175">
        <f t="shared" si="126"/>
        <v>0.45999999999999885</v>
      </c>
      <c r="R573" s="176">
        <f t="shared" si="127"/>
        <v>1.3329469718922019E-2</v>
      </c>
      <c r="S573" s="259">
        <f t="shared" si="128"/>
        <v>145.72799999999964</v>
      </c>
      <c r="T573" s="169" t="s">
        <v>177</v>
      </c>
      <c r="U573" s="169" t="s">
        <v>712</v>
      </c>
      <c r="V573" s="169" t="s">
        <v>640</v>
      </c>
      <c r="W573" s="175">
        <v>1</v>
      </c>
      <c r="X573" s="169" t="s">
        <v>693</v>
      </c>
    </row>
    <row r="574" spans="2:24" hidden="1">
      <c r="B574" s="632"/>
      <c r="C574" s="423"/>
      <c r="D574" s="206">
        <v>8</v>
      </c>
      <c r="E574" s="169" t="s">
        <v>460</v>
      </c>
      <c r="F574" s="260">
        <v>62.71</v>
      </c>
      <c r="G574" s="169">
        <v>7.42</v>
      </c>
      <c r="H574" s="169">
        <v>7.42</v>
      </c>
      <c r="I574" s="177">
        <f t="shared" si="122"/>
        <v>1</v>
      </c>
      <c r="J574" s="169">
        <v>0.1</v>
      </c>
      <c r="K574" s="177">
        <f t="shared" si="123"/>
        <v>1.3477088948787063E-2</v>
      </c>
      <c r="L574" s="260">
        <v>1567.63</v>
      </c>
      <c r="M574" s="177">
        <f t="shared" si="124"/>
        <v>1.013477088948787</v>
      </c>
      <c r="N574" s="260">
        <v>156.76</v>
      </c>
      <c r="O574" s="169">
        <v>0.04</v>
      </c>
      <c r="P574" s="176">
        <f t="shared" si="125"/>
        <v>5.3908355795148251E-3</v>
      </c>
      <c r="Q574" s="175">
        <f t="shared" si="126"/>
        <v>5.9999999999999644E-2</v>
      </c>
      <c r="R574" s="176">
        <f t="shared" si="127"/>
        <v>8.0862533692721891E-3</v>
      </c>
      <c r="S574" s="259">
        <f t="shared" si="128"/>
        <v>94.057799999999446</v>
      </c>
      <c r="T574" s="169" t="s">
        <v>177</v>
      </c>
      <c r="U574" s="169" t="s">
        <v>712</v>
      </c>
      <c r="V574" s="169" t="s">
        <v>507</v>
      </c>
      <c r="W574" s="175">
        <v>1</v>
      </c>
      <c r="X574" s="169" t="s">
        <v>414</v>
      </c>
    </row>
    <row r="575" spans="2:24" hidden="1">
      <c r="B575" s="632"/>
      <c r="C575" s="423"/>
      <c r="D575" s="206">
        <v>9</v>
      </c>
      <c r="E575" s="169" t="s">
        <v>678</v>
      </c>
      <c r="F575" s="260">
        <v>60.56</v>
      </c>
      <c r="G575" s="169">
        <v>62.3</v>
      </c>
      <c r="H575" s="169">
        <v>62.3</v>
      </c>
      <c r="I575" s="177">
        <f t="shared" si="122"/>
        <v>1</v>
      </c>
      <c r="J575" s="169">
        <v>1.1299999999999999</v>
      </c>
      <c r="K575" s="177">
        <f t="shared" si="123"/>
        <v>1.8138041733547352E-2</v>
      </c>
      <c r="L575" s="260">
        <v>110.1</v>
      </c>
      <c r="M575" s="177">
        <f t="shared" si="124"/>
        <v>1.0181380417335475</v>
      </c>
      <c r="N575" s="260">
        <v>124.41</v>
      </c>
      <c r="O575" s="169">
        <v>0.55000000000000004</v>
      </c>
      <c r="P575" s="176">
        <f t="shared" si="125"/>
        <v>8.8282504012841094E-3</v>
      </c>
      <c r="Q575" s="175">
        <f t="shared" si="126"/>
        <v>0.58000000000000251</v>
      </c>
      <c r="R575" s="176">
        <f t="shared" si="127"/>
        <v>9.3097913322632824E-3</v>
      </c>
      <c r="S575" s="259">
        <f t="shared" si="128"/>
        <v>63.858000000000274</v>
      </c>
      <c r="T575" s="169" t="s">
        <v>177</v>
      </c>
      <c r="U575" s="169" t="s">
        <v>712</v>
      </c>
      <c r="V575" s="169" t="s">
        <v>643</v>
      </c>
      <c r="W575" s="175">
        <v>1</v>
      </c>
      <c r="X575" s="169" t="s">
        <v>467</v>
      </c>
    </row>
    <row r="576" spans="2:24" hidden="1">
      <c r="B576" s="633"/>
      <c r="C576" s="423"/>
      <c r="D576" s="206">
        <v>10</v>
      </c>
      <c r="E576" s="169" t="s">
        <v>679</v>
      </c>
      <c r="F576" s="260">
        <v>60.12</v>
      </c>
      <c r="G576" s="169">
        <v>2378</v>
      </c>
      <c r="H576" s="169">
        <v>2378</v>
      </c>
      <c r="I576" s="177">
        <f t="shared" si="122"/>
        <v>1</v>
      </c>
      <c r="J576" s="169">
        <v>8.35</v>
      </c>
      <c r="K576" s="177">
        <f t="shared" si="123"/>
        <v>3.5113540790580318E-3</v>
      </c>
      <c r="L576" s="260">
        <v>7.2</v>
      </c>
      <c r="M576" s="177">
        <f t="shared" si="124"/>
        <v>1.0035113540790579</v>
      </c>
      <c r="N576" s="260">
        <v>60.12</v>
      </c>
      <c r="O576" s="169">
        <v>8.35</v>
      </c>
      <c r="P576" s="176">
        <f t="shared" si="125"/>
        <v>3.5113540790580318E-3</v>
      </c>
      <c r="Q576" s="175">
        <f t="shared" si="126"/>
        <v>-9.0594198809412774E-14</v>
      </c>
      <c r="R576" s="176">
        <f t="shared" si="127"/>
        <v>-3.8096803536338424E-17</v>
      </c>
      <c r="S576" s="259">
        <f t="shared" si="128"/>
        <v>-6.5227823142777195E-13</v>
      </c>
      <c r="T576" s="169" t="s">
        <v>177</v>
      </c>
      <c r="U576" s="169" t="s">
        <v>534</v>
      </c>
      <c r="V576" s="169" t="s">
        <v>638</v>
      </c>
      <c r="W576" s="175">
        <v>1</v>
      </c>
      <c r="X576" s="169" t="s">
        <v>449</v>
      </c>
    </row>
    <row r="577" spans="2:24" hidden="1">
      <c r="B577" s="631">
        <v>45927</v>
      </c>
      <c r="C577" s="423" t="str">
        <f t="shared" ref="C577" si="131">RIGHT(TEXT(B577,"aaa"),1)</f>
        <v>六</v>
      </c>
      <c r="D577" s="206">
        <v>1</v>
      </c>
      <c r="E577" s="169" t="s">
        <v>635</v>
      </c>
      <c r="F577" s="260">
        <v>1380.75</v>
      </c>
      <c r="G577" s="169">
        <v>4830</v>
      </c>
      <c r="H577" s="169">
        <v>4830</v>
      </c>
      <c r="I577" s="177">
        <f t="shared" ref="I577:I596" si="132">H577/G577</f>
        <v>1</v>
      </c>
      <c r="J577" s="169">
        <v>209.84</v>
      </c>
      <c r="K577" s="177">
        <f t="shared" ref="K577:K596" si="133">J577/G577</f>
        <v>4.3445134575569359E-2</v>
      </c>
      <c r="L577" s="260">
        <v>6.58</v>
      </c>
      <c r="M577" s="177">
        <f t="shared" ref="M577:M596" si="134">(H577+J577)/G577</f>
        <v>1.0434451345755693</v>
      </c>
      <c r="N577" s="260">
        <v>1380.75</v>
      </c>
      <c r="O577" s="169">
        <v>209.84</v>
      </c>
      <c r="P577" s="176">
        <f t="shared" ref="P577:P596" si="135">O577/G577</f>
        <v>4.3445134575569359E-2</v>
      </c>
      <c r="Q577" s="175">
        <f t="shared" ref="Q577:Q596" si="136">(H577+J577)-G577-O577</f>
        <v>0</v>
      </c>
      <c r="R577" s="176">
        <f t="shared" ref="R577:R596" si="137">Q577/G577</f>
        <v>0</v>
      </c>
      <c r="S577" s="259">
        <f t="shared" ref="S577:S596" si="138">Q577*L577</f>
        <v>0</v>
      </c>
      <c r="T577" s="169" t="s">
        <v>465</v>
      </c>
      <c r="U577" s="169" t="s">
        <v>219</v>
      </c>
      <c r="V577" s="169" t="s">
        <v>639</v>
      </c>
      <c r="W577" s="175">
        <v>1</v>
      </c>
      <c r="X577" s="169" t="s">
        <v>467</v>
      </c>
    </row>
    <row r="578" spans="2:24" hidden="1">
      <c r="B578" s="632"/>
      <c r="C578" s="423"/>
      <c r="D578" s="206">
        <v>2</v>
      </c>
      <c r="E578" s="169" t="s">
        <v>634</v>
      </c>
      <c r="F578" s="260">
        <v>765.66</v>
      </c>
      <c r="G578" s="169">
        <v>11603</v>
      </c>
      <c r="H578" s="169">
        <v>11603</v>
      </c>
      <c r="I578" s="177">
        <f t="shared" si="132"/>
        <v>1</v>
      </c>
      <c r="J578" s="169">
        <v>132.01</v>
      </c>
      <c r="K578" s="177">
        <f t="shared" si="133"/>
        <v>1.1377230026717228E-2</v>
      </c>
      <c r="L578" s="260">
        <v>5.8</v>
      </c>
      <c r="M578" s="177">
        <f t="shared" si="134"/>
        <v>1.0113772300267172</v>
      </c>
      <c r="N578" s="260">
        <v>765.66</v>
      </c>
      <c r="O578" s="169">
        <v>132.01</v>
      </c>
      <c r="P578" s="176">
        <f t="shared" si="135"/>
        <v>1.1377230026717228E-2</v>
      </c>
      <c r="Q578" s="175">
        <f t="shared" si="136"/>
        <v>2.2737367544323206E-13</v>
      </c>
      <c r="R578" s="176">
        <f t="shared" si="137"/>
        <v>1.9596110957789544E-17</v>
      </c>
      <c r="S578" s="259">
        <f t="shared" si="138"/>
        <v>1.3187673175707459E-12</v>
      </c>
      <c r="T578" s="169" t="s">
        <v>177</v>
      </c>
      <c r="U578" s="169" t="s">
        <v>534</v>
      </c>
      <c r="V578" s="169" t="s">
        <v>700</v>
      </c>
      <c r="W578" s="175">
        <v>1</v>
      </c>
      <c r="X578" s="169" t="s">
        <v>467</v>
      </c>
    </row>
    <row r="579" spans="2:24" hidden="1">
      <c r="B579" s="632"/>
      <c r="C579" s="423"/>
      <c r="D579" s="206">
        <v>3</v>
      </c>
      <c r="E579" s="169" t="s">
        <v>661</v>
      </c>
      <c r="F579" s="260">
        <v>381.57</v>
      </c>
      <c r="G579" s="169">
        <v>6254</v>
      </c>
      <c r="H579" s="169">
        <v>6254</v>
      </c>
      <c r="I579" s="177">
        <f t="shared" si="132"/>
        <v>1</v>
      </c>
      <c r="J579" s="169">
        <v>54.51</v>
      </c>
      <c r="K579" s="177">
        <f t="shared" si="133"/>
        <v>8.7160217460825074E-3</v>
      </c>
      <c r="L579" s="260">
        <v>7</v>
      </c>
      <c r="M579" s="177">
        <f t="shared" si="134"/>
        <v>1.0087160217460824</v>
      </c>
      <c r="N579" s="260">
        <v>381.57</v>
      </c>
      <c r="O579" s="169">
        <v>54.51</v>
      </c>
      <c r="P579" s="176">
        <f t="shared" si="135"/>
        <v>8.7160217460825074E-3</v>
      </c>
      <c r="Q579" s="175">
        <f t="shared" si="136"/>
        <v>2.2026824808563106E-13</v>
      </c>
      <c r="R579" s="176">
        <f t="shared" si="137"/>
        <v>3.5220378651364094E-17</v>
      </c>
      <c r="S579" s="259">
        <f t="shared" si="138"/>
        <v>1.5418777365994174E-12</v>
      </c>
      <c r="T579" s="169" t="s">
        <v>465</v>
      </c>
      <c r="U579" s="169" t="s">
        <v>219</v>
      </c>
      <c r="V579" s="169" t="s">
        <v>639</v>
      </c>
      <c r="W579" s="175">
        <v>1</v>
      </c>
      <c r="X579" s="169" t="s">
        <v>467</v>
      </c>
    </row>
    <row r="580" spans="2:24" hidden="1">
      <c r="B580" s="632"/>
      <c r="C580" s="423"/>
      <c r="D580" s="206">
        <v>4</v>
      </c>
      <c r="E580" s="169" t="s">
        <v>612</v>
      </c>
      <c r="F580" s="260">
        <v>297.45999999999998</v>
      </c>
      <c r="G580" s="169">
        <v>183.52</v>
      </c>
      <c r="H580" s="169">
        <v>183.52</v>
      </c>
      <c r="I580" s="177">
        <f t="shared" si="132"/>
        <v>1</v>
      </c>
      <c r="J580" s="169">
        <v>10</v>
      </c>
      <c r="K580" s="177">
        <f t="shared" si="133"/>
        <v>5.448997384481255E-2</v>
      </c>
      <c r="L580" s="260">
        <v>95.34</v>
      </c>
      <c r="M580" s="177">
        <f t="shared" si="134"/>
        <v>1.0544899738448126</v>
      </c>
      <c r="N580" s="260">
        <v>953.4</v>
      </c>
      <c r="O580" s="169">
        <v>3.12</v>
      </c>
      <c r="P580" s="176">
        <f t="shared" si="135"/>
        <v>1.7000871839581516E-2</v>
      </c>
      <c r="Q580" s="175">
        <f t="shared" si="136"/>
        <v>6.88</v>
      </c>
      <c r="R580" s="176">
        <f t="shared" si="137"/>
        <v>3.7489102005231034E-2</v>
      </c>
      <c r="S580" s="259">
        <f t="shared" si="138"/>
        <v>655.93920000000003</v>
      </c>
      <c r="T580" s="169" t="s">
        <v>177</v>
      </c>
      <c r="U580" s="169" t="s">
        <v>712</v>
      </c>
      <c r="V580" s="169" t="s">
        <v>640</v>
      </c>
      <c r="W580" s="175">
        <v>1</v>
      </c>
      <c r="X580" s="169" t="s">
        <v>467</v>
      </c>
    </row>
    <row r="581" spans="2:24" hidden="1">
      <c r="B581" s="632"/>
      <c r="C581" s="423"/>
      <c r="D581" s="206">
        <v>5</v>
      </c>
      <c r="E581" s="169" t="s">
        <v>545</v>
      </c>
      <c r="F581" s="260">
        <v>268.5</v>
      </c>
      <c r="G581" s="169">
        <v>60.79</v>
      </c>
      <c r="H581" s="169">
        <v>60.79</v>
      </c>
      <c r="I581" s="177">
        <f t="shared" si="132"/>
        <v>1</v>
      </c>
      <c r="J581" s="169">
        <v>6.07</v>
      </c>
      <c r="K581" s="177">
        <f t="shared" si="133"/>
        <v>9.9851949333772005E-2</v>
      </c>
      <c r="L581" s="260">
        <v>90.1</v>
      </c>
      <c r="M581" s="177">
        <f t="shared" si="134"/>
        <v>1.0998519493337719</v>
      </c>
      <c r="N581" s="260">
        <v>546.91</v>
      </c>
      <c r="O581" s="169">
        <v>2.98</v>
      </c>
      <c r="P581" s="176">
        <f t="shared" si="135"/>
        <v>4.902122059549268E-2</v>
      </c>
      <c r="Q581" s="175">
        <f t="shared" si="136"/>
        <v>3.0900000000000003</v>
      </c>
      <c r="R581" s="176">
        <f t="shared" si="137"/>
        <v>5.0830728738279325E-2</v>
      </c>
      <c r="S581" s="259">
        <f t="shared" si="138"/>
        <v>278.40899999999999</v>
      </c>
      <c r="T581" s="169" t="s">
        <v>465</v>
      </c>
      <c r="U581" s="169" t="s">
        <v>219</v>
      </c>
      <c r="V581" s="169" t="s">
        <v>683</v>
      </c>
      <c r="W581" s="175">
        <v>1</v>
      </c>
      <c r="X581" s="169" t="s">
        <v>413</v>
      </c>
    </row>
    <row r="582" spans="2:24" hidden="1">
      <c r="B582" s="632"/>
      <c r="C582" s="423"/>
      <c r="D582" s="206">
        <v>6</v>
      </c>
      <c r="E582" s="169" t="s">
        <v>469</v>
      </c>
      <c r="F582" s="260">
        <v>204.66</v>
      </c>
      <c r="G582" s="169">
        <v>35.07</v>
      </c>
      <c r="H582" s="169">
        <v>35.07</v>
      </c>
      <c r="I582" s="177">
        <f t="shared" si="132"/>
        <v>1</v>
      </c>
      <c r="J582" s="169">
        <v>3.5</v>
      </c>
      <c r="K582" s="177">
        <f t="shared" si="133"/>
        <v>9.9800399201596807E-2</v>
      </c>
      <c r="L582" s="260">
        <v>118.99</v>
      </c>
      <c r="M582" s="177">
        <f t="shared" si="134"/>
        <v>1.0998003992015968</v>
      </c>
      <c r="N582" s="260">
        <v>416.47</v>
      </c>
      <c r="O582" s="169">
        <v>1.72</v>
      </c>
      <c r="P582" s="176">
        <f t="shared" si="135"/>
        <v>4.9044767607641856E-2</v>
      </c>
      <c r="Q582" s="175">
        <f t="shared" si="136"/>
        <v>1.78</v>
      </c>
      <c r="R582" s="176">
        <f t="shared" si="137"/>
        <v>5.075563159395495E-2</v>
      </c>
      <c r="S582" s="259">
        <f t="shared" si="138"/>
        <v>211.8022</v>
      </c>
      <c r="T582" s="169" t="s">
        <v>177</v>
      </c>
      <c r="U582" s="169" t="s">
        <v>712</v>
      </c>
      <c r="V582" s="169" t="s">
        <v>507</v>
      </c>
      <c r="W582" s="175">
        <v>1</v>
      </c>
      <c r="X582" s="169" t="s">
        <v>458</v>
      </c>
    </row>
    <row r="583" spans="2:24" hidden="1">
      <c r="B583" s="632"/>
      <c r="C583" s="423"/>
      <c r="D583" s="206">
        <v>7</v>
      </c>
      <c r="E583" s="169" t="s">
        <v>517</v>
      </c>
      <c r="F583" s="260">
        <v>115.97</v>
      </c>
      <c r="G583" s="169">
        <v>169.05</v>
      </c>
      <c r="H583" s="169">
        <v>169.05</v>
      </c>
      <c r="I583" s="177">
        <f t="shared" si="132"/>
        <v>1</v>
      </c>
      <c r="J583" s="169">
        <v>3.67</v>
      </c>
      <c r="K583" s="177">
        <f t="shared" si="133"/>
        <v>2.1709553386572017E-2</v>
      </c>
      <c r="L583" s="260">
        <v>99.12</v>
      </c>
      <c r="M583" s="177">
        <f t="shared" si="134"/>
        <v>1.0217095533865719</v>
      </c>
      <c r="N583" s="260">
        <v>363.77</v>
      </c>
      <c r="O583" s="169">
        <v>1.17</v>
      </c>
      <c r="P583" s="176">
        <f t="shared" si="135"/>
        <v>6.9210292812777272E-3</v>
      </c>
      <c r="Q583" s="175">
        <f t="shared" si="136"/>
        <v>2.4999999999999876</v>
      </c>
      <c r="R583" s="176">
        <f t="shared" si="137"/>
        <v>1.4788524105294217E-2</v>
      </c>
      <c r="S583" s="259">
        <f t="shared" si="138"/>
        <v>247.79999999999879</v>
      </c>
      <c r="T583" s="169" t="s">
        <v>177</v>
      </c>
      <c r="U583" s="169" t="s">
        <v>712</v>
      </c>
      <c r="V583" s="169" t="s">
        <v>507</v>
      </c>
      <c r="W583" s="175">
        <v>1</v>
      </c>
      <c r="X583" s="169" t="s">
        <v>467</v>
      </c>
    </row>
    <row r="584" spans="2:24" hidden="1">
      <c r="B584" s="632"/>
      <c r="C584" s="423"/>
      <c r="D584" s="206">
        <v>8</v>
      </c>
      <c r="E584" s="169" t="s">
        <v>707</v>
      </c>
      <c r="F584" s="260">
        <v>113.87</v>
      </c>
      <c r="G584" s="169">
        <v>24.2</v>
      </c>
      <c r="H584" s="169">
        <v>24.2</v>
      </c>
      <c r="I584" s="177">
        <f t="shared" si="132"/>
        <v>1</v>
      </c>
      <c r="J584" s="169">
        <v>2.42</v>
      </c>
      <c r="K584" s="177">
        <f t="shared" si="133"/>
        <v>0.1</v>
      </c>
      <c r="L584" s="260">
        <v>112.74</v>
      </c>
      <c r="M584" s="177">
        <f t="shared" si="134"/>
        <v>1.0999999999999999</v>
      </c>
      <c r="N584" s="260">
        <v>272.83</v>
      </c>
      <c r="O584" s="169">
        <v>1.01</v>
      </c>
      <c r="P584" s="176">
        <f t="shared" si="135"/>
        <v>4.1735537190082647E-2</v>
      </c>
      <c r="Q584" s="175">
        <f t="shared" si="136"/>
        <v>1.4099999999999981</v>
      </c>
      <c r="R584" s="176">
        <f t="shared" si="137"/>
        <v>5.8264462809917282E-2</v>
      </c>
      <c r="S584" s="259">
        <f t="shared" si="138"/>
        <v>158.96339999999978</v>
      </c>
      <c r="T584" s="169" t="s">
        <v>177</v>
      </c>
      <c r="U584" s="169" t="s">
        <v>712</v>
      </c>
      <c r="V584" s="169" t="s">
        <v>507</v>
      </c>
      <c r="W584" s="175">
        <v>1</v>
      </c>
      <c r="X584" s="169" t="s">
        <v>692</v>
      </c>
    </row>
    <row r="585" spans="2:24" hidden="1">
      <c r="B585" s="632"/>
      <c r="C585" s="423"/>
      <c r="D585" s="206">
        <v>9</v>
      </c>
      <c r="E585" s="169" t="s">
        <v>503</v>
      </c>
      <c r="F585" s="260">
        <v>88.28</v>
      </c>
      <c r="G585" s="169">
        <v>26.04</v>
      </c>
      <c r="H585" s="169">
        <v>26.04</v>
      </c>
      <c r="I585" s="177">
        <f t="shared" si="132"/>
        <v>1</v>
      </c>
      <c r="J585" s="169">
        <v>1.81</v>
      </c>
      <c r="K585" s="177">
        <f t="shared" si="133"/>
        <v>6.9508448540706605E-2</v>
      </c>
      <c r="L585" s="260">
        <v>113.18</v>
      </c>
      <c r="M585" s="177">
        <f t="shared" si="134"/>
        <v>1.0695084485407065</v>
      </c>
      <c r="N585" s="260">
        <v>204.86</v>
      </c>
      <c r="O585" s="169">
        <v>0.78</v>
      </c>
      <c r="P585" s="176">
        <f t="shared" si="135"/>
        <v>2.9953917050691246E-2</v>
      </c>
      <c r="Q585" s="175">
        <f t="shared" si="136"/>
        <v>1.0299999999999987</v>
      </c>
      <c r="R585" s="176">
        <f t="shared" si="137"/>
        <v>3.955453149001531E-2</v>
      </c>
      <c r="S585" s="259">
        <f t="shared" si="138"/>
        <v>116.57539999999986</v>
      </c>
      <c r="T585" s="169" t="s">
        <v>177</v>
      </c>
      <c r="U585" s="169" t="s">
        <v>712</v>
      </c>
      <c r="V585" s="169" t="s">
        <v>507</v>
      </c>
      <c r="W585" s="175">
        <v>1</v>
      </c>
      <c r="X585" s="169" t="s">
        <v>459</v>
      </c>
    </row>
    <row r="586" spans="2:24" hidden="1">
      <c r="B586" s="633"/>
      <c r="C586" s="423"/>
      <c r="D586" s="206">
        <v>10</v>
      </c>
      <c r="E586" s="169" t="s">
        <v>546</v>
      </c>
      <c r="F586" s="260">
        <v>74.430000000000007</v>
      </c>
      <c r="G586" s="169">
        <v>21.97</v>
      </c>
      <c r="H586" s="169">
        <v>21.97</v>
      </c>
      <c r="I586" s="177">
        <f t="shared" si="132"/>
        <v>1</v>
      </c>
      <c r="J586" s="169">
        <v>0.55000000000000004</v>
      </c>
      <c r="K586" s="177">
        <f t="shared" si="133"/>
        <v>2.5034137460172967E-2</v>
      </c>
      <c r="L586" s="260">
        <v>930.36</v>
      </c>
      <c r="M586" s="177">
        <f t="shared" si="134"/>
        <v>1.025034137460173</v>
      </c>
      <c r="N586" s="260">
        <v>511.7</v>
      </c>
      <c r="O586" s="169">
        <v>0.08</v>
      </c>
      <c r="P586" s="176">
        <f t="shared" si="135"/>
        <v>3.6413290851160674E-3</v>
      </c>
      <c r="Q586" s="175">
        <f t="shared" si="136"/>
        <v>0.47000000000000069</v>
      </c>
      <c r="R586" s="176">
        <f t="shared" si="137"/>
        <v>2.1392808375056929E-2</v>
      </c>
      <c r="S586" s="259">
        <f t="shared" si="138"/>
        <v>437.26920000000064</v>
      </c>
      <c r="T586" s="169" t="s">
        <v>177</v>
      </c>
      <c r="U586" s="169" t="s">
        <v>712</v>
      </c>
      <c r="V586" s="169" t="s">
        <v>640</v>
      </c>
      <c r="W586" s="175">
        <v>1</v>
      </c>
      <c r="X586" s="169" t="s">
        <v>422</v>
      </c>
    </row>
    <row r="587" spans="2:24" hidden="1">
      <c r="B587" s="631">
        <v>45928</v>
      </c>
      <c r="C587" s="423" t="str">
        <f t="shared" ref="C587" si="139">RIGHT(TEXT(B587,"aaa"),1)</f>
        <v>日</v>
      </c>
      <c r="D587" s="206">
        <v>1</v>
      </c>
      <c r="E587" s="169" t="s">
        <v>635</v>
      </c>
      <c r="F587" s="260">
        <v>1367.32</v>
      </c>
      <c r="G587" s="169">
        <v>5316</v>
      </c>
      <c r="H587" s="169">
        <v>5316</v>
      </c>
      <c r="I587" s="177">
        <f t="shared" si="132"/>
        <v>1</v>
      </c>
      <c r="J587" s="169">
        <v>207.8</v>
      </c>
      <c r="K587" s="177">
        <f t="shared" si="133"/>
        <v>3.9089541008276905E-2</v>
      </c>
      <c r="L587" s="260">
        <v>6.58</v>
      </c>
      <c r="M587" s="177">
        <f t="shared" si="134"/>
        <v>1.039089541008277</v>
      </c>
      <c r="N587" s="260">
        <v>1367.32</v>
      </c>
      <c r="O587" s="169">
        <v>207.8</v>
      </c>
      <c r="P587" s="176">
        <f t="shared" si="135"/>
        <v>3.9089541008276905E-2</v>
      </c>
      <c r="Q587" s="175">
        <f t="shared" si="136"/>
        <v>0</v>
      </c>
      <c r="R587" s="176">
        <f t="shared" si="137"/>
        <v>0</v>
      </c>
      <c r="S587" s="259">
        <f t="shared" si="138"/>
        <v>0</v>
      </c>
      <c r="T587" s="169" t="s">
        <v>465</v>
      </c>
      <c r="U587" s="169" t="s">
        <v>219</v>
      </c>
      <c r="V587" s="169" t="s">
        <v>639</v>
      </c>
      <c r="W587" s="175">
        <v>1</v>
      </c>
      <c r="X587" s="169" t="s">
        <v>467</v>
      </c>
    </row>
    <row r="588" spans="2:24" hidden="1">
      <c r="B588" s="632"/>
      <c r="C588" s="423"/>
      <c r="D588" s="206">
        <v>2</v>
      </c>
      <c r="E588" s="169" t="s">
        <v>634</v>
      </c>
      <c r="F588" s="260">
        <v>704.06</v>
      </c>
      <c r="G588" s="169">
        <v>12896</v>
      </c>
      <c r="H588" s="169">
        <v>12896</v>
      </c>
      <c r="I588" s="177">
        <f t="shared" si="132"/>
        <v>1</v>
      </c>
      <c r="J588" s="169">
        <v>121.39</v>
      </c>
      <c r="K588" s="177">
        <f t="shared" si="133"/>
        <v>9.4129962779156331E-3</v>
      </c>
      <c r="L588" s="260">
        <v>5.8</v>
      </c>
      <c r="M588" s="177">
        <f t="shared" si="134"/>
        <v>1.0094129962779157</v>
      </c>
      <c r="N588" s="260">
        <v>704.06</v>
      </c>
      <c r="O588" s="169">
        <v>121.39</v>
      </c>
      <c r="P588" s="176">
        <f t="shared" si="135"/>
        <v>9.4129962779156331E-3</v>
      </c>
      <c r="Q588" s="175">
        <f t="shared" si="136"/>
        <v>-5.8264504332328215E-13</v>
      </c>
      <c r="R588" s="176">
        <f t="shared" si="137"/>
        <v>-4.5180291820974113E-17</v>
      </c>
      <c r="S588" s="259">
        <f t="shared" si="138"/>
        <v>-3.3793412512750362E-12</v>
      </c>
      <c r="T588" s="169" t="s">
        <v>177</v>
      </c>
      <c r="U588" s="169" t="s">
        <v>534</v>
      </c>
      <c r="V588" s="169" t="s">
        <v>700</v>
      </c>
      <c r="W588" s="175">
        <v>1</v>
      </c>
      <c r="X588" s="169" t="s">
        <v>467</v>
      </c>
    </row>
    <row r="589" spans="2:24" hidden="1">
      <c r="B589" s="632"/>
      <c r="C589" s="423"/>
      <c r="D589" s="206">
        <v>3</v>
      </c>
      <c r="E589" s="169" t="s">
        <v>679</v>
      </c>
      <c r="F589" s="260">
        <v>606.30999999999995</v>
      </c>
      <c r="G589" s="169">
        <v>2662</v>
      </c>
      <c r="H589" s="169">
        <v>2662</v>
      </c>
      <c r="I589" s="177">
        <f t="shared" si="132"/>
        <v>1</v>
      </c>
      <c r="J589" s="169">
        <v>84.21</v>
      </c>
      <c r="K589" s="177">
        <f t="shared" si="133"/>
        <v>3.1634109691960927E-2</v>
      </c>
      <c r="L589" s="260">
        <v>7.2</v>
      </c>
      <c r="M589" s="177">
        <f t="shared" si="134"/>
        <v>1.031634109691961</v>
      </c>
      <c r="N589" s="260">
        <v>606.30999999999995</v>
      </c>
      <c r="O589" s="169">
        <v>84.21</v>
      </c>
      <c r="P589" s="176">
        <f t="shared" si="135"/>
        <v>3.1634109691960927E-2</v>
      </c>
      <c r="Q589" s="175">
        <f t="shared" si="136"/>
        <v>0</v>
      </c>
      <c r="R589" s="176">
        <f t="shared" si="137"/>
        <v>0</v>
      </c>
      <c r="S589" s="259">
        <f t="shared" si="138"/>
        <v>0</v>
      </c>
      <c r="T589" s="169" t="s">
        <v>177</v>
      </c>
      <c r="U589" s="169" t="s">
        <v>534</v>
      </c>
      <c r="V589" s="169" t="s">
        <v>638</v>
      </c>
      <c r="W589" s="175">
        <v>1</v>
      </c>
      <c r="X589" s="169" t="s">
        <v>449</v>
      </c>
    </row>
    <row r="590" spans="2:24" hidden="1">
      <c r="B590" s="632"/>
      <c r="C590" s="423"/>
      <c r="D590" s="206">
        <v>4</v>
      </c>
      <c r="E590" s="169" t="s">
        <v>628</v>
      </c>
      <c r="F590" s="260">
        <v>491.23</v>
      </c>
      <c r="G590" s="169">
        <v>259.7</v>
      </c>
      <c r="H590" s="169">
        <v>259.7</v>
      </c>
      <c r="I590" s="177">
        <f t="shared" si="132"/>
        <v>1</v>
      </c>
      <c r="J590" s="169">
        <v>16</v>
      </c>
      <c r="K590" s="177">
        <f t="shared" si="133"/>
        <v>6.1609549480169432E-2</v>
      </c>
      <c r="L590" s="260">
        <v>61.25</v>
      </c>
      <c r="M590" s="177">
        <f t="shared" si="134"/>
        <v>1.0616095494801694</v>
      </c>
      <c r="N590" s="260">
        <v>980</v>
      </c>
      <c r="O590" s="169">
        <v>8.02</v>
      </c>
      <c r="P590" s="176">
        <f t="shared" si="135"/>
        <v>3.0881786676934926E-2</v>
      </c>
      <c r="Q590" s="175">
        <f t="shared" si="136"/>
        <v>7.98</v>
      </c>
      <c r="R590" s="176">
        <f t="shared" si="137"/>
        <v>3.0727762803234505E-2</v>
      </c>
      <c r="S590" s="259">
        <f t="shared" si="138"/>
        <v>488.77500000000003</v>
      </c>
      <c r="T590" s="169" t="s">
        <v>177</v>
      </c>
      <c r="U590" s="169" t="s">
        <v>712</v>
      </c>
      <c r="V590" s="169" t="s">
        <v>643</v>
      </c>
      <c r="W590" s="175">
        <v>1</v>
      </c>
      <c r="X590" s="169" t="s">
        <v>459</v>
      </c>
    </row>
    <row r="591" spans="2:24" hidden="1">
      <c r="B591" s="632"/>
      <c r="C591" s="423"/>
      <c r="D591" s="206">
        <v>5</v>
      </c>
      <c r="E591" s="169" t="s">
        <v>661</v>
      </c>
      <c r="F591" s="260">
        <v>322.14</v>
      </c>
      <c r="G591" s="169">
        <v>6468</v>
      </c>
      <c r="H591" s="169">
        <v>6468</v>
      </c>
      <c r="I591" s="177">
        <f t="shared" si="132"/>
        <v>1</v>
      </c>
      <c r="J591" s="169">
        <v>46.02</v>
      </c>
      <c r="K591" s="177">
        <f t="shared" si="133"/>
        <v>7.1150278293135444E-3</v>
      </c>
      <c r="L591" s="260">
        <v>7</v>
      </c>
      <c r="M591" s="177">
        <f t="shared" si="134"/>
        <v>1.0071150278293135</v>
      </c>
      <c r="N591" s="260">
        <v>322.14</v>
      </c>
      <c r="O591" s="169">
        <v>46.02</v>
      </c>
      <c r="P591" s="176">
        <f t="shared" si="135"/>
        <v>7.1150278293135444E-3</v>
      </c>
      <c r="Q591" s="175">
        <f t="shared" si="136"/>
        <v>4.3343106881366111E-13</v>
      </c>
      <c r="R591" s="176">
        <f t="shared" si="137"/>
        <v>6.7011606186404003E-17</v>
      </c>
      <c r="S591" s="259">
        <f t="shared" si="138"/>
        <v>3.0340174816956278E-12</v>
      </c>
      <c r="T591" s="169" t="s">
        <v>465</v>
      </c>
      <c r="U591" s="169" t="s">
        <v>219</v>
      </c>
      <c r="V591" s="169" t="s">
        <v>639</v>
      </c>
      <c r="W591" s="175">
        <v>1</v>
      </c>
      <c r="X591" s="169" t="s">
        <v>467</v>
      </c>
    </row>
    <row r="592" spans="2:24" hidden="1">
      <c r="B592" s="632"/>
      <c r="C592" s="423"/>
      <c r="D592" s="206">
        <v>6</v>
      </c>
      <c r="E592" s="169" t="s">
        <v>481</v>
      </c>
      <c r="F592" s="260">
        <v>223.53</v>
      </c>
      <c r="G592" s="169">
        <v>101.08</v>
      </c>
      <c r="H592" s="169">
        <v>101.08</v>
      </c>
      <c r="I592" s="177">
        <f t="shared" si="132"/>
        <v>1</v>
      </c>
      <c r="J592" s="169">
        <v>2.1</v>
      </c>
      <c r="K592" s="177">
        <f t="shared" si="133"/>
        <v>2.0775623268698064E-2</v>
      </c>
      <c r="L592" s="260">
        <v>212.89</v>
      </c>
      <c r="M592" s="177">
        <f t="shared" si="134"/>
        <v>1.020775623268698</v>
      </c>
      <c r="N592" s="260">
        <v>447.07</v>
      </c>
      <c r="O592" s="169">
        <v>1.05</v>
      </c>
      <c r="P592" s="176">
        <f t="shared" si="135"/>
        <v>1.0387811634349032E-2</v>
      </c>
      <c r="Q592" s="175">
        <f t="shared" si="136"/>
        <v>1.0499999999999943</v>
      </c>
      <c r="R592" s="176">
        <f t="shared" si="137"/>
        <v>1.0387811634348975E-2</v>
      </c>
      <c r="S592" s="259">
        <f t="shared" si="138"/>
        <v>223.53449999999876</v>
      </c>
      <c r="T592" s="169" t="s">
        <v>177</v>
      </c>
      <c r="U592" s="169" t="s">
        <v>712</v>
      </c>
      <c r="V592" s="169" t="s">
        <v>507</v>
      </c>
      <c r="W592" s="175">
        <v>1</v>
      </c>
      <c r="X592" s="169" t="s">
        <v>467</v>
      </c>
    </row>
    <row r="593" spans="2:34" hidden="1">
      <c r="B593" s="632"/>
      <c r="C593" s="423"/>
      <c r="D593" s="206">
        <v>7</v>
      </c>
      <c r="E593" s="169" t="s">
        <v>627</v>
      </c>
      <c r="F593" s="260">
        <v>207.58</v>
      </c>
      <c r="G593" s="169">
        <v>75.48</v>
      </c>
      <c r="H593" s="169">
        <v>75.48</v>
      </c>
      <c r="I593" s="177">
        <f t="shared" si="132"/>
        <v>1</v>
      </c>
      <c r="J593" s="169">
        <v>4.07</v>
      </c>
      <c r="K593" s="177">
        <f t="shared" si="133"/>
        <v>5.3921568627450983E-2</v>
      </c>
      <c r="L593" s="260">
        <v>104.84</v>
      </c>
      <c r="M593" s="177">
        <f t="shared" si="134"/>
        <v>1.053921568627451</v>
      </c>
      <c r="N593" s="260">
        <v>426.7</v>
      </c>
      <c r="O593" s="169">
        <v>1.98</v>
      </c>
      <c r="P593" s="176">
        <f t="shared" si="135"/>
        <v>2.6232114467408585E-2</v>
      </c>
      <c r="Q593" s="175">
        <f t="shared" si="136"/>
        <v>2.0900000000000074</v>
      </c>
      <c r="R593" s="176">
        <f t="shared" si="137"/>
        <v>2.7689454160042492E-2</v>
      </c>
      <c r="S593" s="259">
        <f t="shared" si="138"/>
        <v>219.1156000000008</v>
      </c>
      <c r="T593" s="169" t="s">
        <v>177</v>
      </c>
      <c r="U593" s="169" t="s">
        <v>712</v>
      </c>
      <c r="V593" s="169" t="s">
        <v>507</v>
      </c>
      <c r="W593" s="175">
        <v>1</v>
      </c>
      <c r="X593" s="169" t="s">
        <v>467</v>
      </c>
    </row>
    <row r="594" spans="2:34" hidden="1">
      <c r="B594" s="632"/>
      <c r="C594" s="423"/>
      <c r="D594" s="206">
        <v>8</v>
      </c>
      <c r="E594" s="169" t="s">
        <v>660</v>
      </c>
      <c r="F594" s="260">
        <v>191.84</v>
      </c>
      <c r="G594" s="169">
        <v>5507</v>
      </c>
      <c r="H594" s="169">
        <v>5507</v>
      </c>
      <c r="I594" s="177">
        <f t="shared" si="132"/>
        <v>1</v>
      </c>
      <c r="J594" s="169">
        <v>43.6</v>
      </c>
      <c r="K594" s="177">
        <f t="shared" si="133"/>
        <v>7.9171962956237525E-3</v>
      </c>
      <c r="L594" s="260">
        <v>4.4000000000000004</v>
      </c>
      <c r="M594" s="177">
        <f t="shared" si="134"/>
        <v>1.0079171962956237</v>
      </c>
      <c r="N594" s="260">
        <v>191.84</v>
      </c>
      <c r="O594" s="169">
        <v>43.6</v>
      </c>
      <c r="P594" s="176">
        <f t="shared" si="135"/>
        <v>7.9171962956237525E-3</v>
      </c>
      <c r="Q594" s="175">
        <f t="shared" si="136"/>
        <v>3.6237679523765109E-13</v>
      </c>
      <c r="R594" s="176">
        <f t="shared" si="137"/>
        <v>6.5802940845769225E-17</v>
      </c>
      <c r="S594" s="259">
        <f t="shared" si="138"/>
        <v>1.5944578990456649E-12</v>
      </c>
      <c r="T594" s="169" t="s">
        <v>177</v>
      </c>
      <c r="U594" s="169" t="s">
        <v>534</v>
      </c>
      <c r="V594" s="169" t="s">
        <v>638</v>
      </c>
      <c r="W594" s="175">
        <v>1</v>
      </c>
      <c r="X594" s="169" t="s">
        <v>467</v>
      </c>
    </row>
    <row r="595" spans="2:34" hidden="1">
      <c r="B595" s="632"/>
      <c r="C595" s="423"/>
      <c r="D595" s="206">
        <v>9</v>
      </c>
      <c r="E595" s="169" t="s">
        <v>678</v>
      </c>
      <c r="F595" s="260">
        <v>189.37</v>
      </c>
      <c r="G595" s="169">
        <v>67.349999999999994</v>
      </c>
      <c r="H595" s="169">
        <v>67.349999999999994</v>
      </c>
      <c r="I595" s="177">
        <f t="shared" si="132"/>
        <v>1</v>
      </c>
      <c r="J595" s="169">
        <v>3.63</v>
      </c>
      <c r="K595" s="177">
        <f t="shared" si="133"/>
        <v>5.3897550111358578E-2</v>
      </c>
      <c r="L595" s="260">
        <v>110.1</v>
      </c>
      <c r="M595" s="177">
        <f t="shared" si="134"/>
        <v>1.0538975501113585</v>
      </c>
      <c r="N595" s="260">
        <v>399.66</v>
      </c>
      <c r="O595" s="169">
        <v>1.72</v>
      </c>
      <c r="P595" s="176">
        <f t="shared" si="135"/>
        <v>2.5538233110616187E-2</v>
      </c>
      <c r="Q595" s="175">
        <f t="shared" si="136"/>
        <v>1.9099999999999955</v>
      </c>
      <c r="R595" s="176">
        <f t="shared" si="137"/>
        <v>2.8359317000742325E-2</v>
      </c>
      <c r="S595" s="259">
        <f t="shared" si="138"/>
        <v>210.29099999999949</v>
      </c>
      <c r="T595" s="169" t="s">
        <v>177</v>
      </c>
      <c r="U595" s="169" t="s">
        <v>712</v>
      </c>
      <c r="V595" s="169" t="s">
        <v>643</v>
      </c>
      <c r="W595" s="175">
        <v>1</v>
      </c>
      <c r="X595" s="169" t="s">
        <v>467</v>
      </c>
    </row>
    <row r="596" spans="2:34" hidden="1">
      <c r="B596" s="633"/>
      <c r="C596" s="423"/>
      <c r="D596" s="206">
        <v>10</v>
      </c>
      <c r="E596" s="169" t="s">
        <v>460</v>
      </c>
      <c r="F596" s="260">
        <v>188.12</v>
      </c>
      <c r="G596" s="169">
        <v>9.17</v>
      </c>
      <c r="H596" s="169">
        <v>9.17</v>
      </c>
      <c r="I596" s="177">
        <f t="shared" si="132"/>
        <v>1</v>
      </c>
      <c r="J596" s="169">
        <v>0.24</v>
      </c>
      <c r="K596" s="177">
        <f t="shared" si="133"/>
        <v>2.6172300981461286E-2</v>
      </c>
      <c r="L596" s="260">
        <v>1567.63</v>
      </c>
      <c r="M596" s="177">
        <f t="shared" si="134"/>
        <v>1.0261723009814614</v>
      </c>
      <c r="N596" s="260">
        <v>376.23</v>
      </c>
      <c r="O596" s="169">
        <v>0.12</v>
      </c>
      <c r="P596" s="176">
        <f t="shared" si="135"/>
        <v>1.3086150490730643E-2</v>
      </c>
      <c r="Q596" s="175">
        <f t="shared" si="136"/>
        <v>0.12000000000000022</v>
      </c>
      <c r="R596" s="176">
        <f t="shared" si="137"/>
        <v>1.3086150490730667E-2</v>
      </c>
      <c r="S596" s="259">
        <f t="shared" si="138"/>
        <v>188.11560000000034</v>
      </c>
      <c r="T596" s="169" t="s">
        <v>177</v>
      </c>
      <c r="U596" s="169" t="s">
        <v>712</v>
      </c>
      <c r="V596" s="169" t="s">
        <v>507</v>
      </c>
      <c r="W596" s="175">
        <v>1</v>
      </c>
      <c r="X596" s="169" t="s">
        <v>414</v>
      </c>
    </row>
    <row r="597" spans="2:34" hidden="1">
      <c r="B597" s="631">
        <v>45929</v>
      </c>
      <c r="C597" s="423" t="str">
        <f t="shared" ref="C597" si="140">RIGHT(TEXT(B597,"aaa"),1)</f>
        <v>一</v>
      </c>
      <c r="D597" s="206">
        <v>1</v>
      </c>
      <c r="E597" s="169" t="s">
        <v>635</v>
      </c>
      <c r="F597" s="260">
        <v>1882.54</v>
      </c>
      <c r="G597" s="169">
        <v>7891</v>
      </c>
      <c r="H597" s="169">
        <v>7891</v>
      </c>
      <c r="I597" s="177">
        <f t="shared" ref="I597:I616" si="141">H597/G597</f>
        <v>1</v>
      </c>
      <c r="J597" s="169">
        <v>286.10000000000002</v>
      </c>
      <c r="K597" s="177">
        <f t="shared" ref="K597:K616" si="142">J597/G597</f>
        <v>3.6256494740844004E-2</v>
      </c>
      <c r="L597" s="260">
        <v>6.58</v>
      </c>
      <c r="M597" s="177">
        <f t="shared" ref="M597:M616" si="143">(H597+J597)/G597</f>
        <v>1.0362564947408441</v>
      </c>
      <c r="N597" s="260">
        <v>1882.54</v>
      </c>
      <c r="O597" s="169">
        <v>286.10000000000002</v>
      </c>
      <c r="P597" s="176">
        <f t="shared" ref="P597:P616" si="144">O597/G597</f>
        <v>3.6256494740844004E-2</v>
      </c>
      <c r="Q597" s="175">
        <f t="shared" ref="Q597:Q616" si="145">(H597+J597)-G597-O597</f>
        <v>0</v>
      </c>
      <c r="R597" s="176">
        <f t="shared" ref="R597:R616" si="146">Q597/G597</f>
        <v>0</v>
      </c>
      <c r="S597" s="259">
        <f t="shared" ref="S597:S616" si="147">Q597*L597</f>
        <v>0</v>
      </c>
      <c r="T597" s="169" t="s">
        <v>465</v>
      </c>
      <c r="U597" s="169" t="s">
        <v>219</v>
      </c>
      <c r="V597" s="169" t="s">
        <v>639</v>
      </c>
      <c r="W597" s="175">
        <v>1</v>
      </c>
      <c r="X597" s="169" t="s">
        <v>467</v>
      </c>
    </row>
    <row r="598" spans="2:34" hidden="1">
      <c r="B598" s="632"/>
      <c r="C598" s="423"/>
      <c r="D598" s="206">
        <v>2</v>
      </c>
      <c r="E598" s="169" t="s">
        <v>634</v>
      </c>
      <c r="F598" s="260">
        <v>1516.7</v>
      </c>
      <c r="G598" s="169">
        <v>16819</v>
      </c>
      <c r="H598" s="169">
        <v>16819</v>
      </c>
      <c r="I598" s="177">
        <f t="shared" si="141"/>
        <v>1</v>
      </c>
      <c r="J598" s="169">
        <v>261.5</v>
      </c>
      <c r="K598" s="177">
        <f t="shared" si="142"/>
        <v>1.5547892264700635E-2</v>
      </c>
      <c r="L598" s="260">
        <v>5.8</v>
      </c>
      <c r="M598" s="177">
        <f t="shared" si="143"/>
        <v>1.0155478922647005</v>
      </c>
      <c r="N598" s="260">
        <v>1516.7</v>
      </c>
      <c r="O598" s="169">
        <v>261.5</v>
      </c>
      <c r="P598" s="176">
        <f t="shared" si="144"/>
        <v>1.5547892264700635E-2</v>
      </c>
      <c r="Q598" s="175">
        <f t="shared" si="145"/>
        <v>0</v>
      </c>
      <c r="R598" s="176">
        <f t="shared" si="146"/>
        <v>0</v>
      </c>
      <c r="S598" s="259">
        <f t="shared" si="147"/>
        <v>0</v>
      </c>
      <c r="T598" s="169" t="s">
        <v>177</v>
      </c>
      <c r="U598" s="169" t="s">
        <v>534</v>
      </c>
      <c r="V598" s="169" t="s">
        <v>700</v>
      </c>
      <c r="W598" s="175">
        <v>1</v>
      </c>
      <c r="X598" s="169" t="s">
        <v>467</v>
      </c>
    </row>
    <row r="599" spans="2:34" hidden="1">
      <c r="B599" s="632"/>
      <c r="C599" s="423"/>
      <c r="D599" s="206">
        <v>3</v>
      </c>
      <c r="E599" s="169" t="s">
        <v>548</v>
      </c>
      <c r="F599" s="260">
        <v>797.69</v>
      </c>
      <c r="G599" s="169">
        <v>100.7</v>
      </c>
      <c r="H599" s="169">
        <v>100.7</v>
      </c>
      <c r="I599" s="177">
        <f t="shared" si="141"/>
        <v>1</v>
      </c>
      <c r="J599" s="169">
        <v>10.02</v>
      </c>
      <c r="K599" s="177">
        <f t="shared" si="142"/>
        <v>9.9503475670307845E-2</v>
      </c>
      <c r="L599" s="260">
        <v>160.5</v>
      </c>
      <c r="M599" s="177">
        <f t="shared" si="143"/>
        <v>1.0995034756703077</v>
      </c>
      <c r="N599" s="260">
        <v>1608.21</v>
      </c>
      <c r="O599" s="169">
        <v>4.97</v>
      </c>
      <c r="P599" s="176">
        <f t="shared" si="144"/>
        <v>4.9354518371400195E-2</v>
      </c>
      <c r="Q599" s="175">
        <f t="shared" si="145"/>
        <v>5.0499999999999963</v>
      </c>
      <c r="R599" s="176">
        <f t="shared" si="146"/>
        <v>5.0148957298907608E-2</v>
      </c>
      <c r="S599" s="259">
        <f t="shared" si="147"/>
        <v>810.52499999999941</v>
      </c>
      <c r="T599" s="169" t="s">
        <v>177</v>
      </c>
      <c r="U599" s="169" t="s">
        <v>712</v>
      </c>
      <c r="V599" s="169" t="s">
        <v>507</v>
      </c>
      <c r="W599" s="175">
        <v>1</v>
      </c>
      <c r="X599" s="169" t="s">
        <v>467</v>
      </c>
    </row>
    <row r="600" spans="2:34" hidden="1">
      <c r="B600" s="632"/>
      <c r="C600" s="423"/>
      <c r="D600" s="206">
        <v>4</v>
      </c>
      <c r="E600" s="169" t="s">
        <v>684</v>
      </c>
      <c r="F600" s="260">
        <v>385.95</v>
      </c>
      <c r="G600" s="169">
        <v>90.75</v>
      </c>
      <c r="H600" s="169">
        <v>90.75</v>
      </c>
      <c r="I600" s="177">
        <f t="shared" si="141"/>
        <v>1</v>
      </c>
      <c r="J600" s="169">
        <v>6.5</v>
      </c>
      <c r="K600" s="177">
        <f t="shared" si="142"/>
        <v>7.1625344352617082E-2</v>
      </c>
      <c r="L600" s="260">
        <v>119.12</v>
      </c>
      <c r="M600" s="177">
        <f t="shared" si="143"/>
        <v>1.0716253443526171</v>
      </c>
      <c r="N600" s="260">
        <v>774.28</v>
      </c>
      <c r="O600" s="169">
        <v>3.24</v>
      </c>
      <c r="P600" s="176">
        <f t="shared" si="144"/>
        <v>3.5702479338842977E-2</v>
      </c>
      <c r="Q600" s="175">
        <f t="shared" si="145"/>
        <v>3.26</v>
      </c>
      <c r="R600" s="176">
        <f t="shared" si="146"/>
        <v>3.5922865013774105E-2</v>
      </c>
      <c r="S600" s="259">
        <f t="shared" si="147"/>
        <v>388.33119999999997</v>
      </c>
      <c r="T600" s="169" t="s">
        <v>177</v>
      </c>
      <c r="U600" s="169" t="s">
        <v>712</v>
      </c>
      <c r="V600" s="169" t="s">
        <v>640</v>
      </c>
      <c r="W600" s="175">
        <v>1</v>
      </c>
      <c r="X600" s="169" t="s">
        <v>428</v>
      </c>
    </row>
    <row r="601" spans="2:34" hidden="1">
      <c r="B601" s="632"/>
      <c r="C601" s="423"/>
      <c r="D601" s="206">
        <v>5</v>
      </c>
      <c r="E601" s="169" t="s">
        <v>545</v>
      </c>
      <c r="F601" s="260">
        <v>297.33</v>
      </c>
      <c r="G601" s="169">
        <v>73.27</v>
      </c>
      <c r="H601" s="169">
        <v>73.27</v>
      </c>
      <c r="I601" s="177">
        <f t="shared" si="141"/>
        <v>1</v>
      </c>
      <c r="J601" s="169">
        <v>7.21</v>
      </c>
      <c r="K601" s="177">
        <f t="shared" si="142"/>
        <v>9.8403166370956738E-2</v>
      </c>
      <c r="L601" s="260">
        <v>90.1</v>
      </c>
      <c r="M601" s="177">
        <f t="shared" si="143"/>
        <v>1.0984031663709566</v>
      </c>
      <c r="N601" s="260">
        <v>649.62</v>
      </c>
      <c r="O601" s="169">
        <v>3.3</v>
      </c>
      <c r="P601" s="176">
        <f t="shared" si="144"/>
        <v>4.5038897229425411E-2</v>
      </c>
      <c r="Q601" s="175">
        <f t="shared" si="145"/>
        <v>3.9099999999999939</v>
      </c>
      <c r="R601" s="176">
        <f t="shared" si="146"/>
        <v>5.3364269141531244E-2</v>
      </c>
      <c r="S601" s="259">
        <f t="shared" si="147"/>
        <v>352.29099999999943</v>
      </c>
      <c r="T601" s="169" t="s">
        <v>465</v>
      </c>
      <c r="U601" s="169" t="s">
        <v>219</v>
      </c>
      <c r="V601" s="169" t="s">
        <v>683</v>
      </c>
      <c r="W601" s="175">
        <v>1</v>
      </c>
      <c r="X601" s="169" t="s">
        <v>413</v>
      </c>
    </row>
    <row r="602" spans="2:34" hidden="1">
      <c r="B602" s="632"/>
      <c r="C602" s="423"/>
      <c r="D602" s="206">
        <v>6</v>
      </c>
      <c r="E602" s="169" t="s">
        <v>469</v>
      </c>
      <c r="F602" s="260">
        <v>282.01</v>
      </c>
      <c r="G602" s="169">
        <v>51.21</v>
      </c>
      <c r="H602" s="169">
        <v>51.21</v>
      </c>
      <c r="I602" s="177">
        <f t="shared" si="141"/>
        <v>1</v>
      </c>
      <c r="J602" s="169">
        <v>4.9000000000000004</v>
      </c>
      <c r="K602" s="177">
        <f t="shared" si="142"/>
        <v>9.5684436633470024E-2</v>
      </c>
      <c r="L602" s="260">
        <v>118.99</v>
      </c>
      <c r="M602" s="177">
        <f t="shared" si="143"/>
        <v>1.0956844366334699</v>
      </c>
      <c r="N602" s="260">
        <v>583.04999999999995</v>
      </c>
      <c r="O602" s="169">
        <v>2.37</v>
      </c>
      <c r="P602" s="176">
        <f t="shared" si="144"/>
        <v>4.6280023432923256E-2</v>
      </c>
      <c r="Q602" s="175">
        <f t="shared" si="145"/>
        <v>2.5299999999999985</v>
      </c>
      <c r="R602" s="176">
        <f t="shared" si="146"/>
        <v>4.940441320054674E-2</v>
      </c>
      <c r="S602" s="259">
        <f t="shared" si="147"/>
        <v>301.04469999999981</v>
      </c>
      <c r="T602" s="169" t="s">
        <v>177</v>
      </c>
      <c r="U602" s="169" t="s">
        <v>712</v>
      </c>
      <c r="V602" s="169" t="s">
        <v>507</v>
      </c>
      <c r="W602" s="175">
        <v>1</v>
      </c>
      <c r="X602" s="169" t="s">
        <v>458</v>
      </c>
    </row>
    <row r="603" spans="2:34" hidden="1">
      <c r="B603" s="632"/>
      <c r="C603" s="423"/>
      <c r="D603" s="206">
        <v>7</v>
      </c>
      <c r="E603" s="169" t="s">
        <v>660</v>
      </c>
      <c r="F603" s="260">
        <v>256.64999999999998</v>
      </c>
      <c r="G603" s="169">
        <v>6112</v>
      </c>
      <c r="H603" s="169">
        <v>6112</v>
      </c>
      <c r="I603" s="177">
        <f t="shared" si="141"/>
        <v>1</v>
      </c>
      <c r="J603" s="169">
        <v>58.33</v>
      </c>
      <c r="K603" s="177">
        <f t="shared" si="142"/>
        <v>9.5435209424083768E-3</v>
      </c>
      <c r="L603" s="260">
        <v>4.4000000000000004</v>
      </c>
      <c r="M603" s="177">
        <f t="shared" si="143"/>
        <v>1.0095435209424084</v>
      </c>
      <c r="N603" s="260">
        <v>256.64999999999998</v>
      </c>
      <c r="O603" s="169">
        <v>58.33</v>
      </c>
      <c r="P603" s="176">
        <f t="shared" si="144"/>
        <v>9.5435209424083768E-3</v>
      </c>
      <c r="Q603" s="175">
        <f t="shared" si="145"/>
        <v>-7.1054273576010019E-14</v>
      </c>
      <c r="R603" s="176">
        <f t="shared" si="146"/>
        <v>-1.1625371985603733E-17</v>
      </c>
      <c r="S603" s="259">
        <f t="shared" si="147"/>
        <v>-3.1263880373444408E-13</v>
      </c>
      <c r="T603" s="169" t="s">
        <v>177</v>
      </c>
      <c r="U603" s="169" t="s">
        <v>534</v>
      </c>
      <c r="V603" s="169" t="s">
        <v>638</v>
      </c>
      <c r="W603" s="175">
        <v>1</v>
      </c>
      <c r="X603" s="169" t="s">
        <v>467</v>
      </c>
    </row>
    <row r="604" spans="2:34" hidden="1">
      <c r="B604" s="632"/>
      <c r="C604" s="423"/>
      <c r="D604" s="206">
        <v>8</v>
      </c>
      <c r="E604" s="169" t="s">
        <v>503</v>
      </c>
      <c r="F604" s="260">
        <v>191.27</v>
      </c>
      <c r="G604" s="169">
        <v>35.67</v>
      </c>
      <c r="H604" s="169">
        <v>35.67</v>
      </c>
      <c r="I604" s="177">
        <f t="shared" si="141"/>
        <v>1</v>
      </c>
      <c r="J604" s="169">
        <v>3.43</v>
      </c>
      <c r="K604" s="177">
        <f t="shared" si="142"/>
        <v>9.6159237454443505E-2</v>
      </c>
      <c r="L604" s="260">
        <v>113.18</v>
      </c>
      <c r="M604" s="177">
        <f t="shared" si="143"/>
        <v>1.0961592374544435</v>
      </c>
      <c r="N604" s="260">
        <v>388.21</v>
      </c>
      <c r="O604" s="169">
        <v>1.69</v>
      </c>
      <c r="P604" s="176">
        <f t="shared" si="144"/>
        <v>4.7378749649565455E-2</v>
      </c>
      <c r="Q604" s="175">
        <f t="shared" si="145"/>
        <v>1.7399999999999998</v>
      </c>
      <c r="R604" s="176">
        <f t="shared" si="146"/>
        <v>4.8780487804878037E-2</v>
      </c>
      <c r="S604" s="259">
        <f t="shared" si="147"/>
        <v>196.9332</v>
      </c>
      <c r="T604" s="169" t="s">
        <v>177</v>
      </c>
      <c r="U604" s="169" t="s">
        <v>712</v>
      </c>
      <c r="V604" s="169" t="s">
        <v>507</v>
      </c>
      <c r="W604" s="175">
        <v>1</v>
      </c>
      <c r="X604" s="169" t="s">
        <v>459</v>
      </c>
    </row>
    <row r="605" spans="2:34" hidden="1">
      <c r="B605" s="632"/>
      <c r="C605" s="423"/>
      <c r="D605" s="206">
        <v>9</v>
      </c>
      <c r="E605" s="169" t="s">
        <v>707</v>
      </c>
      <c r="F605" s="260">
        <v>181.51</v>
      </c>
      <c r="G605" s="169">
        <v>33.450000000000003</v>
      </c>
      <c r="H605" s="169">
        <v>33.450000000000003</v>
      </c>
      <c r="I605" s="177">
        <f t="shared" si="141"/>
        <v>1</v>
      </c>
      <c r="J605" s="169">
        <v>3.21</v>
      </c>
      <c r="K605" s="177">
        <f t="shared" si="142"/>
        <v>9.5964125560538113E-2</v>
      </c>
      <c r="L605" s="260">
        <v>112.74</v>
      </c>
      <c r="M605" s="177">
        <f t="shared" si="143"/>
        <v>1.0959641255605381</v>
      </c>
      <c r="N605" s="260">
        <v>361.9</v>
      </c>
      <c r="O605" s="169">
        <v>1.61</v>
      </c>
      <c r="P605" s="176">
        <f t="shared" si="144"/>
        <v>4.8131539611360241E-2</v>
      </c>
      <c r="Q605" s="175">
        <f t="shared" si="145"/>
        <v>1.6000000000000008</v>
      </c>
      <c r="R605" s="176">
        <f t="shared" si="146"/>
        <v>4.7832585949177893E-2</v>
      </c>
      <c r="S605" s="259">
        <f t="shared" si="147"/>
        <v>180.38400000000007</v>
      </c>
      <c r="T605" s="169" t="s">
        <v>177</v>
      </c>
      <c r="U605" s="169" t="s">
        <v>712</v>
      </c>
      <c r="V605" s="169" t="s">
        <v>507</v>
      </c>
      <c r="W605" s="175">
        <v>1</v>
      </c>
      <c r="X605" s="169" t="s">
        <v>692</v>
      </c>
    </row>
    <row r="606" spans="2:34" hidden="1">
      <c r="B606" s="633"/>
      <c r="C606" s="423"/>
      <c r="D606" s="206">
        <v>10</v>
      </c>
      <c r="E606" s="169" t="s">
        <v>636</v>
      </c>
      <c r="F606" s="260">
        <v>179.44</v>
      </c>
      <c r="G606" s="169">
        <v>5288</v>
      </c>
      <c r="H606" s="169">
        <v>5288</v>
      </c>
      <c r="I606" s="177">
        <f t="shared" si="141"/>
        <v>1</v>
      </c>
      <c r="J606" s="169">
        <v>41.25</v>
      </c>
      <c r="K606" s="177">
        <f t="shared" si="142"/>
        <v>7.800680786686838E-3</v>
      </c>
      <c r="L606" s="260">
        <v>4.3499999999999996</v>
      </c>
      <c r="M606" s="177">
        <f t="shared" si="143"/>
        <v>1.0078006807866868</v>
      </c>
      <c r="N606" s="260">
        <v>179.44</v>
      </c>
      <c r="O606" s="169">
        <v>41.25</v>
      </c>
      <c r="P606" s="176">
        <f t="shared" si="144"/>
        <v>7.800680786686838E-3</v>
      </c>
      <c r="Q606" s="175">
        <f t="shared" si="145"/>
        <v>0</v>
      </c>
      <c r="R606" s="176">
        <f t="shared" si="146"/>
        <v>0</v>
      </c>
      <c r="S606" s="259">
        <f t="shared" si="147"/>
        <v>0</v>
      </c>
      <c r="T606" s="169" t="s">
        <v>177</v>
      </c>
      <c r="U606" s="169" t="s">
        <v>534</v>
      </c>
      <c r="V606" s="169" t="s">
        <v>638</v>
      </c>
      <c r="W606" s="175">
        <v>1</v>
      </c>
      <c r="X606" s="169" t="s">
        <v>445</v>
      </c>
    </row>
    <row r="607" spans="2:34" hidden="1">
      <c r="B607" s="631">
        <v>45930</v>
      </c>
      <c r="C607" s="423" t="str">
        <f t="shared" ref="C607" si="148">RIGHT(TEXT(B607,"aaa"),1)</f>
        <v>二</v>
      </c>
      <c r="D607" s="206">
        <v>1</v>
      </c>
      <c r="E607" s="169" t="s">
        <v>635</v>
      </c>
      <c r="F607" s="260">
        <v>2803.08</v>
      </c>
      <c r="G607" s="169">
        <v>7764</v>
      </c>
      <c r="H607" s="169">
        <v>7764</v>
      </c>
      <c r="I607" s="177">
        <f t="shared" si="141"/>
        <v>1</v>
      </c>
      <c r="J607" s="169">
        <v>426</v>
      </c>
      <c r="K607" s="177">
        <f t="shared" si="142"/>
        <v>5.4868624420401857E-2</v>
      </c>
      <c r="L607" s="260">
        <v>6.58</v>
      </c>
      <c r="M607" s="177">
        <f t="shared" si="143"/>
        <v>1.0548686244204017</v>
      </c>
      <c r="N607" s="260">
        <v>2803.08</v>
      </c>
      <c r="O607" s="169">
        <v>426</v>
      </c>
      <c r="P607" s="176">
        <f t="shared" si="144"/>
        <v>5.4868624420401857E-2</v>
      </c>
      <c r="Q607" s="175">
        <f t="shared" si="145"/>
        <v>0</v>
      </c>
      <c r="R607" s="176">
        <f t="shared" si="146"/>
        <v>0</v>
      </c>
      <c r="S607" s="259">
        <f t="shared" si="147"/>
        <v>0</v>
      </c>
      <c r="T607" s="169" t="s">
        <v>465</v>
      </c>
      <c r="U607" s="169" t="s">
        <v>219</v>
      </c>
      <c r="V607" s="169" t="s">
        <v>639</v>
      </c>
      <c r="W607" s="175">
        <v>1</v>
      </c>
      <c r="X607" s="169" t="s">
        <v>467</v>
      </c>
      <c r="Z607" s="603" t="s">
        <v>369</v>
      </c>
      <c r="AA607" s="603"/>
      <c r="AB607" s="603"/>
      <c r="AC607" s="603"/>
      <c r="AD607" s="603"/>
      <c r="AE607" s="603"/>
      <c r="AF607" s="603"/>
      <c r="AG607" s="603"/>
      <c r="AH607" s="603"/>
    </row>
    <row r="608" spans="2:34" hidden="1">
      <c r="B608" s="632"/>
      <c r="C608" s="423"/>
      <c r="D608" s="206">
        <v>2</v>
      </c>
      <c r="E608" s="169" t="s">
        <v>634</v>
      </c>
      <c r="F608" s="260">
        <v>986.06</v>
      </c>
      <c r="G608" s="169">
        <v>15900</v>
      </c>
      <c r="H608" s="169">
        <v>15900</v>
      </c>
      <c r="I608" s="177">
        <f t="shared" si="141"/>
        <v>1</v>
      </c>
      <c r="J608" s="169">
        <v>170.01</v>
      </c>
      <c r="K608" s="177">
        <f t="shared" si="142"/>
        <v>1.0692452830188678E-2</v>
      </c>
      <c r="L608" s="260">
        <v>5.8</v>
      </c>
      <c r="M608" s="177">
        <f t="shared" si="143"/>
        <v>1.0106924528301886</v>
      </c>
      <c r="N608" s="260">
        <v>986.06</v>
      </c>
      <c r="O608" s="169">
        <v>170.01</v>
      </c>
      <c r="P608" s="176">
        <f t="shared" si="144"/>
        <v>1.0692452830188678E-2</v>
      </c>
      <c r="Q608" s="175">
        <f t="shared" si="145"/>
        <v>2.2737367544323206E-13</v>
      </c>
      <c r="R608" s="176">
        <f t="shared" si="146"/>
        <v>1.4300231159951701E-17</v>
      </c>
      <c r="S608" s="259">
        <f t="shared" si="147"/>
        <v>1.3187673175707459E-12</v>
      </c>
      <c r="T608" s="169" t="s">
        <v>177</v>
      </c>
      <c r="U608" s="169" t="s">
        <v>534</v>
      </c>
      <c r="V608" s="169" t="s">
        <v>700</v>
      </c>
      <c r="W608" s="175">
        <v>1</v>
      </c>
      <c r="X608" s="169" t="s">
        <v>467</v>
      </c>
      <c r="Z608" s="603"/>
      <c r="AA608" s="603"/>
      <c r="AB608" s="603"/>
      <c r="AC608" s="603"/>
      <c r="AD608" s="603"/>
      <c r="AE608" s="603"/>
      <c r="AF608" s="603"/>
      <c r="AG608" s="603"/>
      <c r="AH608" s="603"/>
    </row>
    <row r="609" spans="2:34" hidden="1">
      <c r="B609" s="632"/>
      <c r="C609" s="423"/>
      <c r="D609" s="206">
        <v>3</v>
      </c>
      <c r="E609" s="169" t="s">
        <v>684</v>
      </c>
      <c r="F609" s="260">
        <v>512.22</v>
      </c>
      <c r="G609" s="169">
        <v>95.06</v>
      </c>
      <c r="H609" s="169">
        <v>95.06</v>
      </c>
      <c r="I609" s="177">
        <f t="shared" si="141"/>
        <v>1</v>
      </c>
      <c r="J609" s="169">
        <v>9</v>
      </c>
      <c r="K609" s="177">
        <f t="shared" si="142"/>
        <v>9.4677046076162424E-2</v>
      </c>
      <c r="L609" s="260">
        <v>119.12</v>
      </c>
      <c r="M609" s="177">
        <f t="shared" si="143"/>
        <v>1.0946770460761623</v>
      </c>
      <c r="N609" s="260">
        <v>1072.08</v>
      </c>
      <c r="O609" s="169">
        <v>4.3</v>
      </c>
      <c r="P609" s="176">
        <f t="shared" si="144"/>
        <v>4.5234588680833153E-2</v>
      </c>
      <c r="Q609" s="175">
        <f t="shared" si="145"/>
        <v>4.7</v>
      </c>
      <c r="R609" s="176">
        <f t="shared" si="146"/>
        <v>4.9442457395329265E-2</v>
      </c>
      <c r="S609" s="259">
        <f t="shared" si="147"/>
        <v>559.86400000000003</v>
      </c>
      <c r="T609" s="169" t="s">
        <v>177</v>
      </c>
      <c r="U609" s="169" t="s">
        <v>712</v>
      </c>
      <c r="V609" s="169" t="s">
        <v>640</v>
      </c>
      <c r="W609" s="175">
        <v>1</v>
      </c>
      <c r="X609" s="169" t="s">
        <v>428</v>
      </c>
      <c r="Z609" s="603"/>
      <c r="AA609" s="603"/>
      <c r="AB609" s="603"/>
      <c r="AC609" s="603"/>
      <c r="AD609" s="603"/>
      <c r="AE609" s="603"/>
      <c r="AF609" s="603"/>
      <c r="AG609" s="603"/>
      <c r="AH609" s="603"/>
    </row>
    <row r="610" spans="2:34" hidden="1">
      <c r="B610" s="632"/>
      <c r="C610" s="423"/>
      <c r="D610" s="206">
        <v>4</v>
      </c>
      <c r="E610" s="169" t="s">
        <v>661</v>
      </c>
      <c r="F610" s="260">
        <v>374.85</v>
      </c>
      <c r="G610" s="169">
        <v>8712</v>
      </c>
      <c r="H610" s="169">
        <v>8712</v>
      </c>
      <c r="I610" s="177">
        <f t="shared" si="141"/>
        <v>1</v>
      </c>
      <c r="J610" s="169">
        <v>53.55</v>
      </c>
      <c r="K610" s="177">
        <f t="shared" si="142"/>
        <v>6.1466942148760331E-3</v>
      </c>
      <c r="L610" s="260">
        <v>7</v>
      </c>
      <c r="M610" s="177">
        <f t="shared" si="143"/>
        <v>1.006146694214876</v>
      </c>
      <c r="N610" s="260">
        <v>374.85</v>
      </c>
      <c r="O610" s="169">
        <v>53.55</v>
      </c>
      <c r="P610" s="176">
        <f t="shared" si="144"/>
        <v>6.1466942148760331E-3</v>
      </c>
      <c r="Q610" s="175">
        <f t="shared" si="145"/>
        <v>-7.2475359047530219E-13</v>
      </c>
      <c r="R610" s="176">
        <f t="shared" si="146"/>
        <v>-8.3190265206072338E-17</v>
      </c>
      <c r="S610" s="259">
        <f t="shared" si="147"/>
        <v>-5.0732751333271153E-12</v>
      </c>
      <c r="T610" s="169" t="s">
        <v>465</v>
      </c>
      <c r="U610" s="169" t="s">
        <v>219</v>
      </c>
      <c r="V610" s="169" t="s">
        <v>639</v>
      </c>
      <c r="W610" s="175">
        <v>1</v>
      </c>
      <c r="X610" s="169" t="s">
        <v>467</v>
      </c>
      <c r="Z610" s="219" t="s">
        <v>374</v>
      </c>
      <c r="AA610" s="219" t="s">
        <v>375</v>
      </c>
      <c r="AB610" s="247" t="s">
        <v>376</v>
      </c>
      <c r="AC610" s="247" t="s">
        <v>198</v>
      </c>
      <c r="AD610" s="247" t="s">
        <v>782</v>
      </c>
      <c r="AE610" s="247" t="s">
        <v>397</v>
      </c>
      <c r="AF610" s="247" t="s">
        <v>377</v>
      </c>
      <c r="AG610" s="247" t="s">
        <v>399</v>
      </c>
      <c r="AH610" s="247" t="s">
        <v>378</v>
      </c>
    </row>
    <row r="611" spans="2:34" hidden="1">
      <c r="B611" s="632"/>
      <c r="C611" s="423"/>
      <c r="D611" s="206">
        <v>5</v>
      </c>
      <c r="E611" s="169" t="s">
        <v>469</v>
      </c>
      <c r="F611" s="260">
        <v>277.25</v>
      </c>
      <c r="G611" s="169">
        <v>50.48</v>
      </c>
      <c r="H611" s="169">
        <v>50.48</v>
      </c>
      <c r="I611" s="177">
        <f t="shared" si="141"/>
        <v>1</v>
      </c>
      <c r="J611" s="169">
        <v>4.9400000000000004</v>
      </c>
      <c r="K611" s="177">
        <f t="shared" si="142"/>
        <v>9.7860538827258328E-2</v>
      </c>
      <c r="L611" s="260">
        <v>118.99</v>
      </c>
      <c r="M611" s="177">
        <f t="shared" si="143"/>
        <v>1.0978605388272582</v>
      </c>
      <c r="N611" s="260">
        <v>587.80999999999995</v>
      </c>
      <c r="O611" s="169">
        <v>2.33</v>
      </c>
      <c r="P611" s="176">
        <f t="shared" si="144"/>
        <v>4.6156893819334396E-2</v>
      </c>
      <c r="Q611" s="175">
        <f t="shared" si="145"/>
        <v>2.6099999999999977</v>
      </c>
      <c r="R611" s="176">
        <f t="shared" si="146"/>
        <v>5.170364500792389E-2</v>
      </c>
      <c r="S611" s="259">
        <f t="shared" si="147"/>
        <v>310.56389999999971</v>
      </c>
      <c r="T611" s="169" t="s">
        <v>177</v>
      </c>
      <c r="U611" s="169" t="s">
        <v>712</v>
      </c>
      <c r="V611" s="169" t="s">
        <v>507</v>
      </c>
      <c r="W611" s="175">
        <v>1</v>
      </c>
      <c r="X611" s="169" t="s">
        <v>458</v>
      </c>
      <c r="Y611" s="172" t="s">
        <v>401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42</v>
      </c>
      <c r="AE611" s="221">
        <f>SUMIF(U607:U676,TRIM(AE610),W607:W676)</f>
        <v>20</v>
      </c>
      <c r="AF611" s="221">
        <f>SUMIF(U607:U676,TRIM(AF610),W607:W676)</f>
        <v>0</v>
      </c>
      <c r="AG611" s="221">
        <f>SUMIF(U607:U676,TRIM(AG610),W607:W676)</f>
        <v>8</v>
      </c>
      <c r="AH611" s="221">
        <f>SUMIF(U607:U676,TRIM(AH610),W607:W676)</f>
        <v>0</v>
      </c>
    </row>
    <row r="612" spans="2:34" hidden="1">
      <c r="B612" s="632"/>
      <c r="C612" s="423"/>
      <c r="D612" s="206">
        <v>6</v>
      </c>
      <c r="E612" s="169" t="s">
        <v>697</v>
      </c>
      <c r="F612" s="260">
        <v>277.04000000000002</v>
      </c>
      <c r="G612" s="169">
        <v>168.25</v>
      </c>
      <c r="H612" s="169">
        <v>168.25</v>
      </c>
      <c r="I612" s="177">
        <f t="shared" si="141"/>
        <v>1</v>
      </c>
      <c r="J612" s="169">
        <v>14.3</v>
      </c>
      <c r="K612" s="177">
        <f t="shared" si="142"/>
        <v>8.4992570579494803E-2</v>
      </c>
      <c r="L612" s="260">
        <v>39.020000000000003</v>
      </c>
      <c r="M612" s="177">
        <f t="shared" si="143"/>
        <v>1.0849925705794949</v>
      </c>
      <c r="N612" s="260">
        <v>557.99</v>
      </c>
      <c r="O612" s="169">
        <v>7.1</v>
      </c>
      <c r="P612" s="176">
        <f t="shared" si="144"/>
        <v>4.2199108469539372E-2</v>
      </c>
      <c r="Q612" s="175">
        <f t="shared" si="145"/>
        <v>7.2000000000000117</v>
      </c>
      <c r="R612" s="176">
        <f t="shared" si="146"/>
        <v>4.2793462109955493E-2</v>
      </c>
      <c r="S612" s="259">
        <f t="shared" si="147"/>
        <v>280.94400000000047</v>
      </c>
      <c r="T612" s="169" t="s">
        <v>177</v>
      </c>
      <c r="U612" s="169" t="s">
        <v>712</v>
      </c>
      <c r="V612" s="169" t="s">
        <v>643</v>
      </c>
      <c r="W612" s="175">
        <v>1</v>
      </c>
      <c r="X612" s="169" t="s">
        <v>458</v>
      </c>
      <c r="Y612" s="172" t="s">
        <v>387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18365.810000000001</v>
      </c>
      <c r="AE612" s="222">
        <f>SUMIF(U607:U676,TRIM(AE610),F607:F676)</f>
        <v>11704.170000000002</v>
      </c>
      <c r="AF612" s="222">
        <f>SUMIF(U607:U676,TRIM(AF610),F607:F676)</f>
        <v>0</v>
      </c>
      <c r="AG612" s="222">
        <f>SUMIF(U607:U676,TRIM(AG610),F607:F676)</f>
        <v>7731.58</v>
      </c>
      <c r="AH612" s="222">
        <f>SUMIF(U607:U676,TRIM(AH610),F607:F676)</f>
        <v>0</v>
      </c>
    </row>
    <row r="613" spans="2:34" hidden="1">
      <c r="B613" s="632"/>
      <c r="C613" s="423"/>
      <c r="D613" s="206">
        <v>7</v>
      </c>
      <c r="E613" s="169" t="s">
        <v>657</v>
      </c>
      <c r="F613" s="260">
        <v>227.44</v>
      </c>
      <c r="G613" s="169">
        <v>41.28</v>
      </c>
      <c r="H613" s="169">
        <v>41.28</v>
      </c>
      <c r="I613" s="177">
        <f t="shared" si="141"/>
        <v>1</v>
      </c>
      <c r="J613" s="169">
        <v>4.01</v>
      </c>
      <c r="K613" s="177">
        <f t="shared" si="142"/>
        <v>9.7141472868217046E-2</v>
      </c>
      <c r="L613" s="260">
        <v>113.72</v>
      </c>
      <c r="M613" s="177">
        <f t="shared" si="143"/>
        <v>1.0971414728682169</v>
      </c>
      <c r="N613" s="260">
        <v>456.02</v>
      </c>
      <c r="O613" s="169">
        <v>2</v>
      </c>
      <c r="P613" s="176">
        <f t="shared" si="144"/>
        <v>4.8449612403100771E-2</v>
      </c>
      <c r="Q613" s="175">
        <f t="shared" si="145"/>
        <v>2.009999999999998</v>
      </c>
      <c r="R613" s="176">
        <f t="shared" si="146"/>
        <v>4.8691860465116227E-2</v>
      </c>
      <c r="S613" s="259">
        <f t="shared" si="147"/>
        <v>228.57719999999978</v>
      </c>
      <c r="T613" s="169" t="s">
        <v>177</v>
      </c>
      <c r="U613" s="169" t="s">
        <v>712</v>
      </c>
      <c r="V613" s="169" t="s">
        <v>640</v>
      </c>
      <c r="W613" s="175">
        <v>1</v>
      </c>
      <c r="X613" s="169" t="s">
        <v>453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32"/>
      <c r="C614" s="423"/>
      <c r="D614" s="206">
        <v>8</v>
      </c>
      <c r="E614" s="169" t="s">
        <v>552</v>
      </c>
      <c r="F614" s="260">
        <v>204.87</v>
      </c>
      <c r="G614" s="169">
        <v>58.28</v>
      </c>
      <c r="H614" s="169">
        <v>58.28</v>
      </c>
      <c r="I614" s="177">
        <f t="shared" si="141"/>
        <v>1</v>
      </c>
      <c r="J614" s="169">
        <v>5.76</v>
      </c>
      <c r="K614" s="177">
        <f t="shared" si="142"/>
        <v>9.8833218943033624E-2</v>
      </c>
      <c r="L614" s="260">
        <v>74.23</v>
      </c>
      <c r="M614" s="177">
        <f t="shared" si="143"/>
        <v>1.0988332189430337</v>
      </c>
      <c r="N614" s="260">
        <v>427.56</v>
      </c>
      <c r="O614" s="169">
        <v>2.76</v>
      </c>
      <c r="P614" s="176">
        <f t="shared" si="144"/>
        <v>4.7357584076870275E-2</v>
      </c>
      <c r="Q614" s="175">
        <f t="shared" si="145"/>
        <v>3.0000000000000053</v>
      </c>
      <c r="R614" s="176">
        <f t="shared" si="146"/>
        <v>5.1475634866163439E-2</v>
      </c>
      <c r="S614" s="259">
        <f t="shared" si="147"/>
        <v>222.6900000000004</v>
      </c>
      <c r="T614" s="169" t="s">
        <v>465</v>
      </c>
      <c r="U614" s="169" t="s">
        <v>219</v>
      </c>
      <c r="V614" s="169" t="s">
        <v>683</v>
      </c>
      <c r="W614" s="175">
        <v>1</v>
      </c>
      <c r="X614" s="169" t="s">
        <v>419</v>
      </c>
      <c r="Y614" s="172" t="s">
        <v>360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29</v>
      </c>
      <c r="AE614" s="221">
        <f>SUMIF(U677:U746,TRIM(AE610),W677:W746)</f>
        <v>22</v>
      </c>
      <c r="AF614" s="221">
        <f>SUMIF(U677:U746,TRIM(AF610),W677:W746)</f>
        <v>7</v>
      </c>
      <c r="AG614" s="221">
        <f>SUMIF(U677:U746,TRIM(AG610),W677:W746)</f>
        <v>12</v>
      </c>
      <c r="AH614" s="221">
        <f>SUMIF(U677:U746,TRIM(AH610),W677:W746)</f>
        <v>0</v>
      </c>
    </row>
    <row r="615" spans="2:34" hidden="1">
      <c r="B615" s="632"/>
      <c r="C615" s="423"/>
      <c r="D615" s="206">
        <v>9</v>
      </c>
      <c r="E615" s="169" t="s">
        <v>460</v>
      </c>
      <c r="F615" s="260">
        <v>188.12</v>
      </c>
      <c r="G615" s="169">
        <v>9.16</v>
      </c>
      <c r="H615" s="169">
        <v>9.16</v>
      </c>
      <c r="I615" s="177">
        <f t="shared" si="141"/>
        <v>1</v>
      </c>
      <c r="J615" s="169">
        <v>0.28000000000000003</v>
      </c>
      <c r="K615" s="177">
        <f t="shared" si="142"/>
        <v>3.0567685589519653E-2</v>
      </c>
      <c r="L615" s="260">
        <v>1567.63</v>
      </c>
      <c r="M615" s="177">
        <f t="shared" si="143"/>
        <v>1.0305676855895196</v>
      </c>
      <c r="N615" s="260">
        <v>438.94</v>
      </c>
      <c r="O615" s="169">
        <v>0.12</v>
      </c>
      <c r="P615" s="176">
        <f t="shared" si="144"/>
        <v>1.3100436681222707E-2</v>
      </c>
      <c r="Q615" s="175">
        <f t="shared" si="145"/>
        <v>0.15999999999999936</v>
      </c>
      <c r="R615" s="176">
        <f t="shared" si="146"/>
        <v>1.7467248908296873E-2</v>
      </c>
      <c r="S615" s="259">
        <f t="shared" si="147"/>
        <v>250.82079999999902</v>
      </c>
      <c r="T615" s="169" t="s">
        <v>177</v>
      </c>
      <c r="U615" s="169" t="s">
        <v>712</v>
      </c>
      <c r="V615" s="169" t="s">
        <v>507</v>
      </c>
      <c r="W615" s="175">
        <v>1</v>
      </c>
      <c r="X615" s="169" t="s">
        <v>414</v>
      </c>
      <c r="Y615" s="172" t="s">
        <v>387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11435.360000000002</v>
      </c>
      <c r="AE615" s="222">
        <f>SUMIF(U677:U746,TRIM(AE610),F677:F746)</f>
        <v>10339.41</v>
      </c>
      <c r="AF615" s="222">
        <f>SUMIF(U677:U746,TRIM(AF610),F677:F746)</f>
        <v>3724.7999999999997</v>
      </c>
      <c r="AG615" s="222">
        <f>SUMIF(U677:U746,TRIM(AG610),F677:F746)</f>
        <v>10786.61</v>
      </c>
      <c r="AH615" s="222">
        <f>SUMIF(U677:U746,TRIM(AH610),F677:F746)</f>
        <v>0</v>
      </c>
    </row>
    <row r="616" spans="2:34" hidden="1">
      <c r="B616" s="633"/>
      <c r="C616" s="423"/>
      <c r="D616" s="206">
        <v>10</v>
      </c>
      <c r="E616" s="169" t="s">
        <v>463</v>
      </c>
      <c r="F616" s="260">
        <v>187.26</v>
      </c>
      <c r="G616" s="169">
        <v>38.42</v>
      </c>
      <c r="H616" s="169">
        <v>38.42</v>
      </c>
      <c r="I616" s="177">
        <f t="shared" si="141"/>
        <v>1</v>
      </c>
      <c r="J616" s="169">
        <v>2.2999999999999998</v>
      </c>
      <c r="K616" s="177">
        <f t="shared" si="142"/>
        <v>5.9864653826132215E-2</v>
      </c>
      <c r="L616" s="260">
        <v>814.16</v>
      </c>
      <c r="M616" s="177">
        <f t="shared" si="143"/>
        <v>1.059864653826132</v>
      </c>
      <c r="N616" s="260">
        <v>1872.57</v>
      </c>
      <c r="O616" s="169">
        <v>0.23</v>
      </c>
      <c r="P616" s="176">
        <f t="shared" si="144"/>
        <v>5.9864653826132222E-3</v>
      </c>
      <c r="Q616" s="175">
        <f t="shared" si="145"/>
        <v>2.0699999999999972</v>
      </c>
      <c r="R616" s="176">
        <f t="shared" si="146"/>
        <v>5.3878188443518923E-2</v>
      </c>
      <c r="S616" s="259">
        <f t="shared" si="147"/>
        <v>1685.3111999999976</v>
      </c>
      <c r="T616" s="169" t="s">
        <v>177</v>
      </c>
      <c r="U616" s="169" t="s">
        <v>712</v>
      </c>
      <c r="V616" s="169" t="s">
        <v>643</v>
      </c>
      <c r="W616" s="175">
        <v>1</v>
      </c>
      <c r="X616" s="169" t="s">
        <v>412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31">
        <v>45931</v>
      </c>
      <c r="C617" s="423" t="str">
        <f t="shared" ref="C617" si="149">RIGHT(TEXT(B617,"aaa"),1)</f>
        <v>三</v>
      </c>
      <c r="D617" s="206">
        <v>1</v>
      </c>
      <c r="E617" s="169" t="s">
        <v>635</v>
      </c>
      <c r="F617" s="260">
        <v>1517.87</v>
      </c>
      <c r="G617" s="169">
        <v>7545</v>
      </c>
      <c r="H617" s="169">
        <v>7545</v>
      </c>
      <c r="I617" s="177">
        <f t="shared" ref="I617:I636" si="150">H617/G617</f>
        <v>1</v>
      </c>
      <c r="J617" s="169">
        <v>230.68</v>
      </c>
      <c r="K617" s="177">
        <f t="shared" ref="K617:K636" si="151">J617/G617</f>
        <v>3.0573889993373096E-2</v>
      </c>
      <c r="L617" s="260">
        <v>6.58</v>
      </c>
      <c r="M617" s="177">
        <f t="shared" ref="M617:M636" si="152">(H617+J617)/G617</f>
        <v>1.0305738899933732</v>
      </c>
      <c r="N617" s="260">
        <v>1517.87</v>
      </c>
      <c r="O617" s="169">
        <v>230.68</v>
      </c>
      <c r="P617" s="176">
        <f t="shared" ref="P617:P636" si="153">O617/G617</f>
        <v>3.0573889993373096E-2</v>
      </c>
      <c r="Q617" s="175">
        <f t="shared" ref="Q617:Q636" si="154">(H617+J617)-G617-O617</f>
        <v>2.8421709430404007E-13</v>
      </c>
      <c r="R617" s="176">
        <f t="shared" ref="R617:R636" si="155">Q617/G617</f>
        <v>3.7669595003848917E-17</v>
      </c>
      <c r="S617" s="259">
        <f t="shared" ref="S617:S636" si="156">Q617*L617</f>
        <v>1.8701484805205836E-12</v>
      </c>
      <c r="T617" s="169" t="s">
        <v>465</v>
      </c>
      <c r="U617" s="169" t="s">
        <v>219</v>
      </c>
      <c r="V617" s="169" t="s">
        <v>639</v>
      </c>
      <c r="W617" s="175">
        <v>1</v>
      </c>
      <c r="X617" s="169" t="s">
        <v>467</v>
      </c>
      <c r="Y617" s="172" t="s">
        <v>361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29</v>
      </c>
      <c r="AE617" s="221">
        <f>SUMIF(U747:U816,TRIM(AE610),W747:W816)</f>
        <v>26</v>
      </c>
      <c r="AF617" s="221">
        <f>SUMIF(U747:U816,TRIM(AF610),W747:W816)</f>
        <v>6</v>
      </c>
      <c r="AG617" s="221">
        <f>SUMIF(U747:U816,TRIM(AG610),W747:W816)</f>
        <v>9</v>
      </c>
      <c r="AH617" s="221">
        <f>SUMIF(U747:U816,TRIM(AH610),W747:W816)</f>
        <v>0</v>
      </c>
    </row>
    <row r="618" spans="2:34" hidden="1">
      <c r="B618" s="632"/>
      <c r="C618" s="423"/>
      <c r="D618" s="206">
        <v>2</v>
      </c>
      <c r="E618" s="169" t="s">
        <v>634</v>
      </c>
      <c r="F618" s="260">
        <v>1383.3</v>
      </c>
      <c r="G618" s="169">
        <v>15155</v>
      </c>
      <c r="H618" s="169">
        <v>15155</v>
      </c>
      <c r="I618" s="177">
        <f t="shared" si="150"/>
        <v>1</v>
      </c>
      <c r="J618" s="169">
        <v>238.5</v>
      </c>
      <c r="K618" s="177">
        <f t="shared" si="151"/>
        <v>1.5737380402507422E-2</v>
      </c>
      <c r="L618" s="260">
        <v>5.8</v>
      </c>
      <c r="M618" s="177">
        <f t="shared" si="152"/>
        <v>1.0157373804025074</v>
      </c>
      <c r="N618" s="260">
        <v>1383.3</v>
      </c>
      <c r="O618" s="169">
        <v>238.5</v>
      </c>
      <c r="P618" s="176">
        <f t="shared" si="153"/>
        <v>1.5737380402507422E-2</v>
      </c>
      <c r="Q618" s="175">
        <f t="shared" si="154"/>
        <v>0</v>
      </c>
      <c r="R618" s="176">
        <f t="shared" si="155"/>
        <v>0</v>
      </c>
      <c r="S618" s="259">
        <f t="shared" si="156"/>
        <v>0</v>
      </c>
      <c r="T618" s="169" t="s">
        <v>177</v>
      </c>
      <c r="U618" s="169" t="s">
        <v>534</v>
      </c>
      <c r="V618" s="169" t="s">
        <v>700</v>
      </c>
      <c r="W618" s="175">
        <v>1</v>
      </c>
      <c r="X618" s="169" t="s">
        <v>467</v>
      </c>
      <c r="Y618" s="172" t="s">
        <v>387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12721.6</v>
      </c>
      <c r="AE618" s="222">
        <f>SUMIF(U747:U816,TRIM(AE610),F747:F816)</f>
        <v>14988.310000000001</v>
      </c>
      <c r="AF618" s="222">
        <f>SUMIF(U747:U816,TRIM(AF610),F747:F816)</f>
        <v>3067.9400000000005</v>
      </c>
      <c r="AG618" s="222">
        <f>SUMIF(U747:U816,TRIM(AG610),F747:F816)</f>
        <v>9806.2099999999991</v>
      </c>
      <c r="AH618" s="222">
        <f>SUMIF(U747:U816,TRIM(AH610),F747:F816)</f>
        <v>0</v>
      </c>
    </row>
    <row r="619" spans="2:34" hidden="1">
      <c r="B619" s="632"/>
      <c r="C619" s="423"/>
      <c r="D619" s="206">
        <v>3</v>
      </c>
      <c r="E619" s="169" t="s">
        <v>661</v>
      </c>
      <c r="F619" s="260">
        <v>618.03</v>
      </c>
      <c r="G619" s="169">
        <v>8581</v>
      </c>
      <c r="H619" s="169">
        <v>8581</v>
      </c>
      <c r="I619" s="177">
        <f t="shared" si="150"/>
        <v>1</v>
      </c>
      <c r="J619" s="169">
        <v>88.29</v>
      </c>
      <c r="K619" s="177">
        <f t="shared" si="151"/>
        <v>1.0289010604824613E-2</v>
      </c>
      <c r="L619" s="260">
        <v>7</v>
      </c>
      <c r="M619" s="177">
        <f t="shared" si="152"/>
        <v>1.0102890106048248</v>
      </c>
      <c r="N619" s="260">
        <v>618.03</v>
      </c>
      <c r="O619" s="169">
        <v>88.29</v>
      </c>
      <c r="P619" s="176">
        <f t="shared" si="153"/>
        <v>1.0289010604824613E-2</v>
      </c>
      <c r="Q619" s="175">
        <f t="shared" si="154"/>
        <v>8.6686213762732223E-13</v>
      </c>
      <c r="R619" s="176">
        <f t="shared" si="155"/>
        <v>1.0102110915130197E-16</v>
      </c>
      <c r="S619" s="259">
        <f t="shared" si="156"/>
        <v>6.0680349633912556E-12</v>
      </c>
      <c r="T619" s="169" t="s">
        <v>465</v>
      </c>
      <c r="U619" s="169" t="s">
        <v>219</v>
      </c>
      <c r="V619" s="169" t="s">
        <v>639</v>
      </c>
      <c r="W619" s="175">
        <v>1</v>
      </c>
      <c r="X619" s="169" t="s">
        <v>467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32"/>
      <c r="C620" s="423"/>
      <c r="D620" s="206">
        <v>4</v>
      </c>
      <c r="E620" s="169" t="s">
        <v>698</v>
      </c>
      <c r="F620" s="260">
        <v>580.44000000000005</v>
      </c>
      <c r="G620" s="169">
        <v>77.52</v>
      </c>
      <c r="H620" s="169">
        <v>77.52</v>
      </c>
      <c r="I620" s="177">
        <f t="shared" si="150"/>
        <v>1</v>
      </c>
      <c r="J620" s="169">
        <v>3.33</v>
      </c>
      <c r="K620" s="177">
        <f t="shared" si="151"/>
        <v>4.2956656346749229E-2</v>
      </c>
      <c r="L620" s="260">
        <v>417.58</v>
      </c>
      <c r="M620" s="177">
        <f t="shared" si="152"/>
        <v>1.0429566563467492</v>
      </c>
      <c r="N620" s="260">
        <v>1390.54</v>
      </c>
      <c r="O620" s="169">
        <v>1.39</v>
      </c>
      <c r="P620" s="176">
        <f t="shared" si="153"/>
        <v>1.7930856553147575E-2</v>
      </c>
      <c r="Q620" s="175">
        <f t="shared" si="154"/>
        <v>1.9399999999999984</v>
      </c>
      <c r="R620" s="176">
        <f t="shared" si="155"/>
        <v>2.502579979360163E-2</v>
      </c>
      <c r="S620" s="259">
        <f t="shared" si="156"/>
        <v>810.10519999999929</v>
      </c>
      <c r="T620" s="169" t="s">
        <v>177</v>
      </c>
      <c r="U620" s="169" t="s">
        <v>712</v>
      </c>
      <c r="V620" s="169" t="s">
        <v>643</v>
      </c>
      <c r="W620" s="175">
        <v>1</v>
      </c>
      <c r="X620" s="169" t="s">
        <v>692</v>
      </c>
      <c r="Y620" s="172" t="s">
        <v>362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28</v>
      </c>
      <c r="AE620" s="221">
        <f>SUMIF(U817:U886,TRIM(AE610),W817:W886)</f>
        <v>19</v>
      </c>
      <c r="AF620" s="221">
        <f>SUMIF(U817:U886,TRIM(AF610),W817:W886)</f>
        <v>7</v>
      </c>
      <c r="AG620" s="221">
        <f>SUMIF(U817:U886,TRIM(AG610),W817:W886)</f>
        <v>16</v>
      </c>
      <c r="AH620" s="221">
        <f>SUMIF(U817:U886,TRIM(AH610),W817:W886)</f>
        <v>0</v>
      </c>
    </row>
    <row r="621" spans="2:34" hidden="1">
      <c r="B621" s="632"/>
      <c r="C621" s="423"/>
      <c r="D621" s="206">
        <v>5</v>
      </c>
      <c r="E621" s="169" t="s">
        <v>685</v>
      </c>
      <c r="F621" s="260">
        <v>476.8</v>
      </c>
      <c r="G621" s="169">
        <v>48.86</v>
      </c>
      <c r="H621" s="169">
        <v>48.86</v>
      </c>
      <c r="I621" s="177">
        <f t="shared" si="150"/>
        <v>1</v>
      </c>
      <c r="J621" s="169">
        <v>3.8</v>
      </c>
      <c r="K621" s="177">
        <f t="shared" si="151"/>
        <v>7.7773229635693816E-2</v>
      </c>
      <c r="L621" s="260">
        <v>278.83</v>
      </c>
      <c r="M621" s="177">
        <f t="shared" si="152"/>
        <v>1.0777732296356937</v>
      </c>
      <c r="N621" s="260">
        <v>1059.55</v>
      </c>
      <c r="O621" s="169">
        <v>1.71</v>
      </c>
      <c r="P621" s="176">
        <f t="shared" si="153"/>
        <v>3.4997953336062218E-2</v>
      </c>
      <c r="Q621" s="175">
        <f t="shared" si="154"/>
        <v>2.0899999999999972</v>
      </c>
      <c r="R621" s="176">
        <f t="shared" si="155"/>
        <v>4.2775276299631543E-2</v>
      </c>
      <c r="S621" s="259">
        <f t="shared" si="156"/>
        <v>582.75469999999916</v>
      </c>
      <c r="T621" s="169" t="s">
        <v>177</v>
      </c>
      <c r="U621" s="169" t="s">
        <v>712</v>
      </c>
      <c r="V621" s="169" t="s">
        <v>640</v>
      </c>
      <c r="W621" s="175">
        <v>1</v>
      </c>
      <c r="X621" s="169" t="s">
        <v>429</v>
      </c>
      <c r="Y621" s="172" t="s">
        <v>387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10205.829999999998</v>
      </c>
      <c r="AE621" s="222">
        <f>SUMIF(U817:U886,TRIM(AE610),F817:F886)</f>
        <v>10957.83</v>
      </c>
      <c r="AF621" s="222">
        <f>SUMIF(U817:U886,TRIM(AF610),F817:F886)</f>
        <v>4289.8999999999996</v>
      </c>
      <c r="AG621" s="222">
        <f>SUMIF(U817:U886,TRIM(AG610),F817:F886)</f>
        <v>14865.600000000002</v>
      </c>
      <c r="AH621" s="222">
        <f>SUMIF(U817:U886,TRIM(AH610),F817:F886)</f>
        <v>0</v>
      </c>
    </row>
    <row r="622" spans="2:34" hidden="1">
      <c r="B622" s="632"/>
      <c r="C622" s="423"/>
      <c r="D622" s="206">
        <v>6</v>
      </c>
      <c r="E622" s="169" t="s">
        <v>548</v>
      </c>
      <c r="F622" s="260">
        <v>338.66</v>
      </c>
      <c r="G622" s="169">
        <v>100.75</v>
      </c>
      <c r="H622" s="169">
        <v>100.75</v>
      </c>
      <c r="I622" s="177">
        <f t="shared" si="150"/>
        <v>1</v>
      </c>
      <c r="J622" s="169">
        <v>4.33</v>
      </c>
      <c r="K622" s="177">
        <f t="shared" si="151"/>
        <v>4.2977667493796529E-2</v>
      </c>
      <c r="L622" s="260">
        <v>160.5</v>
      </c>
      <c r="M622" s="177">
        <f t="shared" si="152"/>
        <v>1.0429776674937965</v>
      </c>
      <c r="N622" s="260">
        <v>694.97</v>
      </c>
      <c r="O622" s="169">
        <v>2.11</v>
      </c>
      <c r="P622" s="176">
        <f t="shared" si="153"/>
        <v>2.0942928039702231E-2</v>
      </c>
      <c r="Q622" s="175">
        <f t="shared" si="154"/>
        <v>2.2199999999999984</v>
      </c>
      <c r="R622" s="176">
        <f t="shared" si="155"/>
        <v>2.2034739454094277E-2</v>
      </c>
      <c r="S622" s="259">
        <f t="shared" si="156"/>
        <v>356.30999999999972</v>
      </c>
      <c r="T622" s="169" t="s">
        <v>177</v>
      </c>
      <c r="U622" s="169" t="s">
        <v>712</v>
      </c>
      <c r="V622" s="169" t="s">
        <v>507</v>
      </c>
      <c r="W622" s="175">
        <v>1</v>
      </c>
      <c r="X622" s="169" t="s">
        <v>467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32"/>
      <c r="C623" s="423"/>
      <c r="D623" s="206">
        <v>7</v>
      </c>
      <c r="E623" s="169" t="s">
        <v>547</v>
      </c>
      <c r="F623" s="260">
        <v>330.88</v>
      </c>
      <c r="G623" s="169">
        <v>56.28</v>
      </c>
      <c r="H623" s="169">
        <v>56.28</v>
      </c>
      <c r="I623" s="177">
        <f t="shared" si="150"/>
        <v>1</v>
      </c>
      <c r="J623" s="169">
        <v>5.59</v>
      </c>
      <c r="K623" s="177">
        <f t="shared" si="151"/>
        <v>9.9324804548685142E-2</v>
      </c>
      <c r="L623" s="260">
        <v>124.39</v>
      </c>
      <c r="M623" s="177">
        <f t="shared" si="152"/>
        <v>1.0993248045486852</v>
      </c>
      <c r="N623" s="260">
        <v>695.34</v>
      </c>
      <c r="O623" s="169">
        <v>2.66</v>
      </c>
      <c r="P623" s="176">
        <f t="shared" si="153"/>
        <v>4.7263681592039801E-2</v>
      </c>
      <c r="Q623" s="175">
        <f t="shared" si="154"/>
        <v>2.9300000000000033</v>
      </c>
      <c r="R623" s="176">
        <f t="shared" si="155"/>
        <v>5.2061122956645403E-2</v>
      </c>
      <c r="S623" s="259">
        <f t="shared" si="156"/>
        <v>364.46270000000038</v>
      </c>
      <c r="T623" s="169" t="s">
        <v>465</v>
      </c>
      <c r="U623" s="169" t="s">
        <v>219</v>
      </c>
      <c r="V623" s="169" t="s">
        <v>683</v>
      </c>
      <c r="W623" s="175">
        <v>1</v>
      </c>
      <c r="X623" s="169" t="s">
        <v>413</v>
      </c>
      <c r="Y623" s="172" t="s">
        <v>791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57">SUMIF($U887:$U956,TRIM(AB610),$W887:$W956)</f>
        <v>0</v>
      </c>
      <c r="AC623" s="221">
        <f t="shared" si="157"/>
        <v>0</v>
      </c>
      <c r="AD623" s="221">
        <f t="shared" si="157"/>
        <v>25</v>
      </c>
      <c r="AE623" s="221">
        <f t="shared" si="157"/>
        <v>21</v>
      </c>
      <c r="AF623" s="221">
        <f t="shared" si="157"/>
        <v>6</v>
      </c>
      <c r="AG623" s="221">
        <f t="shared" si="157"/>
        <v>18</v>
      </c>
      <c r="AH623" s="221">
        <f t="shared" si="157"/>
        <v>0</v>
      </c>
    </row>
    <row r="624" spans="2:34" hidden="1">
      <c r="B624" s="632"/>
      <c r="C624" s="423"/>
      <c r="D624" s="206">
        <v>8</v>
      </c>
      <c r="E624" s="169" t="s">
        <v>545</v>
      </c>
      <c r="F624" s="260">
        <v>274.81</v>
      </c>
      <c r="G624" s="169">
        <v>67.540000000000006</v>
      </c>
      <c r="H624" s="169">
        <v>67.540000000000006</v>
      </c>
      <c r="I624" s="177">
        <f t="shared" si="150"/>
        <v>1</v>
      </c>
      <c r="J624" s="169">
        <v>6.73</v>
      </c>
      <c r="K624" s="177">
        <f t="shared" si="151"/>
        <v>9.9644655019247852E-2</v>
      </c>
      <c r="L624" s="260">
        <v>90.1</v>
      </c>
      <c r="M624" s="177">
        <f t="shared" si="152"/>
        <v>1.0996446550192478</v>
      </c>
      <c r="N624" s="260">
        <v>606.37</v>
      </c>
      <c r="O624" s="169">
        <v>3.05</v>
      </c>
      <c r="P624" s="176">
        <f t="shared" si="153"/>
        <v>4.515842463725199E-2</v>
      </c>
      <c r="Q624" s="175">
        <f t="shared" si="154"/>
        <v>3.6800000000000042</v>
      </c>
      <c r="R624" s="176">
        <f t="shared" si="155"/>
        <v>5.4486230381995911E-2</v>
      </c>
      <c r="S624" s="259">
        <f t="shared" si="156"/>
        <v>331.56800000000038</v>
      </c>
      <c r="T624" s="169" t="s">
        <v>465</v>
      </c>
      <c r="U624" s="169" t="s">
        <v>219</v>
      </c>
      <c r="V624" s="169" t="s">
        <v>683</v>
      </c>
      <c r="W624" s="175">
        <v>1</v>
      </c>
      <c r="X624" s="169" t="s">
        <v>413</v>
      </c>
      <c r="Y624" s="172" t="s">
        <v>387</v>
      </c>
      <c r="Z624" s="221"/>
      <c r="AA624" s="222">
        <f>SUMIF($U887:$U956,TRIM(AA610),$F887:$F956)</f>
        <v>0</v>
      </c>
      <c r="AB624" s="222">
        <f t="shared" ref="AB624:AH624" si="158">SUMIF($U887:$U956,TRIM(AB610),$F887:$F956)</f>
        <v>0</v>
      </c>
      <c r="AC624" s="222">
        <f t="shared" si="158"/>
        <v>0</v>
      </c>
      <c r="AD624" s="222">
        <f t="shared" si="158"/>
        <v>12170.83</v>
      </c>
      <c r="AE624" s="222">
        <f t="shared" si="158"/>
        <v>13720.079999999998</v>
      </c>
      <c r="AF624" s="222">
        <f t="shared" si="158"/>
        <v>4068.54</v>
      </c>
      <c r="AG624" s="222">
        <f t="shared" si="158"/>
        <v>15350.98</v>
      </c>
      <c r="AH624" s="222">
        <f t="shared" si="158"/>
        <v>0</v>
      </c>
    </row>
    <row r="625" spans="2:34" hidden="1">
      <c r="B625" s="632"/>
      <c r="C625" s="423"/>
      <c r="D625" s="206">
        <v>9</v>
      </c>
      <c r="E625" s="169" t="s">
        <v>707</v>
      </c>
      <c r="F625" s="260">
        <v>163.47</v>
      </c>
      <c r="G625" s="169">
        <v>29.07</v>
      </c>
      <c r="H625" s="169">
        <v>29.07</v>
      </c>
      <c r="I625" s="177">
        <f t="shared" si="150"/>
        <v>1</v>
      </c>
      <c r="J625" s="169">
        <v>2.9</v>
      </c>
      <c r="K625" s="177">
        <f t="shared" si="151"/>
        <v>9.9759201926384586E-2</v>
      </c>
      <c r="L625" s="260">
        <v>112.74</v>
      </c>
      <c r="M625" s="177">
        <f t="shared" si="152"/>
        <v>1.0997592019263844</v>
      </c>
      <c r="N625" s="260">
        <v>326.95</v>
      </c>
      <c r="O625" s="169">
        <v>1.45</v>
      </c>
      <c r="P625" s="176">
        <f t="shared" si="153"/>
        <v>4.9879600963192293E-2</v>
      </c>
      <c r="Q625" s="175">
        <f t="shared" si="154"/>
        <v>1.4499999999999986</v>
      </c>
      <c r="R625" s="176">
        <f t="shared" si="155"/>
        <v>4.9879600963192244E-2</v>
      </c>
      <c r="S625" s="259">
        <f t="shared" si="156"/>
        <v>163.47299999999984</v>
      </c>
      <c r="T625" s="169" t="s">
        <v>177</v>
      </c>
      <c r="U625" s="169" t="s">
        <v>712</v>
      </c>
      <c r="V625" s="169" t="s">
        <v>507</v>
      </c>
      <c r="W625" s="175">
        <v>1</v>
      </c>
      <c r="X625" s="169" t="s">
        <v>692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33"/>
      <c r="C626" s="423"/>
      <c r="D626" s="206">
        <v>10</v>
      </c>
      <c r="E626" s="169" t="s">
        <v>462</v>
      </c>
      <c r="F626" s="260">
        <v>160.82</v>
      </c>
      <c r="G626" s="169">
        <v>16.64</v>
      </c>
      <c r="H626" s="169">
        <v>16.64</v>
      </c>
      <c r="I626" s="177">
        <f t="shared" si="150"/>
        <v>1</v>
      </c>
      <c r="J626" s="169">
        <v>0.56999999999999995</v>
      </c>
      <c r="K626" s="177">
        <f t="shared" si="151"/>
        <v>3.4254807692307689E-2</v>
      </c>
      <c r="L626" s="260">
        <v>846.44</v>
      </c>
      <c r="M626" s="177">
        <f t="shared" si="152"/>
        <v>1.0342548076923077</v>
      </c>
      <c r="N626" s="260">
        <v>482.47</v>
      </c>
      <c r="O626" s="169">
        <v>0.19</v>
      </c>
      <c r="P626" s="176">
        <f t="shared" si="153"/>
        <v>1.141826923076923E-2</v>
      </c>
      <c r="Q626" s="175">
        <f t="shared" si="154"/>
        <v>0.38000000000000028</v>
      </c>
      <c r="R626" s="176">
        <f t="shared" si="155"/>
        <v>2.2836538461538478E-2</v>
      </c>
      <c r="S626" s="259">
        <f t="shared" si="156"/>
        <v>321.64720000000028</v>
      </c>
      <c r="T626" s="169" t="s">
        <v>177</v>
      </c>
      <c r="U626" s="169" t="s">
        <v>712</v>
      </c>
      <c r="V626" s="169" t="s">
        <v>640</v>
      </c>
      <c r="W626" s="175">
        <v>1</v>
      </c>
      <c r="X626" s="169" t="s">
        <v>423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31">
        <v>45932</v>
      </c>
      <c r="C627" s="423" t="str">
        <f t="shared" ref="C627" si="159">RIGHT(TEXT(B627,"aaa"),1)</f>
        <v>四</v>
      </c>
      <c r="D627" s="206">
        <v>1</v>
      </c>
      <c r="E627" s="169" t="s">
        <v>468</v>
      </c>
      <c r="F627" s="260">
        <v>878.7</v>
      </c>
      <c r="G627" s="169">
        <v>121.44</v>
      </c>
      <c r="H627" s="169">
        <v>121.44</v>
      </c>
      <c r="I627" s="177">
        <f t="shared" si="150"/>
        <v>1</v>
      </c>
      <c r="J627" s="169">
        <v>12.14</v>
      </c>
      <c r="K627" s="177">
        <f t="shared" si="151"/>
        <v>9.9967061923583664E-2</v>
      </c>
      <c r="L627" s="260">
        <v>166.42</v>
      </c>
      <c r="M627" s="177">
        <f t="shared" si="152"/>
        <v>1.0999670619235835</v>
      </c>
      <c r="N627" s="260">
        <v>2020.34</v>
      </c>
      <c r="O627" s="169">
        <v>5.28</v>
      </c>
      <c r="P627" s="176">
        <f t="shared" si="153"/>
        <v>4.3478260869565223E-2</v>
      </c>
      <c r="Q627" s="175">
        <f t="shared" si="154"/>
        <v>6.8599999999999861</v>
      </c>
      <c r="R627" s="176">
        <f t="shared" si="155"/>
        <v>5.648880105401833E-2</v>
      </c>
      <c r="S627" s="259">
        <f t="shared" si="156"/>
        <v>1141.6411999999975</v>
      </c>
      <c r="T627" s="169" t="s">
        <v>177</v>
      </c>
      <c r="U627" s="169" t="s">
        <v>712</v>
      </c>
      <c r="V627" s="169" t="s">
        <v>640</v>
      </c>
      <c r="W627" s="175">
        <v>1</v>
      </c>
      <c r="X627" s="169" t="s">
        <v>431</v>
      </c>
      <c r="Y627" s="167" t="s">
        <v>788</v>
      </c>
      <c r="Z627" s="220">
        <f>Z611+Z614+Z617+Z620+Z623</f>
        <v>350</v>
      </c>
      <c r="AA627" s="220">
        <f t="shared" ref="AA627:AH627" si="160">AA611+AA614+AA617+AA620+AA623</f>
        <v>0</v>
      </c>
      <c r="AB627" s="220">
        <f t="shared" si="160"/>
        <v>0</v>
      </c>
      <c r="AC627" s="220">
        <f t="shared" si="160"/>
        <v>0</v>
      </c>
      <c r="AD627" s="220">
        <f t="shared" si="160"/>
        <v>153</v>
      </c>
      <c r="AE627" s="220">
        <f t="shared" si="160"/>
        <v>108</v>
      </c>
      <c r="AF627" s="220">
        <f t="shared" si="160"/>
        <v>26</v>
      </c>
      <c r="AG627" s="220">
        <f t="shared" si="160"/>
        <v>63</v>
      </c>
      <c r="AH627" s="220">
        <f t="shared" si="160"/>
        <v>0</v>
      </c>
    </row>
    <row r="628" spans="2:34" hidden="1">
      <c r="B628" s="632"/>
      <c r="C628" s="423"/>
      <c r="D628" s="206">
        <v>2</v>
      </c>
      <c r="E628" s="169" t="s">
        <v>546</v>
      </c>
      <c r="F628" s="260">
        <v>874.54</v>
      </c>
      <c r="G628" s="169">
        <v>20.96</v>
      </c>
      <c r="H628" s="169">
        <v>20.96</v>
      </c>
      <c r="I628" s="177">
        <f t="shared" si="150"/>
        <v>1</v>
      </c>
      <c r="J628" s="169">
        <v>2.0699999999999998</v>
      </c>
      <c r="K628" s="177">
        <f t="shared" si="151"/>
        <v>9.8759541984732815E-2</v>
      </c>
      <c r="L628" s="260">
        <v>930.36</v>
      </c>
      <c r="M628" s="177">
        <f t="shared" si="152"/>
        <v>1.0987595419847329</v>
      </c>
      <c r="N628" s="260">
        <v>1925.85</v>
      </c>
      <c r="O628" s="169">
        <v>0.94</v>
      </c>
      <c r="P628" s="176">
        <f t="shared" si="153"/>
        <v>4.4847328244274808E-2</v>
      </c>
      <c r="Q628" s="175">
        <f t="shared" si="154"/>
        <v>1.1300000000000003</v>
      </c>
      <c r="R628" s="176">
        <f t="shared" si="155"/>
        <v>5.3912213740458029E-2</v>
      </c>
      <c r="S628" s="259">
        <f t="shared" si="156"/>
        <v>1051.3068000000003</v>
      </c>
      <c r="T628" s="169" t="s">
        <v>177</v>
      </c>
      <c r="U628" s="169" t="s">
        <v>712</v>
      </c>
      <c r="V628" s="169" t="s">
        <v>640</v>
      </c>
      <c r="W628" s="175">
        <v>1</v>
      </c>
      <c r="X628" s="169" t="s">
        <v>422</v>
      </c>
      <c r="Y628" s="172" t="s">
        <v>387</v>
      </c>
      <c r="Z628" s="221"/>
      <c r="AA628" s="222">
        <f>AA612+AA615+AA618+AA621+AA624</f>
        <v>0</v>
      </c>
      <c r="AB628" s="222">
        <f t="shared" ref="AB628:AH628" si="161">AB612+AB615+AB618+AB621+AB624</f>
        <v>0</v>
      </c>
      <c r="AC628" s="222">
        <f t="shared" si="161"/>
        <v>0</v>
      </c>
      <c r="AD628" s="222">
        <f t="shared" si="161"/>
        <v>64899.430000000008</v>
      </c>
      <c r="AE628" s="222">
        <f t="shared" si="161"/>
        <v>61709.8</v>
      </c>
      <c r="AF628" s="222">
        <f t="shared" si="161"/>
        <v>15151.18</v>
      </c>
      <c r="AG628" s="222">
        <f t="shared" si="161"/>
        <v>58540.979999999996</v>
      </c>
      <c r="AH628" s="222">
        <f t="shared" si="161"/>
        <v>0</v>
      </c>
    </row>
    <row r="629" spans="2:34" hidden="1">
      <c r="B629" s="632"/>
      <c r="C629" s="423"/>
      <c r="D629" s="206">
        <v>3</v>
      </c>
      <c r="E629" s="169" t="s">
        <v>635</v>
      </c>
      <c r="F629" s="260">
        <v>842.77</v>
      </c>
      <c r="G629" s="169">
        <v>7026</v>
      </c>
      <c r="H629" s="169">
        <v>7026</v>
      </c>
      <c r="I629" s="177">
        <f t="shared" si="150"/>
        <v>1</v>
      </c>
      <c r="J629" s="169">
        <v>128.08000000000001</v>
      </c>
      <c r="K629" s="177">
        <f t="shared" si="151"/>
        <v>1.8229433532593226E-2</v>
      </c>
      <c r="L629" s="260">
        <v>6.58</v>
      </c>
      <c r="M629" s="177">
        <f t="shared" si="152"/>
        <v>1.0182294335325932</v>
      </c>
      <c r="N629" s="260">
        <v>842.77</v>
      </c>
      <c r="O629" s="169">
        <v>128.08000000000001</v>
      </c>
      <c r="P629" s="176">
        <f t="shared" si="153"/>
        <v>1.8229433532593226E-2</v>
      </c>
      <c r="Q629" s="175">
        <f t="shared" si="154"/>
        <v>0</v>
      </c>
      <c r="R629" s="176">
        <f t="shared" si="155"/>
        <v>0</v>
      </c>
      <c r="S629" s="259">
        <f t="shared" si="156"/>
        <v>0</v>
      </c>
      <c r="T629" s="169" t="s">
        <v>465</v>
      </c>
      <c r="U629" s="169" t="s">
        <v>219</v>
      </c>
      <c r="V629" s="169" t="s">
        <v>639</v>
      </c>
      <c r="W629" s="175">
        <v>1</v>
      </c>
      <c r="X629" s="169" t="s">
        <v>467</v>
      </c>
    </row>
    <row r="630" spans="2:34" hidden="1">
      <c r="B630" s="632"/>
      <c r="C630" s="423"/>
      <c r="D630" s="206">
        <v>4</v>
      </c>
      <c r="E630" s="169" t="s">
        <v>634</v>
      </c>
      <c r="F630" s="260">
        <v>743.27</v>
      </c>
      <c r="G630" s="169">
        <v>14278</v>
      </c>
      <c r="H630" s="169">
        <v>14278</v>
      </c>
      <c r="I630" s="177">
        <f t="shared" si="150"/>
        <v>1</v>
      </c>
      <c r="J630" s="169">
        <v>128.15</v>
      </c>
      <c r="K630" s="177">
        <f t="shared" si="151"/>
        <v>8.975346687211094E-3</v>
      </c>
      <c r="L630" s="260">
        <v>5.8</v>
      </c>
      <c r="M630" s="177">
        <f t="shared" si="152"/>
        <v>1.0089753466872111</v>
      </c>
      <c r="N630" s="260">
        <v>743.27</v>
      </c>
      <c r="O630" s="169">
        <v>128.15</v>
      </c>
      <c r="P630" s="176">
        <f t="shared" si="153"/>
        <v>8.975346687211094E-3</v>
      </c>
      <c r="Q630" s="175">
        <f t="shared" si="154"/>
        <v>-3.694822225952521E-13</v>
      </c>
      <c r="R630" s="176">
        <f t="shared" si="155"/>
        <v>-2.5877729555627685E-17</v>
      </c>
      <c r="S630" s="259">
        <f t="shared" si="156"/>
        <v>-2.1429968910524619E-12</v>
      </c>
      <c r="T630" s="169" t="s">
        <v>177</v>
      </c>
      <c r="U630" s="169" t="s">
        <v>534</v>
      </c>
      <c r="V630" s="169" t="s">
        <v>700</v>
      </c>
      <c r="W630" s="175">
        <v>1</v>
      </c>
      <c r="X630" s="169" t="s">
        <v>467</v>
      </c>
    </row>
    <row r="631" spans="2:34" hidden="1">
      <c r="B631" s="632"/>
      <c r="C631" s="423"/>
      <c r="D631" s="206">
        <v>5</v>
      </c>
      <c r="E631" s="169" t="s">
        <v>488</v>
      </c>
      <c r="F631" s="260">
        <v>681.59</v>
      </c>
      <c r="G631" s="169">
        <v>154.57</v>
      </c>
      <c r="H631" s="169">
        <v>154.57</v>
      </c>
      <c r="I631" s="177">
        <f t="shared" si="150"/>
        <v>1</v>
      </c>
      <c r="J631" s="169">
        <v>15.36</v>
      </c>
      <c r="K631" s="177">
        <f t="shared" si="151"/>
        <v>9.9372452610467746E-2</v>
      </c>
      <c r="L631" s="260">
        <v>127.4</v>
      </c>
      <c r="M631" s="177">
        <f t="shared" si="152"/>
        <v>1.0993724526104678</v>
      </c>
      <c r="N631" s="260">
        <v>1956.86</v>
      </c>
      <c r="O631" s="169">
        <v>5.35</v>
      </c>
      <c r="P631" s="176">
        <f t="shared" si="153"/>
        <v>3.4612149835026203E-2</v>
      </c>
      <c r="Q631" s="175">
        <f t="shared" si="154"/>
        <v>10.010000000000014</v>
      </c>
      <c r="R631" s="176">
        <f t="shared" si="155"/>
        <v>6.4760302775441647E-2</v>
      </c>
      <c r="S631" s="259">
        <f t="shared" si="156"/>
        <v>1275.2740000000019</v>
      </c>
      <c r="T631" s="169" t="s">
        <v>177</v>
      </c>
      <c r="U631" s="169" t="s">
        <v>712</v>
      </c>
      <c r="V631" s="169" t="s">
        <v>640</v>
      </c>
      <c r="W631" s="175">
        <v>1</v>
      </c>
      <c r="X631" s="169" t="s">
        <v>467</v>
      </c>
    </row>
    <row r="632" spans="2:34" hidden="1">
      <c r="B632" s="632"/>
      <c r="C632" s="423"/>
      <c r="D632" s="206">
        <v>6</v>
      </c>
      <c r="E632" s="169" t="s">
        <v>463</v>
      </c>
      <c r="F632" s="260">
        <v>529.20000000000005</v>
      </c>
      <c r="G632" s="169">
        <v>31.82</v>
      </c>
      <c r="H632" s="169">
        <v>31.82</v>
      </c>
      <c r="I632" s="177">
        <f t="shared" si="150"/>
        <v>1</v>
      </c>
      <c r="J632" s="169">
        <v>2.15</v>
      </c>
      <c r="K632" s="177">
        <f t="shared" si="151"/>
        <v>6.7567567567567557E-2</v>
      </c>
      <c r="L632" s="260">
        <v>814.16</v>
      </c>
      <c r="M632" s="177">
        <f t="shared" si="152"/>
        <v>1.0675675675675675</v>
      </c>
      <c r="N632" s="260">
        <v>1750.44</v>
      </c>
      <c r="O632" s="169">
        <v>0.65</v>
      </c>
      <c r="P632" s="176">
        <f t="shared" si="153"/>
        <v>2.0427404148334383E-2</v>
      </c>
      <c r="Q632" s="175">
        <f t="shared" si="154"/>
        <v>1.4999999999999987</v>
      </c>
      <c r="R632" s="176">
        <f t="shared" si="155"/>
        <v>4.7140163419233147E-2</v>
      </c>
      <c r="S632" s="259">
        <f t="shared" si="156"/>
        <v>1221.2399999999989</v>
      </c>
      <c r="T632" s="169" t="s">
        <v>177</v>
      </c>
      <c r="U632" s="169" t="s">
        <v>712</v>
      </c>
      <c r="V632" s="169" t="s">
        <v>643</v>
      </c>
      <c r="W632" s="175">
        <v>1</v>
      </c>
      <c r="X632" s="169" t="s">
        <v>412</v>
      </c>
    </row>
    <row r="633" spans="2:34" hidden="1">
      <c r="B633" s="632"/>
      <c r="C633" s="423"/>
      <c r="D633" s="206">
        <v>7</v>
      </c>
      <c r="E633" s="169" t="s">
        <v>548</v>
      </c>
      <c r="F633" s="260">
        <v>515.21</v>
      </c>
      <c r="G633" s="169">
        <v>93.35</v>
      </c>
      <c r="H633" s="169">
        <v>93.35</v>
      </c>
      <c r="I633" s="177">
        <f t="shared" si="150"/>
        <v>1</v>
      </c>
      <c r="J633" s="169">
        <v>9.27</v>
      </c>
      <c r="K633" s="177">
        <f t="shared" si="151"/>
        <v>9.9303695768612754E-2</v>
      </c>
      <c r="L633" s="260">
        <v>160.5</v>
      </c>
      <c r="M633" s="177">
        <f t="shared" si="152"/>
        <v>1.0993036957686126</v>
      </c>
      <c r="N633" s="260">
        <v>1487.84</v>
      </c>
      <c r="O633" s="169">
        <v>3.21</v>
      </c>
      <c r="P633" s="176">
        <f t="shared" si="153"/>
        <v>3.4386716657739694E-2</v>
      </c>
      <c r="Q633" s="175">
        <f t="shared" si="154"/>
        <v>6.0599999999999961</v>
      </c>
      <c r="R633" s="176">
        <f t="shared" si="155"/>
        <v>6.4916979110873019E-2</v>
      </c>
      <c r="S633" s="259">
        <f t="shared" si="156"/>
        <v>972.62999999999931</v>
      </c>
      <c r="T633" s="169" t="s">
        <v>177</v>
      </c>
      <c r="U633" s="169" t="s">
        <v>712</v>
      </c>
      <c r="V633" s="169" t="s">
        <v>507</v>
      </c>
      <c r="W633" s="175">
        <v>1</v>
      </c>
      <c r="X633" s="169" t="s">
        <v>467</v>
      </c>
    </row>
    <row r="634" spans="2:34" hidden="1">
      <c r="B634" s="632"/>
      <c r="C634" s="423"/>
      <c r="D634" s="206">
        <v>8</v>
      </c>
      <c r="E634" s="169" t="s">
        <v>521</v>
      </c>
      <c r="F634" s="260">
        <v>510.7</v>
      </c>
      <c r="G634" s="169">
        <v>42.57</v>
      </c>
      <c r="H634" s="169">
        <v>42.57</v>
      </c>
      <c r="I634" s="177">
        <f t="shared" si="150"/>
        <v>1</v>
      </c>
      <c r="J634" s="169">
        <v>4.18</v>
      </c>
      <c r="K634" s="177">
        <f t="shared" si="151"/>
        <v>9.8191214470284227E-2</v>
      </c>
      <c r="L634" s="260">
        <v>342.75</v>
      </c>
      <c r="M634" s="177">
        <f t="shared" si="152"/>
        <v>1.0981912144702843</v>
      </c>
      <c r="N634" s="260">
        <v>1432.7</v>
      </c>
      <c r="O634" s="169">
        <v>1.49</v>
      </c>
      <c r="P634" s="176">
        <f t="shared" si="153"/>
        <v>3.5001174536058256E-2</v>
      </c>
      <c r="Q634" s="175">
        <f t="shared" si="154"/>
        <v>2.6899999999999995</v>
      </c>
      <c r="R634" s="176">
        <f t="shared" si="155"/>
        <v>6.3190039934225964E-2</v>
      </c>
      <c r="S634" s="259">
        <f t="shared" si="156"/>
        <v>921.99749999999983</v>
      </c>
      <c r="T634" s="169" t="s">
        <v>177</v>
      </c>
      <c r="U634" s="169" t="s">
        <v>712</v>
      </c>
      <c r="V634" s="169" t="s">
        <v>643</v>
      </c>
      <c r="W634" s="175">
        <v>1</v>
      </c>
      <c r="X634" s="169" t="s">
        <v>423</v>
      </c>
    </row>
    <row r="635" spans="2:34" hidden="1">
      <c r="B635" s="632"/>
      <c r="C635" s="423"/>
      <c r="D635" s="206">
        <v>9</v>
      </c>
      <c r="E635" s="169" t="s">
        <v>698</v>
      </c>
      <c r="F635" s="260">
        <v>509.45</v>
      </c>
      <c r="G635" s="169">
        <v>64.8</v>
      </c>
      <c r="H635" s="169">
        <v>64.8</v>
      </c>
      <c r="I635" s="177">
        <f t="shared" si="150"/>
        <v>1</v>
      </c>
      <c r="J635" s="169">
        <v>5.43</v>
      </c>
      <c r="K635" s="177">
        <f t="shared" si="151"/>
        <v>8.3796296296296299E-2</v>
      </c>
      <c r="L635" s="260">
        <v>417.58</v>
      </c>
      <c r="M635" s="177">
        <f t="shared" si="152"/>
        <v>1.0837962962962961</v>
      </c>
      <c r="N635" s="260">
        <v>2267.46</v>
      </c>
      <c r="O635" s="169">
        <v>1.22</v>
      </c>
      <c r="P635" s="176">
        <f t="shared" si="153"/>
        <v>1.8827160493827162E-2</v>
      </c>
      <c r="Q635" s="175">
        <f t="shared" si="154"/>
        <v>4.2099999999999929</v>
      </c>
      <c r="R635" s="176">
        <f t="shared" si="155"/>
        <v>6.4969135802469033E-2</v>
      </c>
      <c r="S635" s="259">
        <f t="shared" si="156"/>
        <v>1758.011799999997</v>
      </c>
      <c r="T635" s="169" t="s">
        <v>177</v>
      </c>
      <c r="U635" s="169" t="s">
        <v>712</v>
      </c>
      <c r="V635" s="169" t="s">
        <v>643</v>
      </c>
      <c r="W635" s="175">
        <v>1</v>
      </c>
      <c r="X635" s="169" t="s">
        <v>692</v>
      </c>
    </row>
    <row r="636" spans="2:34" hidden="1">
      <c r="B636" s="633"/>
      <c r="C636" s="423"/>
      <c r="D636" s="206">
        <v>10</v>
      </c>
      <c r="E636" s="169" t="s">
        <v>462</v>
      </c>
      <c r="F636" s="260">
        <v>507.86</v>
      </c>
      <c r="G636" s="169">
        <v>13.21</v>
      </c>
      <c r="H636" s="169">
        <v>13.21</v>
      </c>
      <c r="I636" s="177">
        <f t="shared" si="150"/>
        <v>1</v>
      </c>
      <c r="J636" s="169">
        <v>1.32</v>
      </c>
      <c r="K636" s="177">
        <f t="shared" si="151"/>
        <v>9.9924299772899322E-2</v>
      </c>
      <c r="L636" s="260">
        <v>846.44</v>
      </c>
      <c r="M636" s="177">
        <f t="shared" si="152"/>
        <v>1.0999242997728993</v>
      </c>
      <c r="N636" s="260">
        <v>1117.3</v>
      </c>
      <c r="O636" s="169">
        <v>0.6</v>
      </c>
      <c r="P636" s="176">
        <f t="shared" si="153"/>
        <v>4.5420136260408778E-2</v>
      </c>
      <c r="Q636" s="175">
        <f t="shared" si="154"/>
        <v>0.72000000000000031</v>
      </c>
      <c r="R636" s="176">
        <f t="shared" si="155"/>
        <v>5.4504163512490558E-2</v>
      </c>
      <c r="S636" s="259">
        <f t="shared" si="156"/>
        <v>609.43680000000029</v>
      </c>
      <c r="T636" s="169" t="s">
        <v>177</v>
      </c>
      <c r="U636" s="169" t="s">
        <v>712</v>
      </c>
      <c r="V636" s="169" t="s">
        <v>640</v>
      </c>
      <c r="W636" s="175">
        <v>1</v>
      </c>
      <c r="X636" s="169" t="s">
        <v>423</v>
      </c>
    </row>
    <row r="637" spans="2:34" hidden="1">
      <c r="B637" s="631">
        <v>45933</v>
      </c>
      <c r="C637" s="423" t="str">
        <f t="shared" ref="C637" si="162">RIGHT(TEXT(B637,"aaa"),1)</f>
        <v>五</v>
      </c>
      <c r="D637" s="206">
        <v>1</v>
      </c>
      <c r="E637" s="169" t="s">
        <v>634</v>
      </c>
      <c r="F637" s="260">
        <v>1625.74</v>
      </c>
      <c r="G637" s="169">
        <v>11844</v>
      </c>
      <c r="H637" s="169">
        <v>11844</v>
      </c>
      <c r="I637" s="177">
        <f t="shared" ref="I637:I700" si="163">H637/G637</f>
        <v>1</v>
      </c>
      <c r="J637" s="169">
        <v>280.3</v>
      </c>
      <c r="K637" s="177">
        <f t="shared" ref="K637:K700" si="164">J637/G637</f>
        <v>2.3665991219182711E-2</v>
      </c>
      <c r="L637" s="260">
        <v>5.8</v>
      </c>
      <c r="M637" s="177">
        <f t="shared" ref="M637:M700" si="165">(H637+J637)/G637</f>
        <v>1.0236659912191826</v>
      </c>
      <c r="N637" s="260">
        <v>1625.74</v>
      </c>
      <c r="O637" s="169">
        <v>280.3</v>
      </c>
      <c r="P637" s="176">
        <f t="shared" ref="P637:P700" si="166">O637/G637</f>
        <v>2.3665991219182711E-2</v>
      </c>
      <c r="Q637" s="175">
        <f t="shared" ref="Q637:Q700" si="167">(H637+J637)-G637-O637</f>
        <v>-7.3896444519050419E-13</v>
      </c>
      <c r="R637" s="176">
        <f t="shared" ref="R637:R700" si="168">Q637/G637</f>
        <v>-6.2391459404804469E-17</v>
      </c>
      <c r="S637" s="259">
        <f t="shared" ref="S637:S700" si="169">Q637*L637</f>
        <v>-4.2859937821049238E-12</v>
      </c>
      <c r="T637" s="169" t="s">
        <v>177</v>
      </c>
      <c r="U637" s="169" t="s">
        <v>534</v>
      </c>
      <c r="V637" s="169" t="s">
        <v>700</v>
      </c>
      <c r="W637" s="175">
        <v>1</v>
      </c>
      <c r="X637" s="169" t="s">
        <v>467</v>
      </c>
    </row>
    <row r="638" spans="2:34" hidden="1">
      <c r="B638" s="632"/>
      <c r="C638" s="423"/>
      <c r="D638" s="206">
        <v>2</v>
      </c>
      <c r="E638" s="169" t="s">
        <v>479</v>
      </c>
      <c r="F638" s="260">
        <v>1194.29</v>
      </c>
      <c r="G638" s="169">
        <v>270.2</v>
      </c>
      <c r="H638" s="169">
        <v>270.2</v>
      </c>
      <c r="I638" s="177">
        <f t="shared" si="163"/>
        <v>1</v>
      </c>
      <c r="J638" s="169">
        <v>24.98</v>
      </c>
      <c r="K638" s="177">
        <f t="shared" si="164"/>
        <v>9.245003700962251E-2</v>
      </c>
      <c r="L638" s="260">
        <v>111.2</v>
      </c>
      <c r="M638" s="177">
        <f t="shared" si="165"/>
        <v>1.0924500370096226</v>
      </c>
      <c r="N638" s="260">
        <v>2777.78</v>
      </c>
      <c r="O638" s="169">
        <v>10.74</v>
      </c>
      <c r="P638" s="176">
        <f t="shared" si="166"/>
        <v>3.9748334566987419E-2</v>
      </c>
      <c r="Q638" s="175">
        <f t="shared" si="167"/>
        <v>14.240000000000018</v>
      </c>
      <c r="R638" s="176">
        <f t="shared" si="168"/>
        <v>5.2701702442635154E-2</v>
      </c>
      <c r="S638" s="259">
        <f t="shared" si="169"/>
        <v>1583.4880000000021</v>
      </c>
      <c r="T638" s="169" t="s">
        <v>177</v>
      </c>
      <c r="U638" s="169" t="s">
        <v>712</v>
      </c>
      <c r="V638" s="169" t="s">
        <v>640</v>
      </c>
      <c r="W638" s="175">
        <v>1</v>
      </c>
      <c r="X638" s="169" t="s">
        <v>427</v>
      </c>
    </row>
    <row r="639" spans="2:34" hidden="1">
      <c r="B639" s="632"/>
      <c r="C639" s="423"/>
      <c r="D639" s="206">
        <v>3</v>
      </c>
      <c r="E639" s="169" t="s">
        <v>661</v>
      </c>
      <c r="F639" s="260">
        <v>434.63</v>
      </c>
      <c r="G639" s="169">
        <v>5932</v>
      </c>
      <c r="H639" s="169">
        <v>5932</v>
      </c>
      <c r="I639" s="177">
        <f t="shared" si="163"/>
        <v>1</v>
      </c>
      <c r="J639" s="169">
        <v>62.09</v>
      </c>
      <c r="K639" s="177">
        <f t="shared" si="164"/>
        <v>1.0466958867161161E-2</v>
      </c>
      <c r="L639" s="260">
        <v>7</v>
      </c>
      <c r="M639" s="177">
        <f t="shared" si="165"/>
        <v>1.0104669588671611</v>
      </c>
      <c r="N639" s="260">
        <v>434.63</v>
      </c>
      <c r="O639" s="169">
        <v>62.09</v>
      </c>
      <c r="P639" s="176">
        <f t="shared" si="166"/>
        <v>1.0466958867161161E-2</v>
      </c>
      <c r="Q639" s="175">
        <f t="shared" si="167"/>
        <v>1.4210854715202004E-13</v>
      </c>
      <c r="R639" s="176">
        <f t="shared" si="168"/>
        <v>2.3956262163186114E-17</v>
      </c>
      <c r="S639" s="259">
        <f t="shared" si="169"/>
        <v>9.9475983006414026E-13</v>
      </c>
      <c r="T639" s="169" t="s">
        <v>465</v>
      </c>
      <c r="U639" s="169" t="s">
        <v>219</v>
      </c>
      <c r="V639" s="169" t="s">
        <v>639</v>
      </c>
      <c r="W639" s="175">
        <v>1</v>
      </c>
      <c r="X639" s="169" t="s">
        <v>467</v>
      </c>
    </row>
    <row r="640" spans="2:34" hidden="1">
      <c r="B640" s="632"/>
      <c r="C640" s="423"/>
      <c r="D640" s="206">
        <v>4</v>
      </c>
      <c r="E640" s="169" t="s">
        <v>684</v>
      </c>
      <c r="F640" s="260">
        <v>284.7</v>
      </c>
      <c r="G640" s="169">
        <v>58.85</v>
      </c>
      <c r="H640" s="169">
        <v>58.85</v>
      </c>
      <c r="I640" s="177">
        <f t="shared" si="163"/>
        <v>1</v>
      </c>
      <c r="J640" s="169">
        <v>5.43</v>
      </c>
      <c r="K640" s="177">
        <f t="shared" si="164"/>
        <v>9.2268479184367022E-2</v>
      </c>
      <c r="L640" s="260">
        <v>119.12</v>
      </c>
      <c r="M640" s="177">
        <f t="shared" si="165"/>
        <v>1.0922684791843671</v>
      </c>
      <c r="N640" s="260">
        <v>646.82000000000005</v>
      </c>
      <c r="O640" s="169">
        <v>2.39</v>
      </c>
      <c r="P640" s="176">
        <f t="shared" si="166"/>
        <v>4.0611724723874261E-2</v>
      </c>
      <c r="Q640" s="175">
        <f t="shared" si="167"/>
        <v>3.0399999999999996</v>
      </c>
      <c r="R640" s="176">
        <f t="shared" si="168"/>
        <v>5.1656754460492768E-2</v>
      </c>
      <c r="S640" s="259">
        <f t="shared" si="169"/>
        <v>362.12479999999999</v>
      </c>
      <c r="T640" s="169" t="s">
        <v>177</v>
      </c>
      <c r="U640" s="169" t="s">
        <v>712</v>
      </c>
      <c r="V640" s="169" t="s">
        <v>640</v>
      </c>
      <c r="W640" s="175">
        <v>1</v>
      </c>
      <c r="X640" s="169" t="s">
        <v>428</v>
      </c>
    </row>
    <row r="641" spans="2:24" hidden="1">
      <c r="B641" s="632"/>
      <c r="C641" s="423"/>
      <c r="D641" s="206">
        <v>5</v>
      </c>
      <c r="E641" s="169" t="s">
        <v>660</v>
      </c>
      <c r="F641" s="260">
        <v>156.9</v>
      </c>
      <c r="G641" s="169">
        <v>4503</v>
      </c>
      <c r="H641" s="169">
        <v>4503</v>
      </c>
      <c r="I641" s="177">
        <f t="shared" si="163"/>
        <v>1</v>
      </c>
      <c r="J641" s="169">
        <v>35.659999999999997</v>
      </c>
      <c r="K641" s="177">
        <f t="shared" si="164"/>
        <v>7.9191650011103693E-3</v>
      </c>
      <c r="L641" s="260">
        <v>4.4000000000000004</v>
      </c>
      <c r="M641" s="177">
        <f t="shared" si="165"/>
        <v>1.0079191650011103</v>
      </c>
      <c r="N641" s="260">
        <v>156.9</v>
      </c>
      <c r="O641" s="169">
        <v>35.659999999999997</v>
      </c>
      <c r="P641" s="176">
        <f t="shared" si="166"/>
        <v>7.9191650011103693E-3</v>
      </c>
      <c r="Q641" s="175">
        <f t="shared" si="167"/>
        <v>-1.4210854715202004E-13</v>
      </c>
      <c r="R641" s="176">
        <f t="shared" si="168"/>
        <v>-3.1558638052858103E-17</v>
      </c>
      <c r="S641" s="259">
        <f t="shared" si="169"/>
        <v>-6.2527760746888816E-13</v>
      </c>
      <c r="T641" s="169" t="s">
        <v>177</v>
      </c>
      <c r="U641" s="169" t="s">
        <v>534</v>
      </c>
      <c r="V641" s="169" t="s">
        <v>638</v>
      </c>
      <c r="W641" s="175">
        <v>1</v>
      </c>
      <c r="X641" s="169" t="s">
        <v>467</v>
      </c>
    </row>
    <row r="642" spans="2:24" hidden="1">
      <c r="B642" s="632"/>
      <c r="C642" s="423"/>
      <c r="D642" s="206">
        <v>6</v>
      </c>
      <c r="E642" s="169" t="s">
        <v>657</v>
      </c>
      <c r="F642" s="260">
        <v>152.38</v>
      </c>
      <c r="G642" s="169">
        <v>32.78</v>
      </c>
      <c r="H642" s="169">
        <v>32.78</v>
      </c>
      <c r="I642" s="177">
        <f t="shared" si="163"/>
        <v>1</v>
      </c>
      <c r="J642" s="169">
        <v>3.05</v>
      </c>
      <c r="K642" s="177">
        <f t="shared" si="164"/>
        <v>9.3044539353264177E-2</v>
      </c>
      <c r="L642" s="260">
        <v>113.72</v>
      </c>
      <c r="M642" s="177">
        <f t="shared" si="165"/>
        <v>1.0930445393532642</v>
      </c>
      <c r="N642" s="260">
        <v>346.85</v>
      </c>
      <c r="O642" s="169">
        <v>1.34</v>
      </c>
      <c r="P642" s="176">
        <f t="shared" si="166"/>
        <v>4.0878584502745577E-2</v>
      </c>
      <c r="Q642" s="175">
        <f t="shared" si="167"/>
        <v>1.7099999999999971</v>
      </c>
      <c r="R642" s="176">
        <f t="shared" si="168"/>
        <v>5.2165954850518517E-2</v>
      </c>
      <c r="S642" s="259">
        <f t="shared" si="169"/>
        <v>194.46119999999968</v>
      </c>
      <c r="T642" s="169" t="s">
        <v>177</v>
      </c>
      <c r="U642" s="169" t="s">
        <v>712</v>
      </c>
      <c r="V642" s="169" t="s">
        <v>640</v>
      </c>
      <c r="W642" s="175">
        <v>1</v>
      </c>
      <c r="X642" s="169" t="s">
        <v>453</v>
      </c>
    </row>
    <row r="643" spans="2:24" hidden="1">
      <c r="B643" s="632"/>
      <c r="C643" s="423"/>
      <c r="D643" s="206">
        <v>7</v>
      </c>
      <c r="E643" s="169" t="s">
        <v>658</v>
      </c>
      <c r="F643" s="260">
        <v>144.01</v>
      </c>
      <c r="G643" s="169">
        <v>31.35</v>
      </c>
      <c r="H643" s="169">
        <v>31.35</v>
      </c>
      <c r="I643" s="177">
        <f t="shared" si="163"/>
        <v>1</v>
      </c>
      <c r="J643" s="169">
        <v>1.44</v>
      </c>
      <c r="K643" s="177">
        <f t="shared" si="164"/>
        <v>4.5933014354066985E-2</v>
      </c>
      <c r="L643" s="260">
        <v>228.58</v>
      </c>
      <c r="M643" s="177">
        <f t="shared" si="165"/>
        <v>1.0459330143540668</v>
      </c>
      <c r="N643" s="260">
        <v>329.16</v>
      </c>
      <c r="O643" s="169">
        <v>0.63</v>
      </c>
      <c r="P643" s="176">
        <f t="shared" si="166"/>
        <v>2.0095693779904306E-2</v>
      </c>
      <c r="Q643" s="175">
        <f t="shared" si="167"/>
        <v>0.80999999999999772</v>
      </c>
      <c r="R643" s="176">
        <f t="shared" si="168"/>
        <v>2.5837320574162607E-2</v>
      </c>
      <c r="S643" s="259">
        <f t="shared" si="169"/>
        <v>185.14979999999949</v>
      </c>
      <c r="T643" s="169" t="s">
        <v>177</v>
      </c>
      <c r="U643" s="169" t="s">
        <v>712</v>
      </c>
      <c r="V643" s="169" t="s">
        <v>640</v>
      </c>
      <c r="W643" s="175">
        <v>1</v>
      </c>
      <c r="X643" s="169" t="s">
        <v>632</v>
      </c>
    </row>
    <row r="644" spans="2:24" hidden="1">
      <c r="B644" s="632"/>
      <c r="C644" s="423"/>
      <c r="D644" s="206">
        <v>8</v>
      </c>
      <c r="E644" s="169" t="s">
        <v>517</v>
      </c>
      <c r="F644" s="260">
        <v>132.82</v>
      </c>
      <c r="G644" s="169">
        <v>182.17</v>
      </c>
      <c r="H644" s="169">
        <v>182.17</v>
      </c>
      <c r="I644" s="177">
        <f t="shared" si="163"/>
        <v>1</v>
      </c>
      <c r="J644" s="169">
        <v>6.5</v>
      </c>
      <c r="K644" s="177">
        <f t="shared" si="164"/>
        <v>3.568095734753253E-2</v>
      </c>
      <c r="L644" s="260">
        <v>99.12</v>
      </c>
      <c r="M644" s="177">
        <f t="shared" si="165"/>
        <v>1.0356809573475325</v>
      </c>
      <c r="N644" s="260">
        <v>644.28</v>
      </c>
      <c r="O644" s="169">
        <v>1.34</v>
      </c>
      <c r="P644" s="176">
        <f t="shared" si="166"/>
        <v>7.3557665916451674E-3</v>
      </c>
      <c r="Q644" s="175">
        <f t="shared" si="167"/>
        <v>5.16</v>
      </c>
      <c r="R644" s="176">
        <f t="shared" si="168"/>
        <v>2.832519075588736E-2</v>
      </c>
      <c r="S644" s="259">
        <f t="shared" si="169"/>
        <v>511.45920000000001</v>
      </c>
      <c r="T644" s="169" t="s">
        <v>177</v>
      </c>
      <c r="U644" s="169" t="s">
        <v>712</v>
      </c>
      <c r="V644" s="169" t="s">
        <v>507</v>
      </c>
      <c r="W644" s="175">
        <v>1</v>
      </c>
      <c r="X644" s="169" t="s">
        <v>467</v>
      </c>
    </row>
    <row r="645" spans="2:24" hidden="1">
      <c r="B645" s="632"/>
      <c r="C645" s="423"/>
      <c r="D645" s="206">
        <v>9</v>
      </c>
      <c r="E645" s="169" t="s">
        <v>463</v>
      </c>
      <c r="F645" s="260">
        <v>130.27000000000001</v>
      </c>
      <c r="G645" s="169">
        <v>28.1</v>
      </c>
      <c r="H645" s="169">
        <v>28.1</v>
      </c>
      <c r="I645" s="177">
        <f t="shared" si="163"/>
        <v>1</v>
      </c>
      <c r="J645" s="169">
        <v>1.43</v>
      </c>
      <c r="K645" s="177">
        <f t="shared" si="164"/>
        <v>5.0889679715302484E-2</v>
      </c>
      <c r="L645" s="260">
        <v>814.16</v>
      </c>
      <c r="M645" s="177">
        <f t="shared" si="165"/>
        <v>1.0508896797153024</v>
      </c>
      <c r="N645" s="260">
        <v>1164.25</v>
      </c>
      <c r="O645" s="169">
        <v>0.16</v>
      </c>
      <c r="P645" s="176">
        <f t="shared" si="166"/>
        <v>5.6939501779359426E-3</v>
      </c>
      <c r="Q645" s="175">
        <f t="shared" si="167"/>
        <v>1.2699999999999998</v>
      </c>
      <c r="R645" s="176">
        <f t="shared" si="168"/>
        <v>4.5195729537366537E-2</v>
      </c>
      <c r="S645" s="259">
        <f t="shared" si="169"/>
        <v>1033.9831999999999</v>
      </c>
      <c r="T645" s="169" t="s">
        <v>177</v>
      </c>
      <c r="U645" s="169" t="s">
        <v>712</v>
      </c>
      <c r="V645" s="169" t="s">
        <v>643</v>
      </c>
      <c r="W645" s="175">
        <v>1</v>
      </c>
      <c r="X645" s="169" t="s">
        <v>412</v>
      </c>
    </row>
    <row r="646" spans="2:24" hidden="1">
      <c r="B646" s="633"/>
      <c r="C646" s="423"/>
      <c r="D646" s="206">
        <v>10</v>
      </c>
      <c r="E646" s="169" t="s">
        <v>546</v>
      </c>
      <c r="F646" s="260">
        <v>130.25</v>
      </c>
      <c r="G646" s="169">
        <v>19.649999999999999</v>
      </c>
      <c r="H646" s="169">
        <v>19.649999999999999</v>
      </c>
      <c r="I646" s="177">
        <f t="shared" si="163"/>
        <v>1</v>
      </c>
      <c r="J646" s="169">
        <v>0.8</v>
      </c>
      <c r="K646" s="177">
        <f t="shared" si="164"/>
        <v>4.0712468193384227E-2</v>
      </c>
      <c r="L646" s="260">
        <v>930.36</v>
      </c>
      <c r="M646" s="177">
        <f t="shared" si="165"/>
        <v>1.0407124681933844</v>
      </c>
      <c r="N646" s="260">
        <v>744.29</v>
      </c>
      <c r="O646" s="169">
        <v>0.14000000000000001</v>
      </c>
      <c r="P646" s="176">
        <f t="shared" si="166"/>
        <v>7.1246819338422404E-3</v>
      </c>
      <c r="Q646" s="175">
        <f t="shared" si="167"/>
        <v>0.6600000000000007</v>
      </c>
      <c r="R646" s="176">
        <f t="shared" si="168"/>
        <v>3.3587786259542021E-2</v>
      </c>
      <c r="S646" s="259">
        <f t="shared" si="169"/>
        <v>614.03760000000068</v>
      </c>
      <c r="T646" s="169" t="s">
        <v>177</v>
      </c>
      <c r="U646" s="169" t="s">
        <v>712</v>
      </c>
      <c r="V646" s="169" t="s">
        <v>640</v>
      </c>
      <c r="W646" s="175">
        <v>1</v>
      </c>
      <c r="X646" s="169" t="s">
        <v>422</v>
      </c>
    </row>
    <row r="647" spans="2:24" hidden="1">
      <c r="B647" s="631">
        <v>45934</v>
      </c>
      <c r="C647" s="423" t="str">
        <f t="shared" ref="C647" si="170">RIGHT(TEXT(B647,"aaa"),1)</f>
        <v>六</v>
      </c>
      <c r="D647" s="206">
        <v>1</v>
      </c>
      <c r="E647" s="169" t="s">
        <v>634</v>
      </c>
      <c r="F647" s="260">
        <v>833.98</v>
      </c>
      <c r="G647" s="169">
        <v>11102</v>
      </c>
      <c r="H647" s="169">
        <v>11102</v>
      </c>
      <c r="I647" s="177">
        <f t="shared" si="163"/>
        <v>1</v>
      </c>
      <c r="J647" s="169">
        <v>143.79</v>
      </c>
      <c r="K647" s="177">
        <f t="shared" si="164"/>
        <v>1.2951720410736804E-2</v>
      </c>
      <c r="L647" s="260">
        <v>5.8</v>
      </c>
      <c r="M647" s="177">
        <f t="shared" si="165"/>
        <v>1.0129517204107368</v>
      </c>
      <c r="N647" s="260">
        <v>833.98</v>
      </c>
      <c r="O647" s="169">
        <v>143.79</v>
      </c>
      <c r="P647" s="176">
        <f t="shared" si="166"/>
        <v>1.2951720410736804E-2</v>
      </c>
      <c r="Q647" s="175">
        <f t="shared" si="167"/>
        <v>8.8107299234252423E-13</v>
      </c>
      <c r="R647" s="176">
        <f t="shared" si="168"/>
        <v>7.9361645860432736E-17</v>
      </c>
      <c r="S647" s="259">
        <f t="shared" si="169"/>
        <v>5.1102233555866401E-12</v>
      </c>
      <c r="T647" s="169" t="s">
        <v>177</v>
      </c>
      <c r="U647" s="169" t="s">
        <v>534</v>
      </c>
      <c r="V647" s="169" t="s">
        <v>700</v>
      </c>
      <c r="W647" s="175">
        <v>1</v>
      </c>
      <c r="X647" s="169" t="s">
        <v>467</v>
      </c>
    </row>
    <row r="648" spans="2:24" hidden="1">
      <c r="B648" s="632"/>
      <c r="C648" s="423"/>
      <c r="D648" s="206">
        <v>2</v>
      </c>
      <c r="E648" s="169" t="s">
        <v>479</v>
      </c>
      <c r="F648" s="260">
        <v>653.86</v>
      </c>
      <c r="G648" s="169">
        <v>261.2</v>
      </c>
      <c r="H648" s="169">
        <v>261.2</v>
      </c>
      <c r="I648" s="177">
        <f t="shared" si="163"/>
        <v>1</v>
      </c>
      <c r="J648" s="169">
        <v>11.7</v>
      </c>
      <c r="K648" s="177">
        <f t="shared" si="164"/>
        <v>4.4793261868300155E-2</v>
      </c>
      <c r="L648" s="260">
        <v>111.2</v>
      </c>
      <c r="M648" s="177">
        <f t="shared" si="165"/>
        <v>1.0447932618683</v>
      </c>
      <c r="N648" s="260">
        <v>1301.04</v>
      </c>
      <c r="O648" s="169">
        <v>5.88</v>
      </c>
      <c r="P648" s="176">
        <f t="shared" si="166"/>
        <v>2.2511485451761102E-2</v>
      </c>
      <c r="Q648" s="175">
        <f t="shared" si="167"/>
        <v>5.8199999999999887</v>
      </c>
      <c r="R648" s="176">
        <f t="shared" si="168"/>
        <v>2.2281776416539008E-2</v>
      </c>
      <c r="S648" s="259">
        <f t="shared" si="169"/>
        <v>647.18399999999872</v>
      </c>
      <c r="T648" s="169" t="s">
        <v>177</v>
      </c>
      <c r="U648" s="169" t="s">
        <v>712</v>
      </c>
      <c r="V648" s="169" t="s">
        <v>640</v>
      </c>
      <c r="W648" s="175">
        <v>1</v>
      </c>
      <c r="X648" s="169" t="s">
        <v>427</v>
      </c>
    </row>
    <row r="649" spans="2:24" hidden="1">
      <c r="B649" s="632"/>
      <c r="C649" s="423"/>
      <c r="D649" s="206">
        <v>3</v>
      </c>
      <c r="E649" s="169" t="s">
        <v>704</v>
      </c>
      <c r="F649" s="260">
        <v>589.15</v>
      </c>
      <c r="G649" s="169">
        <v>116.78</v>
      </c>
      <c r="H649" s="169">
        <v>116.78</v>
      </c>
      <c r="I649" s="177">
        <f t="shared" si="163"/>
        <v>1</v>
      </c>
      <c r="J649" s="169">
        <v>5.98</v>
      </c>
      <c r="K649" s="177">
        <f t="shared" si="164"/>
        <v>5.1207398527145065E-2</v>
      </c>
      <c r="L649" s="260">
        <v>195.73</v>
      </c>
      <c r="M649" s="177">
        <f t="shared" si="165"/>
        <v>1.0512073985271451</v>
      </c>
      <c r="N649" s="260">
        <v>1170.47</v>
      </c>
      <c r="O649" s="169">
        <v>3.01</v>
      </c>
      <c r="P649" s="176">
        <f t="shared" si="166"/>
        <v>2.5774961466004449E-2</v>
      </c>
      <c r="Q649" s="175">
        <f t="shared" si="167"/>
        <v>2.9700000000000042</v>
      </c>
      <c r="R649" s="176">
        <f t="shared" si="168"/>
        <v>2.5432437061140643E-2</v>
      </c>
      <c r="S649" s="259">
        <f t="shared" si="169"/>
        <v>581.31810000000075</v>
      </c>
      <c r="T649" s="169" t="s">
        <v>177</v>
      </c>
      <c r="U649" s="169" t="s">
        <v>712</v>
      </c>
      <c r="V649" s="169" t="s">
        <v>640</v>
      </c>
      <c r="W649" s="175">
        <v>1</v>
      </c>
      <c r="X649" s="169" t="s">
        <v>703</v>
      </c>
    </row>
    <row r="650" spans="2:24" hidden="1">
      <c r="B650" s="632"/>
      <c r="C650" s="423"/>
      <c r="D650" s="206">
        <v>4</v>
      </c>
      <c r="E650" s="169" t="s">
        <v>488</v>
      </c>
      <c r="F650" s="260">
        <v>466.28</v>
      </c>
      <c r="G650" s="169">
        <v>109.94</v>
      </c>
      <c r="H650" s="169">
        <v>109.94</v>
      </c>
      <c r="I650" s="177">
        <f t="shared" si="163"/>
        <v>1</v>
      </c>
      <c r="J650" s="169">
        <v>7.33</v>
      </c>
      <c r="K650" s="177">
        <f t="shared" si="164"/>
        <v>6.6672730580316544E-2</v>
      </c>
      <c r="L650" s="260">
        <v>127.4</v>
      </c>
      <c r="M650" s="177">
        <f t="shared" si="165"/>
        <v>1.0666727305803165</v>
      </c>
      <c r="N650" s="260">
        <v>933.84</v>
      </c>
      <c r="O650" s="169">
        <v>3.66</v>
      </c>
      <c r="P650" s="176">
        <f t="shared" si="166"/>
        <v>3.3290885937784245E-2</v>
      </c>
      <c r="Q650" s="175">
        <f t="shared" si="167"/>
        <v>3.6699999999999982</v>
      </c>
      <c r="R650" s="176">
        <f t="shared" si="168"/>
        <v>3.3381844642532271E-2</v>
      </c>
      <c r="S650" s="259">
        <f t="shared" si="169"/>
        <v>467.55799999999977</v>
      </c>
      <c r="T650" s="169" t="s">
        <v>177</v>
      </c>
      <c r="U650" s="169" t="s">
        <v>712</v>
      </c>
      <c r="V650" s="169" t="s">
        <v>640</v>
      </c>
      <c r="W650" s="175">
        <v>1</v>
      </c>
      <c r="X650" s="169" t="s">
        <v>467</v>
      </c>
    </row>
    <row r="651" spans="2:24" hidden="1">
      <c r="B651" s="632"/>
      <c r="C651" s="423"/>
      <c r="D651" s="206">
        <v>5</v>
      </c>
      <c r="E651" s="169" t="s">
        <v>635</v>
      </c>
      <c r="F651" s="260">
        <v>387.63</v>
      </c>
      <c r="G651" s="169">
        <v>4997</v>
      </c>
      <c r="H651" s="169">
        <v>4997</v>
      </c>
      <c r="I651" s="177">
        <f t="shared" si="163"/>
        <v>1</v>
      </c>
      <c r="J651" s="169">
        <v>58.91</v>
      </c>
      <c r="K651" s="177">
        <f t="shared" si="164"/>
        <v>1.1789073444066439E-2</v>
      </c>
      <c r="L651" s="260">
        <v>6.58</v>
      </c>
      <c r="M651" s="177">
        <f t="shared" si="165"/>
        <v>1.0117890734440664</v>
      </c>
      <c r="N651" s="260">
        <v>387.63</v>
      </c>
      <c r="O651" s="169">
        <v>58.91</v>
      </c>
      <c r="P651" s="176">
        <f t="shared" si="166"/>
        <v>1.1789073444066439E-2</v>
      </c>
      <c r="Q651" s="175">
        <f t="shared" si="167"/>
        <v>-1.4210854715202004E-13</v>
      </c>
      <c r="R651" s="176">
        <f t="shared" si="168"/>
        <v>-2.8438772694020419E-17</v>
      </c>
      <c r="S651" s="259">
        <f t="shared" si="169"/>
        <v>-9.350742402602918E-13</v>
      </c>
      <c r="T651" s="169" t="s">
        <v>465</v>
      </c>
      <c r="U651" s="169" t="s">
        <v>219</v>
      </c>
      <c r="V651" s="169" t="s">
        <v>639</v>
      </c>
      <c r="W651" s="175">
        <v>1</v>
      </c>
      <c r="X651" s="169" t="s">
        <v>467</v>
      </c>
    </row>
    <row r="652" spans="2:24" hidden="1">
      <c r="B652" s="632"/>
      <c r="C652" s="423"/>
      <c r="D652" s="206">
        <v>6</v>
      </c>
      <c r="E652" s="169" t="s">
        <v>612</v>
      </c>
      <c r="F652" s="260">
        <v>362.29</v>
      </c>
      <c r="G652" s="169">
        <v>195.95</v>
      </c>
      <c r="H652" s="169">
        <v>195.95</v>
      </c>
      <c r="I652" s="177">
        <f t="shared" si="163"/>
        <v>1</v>
      </c>
      <c r="J652" s="169">
        <v>7.53</v>
      </c>
      <c r="K652" s="177">
        <f t="shared" si="164"/>
        <v>3.8428170451645829E-2</v>
      </c>
      <c r="L652" s="260">
        <v>95.34</v>
      </c>
      <c r="M652" s="177">
        <f t="shared" si="165"/>
        <v>1.0384281704516458</v>
      </c>
      <c r="N652" s="260">
        <v>717.91</v>
      </c>
      <c r="O652" s="169">
        <v>3.8</v>
      </c>
      <c r="P652" s="176">
        <f t="shared" si="166"/>
        <v>1.939270221995407E-2</v>
      </c>
      <c r="Q652" s="175">
        <f t="shared" si="167"/>
        <v>3.7300000000000013</v>
      </c>
      <c r="R652" s="176">
        <f t="shared" si="168"/>
        <v>1.9035468231691766E-2</v>
      </c>
      <c r="S652" s="259">
        <f t="shared" si="169"/>
        <v>355.61820000000012</v>
      </c>
      <c r="T652" s="169" t="s">
        <v>177</v>
      </c>
      <c r="U652" s="169" t="s">
        <v>712</v>
      </c>
      <c r="V652" s="169" t="s">
        <v>640</v>
      </c>
      <c r="W652" s="175">
        <v>1</v>
      </c>
      <c r="X652" s="169" t="s">
        <v>467</v>
      </c>
    </row>
    <row r="653" spans="2:24" hidden="1">
      <c r="B653" s="632"/>
      <c r="C653" s="423"/>
      <c r="D653" s="206">
        <v>7</v>
      </c>
      <c r="E653" s="169" t="s">
        <v>548</v>
      </c>
      <c r="F653" s="260">
        <v>304.95</v>
      </c>
      <c r="G653" s="169">
        <v>59.1</v>
      </c>
      <c r="H653" s="169">
        <v>59.1</v>
      </c>
      <c r="I653" s="177">
        <f t="shared" si="163"/>
        <v>1</v>
      </c>
      <c r="J653" s="169">
        <v>3.78</v>
      </c>
      <c r="K653" s="177">
        <f t="shared" si="164"/>
        <v>6.3959390862944152E-2</v>
      </c>
      <c r="L653" s="260">
        <v>160.5</v>
      </c>
      <c r="M653" s="177">
        <f t="shared" si="165"/>
        <v>1.0639593908629441</v>
      </c>
      <c r="N653" s="260">
        <v>606.69000000000005</v>
      </c>
      <c r="O653" s="169">
        <v>1.9</v>
      </c>
      <c r="P653" s="176">
        <f t="shared" si="166"/>
        <v>3.2148900169204735E-2</v>
      </c>
      <c r="Q653" s="175">
        <f t="shared" si="167"/>
        <v>1.8800000000000012</v>
      </c>
      <c r="R653" s="176">
        <f t="shared" si="168"/>
        <v>3.1810490693739445E-2</v>
      </c>
      <c r="S653" s="259">
        <f t="shared" si="169"/>
        <v>301.74000000000018</v>
      </c>
      <c r="T653" s="169" t="s">
        <v>177</v>
      </c>
      <c r="U653" s="169" t="s">
        <v>712</v>
      </c>
      <c r="V653" s="169" t="s">
        <v>507</v>
      </c>
      <c r="W653" s="175">
        <v>1</v>
      </c>
      <c r="X653" s="169" t="s">
        <v>467</v>
      </c>
    </row>
    <row r="654" spans="2:24" hidden="1">
      <c r="B654" s="632"/>
      <c r="C654" s="423"/>
      <c r="D654" s="206">
        <v>8</v>
      </c>
      <c r="E654" s="169" t="s">
        <v>615</v>
      </c>
      <c r="F654" s="260">
        <v>206.4</v>
      </c>
      <c r="G654" s="169">
        <v>8.9499999999999993</v>
      </c>
      <c r="H654" s="169">
        <v>8.9499999999999993</v>
      </c>
      <c r="I654" s="177">
        <f t="shared" si="163"/>
        <v>1</v>
      </c>
      <c r="J654" s="169">
        <v>0.89</v>
      </c>
      <c r="K654" s="177">
        <f t="shared" si="164"/>
        <v>9.9441340782122911E-2</v>
      </c>
      <c r="L654" s="260">
        <v>469.08</v>
      </c>
      <c r="M654" s="177">
        <f t="shared" si="165"/>
        <v>1.0994413407821231</v>
      </c>
      <c r="N654" s="260">
        <v>417.48</v>
      </c>
      <c r="O654" s="169">
        <v>0.44</v>
      </c>
      <c r="P654" s="176">
        <f t="shared" si="166"/>
        <v>4.9162011173184361E-2</v>
      </c>
      <c r="Q654" s="175">
        <f t="shared" si="167"/>
        <v>0.45000000000000057</v>
      </c>
      <c r="R654" s="176">
        <f t="shared" si="168"/>
        <v>5.0279329608938612E-2</v>
      </c>
      <c r="S654" s="259">
        <f t="shared" si="169"/>
        <v>211.08600000000027</v>
      </c>
      <c r="T654" s="169" t="s">
        <v>465</v>
      </c>
      <c r="U654" s="169" t="s">
        <v>219</v>
      </c>
      <c r="V654" s="169" t="s">
        <v>510</v>
      </c>
      <c r="W654" s="175">
        <v>1</v>
      </c>
      <c r="X654" s="169" t="s">
        <v>458</v>
      </c>
    </row>
    <row r="655" spans="2:24" hidden="1">
      <c r="B655" s="632"/>
      <c r="C655" s="423"/>
      <c r="D655" s="206">
        <v>9</v>
      </c>
      <c r="E655" s="169" t="s">
        <v>658</v>
      </c>
      <c r="F655" s="260">
        <v>203.44</v>
      </c>
      <c r="G655" s="169">
        <v>30.75</v>
      </c>
      <c r="H655" s="169">
        <v>30.75</v>
      </c>
      <c r="I655" s="177">
        <f t="shared" si="163"/>
        <v>1</v>
      </c>
      <c r="J655" s="169">
        <v>1.77</v>
      </c>
      <c r="K655" s="177">
        <f t="shared" si="164"/>
        <v>5.75609756097561E-2</v>
      </c>
      <c r="L655" s="260">
        <v>228.58</v>
      </c>
      <c r="M655" s="177">
        <f t="shared" si="165"/>
        <v>1.0575609756097561</v>
      </c>
      <c r="N655" s="260">
        <v>404.59</v>
      </c>
      <c r="O655" s="169">
        <v>0.89</v>
      </c>
      <c r="P655" s="176">
        <f t="shared" si="166"/>
        <v>2.8943089430894308E-2</v>
      </c>
      <c r="Q655" s="175">
        <f t="shared" si="167"/>
        <v>0.88000000000000311</v>
      </c>
      <c r="R655" s="176">
        <f t="shared" si="168"/>
        <v>2.8617886178861889E-2</v>
      </c>
      <c r="S655" s="259">
        <f t="shared" si="169"/>
        <v>201.15040000000073</v>
      </c>
      <c r="T655" s="169" t="s">
        <v>177</v>
      </c>
      <c r="U655" s="169" t="s">
        <v>712</v>
      </c>
      <c r="V655" s="169" t="s">
        <v>640</v>
      </c>
      <c r="W655" s="175">
        <v>1</v>
      </c>
      <c r="X655" s="169" t="s">
        <v>632</v>
      </c>
    </row>
    <row r="656" spans="2:24" hidden="1">
      <c r="B656" s="633"/>
      <c r="C656" s="423"/>
      <c r="D656" s="206">
        <v>10</v>
      </c>
      <c r="E656" s="169" t="s">
        <v>547</v>
      </c>
      <c r="F656" s="260">
        <v>177.88</v>
      </c>
      <c r="G656" s="169">
        <v>47.46</v>
      </c>
      <c r="H656" s="169">
        <v>47.46</v>
      </c>
      <c r="I656" s="177">
        <f t="shared" si="163"/>
        <v>1</v>
      </c>
      <c r="J656" s="169">
        <v>2.84</v>
      </c>
      <c r="K656" s="177">
        <f t="shared" si="164"/>
        <v>5.9839865149599658E-2</v>
      </c>
      <c r="L656" s="260">
        <v>124.39</v>
      </c>
      <c r="M656" s="177">
        <f t="shared" si="165"/>
        <v>1.0598398651495995</v>
      </c>
      <c r="N656" s="260">
        <v>353.27</v>
      </c>
      <c r="O656" s="169">
        <v>1.43</v>
      </c>
      <c r="P656" s="176">
        <f t="shared" si="166"/>
        <v>3.0130636325326587E-2</v>
      </c>
      <c r="Q656" s="175">
        <f t="shared" si="167"/>
        <v>1.4099999999999964</v>
      </c>
      <c r="R656" s="176">
        <f t="shared" si="168"/>
        <v>2.9709228824272994E-2</v>
      </c>
      <c r="S656" s="259">
        <f t="shared" si="169"/>
        <v>175.38989999999956</v>
      </c>
      <c r="T656" s="169" t="s">
        <v>465</v>
      </c>
      <c r="U656" s="169" t="s">
        <v>219</v>
      </c>
      <c r="V656" s="169" t="s">
        <v>683</v>
      </c>
      <c r="W656" s="175">
        <v>1</v>
      </c>
      <c r="X656" s="169" t="s">
        <v>413</v>
      </c>
    </row>
    <row r="657" spans="2:24" hidden="1">
      <c r="B657" s="631">
        <v>45935</v>
      </c>
      <c r="C657" s="423" t="str">
        <f t="shared" ref="C657" si="171">RIGHT(TEXT(B657,"aaa"),1)</f>
        <v>日</v>
      </c>
      <c r="D657" s="206">
        <v>1</v>
      </c>
      <c r="E657" s="169" t="s">
        <v>634</v>
      </c>
      <c r="F657" s="260">
        <v>985.36</v>
      </c>
      <c r="G657" s="169">
        <v>12256</v>
      </c>
      <c r="H657" s="169">
        <v>12256</v>
      </c>
      <c r="I657" s="177">
        <f t="shared" si="163"/>
        <v>1</v>
      </c>
      <c r="J657" s="169">
        <v>169.89</v>
      </c>
      <c r="K657" s="177">
        <f t="shared" si="164"/>
        <v>1.3861781984334203E-2</v>
      </c>
      <c r="L657" s="260">
        <v>5.8</v>
      </c>
      <c r="M657" s="177">
        <f t="shared" si="165"/>
        <v>1.0138617819843341</v>
      </c>
      <c r="N657" s="260">
        <v>985.36</v>
      </c>
      <c r="O657" s="169">
        <v>169.89</v>
      </c>
      <c r="P657" s="176">
        <f t="shared" si="166"/>
        <v>1.3861781984334203E-2</v>
      </c>
      <c r="Q657" s="175">
        <f t="shared" si="167"/>
        <v>-5.6843418860808015E-13</v>
      </c>
      <c r="R657" s="176">
        <f t="shared" si="168"/>
        <v>-4.6380074135776772E-17</v>
      </c>
      <c r="S657" s="259">
        <f t="shared" si="169"/>
        <v>-3.2969182939268649E-12</v>
      </c>
      <c r="T657" s="169" t="s">
        <v>177</v>
      </c>
      <c r="U657" s="169" t="s">
        <v>534</v>
      </c>
      <c r="V657" s="169" t="s">
        <v>700</v>
      </c>
      <c r="W657" s="175">
        <v>1</v>
      </c>
      <c r="X657" s="169" t="s">
        <v>467</v>
      </c>
    </row>
    <row r="658" spans="2:24" hidden="1">
      <c r="B658" s="632"/>
      <c r="C658" s="423"/>
      <c r="D658" s="206">
        <v>2</v>
      </c>
      <c r="E658" s="169" t="s">
        <v>546</v>
      </c>
      <c r="F658" s="260">
        <v>651.25</v>
      </c>
      <c r="G658" s="169">
        <v>23.97</v>
      </c>
      <c r="H658" s="169">
        <v>23.97</v>
      </c>
      <c r="I658" s="177">
        <f t="shared" si="163"/>
        <v>1</v>
      </c>
      <c r="J658" s="169">
        <v>1.4</v>
      </c>
      <c r="K658" s="177">
        <f t="shared" si="164"/>
        <v>5.840634125990822E-2</v>
      </c>
      <c r="L658" s="260">
        <v>930.36</v>
      </c>
      <c r="M658" s="177">
        <f t="shared" si="165"/>
        <v>1.0584063412599081</v>
      </c>
      <c r="N658" s="260">
        <v>1302.5</v>
      </c>
      <c r="O658" s="169">
        <v>0.7</v>
      </c>
      <c r="P658" s="176">
        <f t="shared" si="166"/>
        <v>2.920317062995411E-2</v>
      </c>
      <c r="Q658" s="175">
        <f t="shared" si="167"/>
        <v>0.69999999999999862</v>
      </c>
      <c r="R658" s="176">
        <f t="shared" si="168"/>
        <v>2.9203170629954055E-2</v>
      </c>
      <c r="S658" s="259">
        <f t="shared" si="169"/>
        <v>651.2519999999987</v>
      </c>
      <c r="T658" s="169" t="s">
        <v>177</v>
      </c>
      <c r="U658" s="169" t="s">
        <v>712</v>
      </c>
      <c r="V658" s="169" t="s">
        <v>640</v>
      </c>
      <c r="W658" s="175">
        <v>1</v>
      </c>
      <c r="X658" s="169" t="s">
        <v>422</v>
      </c>
    </row>
    <row r="659" spans="2:24" hidden="1">
      <c r="B659" s="632"/>
      <c r="C659" s="423"/>
      <c r="D659" s="206">
        <v>3</v>
      </c>
      <c r="E659" s="169" t="s">
        <v>479</v>
      </c>
      <c r="F659" s="260">
        <v>607.15</v>
      </c>
      <c r="G659" s="169">
        <v>268.3</v>
      </c>
      <c r="H659" s="169">
        <v>268.3</v>
      </c>
      <c r="I659" s="177">
        <f t="shared" si="163"/>
        <v>1</v>
      </c>
      <c r="J659" s="169">
        <v>13.71</v>
      </c>
      <c r="K659" s="177">
        <f t="shared" si="164"/>
        <v>5.1099515467759968E-2</v>
      </c>
      <c r="L659" s="260">
        <v>111.2</v>
      </c>
      <c r="M659" s="177">
        <f t="shared" si="165"/>
        <v>1.0510995154677598</v>
      </c>
      <c r="N659" s="260">
        <v>1524.55</v>
      </c>
      <c r="O659" s="169">
        <v>5.46</v>
      </c>
      <c r="P659" s="176">
        <f t="shared" si="166"/>
        <v>2.0350354081252329E-2</v>
      </c>
      <c r="Q659" s="175">
        <f t="shared" si="167"/>
        <v>8.2499999999999787</v>
      </c>
      <c r="R659" s="176">
        <f t="shared" si="168"/>
        <v>3.0749161386507559E-2</v>
      </c>
      <c r="S659" s="259">
        <f t="shared" si="169"/>
        <v>917.3999999999977</v>
      </c>
      <c r="T659" s="169" t="s">
        <v>177</v>
      </c>
      <c r="U659" s="169" t="s">
        <v>712</v>
      </c>
      <c r="V659" s="169" t="s">
        <v>640</v>
      </c>
      <c r="W659" s="175">
        <v>1</v>
      </c>
      <c r="X659" s="169" t="s">
        <v>427</v>
      </c>
    </row>
    <row r="660" spans="2:24" hidden="1">
      <c r="B660" s="632"/>
      <c r="C660" s="423"/>
      <c r="D660" s="206">
        <v>4</v>
      </c>
      <c r="E660" s="169" t="s">
        <v>488</v>
      </c>
      <c r="F660" s="260">
        <v>522.34</v>
      </c>
      <c r="G660" s="169">
        <v>125.53</v>
      </c>
      <c r="H660" s="169">
        <v>125.53</v>
      </c>
      <c r="I660" s="177">
        <f t="shared" si="163"/>
        <v>1</v>
      </c>
      <c r="J660" s="169">
        <v>8.25</v>
      </c>
      <c r="K660" s="177">
        <f t="shared" si="164"/>
        <v>6.5721341511989162E-2</v>
      </c>
      <c r="L660" s="260">
        <v>127.4</v>
      </c>
      <c r="M660" s="177">
        <f t="shared" si="165"/>
        <v>1.0657213415119893</v>
      </c>
      <c r="N660" s="260">
        <v>1051.05</v>
      </c>
      <c r="O660" s="169">
        <v>4.0999999999999996</v>
      </c>
      <c r="P660" s="176">
        <f t="shared" si="166"/>
        <v>3.2661515175655222E-2</v>
      </c>
      <c r="Q660" s="175">
        <f t="shared" si="167"/>
        <v>4.1500000000000004</v>
      </c>
      <c r="R660" s="176">
        <f t="shared" si="168"/>
        <v>3.3059826336333947E-2</v>
      </c>
      <c r="S660" s="259">
        <f t="shared" si="169"/>
        <v>528.71</v>
      </c>
      <c r="T660" s="169" t="s">
        <v>177</v>
      </c>
      <c r="U660" s="169" t="s">
        <v>712</v>
      </c>
      <c r="V660" s="169" t="s">
        <v>640</v>
      </c>
      <c r="W660" s="175">
        <v>1</v>
      </c>
      <c r="X660" s="169" t="s">
        <v>467</v>
      </c>
    </row>
    <row r="661" spans="2:24" hidden="1">
      <c r="B661" s="632"/>
      <c r="C661" s="423"/>
      <c r="D661" s="206">
        <v>5</v>
      </c>
      <c r="E661" s="169" t="s">
        <v>612</v>
      </c>
      <c r="F661" s="260">
        <v>505.3</v>
      </c>
      <c r="G661" s="169">
        <v>241.55</v>
      </c>
      <c r="H661" s="169">
        <v>241.55</v>
      </c>
      <c r="I661" s="177">
        <f t="shared" si="163"/>
        <v>1</v>
      </c>
      <c r="J661" s="169">
        <v>10.58</v>
      </c>
      <c r="K661" s="177">
        <f t="shared" si="164"/>
        <v>4.3800455392258332E-2</v>
      </c>
      <c r="L661" s="260">
        <v>95.34</v>
      </c>
      <c r="M661" s="177">
        <f t="shared" si="165"/>
        <v>1.0438004553922584</v>
      </c>
      <c r="N661" s="260">
        <v>1008.7</v>
      </c>
      <c r="O661" s="169">
        <v>5.3</v>
      </c>
      <c r="P661" s="176">
        <f t="shared" si="166"/>
        <v>2.1941626992341128E-2</v>
      </c>
      <c r="Q661" s="175">
        <f t="shared" si="167"/>
        <v>5.2800000000000127</v>
      </c>
      <c r="R661" s="176">
        <f t="shared" si="168"/>
        <v>2.1858828399917252E-2</v>
      </c>
      <c r="S661" s="259">
        <f t="shared" si="169"/>
        <v>503.39520000000124</v>
      </c>
      <c r="T661" s="169" t="s">
        <v>177</v>
      </c>
      <c r="U661" s="169" t="s">
        <v>712</v>
      </c>
      <c r="V661" s="169" t="s">
        <v>640</v>
      </c>
      <c r="W661" s="175">
        <v>1</v>
      </c>
      <c r="X661" s="169" t="s">
        <v>467</v>
      </c>
    </row>
    <row r="662" spans="2:24" hidden="1">
      <c r="B662" s="632"/>
      <c r="C662" s="423"/>
      <c r="D662" s="206">
        <v>6</v>
      </c>
      <c r="E662" s="169" t="s">
        <v>661</v>
      </c>
      <c r="F662" s="260">
        <v>382.69</v>
      </c>
      <c r="G662" s="169">
        <v>6100</v>
      </c>
      <c r="H662" s="169">
        <v>6100</v>
      </c>
      <c r="I662" s="177">
        <f t="shared" si="163"/>
        <v>1</v>
      </c>
      <c r="J662" s="169">
        <v>54.67</v>
      </c>
      <c r="K662" s="177">
        <f t="shared" si="164"/>
        <v>8.9622950819672129E-3</v>
      </c>
      <c r="L662" s="260">
        <v>7</v>
      </c>
      <c r="M662" s="177">
        <f t="shared" si="165"/>
        <v>1.0089622950819672</v>
      </c>
      <c r="N662" s="260">
        <v>382.69</v>
      </c>
      <c r="O662" s="169">
        <v>54.67</v>
      </c>
      <c r="P662" s="176">
        <f t="shared" si="166"/>
        <v>8.9622950819672129E-3</v>
      </c>
      <c r="Q662" s="175">
        <f t="shared" si="167"/>
        <v>7.1054273576010019E-14</v>
      </c>
      <c r="R662" s="176">
        <f t="shared" si="168"/>
        <v>1.1648241569837708E-17</v>
      </c>
      <c r="S662" s="259">
        <f t="shared" si="169"/>
        <v>4.9737991503207013E-13</v>
      </c>
      <c r="T662" s="169" t="s">
        <v>465</v>
      </c>
      <c r="U662" s="169" t="s">
        <v>219</v>
      </c>
      <c r="V662" s="169" t="s">
        <v>639</v>
      </c>
      <c r="W662" s="175">
        <v>1</v>
      </c>
      <c r="X662" s="169" t="s">
        <v>467</v>
      </c>
    </row>
    <row r="663" spans="2:24" hidden="1">
      <c r="B663" s="632"/>
      <c r="C663" s="423"/>
      <c r="D663" s="206">
        <v>7</v>
      </c>
      <c r="E663" s="169" t="s">
        <v>635</v>
      </c>
      <c r="F663" s="260">
        <v>357.62</v>
      </c>
      <c r="G663" s="169">
        <v>5706</v>
      </c>
      <c r="H663" s="169">
        <v>5706</v>
      </c>
      <c r="I663" s="177">
        <f t="shared" si="163"/>
        <v>1</v>
      </c>
      <c r="J663" s="169">
        <v>54.35</v>
      </c>
      <c r="K663" s="177">
        <f t="shared" si="164"/>
        <v>9.5250613389414648E-3</v>
      </c>
      <c r="L663" s="260">
        <v>6.58</v>
      </c>
      <c r="M663" s="177">
        <f t="shared" si="165"/>
        <v>1.0095250613389415</v>
      </c>
      <c r="N663" s="260">
        <v>357.62</v>
      </c>
      <c r="O663" s="169">
        <v>54.35</v>
      </c>
      <c r="P663" s="176">
        <f t="shared" si="166"/>
        <v>9.5250613389414648E-3</v>
      </c>
      <c r="Q663" s="175">
        <f t="shared" si="167"/>
        <v>3.6237679523765109E-13</v>
      </c>
      <c r="R663" s="176">
        <f t="shared" si="168"/>
        <v>6.3508025804004748E-17</v>
      </c>
      <c r="S663" s="259">
        <f t="shared" si="169"/>
        <v>2.3844393126637441E-12</v>
      </c>
      <c r="T663" s="169" t="s">
        <v>465</v>
      </c>
      <c r="U663" s="169" t="s">
        <v>219</v>
      </c>
      <c r="V663" s="169" t="s">
        <v>639</v>
      </c>
      <c r="W663" s="175">
        <v>1</v>
      </c>
      <c r="X663" s="169" t="s">
        <v>467</v>
      </c>
    </row>
    <row r="664" spans="2:24" hidden="1">
      <c r="B664" s="632"/>
      <c r="C664" s="423"/>
      <c r="D664" s="206">
        <v>8</v>
      </c>
      <c r="E664" s="169" t="s">
        <v>688</v>
      </c>
      <c r="F664" s="260">
        <v>307.33</v>
      </c>
      <c r="G664" s="169">
        <v>85.59</v>
      </c>
      <c r="H664" s="169">
        <v>85.59</v>
      </c>
      <c r="I664" s="177">
        <f t="shared" si="163"/>
        <v>1</v>
      </c>
      <c r="J664" s="169">
        <v>6.25</v>
      </c>
      <c r="K664" s="177">
        <f t="shared" si="164"/>
        <v>7.3022549363243372E-2</v>
      </c>
      <c r="L664" s="260">
        <v>313.60000000000002</v>
      </c>
      <c r="M664" s="177">
        <f t="shared" si="165"/>
        <v>1.0730225493632433</v>
      </c>
      <c r="N664" s="260">
        <v>1960</v>
      </c>
      <c r="O664" s="169">
        <v>0.98</v>
      </c>
      <c r="P664" s="176">
        <f t="shared" si="166"/>
        <v>1.1449935740156559E-2</v>
      </c>
      <c r="Q664" s="175">
        <f t="shared" si="167"/>
        <v>5.27</v>
      </c>
      <c r="R664" s="176">
        <f t="shared" si="168"/>
        <v>6.1572613623086803E-2</v>
      </c>
      <c r="S664" s="259">
        <f t="shared" si="169"/>
        <v>1652.672</v>
      </c>
      <c r="T664" s="169" t="s">
        <v>465</v>
      </c>
      <c r="U664" s="169" t="s">
        <v>219</v>
      </c>
      <c r="V664" s="169" t="s">
        <v>510</v>
      </c>
      <c r="W664" s="175">
        <v>1</v>
      </c>
      <c r="X664" s="169" t="s">
        <v>467</v>
      </c>
    </row>
    <row r="665" spans="2:24" hidden="1">
      <c r="B665" s="632"/>
      <c r="C665" s="423"/>
      <c r="D665" s="206">
        <v>9</v>
      </c>
      <c r="E665" s="169" t="s">
        <v>460</v>
      </c>
      <c r="F665" s="260">
        <v>219.47</v>
      </c>
      <c r="G665" s="169">
        <v>7.96</v>
      </c>
      <c r="H665" s="169">
        <v>7.96</v>
      </c>
      <c r="I665" s="177">
        <f t="shared" si="163"/>
        <v>1</v>
      </c>
      <c r="J665" s="169">
        <v>0.28999999999999998</v>
      </c>
      <c r="K665" s="177">
        <f t="shared" si="164"/>
        <v>3.6432160804020099E-2</v>
      </c>
      <c r="L665" s="260">
        <v>1567.63</v>
      </c>
      <c r="M665" s="177">
        <f t="shared" si="165"/>
        <v>1.0364321608040201</v>
      </c>
      <c r="N665" s="260">
        <v>454.61</v>
      </c>
      <c r="O665" s="169">
        <v>0.14000000000000001</v>
      </c>
      <c r="P665" s="176">
        <f t="shared" si="166"/>
        <v>1.7587939698492466E-2</v>
      </c>
      <c r="Q665" s="175">
        <f t="shared" si="167"/>
        <v>0.15000000000000002</v>
      </c>
      <c r="R665" s="176">
        <f t="shared" si="168"/>
        <v>1.884422110552764E-2</v>
      </c>
      <c r="S665" s="259">
        <f t="shared" si="169"/>
        <v>235.14450000000005</v>
      </c>
      <c r="T665" s="169" t="s">
        <v>177</v>
      </c>
      <c r="U665" s="169" t="s">
        <v>712</v>
      </c>
      <c r="V665" s="169" t="s">
        <v>507</v>
      </c>
      <c r="W665" s="175">
        <v>1</v>
      </c>
      <c r="X665" s="169" t="s">
        <v>414</v>
      </c>
    </row>
    <row r="666" spans="2:24" hidden="1">
      <c r="B666" s="633"/>
      <c r="C666" s="423"/>
      <c r="D666" s="206">
        <v>10</v>
      </c>
      <c r="E666" s="169" t="s">
        <v>699</v>
      </c>
      <c r="F666" s="260">
        <v>211.85</v>
      </c>
      <c r="G666" s="169">
        <v>85.96</v>
      </c>
      <c r="H666" s="169">
        <v>127.34</v>
      </c>
      <c r="I666" s="177">
        <f t="shared" si="163"/>
        <v>1.4813866914844116</v>
      </c>
      <c r="J666" s="169">
        <v>0</v>
      </c>
      <c r="K666" s="177">
        <f t="shared" si="164"/>
        <v>0</v>
      </c>
      <c r="L666" s="260">
        <v>278.75</v>
      </c>
      <c r="M666" s="177">
        <f t="shared" si="165"/>
        <v>1.4813866914844116</v>
      </c>
      <c r="N666" s="260">
        <v>11534.68</v>
      </c>
      <c r="O666" s="169">
        <v>0.76</v>
      </c>
      <c r="P666" s="176">
        <f t="shared" si="166"/>
        <v>8.8413215449046068E-3</v>
      </c>
      <c r="Q666" s="175">
        <f t="shared" si="167"/>
        <v>40.620000000000012</v>
      </c>
      <c r="R666" s="176">
        <f t="shared" si="168"/>
        <v>0.47254536993950691</v>
      </c>
      <c r="S666" s="259">
        <f t="shared" si="169"/>
        <v>11322.825000000003</v>
      </c>
      <c r="T666" s="169" t="s">
        <v>465</v>
      </c>
      <c r="U666" s="169" t="s">
        <v>219</v>
      </c>
      <c r="V666" s="169" t="s">
        <v>789</v>
      </c>
      <c r="W666" s="175">
        <v>1</v>
      </c>
      <c r="X666" s="169" t="s">
        <v>467</v>
      </c>
    </row>
    <row r="667" spans="2:24" hidden="1">
      <c r="B667" s="631">
        <v>45936</v>
      </c>
      <c r="C667" s="423" t="str">
        <f t="shared" ref="C667" si="172">RIGHT(TEXT(B667,"aaa"),1)</f>
        <v>一</v>
      </c>
      <c r="D667" s="206">
        <v>1</v>
      </c>
      <c r="E667" s="169" t="s">
        <v>635</v>
      </c>
      <c r="F667" s="260">
        <v>1205.46</v>
      </c>
      <c r="G667" s="169">
        <v>7804</v>
      </c>
      <c r="H667" s="169">
        <v>7804</v>
      </c>
      <c r="I667" s="177">
        <f t="shared" si="163"/>
        <v>1</v>
      </c>
      <c r="J667" s="169">
        <v>183.2</v>
      </c>
      <c r="K667" s="177">
        <f t="shared" si="164"/>
        <v>2.3475140953357253E-2</v>
      </c>
      <c r="L667" s="260">
        <v>6.58</v>
      </c>
      <c r="M667" s="177">
        <f t="shared" si="165"/>
        <v>1.0234751409533571</v>
      </c>
      <c r="N667" s="260">
        <v>1205.46</v>
      </c>
      <c r="O667" s="169">
        <v>183.2</v>
      </c>
      <c r="P667" s="176">
        <f t="shared" si="166"/>
        <v>2.3475140953357253E-2</v>
      </c>
      <c r="Q667" s="175">
        <f t="shared" si="167"/>
        <v>0</v>
      </c>
      <c r="R667" s="176">
        <f t="shared" si="168"/>
        <v>0</v>
      </c>
      <c r="S667" s="259">
        <f t="shared" si="169"/>
        <v>0</v>
      </c>
      <c r="T667" s="169" t="s">
        <v>465</v>
      </c>
      <c r="U667" s="169" t="s">
        <v>219</v>
      </c>
      <c r="V667" s="169" t="s">
        <v>639</v>
      </c>
      <c r="W667" s="175">
        <v>1</v>
      </c>
      <c r="X667" s="169" t="s">
        <v>467</v>
      </c>
    </row>
    <row r="668" spans="2:24" hidden="1">
      <c r="B668" s="632"/>
      <c r="C668" s="423"/>
      <c r="D668" s="206">
        <v>2</v>
      </c>
      <c r="E668" s="169" t="s">
        <v>634</v>
      </c>
      <c r="F668" s="260">
        <v>1016.97</v>
      </c>
      <c r="G668" s="169">
        <v>16365</v>
      </c>
      <c r="H668" s="169">
        <v>16365</v>
      </c>
      <c r="I668" s="177">
        <f t="shared" si="163"/>
        <v>1</v>
      </c>
      <c r="J668" s="169">
        <v>175.34</v>
      </c>
      <c r="K668" s="177">
        <f t="shared" si="164"/>
        <v>1.0714329361442102E-2</v>
      </c>
      <c r="L668" s="260">
        <v>5.8</v>
      </c>
      <c r="M668" s="177">
        <f t="shared" si="165"/>
        <v>1.010714329361442</v>
      </c>
      <c r="N668" s="260">
        <v>1016.97</v>
      </c>
      <c r="O668" s="169">
        <v>175.34</v>
      </c>
      <c r="P668" s="176">
        <f t="shared" si="166"/>
        <v>1.0714329361442102E-2</v>
      </c>
      <c r="Q668" s="175">
        <f t="shared" si="167"/>
        <v>0</v>
      </c>
      <c r="R668" s="176">
        <f t="shared" si="168"/>
        <v>0</v>
      </c>
      <c r="S668" s="259">
        <f t="shared" si="169"/>
        <v>0</v>
      </c>
      <c r="T668" s="169" t="s">
        <v>177</v>
      </c>
      <c r="U668" s="169" t="s">
        <v>534</v>
      </c>
      <c r="V668" s="169" t="s">
        <v>700</v>
      </c>
      <c r="W668" s="175">
        <v>1</v>
      </c>
      <c r="X668" s="169" t="s">
        <v>467</v>
      </c>
    </row>
    <row r="669" spans="2:24" hidden="1">
      <c r="B669" s="632"/>
      <c r="C669" s="423"/>
      <c r="D669" s="206">
        <v>3</v>
      </c>
      <c r="E669" s="169" t="s">
        <v>557</v>
      </c>
      <c r="F669" s="260">
        <v>832.43</v>
      </c>
      <c r="G669" s="169">
        <v>235.47</v>
      </c>
      <c r="H669" s="169">
        <v>235.47</v>
      </c>
      <c r="I669" s="177">
        <f t="shared" si="163"/>
        <v>1</v>
      </c>
      <c r="J669" s="169">
        <v>8.57</v>
      </c>
      <c r="K669" s="177">
        <f t="shared" si="164"/>
        <v>3.6395294517348284E-2</v>
      </c>
      <c r="L669" s="260">
        <v>194.04</v>
      </c>
      <c r="M669" s="177">
        <f t="shared" si="165"/>
        <v>1.0363952945173482</v>
      </c>
      <c r="N669" s="260">
        <v>1662.92</v>
      </c>
      <c r="O669" s="169">
        <v>4.29</v>
      </c>
      <c r="P669" s="176">
        <f t="shared" si="166"/>
        <v>1.8218881386163843E-2</v>
      </c>
      <c r="Q669" s="175">
        <f t="shared" si="167"/>
        <v>4.2799999999999931</v>
      </c>
      <c r="R669" s="176">
        <f t="shared" si="168"/>
        <v>1.8176413131184409E-2</v>
      </c>
      <c r="S669" s="259">
        <f t="shared" si="169"/>
        <v>830.49119999999868</v>
      </c>
      <c r="T669" s="169" t="s">
        <v>177</v>
      </c>
      <c r="U669" s="169" t="s">
        <v>712</v>
      </c>
      <c r="V669" s="169" t="s">
        <v>640</v>
      </c>
      <c r="W669" s="175">
        <v>1</v>
      </c>
      <c r="X669" s="169" t="s">
        <v>433</v>
      </c>
    </row>
    <row r="670" spans="2:24" hidden="1">
      <c r="B670" s="632"/>
      <c r="C670" s="423"/>
      <c r="D670" s="206">
        <v>4</v>
      </c>
      <c r="E670" s="169" t="s">
        <v>684</v>
      </c>
      <c r="F670" s="260">
        <v>550.33000000000004</v>
      </c>
      <c r="G670" s="169">
        <v>95.49</v>
      </c>
      <c r="H670" s="169">
        <v>95.49</v>
      </c>
      <c r="I670" s="177">
        <f t="shared" si="163"/>
        <v>1</v>
      </c>
      <c r="J670" s="169">
        <v>9.5</v>
      </c>
      <c r="K670" s="177">
        <f t="shared" si="164"/>
        <v>9.9486857262540584E-2</v>
      </c>
      <c r="L670" s="260">
        <v>119.12</v>
      </c>
      <c r="M670" s="177">
        <f t="shared" si="165"/>
        <v>1.0994868572625407</v>
      </c>
      <c r="N670" s="260">
        <v>1131.6400000000001</v>
      </c>
      <c r="O670" s="169">
        <v>4.62</v>
      </c>
      <c r="P670" s="176">
        <f t="shared" si="166"/>
        <v>4.8382029531888159E-2</v>
      </c>
      <c r="Q670" s="175">
        <f t="shared" si="167"/>
        <v>4.88</v>
      </c>
      <c r="R670" s="176">
        <f t="shared" si="168"/>
        <v>5.1104827730652426E-2</v>
      </c>
      <c r="S670" s="259">
        <f t="shared" si="169"/>
        <v>581.30560000000003</v>
      </c>
      <c r="T670" s="169" t="s">
        <v>177</v>
      </c>
      <c r="U670" s="169" t="s">
        <v>712</v>
      </c>
      <c r="V670" s="169" t="s">
        <v>640</v>
      </c>
      <c r="W670" s="175">
        <v>1</v>
      </c>
      <c r="X670" s="169" t="s">
        <v>428</v>
      </c>
    </row>
    <row r="671" spans="2:24" hidden="1">
      <c r="B671" s="632"/>
      <c r="C671" s="423"/>
      <c r="D671" s="206">
        <v>5</v>
      </c>
      <c r="E671" s="169" t="s">
        <v>481</v>
      </c>
      <c r="F671" s="260">
        <v>549.26</v>
      </c>
      <c r="G671" s="169">
        <v>164.95</v>
      </c>
      <c r="H671" s="169">
        <v>164.95</v>
      </c>
      <c r="I671" s="177">
        <f t="shared" si="163"/>
        <v>1</v>
      </c>
      <c r="J671" s="169">
        <v>5.15</v>
      </c>
      <c r="K671" s="177">
        <f t="shared" si="164"/>
        <v>3.1221582297665963E-2</v>
      </c>
      <c r="L671" s="260">
        <v>212.89</v>
      </c>
      <c r="M671" s="177">
        <f t="shared" si="165"/>
        <v>1.031221582297666</v>
      </c>
      <c r="N671" s="260">
        <v>1096.3800000000001</v>
      </c>
      <c r="O671" s="169">
        <v>2.58</v>
      </c>
      <c r="P671" s="176">
        <f t="shared" si="166"/>
        <v>1.5641103364655958E-2</v>
      </c>
      <c r="Q671" s="175">
        <f t="shared" si="167"/>
        <v>2.5700000000000056</v>
      </c>
      <c r="R671" s="176">
        <f t="shared" si="168"/>
        <v>1.5580478933010037E-2</v>
      </c>
      <c r="S671" s="259">
        <f t="shared" si="169"/>
        <v>547.12730000000113</v>
      </c>
      <c r="T671" s="169" t="s">
        <v>177</v>
      </c>
      <c r="U671" s="169" t="s">
        <v>712</v>
      </c>
      <c r="V671" s="169" t="s">
        <v>507</v>
      </c>
      <c r="W671" s="175">
        <v>1</v>
      </c>
      <c r="X671" s="169" t="s">
        <v>467</v>
      </c>
    </row>
    <row r="672" spans="2:24" hidden="1">
      <c r="B672" s="632"/>
      <c r="C672" s="423"/>
      <c r="D672" s="206">
        <v>6</v>
      </c>
      <c r="E672" s="169" t="s">
        <v>612</v>
      </c>
      <c r="F672" s="260">
        <v>494.81</v>
      </c>
      <c r="G672" s="169">
        <v>332.71</v>
      </c>
      <c r="H672" s="169">
        <v>332.71</v>
      </c>
      <c r="I672" s="177">
        <f t="shared" si="163"/>
        <v>1</v>
      </c>
      <c r="J672" s="169">
        <v>10.38</v>
      </c>
      <c r="K672" s="177">
        <f t="shared" si="164"/>
        <v>3.1198340897478288E-2</v>
      </c>
      <c r="L672" s="260">
        <v>95.34</v>
      </c>
      <c r="M672" s="177">
        <f t="shared" si="165"/>
        <v>1.0311983408974783</v>
      </c>
      <c r="N672" s="260">
        <v>989.63</v>
      </c>
      <c r="O672" s="169">
        <v>5.19</v>
      </c>
      <c r="P672" s="176">
        <f t="shared" si="166"/>
        <v>1.5599170448739144E-2</v>
      </c>
      <c r="Q672" s="175">
        <f t="shared" si="167"/>
        <v>5.1899999999999951</v>
      </c>
      <c r="R672" s="176">
        <f t="shared" si="168"/>
        <v>1.5599170448739128E-2</v>
      </c>
      <c r="S672" s="259">
        <f t="shared" si="169"/>
        <v>494.81459999999953</v>
      </c>
      <c r="T672" s="169" t="s">
        <v>177</v>
      </c>
      <c r="U672" s="169" t="s">
        <v>712</v>
      </c>
      <c r="V672" s="169" t="s">
        <v>640</v>
      </c>
      <c r="W672" s="175">
        <v>1</v>
      </c>
      <c r="X672" s="169" t="s">
        <v>467</v>
      </c>
    </row>
    <row r="673" spans="2:24" hidden="1">
      <c r="B673" s="632"/>
      <c r="C673" s="423"/>
      <c r="D673" s="206">
        <v>7</v>
      </c>
      <c r="E673" s="169" t="s">
        <v>491</v>
      </c>
      <c r="F673" s="260">
        <v>381.98</v>
      </c>
      <c r="G673" s="169">
        <v>27.39</v>
      </c>
      <c r="H673" s="169">
        <v>27.39</v>
      </c>
      <c r="I673" s="177">
        <f t="shared" si="163"/>
        <v>1</v>
      </c>
      <c r="J673" s="169">
        <v>2.73</v>
      </c>
      <c r="K673" s="177">
        <f t="shared" si="164"/>
        <v>9.9671412924424968E-2</v>
      </c>
      <c r="L673" s="260">
        <v>278.82</v>
      </c>
      <c r="M673" s="177">
        <f t="shared" si="165"/>
        <v>1.0996714129244249</v>
      </c>
      <c r="N673" s="260">
        <v>761.18</v>
      </c>
      <c r="O673" s="169">
        <v>1.37</v>
      </c>
      <c r="P673" s="176">
        <f t="shared" si="166"/>
        <v>5.0018254837531952E-2</v>
      </c>
      <c r="Q673" s="175">
        <f t="shared" si="167"/>
        <v>1.3600000000000003</v>
      </c>
      <c r="R673" s="176">
        <f t="shared" si="168"/>
        <v>4.9653158086893037E-2</v>
      </c>
      <c r="S673" s="259">
        <f t="shared" si="169"/>
        <v>379.19520000000006</v>
      </c>
      <c r="T673" s="169" t="s">
        <v>465</v>
      </c>
      <c r="U673" s="169" t="s">
        <v>219</v>
      </c>
      <c r="V673" s="169" t="s">
        <v>510</v>
      </c>
      <c r="W673" s="175">
        <v>1</v>
      </c>
      <c r="X673" s="169" t="s">
        <v>467</v>
      </c>
    </row>
    <row r="674" spans="2:24" hidden="1">
      <c r="B674" s="632"/>
      <c r="C674" s="423"/>
      <c r="D674" s="206">
        <v>8</v>
      </c>
      <c r="E674" s="169" t="s">
        <v>547</v>
      </c>
      <c r="F674" s="260">
        <v>368.19</v>
      </c>
      <c r="G674" s="169">
        <v>59.1</v>
      </c>
      <c r="H674" s="169">
        <v>59.1</v>
      </c>
      <c r="I674" s="177">
        <f t="shared" si="163"/>
        <v>1</v>
      </c>
      <c r="J674" s="169">
        <v>5.91</v>
      </c>
      <c r="K674" s="177">
        <f t="shared" si="164"/>
        <v>0.1</v>
      </c>
      <c r="L674" s="260">
        <v>124.39</v>
      </c>
      <c r="M674" s="177">
        <f t="shared" si="165"/>
        <v>1.1000000000000001</v>
      </c>
      <c r="N674" s="260">
        <v>735.14</v>
      </c>
      <c r="O674" s="169">
        <v>2.96</v>
      </c>
      <c r="P674" s="176">
        <f t="shared" si="166"/>
        <v>5.0084602368866325E-2</v>
      </c>
      <c r="Q674" s="175">
        <f t="shared" si="167"/>
        <v>2.9500000000000037</v>
      </c>
      <c r="R674" s="176">
        <f t="shared" si="168"/>
        <v>4.9915397631133736E-2</v>
      </c>
      <c r="S674" s="259">
        <f t="shared" si="169"/>
        <v>366.95050000000049</v>
      </c>
      <c r="T674" s="169" t="s">
        <v>465</v>
      </c>
      <c r="U674" s="169" t="s">
        <v>219</v>
      </c>
      <c r="V674" s="169" t="s">
        <v>683</v>
      </c>
      <c r="W674" s="175">
        <v>1</v>
      </c>
      <c r="X674" s="169" t="s">
        <v>413</v>
      </c>
    </row>
    <row r="675" spans="2:24" hidden="1">
      <c r="B675" s="632"/>
      <c r="C675" s="423"/>
      <c r="D675" s="206">
        <v>9</v>
      </c>
      <c r="E675" s="169" t="s">
        <v>545</v>
      </c>
      <c r="F675" s="260">
        <v>315.35000000000002</v>
      </c>
      <c r="G675" s="169">
        <v>70.92</v>
      </c>
      <c r="H675" s="169">
        <v>70.92</v>
      </c>
      <c r="I675" s="177">
        <f t="shared" si="163"/>
        <v>1</v>
      </c>
      <c r="J675" s="169">
        <v>7.09</v>
      </c>
      <c r="K675" s="177">
        <f t="shared" si="164"/>
        <v>9.9971799210377882E-2</v>
      </c>
      <c r="L675" s="260">
        <v>90.1</v>
      </c>
      <c r="M675" s="177">
        <f t="shared" si="165"/>
        <v>1.0999717992103779</v>
      </c>
      <c r="N675" s="260">
        <v>638.80999999999995</v>
      </c>
      <c r="O675" s="169">
        <v>3.5</v>
      </c>
      <c r="P675" s="176">
        <f t="shared" si="166"/>
        <v>4.9351381838691484E-2</v>
      </c>
      <c r="Q675" s="175">
        <f t="shared" si="167"/>
        <v>3.5900000000000034</v>
      </c>
      <c r="R675" s="176">
        <f t="shared" si="168"/>
        <v>5.0620417371686453E-2</v>
      </c>
      <c r="S675" s="259">
        <f t="shared" si="169"/>
        <v>323.45900000000029</v>
      </c>
      <c r="T675" s="169" t="s">
        <v>465</v>
      </c>
      <c r="U675" s="169" t="s">
        <v>219</v>
      </c>
      <c r="V675" s="169" t="s">
        <v>683</v>
      </c>
      <c r="W675" s="175">
        <v>1</v>
      </c>
      <c r="X675" s="169" t="s">
        <v>413</v>
      </c>
    </row>
    <row r="676" spans="2:24" hidden="1">
      <c r="B676" s="633"/>
      <c r="C676" s="423"/>
      <c r="D676" s="206">
        <v>10</v>
      </c>
      <c r="E676" s="169" t="s">
        <v>658</v>
      </c>
      <c r="F676" s="260">
        <v>288.01</v>
      </c>
      <c r="G676" s="169">
        <v>54</v>
      </c>
      <c r="H676" s="169">
        <v>54</v>
      </c>
      <c r="I676" s="177">
        <f t="shared" si="163"/>
        <v>1</v>
      </c>
      <c r="J676" s="169">
        <v>2.5299999999999998</v>
      </c>
      <c r="K676" s="177">
        <f t="shared" si="164"/>
        <v>4.6851851851851846E-2</v>
      </c>
      <c r="L676" s="260">
        <v>228.58</v>
      </c>
      <c r="M676" s="177">
        <f t="shared" si="165"/>
        <v>1.0468518518518519</v>
      </c>
      <c r="N676" s="260">
        <v>578.30999999999995</v>
      </c>
      <c r="O676" s="169">
        <v>1.26</v>
      </c>
      <c r="P676" s="176">
        <f t="shared" si="166"/>
        <v>2.3333333333333334E-2</v>
      </c>
      <c r="Q676" s="175">
        <f t="shared" si="167"/>
        <v>1.2700000000000011</v>
      </c>
      <c r="R676" s="176">
        <f t="shared" si="168"/>
        <v>2.3518518518518539E-2</v>
      </c>
      <c r="S676" s="259">
        <f t="shared" si="169"/>
        <v>290.2966000000003</v>
      </c>
      <c r="T676" s="169" t="s">
        <v>177</v>
      </c>
      <c r="U676" s="169" t="s">
        <v>712</v>
      </c>
      <c r="V676" s="169" t="s">
        <v>640</v>
      </c>
      <c r="W676" s="175">
        <v>1</v>
      </c>
      <c r="X676" s="169" t="s">
        <v>632</v>
      </c>
    </row>
    <row r="677" spans="2:24" hidden="1">
      <c r="B677" s="631">
        <v>45937</v>
      </c>
      <c r="C677" s="423" t="str">
        <f t="shared" ref="C677" si="173">RIGHT(TEXT(B677,"aaa"),1)</f>
        <v>二</v>
      </c>
      <c r="D677" s="206">
        <v>1</v>
      </c>
      <c r="E677" s="169" t="s">
        <v>634</v>
      </c>
      <c r="F677" s="260">
        <v>2337.5700000000002</v>
      </c>
      <c r="G677" s="169">
        <v>23777</v>
      </c>
      <c r="H677" s="169">
        <v>23777</v>
      </c>
      <c r="I677" s="177">
        <f t="shared" si="163"/>
        <v>1</v>
      </c>
      <c r="J677" s="169">
        <v>403.03</v>
      </c>
      <c r="K677" s="177">
        <f t="shared" si="164"/>
        <v>1.6950414265887202E-2</v>
      </c>
      <c r="L677" s="260">
        <v>5.8</v>
      </c>
      <c r="M677" s="177">
        <f t="shared" si="165"/>
        <v>1.0169504142658872</v>
      </c>
      <c r="N677" s="260">
        <v>2337.5700000000002</v>
      </c>
      <c r="O677" s="169">
        <v>403.03</v>
      </c>
      <c r="P677" s="176">
        <f t="shared" si="166"/>
        <v>1.6950414265887202E-2</v>
      </c>
      <c r="Q677" s="175">
        <f t="shared" si="167"/>
        <v>-1.1368683772161603E-12</v>
      </c>
      <c r="R677" s="176">
        <f t="shared" si="168"/>
        <v>-4.7813785474036265E-17</v>
      </c>
      <c r="S677" s="259">
        <f t="shared" si="169"/>
        <v>-6.5938365878537297E-12</v>
      </c>
      <c r="T677" s="169" t="s">
        <v>177</v>
      </c>
      <c r="U677" s="169" t="s">
        <v>534</v>
      </c>
      <c r="V677" s="169" t="s">
        <v>700</v>
      </c>
      <c r="W677" s="175">
        <v>1</v>
      </c>
      <c r="X677" s="169" t="s">
        <v>467</v>
      </c>
    </row>
    <row r="678" spans="2:24" hidden="1">
      <c r="B678" s="632"/>
      <c r="C678" s="423"/>
      <c r="D678" s="206">
        <v>2</v>
      </c>
      <c r="E678" s="169" t="s">
        <v>648</v>
      </c>
      <c r="F678" s="260">
        <v>555.04</v>
      </c>
      <c r="G678" s="169">
        <v>12729</v>
      </c>
      <c r="H678" s="169">
        <v>12729</v>
      </c>
      <c r="I678" s="177">
        <f t="shared" si="163"/>
        <v>1</v>
      </c>
      <c r="J678" s="169">
        <v>129.08000000000001</v>
      </c>
      <c r="K678" s="177">
        <f t="shared" si="164"/>
        <v>1.0140623772488021E-2</v>
      </c>
      <c r="L678" s="260">
        <v>4.3</v>
      </c>
      <c r="M678" s="177">
        <f t="shared" si="165"/>
        <v>1.0101406237724879</v>
      </c>
      <c r="N678" s="260">
        <v>555.04</v>
      </c>
      <c r="O678" s="169">
        <v>129.08000000000001</v>
      </c>
      <c r="P678" s="176">
        <f t="shared" si="166"/>
        <v>1.0140623772488021E-2</v>
      </c>
      <c r="Q678" s="175">
        <f t="shared" si="167"/>
        <v>0</v>
      </c>
      <c r="R678" s="176">
        <f t="shared" si="168"/>
        <v>0</v>
      </c>
      <c r="S678" s="259">
        <f t="shared" si="169"/>
        <v>0</v>
      </c>
      <c r="T678" s="169" t="s">
        <v>177</v>
      </c>
      <c r="U678" s="169" t="s">
        <v>534</v>
      </c>
      <c r="V678" s="169" t="s">
        <v>638</v>
      </c>
      <c r="W678" s="175">
        <v>1</v>
      </c>
      <c r="X678" s="169" t="s">
        <v>467</v>
      </c>
    </row>
    <row r="679" spans="2:24" hidden="1">
      <c r="B679" s="632"/>
      <c r="C679" s="423"/>
      <c r="D679" s="206">
        <v>3</v>
      </c>
      <c r="E679" s="169" t="s">
        <v>548</v>
      </c>
      <c r="F679" s="260">
        <v>544.1</v>
      </c>
      <c r="G679" s="169">
        <v>99.49</v>
      </c>
      <c r="H679" s="169">
        <v>99.49</v>
      </c>
      <c r="I679" s="177">
        <f t="shared" si="163"/>
        <v>1</v>
      </c>
      <c r="J679" s="169">
        <v>6.77</v>
      </c>
      <c r="K679" s="177">
        <f t="shared" si="164"/>
        <v>6.8047039903507883E-2</v>
      </c>
      <c r="L679" s="260">
        <v>160.5</v>
      </c>
      <c r="M679" s="177">
        <f t="shared" si="165"/>
        <v>1.0680470399035078</v>
      </c>
      <c r="N679" s="260">
        <v>1086.5899999999999</v>
      </c>
      <c r="O679" s="169">
        <v>3.39</v>
      </c>
      <c r="P679" s="176">
        <f t="shared" si="166"/>
        <v>3.4073776258920496E-2</v>
      </c>
      <c r="Q679" s="175">
        <f t="shared" si="167"/>
        <v>3.3799999999999959</v>
      </c>
      <c r="R679" s="176">
        <f t="shared" si="168"/>
        <v>3.3973263644587359E-2</v>
      </c>
      <c r="S679" s="259">
        <f t="shared" si="169"/>
        <v>542.48999999999933</v>
      </c>
      <c r="T679" s="169" t="s">
        <v>177</v>
      </c>
      <c r="U679" s="169" t="s">
        <v>712</v>
      </c>
      <c r="V679" s="169" t="s">
        <v>507</v>
      </c>
      <c r="W679" s="175">
        <v>1</v>
      </c>
      <c r="X679" s="169" t="s">
        <v>467</v>
      </c>
    </row>
    <row r="680" spans="2:24" hidden="1">
      <c r="B680" s="632"/>
      <c r="C680" s="423"/>
      <c r="D680" s="206">
        <v>4</v>
      </c>
      <c r="E680" s="169" t="s">
        <v>635</v>
      </c>
      <c r="F680" s="260">
        <v>514.75</v>
      </c>
      <c r="G680" s="169">
        <v>7491</v>
      </c>
      <c r="H680" s="169">
        <v>7491</v>
      </c>
      <c r="I680" s="177">
        <f t="shared" si="163"/>
        <v>1</v>
      </c>
      <c r="J680" s="169">
        <v>78.23</v>
      </c>
      <c r="K680" s="177">
        <f t="shared" si="164"/>
        <v>1.0443198504872514E-2</v>
      </c>
      <c r="L680" s="260">
        <v>6.58</v>
      </c>
      <c r="M680" s="177">
        <f t="shared" si="165"/>
        <v>1.0104431985048725</v>
      </c>
      <c r="N680" s="260">
        <v>514.75</v>
      </c>
      <c r="O680" s="169">
        <v>78.23</v>
      </c>
      <c r="P680" s="176">
        <f t="shared" si="166"/>
        <v>1.0443198504872514E-2</v>
      </c>
      <c r="Q680" s="175">
        <f t="shared" si="167"/>
        <v>-4.4053649617126212E-13</v>
      </c>
      <c r="R680" s="176">
        <f t="shared" si="168"/>
        <v>-5.8808770013517834E-17</v>
      </c>
      <c r="S680" s="259">
        <f t="shared" si="169"/>
        <v>-2.8987301448069046E-12</v>
      </c>
      <c r="T680" s="169" t="s">
        <v>465</v>
      </c>
      <c r="U680" s="169" t="s">
        <v>219</v>
      </c>
      <c r="V680" s="169" t="s">
        <v>639</v>
      </c>
      <c r="W680" s="175">
        <v>1</v>
      </c>
      <c r="X680" s="169" t="s">
        <v>467</v>
      </c>
    </row>
    <row r="681" spans="2:24" hidden="1">
      <c r="B681" s="632"/>
      <c r="C681" s="423"/>
      <c r="D681" s="206">
        <v>5</v>
      </c>
      <c r="E681" s="169" t="s">
        <v>661</v>
      </c>
      <c r="F681" s="260">
        <v>392.07</v>
      </c>
      <c r="G681" s="169">
        <v>8110</v>
      </c>
      <c r="H681" s="169">
        <v>8110</v>
      </c>
      <c r="I681" s="177">
        <f t="shared" si="163"/>
        <v>1</v>
      </c>
      <c r="J681" s="169">
        <v>56.01</v>
      </c>
      <c r="K681" s="177">
        <f t="shared" si="164"/>
        <v>6.9062885326757091E-3</v>
      </c>
      <c r="L681" s="260">
        <v>7</v>
      </c>
      <c r="M681" s="177">
        <f t="shared" si="165"/>
        <v>1.0069062885326758</v>
      </c>
      <c r="N681" s="260">
        <v>392.07</v>
      </c>
      <c r="O681" s="169">
        <v>56.01</v>
      </c>
      <c r="P681" s="176">
        <f t="shared" si="166"/>
        <v>6.9062885326757091E-3</v>
      </c>
      <c r="Q681" s="175">
        <f t="shared" si="167"/>
        <v>2.2026824808563106E-13</v>
      </c>
      <c r="R681" s="176">
        <f t="shared" si="168"/>
        <v>2.716007991191505E-17</v>
      </c>
      <c r="S681" s="259">
        <f t="shared" si="169"/>
        <v>1.5418777365994174E-12</v>
      </c>
      <c r="T681" s="169" t="s">
        <v>465</v>
      </c>
      <c r="U681" s="169" t="s">
        <v>219</v>
      </c>
      <c r="V681" s="169" t="s">
        <v>639</v>
      </c>
      <c r="W681" s="175">
        <v>1</v>
      </c>
      <c r="X681" s="169" t="s">
        <v>467</v>
      </c>
    </row>
    <row r="682" spans="2:24" hidden="1">
      <c r="B682" s="632"/>
      <c r="C682" s="423"/>
      <c r="D682" s="206">
        <v>6</v>
      </c>
      <c r="E682" s="169" t="s">
        <v>547</v>
      </c>
      <c r="F682" s="260">
        <v>357</v>
      </c>
      <c r="G682" s="169">
        <v>57.5</v>
      </c>
      <c r="H682" s="169">
        <v>57.5</v>
      </c>
      <c r="I682" s="177">
        <f t="shared" si="163"/>
        <v>1</v>
      </c>
      <c r="J682" s="169">
        <v>5.73</v>
      </c>
      <c r="K682" s="177">
        <f t="shared" si="164"/>
        <v>9.9652173913043485E-2</v>
      </c>
      <c r="L682" s="260">
        <v>124.39</v>
      </c>
      <c r="M682" s="177">
        <f t="shared" si="165"/>
        <v>1.0996521739130436</v>
      </c>
      <c r="N682" s="260">
        <v>712.75</v>
      </c>
      <c r="O682" s="169">
        <v>2.87</v>
      </c>
      <c r="P682" s="176">
        <f t="shared" si="166"/>
        <v>4.9913043478260873E-2</v>
      </c>
      <c r="Q682" s="175">
        <f t="shared" si="167"/>
        <v>2.8600000000000039</v>
      </c>
      <c r="R682" s="176">
        <f t="shared" si="168"/>
        <v>4.9739130434782675E-2</v>
      </c>
      <c r="S682" s="259">
        <f t="shared" si="169"/>
        <v>355.75540000000046</v>
      </c>
      <c r="T682" s="169" t="s">
        <v>465</v>
      </c>
      <c r="U682" s="169" t="s">
        <v>219</v>
      </c>
      <c r="V682" s="169" t="s">
        <v>683</v>
      </c>
      <c r="W682" s="175">
        <v>1</v>
      </c>
      <c r="X682" s="169" t="s">
        <v>413</v>
      </c>
    </row>
    <row r="683" spans="2:24" hidden="1">
      <c r="B683" s="632"/>
      <c r="C683" s="423"/>
      <c r="D683" s="206">
        <v>7</v>
      </c>
      <c r="E683" s="169" t="s">
        <v>545</v>
      </c>
      <c r="F683" s="260">
        <v>307.24</v>
      </c>
      <c r="G683" s="169">
        <v>69</v>
      </c>
      <c r="H683" s="169">
        <v>69</v>
      </c>
      <c r="I683" s="177">
        <f t="shared" si="163"/>
        <v>1</v>
      </c>
      <c r="J683" s="169">
        <v>6.89</v>
      </c>
      <c r="K683" s="177">
        <f t="shared" si="164"/>
        <v>9.985507246376811E-2</v>
      </c>
      <c r="L683" s="260">
        <v>90.1</v>
      </c>
      <c r="M683" s="177">
        <f t="shared" si="165"/>
        <v>1.0998550724637681</v>
      </c>
      <c r="N683" s="260">
        <v>620.79</v>
      </c>
      <c r="O683" s="169">
        <v>3.41</v>
      </c>
      <c r="P683" s="176">
        <f t="shared" si="166"/>
        <v>4.9420289855072463E-2</v>
      </c>
      <c r="Q683" s="175">
        <f t="shared" si="167"/>
        <v>3.4800000000000004</v>
      </c>
      <c r="R683" s="176">
        <f t="shared" si="168"/>
        <v>5.0434782608695661E-2</v>
      </c>
      <c r="S683" s="259">
        <f t="shared" si="169"/>
        <v>313.548</v>
      </c>
      <c r="T683" s="169" t="s">
        <v>465</v>
      </c>
      <c r="U683" s="169" t="s">
        <v>219</v>
      </c>
      <c r="V683" s="169" t="s">
        <v>683</v>
      </c>
      <c r="W683" s="175">
        <v>1</v>
      </c>
      <c r="X683" s="169" t="s">
        <v>413</v>
      </c>
    </row>
    <row r="684" spans="2:24" hidden="1">
      <c r="B684" s="632"/>
      <c r="C684" s="423"/>
      <c r="D684" s="206">
        <v>8</v>
      </c>
      <c r="E684" s="169" t="s">
        <v>796</v>
      </c>
      <c r="F684" s="260">
        <v>279.74</v>
      </c>
      <c r="G684" s="169">
        <v>20.9</v>
      </c>
      <c r="H684" s="169">
        <v>20.9</v>
      </c>
      <c r="I684" s="177">
        <f t="shared" si="163"/>
        <v>1</v>
      </c>
      <c r="J684" s="169">
        <v>2.0699999999999998</v>
      </c>
      <c r="K684" s="177">
        <f t="shared" si="164"/>
        <v>9.9043062200956933E-2</v>
      </c>
      <c r="L684" s="260">
        <v>271.58999999999997</v>
      </c>
      <c r="M684" s="177">
        <f t="shared" si="165"/>
        <v>1.099043062200957</v>
      </c>
      <c r="N684" s="260">
        <v>562.19000000000005</v>
      </c>
      <c r="O684" s="169">
        <v>1.03</v>
      </c>
      <c r="P684" s="176">
        <f t="shared" si="166"/>
        <v>4.9282296650717705E-2</v>
      </c>
      <c r="Q684" s="175">
        <f t="shared" si="167"/>
        <v>1.0400000000000003</v>
      </c>
      <c r="R684" s="176">
        <f t="shared" si="168"/>
        <v>4.9760765550239248E-2</v>
      </c>
      <c r="S684" s="259">
        <f t="shared" si="169"/>
        <v>282.45360000000005</v>
      </c>
      <c r="T684" s="169" t="s">
        <v>177</v>
      </c>
      <c r="U684" s="169" t="s">
        <v>712</v>
      </c>
      <c r="V684" s="169" t="s">
        <v>640</v>
      </c>
      <c r="W684" s="175">
        <v>1</v>
      </c>
      <c r="X684" s="169" t="s">
        <v>440</v>
      </c>
    </row>
    <row r="685" spans="2:24" hidden="1">
      <c r="B685" s="632"/>
      <c r="C685" s="423"/>
      <c r="D685" s="206">
        <v>9</v>
      </c>
      <c r="E685" s="169" t="s">
        <v>469</v>
      </c>
      <c r="F685" s="260">
        <v>277.25</v>
      </c>
      <c r="G685" s="169">
        <v>46.76</v>
      </c>
      <c r="H685" s="169">
        <v>46.76</v>
      </c>
      <c r="I685" s="177">
        <f t="shared" si="163"/>
        <v>1</v>
      </c>
      <c r="J685" s="169">
        <v>4.6399999999999997</v>
      </c>
      <c r="K685" s="177">
        <f t="shared" si="164"/>
        <v>9.9230111206159113E-2</v>
      </c>
      <c r="L685" s="260">
        <v>118.99</v>
      </c>
      <c r="M685" s="177">
        <f t="shared" si="165"/>
        <v>1.0992301112061591</v>
      </c>
      <c r="N685" s="260">
        <v>552.11</v>
      </c>
      <c r="O685" s="169">
        <v>2.33</v>
      </c>
      <c r="P685" s="176">
        <f t="shared" si="166"/>
        <v>4.9828913601368693E-2</v>
      </c>
      <c r="Q685" s="175">
        <f t="shared" si="167"/>
        <v>2.3100000000000005</v>
      </c>
      <c r="R685" s="176">
        <f t="shared" si="168"/>
        <v>4.9401197604790434E-2</v>
      </c>
      <c r="S685" s="259">
        <f t="shared" si="169"/>
        <v>274.86690000000004</v>
      </c>
      <c r="T685" s="169" t="s">
        <v>177</v>
      </c>
      <c r="U685" s="169" t="s">
        <v>712</v>
      </c>
      <c r="V685" s="169" t="s">
        <v>507</v>
      </c>
      <c r="W685" s="175">
        <v>1</v>
      </c>
      <c r="X685" s="169" t="s">
        <v>458</v>
      </c>
    </row>
    <row r="686" spans="2:24" hidden="1">
      <c r="B686" s="633"/>
      <c r="C686" s="423"/>
      <c r="D686" s="206">
        <v>10</v>
      </c>
      <c r="E686" s="169" t="s">
        <v>656</v>
      </c>
      <c r="F686" s="260">
        <v>243.97</v>
      </c>
      <c r="G686" s="169">
        <v>41.23</v>
      </c>
      <c r="H686" s="169">
        <v>41.23</v>
      </c>
      <c r="I686" s="177">
        <f t="shared" si="163"/>
        <v>1</v>
      </c>
      <c r="J686" s="169">
        <v>4.12</v>
      </c>
      <c r="K686" s="177">
        <f t="shared" si="164"/>
        <v>9.9927237448459869E-2</v>
      </c>
      <c r="L686" s="260">
        <v>118.43</v>
      </c>
      <c r="M686" s="177">
        <f t="shared" si="165"/>
        <v>1.0999272374484599</v>
      </c>
      <c r="N686" s="260">
        <v>487.93</v>
      </c>
      <c r="O686" s="169">
        <v>2.06</v>
      </c>
      <c r="P686" s="176">
        <f t="shared" si="166"/>
        <v>4.9963618724229934E-2</v>
      </c>
      <c r="Q686" s="175">
        <f t="shared" si="167"/>
        <v>2.0599999999999974</v>
      </c>
      <c r="R686" s="176">
        <f t="shared" si="168"/>
        <v>4.9963618724229872E-2</v>
      </c>
      <c r="S686" s="259">
        <f t="shared" si="169"/>
        <v>243.96579999999972</v>
      </c>
      <c r="T686" s="169" t="s">
        <v>177</v>
      </c>
      <c r="U686" s="169" t="s">
        <v>534</v>
      </c>
      <c r="V686" s="169" t="s">
        <v>797</v>
      </c>
      <c r="W686" s="175">
        <v>1</v>
      </c>
      <c r="X686" s="169" t="s">
        <v>430</v>
      </c>
    </row>
    <row r="687" spans="2:24" hidden="1">
      <c r="B687" s="631">
        <v>45938</v>
      </c>
      <c r="C687" s="423" t="str">
        <f t="shared" ref="C687" si="174">RIGHT(TEXT(B687,"aaa"),1)</f>
        <v>三</v>
      </c>
      <c r="D687" s="206">
        <v>1</v>
      </c>
      <c r="E687" s="169" t="s">
        <v>634</v>
      </c>
      <c r="F687" s="260">
        <v>2066.13</v>
      </c>
      <c r="G687" s="169">
        <v>19816</v>
      </c>
      <c r="H687" s="169">
        <v>19816</v>
      </c>
      <c r="I687" s="177">
        <f t="shared" si="163"/>
        <v>1</v>
      </c>
      <c r="J687" s="169">
        <v>356.23</v>
      </c>
      <c r="K687" s="177">
        <f t="shared" si="164"/>
        <v>1.7976887363746467E-2</v>
      </c>
      <c r="L687" s="260">
        <v>5.8</v>
      </c>
      <c r="M687" s="177">
        <f t="shared" si="165"/>
        <v>1.0179768873637465</v>
      </c>
      <c r="N687" s="260">
        <v>2066.13</v>
      </c>
      <c r="O687" s="169">
        <v>356.23</v>
      </c>
      <c r="P687" s="176">
        <f t="shared" si="166"/>
        <v>1.7976887363746467E-2</v>
      </c>
      <c r="Q687" s="175">
        <f t="shared" si="167"/>
        <v>-4.5474735088646412E-13</v>
      </c>
      <c r="R687" s="176">
        <f t="shared" si="168"/>
        <v>-2.2948493686236581E-17</v>
      </c>
      <c r="S687" s="259">
        <f t="shared" si="169"/>
        <v>-2.6375346351414918E-12</v>
      </c>
      <c r="T687" s="169" t="s">
        <v>177</v>
      </c>
      <c r="U687" s="169" t="s">
        <v>534</v>
      </c>
      <c r="V687" s="169" t="s">
        <v>700</v>
      </c>
      <c r="W687" s="175">
        <v>1</v>
      </c>
      <c r="X687" s="169" t="s">
        <v>467</v>
      </c>
    </row>
    <row r="688" spans="2:24" hidden="1">
      <c r="B688" s="632"/>
      <c r="C688" s="423"/>
      <c r="D688" s="206">
        <v>2</v>
      </c>
      <c r="E688" s="169" t="s">
        <v>635</v>
      </c>
      <c r="F688" s="260">
        <v>644.04999999999995</v>
      </c>
      <c r="G688" s="169">
        <v>6594</v>
      </c>
      <c r="H688" s="169">
        <v>6594</v>
      </c>
      <c r="I688" s="177">
        <f t="shared" si="163"/>
        <v>1</v>
      </c>
      <c r="J688" s="169">
        <v>97.88</v>
      </c>
      <c r="K688" s="177">
        <f t="shared" si="164"/>
        <v>1.4843797391568091E-2</v>
      </c>
      <c r="L688" s="260">
        <v>6.58</v>
      </c>
      <c r="M688" s="177">
        <f t="shared" si="165"/>
        <v>1.014843797391568</v>
      </c>
      <c r="N688" s="260">
        <v>644.04999999999995</v>
      </c>
      <c r="O688" s="169">
        <v>97.88</v>
      </c>
      <c r="P688" s="176">
        <f t="shared" si="166"/>
        <v>1.4843797391568091E-2</v>
      </c>
      <c r="Q688" s="175">
        <f t="shared" si="167"/>
        <v>1.1368683772161603E-13</v>
      </c>
      <c r="R688" s="176">
        <f t="shared" si="168"/>
        <v>1.7240952035428577E-17</v>
      </c>
      <c r="S688" s="259">
        <f t="shared" si="169"/>
        <v>7.4805939220823348E-13</v>
      </c>
      <c r="T688" s="169" t="s">
        <v>465</v>
      </c>
      <c r="U688" s="169" t="s">
        <v>219</v>
      </c>
      <c r="V688" s="169" t="s">
        <v>639</v>
      </c>
      <c r="W688" s="175">
        <v>1</v>
      </c>
      <c r="X688" s="169" t="s">
        <v>467</v>
      </c>
    </row>
    <row r="689" spans="2:24" hidden="1">
      <c r="B689" s="632"/>
      <c r="C689" s="423"/>
      <c r="D689" s="206">
        <v>3</v>
      </c>
      <c r="E689" s="169" t="s">
        <v>517</v>
      </c>
      <c r="F689" s="260">
        <v>499.56</v>
      </c>
      <c r="G689" s="169">
        <v>230.79</v>
      </c>
      <c r="H689" s="169">
        <v>230.79</v>
      </c>
      <c r="I689" s="177">
        <f t="shared" si="163"/>
        <v>1</v>
      </c>
      <c r="J689" s="169">
        <v>10.34</v>
      </c>
      <c r="K689" s="177">
        <f t="shared" si="164"/>
        <v>4.4802634429568007E-2</v>
      </c>
      <c r="L689" s="260">
        <v>99.12</v>
      </c>
      <c r="M689" s="177">
        <f t="shared" si="165"/>
        <v>1.044802634429568</v>
      </c>
      <c r="N689" s="260">
        <v>1024.9000000000001</v>
      </c>
      <c r="O689" s="169">
        <v>5.04</v>
      </c>
      <c r="P689" s="176">
        <f t="shared" si="166"/>
        <v>2.1838034576888082E-2</v>
      </c>
      <c r="Q689" s="175">
        <f t="shared" si="167"/>
        <v>5.3000000000000034</v>
      </c>
      <c r="R689" s="176">
        <f t="shared" si="168"/>
        <v>2.2964599852679939E-2</v>
      </c>
      <c r="S689" s="259">
        <f t="shared" si="169"/>
        <v>525.33600000000035</v>
      </c>
      <c r="T689" s="169" t="s">
        <v>177</v>
      </c>
      <c r="U689" s="169" t="s">
        <v>712</v>
      </c>
      <c r="V689" s="169" t="s">
        <v>507</v>
      </c>
      <c r="W689" s="175">
        <v>1</v>
      </c>
      <c r="X689" s="169" t="s">
        <v>467</v>
      </c>
    </row>
    <row r="690" spans="2:24" hidden="1">
      <c r="B690" s="632"/>
      <c r="C690" s="423"/>
      <c r="D690" s="206">
        <v>4</v>
      </c>
      <c r="E690" s="169" t="s">
        <v>548</v>
      </c>
      <c r="F690" s="260">
        <v>446.19</v>
      </c>
      <c r="G690" s="169">
        <v>91.09</v>
      </c>
      <c r="H690" s="169">
        <v>91.09</v>
      </c>
      <c r="I690" s="177">
        <f t="shared" si="163"/>
        <v>1</v>
      </c>
      <c r="J690" s="169">
        <v>5.83</v>
      </c>
      <c r="K690" s="177">
        <f t="shared" si="164"/>
        <v>6.4002634756833904E-2</v>
      </c>
      <c r="L690" s="260">
        <v>160.5</v>
      </c>
      <c r="M690" s="177">
        <f t="shared" si="165"/>
        <v>1.0640026347568339</v>
      </c>
      <c r="N690" s="260">
        <v>935.72</v>
      </c>
      <c r="O690" s="169">
        <v>2.78</v>
      </c>
      <c r="P690" s="176">
        <f t="shared" si="166"/>
        <v>3.0519266659347895E-2</v>
      </c>
      <c r="Q690" s="175">
        <f t="shared" si="167"/>
        <v>3.0499999999999985</v>
      </c>
      <c r="R690" s="176">
        <f t="shared" si="168"/>
        <v>3.3483368097485984E-2</v>
      </c>
      <c r="S690" s="259">
        <f t="shared" si="169"/>
        <v>489.52499999999975</v>
      </c>
      <c r="T690" s="169" t="s">
        <v>177</v>
      </c>
      <c r="U690" s="169" t="s">
        <v>712</v>
      </c>
      <c r="V690" s="169" t="s">
        <v>507</v>
      </c>
      <c r="W690" s="175">
        <v>1</v>
      </c>
      <c r="X690" s="169" t="s">
        <v>467</v>
      </c>
    </row>
    <row r="691" spans="2:24" hidden="1">
      <c r="B691" s="632"/>
      <c r="C691" s="423"/>
      <c r="D691" s="206">
        <v>5</v>
      </c>
      <c r="E691" s="169" t="s">
        <v>660</v>
      </c>
      <c r="F691" s="260">
        <v>432.87</v>
      </c>
      <c r="G691" s="169">
        <v>2914</v>
      </c>
      <c r="H691" s="169">
        <v>2914</v>
      </c>
      <c r="I691" s="177">
        <f t="shared" si="163"/>
        <v>1</v>
      </c>
      <c r="J691" s="169">
        <v>98.38</v>
      </c>
      <c r="K691" s="177">
        <f t="shared" si="164"/>
        <v>3.3761153054220998E-2</v>
      </c>
      <c r="L691" s="260">
        <v>4.4000000000000004</v>
      </c>
      <c r="M691" s="177">
        <f t="shared" si="165"/>
        <v>1.033761153054221</v>
      </c>
      <c r="N691" s="260">
        <v>432.87</v>
      </c>
      <c r="O691" s="169">
        <v>98.38</v>
      </c>
      <c r="P691" s="176">
        <f t="shared" si="166"/>
        <v>3.3761153054220998E-2</v>
      </c>
      <c r="Q691" s="175">
        <f t="shared" si="167"/>
        <v>1.1368683772161603E-13</v>
      </c>
      <c r="R691" s="176">
        <f t="shared" si="168"/>
        <v>3.9014014317644484E-17</v>
      </c>
      <c r="S691" s="259">
        <f t="shared" si="169"/>
        <v>5.0022208597511057E-13</v>
      </c>
      <c r="T691" s="169" t="s">
        <v>177</v>
      </c>
      <c r="U691" s="169" t="s">
        <v>534</v>
      </c>
      <c r="V691" s="169" t="s">
        <v>638</v>
      </c>
      <c r="W691" s="175">
        <v>1</v>
      </c>
      <c r="X691" s="169" t="s">
        <v>448</v>
      </c>
    </row>
    <row r="692" spans="2:24" hidden="1">
      <c r="B692" s="632"/>
      <c r="C692" s="423"/>
      <c r="D692" s="206">
        <v>6</v>
      </c>
      <c r="E692" s="169" t="s">
        <v>658</v>
      </c>
      <c r="F692" s="260">
        <v>280.01</v>
      </c>
      <c r="G692" s="169">
        <v>42.55</v>
      </c>
      <c r="H692" s="169">
        <v>42.55</v>
      </c>
      <c r="I692" s="177">
        <f t="shared" si="163"/>
        <v>1</v>
      </c>
      <c r="J692" s="169">
        <v>2.4500000000000002</v>
      </c>
      <c r="K692" s="177">
        <f t="shared" si="164"/>
        <v>5.7579318448883678E-2</v>
      </c>
      <c r="L692" s="260">
        <v>228.58</v>
      </c>
      <c r="M692" s="177">
        <f t="shared" si="165"/>
        <v>1.0575793184488838</v>
      </c>
      <c r="N692" s="260">
        <v>560.02</v>
      </c>
      <c r="O692" s="169">
        <v>1.2250000000000014</v>
      </c>
      <c r="P692" s="176">
        <f t="shared" si="166"/>
        <v>2.878965922444187E-2</v>
      </c>
      <c r="Q692" s="175">
        <f t="shared" si="167"/>
        <v>1.2250000000000014</v>
      </c>
      <c r="R692" s="176">
        <f t="shared" si="168"/>
        <v>2.878965922444187E-2</v>
      </c>
      <c r="S692" s="259">
        <f t="shared" si="169"/>
        <v>280.01050000000032</v>
      </c>
      <c r="T692" s="169" t="s">
        <v>177</v>
      </c>
      <c r="U692" s="169" t="s">
        <v>712</v>
      </c>
      <c r="V692" s="169" t="s">
        <v>640</v>
      </c>
      <c r="W692" s="175">
        <v>1</v>
      </c>
      <c r="X692" s="169" t="s">
        <v>632</v>
      </c>
    </row>
    <row r="693" spans="2:24" hidden="1">
      <c r="B693" s="632"/>
      <c r="C693" s="423"/>
      <c r="D693" s="206">
        <v>7</v>
      </c>
      <c r="E693" s="169" t="s">
        <v>661</v>
      </c>
      <c r="F693" s="260">
        <v>246.26</v>
      </c>
      <c r="G693" s="169">
        <v>7567</v>
      </c>
      <c r="H693" s="169">
        <v>7567</v>
      </c>
      <c r="I693" s="177">
        <f t="shared" si="163"/>
        <v>1</v>
      </c>
      <c r="J693" s="169">
        <v>35.18</v>
      </c>
      <c r="K693" s="177">
        <f t="shared" si="164"/>
        <v>4.6491343993656665E-3</v>
      </c>
      <c r="L693" s="260">
        <v>7</v>
      </c>
      <c r="M693" s="177">
        <f t="shared" si="165"/>
        <v>1.0046491343993658</v>
      </c>
      <c r="N693" s="260">
        <v>246.26</v>
      </c>
      <c r="O693" s="169">
        <v>35.18</v>
      </c>
      <c r="P693" s="176">
        <f t="shared" si="166"/>
        <v>4.6491343993656665E-3</v>
      </c>
      <c r="Q693" s="175">
        <f t="shared" si="167"/>
        <v>2.9132252166164108E-13</v>
      </c>
      <c r="R693" s="176">
        <f t="shared" si="168"/>
        <v>3.8499077793265639E-17</v>
      </c>
      <c r="S693" s="259">
        <f t="shared" si="169"/>
        <v>2.0392576516314875E-12</v>
      </c>
      <c r="T693" s="169" t="s">
        <v>465</v>
      </c>
      <c r="U693" s="169" t="s">
        <v>219</v>
      </c>
      <c r="V693" s="169" t="s">
        <v>639</v>
      </c>
      <c r="W693" s="175">
        <v>1</v>
      </c>
      <c r="X693" s="169" t="s">
        <v>467</v>
      </c>
    </row>
    <row r="694" spans="2:24" hidden="1">
      <c r="B694" s="632"/>
      <c r="C694" s="423"/>
      <c r="D694" s="206">
        <v>8</v>
      </c>
      <c r="E694" s="169" t="s">
        <v>695</v>
      </c>
      <c r="F694" s="260">
        <v>205.61</v>
      </c>
      <c r="G694" s="169">
        <v>18.489999999999998</v>
      </c>
      <c r="H694" s="169">
        <v>18.489999999999998</v>
      </c>
      <c r="I694" s="177">
        <f t="shared" si="163"/>
        <v>1</v>
      </c>
      <c r="J694" s="169">
        <v>1.83</v>
      </c>
      <c r="K694" s="177">
        <f t="shared" si="164"/>
        <v>9.8972417522985412E-2</v>
      </c>
      <c r="L694" s="260">
        <v>225.95</v>
      </c>
      <c r="M694" s="177">
        <f t="shared" si="165"/>
        <v>1.0989724175229856</v>
      </c>
      <c r="N694" s="260">
        <v>413.49</v>
      </c>
      <c r="O694" s="169">
        <v>0.91</v>
      </c>
      <c r="P694" s="176">
        <f t="shared" si="166"/>
        <v>4.921579232017307E-2</v>
      </c>
      <c r="Q694" s="175">
        <f t="shared" si="167"/>
        <v>0.92000000000000182</v>
      </c>
      <c r="R694" s="176">
        <f t="shared" si="168"/>
        <v>4.9756625202812432E-2</v>
      </c>
      <c r="S694" s="259">
        <f t="shared" si="169"/>
        <v>207.87400000000039</v>
      </c>
      <c r="T694" s="169" t="s">
        <v>177</v>
      </c>
      <c r="U694" s="169" t="s">
        <v>712</v>
      </c>
      <c r="V694" s="169" t="s">
        <v>640</v>
      </c>
      <c r="W694" s="175">
        <v>1</v>
      </c>
      <c r="X694" s="169" t="s">
        <v>671</v>
      </c>
    </row>
    <row r="695" spans="2:24" hidden="1">
      <c r="B695" s="632"/>
      <c r="C695" s="423"/>
      <c r="D695" s="206">
        <v>9</v>
      </c>
      <c r="E695" s="169" t="s">
        <v>552</v>
      </c>
      <c r="F695" s="260">
        <v>187.8</v>
      </c>
      <c r="G695" s="169">
        <v>53.53</v>
      </c>
      <c r="H695" s="169">
        <v>53.53</v>
      </c>
      <c r="I695" s="177">
        <f t="shared" si="163"/>
        <v>1</v>
      </c>
      <c r="J695" s="169">
        <v>5.29</v>
      </c>
      <c r="K695" s="177">
        <f t="shared" si="164"/>
        <v>9.8823089856155427E-2</v>
      </c>
      <c r="L695" s="260">
        <v>74.23</v>
      </c>
      <c r="M695" s="177">
        <f t="shared" si="165"/>
        <v>1.0988230898561555</v>
      </c>
      <c r="N695" s="260">
        <v>392.68</v>
      </c>
      <c r="O695" s="169">
        <v>2.5299999999999998</v>
      </c>
      <c r="P695" s="176">
        <f t="shared" si="166"/>
        <v>4.7263216887726507E-2</v>
      </c>
      <c r="Q695" s="175">
        <f t="shared" si="167"/>
        <v>2.7599999999999993</v>
      </c>
      <c r="R695" s="176">
        <f t="shared" si="168"/>
        <v>5.1559872968428906E-2</v>
      </c>
      <c r="S695" s="259">
        <f t="shared" si="169"/>
        <v>204.87479999999996</v>
      </c>
      <c r="T695" s="169" t="s">
        <v>465</v>
      </c>
      <c r="U695" s="169" t="s">
        <v>219</v>
      </c>
      <c r="V695" s="169" t="s">
        <v>683</v>
      </c>
      <c r="W695" s="175">
        <v>1</v>
      </c>
      <c r="X695" s="169" t="s">
        <v>419</v>
      </c>
    </row>
    <row r="696" spans="2:24" hidden="1">
      <c r="B696" s="633"/>
      <c r="C696" s="423"/>
      <c r="D696" s="206">
        <v>10</v>
      </c>
      <c r="E696" s="169" t="s">
        <v>547</v>
      </c>
      <c r="F696" s="260">
        <v>181.61</v>
      </c>
      <c r="G696" s="169">
        <v>50.74</v>
      </c>
      <c r="H696" s="169">
        <v>50.74</v>
      </c>
      <c r="I696" s="177">
        <f t="shared" si="163"/>
        <v>1</v>
      </c>
      <c r="J696" s="169">
        <v>2.92</v>
      </c>
      <c r="K696" s="177">
        <f t="shared" si="164"/>
        <v>5.7548285376428851E-2</v>
      </c>
      <c r="L696" s="260">
        <v>124.39</v>
      </c>
      <c r="M696" s="177">
        <f t="shared" si="165"/>
        <v>1.0575482853764289</v>
      </c>
      <c r="N696" s="260">
        <v>363.22</v>
      </c>
      <c r="O696" s="169">
        <v>1.4600000000000009</v>
      </c>
      <c r="P696" s="176">
        <f t="shared" si="166"/>
        <v>2.8774142688214443E-2</v>
      </c>
      <c r="Q696" s="175">
        <f t="shared" si="167"/>
        <v>1.4600000000000009</v>
      </c>
      <c r="R696" s="176">
        <f t="shared" si="168"/>
        <v>2.8774142688214443E-2</v>
      </c>
      <c r="S696" s="259">
        <f t="shared" si="169"/>
        <v>181.60940000000011</v>
      </c>
      <c r="T696" s="169" t="s">
        <v>465</v>
      </c>
      <c r="U696" s="169" t="s">
        <v>219</v>
      </c>
      <c r="V696" s="169" t="s">
        <v>683</v>
      </c>
      <c r="W696" s="175">
        <v>1</v>
      </c>
      <c r="X696" s="169" t="s">
        <v>413</v>
      </c>
    </row>
    <row r="697" spans="2:24" hidden="1">
      <c r="B697" s="631">
        <v>45939</v>
      </c>
      <c r="C697" s="423" t="str">
        <f t="shared" ref="C697" si="175">RIGHT(TEXT(B697,"aaa"),1)</f>
        <v>四</v>
      </c>
      <c r="D697" s="206">
        <v>1</v>
      </c>
      <c r="E697" s="169" t="s">
        <v>635</v>
      </c>
      <c r="F697" s="260">
        <v>1091.56</v>
      </c>
      <c r="G697" s="169">
        <v>5298</v>
      </c>
      <c r="H697" s="169">
        <v>5298</v>
      </c>
      <c r="I697" s="177">
        <f t="shared" si="163"/>
        <v>1</v>
      </c>
      <c r="J697" s="169">
        <v>165.89</v>
      </c>
      <c r="K697" s="177">
        <f t="shared" si="164"/>
        <v>3.1311815779539447E-2</v>
      </c>
      <c r="L697" s="260">
        <v>6.58</v>
      </c>
      <c r="M697" s="177">
        <f t="shared" si="165"/>
        <v>1.0313118157795396</v>
      </c>
      <c r="N697" s="260">
        <v>1091.56</v>
      </c>
      <c r="O697" s="169">
        <v>165.89</v>
      </c>
      <c r="P697" s="176">
        <f t="shared" si="166"/>
        <v>3.1311815779539447E-2</v>
      </c>
      <c r="Q697" s="175">
        <f t="shared" si="167"/>
        <v>3.4106051316484809E-13</v>
      </c>
      <c r="R697" s="176">
        <f t="shared" si="168"/>
        <v>6.4375332798197077E-17</v>
      </c>
      <c r="S697" s="259">
        <f t="shared" si="169"/>
        <v>2.2441781766247007E-12</v>
      </c>
      <c r="T697" s="169" t="s">
        <v>465</v>
      </c>
      <c r="U697" s="169" t="s">
        <v>219</v>
      </c>
      <c r="V697" s="169" t="s">
        <v>639</v>
      </c>
      <c r="W697" s="175">
        <v>1</v>
      </c>
      <c r="X697" s="169" t="s">
        <v>467</v>
      </c>
    </row>
    <row r="698" spans="2:24" hidden="1">
      <c r="B698" s="632"/>
      <c r="C698" s="423"/>
      <c r="D698" s="206">
        <v>2</v>
      </c>
      <c r="E698" s="169" t="s">
        <v>698</v>
      </c>
      <c r="F698" s="260">
        <v>872.74</v>
      </c>
      <c r="G698" s="169">
        <v>44.16</v>
      </c>
      <c r="H698" s="169">
        <v>44.16</v>
      </c>
      <c r="I698" s="177">
        <f t="shared" si="163"/>
        <v>1</v>
      </c>
      <c r="J698" s="169">
        <v>4.34</v>
      </c>
      <c r="K698" s="177">
        <f t="shared" si="164"/>
        <v>9.8278985507246383E-2</v>
      </c>
      <c r="L698" s="260">
        <v>417.58</v>
      </c>
      <c r="M698" s="177">
        <f t="shared" si="165"/>
        <v>1.0982789855072466</v>
      </c>
      <c r="N698" s="260">
        <v>1812.3</v>
      </c>
      <c r="O698" s="169">
        <v>2.09</v>
      </c>
      <c r="P698" s="176">
        <f t="shared" si="166"/>
        <v>4.732789855072464E-2</v>
      </c>
      <c r="Q698" s="175">
        <f t="shared" si="167"/>
        <v>2.2500000000000036</v>
      </c>
      <c r="R698" s="176">
        <f t="shared" si="168"/>
        <v>5.0951086956521827E-2</v>
      </c>
      <c r="S698" s="259">
        <f t="shared" si="169"/>
        <v>939.55500000000143</v>
      </c>
      <c r="T698" s="169" t="s">
        <v>475</v>
      </c>
      <c r="U698" s="169" t="s">
        <v>220</v>
      </c>
      <c r="V698" s="169" t="s">
        <v>686</v>
      </c>
      <c r="W698" s="175">
        <v>1</v>
      </c>
      <c r="X698" s="169" t="s">
        <v>692</v>
      </c>
    </row>
    <row r="699" spans="2:24" hidden="1">
      <c r="B699" s="632"/>
      <c r="C699" s="423"/>
      <c r="D699" s="206">
        <v>3</v>
      </c>
      <c r="E699" s="169" t="s">
        <v>634</v>
      </c>
      <c r="F699" s="260">
        <v>812.06</v>
      </c>
      <c r="G699" s="169">
        <v>17283</v>
      </c>
      <c r="H699" s="169">
        <v>17283</v>
      </c>
      <c r="I699" s="177">
        <f t="shared" si="163"/>
        <v>1</v>
      </c>
      <c r="J699" s="169">
        <v>140.01</v>
      </c>
      <c r="K699" s="177">
        <f t="shared" si="164"/>
        <v>8.1010241277555978E-3</v>
      </c>
      <c r="L699" s="260">
        <v>5.8</v>
      </c>
      <c r="M699" s="177">
        <f t="shared" si="165"/>
        <v>1.0081010241277555</v>
      </c>
      <c r="N699" s="260">
        <v>812.06</v>
      </c>
      <c r="O699" s="169">
        <v>140.01</v>
      </c>
      <c r="P699" s="176">
        <f t="shared" si="166"/>
        <v>8.1010241277555978E-3</v>
      </c>
      <c r="Q699" s="175">
        <f t="shared" si="167"/>
        <v>-1.5916157281026244E-12</v>
      </c>
      <c r="R699" s="176">
        <f t="shared" si="168"/>
        <v>-9.2091403581705982E-17</v>
      </c>
      <c r="S699" s="259">
        <f t="shared" si="169"/>
        <v>-9.2313712229952219E-12</v>
      </c>
      <c r="T699" s="169" t="s">
        <v>177</v>
      </c>
      <c r="U699" s="169" t="s">
        <v>534</v>
      </c>
      <c r="V699" s="169" t="s">
        <v>700</v>
      </c>
      <c r="W699" s="175">
        <v>1</v>
      </c>
      <c r="X699" s="169" t="s">
        <v>467</v>
      </c>
    </row>
    <row r="700" spans="2:24" hidden="1">
      <c r="B700" s="632"/>
      <c r="C700" s="423"/>
      <c r="D700" s="206">
        <v>4</v>
      </c>
      <c r="E700" s="169" t="s">
        <v>688</v>
      </c>
      <c r="F700" s="260">
        <v>489.22</v>
      </c>
      <c r="G700" s="169">
        <v>79.47</v>
      </c>
      <c r="H700" s="169">
        <v>79.47</v>
      </c>
      <c r="I700" s="177">
        <f t="shared" si="163"/>
        <v>1</v>
      </c>
      <c r="J700" s="169">
        <v>6.92</v>
      </c>
      <c r="K700" s="177">
        <f t="shared" si="164"/>
        <v>8.707688435887756E-2</v>
      </c>
      <c r="L700" s="260">
        <v>313.60000000000002</v>
      </c>
      <c r="M700" s="177">
        <f t="shared" si="165"/>
        <v>1.0870768843588776</v>
      </c>
      <c r="N700" s="260">
        <v>2170.11</v>
      </c>
      <c r="O700" s="169">
        <v>1.56</v>
      </c>
      <c r="P700" s="176">
        <f t="shared" si="166"/>
        <v>1.9630049075122689E-2</v>
      </c>
      <c r="Q700" s="175">
        <f t="shared" si="167"/>
        <v>5.3600000000000012</v>
      </c>
      <c r="R700" s="176">
        <f t="shared" si="168"/>
        <v>6.7446835283754891E-2</v>
      </c>
      <c r="S700" s="259">
        <f t="shared" si="169"/>
        <v>1680.8960000000004</v>
      </c>
      <c r="T700" s="169" t="s">
        <v>465</v>
      </c>
      <c r="U700" s="169" t="s">
        <v>219</v>
      </c>
      <c r="V700" s="169" t="s">
        <v>510</v>
      </c>
      <c r="W700" s="175">
        <v>1</v>
      </c>
      <c r="X700" s="169" t="s">
        <v>467</v>
      </c>
    </row>
    <row r="701" spans="2:24" hidden="1">
      <c r="B701" s="632"/>
      <c r="C701" s="423"/>
      <c r="D701" s="206">
        <v>5</v>
      </c>
      <c r="E701" s="169" t="s">
        <v>463</v>
      </c>
      <c r="F701" s="260">
        <v>488.5</v>
      </c>
      <c r="G701" s="169">
        <v>28.14</v>
      </c>
      <c r="H701" s="169">
        <v>28.14</v>
      </c>
      <c r="I701" s="177">
        <f t="shared" ref="I701:I726" si="176">H701/G701</f>
        <v>1</v>
      </c>
      <c r="J701" s="169">
        <v>2.44</v>
      </c>
      <c r="K701" s="177">
        <f t="shared" ref="K701:K726" si="177">J701/G701</f>
        <v>8.6709310589907607E-2</v>
      </c>
      <c r="L701" s="260">
        <v>814.16</v>
      </c>
      <c r="M701" s="177">
        <f t="shared" ref="M701:M726" si="178">(H701+J701)/G701</f>
        <v>1.0867093105899077</v>
      </c>
      <c r="N701" s="260">
        <v>1986.55</v>
      </c>
      <c r="O701" s="169">
        <v>0.6</v>
      </c>
      <c r="P701" s="176">
        <f t="shared" ref="P701:P726" si="179">O701/G701</f>
        <v>2.1321961620469083E-2</v>
      </c>
      <c r="Q701" s="175">
        <f t="shared" ref="Q701:Q726" si="180">(H701+J701)-G701-O701</f>
        <v>1.8400000000000012</v>
      </c>
      <c r="R701" s="176">
        <f t="shared" ref="R701:R726" si="181">Q701/G701</f>
        <v>6.5387348969438569E-2</v>
      </c>
      <c r="S701" s="259">
        <f t="shared" ref="S701:S726" si="182">Q701*L701</f>
        <v>1498.0544000000009</v>
      </c>
      <c r="T701" s="169" t="s">
        <v>177</v>
      </c>
      <c r="U701" s="169" t="s">
        <v>220</v>
      </c>
      <c r="V701" s="169" t="s">
        <v>686</v>
      </c>
      <c r="W701" s="175">
        <v>1</v>
      </c>
      <c r="X701" s="169" t="s">
        <v>412</v>
      </c>
    </row>
    <row r="702" spans="2:24" hidden="1">
      <c r="B702" s="632"/>
      <c r="C702" s="423"/>
      <c r="D702" s="206">
        <v>6</v>
      </c>
      <c r="E702" s="169" t="s">
        <v>547</v>
      </c>
      <c r="F702" s="260">
        <v>267.44</v>
      </c>
      <c r="G702" s="169">
        <v>45.44</v>
      </c>
      <c r="H702" s="169">
        <v>45.44</v>
      </c>
      <c r="I702" s="177">
        <f t="shared" si="176"/>
        <v>1</v>
      </c>
      <c r="J702" s="169">
        <v>4.5</v>
      </c>
      <c r="K702" s="177">
        <f t="shared" si="177"/>
        <v>9.9031690140845077E-2</v>
      </c>
      <c r="L702" s="260">
        <v>124.39</v>
      </c>
      <c r="M702" s="177">
        <f t="shared" si="178"/>
        <v>1.099031690140845</v>
      </c>
      <c r="N702" s="260">
        <v>559.76</v>
      </c>
      <c r="O702" s="169">
        <v>2.15</v>
      </c>
      <c r="P702" s="176">
        <f t="shared" si="179"/>
        <v>4.7315140845070422E-2</v>
      </c>
      <c r="Q702" s="175">
        <f t="shared" si="180"/>
        <v>2.35</v>
      </c>
      <c r="R702" s="176">
        <f t="shared" si="181"/>
        <v>5.1716549295774655E-2</v>
      </c>
      <c r="S702" s="259">
        <f t="shared" si="182"/>
        <v>292.31650000000002</v>
      </c>
      <c r="T702" s="169" t="s">
        <v>465</v>
      </c>
      <c r="U702" s="169" t="s">
        <v>219</v>
      </c>
      <c r="V702" s="169" t="s">
        <v>683</v>
      </c>
      <c r="W702" s="175">
        <v>1</v>
      </c>
      <c r="X702" s="169" t="s">
        <v>413</v>
      </c>
    </row>
    <row r="703" spans="2:24" hidden="1">
      <c r="B703" s="632"/>
      <c r="C703" s="423"/>
      <c r="D703" s="206">
        <v>7</v>
      </c>
      <c r="E703" s="169" t="s">
        <v>522</v>
      </c>
      <c r="F703" s="260">
        <v>252.59</v>
      </c>
      <c r="G703" s="169">
        <v>20.420000000000002</v>
      </c>
      <c r="H703" s="169">
        <v>20.420000000000002</v>
      </c>
      <c r="I703" s="177">
        <f t="shared" si="176"/>
        <v>1</v>
      </c>
      <c r="J703" s="169">
        <v>1.88</v>
      </c>
      <c r="K703" s="177">
        <f t="shared" si="177"/>
        <v>9.206660137120469E-2</v>
      </c>
      <c r="L703" s="260">
        <v>268.70999999999998</v>
      </c>
      <c r="M703" s="177">
        <f t="shared" si="178"/>
        <v>1.0920666013712046</v>
      </c>
      <c r="N703" s="260">
        <v>505.17</v>
      </c>
      <c r="O703" s="169">
        <v>0.94</v>
      </c>
      <c r="P703" s="176">
        <f t="shared" si="179"/>
        <v>4.6033300685602345E-2</v>
      </c>
      <c r="Q703" s="175">
        <f t="shared" si="180"/>
        <v>0.93999999999999906</v>
      </c>
      <c r="R703" s="176">
        <f t="shared" si="181"/>
        <v>4.6033300685602303E-2</v>
      </c>
      <c r="S703" s="259">
        <f t="shared" si="182"/>
        <v>252.58739999999972</v>
      </c>
      <c r="T703" s="169" t="s">
        <v>177</v>
      </c>
      <c r="U703" s="169" t="s">
        <v>712</v>
      </c>
      <c r="V703" s="169" t="s">
        <v>640</v>
      </c>
      <c r="W703" s="175">
        <v>1</v>
      </c>
      <c r="X703" s="169" t="s">
        <v>432</v>
      </c>
    </row>
    <row r="704" spans="2:24" hidden="1">
      <c r="B704" s="632"/>
      <c r="C704" s="423"/>
      <c r="D704" s="206">
        <v>8</v>
      </c>
      <c r="E704" s="169" t="s">
        <v>798</v>
      </c>
      <c r="F704" s="260">
        <v>243.49</v>
      </c>
      <c r="G704" s="169">
        <v>121.44</v>
      </c>
      <c r="H704" s="169">
        <v>121.44</v>
      </c>
      <c r="I704" s="177">
        <f t="shared" si="176"/>
        <v>1</v>
      </c>
      <c r="J704" s="169">
        <v>12.1</v>
      </c>
      <c r="K704" s="177">
        <f t="shared" si="177"/>
        <v>9.9637681159420288E-2</v>
      </c>
      <c r="L704" s="260">
        <v>41.41</v>
      </c>
      <c r="M704" s="177">
        <f t="shared" si="178"/>
        <v>1.0996376811594202</v>
      </c>
      <c r="N704" s="260">
        <v>501.06</v>
      </c>
      <c r="O704" s="169">
        <v>5.88</v>
      </c>
      <c r="P704" s="176">
        <f t="shared" si="179"/>
        <v>4.8418972332015808E-2</v>
      </c>
      <c r="Q704" s="175">
        <f t="shared" si="180"/>
        <v>6.2199999999999944</v>
      </c>
      <c r="R704" s="176">
        <f t="shared" si="181"/>
        <v>5.1218708827404431E-2</v>
      </c>
      <c r="S704" s="259">
        <f t="shared" si="182"/>
        <v>257.57019999999977</v>
      </c>
      <c r="T704" s="169" t="s">
        <v>177</v>
      </c>
      <c r="U704" s="169" t="s">
        <v>534</v>
      </c>
      <c r="V704" s="169" t="s">
        <v>799</v>
      </c>
      <c r="W704" s="175">
        <v>1</v>
      </c>
      <c r="X704" s="169" t="s">
        <v>692</v>
      </c>
    </row>
    <row r="705" spans="2:24" hidden="1">
      <c r="B705" s="632"/>
      <c r="C705" s="423"/>
      <c r="D705" s="206">
        <v>9</v>
      </c>
      <c r="E705" s="169" t="s">
        <v>545</v>
      </c>
      <c r="F705" s="260">
        <v>221.65</v>
      </c>
      <c r="G705" s="169">
        <v>54.53</v>
      </c>
      <c r="H705" s="169">
        <v>54.53</v>
      </c>
      <c r="I705" s="177">
        <f t="shared" si="176"/>
        <v>1</v>
      </c>
      <c r="J705" s="169">
        <v>5.4</v>
      </c>
      <c r="K705" s="177">
        <f t="shared" si="177"/>
        <v>9.9028057949752432E-2</v>
      </c>
      <c r="L705" s="260">
        <v>90.1</v>
      </c>
      <c r="M705" s="177">
        <f t="shared" si="178"/>
        <v>1.0990280579497524</v>
      </c>
      <c r="N705" s="260">
        <v>486.54</v>
      </c>
      <c r="O705" s="169">
        <v>2.46</v>
      </c>
      <c r="P705" s="176">
        <f t="shared" si="179"/>
        <v>4.5112781954887216E-2</v>
      </c>
      <c r="Q705" s="175">
        <f t="shared" si="180"/>
        <v>2.9399999999999986</v>
      </c>
      <c r="R705" s="176">
        <f t="shared" si="181"/>
        <v>5.3915275994865182E-2</v>
      </c>
      <c r="S705" s="259">
        <f t="shared" si="182"/>
        <v>264.89399999999983</v>
      </c>
      <c r="T705" s="169" t="s">
        <v>465</v>
      </c>
      <c r="U705" s="169" t="s">
        <v>219</v>
      </c>
      <c r="V705" s="169" t="s">
        <v>683</v>
      </c>
      <c r="W705" s="175">
        <v>1</v>
      </c>
      <c r="X705" s="169" t="s">
        <v>413</v>
      </c>
    </row>
    <row r="706" spans="2:24" hidden="1">
      <c r="B706" s="633"/>
      <c r="C706" s="423"/>
      <c r="D706" s="206">
        <v>10</v>
      </c>
      <c r="E706" s="169" t="s">
        <v>546</v>
      </c>
      <c r="F706" s="260">
        <v>213.98</v>
      </c>
      <c r="G706" s="169">
        <v>19.55</v>
      </c>
      <c r="H706" s="169">
        <v>19.55</v>
      </c>
      <c r="I706" s="177">
        <f t="shared" si="176"/>
        <v>1</v>
      </c>
      <c r="J706" s="169">
        <v>1.36</v>
      </c>
      <c r="K706" s="177">
        <f t="shared" si="177"/>
        <v>6.9565217391304349E-2</v>
      </c>
      <c r="L706" s="260">
        <v>930.36</v>
      </c>
      <c r="M706" s="177">
        <f t="shared" si="178"/>
        <v>1.0695652173913044</v>
      </c>
      <c r="N706" s="260">
        <v>1265.29</v>
      </c>
      <c r="O706" s="169">
        <v>0.23</v>
      </c>
      <c r="P706" s="176">
        <f t="shared" si="179"/>
        <v>1.1764705882352941E-2</v>
      </c>
      <c r="Q706" s="175">
        <f t="shared" si="180"/>
        <v>1.1299999999999994</v>
      </c>
      <c r="R706" s="176">
        <f t="shared" si="181"/>
        <v>5.7800511508951373E-2</v>
      </c>
      <c r="S706" s="259">
        <f t="shared" si="182"/>
        <v>1051.3067999999996</v>
      </c>
      <c r="T706" s="169" t="s">
        <v>177</v>
      </c>
      <c r="U706" s="169" t="s">
        <v>712</v>
      </c>
      <c r="V706" s="169" t="s">
        <v>640</v>
      </c>
      <c r="W706" s="175">
        <v>1</v>
      </c>
      <c r="X706" s="169" t="s">
        <v>422</v>
      </c>
    </row>
    <row r="707" spans="2:24" hidden="1">
      <c r="B707" s="631">
        <v>45940</v>
      </c>
      <c r="C707" s="423" t="str">
        <f t="shared" ref="C707" si="183">RIGHT(TEXT(B707,"aaa"),1)</f>
        <v>五</v>
      </c>
      <c r="D707" s="206">
        <v>1</v>
      </c>
      <c r="E707" s="169" t="s">
        <v>557</v>
      </c>
      <c r="F707" s="260">
        <v>632.57000000000005</v>
      </c>
      <c r="G707" s="169">
        <v>141.15</v>
      </c>
      <c r="H707" s="169">
        <v>141.15</v>
      </c>
      <c r="I707" s="177">
        <f t="shared" si="176"/>
        <v>1</v>
      </c>
      <c r="J707" s="169">
        <v>6.92</v>
      </c>
      <c r="K707" s="177">
        <f t="shared" si="177"/>
        <v>4.9025859015232022E-2</v>
      </c>
      <c r="L707" s="260">
        <v>194.04</v>
      </c>
      <c r="M707" s="177">
        <f t="shared" si="178"/>
        <v>1.0490258590152319</v>
      </c>
      <c r="N707" s="260">
        <v>1342.76</v>
      </c>
      <c r="O707" s="169">
        <v>3.26</v>
      </c>
      <c r="P707" s="176">
        <f t="shared" si="179"/>
        <v>2.3095997166135314E-2</v>
      </c>
      <c r="Q707" s="175">
        <f t="shared" si="180"/>
        <v>3.6599999999999877</v>
      </c>
      <c r="R707" s="176">
        <f t="shared" si="181"/>
        <v>2.5929861849096618E-2</v>
      </c>
      <c r="S707" s="259">
        <f t="shared" si="182"/>
        <v>710.18639999999755</v>
      </c>
      <c r="T707" s="169" t="s">
        <v>177</v>
      </c>
      <c r="U707" s="169" t="s">
        <v>712</v>
      </c>
      <c r="V707" s="169" t="s">
        <v>640</v>
      </c>
      <c r="W707" s="175">
        <v>1</v>
      </c>
      <c r="X707" s="169" t="s">
        <v>433</v>
      </c>
    </row>
    <row r="708" spans="2:24" hidden="1">
      <c r="B708" s="632"/>
      <c r="C708" s="423"/>
      <c r="D708" s="206">
        <v>2</v>
      </c>
      <c r="E708" s="169" t="s">
        <v>634</v>
      </c>
      <c r="F708" s="260">
        <v>613.52</v>
      </c>
      <c r="G708" s="169">
        <v>14976</v>
      </c>
      <c r="H708" s="169">
        <v>14976</v>
      </c>
      <c r="I708" s="177">
        <f t="shared" si="176"/>
        <v>1</v>
      </c>
      <c r="J708" s="169">
        <v>105.78</v>
      </c>
      <c r="K708" s="177">
        <f t="shared" si="177"/>
        <v>7.0633012820512818E-3</v>
      </c>
      <c r="L708" s="260">
        <v>5.8</v>
      </c>
      <c r="M708" s="177">
        <f t="shared" si="178"/>
        <v>1.0070633012820513</v>
      </c>
      <c r="N708" s="260">
        <v>613.52</v>
      </c>
      <c r="O708" s="169">
        <v>105.78</v>
      </c>
      <c r="P708" s="176">
        <f t="shared" si="179"/>
        <v>7.0633012820512818E-3</v>
      </c>
      <c r="Q708" s="175">
        <f t="shared" si="180"/>
        <v>6.5369931689929217E-13</v>
      </c>
      <c r="R708" s="176">
        <f t="shared" si="181"/>
        <v>4.3649794130561709E-17</v>
      </c>
      <c r="S708" s="259">
        <f t="shared" si="182"/>
        <v>3.7914560380158948E-12</v>
      </c>
      <c r="T708" s="169" t="s">
        <v>177</v>
      </c>
      <c r="U708" s="169" t="s">
        <v>534</v>
      </c>
      <c r="V708" s="169" t="s">
        <v>700</v>
      </c>
      <c r="W708" s="175">
        <v>1</v>
      </c>
      <c r="X708" s="169" t="s">
        <v>467</v>
      </c>
    </row>
    <row r="709" spans="2:24" hidden="1">
      <c r="B709" s="632"/>
      <c r="C709" s="423"/>
      <c r="D709" s="206">
        <v>3</v>
      </c>
      <c r="E709" s="169" t="s">
        <v>635</v>
      </c>
      <c r="F709" s="260">
        <v>390.72</v>
      </c>
      <c r="G709" s="169">
        <v>5102</v>
      </c>
      <c r="H709" s="169">
        <v>5102</v>
      </c>
      <c r="I709" s="177">
        <f t="shared" si="176"/>
        <v>1</v>
      </c>
      <c r="J709" s="169">
        <v>59.38</v>
      </c>
      <c r="K709" s="177">
        <f t="shared" si="177"/>
        <v>1.163857310858487E-2</v>
      </c>
      <c r="L709" s="260">
        <v>6.58</v>
      </c>
      <c r="M709" s="177">
        <f t="shared" si="178"/>
        <v>1.0116385731085848</v>
      </c>
      <c r="N709" s="260">
        <v>390.72</v>
      </c>
      <c r="O709" s="169">
        <v>59.38</v>
      </c>
      <c r="P709" s="176">
        <f t="shared" si="179"/>
        <v>1.163857310858487E-2</v>
      </c>
      <c r="Q709" s="175">
        <f t="shared" si="180"/>
        <v>1.0658141036401503E-13</v>
      </c>
      <c r="R709" s="176">
        <f t="shared" si="181"/>
        <v>2.0890123552335365E-17</v>
      </c>
      <c r="S709" s="259">
        <f t="shared" si="182"/>
        <v>7.013056801952189E-13</v>
      </c>
      <c r="T709" s="169" t="s">
        <v>465</v>
      </c>
      <c r="U709" s="169" t="s">
        <v>219</v>
      </c>
      <c r="V709" s="169" t="s">
        <v>639</v>
      </c>
      <c r="W709" s="175">
        <v>1</v>
      </c>
      <c r="X709" s="169" t="s">
        <v>467</v>
      </c>
    </row>
    <row r="710" spans="2:24" hidden="1">
      <c r="B710" s="632"/>
      <c r="C710" s="423"/>
      <c r="D710" s="206">
        <v>4</v>
      </c>
      <c r="E710" s="169" t="s">
        <v>479</v>
      </c>
      <c r="F710" s="260">
        <v>355.84</v>
      </c>
      <c r="G710" s="169">
        <v>271.89999999999998</v>
      </c>
      <c r="H710" s="169">
        <v>271.89999999999998</v>
      </c>
      <c r="I710" s="177">
        <f t="shared" si="176"/>
        <v>1</v>
      </c>
      <c r="J710" s="169">
        <v>13.32</v>
      </c>
      <c r="K710" s="177">
        <f t="shared" si="177"/>
        <v>4.8988598749540278E-2</v>
      </c>
      <c r="L710" s="260">
        <v>111.2</v>
      </c>
      <c r="M710" s="177">
        <f t="shared" si="178"/>
        <v>1.0489885987495402</v>
      </c>
      <c r="N710" s="260">
        <v>1481.18</v>
      </c>
      <c r="O710" s="169">
        <v>3.2</v>
      </c>
      <c r="P710" s="176">
        <f t="shared" si="179"/>
        <v>1.176903273262229E-2</v>
      </c>
      <c r="Q710" s="175">
        <f t="shared" si="180"/>
        <v>10.119999999999994</v>
      </c>
      <c r="R710" s="176">
        <f t="shared" si="181"/>
        <v>3.7219566016917963E-2</v>
      </c>
      <c r="S710" s="259">
        <f t="shared" si="182"/>
        <v>1125.3439999999994</v>
      </c>
      <c r="T710" s="169" t="s">
        <v>177</v>
      </c>
      <c r="U710" s="169" t="s">
        <v>712</v>
      </c>
      <c r="V710" s="169" t="s">
        <v>640</v>
      </c>
      <c r="W710" s="175">
        <v>1</v>
      </c>
      <c r="X710" s="169" t="s">
        <v>427</v>
      </c>
    </row>
    <row r="711" spans="2:24" hidden="1">
      <c r="B711" s="632"/>
      <c r="C711" s="423"/>
      <c r="D711" s="206">
        <v>5</v>
      </c>
      <c r="E711" s="169" t="s">
        <v>548</v>
      </c>
      <c r="F711" s="260">
        <v>330.63</v>
      </c>
      <c r="G711" s="169">
        <v>61.94</v>
      </c>
      <c r="H711" s="169">
        <v>61.94</v>
      </c>
      <c r="I711" s="177">
        <f t="shared" si="176"/>
        <v>1</v>
      </c>
      <c r="J711" s="169">
        <v>4.33</v>
      </c>
      <c r="K711" s="177">
        <f t="shared" si="177"/>
        <v>6.9906360994510822E-2</v>
      </c>
      <c r="L711" s="260">
        <v>160.5</v>
      </c>
      <c r="M711" s="177">
        <f t="shared" si="178"/>
        <v>1.0699063609945108</v>
      </c>
      <c r="N711" s="260">
        <v>694.97</v>
      </c>
      <c r="O711" s="169">
        <v>2.06</v>
      </c>
      <c r="P711" s="176">
        <f t="shared" si="179"/>
        <v>3.3257991604778818E-2</v>
      </c>
      <c r="Q711" s="175">
        <f t="shared" si="180"/>
        <v>2.2699999999999982</v>
      </c>
      <c r="R711" s="176">
        <f t="shared" si="181"/>
        <v>3.6648369389731969E-2</v>
      </c>
      <c r="S711" s="259">
        <f t="shared" si="182"/>
        <v>364.3349999999997</v>
      </c>
      <c r="T711" s="169" t="s">
        <v>177</v>
      </c>
      <c r="U711" s="169" t="s">
        <v>712</v>
      </c>
      <c r="V711" s="169" t="s">
        <v>507</v>
      </c>
      <c r="W711" s="175">
        <v>1</v>
      </c>
      <c r="X711" s="169" t="s">
        <v>467</v>
      </c>
    </row>
    <row r="712" spans="2:24" hidden="1">
      <c r="B712" s="632"/>
      <c r="C712" s="423"/>
      <c r="D712" s="206">
        <v>6</v>
      </c>
      <c r="E712" s="169" t="s">
        <v>463</v>
      </c>
      <c r="F712" s="260">
        <v>252.39</v>
      </c>
      <c r="G712" s="169">
        <v>30.17</v>
      </c>
      <c r="H712" s="169">
        <v>30.17</v>
      </c>
      <c r="I712" s="177">
        <f t="shared" si="176"/>
        <v>1</v>
      </c>
      <c r="J712" s="169">
        <v>2.11</v>
      </c>
      <c r="K712" s="177">
        <f t="shared" si="177"/>
        <v>6.9937023533311229E-2</v>
      </c>
      <c r="L712" s="260">
        <v>814.16</v>
      </c>
      <c r="M712" s="177">
        <f t="shared" si="178"/>
        <v>1.0699370235333112</v>
      </c>
      <c r="N712" s="260">
        <v>1717.88</v>
      </c>
      <c r="O712" s="169">
        <v>0.31</v>
      </c>
      <c r="P712" s="176">
        <f t="shared" si="179"/>
        <v>1.0275107722903546E-2</v>
      </c>
      <c r="Q712" s="175">
        <f t="shared" si="180"/>
        <v>1.7999999999999994</v>
      </c>
      <c r="R712" s="176">
        <f t="shared" si="181"/>
        <v>5.9661915810407667E-2</v>
      </c>
      <c r="S712" s="259">
        <f t="shared" si="182"/>
        <v>1465.4879999999994</v>
      </c>
      <c r="T712" s="169" t="s">
        <v>177</v>
      </c>
      <c r="U712" s="169" t="s">
        <v>220</v>
      </c>
      <c r="V712" s="169" t="s">
        <v>686</v>
      </c>
      <c r="W712" s="175">
        <v>1</v>
      </c>
      <c r="X712" s="169" t="s">
        <v>412</v>
      </c>
    </row>
    <row r="713" spans="2:24" hidden="1">
      <c r="B713" s="632"/>
      <c r="C713" s="423"/>
      <c r="D713" s="206">
        <v>7</v>
      </c>
      <c r="E713" s="169" t="s">
        <v>688</v>
      </c>
      <c r="F713" s="260">
        <v>247.74</v>
      </c>
      <c r="G713" s="169">
        <v>76.53</v>
      </c>
      <c r="H713" s="169">
        <v>76.53</v>
      </c>
      <c r="I713" s="177">
        <f t="shared" si="176"/>
        <v>1</v>
      </c>
      <c r="J713" s="169">
        <v>5.36</v>
      </c>
      <c r="K713" s="177">
        <f t="shared" si="177"/>
        <v>7.0037893636482426E-2</v>
      </c>
      <c r="L713" s="260">
        <v>313.60000000000002</v>
      </c>
      <c r="M713" s="177">
        <f t="shared" si="178"/>
        <v>1.0700378936364825</v>
      </c>
      <c r="N713" s="260">
        <v>1680.9</v>
      </c>
      <c r="O713" s="169">
        <v>0.79</v>
      </c>
      <c r="P713" s="176">
        <f t="shared" si="179"/>
        <v>1.0322749248660655E-2</v>
      </c>
      <c r="Q713" s="175">
        <f t="shared" si="180"/>
        <v>4.5699999999999994</v>
      </c>
      <c r="R713" s="176">
        <f t="shared" si="181"/>
        <v>5.9715144387821759E-2</v>
      </c>
      <c r="S713" s="259">
        <f t="shared" si="182"/>
        <v>1433.1519999999998</v>
      </c>
      <c r="T713" s="169" t="s">
        <v>465</v>
      </c>
      <c r="U713" s="169" t="s">
        <v>219</v>
      </c>
      <c r="V713" s="169" t="s">
        <v>510</v>
      </c>
      <c r="W713" s="175">
        <v>1</v>
      </c>
      <c r="X713" s="169" t="s">
        <v>467</v>
      </c>
    </row>
    <row r="714" spans="2:24" hidden="1">
      <c r="B714" s="632"/>
      <c r="C714" s="423"/>
      <c r="D714" s="206">
        <v>8</v>
      </c>
      <c r="E714" s="169" t="s">
        <v>684</v>
      </c>
      <c r="F714" s="260">
        <v>245.39</v>
      </c>
      <c r="G714" s="169">
        <v>57.58</v>
      </c>
      <c r="H714" s="169">
        <v>57.58</v>
      </c>
      <c r="I714" s="177">
        <f t="shared" si="176"/>
        <v>1</v>
      </c>
      <c r="J714" s="169">
        <v>4.68</v>
      </c>
      <c r="K714" s="177">
        <f t="shared" si="177"/>
        <v>8.1278221604723866E-2</v>
      </c>
      <c r="L714" s="260">
        <v>119.12</v>
      </c>
      <c r="M714" s="177">
        <f t="shared" si="178"/>
        <v>1.0812782216047239</v>
      </c>
      <c r="N714" s="260">
        <v>557.48</v>
      </c>
      <c r="O714" s="169">
        <v>2.06</v>
      </c>
      <c r="P714" s="176">
        <f t="shared" si="179"/>
        <v>3.5776311219173323E-2</v>
      </c>
      <c r="Q714" s="175">
        <f t="shared" si="180"/>
        <v>2.6199999999999997</v>
      </c>
      <c r="R714" s="176">
        <f t="shared" si="181"/>
        <v>4.5501910385550536E-2</v>
      </c>
      <c r="S714" s="259">
        <f t="shared" si="182"/>
        <v>312.09439999999995</v>
      </c>
      <c r="T714" s="169" t="s">
        <v>177</v>
      </c>
      <c r="U714" s="169" t="s">
        <v>712</v>
      </c>
      <c r="V714" s="169" t="s">
        <v>640</v>
      </c>
      <c r="W714" s="175">
        <v>1</v>
      </c>
      <c r="X714" s="169" t="s">
        <v>428</v>
      </c>
    </row>
    <row r="715" spans="2:24" hidden="1">
      <c r="B715" s="632"/>
      <c r="C715" s="423"/>
      <c r="D715" s="206">
        <v>9</v>
      </c>
      <c r="E715" s="169" t="s">
        <v>547</v>
      </c>
      <c r="F715" s="260">
        <v>206.49</v>
      </c>
      <c r="G715" s="169">
        <v>47.6</v>
      </c>
      <c r="H715" s="169">
        <v>47.6</v>
      </c>
      <c r="I715" s="177">
        <f t="shared" si="176"/>
        <v>1</v>
      </c>
      <c r="J715" s="169">
        <v>3</v>
      </c>
      <c r="K715" s="177">
        <f t="shared" si="177"/>
        <v>6.3025210084033612E-2</v>
      </c>
      <c r="L715" s="260">
        <v>124.39</v>
      </c>
      <c r="M715" s="177">
        <f t="shared" si="178"/>
        <v>1.0630252100840336</v>
      </c>
      <c r="N715" s="260">
        <v>373.17</v>
      </c>
      <c r="O715" s="169">
        <v>1.66</v>
      </c>
      <c r="P715" s="176">
        <f t="shared" si="179"/>
        <v>3.4873949579831927E-2</v>
      </c>
      <c r="Q715" s="175">
        <f t="shared" si="180"/>
        <v>1.34</v>
      </c>
      <c r="R715" s="176">
        <f t="shared" si="181"/>
        <v>2.8151260504201681E-2</v>
      </c>
      <c r="S715" s="259">
        <f t="shared" si="182"/>
        <v>166.68260000000001</v>
      </c>
      <c r="T715" s="169" t="s">
        <v>465</v>
      </c>
      <c r="U715" s="169" t="s">
        <v>219</v>
      </c>
      <c r="V715" s="169" t="s">
        <v>683</v>
      </c>
      <c r="W715" s="175">
        <v>1</v>
      </c>
      <c r="X715" s="169" t="s">
        <v>413</v>
      </c>
    </row>
    <row r="716" spans="2:24" hidden="1">
      <c r="B716" s="633"/>
      <c r="C716" s="423"/>
      <c r="D716" s="206">
        <v>10</v>
      </c>
      <c r="E716" s="169" t="s">
        <v>514</v>
      </c>
      <c r="F716" s="260">
        <v>202.26</v>
      </c>
      <c r="G716" s="169">
        <v>82</v>
      </c>
      <c r="H716" s="169">
        <v>82</v>
      </c>
      <c r="I716" s="177">
        <f t="shared" si="176"/>
        <v>1</v>
      </c>
      <c r="J716" s="169">
        <v>2.87</v>
      </c>
      <c r="K716" s="177">
        <f t="shared" si="177"/>
        <v>3.5000000000000003E-2</v>
      </c>
      <c r="L716" s="260">
        <v>331.58</v>
      </c>
      <c r="M716" s="177">
        <f t="shared" si="178"/>
        <v>1.0350000000000001</v>
      </c>
      <c r="N716" s="260">
        <v>951.63</v>
      </c>
      <c r="O716" s="169">
        <v>0.61</v>
      </c>
      <c r="P716" s="176">
        <f t="shared" si="179"/>
        <v>7.4390243902439021E-3</v>
      </c>
      <c r="Q716" s="175">
        <f t="shared" si="180"/>
        <v>2.2600000000000047</v>
      </c>
      <c r="R716" s="176">
        <f t="shared" si="181"/>
        <v>2.7560975609756153E-2</v>
      </c>
      <c r="S716" s="259">
        <f t="shared" si="182"/>
        <v>749.37080000000151</v>
      </c>
      <c r="T716" s="169" t="s">
        <v>177</v>
      </c>
      <c r="U716" s="169" t="s">
        <v>220</v>
      </c>
      <c r="V716" s="169" t="s">
        <v>686</v>
      </c>
      <c r="W716" s="175">
        <v>1</v>
      </c>
      <c r="X716" s="169" t="s">
        <v>419</v>
      </c>
    </row>
    <row r="717" spans="2:24" hidden="1">
      <c r="B717" s="631">
        <v>45941</v>
      </c>
      <c r="C717" s="423" t="str">
        <f t="shared" ref="C717" si="184">RIGHT(TEXT(B717,"aaa"),1)</f>
        <v>六</v>
      </c>
      <c r="D717" s="206">
        <v>1</v>
      </c>
      <c r="E717" s="169" t="s">
        <v>699</v>
      </c>
      <c r="F717" s="260">
        <v>983.99</v>
      </c>
      <c r="G717" s="169">
        <v>74.349999999999994</v>
      </c>
      <c r="H717" s="169">
        <v>107.27</v>
      </c>
      <c r="I717" s="177">
        <f t="shared" si="176"/>
        <v>1.442770679219906</v>
      </c>
      <c r="J717" s="169">
        <v>0.6</v>
      </c>
      <c r="K717" s="177">
        <f t="shared" si="177"/>
        <v>8.0699394754539348E-3</v>
      </c>
      <c r="L717" s="260">
        <v>278.75</v>
      </c>
      <c r="M717" s="177">
        <f t="shared" si="178"/>
        <v>1.4508406186953597</v>
      </c>
      <c r="N717" s="260">
        <v>9343.7000000000007</v>
      </c>
      <c r="O717" s="169">
        <v>3.53</v>
      </c>
      <c r="P717" s="176">
        <f t="shared" si="179"/>
        <v>4.7478143913920648E-2</v>
      </c>
      <c r="Q717" s="175">
        <f t="shared" si="180"/>
        <v>29.989999999999995</v>
      </c>
      <c r="R717" s="176">
        <f t="shared" si="181"/>
        <v>0.40336247478143911</v>
      </c>
      <c r="S717" s="259">
        <f t="shared" si="182"/>
        <v>8359.7124999999978</v>
      </c>
      <c r="T717" s="169" t="s">
        <v>465</v>
      </c>
      <c r="U717" s="169" t="s">
        <v>219</v>
      </c>
      <c r="V717" s="169" t="s">
        <v>789</v>
      </c>
      <c r="W717" s="175">
        <v>1</v>
      </c>
      <c r="X717" s="169" t="s">
        <v>467</v>
      </c>
    </row>
    <row r="718" spans="2:24" hidden="1">
      <c r="B718" s="632"/>
      <c r="C718" s="423"/>
      <c r="D718" s="206">
        <v>2</v>
      </c>
      <c r="E718" s="169" t="s">
        <v>634</v>
      </c>
      <c r="F718" s="260">
        <v>952.59</v>
      </c>
      <c r="G718" s="169">
        <v>15988</v>
      </c>
      <c r="H718" s="169">
        <v>15988</v>
      </c>
      <c r="I718" s="177">
        <f t="shared" si="176"/>
        <v>1</v>
      </c>
      <c r="J718" s="169">
        <v>164.24</v>
      </c>
      <c r="K718" s="177">
        <f t="shared" si="177"/>
        <v>1.0272704528396298E-2</v>
      </c>
      <c r="L718" s="260">
        <v>5.8</v>
      </c>
      <c r="M718" s="177">
        <f t="shared" si="178"/>
        <v>1.0102727045283963</v>
      </c>
      <c r="N718" s="260">
        <v>952.59</v>
      </c>
      <c r="O718" s="169">
        <v>164.24</v>
      </c>
      <c r="P718" s="176">
        <f t="shared" si="179"/>
        <v>1.0272704528396298E-2</v>
      </c>
      <c r="Q718" s="175">
        <f t="shared" si="180"/>
        <v>-2.2737367544323206E-13</v>
      </c>
      <c r="R718" s="176">
        <f t="shared" si="181"/>
        <v>-1.4221520855843886E-17</v>
      </c>
      <c r="S718" s="259">
        <f t="shared" si="182"/>
        <v>-1.3187673175707459E-12</v>
      </c>
      <c r="T718" s="169" t="s">
        <v>177</v>
      </c>
      <c r="U718" s="169" t="s">
        <v>534</v>
      </c>
      <c r="V718" s="169" t="s">
        <v>700</v>
      </c>
      <c r="W718" s="175">
        <v>1</v>
      </c>
      <c r="X718" s="169" t="s">
        <v>467</v>
      </c>
    </row>
    <row r="719" spans="2:24" hidden="1">
      <c r="B719" s="632"/>
      <c r="C719" s="423"/>
      <c r="D719" s="206">
        <v>3</v>
      </c>
      <c r="E719" s="169" t="s">
        <v>548</v>
      </c>
      <c r="F719" s="260">
        <v>507.18</v>
      </c>
      <c r="G719" s="169">
        <v>64.87</v>
      </c>
      <c r="H719" s="169">
        <v>64.87</v>
      </c>
      <c r="I719" s="177">
        <f t="shared" si="176"/>
        <v>1</v>
      </c>
      <c r="J719" s="169">
        <v>6.3</v>
      </c>
      <c r="K719" s="177">
        <f t="shared" si="177"/>
        <v>9.7117311546169247E-2</v>
      </c>
      <c r="L719" s="260">
        <v>160.5</v>
      </c>
      <c r="M719" s="177">
        <f t="shared" si="178"/>
        <v>1.0971173115461692</v>
      </c>
      <c r="N719" s="260">
        <v>1011.15</v>
      </c>
      <c r="O719" s="169">
        <v>3.16</v>
      </c>
      <c r="P719" s="176">
        <f t="shared" si="179"/>
        <v>4.871281023585633E-2</v>
      </c>
      <c r="Q719" s="175">
        <f t="shared" si="180"/>
        <v>3.139999999999997</v>
      </c>
      <c r="R719" s="176">
        <f t="shared" si="181"/>
        <v>4.8404501310312882E-2</v>
      </c>
      <c r="S719" s="259">
        <f t="shared" si="182"/>
        <v>503.96999999999952</v>
      </c>
      <c r="T719" s="169" t="s">
        <v>177</v>
      </c>
      <c r="U719" s="169" t="s">
        <v>712</v>
      </c>
      <c r="V719" s="169" t="s">
        <v>507</v>
      </c>
      <c r="W719" s="175">
        <v>1</v>
      </c>
      <c r="X719" s="169" t="s">
        <v>467</v>
      </c>
    </row>
    <row r="720" spans="2:24" hidden="1">
      <c r="B720" s="632"/>
      <c r="C720" s="423"/>
      <c r="D720" s="206">
        <v>4</v>
      </c>
      <c r="E720" s="169" t="s">
        <v>635</v>
      </c>
      <c r="F720" s="260">
        <v>464.22</v>
      </c>
      <c r="G720" s="169">
        <v>5107</v>
      </c>
      <c r="H720" s="169">
        <v>5107</v>
      </c>
      <c r="I720" s="177">
        <f t="shared" si="176"/>
        <v>1</v>
      </c>
      <c r="J720" s="169">
        <v>70.55</v>
      </c>
      <c r="K720" s="177">
        <f t="shared" si="177"/>
        <v>1.3814372429998041E-2</v>
      </c>
      <c r="L720" s="260">
        <v>6.58</v>
      </c>
      <c r="M720" s="177">
        <f t="shared" si="178"/>
        <v>1.0138143724299982</v>
      </c>
      <c r="N720" s="260">
        <v>464.22</v>
      </c>
      <c r="O720" s="169">
        <v>70.55</v>
      </c>
      <c r="P720" s="176">
        <f t="shared" si="179"/>
        <v>1.3814372429998041E-2</v>
      </c>
      <c r="Q720" s="175">
        <f t="shared" si="180"/>
        <v>1.8474111129762605E-13</v>
      </c>
      <c r="R720" s="176">
        <f t="shared" si="181"/>
        <v>3.6174096592446848E-17</v>
      </c>
      <c r="S720" s="259">
        <f t="shared" si="182"/>
        <v>1.2155965123383795E-12</v>
      </c>
      <c r="T720" s="169" t="s">
        <v>465</v>
      </c>
      <c r="U720" s="169" t="s">
        <v>219</v>
      </c>
      <c r="V720" s="169" t="s">
        <v>639</v>
      </c>
      <c r="W720" s="175">
        <v>1</v>
      </c>
      <c r="X720" s="169" t="s">
        <v>467</v>
      </c>
    </row>
    <row r="721" spans="2:24" hidden="1">
      <c r="B721" s="632"/>
      <c r="C721" s="423"/>
      <c r="D721" s="206">
        <v>5</v>
      </c>
      <c r="E721" s="169" t="s">
        <v>645</v>
      </c>
      <c r="F721" s="260">
        <v>399.49</v>
      </c>
      <c r="G721" s="169">
        <v>69.77</v>
      </c>
      <c r="H721" s="169">
        <v>69.77</v>
      </c>
      <c r="I721" s="177">
        <f t="shared" si="176"/>
        <v>1</v>
      </c>
      <c r="J721" s="169">
        <v>6.97</v>
      </c>
      <c r="K721" s="177">
        <f t="shared" si="177"/>
        <v>9.9899670345420674E-2</v>
      </c>
      <c r="L721" s="260">
        <v>114.14</v>
      </c>
      <c r="M721" s="177">
        <f t="shared" si="178"/>
        <v>1.0998996703454207</v>
      </c>
      <c r="N721" s="260">
        <v>795.56</v>
      </c>
      <c r="O721" s="169">
        <v>3.5</v>
      </c>
      <c r="P721" s="176">
        <f t="shared" si="179"/>
        <v>5.016482728966605E-2</v>
      </c>
      <c r="Q721" s="175">
        <f t="shared" si="180"/>
        <v>3.4699999999999989</v>
      </c>
      <c r="R721" s="176">
        <f t="shared" si="181"/>
        <v>4.973484305575461E-2</v>
      </c>
      <c r="S721" s="259">
        <f t="shared" si="182"/>
        <v>396.06579999999985</v>
      </c>
      <c r="T721" s="169" t="s">
        <v>177</v>
      </c>
      <c r="U721" s="169" t="s">
        <v>712</v>
      </c>
      <c r="V721" s="169" t="s">
        <v>640</v>
      </c>
      <c r="W721" s="175">
        <v>1</v>
      </c>
      <c r="X721" s="169" t="s">
        <v>428</v>
      </c>
    </row>
    <row r="722" spans="2:24" hidden="1">
      <c r="B722" s="632"/>
      <c r="C722" s="423"/>
      <c r="D722" s="206">
        <v>6</v>
      </c>
      <c r="E722" s="169" t="s">
        <v>678</v>
      </c>
      <c r="F722" s="260">
        <v>319.29000000000002</v>
      </c>
      <c r="G722" s="169">
        <v>59.6</v>
      </c>
      <c r="H722" s="169">
        <v>59.6</v>
      </c>
      <c r="I722" s="177">
        <f t="shared" si="176"/>
        <v>1</v>
      </c>
      <c r="J722" s="169">
        <v>5.96</v>
      </c>
      <c r="K722" s="177">
        <f t="shared" si="177"/>
        <v>9.9999999999999992E-2</v>
      </c>
      <c r="L722" s="260">
        <v>110.1</v>
      </c>
      <c r="M722" s="177">
        <f t="shared" si="178"/>
        <v>1.1000000000000001</v>
      </c>
      <c r="N722" s="260">
        <v>656.2</v>
      </c>
      <c r="O722" s="169">
        <v>2.9</v>
      </c>
      <c r="P722" s="176">
        <f t="shared" si="179"/>
        <v>4.8657718120805368E-2</v>
      </c>
      <c r="Q722" s="175">
        <f t="shared" si="180"/>
        <v>3.0600000000000009</v>
      </c>
      <c r="R722" s="176">
        <f t="shared" si="181"/>
        <v>5.1342281879194644E-2</v>
      </c>
      <c r="S722" s="259">
        <f t="shared" si="182"/>
        <v>336.90600000000006</v>
      </c>
      <c r="T722" s="169" t="s">
        <v>177</v>
      </c>
      <c r="U722" s="169" t="s">
        <v>712</v>
      </c>
      <c r="V722" s="169" t="s">
        <v>643</v>
      </c>
      <c r="W722" s="175">
        <v>1</v>
      </c>
      <c r="X722" s="169" t="s">
        <v>467</v>
      </c>
    </row>
    <row r="723" spans="2:24" hidden="1">
      <c r="B723" s="632"/>
      <c r="C723" s="423"/>
      <c r="D723" s="206">
        <v>7</v>
      </c>
      <c r="E723" s="169" t="s">
        <v>545</v>
      </c>
      <c r="F723" s="260">
        <v>297.33</v>
      </c>
      <c r="G723" s="169">
        <v>65.760000000000005</v>
      </c>
      <c r="H723" s="169">
        <v>65.760000000000005</v>
      </c>
      <c r="I723" s="177">
        <f t="shared" si="176"/>
        <v>1</v>
      </c>
      <c r="J723" s="169">
        <v>6.57</v>
      </c>
      <c r="K723" s="177">
        <f t="shared" si="177"/>
        <v>9.9908759124087587E-2</v>
      </c>
      <c r="L723" s="260">
        <v>90.1</v>
      </c>
      <c r="M723" s="177">
        <f t="shared" si="178"/>
        <v>1.0999087591240877</v>
      </c>
      <c r="N723" s="260">
        <v>591.96</v>
      </c>
      <c r="O723" s="169">
        <v>3.3</v>
      </c>
      <c r="P723" s="176">
        <f t="shared" si="179"/>
        <v>5.0182481751824812E-2</v>
      </c>
      <c r="Q723" s="175">
        <f t="shared" si="180"/>
        <v>3.2700000000000076</v>
      </c>
      <c r="R723" s="176">
        <f t="shared" si="181"/>
        <v>4.9726277372262886E-2</v>
      </c>
      <c r="S723" s="259">
        <f t="shared" si="182"/>
        <v>294.62700000000063</v>
      </c>
      <c r="T723" s="169" t="s">
        <v>465</v>
      </c>
      <c r="U723" s="169" t="s">
        <v>219</v>
      </c>
      <c r="V723" s="169" t="s">
        <v>683</v>
      </c>
      <c r="W723" s="175">
        <v>1</v>
      </c>
      <c r="X723" s="169" t="s">
        <v>413</v>
      </c>
    </row>
    <row r="724" spans="2:24" hidden="1">
      <c r="B724" s="632"/>
      <c r="C724" s="423"/>
      <c r="D724" s="206">
        <v>8</v>
      </c>
      <c r="E724" s="169" t="s">
        <v>648</v>
      </c>
      <c r="F724" s="260">
        <v>257.05</v>
      </c>
      <c r="G724" s="169">
        <v>10140</v>
      </c>
      <c r="H724" s="169">
        <v>10140</v>
      </c>
      <c r="I724" s="177">
        <f t="shared" si="176"/>
        <v>1</v>
      </c>
      <c r="J724" s="169">
        <v>59.78</v>
      </c>
      <c r="K724" s="177">
        <f t="shared" si="177"/>
        <v>5.895463510848126E-3</v>
      </c>
      <c r="L724" s="260">
        <v>4.3</v>
      </c>
      <c r="M724" s="177">
        <f t="shared" si="178"/>
        <v>1.0058954635108481</v>
      </c>
      <c r="N724" s="260">
        <v>257.05</v>
      </c>
      <c r="O724" s="169">
        <v>59.78</v>
      </c>
      <c r="P724" s="176">
        <f t="shared" si="179"/>
        <v>5.895463510848126E-3</v>
      </c>
      <c r="Q724" s="175">
        <f t="shared" si="180"/>
        <v>6.5369931689929217E-13</v>
      </c>
      <c r="R724" s="176">
        <f t="shared" si="181"/>
        <v>6.4467388254368066E-17</v>
      </c>
      <c r="S724" s="259">
        <f t="shared" si="182"/>
        <v>2.8109070626669561E-12</v>
      </c>
      <c r="T724" s="169" t="s">
        <v>177</v>
      </c>
      <c r="U724" s="169" t="s">
        <v>534</v>
      </c>
      <c r="V724" s="169" t="s">
        <v>638</v>
      </c>
      <c r="W724" s="175">
        <v>1</v>
      </c>
      <c r="X724" s="169" t="s">
        <v>467</v>
      </c>
    </row>
    <row r="725" spans="2:24" hidden="1">
      <c r="B725" s="632"/>
      <c r="C725" s="423"/>
      <c r="D725" s="206">
        <v>9</v>
      </c>
      <c r="E725" s="169" t="s">
        <v>506</v>
      </c>
      <c r="F725" s="260">
        <v>216.68</v>
      </c>
      <c r="G725" s="169">
        <v>10.77</v>
      </c>
      <c r="H725" s="169">
        <v>10.77</v>
      </c>
      <c r="I725" s="177">
        <f t="shared" si="176"/>
        <v>1</v>
      </c>
      <c r="J725" s="169">
        <v>1.07</v>
      </c>
      <c r="K725" s="177">
        <f t="shared" si="177"/>
        <v>9.9350046425255342E-2</v>
      </c>
      <c r="L725" s="260">
        <v>408.83</v>
      </c>
      <c r="M725" s="177">
        <f t="shared" si="178"/>
        <v>1.0993500464252555</v>
      </c>
      <c r="N725" s="260">
        <v>437.45</v>
      </c>
      <c r="O725" s="169">
        <v>0.53</v>
      </c>
      <c r="P725" s="176">
        <f t="shared" si="179"/>
        <v>4.921077065923863E-2</v>
      </c>
      <c r="Q725" s="175">
        <f t="shared" si="180"/>
        <v>0.54000000000000026</v>
      </c>
      <c r="R725" s="176">
        <f t="shared" si="181"/>
        <v>5.013927576601674E-2</v>
      </c>
      <c r="S725" s="259">
        <f t="shared" si="182"/>
        <v>220.76820000000009</v>
      </c>
      <c r="T725" s="169" t="s">
        <v>177</v>
      </c>
      <c r="U725" s="169" t="s">
        <v>712</v>
      </c>
      <c r="V725" s="169" t="s">
        <v>640</v>
      </c>
      <c r="W725" s="175">
        <v>1</v>
      </c>
      <c r="X725" s="169" t="s">
        <v>425</v>
      </c>
    </row>
    <row r="726" spans="2:24" hidden="1">
      <c r="B726" s="633"/>
      <c r="C726" s="423"/>
      <c r="D726" s="206">
        <v>10</v>
      </c>
      <c r="E726" s="169" t="s">
        <v>615</v>
      </c>
      <c r="F726" s="260">
        <v>215.78</v>
      </c>
      <c r="G726" s="169">
        <v>9.2100000000000009</v>
      </c>
      <c r="H726" s="169">
        <v>9.2100000000000009</v>
      </c>
      <c r="I726" s="177">
        <f t="shared" si="176"/>
        <v>1</v>
      </c>
      <c r="J726" s="169">
        <v>0.92</v>
      </c>
      <c r="K726" s="177">
        <f t="shared" si="177"/>
        <v>9.9891422366992388E-2</v>
      </c>
      <c r="L726" s="260">
        <v>469.08</v>
      </c>
      <c r="M726" s="177">
        <f t="shared" si="178"/>
        <v>1.0998914223669924</v>
      </c>
      <c r="N726" s="260">
        <v>431.55</v>
      </c>
      <c r="O726" s="169">
        <v>0.46</v>
      </c>
      <c r="P726" s="176">
        <f t="shared" si="179"/>
        <v>4.9945711183496194E-2</v>
      </c>
      <c r="Q726" s="175">
        <f t="shared" si="180"/>
        <v>0.45999999999999991</v>
      </c>
      <c r="R726" s="176">
        <f t="shared" si="181"/>
        <v>4.9945711183496187E-2</v>
      </c>
      <c r="S726" s="259">
        <f t="shared" si="182"/>
        <v>215.77679999999995</v>
      </c>
      <c r="T726" s="169" t="s">
        <v>465</v>
      </c>
      <c r="U726" s="169" t="s">
        <v>219</v>
      </c>
      <c r="V726" s="169" t="s">
        <v>510</v>
      </c>
      <c r="W726" s="175">
        <v>1</v>
      </c>
      <c r="X726" s="169" t="s">
        <v>458</v>
      </c>
    </row>
    <row r="727" spans="2:24" hidden="1">
      <c r="B727" s="631">
        <v>45942</v>
      </c>
      <c r="C727" s="423" t="str">
        <f t="shared" ref="C727" si="185">RIGHT(TEXT(B727,"aaa"),1)</f>
        <v>日</v>
      </c>
      <c r="D727" s="206">
        <v>1</v>
      </c>
      <c r="E727" s="169" t="s">
        <v>634</v>
      </c>
      <c r="F727" s="260">
        <v>1159.71</v>
      </c>
      <c r="G727" s="169">
        <v>21351</v>
      </c>
      <c r="H727" s="169">
        <v>21351</v>
      </c>
      <c r="I727" s="177">
        <f t="shared" ref="I727:I790" si="186">H727/G727</f>
        <v>1</v>
      </c>
      <c r="J727" s="169">
        <v>199.95</v>
      </c>
      <c r="K727" s="177">
        <f t="shared" ref="K727:K790" si="187">J727/G727</f>
        <v>9.3649009414078967E-3</v>
      </c>
      <c r="L727" s="260">
        <v>5.8</v>
      </c>
      <c r="M727" s="177">
        <f t="shared" ref="M727:M790" si="188">(H727+J727)/G727</f>
        <v>1.0093649009414078</v>
      </c>
      <c r="N727" s="260">
        <v>1159.71</v>
      </c>
      <c r="O727" s="169">
        <v>199.95</v>
      </c>
      <c r="P727" s="176">
        <f t="shared" ref="P727:P790" si="189">O727/G727</f>
        <v>9.3649009414078967E-3</v>
      </c>
      <c r="Q727" s="175">
        <f t="shared" ref="Q727:Q790" si="190">(H727+J727)-G727-O727</f>
        <v>7.3896444519050419E-13</v>
      </c>
      <c r="R727" s="176">
        <f t="shared" ref="R727:R790" si="191">Q727/G727</f>
        <v>3.461029671633667E-17</v>
      </c>
      <c r="S727" s="259">
        <f t="shared" ref="S727:S790" si="192">Q727*L727</f>
        <v>4.2859937821049238E-12</v>
      </c>
      <c r="T727" s="169" t="s">
        <v>177</v>
      </c>
      <c r="U727" s="169" t="s">
        <v>534</v>
      </c>
      <c r="V727" s="169" t="s">
        <v>700</v>
      </c>
      <c r="W727" s="175">
        <v>1</v>
      </c>
      <c r="X727" s="169" t="s">
        <v>467</v>
      </c>
    </row>
    <row r="728" spans="2:24" hidden="1">
      <c r="B728" s="632"/>
      <c r="C728" s="423"/>
      <c r="D728" s="206">
        <v>2</v>
      </c>
      <c r="E728" s="169" t="s">
        <v>635</v>
      </c>
      <c r="F728" s="260">
        <v>1133.08</v>
      </c>
      <c r="G728" s="169">
        <v>7646</v>
      </c>
      <c r="H728" s="169">
        <v>7646</v>
      </c>
      <c r="I728" s="177">
        <f t="shared" si="186"/>
        <v>1</v>
      </c>
      <c r="J728" s="169">
        <v>172.2</v>
      </c>
      <c r="K728" s="177">
        <f t="shared" si="187"/>
        <v>2.2521579911064609E-2</v>
      </c>
      <c r="L728" s="260">
        <v>6.58</v>
      </c>
      <c r="M728" s="177">
        <f t="shared" si="188"/>
        <v>1.0225215799110645</v>
      </c>
      <c r="N728" s="260">
        <v>1133.08</v>
      </c>
      <c r="O728" s="169">
        <v>172.2</v>
      </c>
      <c r="P728" s="176">
        <f t="shared" si="189"/>
        <v>2.2521579911064609E-2</v>
      </c>
      <c r="Q728" s="175">
        <f t="shared" si="190"/>
        <v>0</v>
      </c>
      <c r="R728" s="176">
        <f t="shared" si="191"/>
        <v>0</v>
      </c>
      <c r="S728" s="259">
        <f t="shared" si="192"/>
        <v>0</v>
      </c>
      <c r="T728" s="169" t="s">
        <v>465</v>
      </c>
      <c r="U728" s="169" t="s">
        <v>219</v>
      </c>
      <c r="V728" s="169" t="s">
        <v>639</v>
      </c>
      <c r="W728" s="175">
        <v>1</v>
      </c>
      <c r="X728" s="169" t="s">
        <v>467</v>
      </c>
    </row>
    <row r="729" spans="2:24" hidden="1">
      <c r="B729" s="632"/>
      <c r="C729" s="423"/>
      <c r="D729" s="206">
        <v>3</v>
      </c>
      <c r="E729" s="169" t="s">
        <v>479</v>
      </c>
      <c r="F729" s="260">
        <v>696.11</v>
      </c>
      <c r="G729" s="169">
        <v>350.7</v>
      </c>
      <c r="H729" s="169">
        <v>350.7</v>
      </c>
      <c r="I729" s="177">
        <f t="shared" si="186"/>
        <v>1</v>
      </c>
      <c r="J729" s="169">
        <v>12.52</v>
      </c>
      <c r="K729" s="177">
        <f t="shared" si="187"/>
        <v>3.5700028514399774E-2</v>
      </c>
      <c r="L729" s="260">
        <v>111.2</v>
      </c>
      <c r="M729" s="177">
        <f t="shared" si="188"/>
        <v>1.0357000285143998</v>
      </c>
      <c r="N729" s="260">
        <v>1392.22</v>
      </c>
      <c r="O729" s="169">
        <v>6.26</v>
      </c>
      <c r="P729" s="176">
        <f t="shared" si="189"/>
        <v>1.7850014257199887E-2</v>
      </c>
      <c r="Q729" s="175">
        <f t="shared" si="190"/>
        <v>6.259999999999982</v>
      </c>
      <c r="R729" s="176">
        <f t="shared" si="191"/>
        <v>1.7850014257199835E-2</v>
      </c>
      <c r="S729" s="259">
        <f t="shared" si="192"/>
        <v>696.11199999999803</v>
      </c>
      <c r="T729" s="169" t="s">
        <v>177</v>
      </c>
      <c r="U729" s="169" t="s">
        <v>712</v>
      </c>
      <c r="V729" s="169" t="s">
        <v>640</v>
      </c>
      <c r="W729" s="175">
        <v>1</v>
      </c>
      <c r="X729" s="169" t="s">
        <v>427</v>
      </c>
    </row>
    <row r="730" spans="2:24" hidden="1">
      <c r="B730" s="632"/>
      <c r="C730" s="423"/>
      <c r="D730" s="206">
        <v>4</v>
      </c>
      <c r="E730" s="169" t="s">
        <v>612</v>
      </c>
      <c r="F730" s="260">
        <v>467.17</v>
      </c>
      <c r="G730" s="169">
        <v>320.14</v>
      </c>
      <c r="H730" s="169">
        <v>320.14</v>
      </c>
      <c r="I730" s="177">
        <f t="shared" si="186"/>
        <v>1</v>
      </c>
      <c r="J730" s="169">
        <v>9.8000000000000007</v>
      </c>
      <c r="K730" s="177">
        <f t="shared" si="187"/>
        <v>3.0611607421752986E-2</v>
      </c>
      <c r="L730" s="260">
        <v>95.34</v>
      </c>
      <c r="M730" s="177">
        <f t="shared" si="188"/>
        <v>1.0306116074217531</v>
      </c>
      <c r="N730" s="260">
        <v>934.33</v>
      </c>
      <c r="O730" s="169">
        <v>4.9000000000000057</v>
      </c>
      <c r="P730" s="176">
        <f t="shared" si="189"/>
        <v>1.530580371087651E-2</v>
      </c>
      <c r="Q730" s="175">
        <f t="shared" si="190"/>
        <v>4.9000000000000057</v>
      </c>
      <c r="R730" s="176">
        <f t="shared" si="191"/>
        <v>1.530580371087651E-2</v>
      </c>
      <c r="S730" s="259">
        <f t="shared" si="192"/>
        <v>467.16600000000057</v>
      </c>
      <c r="T730" s="169" t="s">
        <v>177</v>
      </c>
      <c r="U730" s="169" t="s">
        <v>712</v>
      </c>
      <c r="V730" s="169" t="s">
        <v>640</v>
      </c>
      <c r="W730" s="175">
        <v>1</v>
      </c>
      <c r="X730" s="169" t="s">
        <v>467</v>
      </c>
    </row>
    <row r="731" spans="2:24" hidden="1">
      <c r="B731" s="632"/>
      <c r="C731" s="423"/>
      <c r="D731" s="206">
        <v>5</v>
      </c>
      <c r="E731" s="169" t="s">
        <v>624</v>
      </c>
      <c r="F731" s="260">
        <v>464.79</v>
      </c>
      <c r="G731" s="169">
        <v>350.25</v>
      </c>
      <c r="H731" s="169">
        <v>350.25</v>
      </c>
      <c r="I731" s="177">
        <f t="shared" si="186"/>
        <v>1</v>
      </c>
      <c r="J731" s="169">
        <v>16.079999999999998</v>
      </c>
      <c r="K731" s="177">
        <f t="shared" si="187"/>
        <v>4.5910064239828692E-2</v>
      </c>
      <c r="L731" s="260">
        <v>57.81</v>
      </c>
      <c r="M731" s="177">
        <f t="shared" si="188"/>
        <v>1.0459100642398287</v>
      </c>
      <c r="N731" s="260">
        <v>929.58</v>
      </c>
      <c r="O731" s="169">
        <v>8.039999999999992</v>
      </c>
      <c r="P731" s="176">
        <f t="shared" si="189"/>
        <v>2.2955032119914325E-2</v>
      </c>
      <c r="Q731" s="175">
        <f t="shared" si="190"/>
        <v>8.039999999999992</v>
      </c>
      <c r="R731" s="176">
        <f t="shared" si="191"/>
        <v>2.2955032119914325E-2</v>
      </c>
      <c r="S731" s="259">
        <f t="shared" si="192"/>
        <v>464.79239999999953</v>
      </c>
      <c r="T731" s="169" t="s">
        <v>177</v>
      </c>
      <c r="U731" s="169" t="s">
        <v>712</v>
      </c>
      <c r="V731" s="169" t="s">
        <v>643</v>
      </c>
      <c r="W731" s="175">
        <v>1</v>
      </c>
      <c r="X731" s="169" t="s">
        <v>425</v>
      </c>
    </row>
    <row r="732" spans="2:24" hidden="1">
      <c r="B732" s="632"/>
      <c r="C732" s="423"/>
      <c r="D732" s="206">
        <v>6</v>
      </c>
      <c r="E732" s="169" t="s">
        <v>610</v>
      </c>
      <c r="F732" s="260">
        <v>269.76</v>
      </c>
      <c r="G732" s="169">
        <v>24.61</v>
      </c>
      <c r="H732" s="169">
        <v>24.61</v>
      </c>
      <c r="I732" s="177">
        <f t="shared" si="186"/>
        <v>1</v>
      </c>
      <c r="J732" s="169">
        <v>2.3199999999999998</v>
      </c>
      <c r="K732" s="177">
        <f t="shared" si="187"/>
        <v>9.4270621698496537E-2</v>
      </c>
      <c r="L732" s="260">
        <v>232.55</v>
      </c>
      <c r="M732" s="177">
        <f t="shared" si="188"/>
        <v>1.0942706216984965</v>
      </c>
      <c r="N732" s="260">
        <v>539.52</v>
      </c>
      <c r="O732" s="169">
        <v>1.1599999999999999</v>
      </c>
      <c r="P732" s="176">
        <f t="shared" si="189"/>
        <v>4.7135310849248269E-2</v>
      </c>
      <c r="Q732" s="175">
        <f t="shared" si="190"/>
        <v>1.1600000000000004</v>
      </c>
      <c r="R732" s="176">
        <f t="shared" si="191"/>
        <v>4.7135310849248289E-2</v>
      </c>
      <c r="S732" s="259">
        <f t="shared" si="192"/>
        <v>269.7580000000001</v>
      </c>
      <c r="T732" s="169" t="s">
        <v>177</v>
      </c>
      <c r="U732" s="169" t="s">
        <v>712</v>
      </c>
      <c r="V732" s="169" t="s">
        <v>507</v>
      </c>
      <c r="W732" s="175">
        <v>1</v>
      </c>
      <c r="X732" s="169" t="s">
        <v>467</v>
      </c>
    </row>
    <row r="733" spans="2:24" hidden="1">
      <c r="B733" s="632"/>
      <c r="C733" s="423"/>
      <c r="D733" s="206">
        <v>7</v>
      </c>
      <c r="E733" s="169" t="s">
        <v>628</v>
      </c>
      <c r="F733" s="260">
        <v>262.76</v>
      </c>
      <c r="G733" s="169">
        <v>337</v>
      </c>
      <c r="H733" s="169">
        <v>337</v>
      </c>
      <c r="I733" s="177">
        <f t="shared" si="186"/>
        <v>1</v>
      </c>
      <c r="J733" s="169">
        <v>16.75</v>
      </c>
      <c r="K733" s="177">
        <f t="shared" si="187"/>
        <v>4.9703264094955492E-2</v>
      </c>
      <c r="L733" s="260">
        <v>61.25</v>
      </c>
      <c r="M733" s="177">
        <f t="shared" si="188"/>
        <v>1.0497032640949555</v>
      </c>
      <c r="N733" s="260">
        <v>1025.94</v>
      </c>
      <c r="O733" s="169">
        <v>4.29</v>
      </c>
      <c r="P733" s="176">
        <f t="shared" si="189"/>
        <v>1.2729970326409495E-2</v>
      </c>
      <c r="Q733" s="175">
        <f t="shared" si="190"/>
        <v>12.46</v>
      </c>
      <c r="R733" s="176">
        <f t="shared" si="191"/>
        <v>3.6973293768545995E-2</v>
      </c>
      <c r="S733" s="259">
        <f t="shared" si="192"/>
        <v>763.17500000000007</v>
      </c>
      <c r="T733" s="169" t="s">
        <v>177</v>
      </c>
      <c r="U733" s="169" t="s">
        <v>712</v>
      </c>
      <c r="V733" s="169" t="s">
        <v>643</v>
      </c>
      <c r="W733" s="175">
        <v>1</v>
      </c>
      <c r="X733" s="169" t="s">
        <v>459</v>
      </c>
    </row>
    <row r="734" spans="2:24" hidden="1">
      <c r="B734" s="632"/>
      <c r="C734" s="423"/>
      <c r="D734" s="206">
        <v>8</v>
      </c>
      <c r="E734" s="169" t="s">
        <v>661</v>
      </c>
      <c r="F734" s="260">
        <v>227.36</v>
      </c>
      <c r="G734" s="169">
        <v>8315</v>
      </c>
      <c r="H734" s="169">
        <v>8315</v>
      </c>
      <c r="I734" s="177">
        <f t="shared" si="186"/>
        <v>1</v>
      </c>
      <c r="J734" s="169">
        <v>32.479999999999997</v>
      </c>
      <c r="K734" s="177">
        <f t="shared" si="187"/>
        <v>3.9061936259771495E-3</v>
      </c>
      <c r="L734" s="260">
        <v>7</v>
      </c>
      <c r="M734" s="177">
        <f t="shared" si="188"/>
        <v>1.003906193625977</v>
      </c>
      <c r="N734" s="260">
        <v>227.36</v>
      </c>
      <c r="O734" s="169">
        <v>32.479999999999997</v>
      </c>
      <c r="P734" s="176">
        <f t="shared" si="189"/>
        <v>3.9061936259771495E-3</v>
      </c>
      <c r="Q734" s="175">
        <f t="shared" si="190"/>
        <v>-4.3343106881366111E-13</v>
      </c>
      <c r="R734" s="176">
        <f t="shared" si="191"/>
        <v>-5.212640635161288E-17</v>
      </c>
      <c r="S734" s="259">
        <f t="shared" si="192"/>
        <v>-3.0340174816956278E-12</v>
      </c>
      <c r="T734" s="169" t="s">
        <v>465</v>
      </c>
      <c r="U734" s="169" t="s">
        <v>219</v>
      </c>
      <c r="V734" s="169" t="s">
        <v>639</v>
      </c>
      <c r="W734" s="175">
        <v>1</v>
      </c>
      <c r="X734" s="169" t="s">
        <v>467</v>
      </c>
    </row>
    <row r="735" spans="2:24" hidden="1">
      <c r="B735" s="632"/>
      <c r="C735" s="423"/>
      <c r="D735" s="206">
        <v>9</v>
      </c>
      <c r="E735" s="169" t="s">
        <v>800</v>
      </c>
      <c r="F735" s="260">
        <v>226.8</v>
      </c>
      <c r="G735" s="169">
        <v>10.87</v>
      </c>
      <c r="H735" s="169">
        <v>10.87</v>
      </c>
      <c r="I735" s="177">
        <f t="shared" si="186"/>
        <v>1</v>
      </c>
      <c r="J735" s="169">
        <v>1.08</v>
      </c>
      <c r="K735" s="177">
        <f t="shared" si="187"/>
        <v>9.9356025758969652E-2</v>
      </c>
      <c r="L735" s="260">
        <v>420</v>
      </c>
      <c r="M735" s="177">
        <f t="shared" si="188"/>
        <v>1.0993560257589696</v>
      </c>
      <c r="N735" s="260">
        <v>453.6</v>
      </c>
      <c r="O735" s="169">
        <v>0.54</v>
      </c>
      <c r="P735" s="176">
        <f t="shared" si="189"/>
        <v>4.9678012879484826E-2</v>
      </c>
      <c r="Q735" s="175">
        <f t="shared" si="190"/>
        <v>0.54</v>
      </c>
      <c r="R735" s="176">
        <f t="shared" si="191"/>
        <v>4.9678012879484826E-2</v>
      </c>
      <c r="S735" s="259">
        <f t="shared" si="192"/>
        <v>226.8</v>
      </c>
      <c r="T735" s="169" t="s">
        <v>177</v>
      </c>
      <c r="U735" s="169" t="s">
        <v>712</v>
      </c>
      <c r="V735" s="169" t="s">
        <v>507</v>
      </c>
      <c r="W735" s="175">
        <v>1</v>
      </c>
      <c r="X735" s="169" t="s">
        <v>671</v>
      </c>
    </row>
    <row r="736" spans="2:24" hidden="1">
      <c r="B736" s="633"/>
      <c r="C736" s="423"/>
      <c r="D736" s="206">
        <v>10</v>
      </c>
      <c r="E736" s="169" t="s">
        <v>548</v>
      </c>
      <c r="F736" s="260">
        <v>224.7</v>
      </c>
      <c r="G736" s="169">
        <v>97.67</v>
      </c>
      <c r="H736" s="169">
        <v>97.67</v>
      </c>
      <c r="I736" s="177">
        <f t="shared" si="186"/>
        <v>1</v>
      </c>
      <c r="J736" s="169">
        <v>4.9800000000000004</v>
      </c>
      <c r="K736" s="177">
        <f t="shared" si="187"/>
        <v>5.0988020886659165E-2</v>
      </c>
      <c r="L736" s="260">
        <v>160.5</v>
      </c>
      <c r="M736" s="177">
        <f t="shared" si="188"/>
        <v>1.0509880208866591</v>
      </c>
      <c r="N736" s="260">
        <v>799.29</v>
      </c>
      <c r="O736" s="169">
        <v>1.4</v>
      </c>
      <c r="P736" s="176">
        <f t="shared" si="189"/>
        <v>1.4333981775366027E-2</v>
      </c>
      <c r="Q736" s="175">
        <f t="shared" si="190"/>
        <v>3.5800000000000041</v>
      </c>
      <c r="R736" s="176">
        <f t="shared" si="191"/>
        <v>3.6654039111293168E-2</v>
      </c>
      <c r="S736" s="259">
        <f t="shared" si="192"/>
        <v>574.5900000000006</v>
      </c>
      <c r="T736" s="169" t="s">
        <v>177</v>
      </c>
      <c r="U736" s="169" t="s">
        <v>712</v>
      </c>
      <c r="V736" s="169" t="s">
        <v>507</v>
      </c>
      <c r="W736" s="175">
        <v>1</v>
      </c>
      <c r="X736" s="169" t="s">
        <v>467</v>
      </c>
    </row>
    <row r="737" spans="2:24" hidden="1">
      <c r="B737" s="631">
        <v>45943</v>
      </c>
      <c r="C737" s="423" t="str">
        <f t="shared" ref="C737" si="193">RIGHT(TEXT(B737,"aaa"),1)</f>
        <v>一</v>
      </c>
      <c r="D737" s="206">
        <v>1</v>
      </c>
      <c r="E737" s="169" t="s">
        <v>635</v>
      </c>
      <c r="F737" s="260">
        <v>1272.05</v>
      </c>
      <c r="G737" s="169">
        <v>7776</v>
      </c>
      <c r="H737" s="169">
        <v>7776</v>
      </c>
      <c r="I737" s="177">
        <f t="shared" si="186"/>
        <v>1</v>
      </c>
      <c r="J737" s="169">
        <v>193.32</v>
      </c>
      <c r="K737" s="177">
        <f t="shared" si="187"/>
        <v>2.4861111111111112E-2</v>
      </c>
      <c r="L737" s="260">
        <v>6.58</v>
      </c>
      <c r="M737" s="177">
        <f t="shared" si="188"/>
        <v>1.024861111111111</v>
      </c>
      <c r="N737" s="260">
        <v>1272.05</v>
      </c>
      <c r="O737" s="169">
        <v>193.32</v>
      </c>
      <c r="P737" s="176">
        <f t="shared" si="189"/>
        <v>2.4861111111111112E-2</v>
      </c>
      <c r="Q737" s="175">
        <f t="shared" si="190"/>
        <v>-2.8421709430404007E-13</v>
      </c>
      <c r="R737" s="176">
        <f t="shared" si="191"/>
        <v>-3.655055225103396E-17</v>
      </c>
      <c r="S737" s="259">
        <f t="shared" si="192"/>
        <v>-1.8701484805205836E-12</v>
      </c>
      <c r="T737" s="169" t="s">
        <v>465</v>
      </c>
      <c r="U737" s="169" t="s">
        <v>219</v>
      </c>
      <c r="V737" s="169" t="s">
        <v>639</v>
      </c>
      <c r="W737" s="175">
        <v>1</v>
      </c>
      <c r="X737" s="169" t="s">
        <v>467</v>
      </c>
    </row>
    <row r="738" spans="2:24" hidden="1">
      <c r="B738" s="632"/>
      <c r="C738" s="423"/>
      <c r="D738" s="206">
        <v>2</v>
      </c>
      <c r="E738" s="169" t="s">
        <v>634</v>
      </c>
      <c r="F738" s="260">
        <v>1112.6099999999999</v>
      </c>
      <c r="G738" s="169">
        <v>19006</v>
      </c>
      <c r="H738" s="169">
        <v>19006</v>
      </c>
      <c r="I738" s="177">
        <f t="shared" si="186"/>
        <v>1</v>
      </c>
      <c r="J738" s="169">
        <v>191.83</v>
      </c>
      <c r="K738" s="177">
        <f t="shared" si="187"/>
        <v>1.0093128485741346E-2</v>
      </c>
      <c r="L738" s="260">
        <v>5.8</v>
      </c>
      <c r="M738" s="177">
        <f t="shared" si="188"/>
        <v>1.0100931284857415</v>
      </c>
      <c r="N738" s="260">
        <v>1112.6099999999999</v>
      </c>
      <c r="O738" s="169">
        <v>191.83</v>
      </c>
      <c r="P738" s="176">
        <f t="shared" si="189"/>
        <v>1.0093128485741346E-2</v>
      </c>
      <c r="Q738" s="175">
        <f t="shared" si="190"/>
        <v>1.7337242752546445E-12</v>
      </c>
      <c r="R738" s="176">
        <f t="shared" si="191"/>
        <v>9.121983980083366E-17</v>
      </c>
      <c r="S738" s="259">
        <f t="shared" si="192"/>
        <v>1.0055600796476938E-11</v>
      </c>
      <c r="T738" s="169" t="s">
        <v>177</v>
      </c>
      <c r="U738" s="169" t="s">
        <v>534</v>
      </c>
      <c r="V738" s="169" t="s">
        <v>700</v>
      </c>
      <c r="W738" s="175">
        <v>1</v>
      </c>
      <c r="X738" s="169" t="s">
        <v>467</v>
      </c>
    </row>
    <row r="739" spans="2:24" hidden="1">
      <c r="B739" s="632"/>
      <c r="C739" s="423"/>
      <c r="D739" s="206">
        <v>3</v>
      </c>
      <c r="E739" s="169" t="s">
        <v>524</v>
      </c>
      <c r="F739" s="260">
        <v>701.19</v>
      </c>
      <c r="G739" s="169">
        <v>81.95</v>
      </c>
      <c r="H739" s="169">
        <v>81.95</v>
      </c>
      <c r="I739" s="177">
        <f t="shared" si="186"/>
        <v>1</v>
      </c>
      <c r="J739" s="169">
        <v>8.01</v>
      </c>
      <c r="K739" s="177">
        <f t="shared" si="187"/>
        <v>9.7742525930445384E-2</v>
      </c>
      <c r="L739" s="260">
        <v>333.9</v>
      </c>
      <c r="M739" s="177">
        <f t="shared" si="188"/>
        <v>1.0977425259304454</v>
      </c>
      <c r="N739" s="260">
        <v>2674.54</v>
      </c>
      <c r="O739" s="169">
        <v>2.1</v>
      </c>
      <c r="P739" s="176">
        <f t="shared" si="189"/>
        <v>2.5625381330079317E-2</v>
      </c>
      <c r="Q739" s="175">
        <f t="shared" si="190"/>
        <v>5.9100000000000055</v>
      </c>
      <c r="R739" s="176">
        <f t="shared" si="191"/>
        <v>7.211714460036614E-2</v>
      </c>
      <c r="S739" s="259">
        <f t="shared" si="192"/>
        <v>1973.3490000000018</v>
      </c>
      <c r="T739" s="169" t="s">
        <v>177</v>
      </c>
      <c r="U739" s="169" t="s">
        <v>220</v>
      </c>
      <c r="V739" s="169" t="s">
        <v>686</v>
      </c>
      <c r="W739" s="175">
        <v>1</v>
      </c>
      <c r="X739" s="169" t="s">
        <v>413</v>
      </c>
    </row>
    <row r="740" spans="2:24" hidden="1">
      <c r="B740" s="632"/>
      <c r="C740" s="423"/>
      <c r="D740" s="206">
        <v>4</v>
      </c>
      <c r="E740" s="169" t="s">
        <v>548</v>
      </c>
      <c r="F740" s="260">
        <v>698.18</v>
      </c>
      <c r="G740" s="169">
        <v>96.4</v>
      </c>
      <c r="H740" s="169">
        <v>96.4</v>
      </c>
      <c r="I740" s="177">
        <f t="shared" si="186"/>
        <v>1</v>
      </c>
      <c r="J740" s="169">
        <v>9.64</v>
      </c>
      <c r="K740" s="177">
        <f t="shared" si="187"/>
        <v>0.1</v>
      </c>
      <c r="L740" s="260">
        <v>160.5</v>
      </c>
      <c r="M740" s="177">
        <f t="shared" si="188"/>
        <v>1.1000000000000001</v>
      </c>
      <c r="N740" s="260">
        <v>1547.22</v>
      </c>
      <c r="O740" s="169">
        <v>4.3499999999999996</v>
      </c>
      <c r="P740" s="176">
        <f t="shared" si="189"/>
        <v>4.5124481327800822E-2</v>
      </c>
      <c r="Q740" s="175">
        <f t="shared" si="190"/>
        <v>5.2900000000000009</v>
      </c>
      <c r="R740" s="176">
        <f t="shared" si="191"/>
        <v>5.4875518672199176E-2</v>
      </c>
      <c r="S740" s="259">
        <f t="shared" si="192"/>
        <v>849.04500000000019</v>
      </c>
      <c r="T740" s="169" t="s">
        <v>177</v>
      </c>
      <c r="U740" s="169" t="s">
        <v>712</v>
      </c>
      <c r="V740" s="169" t="s">
        <v>507</v>
      </c>
      <c r="W740" s="175">
        <v>1</v>
      </c>
      <c r="X740" s="169" t="s">
        <v>467</v>
      </c>
    </row>
    <row r="741" spans="2:24" hidden="1">
      <c r="B741" s="632"/>
      <c r="C741" s="423"/>
      <c r="D741" s="206">
        <v>5</v>
      </c>
      <c r="E741" s="169" t="s">
        <v>463</v>
      </c>
      <c r="F741" s="260">
        <v>692.04</v>
      </c>
      <c r="G741" s="169">
        <v>39.119999999999997</v>
      </c>
      <c r="H741" s="169">
        <v>39.119999999999997</v>
      </c>
      <c r="I741" s="177">
        <f t="shared" si="186"/>
        <v>1</v>
      </c>
      <c r="J741" s="169">
        <v>3.3</v>
      </c>
      <c r="K741" s="177">
        <f t="shared" si="187"/>
        <v>8.4355828220858894E-2</v>
      </c>
      <c r="L741" s="260">
        <v>814.16</v>
      </c>
      <c r="M741" s="177">
        <f t="shared" si="188"/>
        <v>1.0843558282208587</v>
      </c>
      <c r="N741" s="260">
        <v>2686.73</v>
      </c>
      <c r="O741" s="169">
        <v>0.85</v>
      </c>
      <c r="P741" s="176">
        <f t="shared" si="189"/>
        <v>2.1728016359918202E-2</v>
      </c>
      <c r="Q741" s="175">
        <f t="shared" si="190"/>
        <v>2.4499999999999971</v>
      </c>
      <c r="R741" s="176">
        <f t="shared" si="191"/>
        <v>6.262781186094063E-2</v>
      </c>
      <c r="S741" s="259">
        <f t="shared" si="192"/>
        <v>1994.6919999999975</v>
      </c>
      <c r="T741" s="169" t="s">
        <v>177</v>
      </c>
      <c r="U741" s="169" t="s">
        <v>220</v>
      </c>
      <c r="V741" s="169" t="s">
        <v>686</v>
      </c>
      <c r="W741" s="175">
        <v>1</v>
      </c>
      <c r="X741" s="169" t="s">
        <v>412</v>
      </c>
    </row>
    <row r="742" spans="2:24" hidden="1">
      <c r="B742" s="632"/>
      <c r="C742" s="423"/>
      <c r="D742" s="206">
        <v>6</v>
      </c>
      <c r="E742" s="169" t="s">
        <v>546</v>
      </c>
      <c r="F742" s="260">
        <v>623.34</v>
      </c>
      <c r="G742" s="169">
        <v>27.76</v>
      </c>
      <c r="H742" s="169">
        <v>27.76</v>
      </c>
      <c r="I742" s="177">
        <f t="shared" si="186"/>
        <v>1</v>
      </c>
      <c r="J742" s="169">
        <v>2.65</v>
      </c>
      <c r="K742" s="177">
        <f t="shared" si="187"/>
        <v>9.5461095100864549E-2</v>
      </c>
      <c r="L742" s="260">
        <v>930.36</v>
      </c>
      <c r="M742" s="177">
        <f t="shared" si="188"/>
        <v>1.0954610951008645</v>
      </c>
      <c r="N742" s="260">
        <v>2465.4499999999998</v>
      </c>
      <c r="O742" s="169">
        <v>0.67</v>
      </c>
      <c r="P742" s="176">
        <f t="shared" si="189"/>
        <v>2.4135446685878963E-2</v>
      </c>
      <c r="Q742" s="175">
        <f t="shared" si="190"/>
        <v>1.9799999999999986</v>
      </c>
      <c r="R742" s="176">
        <f t="shared" si="191"/>
        <v>7.1325648414985537E-2</v>
      </c>
      <c r="S742" s="259">
        <f t="shared" si="192"/>
        <v>1842.1127999999987</v>
      </c>
      <c r="T742" s="169" t="s">
        <v>177</v>
      </c>
      <c r="U742" s="169" t="s">
        <v>712</v>
      </c>
      <c r="V742" s="169" t="s">
        <v>640</v>
      </c>
      <c r="W742" s="175">
        <v>1</v>
      </c>
      <c r="X742" s="169" t="s">
        <v>422</v>
      </c>
    </row>
    <row r="743" spans="2:24" hidden="1">
      <c r="B743" s="632"/>
      <c r="C743" s="423"/>
      <c r="D743" s="206">
        <v>7</v>
      </c>
      <c r="E743" s="169" t="s">
        <v>521</v>
      </c>
      <c r="F743" s="260">
        <v>551.83000000000004</v>
      </c>
      <c r="G743" s="169">
        <v>56.52</v>
      </c>
      <c r="H743" s="169">
        <v>56.52</v>
      </c>
      <c r="I743" s="177">
        <f t="shared" si="186"/>
        <v>1</v>
      </c>
      <c r="J743" s="169">
        <v>5.22</v>
      </c>
      <c r="K743" s="177">
        <f t="shared" si="187"/>
        <v>9.2356687898089165E-2</v>
      </c>
      <c r="L743" s="260">
        <v>342.75</v>
      </c>
      <c r="M743" s="177">
        <f t="shared" si="188"/>
        <v>1.092356687898089</v>
      </c>
      <c r="N743" s="260">
        <v>1789.16</v>
      </c>
      <c r="O743" s="169">
        <v>1.61</v>
      </c>
      <c r="P743" s="176">
        <f t="shared" si="189"/>
        <v>2.8485491861288039E-2</v>
      </c>
      <c r="Q743" s="175">
        <f t="shared" si="190"/>
        <v>3.6099999999999985</v>
      </c>
      <c r="R743" s="176">
        <f t="shared" si="191"/>
        <v>6.3871196036801109E-2</v>
      </c>
      <c r="S743" s="259">
        <f t="shared" si="192"/>
        <v>1237.3274999999994</v>
      </c>
      <c r="T743" s="169" t="s">
        <v>177</v>
      </c>
      <c r="U743" s="169" t="s">
        <v>712</v>
      </c>
      <c r="V743" s="169" t="s">
        <v>643</v>
      </c>
      <c r="W743" s="175">
        <v>1</v>
      </c>
      <c r="X743" s="169" t="s">
        <v>423</v>
      </c>
    </row>
    <row r="744" spans="2:24" hidden="1">
      <c r="B744" s="632"/>
      <c r="C744" s="423"/>
      <c r="D744" s="206">
        <v>8</v>
      </c>
      <c r="E744" s="169" t="s">
        <v>706</v>
      </c>
      <c r="F744" s="260">
        <v>529.05999999999995</v>
      </c>
      <c r="G744" s="169">
        <v>36.11</v>
      </c>
      <c r="H744" s="169">
        <v>36.11</v>
      </c>
      <c r="I744" s="177">
        <f t="shared" si="186"/>
        <v>1</v>
      </c>
      <c r="J744" s="169">
        <v>3.61</v>
      </c>
      <c r="K744" s="177">
        <f t="shared" si="187"/>
        <v>9.9972306840210468E-2</v>
      </c>
      <c r="L744" s="260">
        <v>316.8</v>
      </c>
      <c r="M744" s="177">
        <f t="shared" si="188"/>
        <v>1.0999723068402105</v>
      </c>
      <c r="N744" s="260">
        <v>1143.6500000000001</v>
      </c>
      <c r="O744" s="169">
        <v>1.67</v>
      </c>
      <c r="P744" s="176">
        <f t="shared" si="189"/>
        <v>4.6247576848518414E-2</v>
      </c>
      <c r="Q744" s="175">
        <f t="shared" si="190"/>
        <v>1.9399999999999995</v>
      </c>
      <c r="R744" s="176">
        <f t="shared" si="191"/>
        <v>5.372472999169204E-2</v>
      </c>
      <c r="S744" s="259">
        <f t="shared" si="192"/>
        <v>614.59199999999987</v>
      </c>
      <c r="T744" s="169" t="s">
        <v>177</v>
      </c>
      <c r="U744" s="169" t="s">
        <v>712</v>
      </c>
      <c r="V744" s="169" t="s">
        <v>640</v>
      </c>
      <c r="W744" s="175">
        <v>1</v>
      </c>
      <c r="X744" s="169" t="s">
        <v>693</v>
      </c>
    </row>
    <row r="745" spans="2:24" hidden="1">
      <c r="B745" s="632"/>
      <c r="C745" s="423"/>
      <c r="D745" s="206">
        <v>9</v>
      </c>
      <c r="E745" s="169" t="s">
        <v>494</v>
      </c>
      <c r="F745" s="260">
        <v>515.67999999999995</v>
      </c>
      <c r="G745" s="169">
        <v>93.39</v>
      </c>
      <c r="H745" s="169">
        <v>93.39</v>
      </c>
      <c r="I745" s="177">
        <f t="shared" si="186"/>
        <v>1</v>
      </c>
      <c r="J745" s="169">
        <v>7.87</v>
      </c>
      <c r="K745" s="177">
        <f t="shared" si="187"/>
        <v>8.4270264482278617E-2</v>
      </c>
      <c r="L745" s="260">
        <v>318.32</v>
      </c>
      <c r="M745" s="177">
        <f t="shared" si="188"/>
        <v>1.0842702644822786</v>
      </c>
      <c r="N745" s="260">
        <v>2505.1799999999998</v>
      </c>
      <c r="O745" s="169">
        <v>1.62</v>
      </c>
      <c r="P745" s="176">
        <f t="shared" si="189"/>
        <v>1.734661098618696E-2</v>
      </c>
      <c r="Q745" s="175">
        <f t="shared" si="190"/>
        <v>6.2500000000000044</v>
      </c>
      <c r="R745" s="176">
        <f t="shared" si="191"/>
        <v>6.6923653496091709E-2</v>
      </c>
      <c r="S745" s="259">
        <f t="shared" si="192"/>
        <v>1989.5000000000014</v>
      </c>
      <c r="T745" s="169" t="s">
        <v>177</v>
      </c>
      <c r="U745" s="169" t="s">
        <v>220</v>
      </c>
      <c r="V745" s="169" t="s">
        <v>686</v>
      </c>
      <c r="W745" s="175">
        <v>1</v>
      </c>
      <c r="X745" s="169" t="s">
        <v>422</v>
      </c>
    </row>
    <row r="746" spans="2:24" hidden="1">
      <c r="B746" s="633"/>
      <c r="C746" s="423"/>
      <c r="D746" s="206">
        <v>10</v>
      </c>
      <c r="E746" s="169" t="s">
        <v>462</v>
      </c>
      <c r="F746" s="260">
        <v>414.76</v>
      </c>
      <c r="G746" s="169">
        <v>17.54</v>
      </c>
      <c r="H746" s="169">
        <v>17.54</v>
      </c>
      <c r="I746" s="177">
        <f t="shared" si="186"/>
        <v>1</v>
      </c>
      <c r="J746" s="169">
        <v>1.63</v>
      </c>
      <c r="K746" s="177">
        <f t="shared" si="187"/>
        <v>9.2930444697833528E-2</v>
      </c>
      <c r="L746" s="260">
        <v>846.44</v>
      </c>
      <c r="M746" s="177">
        <f t="shared" si="188"/>
        <v>1.0929304446978334</v>
      </c>
      <c r="N746" s="260">
        <v>1379.7</v>
      </c>
      <c r="O746" s="169">
        <v>0.49</v>
      </c>
      <c r="P746" s="176">
        <f t="shared" si="189"/>
        <v>2.7936145952109463E-2</v>
      </c>
      <c r="Q746" s="175">
        <f t="shared" si="190"/>
        <v>1.139999999999999</v>
      </c>
      <c r="R746" s="176">
        <f t="shared" si="191"/>
        <v>6.4994298745724002E-2</v>
      </c>
      <c r="S746" s="259">
        <f t="shared" si="192"/>
        <v>964.9415999999992</v>
      </c>
      <c r="T746" s="169" t="s">
        <v>177</v>
      </c>
      <c r="U746" s="169" t="s">
        <v>712</v>
      </c>
      <c r="V746" s="169" t="s">
        <v>640</v>
      </c>
      <c r="W746" s="175">
        <v>1</v>
      </c>
      <c r="X746" s="169" t="s">
        <v>423</v>
      </c>
    </row>
    <row r="747" spans="2:24" hidden="1">
      <c r="B747" s="631">
        <v>45944</v>
      </c>
      <c r="C747" s="423" t="str">
        <f t="shared" ref="C747" si="194">RIGHT(TEXT(B747,"aaa"),1)</f>
        <v>二</v>
      </c>
      <c r="D747" s="206">
        <v>1</v>
      </c>
      <c r="E747" s="169" t="s">
        <v>635</v>
      </c>
      <c r="F747" s="260">
        <v>1305.21</v>
      </c>
      <c r="G747" s="169">
        <v>7647</v>
      </c>
      <c r="H747" s="169">
        <v>7647</v>
      </c>
      <c r="I747" s="177">
        <f t="shared" si="186"/>
        <v>1</v>
      </c>
      <c r="J747" s="169">
        <v>198.36</v>
      </c>
      <c r="K747" s="177">
        <f t="shared" si="187"/>
        <v>2.5939584150647316E-2</v>
      </c>
      <c r="L747" s="260">
        <v>6.58</v>
      </c>
      <c r="M747" s="177">
        <f t="shared" si="188"/>
        <v>1.0259395841506473</v>
      </c>
      <c r="N747" s="260">
        <v>1305.21</v>
      </c>
      <c r="O747" s="169">
        <v>198.36</v>
      </c>
      <c r="P747" s="176">
        <f t="shared" si="189"/>
        <v>2.5939584150647316E-2</v>
      </c>
      <c r="Q747" s="175">
        <f t="shared" si="190"/>
        <v>-3.4106051316484809E-13</v>
      </c>
      <c r="R747" s="176">
        <f t="shared" si="191"/>
        <v>-4.4600564033588085E-17</v>
      </c>
      <c r="S747" s="259">
        <f t="shared" si="192"/>
        <v>-2.2441781766247007E-12</v>
      </c>
      <c r="T747" s="169" t="s">
        <v>465</v>
      </c>
      <c r="U747" s="169" t="s">
        <v>219</v>
      </c>
      <c r="V747" s="169" t="s">
        <v>639</v>
      </c>
      <c r="W747" s="175">
        <v>1</v>
      </c>
      <c r="X747" s="169" t="s">
        <v>467</v>
      </c>
    </row>
    <row r="748" spans="2:24" hidden="1">
      <c r="B748" s="632"/>
      <c r="C748" s="423"/>
      <c r="D748" s="206">
        <v>2</v>
      </c>
      <c r="E748" s="169" t="s">
        <v>634</v>
      </c>
      <c r="F748" s="260">
        <v>1179.08</v>
      </c>
      <c r="G748" s="169">
        <v>19197</v>
      </c>
      <c r="H748" s="169">
        <v>19197</v>
      </c>
      <c r="I748" s="177">
        <f t="shared" si="186"/>
        <v>1</v>
      </c>
      <c r="J748" s="169">
        <v>203.29</v>
      </c>
      <c r="K748" s="177">
        <f t="shared" si="187"/>
        <v>1.0589675470125541E-2</v>
      </c>
      <c r="L748" s="260">
        <v>5.8</v>
      </c>
      <c r="M748" s="177">
        <f t="shared" si="188"/>
        <v>1.0105896754701256</v>
      </c>
      <c r="N748" s="260">
        <v>1179.08</v>
      </c>
      <c r="O748" s="169">
        <v>203.29</v>
      </c>
      <c r="P748" s="176">
        <f t="shared" si="189"/>
        <v>1.0589675470125541E-2</v>
      </c>
      <c r="Q748" s="175">
        <f t="shared" si="190"/>
        <v>8.8107299234252423E-13</v>
      </c>
      <c r="R748" s="176">
        <f t="shared" si="191"/>
        <v>4.5896389662057831E-17</v>
      </c>
      <c r="S748" s="259">
        <f t="shared" si="192"/>
        <v>5.1102233555866401E-12</v>
      </c>
      <c r="T748" s="169" t="s">
        <v>177</v>
      </c>
      <c r="U748" s="169" t="s">
        <v>534</v>
      </c>
      <c r="V748" s="169" t="s">
        <v>700</v>
      </c>
      <c r="W748" s="175">
        <v>1</v>
      </c>
      <c r="X748" s="169" t="s">
        <v>467</v>
      </c>
    </row>
    <row r="749" spans="2:24" hidden="1">
      <c r="B749" s="632"/>
      <c r="C749" s="423"/>
      <c r="D749" s="206">
        <v>3</v>
      </c>
      <c r="E749" s="169" t="s">
        <v>688</v>
      </c>
      <c r="F749" s="260">
        <v>721.28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175">
        <f t="shared" si="190"/>
        <v>6.9900000000000064</v>
      </c>
      <c r="R749" s="176">
        <f t="shared" si="191"/>
        <v>6.0936274082468891E-2</v>
      </c>
      <c r="S749" s="259">
        <f t="shared" si="192"/>
        <v>2192.0640000000021</v>
      </c>
      <c r="T749" s="169" t="s">
        <v>465</v>
      </c>
      <c r="U749" s="169" t="s">
        <v>219</v>
      </c>
      <c r="V749" s="169" t="s">
        <v>510</v>
      </c>
      <c r="W749" s="175">
        <v>1</v>
      </c>
      <c r="X749" s="169" t="s">
        <v>467</v>
      </c>
    </row>
    <row r="750" spans="2:24" hidden="1">
      <c r="B750" s="632"/>
      <c r="C750" s="423"/>
      <c r="D750" s="206">
        <v>4</v>
      </c>
      <c r="E750" s="169" t="s">
        <v>548</v>
      </c>
      <c r="F750" s="260">
        <v>640.4</v>
      </c>
      <c r="G750" s="169">
        <v>99.6</v>
      </c>
      <c r="H750" s="169">
        <v>99.6</v>
      </c>
      <c r="I750" s="177">
        <f t="shared" si="186"/>
        <v>1</v>
      </c>
      <c r="J750" s="169">
        <v>8.07</v>
      </c>
      <c r="K750" s="177">
        <f t="shared" si="187"/>
        <v>8.1024096385542171E-2</v>
      </c>
      <c r="L750" s="260">
        <v>160.5</v>
      </c>
      <c r="M750" s="177">
        <f t="shared" si="188"/>
        <v>1.0810240963855422</v>
      </c>
      <c r="N750" s="260">
        <v>1295.24</v>
      </c>
      <c r="O750" s="169">
        <v>3.99</v>
      </c>
      <c r="P750" s="176">
        <f t="shared" si="189"/>
        <v>4.0060240963855423E-2</v>
      </c>
      <c r="Q750" s="175">
        <f t="shared" si="190"/>
        <v>4.079999999999993</v>
      </c>
      <c r="R750" s="176">
        <f t="shared" si="191"/>
        <v>4.0963855421686679E-2</v>
      </c>
      <c r="S750" s="259">
        <f t="shared" si="192"/>
        <v>654.83999999999889</v>
      </c>
      <c r="T750" s="169" t="s">
        <v>177</v>
      </c>
      <c r="U750" s="169" t="s">
        <v>712</v>
      </c>
      <c r="V750" s="169" t="s">
        <v>507</v>
      </c>
      <c r="W750" s="175">
        <v>1</v>
      </c>
      <c r="X750" s="169" t="s">
        <v>467</v>
      </c>
    </row>
    <row r="751" spans="2:24" hidden="1">
      <c r="B751" s="632"/>
      <c r="C751" s="423"/>
      <c r="D751" s="206">
        <v>5</v>
      </c>
      <c r="E751" s="169" t="s">
        <v>463</v>
      </c>
      <c r="F751" s="260">
        <v>504.78</v>
      </c>
      <c r="G751" s="169">
        <v>39.799999999999997</v>
      </c>
      <c r="H751" s="169">
        <v>39.799999999999997</v>
      </c>
      <c r="I751" s="177">
        <f t="shared" si="186"/>
        <v>1</v>
      </c>
      <c r="J751" s="169">
        <v>3.22</v>
      </c>
      <c r="K751" s="177">
        <f t="shared" si="187"/>
        <v>8.0904522613065341E-2</v>
      </c>
      <c r="L751" s="260">
        <v>814.16</v>
      </c>
      <c r="M751" s="177">
        <f t="shared" si="188"/>
        <v>1.0809045226130654</v>
      </c>
      <c r="N751" s="260">
        <v>2621.6</v>
      </c>
      <c r="O751" s="169">
        <v>0.62</v>
      </c>
      <c r="P751" s="176">
        <f t="shared" si="189"/>
        <v>1.5577889447236181E-2</v>
      </c>
      <c r="Q751" s="175">
        <f t="shared" si="190"/>
        <v>2.5999999999999988</v>
      </c>
      <c r="R751" s="176">
        <f t="shared" si="191"/>
        <v>6.5326633165829123E-2</v>
      </c>
      <c r="S751" s="259">
        <f t="shared" si="192"/>
        <v>2116.8159999999989</v>
      </c>
      <c r="T751" s="169" t="s">
        <v>177</v>
      </c>
      <c r="U751" s="169" t="s">
        <v>220</v>
      </c>
      <c r="V751" s="169" t="s">
        <v>686</v>
      </c>
      <c r="W751" s="175">
        <v>1</v>
      </c>
      <c r="X751" s="169" t="s">
        <v>412</v>
      </c>
    </row>
    <row r="752" spans="2:24" hidden="1">
      <c r="B752" s="632"/>
      <c r="C752" s="423"/>
      <c r="D752" s="206">
        <v>6</v>
      </c>
      <c r="E752" s="169" t="s">
        <v>684</v>
      </c>
      <c r="F752" s="260">
        <v>275.17</v>
      </c>
      <c r="G752" s="169">
        <v>97.72</v>
      </c>
      <c r="H752" s="169">
        <v>97.72</v>
      </c>
      <c r="I752" s="177">
        <f t="shared" si="186"/>
        <v>1</v>
      </c>
      <c r="J752" s="169">
        <v>9.4600000000000009</v>
      </c>
      <c r="K752" s="177">
        <f t="shared" si="187"/>
        <v>9.6807204257061005E-2</v>
      </c>
      <c r="L752" s="260">
        <v>119.12</v>
      </c>
      <c r="M752" s="177">
        <f t="shared" si="188"/>
        <v>1.0968072042570611</v>
      </c>
      <c r="N752" s="260">
        <v>1126.8800000000001</v>
      </c>
      <c r="O752" s="169">
        <v>2.31</v>
      </c>
      <c r="P752" s="176">
        <f t="shared" si="189"/>
        <v>2.3638968481375359E-2</v>
      </c>
      <c r="Q752" s="175">
        <f t="shared" si="190"/>
        <v>7.1500000000000075</v>
      </c>
      <c r="R752" s="176">
        <f t="shared" si="191"/>
        <v>7.3168235775685708E-2</v>
      </c>
      <c r="S752" s="259">
        <f t="shared" si="192"/>
        <v>851.70800000000088</v>
      </c>
      <c r="T752" s="169" t="s">
        <v>177</v>
      </c>
      <c r="U752" s="169" t="s">
        <v>712</v>
      </c>
      <c r="V752" s="169" t="s">
        <v>640</v>
      </c>
      <c r="W752" s="175">
        <v>1</v>
      </c>
      <c r="X752" s="169" t="s">
        <v>428</v>
      </c>
    </row>
    <row r="753" spans="2:24" hidden="1">
      <c r="B753" s="632"/>
      <c r="C753" s="423"/>
      <c r="D753" s="206">
        <v>7</v>
      </c>
      <c r="E753" s="169" t="s">
        <v>547</v>
      </c>
      <c r="F753" s="260">
        <v>268.68</v>
      </c>
      <c r="G753" s="169">
        <v>61.26</v>
      </c>
      <c r="H753" s="169">
        <v>61.26</v>
      </c>
      <c r="I753" s="177">
        <f t="shared" si="186"/>
        <v>1</v>
      </c>
      <c r="J753" s="169">
        <v>5.91</v>
      </c>
      <c r="K753" s="177">
        <f t="shared" si="187"/>
        <v>9.6474045053868765E-2</v>
      </c>
      <c r="L753" s="260">
        <v>124.39</v>
      </c>
      <c r="M753" s="177">
        <f t="shared" si="188"/>
        <v>1.0964740450538688</v>
      </c>
      <c r="N753" s="260">
        <v>735.14</v>
      </c>
      <c r="O753" s="169">
        <v>2.16</v>
      </c>
      <c r="P753" s="176">
        <f t="shared" si="189"/>
        <v>3.5259549461312441E-2</v>
      </c>
      <c r="Q753" s="175">
        <f t="shared" si="190"/>
        <v>3.7500000000000036</v>
      </c>
      <c r="R753" s="176">
        <f t="shared" si="191"/>
        <v>6.121449559255638E-2</v>
      </c>
      <c r="S753" s="259">
        <f t="shared" si="192"/>
        <v>466.46250000000043</v>
      </c>
      <c r="T753" s="169" t="s">
        <v>465</v>
      </c>
      <c r="U753" s="169" t="s">
        <v>219</v>
      </c>
      <c r="V753" s="169" t="s">
        <v>683</v>
      </c>
      <c r="W753" s="175">
        <v>1</v>
      </c>
      <c r="X753" s="169" t="s">
        <v>413</v>
      </c>
    </row>
    <row r="754" spans="2:24" hidden="1">
      <c r="B754" s="632"/>
      <c r="C754" s="423"/>
      <c r="D754" s="206">
        <v>8</v>
      </c>
      <c r="E754" s="169" t="s">
        <v>469</v>
      </c>
      <c r="F754" s="260">
        <v>265.35000000000002</v>
      </c>
      <c r="G754" s="169">
        <v>48.24</v>
      </c>
      <c r="H754" s="169">
        <v>48.24</v>
      </c>
      <c r="I754" s="177">
        <f t="shared" si="186"/>
        <v>1</v>
      </c>
      <c r="J754" s="169">
        <v>4.76</v>
      </c>
      <c r="K754" s="177">
        <f t="shared" si="187"/>
        <v>9.8673300165837474E-2</v>
      </c>
      <c r="L754" s="260">
        <v>118.99</v>
      </c>
      <c r="M754" s="177">
        <f t="shared" si="188"/>
        <v>1.0986733001658375</v>
      </c>
      <c r="N754" s="260">
        <v>566.39</v>
      </c>
      <c r="O754" s="169">
        <v>2.23</v>
      </c>
      <c r="P754" s="176">
        <f t="shared" si="189"/>
        <v>4.6227197346600329E-2</v>
      </c>
      <c r="Q754" s="175">
        <f t="shared" si="190"/>
        <v>2.529999999999998</v>
      </c>
      <c r="R754" s="176">
        <f t="shared" si="191"/>
        <v>5.2446102819237103E-2</v>
      </c>
      <c r="S754" s="259">
        <f t="shared" si="192"/>
        <v>301.04469999999975</v>
      </c>
      <c r="T754" s="169" t="s">
        <v>177</v>
      </c>
      <c r="U754" s="169" t="s">
        <v>712</v>
      </c>
      <c r="V754" s="169" t="s">
        <v>507</v>
      </c>
      <c r="W754" s="175">
        <v>1</v>
      </c>
      <c r="X754" s="169" t="s">
        <v>458</v>
      </c>
    </row>
    <row r="755" spans="2:24" hidden="1">
      <c r="B755" s="632"/>
      <c r="C755" s="423"/>
      <c r="D755" s="206">
        <v>9</v>
      </c>
      <c r="E755" s="169" t="s">
        <v>610</v>
      </c>
      <c r="F755" s="260">
        <v>262.77999999999997</v>
      </c>
      <c r="G755" s="169">
        <v>25</v>
      </c>
      <c r="H755" s="169">
        <v>25</v>
      </c>
      <c r="I755" s="177">
        <f t="shared" si="186"/>
        <v>1</v>
      </c>
      <c r="J755" s="169">
        <v>2.4900000000000002</v>
      </c>
      <c r="K755" s="177">
        <f t="shared" si="187"/>
        <v>9.9600000000000008E-2</v>
      </c>
      <c r="L755" s="260">
        <v>232.55</v>
      </c>
      <c r="M755" s="177">
        <f t="shared" si="188"/>
        <v>1.0996000000000001</v>
      </c>
      <c r="N755" s="260">
        <v>579.04999999999995</v>
      </c>
      <c r="O755" s="169">
        <v>1.1299999999999999</v>
      </c>
      <c r="P755" s="176">
        <f t="shared" si="189"/>
        <v>4.5199999999999997E-2</v>
      </c>
      <c r="Q755" s="175">
        <f t="shared" si="190"/>
        <v>1.3600000000000021</v>
      </c>
      <c r="R755" s="176">
        <f t="shared" si="191"/>
        <v>5.4400000000000087E-2</v>
      </c>
      <c r="S755" s="259">
        <f t="shared" si="192"/>
        <v>316.26800000000048</v>
      </c>
      <c r="T755" s="169" t="s">
        <v>177</v>
      </c>
      <c r="U755" s="169" t="s">
        <v>712</v>
      </c>
      <c r="V755" s="169" t="s">
        <v>507</v>
      </c>
      <c r="W755" s="175">
        <v>1</v>
      </c>
      <c r="X755" s="169" t="s">
        <v>467</v>
      </c>
    </row>
    <row r="756" spans="2:24" hidden="1">
      <c r="B756" s="633"/>
      <c r="C756" s="423"/>
      <c r="D756" s="206">
        <v>10</v>
      </c>
      <c r="E756" s="169" t="s">
        <v>517</v>
      </c>
      <c r="F756" s="260">
        <v>262.67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175">
        <f t="shared" si="190"/>
        <v>12.530000000000006</v>
      </c>
      <c r="R756" s="176">
        <f t="shared" si="191"/>
        <v>4.6814870166261936E-2</v>
      </c>
      <c r="S756" s="259">
        <f t="shared" si="192"/>
        <v>1241.9736000000007</v>
      </c>
      <c r="T756" s="169" t="s">
        <v>177</v>
      </c>
      <c r="U756" s="169" t="s">
        <v>712</v>
      </c>
      <c r="V756" s="169" t="s">
        <v>507</v>
      </c>
      <c r="W756" s="175">
        <v>1</v>
      </c>
      <c r="X756" s="169" t="s">
        <v>467</v>
      </c>
    </row>
    <row r="757" spans="2:24" hidden="1">
      <c r="B757" s="631">
        <v>45945</v>
      </c>
      <c r="C757" s="423" t="str">
        <f t="shared" ref="C757" si="195">RIGHT(TEXT(B757,"aaa"),1)</f>
        <v>三</v>
      </c>
      <c r="D757" s="206">
        <v>1</v>
      </c>
      <c r="E757" s="169" t="s">
        <v>634</v>
      </c>
      <c r="F757" s="260">
        <v>1509.74</v>
      </c>
      <c r="G757" s="169">
        <v>20133</v>
      </c>
      <c r="H757" s="169">
        <v>20133</v>
      </c>
      <c r="I757" s="177">
        <f t="shared" si="186"/>
        <v>1</v>
      </c>
      <c r="J757" s="169">
        <v>260.3</v>
      </c>
      <c r="K757" s="177">
        <f t="shared" si="187"/>
        <v>1.2929022003675558E-2</v>
      </c>
      <c r="L757" s="260">
        <v>5.8</v>
      </c>
      <c r="M757" s="177">
        <f t="shared" si="188"/>
        <v>1.0129290220036755</v>
      </c>
      <c r="N757" s="260">
        <v>1509.74</v>
      </c>
      <c r="O757" s="169">
        <v>260.3</v>
      </c>
      <c r="P757" s="176">
        <f t="shared" si="189"/>
        <v>1.2929022003675558E-2</v>
      </c>
      <c r="Q757" s="175">
        <f t="shared" si="190"/>
        <v>-7.3896444519050419E-13</v>
      </c>
      <c r="R757" s="176">
        <f t="shared" si="191"/>
        <v>-3.6704139730318591E-17</v>
      </c>
      <c r="S757" s="259">
        <f t="shared" si="192"/>
        <v>-4.2859937821049238E-12</v>
      </c>
      <c r="T757" s="169" t="s">
        <v>177</v>
      </c>
      <c r="U757" s="169" t="s">
        <v>534</v>
      </c>
      <c r="V757" s="169" t="s">
        <v>700</v>
      </c>
      <c r="W757" s="175">
        <v>1</v>
      </c>
      <c r="X757" s="169" t="s">
        <v>467</v>
      </c>
    </row>
    <row r="758" spans="2:24" hidden="1">
      <c r="B758" s="632"/>
      <c r="C758" s="423"/>
      <c r="D758" s="206">
        <v>2</v>
      </c>
      <c r="E758" s="169" t="s">
        <v>635</v>
      </c>
      <c r="F758" s="260">
        <v>1054.25</v>
      </c>
      <c r="G758" s="169">
        <v>7734</v>
      </c>
      <c r="H758" s="169">
        <v>7734</v>
      </c>
      <c r="I758" s="177">
        <f t="shared" si="186"/>
        <v>1</v>
      </c>
      <c r="J758" s="169">
        <v>160.22</v>
      </c>
      <c r="K758" s="177">
        <f t="shared" si="187"/>
        <v>2.0716317558831136E-2</v>
      </c>
      <c r="L758" s="260">
        <v>6.58</v>
      </c>
      <c r="M758" s="177">
        <f t="shared" si="188"/>
        <v>1.0207163175588312</v>
      </c>
      <c r="N758" s="260">
        <v>1054.25</v>
      </c>
      <c r="O758" s="169">
        <v>160.22</v>
      </c>
      <c r="P758" s="176">
        <f t="shared" si="189"/>
        <v>2.0716317558831136E-2</v>
      </c>
      <c r="Q758" s="175">
        <f t="shared" si="190"/>
        <v>2.5579538487363607E-13</v>
      </c>
      <c r="R758" s="176">
        <f t="shared" si="191"/>
        <v>3.3074138204504275E-17</v>
      </c>
      <c r="S758" s="259">
        <f t="shared" si="192"/>
        <v>1.6831336324685253E-12</v>
      </c>
      <c r="T758" s="169" t="s">
        <v>465</v>
      </c>
      <c r="U758" s="169" t="s">
        <v>219</v>
      </c>
      <c r="V758" s="169" t="s">
        <v>639</v>
      </c>
      <c r="W758" s="175">
        <v>1</v>
      </c>
      <c r="X758" s="169" t="s">
        <v>467</v>
      </c>
    </row>
    <row r="759" spans="2:24" hidden="1">
      <c r="B759" s="632"/>
      <c r="C759" s="423"/>
      <c r="D759" s="206">
        <v>3</v>
      </c>
      <c r="E759" s="169" t="s">
        <v>688</v>
      </c>
      <c r="F759" s="260">
        <v>972.16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175">
        <f t="shared" si="190"/>
        <v>7.9199999999999964</v>
      </c>
      <c r="R759" s="176">
        <f t="shared" si="191"/>
        <v>6.8269976726144266E-2</v>
      </c>
      <c r="S759" s="259">
        <f t="shared" si="192"/>
        <v>2483.7119999999991</v>
      </c>
      <c r="T759" s="169" t="s">
        <v>465</v>
      </c>
      <c r="U759" s="169" t="s">
        <v>219</v>
      </c>
      <c r="V759" s="169" t="s">
        <v>510</v>
      </c>
      <c r="W759" s="175">
        <v>1</v>
      </c>
      <c r="X759" s="169" t="s">
        <v>467</v>
      </c>
    </row>
    <row r="760" spans="2:24" hidden="1">
      <c r="B760" s="632"/>
      <c r="C760" s="423"/>
      <c r="D760" s="206">
        <v>4</v>
      </c>
      <c r="E760" s="169" t="s">
        <v>517</v>
      </c>
      <c r="F760" s="260">
        <v>886.13</v>
      </c>
      <c r="G760" s="169">
        <v>270.69</v>
      </c>
      <c r="H760" s="169">
        <v>270.69</v>
      </c>
      <c r="I760" s="177">
        <f t="shared" si="186"/>
        <v>1</v>
      </c>
      <c r="J760" s="169">
        <v>18</v>
      </c>
      <c r="K760" s="177">
        <f t="shared" si="187"/>
        <v>6.6496730577413274E-2</v>
      </c>
      <c r="L760" s="260">
        <v>99.12</v>
      </c>
      <c r="M760" s="177">
        <f t="shared" si="188"/>
        <v>1.0664967305774133</v>
      </c>
      <c r="N760" s="260">
        <v>1784.16</v>
      </c>
      <c r="O760" s="169">
        <v>8.94</v>
      </c>
      <c r="P760" s="176">
        <f t="shared" si="189"/>
        <v>3.3026709520115258E-2</v>
      </c>
      <c r="Q760" s="175">
        <f t="shared" si="190"/>
        <v>9.06</v>
      </c>
      <c r="R760" s="176">
        <f t="shared" si="191"/>
        <v>3.3470021057298016E-2</v>
      </c>
      <c r="S760" s="259">
        <f t="shared" si="192"/>
        <v>898.02720000000011</v>
      </c>
      <c r="T760" s="169" t="s">
        <v>177</v>
      </c>
      <c r="U760" s="169" t="s">
        <v>712</v>
      </c>
      <c r="V760" s="169" t="s">
        <v>507</v>
      </c>
      <c r="W760" s="175">
        <v>1</v>
      </c>
      <c r="X760" s="169" t="s">
        <v>467</v>
      </c>
    </row>
    <row r="761" spans="2:24" hidden="1">
      <c r="B761" s="632"/>
      <c r="C761" s="423"/>
      <c r="D761" s="206">
        <v>5</v>
      </c>
      <c r="E761" s="169" t="s">
        <v>463</v>
      </c>
      <c r="F761" s="260">
        <v>732.74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175">
        <f t="shared" si="190"/>
        <v>2.6099999999999981</v>
      </c>
      <c r="R761" s="176">
        <f t="shared" si="191"/>
        <v>7.0521480680897003E-2</v>
      </c>
      <c r="S761" s="259">
        <f t="shared" si="192"/>
        <v>2124.9575999999984</v>
      </c>
      <c r="T761" s="169" t="s">
        <v>177</v>
      </c>
      <c r="U761" s="169" t="s">
        <v>220</v>
      </c>
      <c r="V761" s="169" t="s">
        <v>686</v>
      </c>
      <c r="W761" s="175">
        <v>1</v>
      </c>
      <c r="X761" s="169" t="s">
        <v>412</v>
      </c>
    </row>
    <row r="762" spans="2:24" hidden="1">
      <c r="B762" s="632"/>
      <c r="C762" s="423"/>
      <c r="D762" s="206">
        <v>6</v>
      </c>
      <c r="E762" s="169" t="s">
        <v>540</v>
      </c>
      <c r="F762" s="260">
        <v>448.39</v>
      </c>
      <c r="G762" s="169">
        <v>75.02</v>
      </c>
      <c r="H762" s="169">
        <v>75.02</v>
      </c>
      <c r="I762" s="177">
        <f t="shared" si="186"/>
        <v>1</v>
      </c>
      <c r="J762" s="169">
        <v>5.7</v>
      </c>
      <c r="K762" s="177">
        <f t="shared" si="187"/>
        <v>7.5979738736336982E-2</v>
      </c>
      <c r="L762" s="260">
        <v>159.57</v>
      </c>
      <c r="M762" s="177">
        <f t="shared" si="188"/>
        <v>1.075979738736337</v>
      </c>
      <c r="N762" s="260">
        <v>909.55</v>
      </c>
      <c r="O762" s="169">
        <v>2.81</v>
      </c>
      <c r="P762" s="176">
        <f t="shared" si="189"/>
        <v>3.7456678219141566E-2</v>
      </c>
      <c r="Q762" s="175">
        <f t="shared" si="190"/>
        <v>2.8900000000000028</v>
      </c>
      <c r="R762" s="176">
        <f t="shared" si="191"/>
        <v>3.8523060517195451E-2</v>
      </c>
      <c r="S762" s="259">
        <f t="shared" si="192"/>
        <v>461.15730000000042</v>
      </c>
      <c r="T762" s="169" t="s">
        <v>177</v>
      </c>
      <c r="U762" s="169" t="s">
        <v>712</v>
      </c>
      <c r="V762" s="169" t="s">
        <v>640</v>
      </c>
      <c r="W762" s="175">
        <v>1</v>
      </c>
      <c r="X762" s="169" t="s">
        <v>467</v>
      </c>
    </row>
    <row r="763" spans="2:24" hidden="1">
      <c r="B763" s="632"/>
      <c r="C763" s="423"/>
      <c r="D763" s="206">
        <v>7</v>
      </c>
      <c r="E763" s="169" t="s">
        <v>494</v>
      </c>
      <c r="F763" s="260">
        <v>420.18</v>
      </c>
      <c r="G763" s="169">
        <v>84.73</v>
      </c>
      <c r="H763" s="169">
        <v>84.73</v>
      </c>
      <c r="I763" s="177">
        <f t="shared" si="186"/>
        <v>1</v>
      </c>
      <c r="J763" s="169">
        <v>6.44</v>
      </c>
      <c r="K763" s="177">
        <f t="shared" si="187"/>
        <v>7.600613714150832E-2</v>
      </c>
      <c r="L763" s="260">
        <v>318.32</v>
      </c>
      <c r="M763" s="177">
        <f t="shared" si="188"/>
        <v>1.0760061371415084</v>
      </c>
      <c r="N763" s="260">
        <v>2049.98</v>
      </c>
      <c r="O763" s="169">
        <v>1.32</v>
      </c>
      <c r="P763" s="176">
        <f t="shared" si="189"/>
        <v>1.5578897674967543E-2</v>
      </c>
      <c r="Q763" s="175">
        <f t="shared" si="190"/>
        <v>5.1199999999999974</v>
      </c>
      <c r="R763" s="176">
        <f t="shared" si="191"/>
        <v>6.0427239466540744E-2</v>
      </c>
      <c r="S763" s="259">
        <f t="shared" si="192"/>
        <v>1629.7983999999992</v>
      </c>
      <c r="T763" s="169" t="s">
        <v>177</v>
      </c>
      <c r="U763" s="169" t="s">
        <v>220</v>
      </c>
      <c r="V763" s="169" t="s">
        <v>686</v>
      </c>
      <c r="W763" s="175">
        <v>1</v>
      </c>
      <c r="X763" s="169" t="s">
        <v>422</v>
      </c>
    </row>
    <row r="764" spans="2:24" hidden="1">
      <c r="B764" s="632"/>
      <c r="C764" s="423"/>
      <c r="D764" s="206">
        <v>8</v>
      </c>
      <c r="E764" s="169" t="s">
        <v>524</v>
      </c>
      <c r="F764" s="260">
        <v>400.68</v>
      </c>
      <c r="G764" s="169">
        <v>76.13</v>
      </c>
      <c r="H764" s="169">
        <v>76.13</v>
      </c>
      <c r="I764" s="177">
        <f t="shared" si="186"/>
        <v>1</v>
      </c>
      <c r="J764" s="169">
        <v>5.79</v>
      </c>
      <c r="K764" s="177">
        <f t="shared" si="187"/>
        <v>7.6054117956127681E-2</v>
      </c>
      <c r="L764" s="260">
        <v>333.9</v>
      </c>
      <c r="M764" s="177">
        <f t="shared" si="188"/>
        <v>1.0760541179561278</v>
      </c>
      <c r="N764" s="260">
        <v>1933.28</v>
      </c>
      <c r="O764" s="169">
        <v>1.2</v>
      </c>
      <c r="P764" s="176">
        <f t="shared" si="189"/>
        <v>1.5762511493497965E-2</v>
      </c>
      <c r="Q764" s="175">
        <f t="shared" si="190"/>
        <v>4.5900000000000061</v>
      </c>
      <c r="R764" s="176">
        <f t="shared" si="191"/>
        <v>6.0291606462629793E-2</v>
      </c>
      <c r="S764" s="259">
        <f t="shared" si="192"/>
        <v>1532.6010000000019</v>
      </c>
      <c r="T764" s="169" t="s">
        <v>177</v>
      </c>
      <c r="U764" s="169" t="s">
        <v>220</v>
      </c>
      <c r="V764" s="169" t="s">
        <v>686</v>
      </c>
      <c r="W764" s="175">
        <v>1</v>
      </c>
      <c r="X764" s="169" t="s">
        <v>413</v>
      </c>
    </row>
    <row r="765" spans="2:24" hidden="1">
      <c r="B765" s="632"/>
      <c r="C765" s="423"/>
      <c r="D765" s="206">
        <v>9</v>
      </c>
      <c r="E765" s="169" t="s">
        <v>803</v>
      </c>
      <c r="F765" s="260">
        <v>372.7</v>
      </c>
      <c r="G765" s="169">
        <v>57.94</v>
      </c>
      <c r="H765" s="169">
        <v>57.94</v>
      </c>
      <c r="I765" s="177">
        <f t="shared" si="186"/>
        <v>1</v>
      </c>
      <c r="J765" s="169">
        <v>4.95</v>
      </c>
      <c r="K765" s="177">
        <f t="shared" si="187"/>
        <v>8.5433206765619607E-2</v>
      </c>
      <c r="L765" s="260">
        <v>161.34</v>
      </c>
      <c r="M765" s="177">
        <f t="shared" si="188"/>
        <v>1.0854332067656196</v>
      </c>
      <c r="N765" s="260">
        <v>798.63</v>
      </c>
      <c r="O765" s="169">
        <v>2.31</v>
      </c>
      <c r="P765" s="176">
        <f t="shared" si="189"/>
        <v>3.9868829823955822E-2</v>
      </c>
      <c r="Q765" s="175">
        <f t="shared" si="190"/>
        <v>2.6400000000000028</v>
      </c>
      <c r="R765" s="176">
        <f t="shared" si="191"/>
        <v>4.5564376941663841E-2</v>
      </c>
      <c r="S765" s="259">
        <f t="shared" si="192"/>
        <v>425.93760000000049</v>
      </c>
      <c r="T765" s="169" t="s">
        <v>177</v>
      </c>
      <c r="U765" s="169" t="s">
        <v>712</v>
      </c>
      <c r="V765" s="169" t="s">
        <v>640</v>
      </c>
      <c r="W765" s="175">
        <v>1</v>
      </c>
      <c r="X765" s="169" t="s">
        <v>795</v>
      </c>
    </row>
    <row r="766" spans="2:24" hidden="1">
      <c r="B766" s="633"/>
      <c r="C766" s="423"/>
      <c r="D766" s="206">
        <v>10</v>
      </c>
      <c r="E766" s="169" t="s">
        <v>804</v>
      </c>
      <c r="F766" s="260">
        <v>330</v>
      </c>
      <c r="G766" s="169">
        <v>69.89</v>
      </c>
      <c r="H766" s="169">
        <v>69.89</v>
      </c>
      <c r="I766" s="177">
        <f t="shared" si="186"/>
        <v>1</v>
      </c>
      <c r="J766" s="169">
        <v>4.6500000000000004</v>
      </c>
      <c r="K766" s="177">
        <f t="shared" si="187"/>
        <v>6.6533123479753903E-2</v>
      </c>
      <c r="L766" s="260">
        <v>550</v>
      </c>
      <c r="M766" s="177">
        <f t="shared" si="188"/>
        <v>1.0665331234797539</v>
      </c>
      <c r="N766" s="260">
        <v>2557.5</v>
      </c>
      <c r="O766" s="169">
        <v>0.6</v>
      </c>
      <c r="P766" s="176">
        <f t="shared" si="189"/>
        <v>8.5849191586779214E-3</v>
      </c>
      <c r="Q766" s="175">
        <f t="shared" si="190"/>
        <v>4.050000000000006</v>
      </c>
      <c r="R766" s="176">
        <f t="shared" si="191"/>
        <v>5.7948204321076065E-2</v>
      </c>
      <c r="S766" s="259">
        <f t="shared" si="192"/>
        <v>2227.5000000000032</v>
      </c>
      <c r="T766" s="169" t="s">
        <v>177</v>
      </c>
      <c r="U766" s="169" t="s">
        <v>712</v>
      </c>
      <c r="V766" s="169" t="s">
        <v>640</v>
      </c>
      <c r="W766" s="175">
        <v>1</v>
      </c>
      <c r="X766" s="169" t="s">
        <v>802</v>
      </c>
    </row>
    <row r="767" spans="2:24" hidden="1">
      <c r="B767" s="631">
        <v>45946</v>
      </c>
      <c r="C767" s="423" t="str">
        <f t="shared" ref="C767" si="196">RIGHT(TEXT(B767,"aaa"),1)</f>
        <v>四</v>
      </c>
      <c r="D767" s="206">
        <v>1</v>
      </c>
      <c r="E767" s="169" t="s">
        <v>634</v>
      </c>
      <c r="F767" s="260">
        <v>1685.31</v>
      </c>
      <c r="G767" s="169">
        <v>19185</v>
      </c>
      <c r="H767" s="169">
        <v>19185</v>
      </c>
      <c r="I767" s="177">
        <f t="shared" si="186"/>
        <v>1</v>
      </c>
      <c r="J767" s="169">
        <v>290.57</v>
      </c>
      <c r="K767" s="177">
        <f t="shared" si="187"/>
        <v>1.5145686734427939E-2</v>
      </c>
      <c r="L767" s="260">
        <v>5.8</v>
      </c>
      <c r="M767" s="177">
        <f t="shared" si="188"/>
        <v>1.015145686734428</v>
      </c>
      <c r="N767" s="260">
        <v>1685.31</v>
      </c>
      <c r="O767" s="169">
        <v>290.57</v>
      </c>
      <c r="P767" s="176">
        <f t="shared" si="189"/>
        <v>1.5145686734427939E-2</v>
      </c>
      <c r="Q767" s="175">
        <f t="shared" si="190"/>
        <v>0</v>
      </c>
      <c r="R767" s="176">
        <f t="shared" si="191"/>
        <v>0</v>
      </c>
      <c r="S767" s="259">
        <f t="shared" si="192"/>
        <v>0</v>
      </c>
      <c r="T767" s="169" t="s">
        <v>177</v>
      </c>
      <c r="U767" s="169" t="s">
        <v>534</v>
      </c>
      <c r="V767" s="169" t="s">
        <v>700</v>
      </c>
      <c r="W767" s="175">
        <v>1</v>
      </c>
      <c r="X767" s="169" t="s">
        <v>467</v>
      </c>
    </row>
    <row r="768" spans="2:24" hidden="1">
      <c r="B768" s="632"/>
      <c r="C768" s="423"/>
      <c r="D768" s="206">
        <v>2</v>
      </c>
      <c r="E768" s="169" t="s">
        <v>635</v>
      </c>
      <c r="F768" s="260">
        <v>1293.23</v>
      </c>
      <c r="G768" s="169">
        <v>7148</v>
      </c>
      <c r="H768" s="169">
        <v>7148</v>
      </c>
      <c r="I768" s="177">
        <f t="shared" si="186"/>
        <v>1</v>
      </c>
      <c r="J768" s="169">
        <v>196.54</v>
      </c>
      <c r="K768" s="177">
        <f t="shared" si="187"/>
        <v>2.7495803021824285E-2</v>
      </c>
      <c r="L768" s="260">
        <v>6.58</v>
      </c>
      <c r="M768" s="177">
        <f t="shared" si="188"/>
        <v>1.0274958030218242</v>
      </c>
      <c r="N768" s="260">
        <v>1293.23</v>
      </c>
      <c r="O768" s="169">
        <v>196.54</v>
      </c>
      <c r="P768" s="176">
        <f t="shared" si="189"/>
        <v>2.7495803021824285E-2</v>
      </c>
      <c r="Q768" s="175">
        <f t="shared" si="190"/>
        <v>0</v>
      </c>
      <c r="R768" s="176">
        <f t="shared" si="191"/>
        <v>0</v>
      </c>
      <c r="S768" s="259">
        <f t="shared" si="192"/>
        <v>0</v>
      </c>
      <c r="T768" s="169" t="s">
        <v>465</v>
      </c>
      <c r="U768" s="169" t="s">
        <v>219</v>
      </c>
      <c r="V768" s="169" t="s">
        <v>639</v>
      </c>
      <c r="W768" s="175">
        <v>1</v>
      </c>
      <c r="X768" s="169" t="s">
        <v>467</v>
      </c>
    </row>
    <row r="769" spans="2:24" hidden="1">
      <c r="B769" s="632"/>
      <c r="C769" s="423"/>
      <c r="D769" s="206">
        <v>3</v>
      </c>
      <c r="E769" s="169" t="s">
        <v>463</v>
      </c>
      <c r="F769" s="260">
        <v>594.34</v>
      </c>
      <c r="G769" s="169">
        <v>30.84</v>
      </c>
      <c r="H769" s="169">
        <v>30.84</v>
      </c>
      <c r="I769" s="177">
        <f t="shared" si="186"/>
        <v>1</v>
      </c>
      <c r="J769" s="169">
        <v>1.45</v>
      </c>
      <c r="K769" s="177">
        <f t="shared" si="187"/>
        <v>4.7016861219195849E-2</v>
      </c>
      <c r="L769" s="260">
        <v>814.16</v>
      </c>
      <c r="M769" s="177">
        <f t="shared" si="188"/>
        <v>1.0470168612191959</v>
      </c>
      <c r="N769" s="260">
        <v>1180.53</v>
      </c>
      <c r="O769" s="169">
        <v>0.73</v>
      </c>
      <c r="P769" s="176">
        <f t="shared" si="189"/>
        <v>2.3670557717250323E-2</v>
      </c>
      <c r="Q769" s="175">
        <f t="shared" si="190"/>
        <v>0.71999999999999931</v>
      </c>
      <c r="R769" s="176">
        <f t="shared" si="191"/>
        <v>2.3346303501945501E-2</v>
      </c>
      <c r="S769" s="259">
        <f t="shared" si="192"/>
        <v>586.19519999999943</v>
      </c>
      <c r="T769" s="169" t="s">
        <v>177</v>
      </c>
      <c r="U769" s="169" t="s">
        <v>220</v>
      </c>
      <c r="V769" s="169" t="s">
        <v>686</v>
      </c>
      <c r="W769" s="175">
        <v>1</v>
      </c>
      <c r="X769" s="169" t="s">
        <v>412</v>
      </c>
    </row>
    <row r="770" spans="2:24" hidden="1">
      <c r="B770" s="632"/>
      <c r="C770" s="423"/>
      <c r="D770" s="206">
        <v>4</v>
      </c>
      <c r="E770" s="169" t="s">
        <v>805</v>
      </c>
      <c r="F770" s="260">
        <v>471.35</v>
      </c>
      <c r="G770" s="169">
        <v>42.84</v>
      </c>
      <c r="H770" s="169">
        <v>42.84</v>
      </c>
      <c r="I770" s="177">
        <f t="shared" si="186"/>
        <v>1</v>
      </c>
      <c r="J770" s="169">
        <v>4.21</v>
      </c>
      <c r="K770" s="177">
        <f t="shared" si="187"/>
        <v>9.8272642390289447E-2</v>
      </c>
      <c r="L770" s="260">
        <v>224.45</v>
      </c>
      <c r="M770" s="177">
        <f t="shared" si="188"/>
        <v>1.0982726423902895</v>
      </c>
      <c r="N770" s="260">
        <v>944.93</v>
      </c>
      <c r="O770" s="169">
        <v>2.1</v>
      </c>
      <c r="P770" s="176">
        <f t="shared" si="189"/>
        <v>4.9019607843137254E-2</v>
      </c>
      <c r="Q770" s="175">
        <f t="shared" si="190"/>
        <v>2.1100000000000008</v>
      </c>
      <c r="R770" s="176">
        <f t="shared" si="191"/>
        <v>4.9253034547152207E-2</v>
      </c>
      <c r="S770" s="259">
        <f t="shared" si="192"/>
        <v>473.58950000000016</v>
      </c>
      <c r="T770" s="169" t="s">
        <v>177</v>
      </c>
      <c r="U770" s="169" t="s">
        <v>712</v>
      </c>
      <c r="V770" s="169" t="s">
        <v>507</v>
      </c>
      <c r="W770" s="175">
        <v>1</v>
      </c>
      <c r="X770" s="169" t="s">
        <v>794</v>
      </c>
    </row>
    <row r="771" spans="2:24" hidden="1">
      <c r="B771" s="632"/>
      <c r="C771" s="423"/>
      <c r="D771" s="206">
        <v>5</v>
      </c>
      <c r="E771" s="169" t="s">
        <v>617</v>
      </c>
      <c r="F771" s="260">
        <v>370</v>
      </c>
      <c r="G771" s="169">
        <v>242.6</v>
      </c>
      <c r="H771" s="169">
        <v>242.6</v>
      </c>
      <c r="I771" s="177">
        <f t="shared" si="186"/>
        <v>1</v>
      </c>
      <c r="J771" s="169">
        <v>15</v>
      </c>
      <c r="K771" s="177">
        <f t="shared" si="187"/>
        <v>6.1830173124484751E-2</v>
      </c>
      <c r="L771" s="260">
        <v>185</v>
      </c>
      <c r="M771" s="177">
        <f t="shared" si="188"/>
        <v>1.0618301731244848</v>
      </c>
      <c r="N771" s="260">
        <v>2775</v>
      </c>
      <c r="O771" s="169">
        <v>2</v>
      </c>
      <c r="P771" s="176">
        <f t="shared" si="189"/>
        <v>8.2440230832646327E-3</v>
      </c>
      <c r="Q771" s="175">
        <f t="shared" si="190"/>
        <v>13.000000000000028</v>
      </c>
      <c r="R771" s="176">
        <f t="shared" si="191"/>
        <v>5.3586150041220235E-2</v>
      </c>
      <c r="S771" s="259">
        <f t="shared" si="192"/>
        <v>2405.0000000000055</v>
      </c>
      <c r="T771" s="169" t="s">
        <v>177</v>
      </c>
      <c r="U771" s="169" t="s">
        <v>712</v>
      </c>
      <c r="V771" s="169" t="s">
        <v>640</v>
      </c>
      <c r="W771" s="175">
        <v>1</v>
      </c>
      <c r="X771" s="169" t="s">
        <v>442</v>
      </c>
    </row>
    <row r="772" spans="2:24" hidden="1">
      <c r="B772" s="632"/>
      <c r="C772" s="423"/>
      <c r="D772" s="206">
        <v>6</v>
      </c>
      <c r="E772" s="169" t="s">
        <v>517</v>
      </c>
      <c r="F772" s="260">
        <v>292.39999999999998</v>
      </c>
      <c r="G772" s="169">
        <v>250.19</v>
      </c>
      <c r="H772" s="169">
        <v>250.19</v>
      </c>
      <c r="I772" s="177">
        <f t="shared" si="186"/>
        <v>1</v>
      </c>
      <c r="J772" s="169">
        <v>8.23</v>
      </c>
      <c r="K772" s="177">
        <f t="shared" si="187"/>
        <v>3.2894999800151883E-2</v>
      </c>
      <c r="L772" s="260">
        <v>99.12</v>
      </c>
      <c r="M772" s="177">
        <f t="shared" si="188"/>
        <v>1.032894999800152</v>
      </c>
      <c r="N772" s="260">
        <v>815.76</v>
      </c>
      <c r="O772" s="169">
        <v>2.95</v>
      </c>
      <c r="P772" s="176">
        <f t="shared" si="189"/>
        <v>1.1791038810504018E-2</v>
      </c>
      <c r="Q772" s="175">
        <f t="shared" si="190"/>
        <v>5.280000000000018</v>
      </c>
      <c r="R772" s="176">
        <f t="shared" si="191"/>
        <v>2.1103960989647941E-2</v>
      </c>
      <c r="S772" s="259">
        <f t="shared" si="192"/>
        <v>523.35360000000185</v>
      </c>
      <c r="T772" s="169" t="s">
        <v>177</v>
      </c>
      <c r="U772" s="169" t="s">
        <v>712</v>
      </c>
      <c r="V772" s="169" t="s">
        <v>507</v>
      </c>
      <c r="W772" s="175">
        <v>1</v>
      </c>
      <c r="X772" s="169" t="s">
        <v>467</v>
      </c>
    </row>
    <row r="773" spans="2:24" hidden="1">
      <c r="B773" s="632"/>
      <c r="C773" s="423"/>
      <c r="D773" s="206">
        <v>7</v>
      </c>
      <c r="E773" s="169" t="s">
        <v>547</v>
      </c>
      <c r="F773" s="260">
        <v>292.32</v>
      </c>
      <c r="G773" s="169">
        <v>49.74</v>
      </c>
      <c r="H773" s="169">
        <v>49.74</v>
      </c>
      <c r="I773" s="177">
        <f t="shared" si="186"/>
        <v>1</v>
      </c>
      <c r="J773" s="169">
        <v>4.97</v>
      </c>
      <c r="K773" s="177">
        <f t="shared" si="187"/>
        <v>9.9919581825492557E-2</v>
      </c>
      <c r="L773" s="260">
        <v>124.39</v>
      </c>
      <c r="M773" s="177">
        <f t="shared" si="188"/>
        <v>1.0999195818254925</v>
      </c>
      <c r="N773" s="260">
        <v>618.22</v>
      </c>
      <c r="O773" s="169">
        <v>2.35</v>
      </c>
      <c r="P773" s="176">
        <f t="shared" si="189"/>
        <v>4.7245677523120228E-2</v>
      </c>
      <c r="Q773" s="175">
        <f t="shared" si="190"/>
        <v>2.6199999999999988</v>
      </c>
      <c r="R773" s="176">
        <f t="shared" si="191"/>
        <v>5.2673904302372308E-2</v>
      </c>
      <c r="S773" s="259">
        <f t="shared" si="192"/>
        <v>325.90179999999987</v>
      </c>
      <c r="T773" s="169" t="s">
        <v>465</v>
      </c>
      <c r="U773" s="169" t="s">
        <v>219</v>
      </c>
      <c r="V773" s="169" t="s">
        <v>683</v>
      </c>
      <c r="W773" s="175">
        <v>1</v>
      </c>
      <c r="X773" s="169" t="s">
        <v>413</v>
      </c>
    </row>
    <row r="774" spans="2:24" hidden="1">
      <c r="B774" s="632"/>
      <c r="C774" s="423"/>
      <c r="D774" s="206">
        <v>8</v>
      </c>
      <c r="E774" s="169" t="s">
        <v>661</v>
      </c>
      <c r="F774" s="260">
        <v>255.36</v>
      </c>
      <c r="G774" s="169">
        <v>7445</v>
      </c>
      <c r="H774" s="169">
        <v>7445</v>
      </c>
      <c r="I774" s="177">
        <f t="shared" si="186"/>
        <v>1</v>
      </c>
      <c r="J774" s="169">
        <v>36.479999999999997</v>
      </c>
      <c r="K774" s="177">
        <f t="shared" si="187"/>
        <v>4.8999328408327733E-3</v>
      </c>
      <c r="L774" s="260">
        <v>7</v>
      </c>
      <c r="M774" s="177">
        <f t="shared" si="188"/>
        <v>1.0048999328408328</v>
      </c>
      <c r="N774" s="260">
        <v>255.36</v>
      </c>
      <c r="O774" s="169">
        <v>36.479999999999997</v>
      </c>
      <c r="P774" s="176">
        <f t="shared" si="189"/>
        <v>4.8999328408327733E-3</v>
      </c>
      <c r="Q774" s="175">
        <f t="shared" si="190"/>
        <v>-4.3343106881366111E-13</v>
      </c>
      <c r="R774" s="176">
        <f t="shared" si="191"/>
        <v>-5.8217739263084094E-17</v>
      </c>
      <c r="S774" s="259">
        <f t="shared" si="192"/>
        <v>-3.0340174816956278E-12</v>
      </c>
      <c r="T774" s="169" t="s">
        <v>465</v>
      </c>
      <c r="U774" s="169" t="s">
        <v>219</v>
      </c>
      <c r="V774" s="169" t="s">
        <v>639</v>
      </c>
      <c r="W774" s="175">
        <v>1</v>
      </c>
      <c r="X774" s="169" t="s">
        <v>467</v>
      </c>
    </row>
    <row r="775" spans="2:24" hidden="1">
      <c r="B775" s="632"/>
      <c r="C775" s="423"/>
      <c r="D775" s="206">
        <v>9</v>
      </c>
      <c r="E775" s="169" t="s">
        <v>469</v>
      </c>
      <c r="F775" s="260">
        <v>247.5</v>
      </c>
      <c r="G775" s="169">
        <v>45.06</v>
      </c>
      <c r="H775" s="169">
        <v>45.06</v>
      </c>
      <c r="I775" s="177">
        <f t="shared" si="186"/>
        <v>1</v>
      </c>
      <c r="J775" s="169">
        <v>4.45</v>
      </c>
      <c r="K775" s="177">
        <f t="shared" si="187"/>
        <v>9.8757212605415007E-2</v>
      </c>
      <c r="L775" s="260">
        <v>118.99</v>
      </c>
      <c r="M775" s="177">
        <f t="shared" si="188"/>
        <v>1.098757212605415</v>
      </c>
      <c r="N775" s="260">
        <v>529.51</v>
      </c>
      <c r="O775" s="169">
        <v>2.08</v>
      </c>
      <c r="P775" s="176">
        <f t="shared" si="189"/>
        <v>4.61606746560142E-2</v>
      </c>
      <c r="Q775" s="175">
        <f t="shared" si="190"/>
        <v>2.3700000000000028</v>
      </c>
      <c r="R775" s="176">
        <f t="shared" si="191"/>
        <v>5.2596537949400855E-2</v>
      </c>
      <c r="S775" s="259">
        <f t="shared" si="192"/>
        <v>282.00630000000029</v>
      </c>
      <c r="T775" s="169" t="s">
        <v>177</v>
      </c>
      <c r="U775" s="169" t="s">
        <v>712</v>
      </c>
      <c r="V775" s="169" t="s">
        <v>507</v>
      </c>
      <c r="W775" s="175">
        <v>1</v>
      </c>
      <c r="X775" s="169" t="s">
        <v>458</v>
      </c>
    </row>
    <row r="776" spans="2:24" hidden="1">
      <c r="B776" s="633"/>
      <c r="C776" s="423"/>
      <c r="D776" s="206">
        <v>10</v>
      </c>
      <c r="E776" s="169" t="s">
        <v>545</v>
      </c>
      <c r="F776" s="260">
        <v>242.37</v>
      </c>
      <c r="G776" s="169">
        <v>59.69</v>
      </c>
      <c r="H776" s="169">
        <v>59.69</v>
      </c>
      <c r="I776" s="177">
        <f t="shared" si="186"/>
        <v>1</v>
      </c>
      <c r="J776" s="169">
        <v>5.91</v>
      </c>
      <c r="K776" s="177">
        <f t="shared" si="187"/>
        <v>9.9011559725247111E-2</v>
      </c>
      <c r="L776" s="260">
        <v>90.1</v>
      </c>
      <c r="M776" s="177">
        <f t="shared" si="188"/>
        <v>1.099011559725247</v>
      </c>
      <c r="N776" s="260">
        <v>532.49</v>
      </c>
      <c r="O776" s="169">
        <v>2.69</v>
      </c>
      <c r="P776" s="176">
        <f t="shared" si="189"/>
        <v>4.5066175238733457E-2</v>
      </c>
      <c r="Q776" s="175">
        <f t="shared" si="190"/>
        <v>3.2199999999999966</v>
      </c>
      <c r="R776" s="176">
        <f t="shared" si="191"/>
        <v>5.3945384486513599E-2</v>
      </c>
      <c r="S776" s="259">
        <f t="shared" si="192"/>
        <v>290.12199999999967</v>
      </c>
      <c r="T776" s="169" t="s">
        <v>465</v>
      </c>
      <c r="U776" s="169" t="s">
        <v>219</v>
      </c>
      <c r="V776" s="169" t="s">
        <v>683</v>
      </c>
      <c r="W776" s="175">
        <v>1</v>
      </c>
      <c r="X776" s="169" t="s">
        <v>413</v>
      </c>
    </row>
    <row r="777" spans="2:24" hidden="1">
      <c r="B777" s="631">
        <v>45947</v>
      </c>
      <c r="C777" s="423" t="str">
        <f t="shared" ref="C777" si="197">RIGHT(TEXT(B777,"aaa"),1)</f>
        <v>五</v>
      </c>
      <c r="D777" s="206">
        <v>1</v>
      </c>
      <c r="E777" s="169" t="s">
        <v>635</v>
      </c>
      <c r="F777" s="260">
        <v>1330.21</v>
      </c>
      <c r="G777" s="169">
        <v>5650</v>
      </c>
      <c r="H777" s="169">
        <v>5650</v>
      </c>
      <c r="I777" s="177">
        <f t="shared" si="186"/>
        <v>1</v>
      </c>
      <c r="J777" s="169">
        <v>202.16</v>
      </c>
      <c r="K777" s="177">
        <f t="shared" si="187"/>
        <v>3.5780530973451324E-2</v>
      </c>
      <c r="L777" s="260">
        <v>6.58</v>
      </c>
      <c r="M777" s="177">
        <f t="shared" si="188"/>
        <v>1.0357805309734514</v>
      </c>
      <c r="N777" s="260">
        <v>1330.21</v>
      </c>
      <c r="O777" s="169">
        <v>202.16</v>
      </c>
      <c r="P777" s="176">
        <f t="shared" si="189"/>
        <v>3.5780530973451324E-2</v>
      </c>
      <c r="Q777" s="175">
        <f t="shared" si="190"/>
        <v>0</v>
      </c>
      <c r="R777" s="176">
        <f t="shared" si="191"/>
        <v>0</v>
      </c>
      <c r="S777" s="259">
        <f t="shared" si="192"/>
        <v>0</v>
      </c>
      <c r="T777" s="169" t="s">
        <v>465</v>
      </c>
      <c r="U777" s="169" t="s">
        <v>219</v>
      </c>
      <c r="V777" s="169" t="s">
        <v>639</v>
      </c>
      <c r="W777" s="175">
        <v>1</v>
      </c>
      <c r="X777" s="169" t="s">
        <v>467</v>
      </c>
    </row>
    <row r="778" spans="2:24" hidden="1">
      <c r="B778" s="632"/>
      <c r="C778" s="423"/>
      <c r="D778" s="206">
        <v>2</v>
      </c>
      <c r="E778" s="169" t="s">
        <v>634</v>
      </c>
      <c r="F778" s="260">
        <v>1124.97</v>
      </c>
      <c r="G778" s="169">
        <v>15885</v>
      </c>
      <c r="H778" s="169">
        <v>15885</v>
      </c>
      <c r="I778" s="177">
        <f t="shared" si="186"/>
        <v>1</v>
      </c>
      <c r="J778" s="169">
        <v>193.96</v>
      </c>
      <c r="K778" s="177">
        <f t="shared" si="187"/>
        <v>1.2210261252754172E-2</v>
      </c>
      <c r="L778" s="260">
        <v>5.8</v>
      </c>
      <c r="M778" s="177">
        <f t="shared" si="188"/>
        <v>1.0122102612527542</v>
      </c>
      <c r="N778" s="260">
        <v>1124.97</v>
      </c>
      <c r="O778" s="169">
        <v>193.96</v>
      </c>
      <c r="P778" s="176">
        <f t="shared" si="189"/>
        <v>1.2210261252754172E-2</v>
      </c>
      <c r="Q778" s="175">
        <f t="shared" si="190"/>
        <v>-8.8107299234252423E-13</v>
      </c>
      <c r="R778" s="176">
        <f t="shared" si="191"/>
        <v>-5.5465721897546376E-17</v>
      </c>
      <c r="S778" s="259">
        <f t="shared" si="192"/>
        <v>-5.1102233555866401E-12</v>
      </c>
      <c r="T778" s="169" t="s">
        <v>177</v>
      </c>
      <c r="U778" s="169" t="s">
        <v>534</v>
      </c>
      <c r="V778" s="169" t="s">
        <v>700</v>
      </c>
      <c r="W778" s="175">
        <v>1</v>
      </c>
      <c r="X778" s="169" t="s">
        <v>467</v>
      </c>
    </row>
    <row r="779" spans="2:24" hidden="1">
      <c r="B779" s="632"/>
      <c r="C779" s="423"/>
      <c r="D779" s="206">
        <v>3</v>
      </c>
      <c r="E779" s="169" t="s">
        <v>460</v>
      </c>
      <c r="F779" s="260">
        <v>470.29</v>
      </c>
      <c r="G779" s="169">
        <v>6.61</v>
      </c>
      <c r="H779" s="169">
        <v>6.61</v>
      </c>
      <c r="I779" s="177">
        <f t="shared" si="186"/>
        <v>1</v>
      </c>
      <c r="J779" s="169">
        <v>0.61</v>
      </c>
      <c r="K779" s="177">
        <f t="shared" si="187"/>
        <v>9.2284417549167927E-2</v>
      </c>
      <c r="L779" s="260">
        <v>1567.63</v>
      </c>
      <c r="M779" s="177">
        <f t="shared" si="188"/>
        <v>1.0922844175491679</v>
      </c>
      <c r="N779" s="260">
        <v>956.25</v>
      </c>
      <c r="O779" s="169">
        <v>0.3</v>
      </c>
      <c r="P779" s="176">
        <f t="shared" si="189"/>
        <v>4.5385779122541603E-2</v>
      </c>
      <c r="Q779" s="175">
        <f t="shared" si="190"/>
        <v>0.31000000000000033</v>
      </c>
      <c r="R779" s="176">
        <f t="shared" si="191"/>
        <v>4.6898638426626373E-2</v>
      </c>
      <c r="S779" s="259">
        <f t="shared" si="192"/>
        <v>485.96530000000052</v>
      </c>
      <c r="T779" s="169" t="s">
        <v>177</v>
      </c>
      <c r="U779" s="169" t="s">
        <v>712</v>
      </c>
      <c r="V779" s="169" t="s">
        <v>507</v>
      </c>
      <c r="W779" s="175">
        <v>1</v>
      </c>
      <c r="X779" s="169" t="s">
        <v>414</v>
      </c>
    </row>
    <row r="780" spans="2:24" hidden="1">
      <c r="B780" s="632"/>
      <c r="C780" s="423"/>
      <c r="D780" s="206">
        <v>4</v>
      </c>
      <c r="E780" s="169" t="s">
        <v>463</v>
      </c>
      <c r="F780" s="260">
        <v>415.22</v>
      </c>
      <c r="G780" s="169">
        <v>29.3</v>
      </c>
      <c r="H780" s="169">
        <v>29.3</v>
      </c>
      <c r="I780" s="177">
        <f t="shared" si="186"/>
        <v>1</v>
      </c>
      <c r="J780" s="169">
        <v>1.55</v>
      </c>
      <c r="K780" s="177">
        <f t="shared" si="187"/>
        <v>5.2901023890784986E-2</v>
      </c>
      <c r="L780" s="260">
        <v>814.16</v>
      </c>
      <c r="M780" s="177">
        <f t="shared" si="188"/>
        <v>1.052901023890785</v>
      </c>
      <c r="N780" s="260">
        <v>1261.95</v>
      </c>
      <c r="O780" s="169">
        <v>0.51</v>
      </c>
      <c r="P780" s="176">
        <f t="shared" si="189"/>
        <v>1.7406143344709898E-2</v>
      </c>
      <c r="Q780" s="175">
        <f t="shared" si="190"/>
        <v>1.0400000000000007</v>
      </c>
      <c r="R780" s="176">
        <f t="shared" si="191"/>
        <v>3.5494880546075108E-2</v>
      </c>
      <c r="S780" s="259">
        <f t="shared" si="192"/>
        <v>846.72640000000058</v>
      </c>
      <c r="T780" s="169" t="s">
        <v>177</v>
      </c>
      <c r="U780" s="169" t="s">
        <v>220</v>
      </c>
      <c r="V780" s="169" t="s">
        <v>686</v>
      </c>
      <c r="W780" s="175">
        <v>1</v>
      </c>
      <c r="X780" s="169" t="s">
        <v>412</v>
      </c>
    </row>
    <row r="781" spans="2:24" hidden="1">
      <c r="B781" s="632"/>
      <c r="C781" s="423"/>
      <c r="D781" s="206">
        <v>5</v>
      </c>
      <c r="E781" s="169" t="s">
        <v>661</v>
      </c>
      <c r="F781" s="260">
        <v>335.58</v>
      </c>
      <c r="G781" s="169">
        <v>6257</v>
      </c>
      <c r="H781" s="169">
        <v>6257</v>
      </c>
      <c r="I781" s="177">
        <f t="shared" si="186"/>
        <v>1</v>
      </c>
      <c r="J781" s="169">
        <v>47.94</v>
      </c>
      <c r="K781" s="177">
        <f t="shared" si="187"/>
        <v>7.661818762985456E-3</v>
      </c>
      <c r="L781" s="260">
        <v>7</v>
      </c>
      <c r="M781" s="177">
        <f t="shared" si="188"/>
        <v>1.0076618187629853</v>
      </c>
      <c r="N781" s="260">
        <v>335.58</v>
      </c>
      <c r="O781" s="169">
        <v>47.94</v>
      </c>
      <c r="P781" s="176">
        <f t="shared" si="189"/>
        <v>7.661818762985456E-3</v>
      </c>
      <c r="Q781" s="175">
        <f t="shared" si="190"/>
        <v>-3.979039320256561E-13</v>
      </c>
      <c r="R781" s="176">
        <f t="shared" si="191"/>
        <v>-6.3593404511052602E-17</v>
      </c>
      <c r="S781" s="259">
        <f t="shared" si="192"/>
        <v>-2.7853275241795927E-12</v>
      </c>
      <c r="T781" s="169" t="s">
        <v>465</v>
      </c>
      <c r="U781" s="169" t="s">
        <v>219</v>
      </c>
      <c r="V781" s="169" t="s">
        <v>639</v>
      </c>
      <c r="W781" s="175">
        <v>1</v>
      </c>
      <c r="X781" s="169" t="s">
        <v>467</v>
      </c>
    </row>
    <row r="782" spans="2:24" hidden="1">
      <c r="B782" s="632"/>
      <c r="C782" s="423"/>
      <c r="D782" s="206">
        <v>6</v>
      </c>
      <c r="E782" s="169" t="s">
        <v>547</v>
      </c>
      <c r="F782" s="260">
        <v>262.45999999999998</v>
      </c>
      <c r="G782" s="169">
        <v>45.7</v>
      </c>
      <c r="H782" s="169">
        <v>45.7</v>
      </c>
      <c r="I782" s="177">
        <f t="shared" si="186"/>
        <v>1</v>
      </c>
      <c r="J782" s="169">
        <v>4.2</v>
      </c>
      <c r="K782" s="177">
        <f t="shared" si="187"/>
        <v>9.1903719912472648E-2</v>
      </c>
      <c r="L782" s="260">
        <v>124.39</v>
      </c>
      <c r="M782" s="177">
        <f t="shared" si="188"/>
        <v>1.0919037199124728</v>
      </c>
      <c r="N782" s="260">
        <v>522.44000000000005</v>
      </c>
      <c r="O782" s="169">
        <v>2.11</v>
      </c>
      <c r="P782" s="176">
        <f t="shared" si="189"/>
        <v>4.6170678336980298E-2</v>
      </c>
      <c r="Q782" s="175">
        <f t="shared" si="190"/>
        <v>2.090000000000003</v>
      </c>
      <c r="R782" s="176">
        <f t="shared" si="191"/>
        <v>4.5733041575492406E-2</v>
      </c>
      <c r="S782" s="259">
        <f t="shared" si="192"/>
        <v>259.9751000000004</v>
      </c>
      <c r="T782" s="169" t="s">
        <v>465</v>
      </c>
      <c r="U782" s="169" t="s">
        <v>219</v>
      </c>
      <c r="V782" s="169" t="s">
        <v>683</v>
      </c>
      <c r="W782" s="175">
        <v>1</v>
      </c>
      <c r="X782" s="169" t="s">
        <v>413</v>
      </c>
    </row>
    <row r="783" spans="2:24" hidden="1">
      <c r="B783" s="632"/>
      <c r="C783" s="423"/>
      <c r="D783" s="206">
        <v>7</v>
      </c>
      <c r="E783" s="169" t="s">
        <v>517</v>
      </c>
      <c r="F783" s="260">
        <v>250.77</v>
      </c>
      <c r="G783" s="169">
        <v>197.75</v>
      </c>
      <c r="H783" s="169">
        <v>197.75</v>
      </c>
      <c r="I783" s="177">
        <f t="shared" si="186"/>
        <v>1</v>
      </c>
      <c r="J783" s="169">
        <v>7.34</v>
      </c>
      <c r="K783" s="177">
        <f t="shared" si="187"/>
        <v>3.7117572692793928E-2</v>
      </c>
      <c r="L783" s="260">
        <v>99.12</v>
      </c>
      <c r="M783" s="177">
        <f t="shared" si="188"/>
        <v>1.0371175726927939</v>
      </c>
      <c r="N783" s="260">
        <v>727.54</v>
      </c>
      <c r="O783" s="169">
        <v>2.5299999999999998</v>
      </c>
      <c r="P783" s="176">
        <f t="shared" si="189"/>
        <v>1.2793931731984828E-2</v>
      </c>
      <c r="Q783" s="175">
        <f t="shared" si="190"/>
        <v>4.8100000000000041</v>
      </c>
      <c r="R783" s="176">
        <f t="shared" si="191"/>
        <v>2.4323640960809124E-2</v>
      </c>
      <c r="S783" s="259">
        <f t="shared" si="192"/>
        <v>476.7672000000004</v>
      </c>
      <c r="T783" s="169" t="s">
        <v>177</v>
      </c>
      <c r="U783" s="169" t="s">
        <v>712</v>
      </c>
      <c r="V783" s="169" t="s">
        <v>507</v>
      </c>
      <c r="W783" s="175">
        <v>1</v>
      </c>
      <c r="X783" s="169" t="s">
        <v>467</v>
      </c>
    </row>
    <row r="784" spans="2:24" hidden="1">
      <c r="B784" s="632"/>
      <c r="C784" s="423"/>
      <c r="D784" s="206">
        <v>8</v>
      </c>
      <c r="E784" s="169" t="s">
        <v>469</v>
      </c>
      <c r="F784" s="260">
        <v>203.47</v>
      </c>
      <c r="G784" s="169">
        <v>36.979999999999997</v>
      </c>
      <c r="H784" s="169">
        <v>36.979999999999997</v>
      </c>
      <c r="I784" s="177">
        <f t="shared" si="186"/>
        <v>1</v>
      </c>
      <c r="J784" s="169">
        <v>3.56</v>
      </c>
      <c r="K784" s="177">
        <f t="shared" si="187"/>
        <v>9.6268253109789079E-2</v>
      </c>
      <c r="L784" s="260">
        <v>118.99</v>
      </c>
      <c r="M784" s="177">
        <f t="shared" si="188"/>
        <v>1.0962682531097891</v>
      </c>
      <c r="N784" s="260">
        <v>423.6</v>
      </c>
      <c r="O784" s="169">
        <v>1.71</v>
      </c>
      <c r="P784" s="176">
        <f t="shared" si="189"/>
        <v>4.6241211465657114E-2</v>
      </c>
      <c r="Q784" s="175">
        <f t="shared" si="190"/>
        <v>1.8500000000000023</v>
      </c>
      <c r="R784" s="176">
        <f t="shared" si="191"/>
        <v>5.0027041644132027E-2</v>
      </c>
      <c r="S784" s="259">
        <f t="shared" si="192"/>
        <v>220.13150000000027</v>
      </c>
      <c r="T784" s="169" t="s">
        <v>177</v>
      </c>
      <c r="U784" s="169" t="s">
        <v>712</v>
      </c>
      <c r="V784" s="169" t="s">
        <v>507</v>
      </c>
      <c r="W784" s="175">
        <v>1</v>
      </c>
      <c r="X784" s="169" t="s">
        <v>458</v>
      </c>
    </row>
    <row r="785" spans="2:24" hidden="1">
      <c r="B785" s="632"/>
      <c r="C785" s="423"/>
      <c r="D785" s="206">
        <v>9</v>
      </c>
      <c r="E785" s="169" t="s">
        <v>615</v>
      </c>
      <c r="F785" s="260">
        <v>201.7</v>
      </c>
      <c r="G785" s="169">
        <v>9.86</v>
      </c>
      <c r="H785" s="169">
        <v>9.86</v>
      </c>
      <c r="I785" s="177">
        <f t="shared" si="186"/>
        <v>1</v>
      </c>
      <c r="J785" s="169">
        <v>0.94</v>
      </c>
      <c r="K785" s="177">
        <f t="shared" si="187"/>
        <v>9.5334685598377281E-2</v>
      </c>
      <c r="L785" s="260">
        <v>469.08</v>
      </c>
      <c r="M785" s="177">
        <f t="shared" si="188"/>
        <v>1.0953346855983772</v>
      </c>
      <c r="N785" s="260">
        <v>440.94</v>
      </c>
      <c r="O785" s="169">
        <v>0.43</v>
      </c>
      <c r="P785" s="176">
        <f t="shared" si="189"/>
        <v>4.3610547667342799E-2</v>
      </c>
      <c r="Q785" s="175">
        <f t="shared" si="190"/>
        <v>0.50999999999999956</v>
      </c>
      <c r="R785" s="176">
        <f t="shared" si="191"/>
        <v>5.172413793103444E-2</v>
      </c>
      <c r="S785" s="259">
        <f t="shared" si="192"/>
        <v>239.23079999999979</v>
      </c>
      <c r="T785" s="169" t="s">
        <v>465</v>
      </c>
      <c r="U785" s="169" t="s">
        <v>219</v>
      </c>
      <c r="V785" s="169" t="s">
        <v>510</v>
      </c>
      <c r="W785" s="175">
        <v>1</v>
      </c>
      <c r="X785" s="169" t="s">
        <v>458</v>
      </c>
    </row>
    <row r="786" spans="2:24" hidden="1">
      <c r="B786" s="633"/>
      <c r="C786" s="423"/>
      <c r="D786" s="206">
        <v>10</v>
      </c>
      <c r="E786" s="169" t="s">
        <v>679</v>
      </c>
      <c r="F786" s="260">
        <v>143.78</v>
      </c>
      <c r="G786" s="169">
        <v>2212</v>
      </c>
      <c r="H786" s="169">
        <v>2212</v>
      </c>
      <c r="I786" s="177">
        <f t="shared" si="186"/>
        <v>1</v>
      </c>
      <c r="J786" s="169">
        <v>19.97</v>
      </c>
      <c r="K786" s="177">
        <f t="shared" si="187"/>
        <v>9.0280289330922237E-3</v>
      </c>
      <c r="L786" s="260">
        <v>7.2</v>
      </c>
      <c r="M786" s="177">
        <f t="shared" si="188"/>
        <v>1.0090280289330922</v>
      </c>
      <c r="N786" s="260">
        <v>143.78</v>
      </c>
      <c r="O786" s="169">
        <v>19.97</v>
      </c>
      <c r="P786" s="176">
        <f t="shared" si="189"/>
        <v>9.0280289330922237E-3</v>
      </c>
      <c r="Q786" s="175">
        <f t="shared" si="190"/>
        <v>-1.9895196601282805E-13</v>
      </c>
      <c r="R786" s="176">
        <f t="shared" si="191"/>
        <v>-8.9942118450645592E-17</v>
      </c>
      <c r="S786" s="259">
        <f t="shared" si="192"/>
        <v>-1.4324541552923619E-12</v>
      </c>
      <c r="T786" s="169" t="s">
        <v>177</v>
      </c>
      <c r="U786" s="169" t="s">
        <v>534</v>
      </c>
      <c r="V786" s="169" t="s">
        <v>638</v>
      </c>
      <c r="W786" s="175">
        <v>1</v>
      </c>
      <c r="X786" s="169" t="s">
        <v>449</v>
      </c>
    </row>
    <row r="787" spans="2:24" hidden="1">
      <c r="B787" s="631">
        <v>45948</v>
      </c>
      <c r="C787" s="423" t="str">
        <f t="shared" ref="C787" si="198">RIGHT(TEXT(B787,"aaa"),1)</f>
        <v>六</v>
      </c>
      <c r="D787" s="206">
        <v>1</v>
      </c>
      <c r="E787" s="169" t="s">
        <v>790</v>
      </c>
      <c r="F787" s="260">
        <v>732.75</v>
      </c>
      <c r="G787" s="169">
        <v>149.69999999999999</v>
      </c>
      <c r="H787" s="169">
        <v>149.69999999999999</v>
      </c>
      <c r="I787" s="177">
        <f t="shared" si="186"/>
        <v>1</v>
      </c>
      <c r="J787" s="169">
        <v>14.81</v>
      </c>
      <c r="K787" s="177">
        <f t="shared" si="187"/>
        <v>9.8931195724782914E-2</v>
      </c>
      <c r="L787" s="260">
        <v>99.02</v>
      </c>
      <c r="M787" s="177">
        <f t="shared" si="188"/>
        <v>1.0989311957247829</v>
      </c>
      <c r="N787" s="260">
        <v>1466.49</v>
      </c>
      <c r="O787" s="169">
        <v>7.4</v>
      </c>
      <c r="P787" s="176">
        <f t="shared" si="189"/>
        <v>4.9432197728790921E-2</v>
      </c>
      <c r="Q787" s="175">
        <f t="shared" si="190"/>
        <v>7.4100000000000019</v>
      </c>
      <c r="R787" s="176">
        <f t="shared" si="191"/>
        <v>4.9498997995992E-2</v>
      </c>
      <c r="S787" s="259">
        <f t="shared" si="192"/>
        <v>733.73820000000012</v>
      </c>
      <c r="T787" s="169" t="s">
        <v>177</v>
      </c>
      <c r="U787" s="169" t="s">
        <v>534</v>
      </c>
      <c r="V787" s="169" t="s">
        <v>799</v>
      </c>
      <c r="W787" s="175">
        <v>1</v>
      </c>
      <c r="X787" s="169" t="s">
        <v>415</v>
      </c>
    </row>
    <row r="788" spans="2:24" hidden="1">
      <c r="B788" s="632"/>
      <c r="C788" s="423"/>
      <c r="D788" s="206">
        <v>2</v>
      </c>
      <c r="E788" s="169" t="s">
        <v>490</v>
      </c>
      <c r="F788" s="260">
        <v>650.47</v>
      </c>
      <c r="G788" s="169">
        <v>174.26</v>
      </c>
      <c r="H788" s="169">
        <v>174.26</v>
      </c>
      <c r="I788" s="177">
        <f t="shared" si="186"/>
        <v>1</v>
      </c>
      <c r="J788" s="169">
        <v>8.31</v>
      </c>
      <c r="K788" s="177">
        <f t="shared" si="187"/>
        <v>4.7687363709399751E-2</v>
      </c>
      <c r="L788" s="260">
        <v>156.74</v>
      </c>
      <c r="M788" s="177">
        <f t="shared" si="188"/>
        <v>1.0476873637093997</v>
      </c>
      <c r="N788" s="260">
        <v>1302.51</v>
      </c>
      <c r="O788" s="169">
        <v>4.1500000000000004</v>
      </c>
      <c r="P788" s="176">
        <f t="shared" si="189"/>
        <v>2.3814989096751983E-2</v>
      </c>
      <c r="Q788" s="175">
        <f t="shared" si="190"/>
        <v>4.1600000000000019</v>
      </c>
      <c r="R788" s="176">
        <f t="shared" si="191"/>
        <v>2.3872374612647781E-2</v>
      </c>
      <c r="S788" s="259">
        <f t="shared" si="192"/>
        <v>652.03840000000037</v>
      </c>
      <c r="T788" s="169" t="s">
        <v>177</v>
      </c>
      <c r="U788" s="169" t="s">
        <v>712</v>
      </c>
      <c r="V788" s="169" t="s">
        <v>507</v>
      </c>
      <c r="W788" s="175">
        <v>1</v>
      </c>
      <c r="X788" s="169" t="s">
        <v>467</v>
      </c>
    </row>
    <row r="789" spans="2:24" hidden="1">
      <c r="B789" s="632"/>
      <c r="C789" s="423"/>
      <c r="D789" s="206">
        <v>3</v>
      </c>
      <c r="E789" s="169" t="s">
        <v>634</v>
      </c>
      <c r="F789" s="260">
        <v>624.49</v>
      </c>
      <c r="G789" s="169">
        <v>16019</v>
      </c>
      <c r="H789" s="169">
        <v>16019</v>
      </c>
      <c r="I789" s="177">
        <f t="shared" si="186"/>
        <v>1</v>
      </c>
      <c r="J789" s="169">
        <v>107.67</v>
      </c>
      <c r="K789" s="177">
        <f t="shared" si="187"/>
        <v>6.7213933454023352E-3</v>
      </c>
      <c r="L789" s="260">
        <v>5.8</v>
      </c>
      <c r="M789" s="177">
        <f t="shared" si="188"/>
        <v>1.0067213933454024</v>
      </c>
      <c r="N789" s="260">
        <v>624.49</v>
      </c>
      <c r="O789" s="169">
        <v>107.67</v>
      </c>
      <c r="P789" s="176">
        <f t="shared" si="189"/>
        <v>6.7213933454023352E-3</v>
      </c>
      <c r="Q789" s="175">
        <f t="shared" si="190"/>
        <v>0</v>
      </c>
      <c r="R789" s="176">
        <f t="shared" si="191"/>
        <v>0</v>
      </c>
      <c r="S789" s="259">
        <f t="shared" si="192"/>
        <v>0</v>
      </c>
      <c r="T789" s="169" t="s">
        <v>177</v>
      </c>
      <c r="U789" s="169" t="s">
        <v>534</v>
      </c>
      <c r="V789" s="169" t="s">
        <v>700</v>
      </c>
      <c r="W789" s="175">
        <v>1</v>
      </c>
      <c r="X789" s="169" t="s">
        <v>467</v>
      </c>
    </row>
    <row r="790" spans="2:24" hidden="1">
      <c r="B790" s="632"/>
      <c r="C790" s="423"/>
      <c r="D790" s="206">
        <v>4</v>
      </c>
      <c r="E790" s="169" t="s">
        <v>557</v>
      </c>
      <c r="F790" s="260">
        <v>591.82000000000005</v>
      </c>
      <c r="G790" s="169">
        <v>166.5</v>
      </c>
      <c r="H790" s="169">
        <v>166.5</v>
      </c>
      <c r="I790" s="177">
        <f t="shared" si="186"/>
        <v>1</v>
      </c>
      <c r="J790" s="169">
        <v>6.18</v>
      </c>
      <c r="K790" s="177">
        <f t="shared" si="187"/>
        <v>3.7117117117117113E-2</v>
      </c>
      <c r="L790" s="260">
        <v>194.04</v>
      </c>
      <c r="M790" s="177">
        <f t="shared" si="188"/>
        <v>1.0371171171171172</v>
      </c>
      <c r="N790" s="260">
        <v>1199.17</v>
      </c>
      <c r="O790" s="169">
        <v>3.05</v>
      </c>
      <c r="P790" s="176">
        <f t="shared" si="189"/>
        <v>1.8318318318318316E-2</v>
      </c>
      <c r="Q790" s="175">
        <f t="shared" si="190"/>
        <v>3.130000000000007</v>
      </c>
      <c r="R790" s="176">
        <f t="shared" si="191"/>
        <v>1.8798798798798842E-2</v>
      </c>
      <c r="S790" s="259">
        <f t="shared" si="192"/>
        <v>607.34520000000134</v>
      </c>
      <c r="T790" s="169" t="s">
        <v>177</v>
      </c>
      <c r="U790" s="169" t="s">
        <v>712</v>
      </c>
      <c r="V790" s="169" t="s">
        <v>640</v>
      </c>
      <c r="W790" s="175">
        <v>1</v>
      </c>
      <c r="X790" s="169" t="s">
        <v>433</v>
      </c>
    </row>
    <row r="791" spans="2:24" hidden="1">
      <c r="B791" s="632"/>
      <c r="C791" s="423"/>
      <c r="D791" s="206">
        <v>5</v>
      </c>
      <c r="E791" s="169" t="s">
        <v>479</v>
      </c>
      <c r="F791" s="260">
        <v>440.35</v>
      </c>
      <c r="G791" s="169">
        <v>296.60000000000002</v>
      </c>
      <c r="H791" s="169">
        <v>296.60000000000002</v>
      </c>
      <c r="I791" s="177">
        <f t="shared" ref="I791:I836" si="199">H791/G791</f>
        <v>1</v>
      </c>
      <c r="J791" s="169">
        <v>12.01</v>
      </c>
      <c r="K791" s="177">
        <f t="shared" ref="K791:K836" si="200">J791/G791</f>
        <v>4.049224544841537E-2</v>
      </c>
      <c r="L791" s="260">
        <v>111.2</v>
      </c>
      <c r="M791" s="177">
        <f t="shared" ref="M791:M836" si="201">(H791+J791)/G791</f>
        <v>1.0404922454484153</v>
      </c>
      <c r="N791" s="260">
        <v>1335.51</v>
      </c>
      <c r="O791" s="169">
        <v>3.96</v>
      </c>
      <c r="P791" s="176">
        <f t="shared" ref="P791:P836" si="202">O791/G791</f>
        <v>1.3351314902225218E-2</v>
      </c>
      <c r="Q791" s="175">
        <f t="shared" ref="Q791:Q836" si="203">(H791+J791)-G791-O791</f>
        <v>8.0499999999999901</v>
      </c>
      <c r="R791" s="176">
        <f t="shared" ref="R791:R836" si="204">Q791/G791</f>
        <v>2.7140930546190118E-2</v>
      </c>
      <c r="S791" s="259">
        <f t="shared" ref="S791:S836" si="205">Q791*L791</f>
        <v>895.15999999999894</v>
      </c>
      <c r="T791" s="169" t="s">
        <v>177</v>
      </c>
      <c r="U791" s="169" t="s">
        <v>712</v>
      </c>
      <c r="V791" s="169" t="s">
        <v>640</v>
      </c>
      <c r="W791" s="175">
        <v>1</v>
      </c>
      <c r="X791" s="169" t="s">
        <v>427</v>
      </c>
    </row>
    <row r="792" spans="2:24" hidden="1">
      <c r="B792" s="632"/>
      <c r="C792" s="423"/>
      <c r="D792" s="206">
        <v>6</v>
      </c>
      <c r="E792" s="169" t="s">
        <v>645</v>
      </c>
      <c r="F792" s="260">
        <v>436.01</v>
      </c>
      <c r="G792" s="169">
        <v>77.58</v>
      </c>
      <c r="H792" s="169">
        <v>77.58</v>
      </c>
      <c r="I792" s="177">
        <f t="shared" si="199"/>
        <v>1</v>
      </c>
      <c r="J792" s="169">
        <v>7.66</v>
      </c>
      <c r="K792" s="177">
        <f t="shared" si="200"/>
        <v>9.8736787831915446E-2</v>
      </c>
      <c r="L792" s="260">
        <v>114.14</v>
      </c>
      <c r="M792" s="177">
        <f t="shared" si="201"/>
        <v>1.0987367878319154</v>
      </c>
      <c r="N792" s="260">
        <v>874.31</v>
      </c>
      <c r="O792" s="169">
        <v>3.82</v>
      </c>
      <c r="P792" s="176">
        <f t="shared" si="202"/>
        <v>4.9239494715132767E-2</v>
      </c>
      <c r="Q792" s="175">
        <f t="shared" si="203"/>
        <v>3.8399999999999967</v>
      </c>
      <c r="R792" s="176">
        <f t="shared" si="204"/>
        <v>4.9497293116782637E-2</v>
      </c>
      <c r="S792" s="259">
        <f t="shared" si="205"/>
        <v>438.29759999999965</v>
      </c>
      <c r="T792" s="169" t="s">
        <v>177</v>
      </c>
      <c r="U792" s="169" t="s">
        <v>712</v>
      </c>
      <c r="V792" s="169" t="s">
        <v>640</v>
      </c>
      <c r="W792" s="175">
        <v>1</v>
      </c>
      <c r="X792" s="169" t="s">
        <v>428</v>
      </c>
    </row>
    <row r="793" spans="2:24" hidden="1">
      <c r="B793" s="632"/>
      <c r="C793" s="423"/>
      <c r="D793" s="206">
        <v>7</v>
      </c>
      <c r="E793" s="169" t="s">
        <v>635</v>
      </c>
      <c r="F793" s="260">
        <v>403.62</v>
      </c>
      <c r="G793" s="169">
        <v>5885</v>
      </c>
      <c r="H793" s="169">
        <v>5885</v>
      </c>
      <c r="I793" s="177">
        <f t="shared" si="199"/>
        <v>1</v>
      </c>
      <c r="J793" s="169">
        <v>61.34</v>
      </c>
      <c r="K793" s="177">
        <f t="shared" si="200"/>
        <v>1.0423109600679695E-2</v>
      </c>
      <c r="L793" s="260">
        <v>6.58</v>
      </c>
      <c r="M793" s="177">
        <f t="shared" si="201"/>
        <v>1.0104231096006797</v>
      </c>
      <c r="N793" s="260">
        <v>403.62</v>
      </c>
      <c r="O793" s="169">
        <v>61.34</v>
      </c>
      <c r="P793" s="176">
        <f t="shared" si="202"/>
        <v>1.0423109600679695E-2</v>
      </c>
      <c r="Q793" s="175">
        <f t="shared" si="203"/>
        <v>1.4210854715202004E-13</v>
      </c>
      <c r="R793" s="176">
        <f t="shared" si="204"/>
        <v>2.4147586601872564E-17</v>
      </c>
      <c r="S793" s="259">
        <f t="shared" si="205"/>
        <v>9.350742402602918E-13</v>
      </c>
      <c r="T793" s="169" t="s">
        <v>465</v>
      </c>
      <c r="U793" s="169" t="s">
        <v>219</v>
      </c>
      <c r="V793" s="169" t="s">
        <v>639</v>
      </c>
      <c r="W793" s="175">
        <v>1</v>
      </c>
      <c r="X793" s="169" t="s">
        <v>467</v>
      </c>
    </row>
    <row r="794" spans="2:24" hidden="1">
      <c r="B794" s="632"/>
      <c r="C794" s="423"/>
      <c r="D794" s="206">
        <v>8</v>
      </c>
      <c r="E794" s="169" t="s">
        <v>661</v>
      </c>
      <c r="F794" s="260">
        <v>342.44</v>
      </c>
      <c r="G794" s="169">
        <v>6547</v>
      </c>
      <c r="H794" s="169">
        <v>6547</v>
      </c>
      <c r="I794" s="177">
        <f t="shared" si="199"/>
        <v>1</v>
      </c>
      <c r="J794" s="169">
        <v>48.92</v>
      </c>
      <c r="K794" s="177">
        <f t="shared" si="200"/>
        <v>7.4721246372384297E-3</v>
      </c>
      <c r="L794" s="260">
        <v>7</v>
      </c>
      <c r="M794" s="177">
        <f t="shared" si="201"/>
        <v>1.0074721246372385</v>
      </c>
      <c r="N794" s="260">
        <v>342.44</v>
      </c>
      <c r="O794" s="169">
        <v>48.92</v>
      </c>
      <c r="P794" s="176">
        <f t="shared" si="202"/>
        <v>7.4721246372384297E-3</v>
      </c>
      <c r="Q794" s="175">
        <f t="shared" si="203"/>
        <v>7.1054273576010019E-14</v>
      </c>
      <c r="R794" s="176">
        <f t="shared" si="204"/>
        <v>1.0852951516115782E-17</v>
      </c>
      <c r="S794" s="259">
        <f t="shared" si="205"/>
        <v>4.9737991503207013E-13</v>
      </c>
      <c r="T794" s="169" t="s">
        <v>465</v>
      </c>
      <c r="U794" s="169" t="s">
        <v>219</v>
      </c>
      <c r="V794" s="169" t="s">
        <v>639</v>
      </c>
      <c r="W794" s="175">
        <v>1</v>
      </c>
      <c r="X794" s="169" t="s">
        <v>467</v>
      </c>
    </row>
    <row r="795" spans="2:24" hidden="1">
      <c r="B795" s="632"/>
      <c r="C795" s="423"/>
      <c r="D795" s="206">
        <v>9</v>
      </c>
      <c r="E795" s="169" t="s">
        <v>542</v>
      </c>
      <c r="F795" s="260">
        <v>257.04000000000002</v>
      </c>
      <c r="G795" s="169">
        <v>238.04</v>
      </c>
      <c r="H795" s="169">
        <v>238.04</v>
      </c>
      <c r="I795" s="177">
        <f t="shared" si="199"/>
        <v>1</v>
      </c>
      <c r="J795" s="169">
        <v>13.35</v>
      </c>
      <c r="K795" s="177">
        <f t="shared" si="200"/>
        <v>5.6083011258611995E-2</v>
      </c>
      <c r="L795" s="260">
        <v>156.72999999999999</v>
      </c>
      <c r="M795" s="177">
        <f t="shared" si="201"/>
        <v>1.0560830112586119</v>
      </c>
      <c r="N795" s="260">
        <v>2092.35</v>
      </c>
      <c r="O795" s="169">
        <v>1.64</v>
      </c>
      <c r="P795" s="176">
        <f t="shared" si="202"/>
        <v>6.8895983868257436E-3</v>
      </c>
      <c r="Q795" s="175">
        <f t="shared" si="203"/>
        <v>11.709999999999994</v>
      </c>
      <c r="R795" s="176">
        <f t="shared" si="204"/>
        <v>4.9193412871786232E-2</v>
      </c>
      <c r="S795" s="259">
        <f t="shared" si="205"/>
        <v>1835.308299999999</v>
      </c>
      <c r="T795" s="169" t="s">
        <v>465</v>
      </c>
      <c r="U795" s="169" t="s">
        <v>219</v>
      </c>
      <c r="V795" s="169" t="s">
        <v>510</v>
      </c>
      <c r="W795" s="175">
        <v>1</v>
      </c>
      <c r="X795" s="169" t="s">
        <v>467</v>
      </c>
    </row>
    <row r="796" spans="2:24" hidden="1">
      <c r="B796" s="633"/>
      <c r="C796" s="423"/>
      <c r="D796" s="206">
        <v>10</v>
      </c>
      <c r="E796" s="169" t="s">
        <v>796</v>
      </c>
      <c r="F796" s="260">
        <v>200.98</v>
      </c>
      <c r="G796" s="169">
        <v>14.98</v>
      </c>
      <c r="H796" s="169">
        <v>14.98</v>
      </c>
      <c r="I796" s="177">
        <f t="shared" si="199"/>
        <v>1</v>
      </c>
      <c r="J796" s="169">
        <v>1.49</v>
      </c>
      <c r="K796" s="177">
        <f t="shared" si="200"/>
        <v>9.9465954606141521E-2</v>
      </c>
      <c r="L796" s="260">
        <v>271.58999999999997</v>
      </c>
      <c r="M796" s="177">
        <f t="shared" si="201"/>
        <v>1.0994659546061414</v>
      </c>
      <c r="N796" s="260">
        <v>404.67</v>
      </c>
      <c r="O796" s="169">
        <v>0.74</v>
      </c>
      <c r="P796" s="176">
        <f t="shared" si="202"/>
        <v>4.9399198931909208E-2</v>
      </c>
      <c r="Q796" s="175">
        <f t="shared" si="203"/>
        <v>0.74999999999999845</v>
      </c>
      <c r="R796" s="176">
        <f t="shared" si="204"/>
        <v>5.0066755674232202E-2</v>
      </c>
      <c r="S796" s="259">
        <f t="shared" si="205"/>
        <v>203.69249999999957</v>
      </c>
      <c r="T796" s="169" t="s">
        <v>177</v>
      </c>
      <c r="U796" s="169" t="s">
        <v>712</v>
      </c>
      <c r="V796" s="169" t="s">
        <v>640</v>
      </c>
      <c r="W796" s="175">
        <v>1</v>
      </c>
      <c r="X796" s="169" t="s">
        <v>440</v>
      </c>
    </row>
    <row r="797" spans="2:24" hidden="1">
      <c r="B797" s="631">
        <v>45949</v>
      </c>
      <c r="C797" s="423" t="str">
        <f t="shared" ref="C797" si="206">RIGHT(TEXT(B797,"aaa"),1)</f>
        <v>日</v>
      </c>
      <c r="D797" s="206">
        <v>1</v>
      </c>
      <c r="E797" s="169" t="s">
        <v>634</v>
      </c>
      <c r="F797" s="260">
        <v>1374.77</v>
      </c>
      <c r="G797" s="169">
        <v>21009</v>
      </c>
      <c r="H797" s="169">
        <v>21009</v>
      </c>
      <c r="I797" s="177">
        <f t="shared" si="199"/>
        <v>1</v>
      </c>
      <c r="J797" s="169">
        <v>237.03</v>
      </c>
      <c r="K797" s="177">
        <f t="shared" si="200"/>
        <v>1.1282307582464658E-2</v>
      </c>
      <c r="L797" s="260">
        <v>5.8</v>
      </c>
      <c r="M797" s="177">
        <f t="shared" si="201"/>
        <v>1.0112823075824646</v>
      </c>
      <c r="N797" s="260">
        <v>1374.77</v>
      </c>
      <c r="O797" s="169">
        <v>237.03</v>
      </c>
      <c r="P797" s="176">
        <f t="shared" si="202"/>
        <v>1.1282307582464658E-2</v>
      </c>
      <c r="Q797" s="175">
        <f t="shared" si="203"/>
        <v>-1.1652900866465643E-12</v>
      </c>
      <c r="R797" s="176">
        <f t="shared" si="204"/>
        <v>-5.5466232883362573E-17</v>
      </c>
      <c r="S797" s="259">
        <f t="shared" si="205"/>
        <v>-6.7586825025500725E-12</v>
      </c>
      <c r="T797" s="169" t="s">
        <v>177</v>
      </c>
      <c r="U797" s="169" t="s">
        <v>534</v>
      </c>
      <c r="V797" s="169" t="s">
        <v>700</v>
      </c>
      <c r="W797" s="175">
        <v>1</v>
      </c>
      <c r="X797" s="169" t="s">
        <v>467</v>
      </c>
    </row>
    <row r="798" spans="2:24" hidden="1">
      <c r="B798" s="632"/>
      <c r="C798" s="423"/>
      <c r="D798" s="206">
        <v>2</v>
      </c>
      <c r="E798" s="169" t="s">
        <v>557</v>
      </c>
      <c r="F798" s="260">
        <v>1276.78</v>
      </c>
      <c r="G798" s="169">
        <v>252.69</v>
      </c>
      <c r="H798" s="169">
        <v>252.69</v>
      </c>
      <c r="I798" s="177">
        <f t="shared" si="199"/>
        <v>1</v>
      </c>
      <c r="J798" s="169">
        <v>11.6</v>
      </c>
      <c r="K798" s="177">
        <f t="shared" si="200"/>
        <v>4.5906050892397798E-2</v>
      </c>
      <c r="L798" s="260">
        <v>194.04</v>
      </c>
      <c r="M798" s="177">
        <f t="shared" si="201"/>
        <v>1.0459060508923979</v>
      </c>
      <c r="N798" s="260">
        <v>2250.86</v>
      </c>
      <c r="O798" s="169">
        <v>6.58</v>
      </c>
      <c r="P798" s="176">
        <f t="shared" si="202"/>
        <v>2.6039811626894616E-2</v>
      </c>
      <c r="Q798" s="175">
        <f t="shared" si="203"/>
        <v>5.0200000000000227</v>
      </c>
      <c r="R798" s="176">
        <f t="shared" si="204"/>
        <v>1.9866239265503276E-2</v>
      </c>
      <c r="S798" s="259">
        <f t="shared" si="205"/>
        <v>974.08080000000439</v>
      </c>
      <c r="T798" s="169" t="s">
        <v>177</v>
      </c>
      <c r="U798" s="169" t="s">
        <v>712</v>
      </c>
      <c r="V798" s="169" t="s">
        <v>640</v>
      </c>
      <c r="W798" s="175">
        <v>1</v>
      </c>
      <c r="X798" s="169" t="s">
        <v>433</v>
      </c>
    </row>
    <row r="799" spans="2:24" hidden="1">
      <c r="B799" s="632"/>
      <c r="C799" s="423"/>
      <c r="D799" s="206">
        <v>3</v>
      </c>
      <c r="E799" s="169" t="s">
        <v>635</v>
      </c>
      <c r="F799" s="260">
        <v>1234.47</v>
      </c>
      <c r="G799" s="169">
        <v>8220</v>
      </c>
      <c r="H799" s="169">
        <v>8220</v>
      </c>
      <c r="I799" s="177">
        <f t="shared" si="199"/>
        <v>1</v>
      </c>
      <c r="J799" s="169">
        <v>187.61</v>
      </c>
      <c r="K799" s="177">
        <f t="shared" si="200"/>
        <v>2.2823600973236012E-2</v>
      </c>
      <c r="L799" s="260">
        <v>6.58</v>
      </c>
      <c r="M799" s="177">
        <f t="shared" si="201"/>
        <v>1.0228236009732361</v>
      </c>
      <c r="N799" s="260">
        <v>1234.47</v>
      </c>
      <c r="O799" s="169">
        <v>187.61</v>
      </c>
      <c r="P799" s="176">
        <f t="shared" si="202"/>
        <v>2.2823600973236012E-2</v>
      </c>
      <c r="Q799" s="175">
        <f t="shared" si="203"/>
        <v>5.6843418860808015E-13</v>
      </c>
      <c r="R799" s="176">
        <f t="shared" si="204"/>
        <v>6.9152577689547465E-17</v>
      </c>
      <c r="S799" s="259">
        <f t="shared" si="205"/>
        <v>3.7402969610411672E-12</v>
      </c>
      <c r="T799" s="169" t="s">
        <v>465</v>
      </c>
      <c r="U799" s="169" t="s">
        <v>219</v>
      </c>
      <c r="V799" s="169" t="s">
        <v>639</v>
      </c>
      <c r="W799" s="175">
        <v>1</v>
      </c>
      <c r="X799" s="169" t="s">
        <v>467</v>
      </c>
    </row>
    <row r="800" spans="2:24" hidden="1">
      <c r="B800" s="632"/>
      <c r="C800" s="423"/>
      <c r="D800" s="206">
        <v>4</v>
      </c>
      <c r="E800" s="169" t="s">
        <v>645</v>
      </c>
      <c r="F800" s="260">
        <v>693.97</v>
      </c>
      <c r="G800" s="169">
        <v>121.62</v>
      </c>
      <c r="H800" s="169">
        <v>121.62</v>
      </c>
      <c r="I800" s="177">
        <f t="shared" si="199"/>
        <v>1</v>
      </c>
      <c r="J800" s="169">
        <v>12.1</v>
      </c>
      <c r="K800" s="177">
        <f t="shared" si="200"/>
        <v>9.949021542509455E-2</v>
      </c>
      <c r="L800" s="260">
        <v>114.14</v>
      </c>
      <c r="M800" s="177">
        <f t="shared" si="201"/>
        <v>1.0994902154250945</v>
      </c>
      <c r="N800" s="260">
        <v>1381.09</v>
      </c>
      <c r="O800" s="169">
        <v>6.08</v>
      </c>
      <c r="P800" s="176">
        <f t="shared" si="202"/>
        <v>4.9991777668146685E-2</v>
      </c>
      <c r="Q800" s="175">
        <f t="shared" si="203"/>
        <v>6.0199999999999942</v>
      </c>
      <c r="R800" s="176">
        <f t="shared" si="204"/>
        <v>4.9498437756947823E-2</v>
      </c>
      <c r="S800" s="259">
        <f t="shared" si="205"/>
        <v>687.1227999999993</v>
      </c>
      <c r="T800" s="169" t="s">
        <v>177</v>
      </c>
      <c r="U800" s="169" t="s">
        <v>712</v>
      </c>
      <c r="V800" s="169" t="s">
        <v>640</v>
      </c>
      <c r="W800" s="175">
        <v>1</v>
      </c>
      <c r="X800" s="169" t="s">
        <v>428</v>
      </c>
    </row>
    <row r="801" spans="2:24" hidden="1">
      <c r="B801" s="632"/>
      <c r="C801" s="423"/>
      <c r="D801" s="206">
        <v>5</v>
      </c>
      <c r="E801" s="169" t="s">
        <v>684</v>
      </c>
      <c r="F801" s="260">
        <v>645.63</v>
      </c>
      <c r="G801" s="169">
        <v>108.82</v>
      </c>
      <c r="H801" s="169">
        <v>108.82</v>
      </c>
      <c r="I801" s="177">
        <f t="shared" si="199"/>
        <v>1</v>
      </c>
      <c r="J801" s="169">
        <v>10.88</v>
      </c>
      <c r="K801" s="177">
        <f t="shared" si="200"/>
        <v>9.9981621025546794E-2</v>
      </c>
      <c r="L801" s="260">
        <v>119.12</v>
      </c>
      <c r="M801" s="177">
        <f t="shared" si="201"/>
        <v>1.0999816210255466</v>
      </c>
      <c r="N801" s="260">
        <v>1296.03</v>
      </c>
      <c r="O801" s="169">
        <v>5.42</v>
      </c>
      <c r="P801" s="176">
        <f t="shared" si="202"/>
        <v>4.9807020768241138E-2</v>
      </c>
      <c r="Q801" s="175">
        <f t="shared" si="203"/>
        <v>5.4599999999999955</v>
      </c>
      <c r="R801" s="176">
        <f t="shared" si="204"/>
        <v>5.0174600257305607E-2</v>
      </c>
      <c r="S801" s="259">
        <f t="shared" si="205"/>
        <v>650.39519999999948</v>
      </c>
      <c r="T801" s="169" t="s">
        <v>177</v>
      </c>
      <c r="U801" s="169" t="s">
        <v>712</v>
      </c>
      <c r="V801" s="169" t="s">
        <v>640</v>
      </c>
      <c r="W801" s="175">
        <v>1</v>
      </c>
      <c r="X801" s="169" t="s">
        <v>428</v>
      </c>
    </row>
    <row r="802" spans="2:24" hidden="1">
      <c r="B802" s="632"/>
      <c r="C802" s="423"/>
      <c r="D802" s="206">
        <v>6</v>
      </c>
      <c r="E802" s="169" t="s">
        <v>547</v>
      </c>
      <c r="F802" s="260">
        <v>393.07</v>
      </c>
      <c r="G802" s="169">
        <v>63.5</v>
      </c>
      <c r="H802" s="169">
        <v>63.5</v>
      </c>
      <c r="I802" s="177">
        <f t="shared" si="199"/>
        <v>1</v>
      </c>
      <c r="J802" s="169">
        <v>6.35</v>
      </c>
      <c r="K802" s="177">
        <f t="shared" si="200"/>
        <v>9.9999999999999992E-2</v>
      </c>
      <c r="L802" s="260">
        <v>124.39</v>
      </c>
      <c r="M802" s="177">
        <f t="shared" si="201"/>
        <v>1.0999999999999999</v>
      </c>
      <c r="N802" s="260">
        <v>789.88</v>
      </c>
      <c r="O802" s="169">
        <v>3.16</v>
      </c>
      <c r="P802" s="176">
        <f t="shared" si="202"/>
        <v>4.976377952755906E-2</v>
      </c>
      <c r="Q802" s="175">
        <f t="shared" si="203"/>
        <v>3.1899999999999942</v>
      </c>
      <c r="R802" s="176">
        <f t="shared" si="204"/>
        <v>5.0236220472440855E-2</v>
      </c>
      <c r="S802" s="259">
        <f t="shared" si="205"/>
        <v>396.80409999999927</v>
      </c>
      <c r="T802" s="169" t="s">
        <v>465</v>
      </c>
      <c r="U802" s="169" t="s">
        <v>219</v>
      </c>
      <c r="V802" s="169" t="s">
        <v>683</v>
      </c>
      <c r="W802" s="175">
        <v>1</v>
      </c>
      <c r="X802" s="169" t="s">
        <v>413</v>
      </c>
    </row>
    <row r="803" spans="2:24" hidden="1">
      <c r="B803" s="632"/>
      <c r="C803" s="423"/>
      <c r="D803" s="206">
        <v>7</v>
      </c>
      <c r="E803" s="169" t="s">
        <v>661</v>
      </c>
      <c r="F803" s="260">
        <v>375.69</v>
      </c>
      <c r="G803" s="169">
        <v>8446</v>
      </c>
      <c r="H803" s="169">
        <v>8446</v>
      </c>
      <c r="I803" s="177">
        <f t="shared" si="199"/>
        <v>1</v>
      </c>
      <c r="J803" s="169">
        <v>53.67</v>
      </c>
      <c r="K803" s="177">
        <f t="shared" si="200"/>
        <v>6.3544873312810796E-3</v>
      </c>
      <c r="L803" s="260">
        <v>7</v>
      </c>
      <c r="M803" s="177">
        <f t="shared" si="201"/>
        <v>1.0063544873312811</v>
      </c>
      <c r="N803" s="260">
        <v>375.69</v>
      </c>
      <c r="O803" s="169">
        <v>53.67</v>
      </c>
      <c r="P803" s="176">
        <f t="shared" si="202"/>
        <v>6.3544873312810796E-3</v>
      </c>
      <c r="Q803" s="175">
        <f t="shared" si="203"/>
        <v>7.1054273576010019E-14</v>
      </c>
      <c r="R803" s="176">
        <f t="shared" si="204"/>
        <v>8.4127721496578286E-18</v>
      </c>
      <c r="S803" s="259">
        <f t="shared" si="205"/>
        <v>4.9737991503207013E-13</v>
      </c>
      <c r="T803" s="169" t="s">
        <v>465</v>
      </c>
      <c r="U803" s="169" t="s">
        <v>219</v>
      </c>
      <c r="V803" s="169" t="s">
        <v>639</v>
      </c>
      <c r="W803" s="175">
        <v>1</v>
      </c>
      <c r="X803" s="169" t="s">
        <v>467</v>
      </c>
    </row>
    <row r="804" spans="2:24" hidden="1">
      <c r="B804" s="632"/>
      <c r="C804" s="423"/>
      <c r="D804" s="206">
        <v>8</v>
      </c>
      <c r="E804" s="169" t="s">
        <v>545</v>
      </c>
      <c r="F804" s="260">
        <v>342.38</v>
      </c>
      <c r="G804" s="169">
        <v>76.2</v>
      </c>
      <c r="H804" s="169">
        <v>76.2</v>
      </c>
      <c r="I804" s="177">
        <f t="shared" si="199"/>
        <v>1</v>
      </c>
      <c r="J804" s="169">
        <v>7.6</v>
      </c>
      <c r="K804" s="177">
        <f t="shared" si="200"/>
        <v>9.9737532808398935E-2</v>
      </c>
      <c r="L804" s="260">
        <v>90.1</v>
      </c>
      <c r="M804" s="177">
        <f t="shared" si="201"/>
        <v>1.0997375328083989</v>
      </c>
      <c r="N804" s="260">
        <v>684.76</v>
      </c>
      <c r="O804" s="169">
        <v>3.8</v>
      </c>
      <c r="P804" s="176">
        <f t="shared" si="202"/>
        <v>4.9868766404199467E-2</v>
      </c>
      <c r="Q804" s="175">
        <f t="shared" si="203"/>
        <v>3.7999999999999945</v>
      </c>
      <c r="R804" s="176">
        <f t="shared" si="204"/>
        <v>4.9868766404199398E-2</v>
      </c>
      <c r="S804" s="259">
        <f t="shared" si="205"/>
        <v>342.37999999999948</v>
      </c>
      <c r="T804" s="169" t="s">
        <v>465</v>
      </c>
      <c r="U804" s="169" t="s">
        <v>219</v>
      </c>
      <c r="V804" s="169" t="s">
        <v>683</v>
      </c>
      <c r="W804" s="175">
        <v>1</v>
      </c>
      <c r="X804" s="169" t="s">
        <v>413</v>
      </c>
    </row>
    <row r="805" spans="2:24" hidden="1">
      <c r="B805" s="632"/>
      <c r="C805" s="423"/>
      <c r="D805" s="206">
        <v>9</v>
      </c>
      <c r="E805" s="169" t="s">
        <v>552</v>
      </c>
      <c r="F805" s="260">
        <v>225.66</v>
      </c>
      <c r="G805" s="169">
        <v>61.25</v>
      </c>
      <c r="H805" s="169">
        <v>61.25</v>
      </c>
      <c r="I805" s="177">
        <f t="shared" si="199"/>
        <v>1</v>
      </c>
      <c r="J805" s="169">
        <v>6.1</v>
      </c>
      <c r="K805" s="177">
        <f t="shared" si="200"/>
        <v>9.9591836734693878E-2</v>
      </c>
      <c r="L805" s="260">
        <v>74.23</v>
      </c>
      <c r="M805" s="177">
        <f t="shared" si="201"/>
        <v>1.0995918367346937</v>
      </c>
      <c r="N805" s="260">
        <v>452.8</v>
      </c>
      <c r="O805" s="169">
        <v>3.04</v>
      </c>
      <c r="P805" s="176">
        <f t="shared" si="202"/>
        <v>4.963265306122449E-2</v>
      </c>
      <c r="Q805" s="175">
        <f t="shared" si="203"/>
        <v>3.0599999999999943</v>
      </c>
      <c r="R805" s="176">
        <f t="shared" si="204"/>
        <v>4.9959183673469292E-2</v>
      </c>
      <c r="S805" s="259">
        <f t="shared" si="205"/>
        <v>227.1437999999996</v>
      </c>
      <c r="T805" s="169" t="s">
        <v>465</v>
      </c>
      <c r="U805" s="169" t="s">
        <v>219</v>
      </c>
      <c r="V805" s="169" t="s">
        <v>683</v>
      </c>
      <c r="W805" s="175">
        <v>1</v>
      </c>
      <c r="X805" s="169" t="s">
        <v>419</v>
      </c>
    </row>
    <row r="806" spans="2:24" hidden="1">
      <c r="B806" s="633"/>
      <c r="C806" s="423"/>
      <c r="D806" s="206">
        <v>10</v>
      </c>
      <c r="E806" s="169" t="s">
        <v>696</v>
      </c>
      <c r="F806" s="260">
        <v>201.94</v>
      </c>
      <c r="G806" s="169">
        <v>11.41</v>
      </c>
      <c r="H806" s="169">
        <v>11.41</v>
      </c>
      <c r="I806" s="177">
        <f t="shared" si="199"/>
        <v>1</v>
      </c>
      <c r="J806" s="169">
        <v>1.1399999999999999</v>
      </c>
      <c r="K806" s="177">
        <f t="shared" si="200"/>
        <v>9.9912357581069228E-2</v>
      </c>
      <c r="L806" s="260">
        <v>354.28</v>
      </c>
      <c r="M806" s="177">
        <f t="shared" si="201"/>
        <v>1.0999123575810692</v>
      </c>
      <c r="N806" s="260">
        <v>403.88</v>
      </c>
      <c r="O806" s="169">
        <v>0.56999999999999995</v>
      </c>
      <c r="P806" s="176">
        <f t="shared" si="202"/>
        <v>4.9956178790534614E-2</v>
      </c>
      <c r="Q806" s="175">
        <f t="shared" si="203"/>
        <v>0.57000000000000062</v>
      </c>
      <c r="R806" s="176">
        <f t="shared" si="204"/>
        <v>4.9956178790534669E-2</v>
      </c>
      <c r="S806" s="259">
        <f t="shared" si="205"/>
        <v>201.93960000000021</v>
      </c>
      <c r="T806" s="169" t="s">
        <v>177</v>
      </c>
      <c r="U806" s="169" t="s">
        <v>712</v>
      </c>
      <c r="V806" s="169" t="s">
        <v>507</v>
      </c>
      <c r="W806" s="175">
        <v>1</v>
      </c>
      <c r="X806" s="169" t="s">
        <v>671</v>
      </c>
    </row>
    <row r="807" spans="2:24" hidden="1">
      <c r="B807" s="631">
        <v>45950</v>
      </c>
      <c r="C807" s="423" t="str">
        <f t="shared" ref="C807" si="207">RIGHT(TEXT(B807,"aaa"),1)</f>
        <v>一</v>
      </c>
      <c r="D807" s="206">
        <v>1</v>
      </c>
      <c r="E807" s="169" t="s">
        <v>634</v>
      </c>
      <c r="F807" s="260">
        <v>1431.32</v>
      </c>
      <c r="G807" s="169">
        <v>20941</v>
      </c>
      <c r="H807" s="169">
        <v>20941</v>
      </c>
      <c r="I807" s="177">
        <f t="shared" si="199"/>
        <v>1</v>
      </c>
      <c r="J807" s="169">
        <v>246.78</v>
      </c>
      <c r="K807" s="177">
        <f t="shared" si="200"/>
        <v>1.1784537510147557E-2</v>
      </c>
      <c r="L807" s="260">
        <v>5.8</v>
      </c>
      <c r="M807" s="177">
        <f t="shared" si="201"/>
        <v>1.0117845375101475</v>
      </c>
      <c r="N807" s="260">
        <v>1431.32</v>
      </c>
      <c r="O807" s="169">
        <v>246.78</v>
      </c>
      <c r="P807" s="176">
        <f t="shared" si="202"/>
        <v>1.1784537510147557E-2</v>
      </c>
      <c r="Q807" s="175">
        <f t="shared" si="203"/>
        <v>-1.1652900866465643E-12</v>
      </c>
      <c r="R807" s="176">
        <f t="shared" si="204"/>
        <v>-5.5646343853997623E-17</v>
      </c>
      <c r="S807" s="259">
        <f t="shared" si="205"/>
        <v>-6.7586825025500725E-12</v>
      </c>
      <c r="T807" s="169" t="s">
        <v>177</v>
      </c>
      <c r="U807" s="169" t="s">
        <v>534</v>
      </c>
      <c r="V807" s="169" t="s">
        <v>700</v>
      </c>
      <c r="W807" s="175">
        <v>1</v>
      </c>
      <c r="X807" s="169" t="s">
        <v>467</v>
      </c>
    </row>
    <row r="808" spans="2:24" hidden="1">
      <c r="B808" s="632"/>
      <c r="C808" s="423"/>
      <c r="D808" s="206">
        <v>2</v>
      </c>
      <c r="E808" s="169" t="s">
        <v>635</v>
      </c>
      <c r="F808" s="260">
        <v>966.01</v>
      </c>
      <c r="G808" s="169">
        <v>7817</v>
      </c>
      <c r="H808" s="169">
        <v>7817</v>
      </c>
      <c r="I808" s="177">
        <f t="shared" si="199"/>
        <v>1</v>
      </c>
      <c r="J808" s="169">
        <v>146.81</v>
      </c>
      <c r="K808" s="177">
        <f t="shared" si="200"/>
        <v>1.8780862223359344E-2</v>
      </c>
      <c r="L808" s="260">
        <v>6.58</v>
      </c>
      <c r="M808" s="177">
        <f t="shared" si="201"/>
        <v>1.0187808622233594</v>
      </c>
      <c r="N808" s="260">
        <v>966.01</v>
      </c>
      <c r="O808" s="169">
        <v>146.81</v>
      </c>
      <c r="P808" s="176">
        <f t="shared" si="202"/>
        <v>1.8780862223359344E-2</v>
      </c>
      <c r="Q808" s="175">
        <f t="shared" si="203"/>
        <v>3.979039320256561E-13</v>
      </c>
      <c r="R808" s="176">
        <f t="shared" si="204"/>
        <v>5.0902383526372793E-17</v>
      </c>
      <c r="S808" s="259">
        <f t="shared" si="205"/>
        <v>2.6182078727288173E-12</v>
      </c>
      <c r="T808" s="169" t="s">
        <v>465</v>
      </c>
      <c r="U808" s="169" t="s">
        <v>219</v>
      </c>
      <c r="V808" s="169" t="s">
        <v>639</v>
      </c>
      <c r="W808" s="175">
        <v>1</v>
      </c>
      <c r="X808" s="169" t="s">
        <v>467</v>
      </c>
    </row>
    <row r="809" spans="2:24" hidden="1">
      <c r="B809" s="632"/>
      <c r="C809" s="423"/>
      <c r="D809" s="206">
        <v>3</v>
      </c>
      <c r="E809" s="169" t="s">
        <v>699</v>
      </c>
      <c r="F809" s="260">
        <v>677.36</v>
      </c>
      <c r="G809" s="169">
        <v>120.21</v>
      </c>
      <c r="H809" s="169">
        <v>173.47</v>
      </c>
      <c r="I809" s="177">
        <f t="shared" si="199"/>
        <v>1.4430579818650695</v>
      </c>
      <c r="J809" s="169">
        <v>0</v>
      </c>
      <c r="K809" s="177">
        <f t="shared" si="200"/>
        <v>0</v>
      </c>
      <c r="L809" s="260">
        <v>278.75</v>
      </c>
      <c r="M809" s="177">
        <f t="shared" si="201"/>
        <v>1.4430579818650695</v>
      </c>
      <c r="N809" s="260">
        <v>14846.23</v>
      </c>
      <c r="O809" s="169">
        <v>2.4300000000000002</v>
      </c>
      <c r="P809" s="176">
        <f t="shared" si="202"/>
        <v>2.021462440728725E-2</v>
      </c>
      <c r="Q809" s="175">
        <f t="shared" si="203"/>
        <v>50.830000000000005</v>
      </c>
      <c r="R809" s="176">
        <f t="shared" si="204"/>
        <v>0.42284335745778229</v>
      </c>
      <c r="S809" s="259">
        <f t="shared" si="205"/>
        <v>14168.862500000001</v>
      </c>
      <c r="T809" s="169" t="s">
        <v>465</v>
      </c>
      <c r="U809" s="169" t="s">
        <v>219</v>
      </c>
      <c r="V809" s="169" t="s">
        <v>789</v>
      </c>
      <c r="W809" s="175">
        <v>1</v>
      </c>
      <c r="X809" s="169" t="s">
        <v>467</v>
      </c>
    </row>
    <row r="810" spans="2:24" hidden="1">
      <c r="B810" s="632"/>
      <c r="C810" s="423"/>
      <c r="D810" s="206">
        <v>4</v>
      </c>
      <c r="E810" s="169" t="s">
        <v>661</v>
      </c>
      <c r="F810" s="260">
        <v>477.4</v>
      </c>
      <c r="G810" s="169">
        <v>7956</v>
      </c>
      <c r="H810" s="169">
        <v>7956</v>
      </c>
      <c r="I810" s="177">
        <f t="shared" si="199"/>
        <v>1</v>
      </c>
      <c r="J810" s="169">
        <v>68.2</v>
      </c>
      <c r="K810" s="177">
        <f t="shared" si="200"/>
        <v>8.5721468074409259E-3</v>
      </c>
      <c r="L810" s="260">
        <v>7</v>
      </c>
      <c r="M810" s="177">
        <f t="shared" si="201"/>
        <v>1.0085721468074409</v>
      </c>
      <c r="N810" s="260">
        <v>477.4</v>
      </c>
      <c r="O810" s="169">
        <v>68.2</v>
      </c>
      <c r="P810" s="176">
        <f t="shared" si="202"/>
        <v>8.5721468074409259E-3</v>
      </c>
      <c r="Q810" s="175">
        <f t="shared" si="203"/>
        <v>-1.8474111129762605E-13</v>
      </c>
      <c r="R810" s="176">
        <f t="shared" si="204"/>
        <v>-2.322035084183334E-17</v>
      </c>
      <c r="S810" s="259">
        <f t="shared" si="205"/>
        <v>-1.2931877790833823E-12</v>
      </c>
      <c r="T810" s="169" t="s">
        <v>465</v>
      </c>
      <c r="U810" s="169" t="s">
        <v>219</v>
      </c>
      <c r="V810" s="169" t="s">
        <v>639</v>
      </c>
      <c r="W810" s="175">
        <v>1</v>
      </c>
      <c r="X810" s="169" t="s">
        <v>467</v>
      </c>
    </row>
    <row r="811" spans="2:24" hidden="1">
      <c r="B811" s="632"/>
      <c r="C811" s="423"/>
      <c r="D811" s="206">
        <v>5</v>
      </c>
      <c r="E811" s="169" t="s">
        <v>805</v>
      </c>
      <c r="F811" s="260">
        <v>433.19</v>
      </c>
      <c r="G811" s="169">
        <v>43.89</v>
      </c>
      <c r="H811" s="169">
        <v>43.89</v>
      </c>
      <c r="I811" s="177">
        <f t="shared" si="199"/>
        <v>1</v>
      </c>
      <c r="J811" s="169">
        <v>4.38</v>
      </c>
      <c r="K811" s="177">
        <f t="shared" si="200"/>
        <v>9.9794941900205048E-2</v>
      </c>
      <c r="L811" s="260">
        <v>224.45</v>
      </c>
      <c r="M811" s="177">
        <f t="shared" si="201"/>
        <v>1.0997949419002051</v>
      </c>
      <c r="N811" s="260">
        <v>983.09</v>
      </c>
      <c r="O811" s="169">
        <v>1.93</v>
      </c>
      <c r="P811" s="176">
        <f t="shared" si="202"/>
        <v>4.3973570289359762E-2</v>
      </c>
      <c r="Q811" s="175">
        <f t="shared" si="203"/>
        <v>2.4500000000000028</v>
      </c>
      <c r="R811" s="176">
        <f t="shared" si="204"/>
        <v>5.5821371610845362E-2</v>
      </c>
      <c r="S811" s="259">
        <f t="shared" si="205"/>
        <v>549.9025000000006</v>
      </c>
      <c r="T811" s="169" t="s">
        <v>177</v>
      </c>
      <c r="U811" s="169" t="s">
        <v>712</v>
      </c>
      <c r="V811" s="169" t="s">
        <v>507</v>
      </c>
      <c r="W811" s="175">
        <v>1</v>
      </c>
      <c r="X811" s="169" t="s">
        <v>794</v>
      </c>
    </row>
    <row r="812" spans="2:24" hidden="1">
      <c r="B812" s="632"/>
      <c r="C812" s="423"/>
      <c r="D812" s="206">
        <v>6</v>
      </c>
      <c r="E812" s="169" t="s">
        <v>547</v>
      </c>
      <c r="F812" s="260">
        <v>404.27</v>
      </c>
      <c r="G812" s="169">
        <v>65.58</v>
      </c>
      <c r="H812" s="169">
        <v>65.58</v>
      </c>
      <c r="I812" s="177">
        <f t="shared" si="199"/>
        <v>1</v>
      </c>
      <c r="J812" s="169">
        <v>6.51</v>
      </c>
      <c r="K812" s="177">
        <f t="shared" si="200"/>
        <v>9.9268069533394329E-2</v>
      </c>
      <c r="L812" s="260">
        <v>124.39</v>
      </c>
      <c r="M812" s="177">
        <f t="shared" si="201"/>
        <v>1.0992680695333945</v>
      </c>
      <c r="N812" s="260">
        <v>809.78</v>
      </c>
      <c r="O812" s="169">
        <v>3.25</v>
      </c>
      <c r="P812" s="176">
        <f t="shared" si="202"/>
        <v>4.9557792009759072E-2</v>
      </c>
      <c r="Q812" s="175">
        <f t="shared" si="203"/>
        <v>3.2600000000000051</v>
      </c>
      <c r="R812" s="176">
        <f t="shared" si="204"/>
        <v>4.9710277523635334E-2</v>
      </c>
      <c r="S812" s="259">
        <f t="shared" si="205"/>
        <v>405.51140000000066</v>
      </c>
      <c r="T812" s="169" t="s">
        <v>465</v>
      </c>
      <c r="U812" s="169" t="s">
        <v>219</v>
      </c>
      <c r="V812" s="169" t="s">
        <v>683</v>
      </c>
      <c r="W812" s="175">
        <v>1</v>
      </c>
      <c r="X812" s="169" t="s">
        <v>413</v>
      </c>
    </row>
    <row r="813" spans="2:24" hidden="1">
      <c r="B813" s="632"/>
      <c r="C813" s="423"/>
      <c r="D813" s="206">
        <v>7</v>
      </c>
      <c r="E813" s="169" t="s">
        <v>517</v>
      </c>
      <c r="F813" s="260">
        <v>397.47</v>
      </c>
      <c r="G813" s="169">
        <v>273.60000000000002</v>
      </c>
      <c r="H813" s="169">
        <v>273.60000000000002</v>
      </c>
      <c r="I813" s="177">
        <f t="shared" si="199"/>
        <v>1</v>
      </c>
      <c r="J813" s="169">
        <v>14.36</v>
      </c>
      <c r="K813" s="177">
        <f t="shared" si="200"/>
        <v>5.2485380116959059E-2</v>
      </c>
      <c r="L813" s="260">
        <v>99.12</v>
      </c>
      <c r="M813" s="177">
        <f t="shared" si="201"/>
        <v>1.0524853801169591</v>
      </c>
      <c r="N813" s="260">
        <v>1423.36</v>
      </c>
      <c r="O813" s="169">
        <v>4.01</v>
      </c>
      <c r="P813" s="176">
        <f t="shared" si="202"/>
        <v>1.465643274853801E-2</v>
      </c>
      <c r="Q813" s="175">
        <f t="shared" si="203"/>
        <v>10.350000000000014</v>
      </c>
      <c r="R813" s="176">
        <f t="shared" si="204"/>
        <v>3.7828947368421101E-2</v>
      </c>
      <c r="S813" s="259">
        <f t="shared" si="205"/>
        <v>1025.8920000000014</v>
      </c>
      <c r="T813" s="169" t="s">
        <v>177</v>
      </c>
      <c r="U813" s="169" t="s">
        <v>712</v>
      </c>
      <c r="V813" s="169" t="s">
        <v>507</v>
      </c>
      <c r="W813" s="175">
        <v>1</v>
      </c>
      <c r="X813" s="169" t="s">
        <v>467</v>
      </c>
    </row>
    <row r="814" spans="2:24" hidden="1">
      <c r="B814" s="632"/>
      <c r="C814" s="423"/>
      <c r="D814" s="206">
        <v>8</v>
      </c>
      <c r="E814" s="169" t="s">
        <v>803</v>
      </c>
      <c r="F814" s="260">
        <v>390.44</v>
      </c>
      <c r="G814" s="169">
        <v>51.24</v>
      </c>
      <c r="H814" s="169">
        <v>51.24</v>
      </c>
      <c r="I814" s="177">
        <f t="shared" si="199"/>
        <v>1</v>
      </c>
      <c r="J814" s="169">
        <v>5.12</v>
      </c>
      <c r="K814" s="177">
        <f t="shared" si="200"/>
        <v>9.9921935987509758E-2</v>
      </c>
      <c r="L814" s="260">
        <v>161.34</v>
      </c>
      <c r="M814" s="177">
        <f t="shared" si="201"/>
        <v>1.0999219359875096</v>
      </c>
      <c r="N814" s="260">
        <v>826.06</v>
      </c>
      <c r="O814" s="169">
        <v>2.42</v>
      </c>
      <c r="P814" s="176">
        <f t="shared" si="202"/>
        <v>4.7228727556596406E-2</v>
      </c>
      <c r="Q814" s="175">
        <f t="shared" si="203"/>
        <v>2.6999999999999975</v>
      </c>
      <c r="R814" s="176">
        <f t="shared" si="204"/>
        <v>5.2693208430913296E-2</v>
      </c>
      <c r="S814" s="259">
        <f t="shared" si="205"/>
        <v>435.6179999999996</v>
      </c>
      <c r="T814" s="169" t="s">
        <v>177</v>
      </c>
      <c r="U814" s="169" t="s">
        <v>712</v>
      </c>
      <c r="V814" s="169" t="s">
        <v>640</v>
      </c>
      <c r="W814" s="175">
        <v>1</v>
      </c>
      <c r="X814" s="169" t="s">
        <v>795</v>
      </c>
    </row>
    <row r="815" spans="2:24" hidden="1">
      <c r="B815" s="632"/>
      <c r="C815" s="423"/>
      <c r="D815" s="206">
        <v>9</v>
      </c>
      <c r="E815" s="169" t="s">
        <v>545</v>
      </c>
      <c r="F815" s="260">
        <v>354.09</v>
      </c>
      <c r="G815" s="169">
        <v>78.7</v>
      </c>
      <c r="H815" s="169">
        <v>78.7</v>
      </c>
      <c r="I815" s="177">
        <f t="shared" si="199"/>
        <v>1</v>
      </c>
      <c r="J815" s="169">
        <v>7.86</v>
      </c>
      <c r="K815" s="177">
        <f t="shared" si="200"/>
        <v>9.9872935196950452E-2</v>
      </c>
      <c r="L815" s="260">
        <v>90.1</v>
      </c>
      <c r="M815" s="177">
        <f t="shared" si="201"/>
        <v>1.0998729351969505</v>
      </c>
      <c r="N815" s="260">
        <v>708.19</v>
      </c>
      <c r="O815" s="169">
        <v>3.93</v>
      </c>
      <c r="P815" s="176">
        <f t="shared" si="202"/>
        <v>4.9936467598475226E-2</v>
      </c>
      <c r="Q815" s="175">
        <f t="shared" si="203"/>
        <v>3.9299999999999993</v>
      </c>
      <c r="R815" s="176">
        <f t="shared" si="204"/>
        <v>4.9936467598475212E-2</v>
      </c>
      <c r="S815" s="259">
        <f t="shared" si="205"/>
        <v>354.0929999999999</v>
      </c>
      <c r="T815" s="169" t="s">
        <v>465</v>
      </c>
      <c r="U815" s="169" t="s">
        <v>219</v>
      </c>
      <c r="V815" s="169" t="s">
        <v>683</v>
      </c>
      <c r="W815" s="175">
        <v>1</v>
      </c>
      <c r="X815" s="169" t="s">
        <v>413</v>
      </c>
    </row>
    <row r="816" spans="2:24" hidden="1">
      <c r="B816" s="633"/>
      <c r="C816" s="423"/>
      <c r="D816" s="206">
        <v>10</v>
      </c>
      <c r="E816" s="169" t="s">
        <v>462</v>
      </c>
      <c r="F816" s="260">
        <v>313.18</v>
      </c>
      <c r="G816" s="169">
        <v>18.72</v>
      </c>
      <c r="H816" s="169">
        <v>18.72</v>
      </c>
      <c r="I816" s="177">
        <f t="shared" si="199"/>
        <v>1</v>
      </c>
      <c r="J816" s="169">
        <v>1.1299999999999999</v>
      </c>
      <c r="K816" s="177">
        <f t="shared" si="200"/>
        <v>6.0363247863247864E-2</v>
      </c>
      <c r="L816" s="260">
        <v>846.44</v>
      </c>
      <c r="M816" s="177">
        <f t="shared" si="201"/>
        <v>1.0603632478632479</v>
      </c>
      <c r="N816" s="260">
        <v>956.48</v>
      </c>
      <c r="O816" s="169">
        <v>0.37</v>
      </c>
      <c r="P816" s="176">
        <f t="shared" si="202"/>
        <v>1.9764957264957268E-2</v>
      </c>
      <c r="Q816" s="175">
        <f t="shared" si="203"/>
        <v>0.75999999999999901</v>
      </c>
      <c r="R816" s="176">
        <f t="shared" si="204"/>
        <v>4.0598290598290551E-2</v>
      </c>
      <c r="S816" s="259">
        <f t="shared" si="205"/>
        <v>643.2943999999992</v>
      </c>
      <c r="T816" s="169" t="s">
        <v>177</v>
      </c>
      <c r="U816" s="169" t="s">
        <v>712</v>
      </c>
      <c r="V816" s="169" t="s">
        <v>640</v>
      </c>
      <c r="W816" s="175">
        <v>1</v>
      </c>
      <c r="X816" s="169" t="s">
        <v>423</v>
      </c>
    </row>
    <row r="817" spans="2:24" hidden="1">
      <c r="B817" s="631">
        <v>45951</v>
      </c>
      <c r="C817" s="423" t="str">
        <f t="shared" ref="C817" si="208">RIGHT(TEXT(B817,"aaa"),1)</f>
        <v>二</v>
      </c>
      <c r="D817" s="206">
        <v>1</v>
      </c>
      <c r="E817" s="169" t="s">
        <v>634</v>
      </c>
      <c r="F817" s="260">
        <v>3155.84</v>
      </c>
      <c r="G817" s="169">
        <v>19776</v>
      </c>
      <c r="H817" s="169">
        <v>19776</v>
      </c>
      <c r="I817" s="177">
        <f t="shared" si="199"/>
        <v>1</v>
      </c>
      <c r="J817" s="169">
        <v>544.11</v>
      </c>
      <c r="K817" s="177">
        <f t="shared" si="200"/>
        <v>2.751365291262136E-2</v>
      </c>
      <c r="L817" s="260">
        <v>5.8</v>
      </c>
      <c r="M817" s="177">
        <f t="shared" si="201"/>
        <v>1.0275136529126214</v>
      </c>
      <c r="N817" s="260">
        <v>3155.84</v>
      </c>
      <c r="O817" s="169">
        <v>544.11</v>
      </c>
      <c r="P817" s="176">
        <f t="shared" si="202"/>
        <v>2.751365291262136E-2</v>
      </c>
      <c r="Q817" s="175">
        <f t="shared" si="203"/>
        <v>0</v>
      </c>
      <c r="R817" s="176">
        <f t="shared" si="204"/>
        <v>0</v>
      </c>
      <c r="S817" s="259">
        <f t="shared" si="205"/>
        <v>0</v>
      </c>
      <c r="T817" s="169" t="s">
        <v>177</v>
      </c>
      <c r="U817" s="169" t="s">
        <v>534</v>
      </c>
      <c r="V817" s="169" t="s">
        <v>700</v>
      </c>
      <c r="W817" s="175">
        <v>1</v>
      </c>
      <c r="X817" s="169" t="s">
        <v>467</v>
      </c>
    </row>
    <row r="818" spans="2:24" hidden="1">
      <c r="B818" s="632"/>
      <c r="C818" s="423"/>
      <c r="D818" s="206">
        <v>2</v>
      </c>
      <c r="E818" s="169" t="s">
        <v>635</v>
      </c>
      <c r="F818" s="260">
        <v>1322.65</v>
      </c>
      <c r="G818" s="169">
        <v>7497</v>
      </c>
      <c r="H818" s="169">
        <v>7497</v>
      </c>
      <c r="I818" s="177">
        <f t="shared" si="199"/>
        <v>1</v>
      </c>
      <c r="J818" s="169">
        <v>201.01</v>
      </c>
      <c r="K818" s="177">
        <f t="shared" si="200"/>
        <v>2.6812058156595972E-2</v>
      </c>
      <c r="L818" s="260">
        <v>6.58</v>
      </c>
      <c r="M818" s="177">
        <f t="shared" si="201"/>
        <v>1.026812058156596</v>
      </c>
      <c r="N818" s="260">
        <v>1322.65</v>
      </c>
      <c r="O818" s="169">
        <v>201.01</v>
      </c>
      <c r="P818" s="176">
        <f t="shared" si="202"/>
        <v>2.6812058156595972E-2</v>
      </c>
      <c r="Q818" s="175">
        <f t="shared" si="203"/>
        <v>2.2737367544323206E-13</v>
      </c>
      <c r="R818" s="176">
        <f t="shared" si="204"/>
        <v>3.0328621507700686E-17</v>
      </c>
      <c r="S818" s="259">
        <f t="shared" si="205"/>
        <v>1.496118784416467E-12</v>
      </c>
      <c r="T818" s="169" t="s">
        <v>465</v>
      </c>
      <c r="U818" s="169" t="s">
        <v>219</v>
      </c>
      <c r="V818" s="169" t="s">
        <v>639</v>
      </c>
      <c r="W818" s="175">
        <v>1</v>
      </c>
      <c r="X818" s="169" t="s">
        <v>467</v>
      </c>
    </row>
    <row r="819" spans="2:24" hidden="1">
      <c r="B819" s="632"/>
      <c r="C819" s="423"/>
      <c r="D819" s="206">
        <v>3</v>
      </c>
      <c r="E819" s="169" t="s">
        <v>517</v>
      </c>
      <c r="F819" s="260">
        <v>539.21</v>
      </c>
      <c r="G819" s="169">
        <v>262.39999999999998</v>
      </c>
      <c r="H819" s="169">
        <v>262.39999999999998</v>
      </c>
      <c r="I819" s="177">
        <f t="shared" si="199"/>
        <v>1</v>
      </c>
      <c r="J819" s="169">
        <v>11</v>
      </c>
      <c r="K819" s="177">
        <f t="shared" si="200"/>
        <v>4.1920731707317076E-2</v>
      </c>
      <c r="L819" s="260">
        <v>99.12</v>
      </c>
      <c r="M819" s="177">
        <f t="shared" si="201"/>
        <v>1.0419207317073171</v>
      </c>
      <c r="N819" s="260">
        <v>1090.32</v>
      </c>
      <c r="O819" s="169">
        <v>5.44</v>
      </c>
      <c r="P819" s="176">
        <f t="shared" si="202"/>
        <v>2.0731707317073175E-2</v>
      </c>
      <c r="Q819" s="175">
        <f t="shared" si="203"/>
        <v>5.56</v>
      </c>
      <c r="R819" s="176">
        <f t="shared" si="204"/>
        <v>2.1189024390243904E-2</v>
      </c>
      <c r="S819" s="259">
        <f t="shared" si="205"/>
        <v>551.10720000000003</v>
      </c>
      <c r="T819" s="169" t="s">
        <v>177</v>
      </c>
      <c r="U819" s="169" t="s">
        <v>712</v>
      </c>
      <c r="V819" s="169" t="s">
        <v>507</v>
      </c>
      <c r="W819" s="175">
        <v>1</v>
      </c>
      <c r="X819" s="169" t="s">
        <v>467</v>
      </c>
    </row>
    <row r="820" spans="2:24" hidden="1">
      <c r="B820" s="632"/>
      <c r="C820" s="423"/>
      <c r="D820" s="206">
        <v>4</v>
      </c>
      <c r="E820" s="169" t="s">
        <v>661</v>
      </c>
      <c r="F820" s="260">
        <v>301.56</v>
      </c>
      <c r="G820" s="169">
        <v>7428</v>
      </c>
      <c r="H820" s="169">
        <v>7428</v>
      </c>
      <c r="I820" s="177">
        <f t="shared" si="199"/>
        <v>1</v>
      </c>
      <c r="J820" s="169">
        <v>43.08</v>
      </c>
      <c r="K820" s="177">
        <f t="shared" si="200"/>
        <v>5.7996768982229397E-3</v>
      </c>
      <c r="L820" s="260">
        <v>7</v>
      </c>
      <c r="M820" s="177">
        <f t="shared" si="201"/>
        <v>1.0057996768982229</v>
      </c>
      <c r="N820" s="260">
        <v>301.56</v>
      </c>
      <c r="O820" s="169">
        <v>43.08</v>
      </c>
      <c r="P820" s="176">
        <f t="shared" si="202"/>
        <v>5.7996768982229397E-3</v>
      </c>
      <c r="Q820" s="175">
        <f t="shared" si="203"/>
        <v>-7.1054273576010019E-14</v>
      </c>
      <c r="R820" s="176">
        <f t="shared" si="204"/>
        <v>-9.5657341917084027E-18</v>
      </c>
      <c r="S820" s="259">
        <f t="shared" si="205"/>
        <v>-4.9737991503207013E-13</v>
      </c>
      <c r="T820" s="169" t="s">
        <v>465</v>
      </c>
      <c r="U820" s="169" t="s">
        <v>219</v>
      </c>
      <c r="V820" s="169" t="s">
        <v>639</v>
      </c>
      <c r="W820" s="175">
        <v>1</v>
      </c>
      <c r="X820" s="169" t="s">
        <v>467</v>
      </c>
    </row>
    <row r="821" spans="2:24" hidden="1">
      <c r="B821" s="632"/>
      <c r="C821" s="423"/>
      <c r="D821" s="206">
        <v>5</v>
      </c>
      <c r="E821" s="169" t="s">
        <v>469</v>
      </c>
      <c r="F821" s="260">
        <v>254.64</v>
      </c>
      <c r="G821" s="169">
        <v>43.17</v>
      </c>
      <c r="H821" s="169">
        <v>43.17</v>
      </c>
      <c r="I821" s="177">
        <f t="shared" si="199"/>
        <v>1</v>
      </c>
      <c r="J821" s="169">
        <v>4.3</v>
      </c>
      <c r="K821" s="177">
        <f t="shared" si="200"/>
        <v>9.9606208014825101E-2</v>
      </c>
      <c r="L821" s="260">
        <v>118.99</v>
      </c>
      <c r="M821" s="177">
        <f t="shared" si="201"/>
        <v>1.099606208014825</v>
      </c>
      <c r="N821" s="260">
        <v>511.66</v>
      </c>
      <c r="O821" s="169">
        <v>2.14</v>
      </c>
      <c r="P821" s="176">
        <f t="shared" si="202"/>
        <v>4.9571461663192033E-2</v>
      </c>
      <c r="Q821" s="175">
        <f t="shared" si="203"/>
        <v>2.159999999999997</v>
      </c>
      <c r="R821" s="176">
        <f t="shared" si="204"/>
        <v>5.0034746351633005E-2</v>
      </c>
      <c r="S821" s="259">
        <f t="shared" si="205"/>
        <v>257.01839999999964</v>
      </c>
      <c r="T821" s="169" t="s">
        <v>177</v>
      </c>
      <c r="U821" s="169" t="s">
        <v>712</v>
      </c>
      <c r="V821" s="169" t="s">
        <v>507</v>
      </c>
      <c r="W821" s="175">
        <v>1</v>
      </c>
      <c r="X821" s="169" t="s">
        <v>458</v>
      </c>
    </row>
    <row r="822" spans="2:24" hidden="1">
      <c r="B822" s="632"/>
      <c r="C822" s="423"/>
      <c r="D822" s="206">
        <v>6</v>
      </c>
      <c r="E822" s="169" t="s">
        <v>648</v>
      </c>
      <c r="F822" s="260">
        <v>196.9</v>
      </c>
      <c r="G822" s="169">
        <v>8279</v>
      </c>
      <c r="H822" s="169">
        <v>8279</v>
      </c>
      <c r="I822" s="177">
        <f t="shared" si="199"/>
        <v>1</v>
      </c>
      <c r="J822" s="169">
        <v>45.79</v>
      </c>
      <c r="K822" s="177">
        <f t="shared" si="200"/>
        <v>5.5308612151225992E-3</v>
      </c>
      <c r="L822" s="260">
        <v>4.3</v>
      </c>
      <c r="M822" s="177">
        <f t="shared" si="201"/>
        <v>1.0055308612151228</v>
      </c>
      <c r="N822" s="260">
        <v>196.9</v>
      </c>
      <c r="O822" s="169">
        <v>45.79</v>
      </c>
      <c r="P822" s="176">
        <f t="shared" si="202"/>
        <v>5.5308612151225992E-3</v>
      </c>
      <c r="Q822" s="175">
        <f t="shared" si="203"/>
        <v>8.7396756498492323E-13</v>
      </c>
      <c r="R822" s="176">
        <f t="shared" si="204"/>
        <v>1.0556438760537785E-16</v>
      </c>
      <c r="S822" s="259">
        <f t="shared" si="205"/>
        <v>3.7580605294351697E-12</v>
      </c>
      <c r="T822" s="169" t="s">
        <v>177</v>
      </c>
      <c r="U822" s="169" t="s">
        <v>534</v>
      </c>
      <c r="V822" s="169" t="s">
        <v>638</v>
      </c>
      <c r="W822" s="175">
        <v>1</v>
      </c>
      <c r="X822" s="169" t="s">
        <v>467</v>
      </c>
    </row>
    <row r="823" spans="2:24" hidden="1">
      <c r="B823" s="632"/>
      <c r="C823" s="423"/>
      <c r="D823" s="206">
        <v>7</v>
      </c>
      <c r="E823" s="169" t="s">
        <v>547</v>
      </c>
      <c r="F823" s="260">
        <v>191.56</v>
      </c>
      <c r="G823" s="169">
        <v>69.56</v>
      </c>
      <c r="H823" s="169">
        <v>69.56</v>
      </c>
      <c r="I823" s="177">
        <f t="shared" si="199"/>
        <v>1</v>
      </c>
      <c r="J823" s="169">
        <v>3.07</v>
      </c>
      <c r="K823" s="177">
        <f t="shared" si="200"/>
        <v>4.4134560092006898E-2</v>
      </c>
      <c r="L823" s="260">
        <v>124.39</v>
      </c>
      <c r="M823" s="177">
        <f t="shared" si="201"/>
        <v>1.0441345600920069</v>
      </c>
      <c r="N823" s="260">
        <v>381.88</v>
      </c>
      <c r="O823" s="169">
        <v>1.54</v>
      </c>
      <c r="P823" s="176">
        <f t="shared" si="202"/>
        <v>2.2139160437032776E-2</v>
      </c>
      <c r="Q823" s="175">
        <f t="shared" si="203"/>
        <v>1.5299999999999931</v>
      </c>
      <c r="R823" s="176">
        <f t="shared" si="204"/>
        <v>2.1995399654974025E-2</v>
      </c>
      <c r="S823" s="259">
        <f t="shared" si="205"/>
        <v>190.31669999999914</v>
      </c>
      <c r="T823" s="169" t="s">
        <v>465</v>
      </c>
      <c r="U823" s="169" t="s">
        <v>219</v>
      </c>
      <c r="V823" s="169" t="s">
        <v>683</v>
      </c>
      <c r="W823" s="175">
        <v>1</v>
      </c>
      <c r="X823" s="169" t="s">
        <v>413</v>
      </c>
    </row>
    <row r="824" spans="2:24" hidden="1">
      <c r="B824" s="632"/>
      <c r="C824" s="423"/>
      <c r="D824" s="206">
        <v>8</v>
      </c>
      <c r="E824" s="169" t="s">
        <v>636</v>
      </c>
      <c r="F824" s="260">
        <v>189.18</v>
      </c>
      <c r="G824" s="169">
        <v>5252</v>
      </c>
      <c r="H824" s="169">
        <v>5252</v>
      </c>
      <c r="I824" s="177">
        <f t="shared" si="199"/>
        <v>1</v>
      </c>
      <c r="J824" s="169">
        <v>43.49</v>
      </c>
      <c r="K824" s="177">
        <f t="shared" si="200"/>
        <v>8.2806549885757804E-3</v>
      </c>
      <c r="L824" s="260">
        <v>4.3499999999999996</v>
      </c>
      <c r="M824" s="177">
        <f t="shared" si="201"/>
        <v>1.0082806549885757</v>
      </c>
      <c r="N824" s="260">
        <v>189.18</v>
      </c>
      <c r="O824" s="169">
        <v>43.49</v>
      </c>
      <c r="P824" s="176">
        <f t="shared" si="202"/>
        <v>8.2806549885757804E-3</v>
      </c>
      <c r="Q824" s="175">
        <f t="shared" si="203"/>
        <v>-2.2026824808563106E-13</v>
      </c>
      <c r="R824" s="176">
        <f t="shared" si="204"/>
        <v>-4.1939879681194031E-17</v>
      </c>
      <c r="S824" s="259">
        <f t="shared" si="205"/>
        <v>-9.5816687917249506E-13</v>
      </c>
      <c r="T824" s="169" t="s">
        <v>177</v>
      </c>
      <c r="U824" s="169" t="s">
        <v>534</v>
      </c>
      <c r="V824" s="169" t="s">
        <v>638</v>
      </c>
      <c r="W824" s="175">
        <v>1</v>
      </c>
      <c r="X824" s="169" t="s">
        <v>445</v>
      </c>
    </row>
    <row r="825" spans="2:24" hidden="1">
      <c r="B825" s="632"/>
      <c r="C825" s="423"/>
      <c r="D825" s="206">
        <v>9</v>
      </c>
      <c r="E825" s="169" t="s">
        <v>800</v>
      </c>
      <c r="F825" s="260">
        <v>180.6</v>
      </c>
      <c r="G825" s="169">
        <v>8.75</v>
      </c>
      <c r="H825" s="169">
        <v>8.75</v>
      </c>
      <c r="I825" s="177">
        <f t="shared" si="199"/>
        <v>1</v>
      </c>
      <c r="J825" s="169">
        <v>0.87</v>
      </c>
      <c r="K825" s="177">
        <f t="shared" si="200"/>
        <v>9.9428571428571422E-2</v>
      </c>
      <c r="L825" s="260">
        <v>420</v>
      </c>
      <c r="M825" s="177">
        <f t="shared" si="201"/>
        <v>1.0994285714285714</v>
      </c>
      <c r="N825" s="260">
        <v>365.4</v>
      </c>
      <c r="O825" s="169">
        <v>0.43</v>
      </c>
      <c r="P825" s="176">
        <f t="shared" si="202"/>
        <v>4.9142857142857141E-2</v>
      </c>
      <c r="Q825" s="175">
        <f t="shared" si="203"/>
        <v>0.43999999999999923</v>
      </c>
      <c r="R825" s="176">
        <f t="shared" si="204"/>
        <v>5.0285714285714198E-2</v>
      </c>
      <c r="S825" s="259">
        <f t="shared" si="205"/>
        <v>184.79999999999967</v>
      </c>
      <c r="T825" s="169" t="s">
        <v>177</v>
      </c>
      <c r="U825" s="169" t="s">
        <v>712</v>
      </c>
      <c r="V825" s="169" t="s">
        <v>507</v>
      </c>
      <c r="W825" s="175">
        <v>1</v>
      </c>
      <c r="X825" s="169" t="s">
        <v>671</v>
      </c>
    </row>
    <row r="826" spans="2:24" hidden="1">
      <c r="B826" s="633"/>
      <c r="C826" s="423"/>
      <c r="D826" s="206">
        <v>10</v>
      </c>
      <c r="E826" s="169" t="s">
        <v>503</v>
      </c>
      <c r="F826" s="260">
        <v>173.17</v>
      </c>
      <c r="G826" s="169">
        <v>30.54</v>
      </c>
      <c r="H826" s="169">
        <v>30.54</v>
      </c>
      <c r="I826" s="177">
        <f t="shared" si="199"/>
        <v>1</v>
      </c>
      <c r="J826" s="169">
        <v>3.05</v>
      </c>
      <c r="K826" s="177">
        <f t="shared" si="200"/>
        <v>9.9869024230517356E-2</v>
      </c>
      <c r="L826" s="260">
        <v>113.18</v>
      </c>
      <c r="M826" s="177">
        <f t="shared" si="201"/>
        <v>1.0998690242305174</v>
      </c>
      <c r="N826" s="260">
        <v>345.2</v>
      </c>
      <c r="O826" s="169">
        <v>1.53</v>
      </c>
      <c r="P826" s="176">
        <f t="shared" si="202"/>
        <v>5.0098231827111983E-2</v>
      </c>
      <c r="Q826" s="175">
        <f t="shared" si="203"/>
        <v>1.5199999999999971</v>
      </c>
      <c r="R826" s="176">
        <f t="shared" si="204"/>
        <v>4.9770792403405276E-2</v>
      </c>
      <c r="S826" s="259">
        <f t="shared" si="205"/>
        <v>172.03359999999969</v>
      </c>
      <c r="T826" s="169" t="s">
        <v>177</v>
      </c>
      <c r="U826" s="169" t="s">
        <v>712</v>
      </c>
      <c r="V826" s="169" t="s">
        <v>507</v>
      </c>
      <c r="W826" s="175">
        <v>1</v>
      </c>
      <c r="X826" s="169" t="s">
        <v>459</v>
      </c>
    </row>
    <row r="827" spans="2:24" hidden="1">
      <c r="B827" s="631">
        <v>45952</v>
      </c>
      <c r="C827" s="423" t="str">
        <f t="shared" ref="C827" si="209">RIGHT(TEXT(B827,"aaa"),1)</f>
        <v>三</v>
      </c>
      <c r="D827" s="206">
        <v>1</v>
      </c>
      <c r="E827" s="169" t="s">
        <v>634</v>
      </c>
      <c r="F827" s="260">
        <v>1821.72</v>
      </c>
      <c r="G827" s="169">
        <v>19202</v>
      </c>
      <c r="H827" s="169">
        <v>19202</v>
      </c>
      <c r="I827" s="177">
        <f t="shared" si="199"/>
        <v>1</v>
      </c>
      <c r="J827" s="169">
        <v>314.08999999999997</v>
      </c>
      <c r="K827" s="177">
        <f t="shared" si="200"/>
        <v>1.6357150296844078E-2</v>
      </c>
      <c r="L827" s="260">
        <v>5.8</v>
      </c>
      <c r="M827" s="177">
        <f t="shared" si="201"/>
        <v>1.016357150296844</v>
      </c>
      <c r="N827" s="260">
        <v>1821.72</v>
      </c>
      <c r="O827" s="169">
        <v>314.08999999999997</v>
      </c>
      <c r="P827" s="176">
        <f t="shared" si="202"/>
        <v>1.6357150296844078E-2</v>
      </c>
      <c r="Q827" s="175">
        <f t="shared" si="203"/>
        <v>0</v>
      </c>
      <c r="R827" s="176">
        <f t="shared" si="204"/>
        <v>0</v>
      </c>
      <c r="S827" s="259">
        <f t="shared" si="205"/>
        <v>0</v>
      </c>
      <c r="T827" s="169" t="s">
        <v>177</v>
      </c>
      <c r="U827" s="169" t="s">
        <v>534</v>
      </c>
      <c r="V827" s="169" t="s">
        <v>700</v>
      </c>
      <c r="W827" s="175">
        <v>1</v>
      </c>
      <c r="X827" s="169" t="s">
        <v>467</v>
      </c>
    </row>
    <row r="828" spans="2:24" hidden="1">
      <c r="B828" s="632"/>
      <c r="C828" s="423"/>
      <c r="D828" s="206">
        <v>2</v>
      </c>
      <c r="E828" s="169" t="s">
        <v>612</v>
      </c>
      <c r="F828" s="260">
        <v>1039.21</v>
      </c>
      <c r="G828" s="169">
        <v>329.09</v>
      </c>
      <c r="H828" s="169">
        <v>329.09</v>
      </c>
      <c r="I828" s="177">
        <f t="shared" si="199"/>
        <v>1</v>
      </c>
      <c r="J828" s="169">
        <v>24.22</v>
      </c>
      <c r="K828" s="177">
        <f t="shared" si="200"/>
        <v>7.3596888389194454E-2</v>
      </c>
      <c r="L828" s="260">
        <v>95.34</v>
      </c>
      <c r="M828" s="177">
        <f t="shared" si="201"/>
        <v>1.0735968883891944</v>
      </c>
      <c r="N828" s="260">
        <v>2309.13</v>
      </c>
      <c r="O828" s="169">
        <v>10.9</v>
      </c>
      <c r="P828" s="176">
        <f t="shared" si="202"/>
        <v>3.31216384575648E-2</v>
      </c>
      <c r="Q828" s="175">
        <f t="shared" si="203"/>
        <v>13.31999999999997</v>
      </c>
      <c r="R828" s="176">
        <f t="shared" si="204"/>
        <v>4.0475249931629556E-2</v>
      </c>
      <c r="S828" s="259">
        <f t="shared" si="205"/>
        <v>1269.9287999999972</v>
      </c>
      <c r="T828" s="169" t="s">
        <v>177</v>
      </c>
      <c r="U828" s="169" t="s">
        <v>712</v>
      </c>
      <c r="V828" s="169" t="s">
        <v>640</v>
      </c>
      <c r="W828" s="175">
        <v>1</v>
      </c>
      <c r="X828" s="169" t="s">
        <v>467</v>
      </c>
    </row>
    <row r="829" spans="2:24" hidden="1">
      <c r="B829" s="632"/>
      <c r="C829" s="423"/>
      <c r="D829" s="206">
        <v>3</v>
      </c>
      <c r="E829" s="169" t="s">
        <v>647</v>
      </c>
      <c r="F829" s="260">
        <v>838.86</v>
      </c>
      <c r="G829" s="169">
        <v>88.56</v>
      </c>
      <c r="H829" s="169">
        <v>88.56</v>
      </c>
      <c r="I829" s="177">
        <f t="shared" si="199"/>
        <v>1</v>
      </c>
      <c r="J829" s="169">
        <v>8.84</v>
      </c>
      <c r="K829" s="177">
        <f t="shared" si="200"/>
        <v>9.9819331526648597E-2</v>
      </c>
      <c r="L829" s="260">
        <v>194.63</v>
      </c>
      <c r="M829" s="177">
        <f t="shared" si="201"/>
        <v>1.0998193315266487</v>
      </c>
      <c r="N829" s="260">
        <v>1720.53</v>
      </c>
      <c r="O829" s="169">
        <v>4.3099999999999996</v>
      </c>
      <c r="P829" s="176">
        <f t="shared" si="202"/>
        <v>4.866757000903342E-2</v>
      </c>
      <c r="Q829" s="175">
        <f t="shared" si="203"/>
        <v>4.5300000000000038</v>
      </c>
      <c r="R829" s="176">
        <f t="shared" si="204"/>
        <v>5.1151761517615218E-2</v>
      </c>
      <c r="S829" s="259">
        <f t="shared" si="205"/>
        <v>881.67390000000069</v>
      </c>
      <c r="T829" s="169" t="s">
        <v>177</v>
      </c>
      <c r="U829" s="169" t="s">
        <v>534</v>
      </c>
      <c r="V829" s="169" t="s">
        <v>799</v>
      </c>
      <c r="W829" s="175">
        <v>1</v>
      </c>
      <c r="X829" s="169" t="s">
        <v>441</v>
      </c>
    </row>
    <row r="830" spans="2:24" hidden="1">
      <c r="B830" s="632"/>
      <c r="C830" s="423"/>
      <c r="D830" s="206">
        <v>4</v>
      </c>
      <c r="E830" s="169" t="s">
        <v>548</v>
      </c>
      <c r="F830" s="260">
        <v>706.2</v>
      </c>
      <c r="G830" s="169">
        <v>101.14</v>
      </c>
      <c r="H830" s="169">
        <v>101.14</v>
      </c>
      <c r="I830" s="177">
        <f t="shared" si="199"/>
        <v>1</v>
      </c>
      <c r="J830" s="169">
        <v>10</v>
      </c>
      <c r="K830" s="177">
        <f t="shared" si="200"/>
        <v>9.887284951552304E-2</v>
      </c>
      <c r="L830" s="260">
        <v>160.5</v>
      </c>
      <c r="M830" s="177">
        <f t="shared" si="201"/>
        <v>1.0988728495155231</v>
      </c>
      <c r="N830" s="260">
        <v>1605</v>
      </c>
      <c r="O830" s="169">
        <v>4.4000000000000004</v>
      </c>
      <c r="P830" s="176">
        <f t="shared" si="202"/>
        <v>4.3504053786830137E-2</v>
      </c>
      <c r="Q830" s="175">
        <f t="shared" si="203"/>
        <v>5.6</v>
      </c>
      <c r="R830" s="176">
        <f t="shared" si="204"/>
        <v>5.5368795728692896E-2</v>
      </c>
      <c r="S830" s="259">
        <f t="shared" si="205"/>
        <v>898.8</v>
      </c>
      <c r="T830" s="169" t="s">
        <v>177</v>
      </c>
      <c r="U830" s="169" t="s">
        <v>712</v>
      </c>
      <c r="V830" s="169" t="s">
        <v>507</v>
      </c>
      <c r="W830" s="175">
        <v>1</v>
      </c>
      <c r="X830" s="169" t="s">
        <v>467</v>
      </c>
    </row>
    <row r="831" spans="2:24" hidden="1">
      <c r="B831" s="632"/>
      <c r="C831" s="423"/>
      <c r="D831" s="206">
        <v>5</v>
      </c>
      <c r="E831" s="169" t="s">
        <v>517</v>
      </c>
      <c r="F831" s="260">
        <v>437.12</v>
      </c>
      <c r="G831" s="169">
        <v>249.76</v>
      </c>
      <c r="H831" s="169">
        <v>249.76</v>
      </c>
      <c r="I831" s="177">
        <f t="shared" si="199"/>
        <v>1</v>
      </c>
      <c r="J831" s="169">
        <v>9.4</v>
      </c>
      <c r="K831" s="177">
        <f t="shared" si="200"/>
        <v>3.7636130685458041E-2</v>
      </c>
      <c r="L831" s="260">
        <v>99.12</v>
      </c>
      <c r="M831" s="177">
        <f t="shared" si="201"/>
        <v>1.037636130685458</v>
      </c>
      <c r="N831" s="260">
        <v>931.73</v>
      </c>
      <c r="O831" s="169">
        <v>4.41</v>
      </c>
      <c r="P831" s="176">
        <f t="shared" si="202"/>
        <v>1.7656950672645742E-2</v>
      </c>
      <c r="Q831" s="175">
        <f t="shared" si="203"/>
        <v>4.9899999999999771</v>
      </c>
      <c r="R831" s="176">
        <f t="shared" si="204"/>
        <v>1.9979180012812209E-2</v>
      </c>
      <c r="S831" s="259">
        <f t="shared" si="205"/>
        <v>494.60879999999776</v>
      </c>
      <c r="T831" s="169" t="s">
        <v>177</v>
      </c>
      <c r="U831" s="169" t="s">
        <v>712</v>
      </c>
      <c r="V831" s="169" t="s">
        <v>507</v>
      </c>
      <c r="W831" s="175">
        <v>1</v>
      </c>
      <c r="X831" s="169" t="s">
        <v>467</v>
      </c>
    </row>
    <row r="832" spans="2:24" hidden="1">
      <c r="B832" s="632"/>
      <c r="C832" s="423"/>
      <c r="D832" s="206">
        <v>6</v>
      </c>
      <c r="E832" s="169" t="s">
        <v>463</v>
      </c>
      <c r="F832" s="260">
        <v>407.08</v>
      </c>
      <c r="G832" s="169">
        <v>37.35</v>
      </c>
      <c r="H832" s="169">
        <v>37.35</v>
      </c>
      <c r="I832" s="177">
        <f t="shared" si="199"/>
        <v>1</v>
      </c>
      <c r="J832" s="169">
        <v>1.83</v>
      </c>
      <c r="K832" s="177">
        <f t="shared" si="200"/>
        <v>4.8995983935742969E-2</v>
      </c>
      <c r="L832" s="260">
        <v>814.16</v>
      </c>
      <c r="M832" s="177">
        <f t="shared" si="201"/>
        <v>1.048995983935743</v>
      </c>
      <c r="N832" s="260">
        <v>1489.91</v>
      </c>
      <c r="O832" s="169">
        <v>0.5</v>
      </c>
      <c r="P832" s="176">
        <f t="shared" si="202"/>
        <v>1.3386880856760375E-2</v>
      </c>
      <c r="Q832" s="175">
        <f t="shared" si="203"/>
        <v>1.3299999999999983</v>
      </c>
      <c r="R832" s="176">
        <f t="shared" si="204"/>
        <v>3.5609103078982553E-2</v>
      </c>
      <c r="S832" s="259">
        <f t="shared" si="205"/>
        <v>1082.8327999999985</v>
      </c>
      <c r="T832" s="169" t="s">
        <v>177</v>
      </c>
      <c r="U832" s="169" t="s">
        <v>220</v>
      </c>
      <c r="V832" s="169" t="s">
        <v>686</v>
      </c>
      <c r="W832" s="175">
        <v>1</v>
      </c>
      <c r="X832" s="169" t="s">
        <v>412</v>
      </c>
    </row>
    <row r="833" spans="2:24" hidden="1">
      <c r="B833" s="632"/>
      <c r="C833" s="423"/>
      <c r="D833" s="206">
        <v>7</v>
      </c>
      <c r="E833" s="169" t="s">
        <v>661</v>
      </c>
      <c r="F833" s="260">
        <v>305.06</v>
      </c>
      <c r="G833" s="169">
        <v>6886</v>
      </c>
      <c r="H833" s="169">
        <v>6886</v>
      </c>
      <c r="I833" s="177">
        <f t="shared" si="199"/>
        <v>1</v>
      </c>
      <c r="J833" s="169">
        <v>43.58</v>
      </c>
      <c r="K833" s="177">
        <f t="shared" si="200"/>
        <v>6.3287830380482132E-3</v>
      </c>
      <c r="L833" s="260">
        <v>7</v>
      </c>
      <c r="M833" s="177">
        <f t="shared" si="201"/>
        <v>1.0063287830380483</v>
      </c>
      <c r="N833" s="260">
        <v>305.06</v>
      </c>
      <c r="O833" s="169">
        <v>43.58</v>
      </c>
      <c r="P833" s="176">
        <f t="shared" si="202"/>
        <v>6.3287830380482132E-3</v>
      </c>
      <c r="Q833" s="175">
        <f t="shared" si="203"/>
        <v>-7.1054273576010019E-14</v>
      </c>
      <c r="R833" s="176">
        <f t="shared" si="204"/>
        <v>-1.0318657214058963E-17</v>
      </c>
      <c r="S833" s="259">
        <f t="shared" si="205"/>
        <v>-4.9737991503207013E-13</v>
      </c>
      <c r="T833" s="169" t="s">
        <v>465</v>
      </c>
      <c r="U833" s="169" t="s">
        <v>219</v>
      </c>
      <c r="V833" s="169" t="s">
        <v>639</v>
      </c>
      <c r="W833" s="175">
        <v>1</v>
      </c>
      <c r="X833" s="169" t="s">
        <v>467</v>
      </c>
    </row>
    <row r="834" spans="2:24" hidden="1">
      <c r="B834" s="632"/>
      <c r="C834" s="423"/>
      <c r="D834" s="206">
        <v>8</v>
      </c>
      <c r="E834" s="169" t="s">
        <v>547</v>
      </c>
      <c r="F834" s="260">
        <v>299.77999999999997</v>
      </c>
      <c r="G834" s="169">
        <v>65.400000000000006</v>
      </c>
      <c r="H834" s="169">
        <v>65.400000000000006</v>
      </c>
      <c r="I834" s="177">
        <f t="shared" si="199"/>
        <v>1</v>
      </c>
      <c r="J834" s="169">
        <v>6</v>
      </c>
      <c r="K834" s="177">
        <f t="shared" si="200"/>
        <v>9.1743119266055037E-2</v>
      </c>
      <c r="L834" s="260">
        <v>124.39</v>
      </c>
      <c r="M834" s="177">
        <f t="shared" si="201"/>
        <v>1.0917431192660549</v>
      </c>
      <c r="N834" s="260">
        <v>746.34</v>
      </c>
      <c r="O834" s="169">
        <v>2.41</v>
      </c>
      <c r="P834" s="176">
        <f t="shared" si="202"/>
        <v>3.6850152905198774E-2</v>
      </c>
      <c r="Q834" s="175">
        <f t="shared" si="203"/>
        <v>3.59</v>
      </c>
      <c r="R834" s="176">
        <f t="shared" si="204"/>
        <v>5.4892966360856263E-2</v>
      </c>
      <c r="S834" s="259">
        <f t="shared" si="205"/>
        <v>446.56009999999998</v>
      </c>
      <c r="T834" s="169" t="s">
        <v>465</v>
      </c>
      <c r="U834" s="169" t="s">
        <v>219</v>
      </c>
      <c r="V834" s="169" t="s">
        <v>683</v>
      </c>
      <c r="W834" s="175">
        <v>1</v>
      </c>
      <c r="X834" s="169" t="s">
        <v>413</v>
      </c>
    </row>
    <row r="835" spans="2:24" hidden="1">
      <c r="B835" s="632"/>
      <c r="C835" s="423"/>
      <c r="D835" s="206">
        <v>9</v>
      </c>
      <c r="E835" s="169" t="s">
        <v>540</v>
      </c>
      <c r="F835" s="260">
        <v>191.48</v>
      </c>
      <c r="G835" s="169">
        <v>67.010000000000005</v>
      </c>
      <c r="H835" s="169">
        <v>67.010000000000005</v>
      </c>
      <c r="I835" s="177">
        <f t="shared" si="199"/>
        <v>1</v>
      </c>
      <c r="J835" s="169">
        <v>5.4</v>
      </c>
      <c r="K835" s="177">
        <f t="shared" si="200"/>
        <v>8.0584987315326068E-2</v>
      </c>
      <c r="L835" s="260">
        <v>159.57</v>
      </c>
      <c r="M835" s="177">
        <f t="shared" si="201"/>
        <v>1.0805849873153262</v>
      </c>
      <c r="N835" s="260">
        <v>861.68</v>
      </c>
      <c r="O835" s="169">
        <v>1.2</v>
      </c>
      <c r="P835" s="176">
        <f t="shared" si="202"/>
        <v>1.7907774958961346E-2</v>
      </c>
      <c r="Q835" s="175">
        <f t="shared" si="203"/>
        <v>4.2000000000000055</v>
      </c>
      <c r="R835" s="176">
        <f t="shared" si="204"/>
        <v>6.2677212356364795E-2</v>
      </c>
      <c r="S835" s="259">
        <f t="shared" si="205"/>
        <v>670.19400000000087</v>
      </c>
      <c r="T835" s="169" t="s">
        <v>177</v>
      </c>
      <c r="U835" s="169" t="s">
        <v>712</v>
      </c>
      <c r="V835" s="169" t="s">
        <v>640</v>
      </c>
      <c r="W835" s="175">
        <v>1</v>
      </c>
      <c r="X835" s="169" t="s">
        <v>467</v>
      </c>
    </row>
    <row r="836" spans="2:24" hidden="1">
      <c r="B836" s="633"/>
      <c r="C836" s="423"/>
      <c r="D836" s="206">
        <v>10</v>
      </c>
      <c r="E836" s="169" t="s">
        <v>462</v>
      </c>
      <c r="F836" s="260">
        <v>177.75</v>
      </c>
      <c r="G836" s="169">
        <v>15.32</v>
      </c>
      <c r="H836" s="169">
        <v>15.32</v>
      </c>
      <c r="I836" s="177">
        <f t="shared" si="199"/>
        <v>1</v>
      </c>
      <c r="J836" s="169">
        <v>0.6</v>
      </c>
      <c r="K836" s="177">
        <f t="shared" si="200"/>
        <v>3.9164490861618793E-2</v>
      </c>
      <c r="L836" s="260">
        <v>846.44</v>
      </c>
      <c r="M836" s="177">
        <f t="shared" si="201"/>
        <v>1.0391644908616189</v>
      </c>
      <c r="N836" s="260">
        <v>507.86</v>
      </c>
      <c r="O836" s="169">
        <v>0.21</v>
      </c>
      <c r="P836" s="176">
        <f t="shared" si="202"/>
        <v>1.3707571801566579E-2</v>
      </c>
      <c r="Q836" s="175">
        <f t="shared" si="203"/>
        <v>0.38999999999999968</v>
      </c>
      <c r="R836" s="176">
        <f t="shared" si="204"/>
        <v>2.5456919060052197E-2</v>
      </c>
      <c r="S836" s="259">
        <f t="shared" si="205"/>
        <v>330.11159999999973</v>
      </c>
      <c r="T836" s="169" t="s">
        <v>177</v>
      </c>
      <c r="U836" s="169" t="s">
        <v>712</v>
      </c>
      <c r="V836" s="169" t="s">
        <v>640</v>
      </c>
      <c r="W836" s="175">
        <v>1</v>
      </c>
      <c r="X836" s="169" t="s">
        <v>423</v>
      </c>
    </row>
    <row r="837" spans="2:24" hidden="1">
      <c r="B837" s="631">
        <v>45953</v>
      </c>
      <c r="C837" s="423" t="str">
        <f t="shared" ref="C837" si="210">RIGHT(TEXT(B837,"aaa"),1)</f>
        <v>四</v>
      </c>
      <c r="D837" s="206">
        <v>1</v>
      </c>
      <c r="E837" s="169" t="s">
        <v>634</v>
      </c>
      <c r="F837" s="260">
        <v>1548.14</v>
      </c>
      <c r="G837" s="169">
        <v>15993</v>
      </c>
      <c r="H837" s="169">
        <v>15993</v>
      </c>
      <c r="I837" s="177">
        <f t="shared" ref="I837:I876" si="211">H837/G837</f>
        <v>1</v>
      </c>
      <c r="J837" s="169">
        <v>266.92</v>
      </c>
      <c r="K837" s="177">
        <f t="shared" ref="K837:K876" si="212">J837/G837</f>
        <v>1.6689801788282374E-2</v>
      </c>
      <c r="L837" s="260">
        <v>5.8</v>
      </c>
      <c r="M837" s="177">
        <f t="shared" ref="M837:M876" si="213">(H837+J837)/G837</f>
        <v>1.0166898017882824</v>
      </c>
      <c r="N837" s="260">
        <v>1548.14</v>
      </c>
      <c r="O837" s="169">
        <v>266.92</v>
      </c>
      <c r="P837" s="176">
        <f t="shared" ref="P837:P876" si="214">O837/G837</f>
        <v>1.6689801788282374E-2</v>
      </c>
      <c r="Q837" s="175">
        <f t="shared" ref="Q837:Q876" si="215">(H837+J837)-G837-O837</f>
        <v>0</v>
      </c>
      <c r="R837" s="176">
        <f t="shared" ref="R837:R876" si="216">Q837/G837</f>
        <v>0</v>
      </c>
      <c r="S837" s="259">
        <f t="shared" ref="S837:S876" si="217">Q837*L837</f>
        <v>0</v>
      </c>
      <c r="T837" s="169" t="s">
        <v>177</v>
      </c>
      <c r="U837" s="169" t="s">
        <v>534</v>
      </c>
      <c r="V837" s="169" t="s">
        <v>700</v>
      </c>
      <c r="W837" s="175">
        <v>1</v>
      </c>
      <c r="X837" s="169" t="s">
        <v>467</v>
      </c>
    </row>
    <row r="838" spans="2:24" hidden="1">
      <c r="B838" s="632"/>
      <c r="C838" s="423"/>
      <c r="D838" s="206">
        <v>2</v>
      </c>
      <c r="E838" s="169" t="s">
        <v>542</v>
      </c>
      <c r="F838" s="260">
        <v>675.51</v>
      </c>
      <c r="G838" s="169">
        <v>244.32</v>
      </c>
      <c r="H838" s="169">
        <v>244.32</v>
      </c>
      <c r="I838" s="177">
        <f t="shared" si="211"/>
        <v>1</v>
      </c>
      <c r="J838" s="169">
        <v>18.47</v>
      </c>
      <c r="K838" s="177">
        <f t="shared" si="212"/>
        <v>7.5597576948264564E-2</v>
      </c>
      <c r="L838" s="260">
        <v>156.72999999999999</v>
      </c>
      <c r="M838" s="177">
        <f t="shared" si="213"/>
        <v>1.0755975769482644</v>
      </c>
      <c r="N838" s="260">
        <v>2894.8</v>
      </c>
      <c r="O838" s="169">
        <v>4.3099999999999996</v>
      </c>
      <c r="P838" s="176">
        <f t="shared" si="214"/>
        <v>1.7640798952193844E-2</v>
      </c>
      <c r="Q838" s="175">
        <f t="shared" si="215"/>
        <v>14.159999999999972</v>
      </c>
      <c r="R838" s="176">
        <f t="shared" si="216"/>
        <v>5.7956777996070616E-2</v>
      </c>
      <c r="S838" s="259">
        <f t="shared" si="217"/>
        <v>2219.2967999999955</v>
      </c>
      <c r="T838" s="169" t="s">
        <v>465</v>
      </c>
      <c r="U838" s="169" t="s">
        <v>219</v>
      </c>
      <c r="V838" s="169" t="s">
        <v>510</v>
      </c>
      <c r="W838" s="175">
        <v>1</v>
      </c>
      <c r="X838" s="169" t="s">
        <v>467</v>
      </c>
    </row>
    <row r="839" spans="2:24" hidden="1">
      <c r="B839" s="632"/>
      <c r="C839" s="423"/>
      <c r="D839" s="206">
        <v>3</v>
      </c>
      <c r="E839" s="169" t="s">
        <v>521</v>
      </c>
      <c r="F839" s="260">
        <v>479.85</v>
      </c>
      <c r="G839" s="169">
        <v>46.4</v>
      </c>
      <c r="H839" s="169">
        <v>46.4</v>
      </c>
      <c r="I839" s="177">
        <f t="shared" si="211"/>
        <v>1</v>
      </c>
      <c r="J839" s="169">
        <v>4.4000000000000004</v>
      </c>
      <c r="K839" s="177">
        <f t="shared" si="212"/>
        <v>9.4827586206896561E-2</v>
      </c>
      <c r="L839" s="260">
        <v>342.75</v>
      </c>
      <c r="M839" s="177">
        <f t="shared" si="213"/>
        <v>1.0948275862068966</v>
      </c>
      <c r="N839" s="260">
        <v>1508.1</v>
      </c>
      <c r="O839" s="169">
        <v>1.4</v>
      </c>
      <c r="P839" s="176">
        <f t="shared" si="214"/>
        <v>3.0172413793103446E-2</v>
      </c>
      <c r="Q839" s="175">
        <f t="shared" si="215"/>
        <v>2.9999999999999987</v>
      </c>
      <c r="R839" s="176">
        <f t="shared" si="216"/>
        <v>6.465517241379308E-2</v>
      </c>
      <c r="S839" s="259">
        <f t="shared" si="217"/>
        <v>1028.2499999999995</v>
      </c>
      <c r="T839" s="169" t="s">
        <v>177</v>
      </c>
      <c r="U839" s="169" t="s">
        <v>220</v>
      </c>
      <c r="V839" s="169" t="s">
        <v>686</v>
      </c>
      <c r="W839" s="175">
        <v>1</v>
      </c>
      <c r="X839" s="169" t="s">
        <v>423</v>
      </c>
    </row>
    <row r="840" spans="2:24" hidden="1">
      <c r="B840" s="632"/>
      <c r="C840" s="423"/>
      <c r="D840" s="206">
        <v>4</v>
      </c>
      <c r="E840" s="169" t="s">
        <v>517</v>
      </c>
      <c r="F840" s="260">
        <v>475.78</v>
      </c>
      <c r="G840" s="169">
        <v>172.83</v>
      </c>
      <c r="H840" s="169">
        <v>172.83</v>
      </c>
      <c r="I840" s="177">
        <f t="shared" si="211"/>
        <v>1</v>
      </c>
      <c r="J840" s="169">
        <v>10.16</v>
      </c>
      <c r="K840" s="177">
        <f t="shared" si="212"/>
        <v>5.8786090377827921E-2</v>
      </c>
      <c r="L840" s="260">
        <v>99.12</v>
      </c>
      <c r="M840" s="177">
        <f t="shared" si="213"/>
        <v>1.0587860903778279</v>
      </c>
      <c r="N840" s="260">
        <v>1007.06</v>
      </c>
      <c r="O840" s="169">
        <v>4.8</v>
      </c>
      <c r="P840" s="176">
        <f t="shared" si="214"/>
        <v>2.777295608401319E-2</v>
      </c>
      <c r="Q840" s="175">
        <f t="shared" si="215"/>
        <v>5.3599999999999968</v>
      </c>
      <c r="R840" s="176">
        <f t="shared" si="216"/>
        <v>3.101313429381471E-2</v>
      </c>
      <c r="S840" s="259">
        <f t="shared" si="217"/>
        <v>531.28319999999974</v>
      </c>
      <c r="T840" s="169" t="s">
        <v>177</v>
      </c>
      <c r="U840" s="169" t="s">
        <v>712</v>
      </c>
      <c r="V840" s="169" t="s">
        <v>507</v>
      </c>
      <c r="W840" s="175">
        <v>1</v>
      </c>
      <c r="X840" s="169" t="s">
        <v>467</v>
      </c>
    </row>
    <row r="841" spans="2:24" hidden="1">
      <c r="B841" s="632"/>
      <c r="C841" s="423"/>
      <c r="D841" s="206">
        <v>5</v>
      </c>
      <c r="E841" s="169" t="s">
        <v>635</v>
      </c>
      <c r="F841" s="260">
        <v>464.28</v>
      </c>
      <c r="G841" s="169">
        <v>4938</v>
      </c>
      <c r="H841" s="169">
        <v>4938</v>
      </c>
      <c r="I841" s="177">
        <f t="shared" si="211"/>
        <v>1</v>
      </c>
      <c r="J841" s="169">
        <v>70.56</v>
      </c>
      <c r="K841" s="177">
        <f t="shared" si="212"/>
        <v>1.4289185905224789E-2</v>
      </c>
      <c r="L841" s="260">
        <v>6.58</v>
      </c>
      <c r="M841" s="177">
        <f t="shared" si="213"/>
        <v>1.0142891859052248</v>
      </c>
      <c r="N841" s="260">
        <v>464.28</v>
      </c>
      <c r="O841" s="169">
        <v>70.56</v>
      </c>
      <c r="P841" s="176">
        <f t="shared" si="214"/>
        <v>1.4289185905224789E-2</v>
      </c>
      <c r="Q841" s="175">
        <f t="shared" si="215"/>
        <v>3.979039320256561E-13</v>
      </c>
      <c r="R841" s="176">
        <f t="shared" si="216"/>
        <v>8.057997813399273E-17</v>
      </c>
      <c r="S841" s="259">
        <f t="shared" si="217"/>
        <v>2.6182078727288173E-12</v>
      </c>
      <c r="T841" s="169" t="s">
        <v>465</v>
      </c>
      <c r="U841" s="169" t="s">
        <v>219</v>
      </c>
      <c r="V841" s="169" t="s">
        <v>639</v>
      </c>
      <c r="W841" s="175">
        <v>1</v>
      </c>
      <c r="X841" s="169" t="s">
        <v>467</v>
      </c>
    </row>
    <row r="842" spans="2:24" hidden="1">
      <c r="B842" s="632"/>
      <c r="C842" s="423"/>
      <c r="D842" s="206">
        <v>6</v>
      </c>
      <c r="E842" s="169" t="s">
        <v>462</v>
      </c>
      <c r="F842" s="260">
        <v>389.36</v>
      </c>
      <c r="G842" s="169">
        <v>14.4</v>
      </c>
      <c r="H842" s="169">
        <v>14.4</v>
      </c>
      <c r="I842" s="177">
        <f t="shared" si="211"/>
        <v>1</v>
      </c>
      <c r="J842" s="169">
        <v>0.97</v>
      </c>
      <c r="K842" s="177">
        <f t="shared" si="212"/>
        <v>6.7361111111111108E-2</v>
      </c>
      <c r="L842" s="260">
        <v>846.44</v>
      </c>
      <c r="M842" s="177">
        <f t="shared" si="213"/>
        <v>1.0673611111111112</v>
      </c>
      <c r="N842" s="260">
        <v>821.05</v>
      </c>
      <c r="O842" s="169">
        <v>0.46</v>
      </c>
      <c r="P842" s="176">
        <f t="shared" si="214"/>
        <v>3.1944444444444442E-2</v>
      </c>
      <c r="Q842" s="175">
        <f t="shared" si="215"/>
        <v>0.51000000000000068</v>
      </c>
      <c r="R842" s="176">
        <f t="shared" si="216"/>
        <v>3.5416666666666714E-2</v>
      </c>
      <c r="S842" s="259">
        <f t="shared" si="217"/>
        <v>431.68440000000061</v>
      </c>
      <c r="T842" s="169" t="s">
        <v>177</v>
      </c>
      <c r="U842" s="169" t="s">
        <v>712</v>
      </c>
      <c r="V842" s="169" t="s">
        <v>640</v>
      </c>
      <c r="W842" s="175">
        <v>1</v>
      </c>
      <c r="X842" s="169" t="s">
        <v>423</v>
      </c>
    </row>
    <row r="843" spans="2:24" hidden="1">
      <c r="B843" s="632"/>
      <c r="C843" s="423"/>
      <c r="D843" s="206">
        <v>7</v>
      </c>
      <c r="E843" s="169" t="s">
        <v>514</v>
      </c>
      <c r="F843" s="260">
        <v>364.74</v>
      </c>
      <c r="G843" s="169">
        <v>100.47</v>
      </c>
      <c r="H843" s="169">
        <v>100.47</v>
      </c>
      <c r="I843" s="177">
        <f t="shared" si="211"/>
        <v>1</v>
      </c>
      <c r="J843" s="169">
        <v>4.22</v>
      </c>
      <c r="K843" s="177">
        <f t="shared" si="212"/>
        <v>4.2002587837165324E-2</v>
      </c>
      <c r="L843" s="260">
        <v>331.58</v>
      </c>
      <c r="M843" s="177">
        <f t="shared" si="213"/>
        <v>1.0420025878371653</v>
      </c>
      <c r="N843" s="260">
        <v>1399.27</v>
      </c>
      <c r="O843" s="169">
        <v>1.1000000000000001</v>
      </c>
      <c r="P843" s="176">
        <f t="shared" si="214"/>
        <v>1.0948541853289541E-2</v>
      </c>
      <c r="Q843" s="175">
        <f t="shared" si="215"/>
        <v>3.1199999999999988</v>
      </c>
      <c r="R843" s="176">
        <f t="shared" si="216"/>
        <v>3.1054045983875771E-2</v>
      </c>
      <c r="S843" s="259">
        <f t="shared" si="217"/>
        <v>1034.5295999999996</v>
      </c>
      <c r="T843" s="169" t="s">
        <v>177</v>
      </c>
      <c r="U843" s="169" t="s">
        <v>220</v>
      </c>
      <c r="V843" s="169" t="s">
        <v>686</v>
      </c>
      <c r="W843" s="175">
        <v>1</v>
      </c>
      <c r="X843" s="169" t="s">
        <v>419</v>
      </c>
    </row>
    <row r="844" spans="2:24" hidden="1">
      <c r="B844" s="632"/>
      <c r="C844" s="423"/>
      <c r="D844" s="206">
        <v>8</v>
      </c>
      <c r="E844" s="169" t="s">
        <v>548</v>
      </c>
      <c r="F844" s="260">
        <v>353.1</v>
      </c>
      <c r="G844" s="169">
        <v>78.5</v>
      </c>
      <c r="H844" s="169">
        <v>78.5</v>
      </c>
      <c r="I844" s="177">
        <f t="shared" si="211"/>
        <v>1</v>
      </c>
      <c r="J844" s="169">
        <v>6.59</v>
      </c>
      <c r="K844" s="177">
        <f t="shared" si="212"/>
        <v>8.3949044585987259E-2</v>
      </c>
      <c r="L844" s="260">
        <v>160.5</v>
      </c>
      <c r="M844" s="177">
        <f t="shared" si="213"/>
        <v>1.0839490445859874</v>
      </c>
      <c r="N844" s="260">
        <v>1057.7</v>
      </c>
      <c r="O844" s="169">
        <v>2.2000000000000002</v>
      </c>
      <c r="P844" s="176">
        <f t="shared" si="214"/>
        <v>2.802547770700637E-2</v>
      </c>
      <c r="Q844" s="175">
        <f t="shared" si="215"/>
        <v>4.3900000000000032</v>
      </c>
      <c r="R844" s="176">
        <f t="shared" si="216"/>
        <v>5.5923566878980931E-2</v>
      </c>
      <c r="S844" s="259">
        <f t="shared" si="217"/>
        <v>704.59500000000048</v>
      </c>
      <c r="T844" s="169" t="s">
        <v>177</v>
      </c>
      <c r="U844" s="169" t="s">
        <v>712</v>
      </c>
      <c r="V844" s="169" t="s">
        <v>507</v>
      </c>
      <c r="W844" s="175">
        <v>1</v>
      </c>
      <c r="X844" s="169" t="s">
        <v>467</v>
      </c>
    </row>
    <row r="845" spans="2:24" hidden="1">
      <c r="B845" s="632"/>
      <c r="C845" s="423"/>
      <c r="D845" s="206">
        <v>9</v>
      </c>
      <c r="E845" s="169" t="s">
        <v>689</v>
      </c>
      <c r="F845" s="260">
        <v>261.27999999999997</v>
      </c>
      <c r="G845" s="169">
        <v>7739</v>
      </c>
      <c r="H845" s="169">
        <v>7739</v>
      </c>
      <c r="I845" s="177">
        <f t="shared" si="211"/>
        <v>1</v>
      </c>
      <c r="J845" s="169">
        <v>50</v>
      </c>
      <c r="K845" s="177">
        <f t="shared" si="212"/>
        <v>6.4607830469052847E-3</v>
      </c>
      <c r="L845" s="260">
        <v>17.75</v>
      </c>
      <c r="M845" s="177">
        <f t="shared" si="213"/>
        <v>1.0064607830469052</v>
      </c>
      <c r="N845" s="260">
        <v>887.5</v>
      </c>
      <c r="O845" s="169">
        <v>14.72</v>
      </c>
      <c r="P845" s="176">
        <f t="shared" si="214"/>
        <v>1.9020545290089159E-3</v>
      </c>
      <c r="Q845" s="175">
        <f t="shared" si="215"/>
        <v>35.28</v>
      </c>
      <c r="R845" s="176">
        <f t="shared" si="216"/>
        <v>4.5587285178963688E-3</v>
      </c>
      <c r="S845" s="259">
        <f t="shared" si="217"/>
        <v>626.22</v>
      </c>
      <c r="T845" s="169" t="s">
        <v>177</v>
      </c>
      <c r="U845" s="169" t="s">
        <v>534</v>
      </c>
      <c r="V845" s="169" t="s">
        <v>810</v>
      </c>
      <c r="W845" s="175">
        <v>1</v>
      </c>
      <c r="X845" s="169" t="s">
        <v>430</v>
      </c>
    </row>
    <row r="846" spans="2:24" hidden="1">
      <c r="B846" s="633"/>
      <c r="C846" s="423"/>
      <c r="D846" s="206">
        <v>10</v>
      </c>
      <c r="E846" s="169" t="s">
        <v>646</v>
      </c>
      <c r="F846" s="260">
        <v>213.19</v>
      </c>
      <c r="G846" s="169">
        <v>173.6</v>
      </c>
      <c r="H846" s="169">
        <v>173.6</v>
      </c>
      <c r="I846" s="177">
        <f t="shared" si="211"/>
        <v>1</v>
      </c>
      <c r="J846" s="169">
        <v>7.29</v>
      </c>
      <c r="K846" s="177">
        <f t="shared" si="212"/>
        <v>4.1993087557603691E-2</v>
      </c>
      <c r="L846" s="260">
        <v>59.22</v>
      </c>
      <c r="M846" s="177">
        <f t="shared" si="213"/>
        <v>1.0419930875576036</v>
      </c>
      <c r="N846" s="260">
        <v>431.71</v>
      </c>
      <c r="O846" s="169">
        <v>3.6</v>
      </c>
      <c r="P846" s="176">
        <f t="shared" si="214"/>
        <v>2.0737327188940093E-2</v>
      </c>
      <c r="Q846" s="175">
        <f t="shared" si="215"/>
        <v>3.689999999999992</v>
      </c>
      <c r="R846" s="176">
        <f t="shared" si="216"/>
        <v>2.125576036866355E-2</v>
      </c>
      <c r="S846" s="259">
        <f t="shared" si="217"/>
        <v>218.52179999999953</v>
      </c>
      <c r="T846" s="169" t="s">
        <v>177</v>
      </c>
      <c r="U846" s="169" t="s">
        <v>534</v>
      </c>
      <c r="V846" s="169" t="s">
        <v>811</v>
      </c>
      <c r="W846" s="175">
        <v>1</v>
      </c>
      <c r="X846" s="169" t="s">
        <v>424</v>
      </c>
    </row>
    <row r="847" spans="2:24" hidden="1">
      <c r="B847" s="631">
        <v>45954</v>
      </c>
      <c r="C847" s="423" t="str">
        <f t="shared" ref="C847" si="218">RIGHT(TEXT(B847,"aaa"),1)</f>
        <v>五</v>
      </c>
      <c r="D847" s="206">
        <v>1</v>
      </c>
      <c r="E847" s="169" t="s">
        <v>634</v>
      </c>
      <c r="F847" s="260">
        <v>1179.3699999999999</v>
      </c>
      <c r="G847" s="169">
        <v>15079</v>
      </c>
      <c r="H847" s="169">
        <v>15079</v>
      </c>
      <c r="I847" s="177">
        <f t="shared" si="211"/>
        <v>1</v>
      </c>
      <c r="J847" s="169">
        <v>203.34</v>
      </c>
      <c r="K847" s="177">
        <f t="shared" si="212"/>
        <v>1.3484979110020558E-2</v>
      </c>
      <c r="L847" s="260">
        <v>5.8</v>
      </c>
      <c r="M847" s="177">
        <f t="shared" si="213"/>
        <v>1.0134849791100207</v>
      </c>
      <c r="N847" s="260">
        <v>1179.3699999999999</v>
      </c>
      <c r="O847" s="169">
        <v>203.34</v>
      </c>
      <c r="P847" s="176">
        <f t="shared" si="214"/>
        <v>1.3484979110020558E-2</v>
      </c>
      <c r="Q847" s="175">
        <f t="shared" si="215"/>
        <v>0</v>
      </c>
      <c r="R847" s="176">
        <f t="shared" si="216"/>
        <v>0</v>
      </c>
      <c r="S847" s="259">
        <f t="shared" si="217"/>
        <v>0</v>
      </c>
      <c r="T847" s="169" t="s">
        <v>177</v>
      </c>
      <c r="U847" s="169" t="s">
        <v>534</v>
      </c>
      <c r="V847" s="169" t="s">
        <v>700</v>
      </c>
      <c r="W847" s="175">
        <v>1</v>
      </c>
      <c r="X847" s="169" t="s">
        <v>467</v>
      </c>
    </row>
    <row r="848" spans="2:24" hidden="1">
      <c r="B848" s="632"/>
      <c r="C848" s="423"/>
      <c r="D848" s="206">
        <v>2</v>
      </c>
      <c r="E848" s="169" t="s">
        <v>542</v>
      </c>
      <c r="F848" s="260">
        <v>730.36</v>
      </c>
      <c r="G848" s="169">
        <v>207.07</v>
      </c>
      <c r="H848" s="169">
        <v>207.07</v>
      </c>
      <c r="I848" s="177">
        <f t="shared" si="211"/>
        <v>1</v>
      </c>
      <c r="J848" s="169">
        <v>12.12</v>
      </c>
      <c r="K848" s="177">
        <f t="shared" si="212"/>
        <v>5.8530931569034626E-2</v>
      </c>
      <c r="L848" s="260">
        <v>156.72999999999999</v>
      </c>
      <c r="M848" s="177">
        <f t="shared" si="213"/>
        <v>1.0585309315690345</v>
      </c>
      <c r="N848" s="260">
        <v>1899.57</v>
      </c>
      <c r="O848" s="169">
        <v>4.66</v>
      </c>
      <c r="P848" s="176">
        <f t="shared" si="214"/>
        <v>2.2504467088424206E-2</v>
      </c>
      <c r="Q848" s="175">
        <f t="shared" si="215"/>
        <v>7.4600000000000044</v>
      </c>
      <c r="R848" s="176">
        <f t="shared" si="216"/>
        <v>3.6026464480610441E-2</v>
      </c>
      <c r="S848" s="259">
        <f t="shared" si="217"/>
        <v>1169.2058000000006</v>
      </c>
      <c r="T848" s="169" t="s">
        <v>465</v>
      </c>
      <c r="U848" s="169" t="s">
        <v>219</v>
      </c>
      <c r="V848" s="169" t="s">
        <v>510</v>
      </c>
      <c r="W848" s="175">
        <v>1</v>
      </c>
      <c r="X848" s="169" t="s">
        <v>467</v>
      </c>
    </row>
    <row r="849" spans="2:24" hidden="1">
      <c r="B849" s="632"/>
      <c r="C849" s="423"/>
      <c r="D849" s="206">
        <v>3</v>
      </c>
      <c r="E849" s="169" t="s">
        <v>635</v>
      </c>
      <c r="F849" s="260">
        <v>676.29</v>
      </c>
      <c r="G849" s="169">
        <v>4911</v>
      </c>
      <c r="H849" s="169">
        <v>4911</v>
      </c>
      <c r="I849" s="177">
        <f t="shared" si="211"/>
        <v>1</v>
      </c>
      <c r="J849" s="169">
        <v>102.78</v>
      </c>
      <c r="K849" s="177">
        <f t="shared" si="212"/>
        <v>2.0928527794746486E-2</v>
      </c>
      <c r="L849" s="260">
        <v>6.58</v>
      </c>
      <c r="M849" s="177">
        <f t="shared" si="213"/>
        <v>1.0209285277947464</v>
      </c>
      <c r="N849" s="260">
        <v>676.29</v>
      </c>
      <c r="O849" s="169">
        <v>102.78</v>
      </c>
      <c r="P849" s="176">
        <f t="shared" si="214"/>
        <v>2.0928527794746486E-2</v>
      </c>
      <c r="Q849" s="175">
        <f t="shared" si="215"/>
        <v>-2.5579538487363607E-13</v>
      </c>
      <c r="R849" s="176">
        <f t="shared" si="216"/>
        <v>-5.2086211540141738E-17</v>
      </c>
      <c r="S849" s="259">
        <f t="shared" si="217"/>
        <v>-1.6831336324685253E-12</v>
      </c>
      <c r="T849" s="169" t="s">
        <v>465</v>
      </c>
      <c r="U849" s="169" t="s">
        <v>219</v>
      </c>
      <c r="V849" s="169" t="s">
        <v>639</v>
      </c>
      <c r="W849" s="175">
        <v>1</v>
      </c>
      <c r="X849" s="169" t="s">
        <v>467</v>
      </c>
    </row>
    <row r="850" spans="2:24" hidden="1">
      <c r="B850" s="632"/>
      <c r="C850" s="423"/>
      <c r="D850" s="206">
        <v>4</v>
      </c>
      <c r="E850" s="169" t="s">
        <v>704</v>
      </c>
      <c r="F850" s="260">
        <v>393.42</v>
      </c>
      <c r="G850" s="169">
        <v>83.35</v>
      </c>
      <c r="H850" s="169">
        <v>83.35</v>
      </c>
      <c r="I850" s="177">
        <f t="shared" si="211"/>
        <v>1</v>
      </c>
      <c r="J850" s="169">
        <v>4.34</v>
      </c>
      <c r="K850" s="177">
        <f t="shared" si="212"/>
        <v>5.2069586082783448E-2</v>
      </c>
      <c r="L850" s="260">
        <v>195.73</v>
      </c>
      <c r="M850" s="177">
        <f t="shared" si="213"/>
        <v>1.0520695860827836</v>
      </c>
      <c r="N850" s="260">
        <v>849.47</v>
      </c>
      <c r="O850" s="169">
        <v>2.0099999999999998</v>
      </c>
      <c r="P850" s="176">
        <f t="shared" si="214"/>
        <v>2.4115176964607077E-2</v>
      </c>
      <c r="Q850" s="175">
        <f t="shared" si="215"/>
        <v>2.3300000000000036</v>
      </c>
      <c r="R850" s="176">
        <f t="shared" si="216"/>
        <v>2.7954409118176409E-2</v>
      </c>
      <c r="S850" s="259">
        <f t="shared" si="217"/>
        <v>456.05090000000069</v>
      </c>
      <c r="T850" s="169" t="s">
        <v>177</v>
      </c>
      <c r="U850" s="169" t="s">
        <v>712</v>
      </c>
      <c r="V850" s="169" t="s">
        <v>640</v>
      </c>
      <c r="W850" s="175">
        <v>1</v>
      </c>
      <c r="X850" s="169" t="s">
        <v>703</v>
      </c>
    </row>
    <row r="851" spans="2:24" hidden="1">
      <c r="B851" s="632"/>
      <c r="C851" s="423"/>
      <c r="D851" s="206">
        <v>5</v>
      </c>
      <c r="E851" s="169" t="s">
        <v>517</v>
      </c>
      <c r="F851" s="260">
        <v>327.10000000000002</v>
      </c>
      <c r="G851" s="169">
        <v>171.89</v>
      </c>
      <c r="H851" s="169">
        <v>171.89</v>
      </c>
      <c r="I851" s="177">
        <f t="shared" si="211"/>
        <v>1</v>
      </c>
      <c r="J851" s="169">
        <v>7.82</v>
      </c>
      <c r="K851" s="177">
        <f t="shared" si="212"/>
        <v>4.5494211414276578E-2</v>
      </c>
      <c r="L851" s="260">
        <v>99.12</v>
      </c>
      <c r="M851" s="177">
        <f t="shared" si="213"/>
        <v>1.0454942114142765</v>
      </c>
      <c r="N851" s="260">
        <v>775.12</v>
      </c>
      <c r="O851" s="169">
        <v>3.3</v>
      </c>
      <c r="P851" s="176">
        <f t="shared" si="214"/>
        <v>1.9198324509860958E-2</v>
      </c>
      <c r="Q851" s="175">
        <f t="shared" si="215"/>
        <v>4.5199999999999934</v>
      </c>
      <c r="R851" s="176">
        <f t="shared" si="216"/>
        <v>2.6295886904415578E-2</v>
      </c>
      <c r="S851" s="259">
        <f t="shared" si="217"/>
        <v>448.02239999999938</v>
      </c>
      <c r="T851" s="169" t="s">
        <v>177</v>
      </c>
      <c r="U851" s="169" t="s">
        <v>712</v>
      </c>
      <c r="V851" s="169" t="s">
        <v>507</v>
      </c>
      <c r="W851" s="175">
        <v>1</v>
      </c>
      <c r="X851" s="169" t="s">
        <v>467</v>
      </c>
    </row>
    <row r="852" spans="2:24" hidden="1">
      <c r="B852" s="632"/>
      <c r="C852" s="423"/>
      <c r="D852" s="206">
        <v>6</v>
      </c>
      <c r="E852" s="169" t="s">
        <v>463</v>
      </c>
      <c r="F852" s="260">
        <v>244.25</v>
      </c>
      <c r="G852" s="169">
        <v>34.54</v>
      </c>
      <c r="H852" s="169">
        <v>34.54</v>
      </c>
      <c r="I852" s="177">
        <f t="shared" si="211"/>
        <v>1</v>
      </c>
      <c r="J852" s="169">
        <v>2.2400000000000002</v>
      </c>
      <c r="K852" s="177">
        <f t="shared" si="212"/>
        <v>6.4852345107122192E-2</v>
      </c>
      <c r="L852" s="260">
        <v>814.16</v>
      </c>
      <c r="M852" s="177">
        <f t="shared" si="213"/>
        <v>1.0648523451071223</v>
      </c>
      <c r="N852" s="260">
        <v>1823.72</v>
      </c>
      <c r="O852" s="169">
        <v>0.3</v>
      </c>
      <c r="P852" s="176">
        <f t="shared" si="214"/>
        <v>8.6855819339895779E-3</v>
      </c>
      <c r="Q852" s="175">
        <f t="shared" si="215"/>
        <v>1.9400000000000019</v>
      </c>
      <c r="R852" s="176">
        <f t="shared" si="216"/>
        <v>5.6166763173132656E-2</v>
      </c>
      <c r="S852" s="259">
        <f t="shared" si="217"/>
        <v>1579.4704000000015</v>
      </c>
      <c r="T852" s="169" t="s">
        <v>177</v>
      </c>
      <c r="U852" s="169" t="s">
        <v>220</v>
      </c>
      <c r="V852" s="169" t="s">
        <v>686</v>
      </c>
      <c r="W852" s="175">
        <v>1</v>
      </c>
      <c r="X852" s="169" t="s">
        <v>412</v>
      </c>
    </row>
    <row r="853" spans="2:24" hidden="1">
      <c r="B853" s="632"/>
      <c r="C853" s="423"/>
      <c r="D853" s="206">
        <v>7</v>
      </c>
      <c r="E853" s="169" t="s">
        <v>547</v>
      </c>
      <c r="F853" s="260">
        <v>206.49</v>
      </c>
      <c r="G853" s="169">
        <v>56.84</v>
      </c>
      <c r="H853" s="169">
        <v>56.84</v>
      </c>
      <c r="I853" s="177">
        <f t="shared" si="211"/>
        <v>1</v>
      </c>
      <c r="J853" s="169">
        <v>3.33</v>
      </c>
      <c r="K853" s="177">
        <f t="shared" si="212"/>
        <v>5.8585503166783952E-2</v>
      </c>
      <c r="L853" s="260">
        <v>124.39</v>
      </c>
      <c r="M853" s="177">
        <f t="shared" si="213"/>
        <v>1.0585855031667839</v>
      </c>
      <c r="N853" s="260">
        <v>414.22</v>
      </c>
      <c r="O853" s="169">
        <v>1.66</v>
      </c>
      <c r="P853" s="176">
        <f t="shared" si="214"/>
        <v>2.9204785362420826E-2</v>
      </c>
      <c r="Q853" s="175">
        <f t="shared" si="215"/>
        <v>1.6699999999999984</v>
      </c>
      <c r="R853" s="176">
        <f t="shared" si="216"/>
        <v>2.9380717804363094E-2</v>
      </c>
      <c r="S853" s="259">
        <f t="shared" si="217"/>
        <v>207.73129999999981</v>
      </c>
      <c r="T853" s="169" t="s">
        <v>465</v>
      </c>
      <c r="U853" s="169" t="s">
        <v>219</v>
      </c>
      <c r="V853" s="169" t="s">
        <v>683</v>
      </c>
      <c r="W853" s="175">
        <v>1</v>
      </c>
      <c r="X853" s="169" t="s">
        <v>413</v>
      </c>
    </row>
    <row r="854" spans="2:24" hidden="1">
      <c r="B854" s="632"/>
      <c r="C854" s="423"/>
      <c r="D854" s="206">
        <v>8</v>
      </c>
      <c r="E854" s="169" t="s">
        <v>658</v>
      </c>
      <c r="F854" s="260">
        <v>173.72</v>
      </c>
      <c r="G854" s="169">
        <v>26.13</v>
      </c>
      <c r="H854" s="169">
        <v>26.13</v>
      </c>
      <c r="I854" s="177">
        <f t="shared" si="211"/>
        <v>1</v>
      </c>
      <c r="J854" s="169">
        <v>1.53</v>
      </c>
      <c r="K854" s="177">
        <f t="shared" si="212"/>
        <v>5.8553386911595867E-2</v>
      </c>
      <c r="L854" s="260">
        <v>228.58</v>
      </c>
      <c r="M854" s="177">
        <f t="shared" si="213"/>
        <v>1.058553386911596</v>
      </c>
      <c r="N854" s="260">
        <v>349.73</v>
      </c>
      <c r="O854" s="169">
        <v>0.76</v>
      </c>
      <c r="P854" s="176">
        <f t="shared" si="214"/>
        <v>2.9085342518178341E-2</v>
      </c>
      <c r="Q854" s="175">
        <f t="shared" si="215"/>
        <v>0.77000000000000113</v>
      </c>
      <c r="R854" s="176">
        <f t="shared" si="216"/>
        <v>2.9468044393417572E-2</v>
      </c>
      <c r="S854" s="259">
        <f t="shared" si="217"/>
        <v>176.00660000000028</v>
      </c>
      <c r="T854" s="169" t="s">
        <v>177</v>
      </c>
      <c r="U854" s="169" t="s">
        <v>712</v>
      </c>
      <c r="V854" s="169" t="s">
        <v>640</v>
      </c>
      <c r="W854" s="175">
        <v>1</v>
      </c>
      <c r="X854" s="169" t="s">
        <v>632</v>
      </c>
    </row>
    <row r="855" spans="2:24" hidden="1">
      <c r="B855" s="632"/>
      <c r="C855" s="423"/>
      <c r="D855" s="206">
        <v>9</v>
      </c>
      <c r="E855" s="169" t="s">
        <v>615</v>
      </c>
      <c r="F855" s="260">
        <v>164.18</v>
      </c>
      <c r="G855" s="169">
        <v>7.96</v>
      </c>
      <c r="H855" s="169">
        <v>7.96</v>
      </c>
      <c r="I855" s="177">
        <f t="shared" si="211"/>
        <v>1</v>
      </c>
      <c r="J855" s="169">
        <v>0.79</v>
      </c>
      <c r="K855" s="177">
        <f t="shared" si="212"/>
        <v>9.9246231155778894E-2</v>
      </c>
      <c r="L855" s="260">
        <v>469.08</v>
      </c>
      <c r="M855" s="177">
        <f t="shared" si="213"/>
        <v>1.0992462311557789</v>
      </c>
      <c r="N855" s="260">
        <v>370.57</v>
      </c>
      <c r="O855" s="169">
        <v>0.35</v>
      </c>
      <c r="P855" s="176">
        <f t="shared" si="214"/>
        <v>4.3969849246231152E-2</v>
      </c>
      <c r="Q855" s="175">
        <f t="shared" si="215"/>
        <v>0.44000000000000006</v>
      </c>
      <c r="R855" s="176">
        <f t="shared" si="216"/>
        <v>5.5276381909547749E-2</v>
      </c>
      <c r="S855" s="259">
        <f t="shared" si="217"/>
        <v>206.39520000000002</v>
      </c>
      <c r="T855" s="169" t="s">
        <v>465</v>
      </c>
      <c r="U855" s="169" t="s">
        <v>219</v>
      </c>
      <c r="V855" s="169" t="s">
        <v>510</v>
      </c>
      <c r="W855" s="175">
        <v>1</v>
      </c>
      <c r="X855" s="169" t="s">
        <v>458</v>
      </c>
    </row>
    <row r="856" spans="2:24" hidden="1">
      <c r="B856" s="633"/>
      <c r="C856" s="423"/>
      <c r="D856" s="206">
        <v>10</v>
      </c>
      <c r="E856" s="169" t="s">
        <v>545</v>
      </c>
      <c r="F856" s="260">
        <v>163.08000000000001</v>
      </c>
      <c r="G856" s="169">
        <v>68.209999999999994</v>
      </c>
      <c r="H856" s="169">
        <v>68.209999999999994</v>
      </c>
      <c r="I856" s="177">
        <f t="shared" si="211"/>
        <v>1</v>
      </c>
      <c r="J856" s="169">
        <v>3.6</v>
      </c>
      <c r="K856" s="177">
        <f t="shared" si="212"/>
        <v>5.2778185016859706E-2</v>
      </c>
      <c r="L856" s="260">
        <v>90.1</v>
      </c>
      <c r="M856" s="177">
        <f t="shared" si="213"/>
        <v>1.0527781850168596</v>
      </c>
      <c r="N856" s="260">
        <v>324.36</v>
      </c>
      <c r="O856" s="169">
        <v>1.81</v>
      </c>
      <c r="P856" s="176">
        <f t="shared" si="214"/>
        <v>2.6535698577921128E-2</v>
      </c>
      <c r="Q856" s="175">
        <f t="shared" si="215"/>
        <v>1.7899999999999943</v>
      </c>
      <c r="R856" s="176">
        <f t="shared" si="216"/>
        <v>2.6242486438938489E-2</v>
      </c>
      <c r="S856" s="259">
        <f t="shared" si="217"/>
        <v>161.27899999999948</v>
      </c>
      <c r="T856" s="169" t="s">
        <v>465</v>
      </c>
      <c r="U856" s="169" t="s">
        <v>219</v>
      </c>
      <c r="V856" s="169" t="s">
        <v>683</v>
      </c>
      <c r="W856" s="175">
        <v>1</v>
      </c>
      <c r="X856" s="169" t="s">
        <v>413</v>
      </c>
    </row>
    <row r="857" spans="2:24" hidden="1">
      <c r="B857" s="631">
        <v>45955</v>
      </c>
      <c r="C857" s="423" t="str">
        <f t="shared" ref="C857" si="219">RIGHT(TEXT(B857,"aaa"),1)</f>
        <v>六</v>
      </c>
      <c r="D857" s="206">
        <v>1</v>
      </c>
      <c r="E857" s="169" t="s">
        <v>463</v>
      </c>
      <c r="F857" s="260">
        <v>1636.46</v>
      </c>
      <c r="G857" s="169">
        <v>42.43</v>
      </c>
      <c r="H857" s="169">
        <v>42.43</v>
      </c>
      <c r="I857" s="177">
        <f t="shared" si="211"/>
        <v>1</v>
      </c>
      <c r="J857" s="169">
        <v>4.21</v>
      </c>
      <c r="K857" s="177">
        <f t="shared" si="212"/>
        <v>9.9222248409144467E-2</v>
      </c>
      <c r="L857" s="260">
        <v>814.16</v>
      </c>
      <c r="M857" s="177">
        <f t="shared" si="213"/>
        <v>1.0992222484091445</v>
      </c>
      <c r="N857" s="260">
        <v>3427.61</v>
      </c>
      <c r="O857" s="169">
        <v>2.0099999999999998</v>
      </c>
      <c r="P857" s="176">
        <f t="shared" si="214"/>
        <v>4.7372142352109355E-2</v>
      </c>
      <c r="Q857" s="175">
        <f t="shared" si="215"/>
        <v>2.2000000000000011</v>
      </c>
      <c r="R857" s="176">
        <f t="shared" si="216"/>
        <v>5.185010605703514E-2</v>
      </c>
      <c r="S857" s="259">
        <f t="shared" si="217"/>
        <v>1791.1520000000007</v>
      </c>
      <c r="T857" s="169" t="s">
        <v>177</v>
      </c>
      <c r="U857" s="169" t="s">
        <v>220</v>
      </c>
      <c r="V857" s="169" t="s">
        <v>686</v>
      </c>
      <c r="W857" s="175">
        <v>1</v>
      </c>
      <c r="X857" s="169" t="s">
        <v>412</v>
      </c>
    </row>
    <row r="858" spans="2:24" hidden="1">
      <c r="B858" s="632"/>
      <c r="C858" s="423"/>
      <c r="D858" s="206">
        <v>2</v>
      </c>
      <c r="E858" s="169" t="s">
        <v>634</v>
      </c>
      <c r="F858" s="260">
        <v>821.69</v>
      </c>
      <c r="G858" s="169">
        <v>15393</v>
      </c>
      <c r="H858" s="169">
        <v>15393</v>
      </c>
      <c r="I858" s="177">
        <f t="shared" si="211"/>
        <v>1</v>
      </c>
      <c r="J858" s="169">
        <v>141.66999999999999</v>
      </c>
      <c r="K858" s="177">
        <f t="shared" si="212"/>
        <v>9.2035340739297072E-3</v>
      </c>
      <c r="L858" s="260">
        <v>5.8</v>
      </c>
      <c r="M858" s="177">
        <f t="shared" si="213"/>
        <v>1.0092035340739298</v>
      </c>
      <c r="N858" s="260">
        <v>821.69</v>
      </c>
      <c r="O858" s="169">
        <v>141.66999999999999</v>
      </c>
      <c r="P858" s="176">
        <f t="shared" si="214"/>
        <v>9.2035340739297072E-3</v>
      </c>
      <c r="Q858" s="175">
        <f t="shared" si="215"/>
        <v>0</v>
      </c>
      <c r="R858" s="176">
        <f t="shared" si="216"/>
        <v>0</v>
      </c>
      <c r="S858" s="259">
        <f t="shared" si="217"/>
        <v>0</v>
      </c>
      <c r="T858" s="169" t="s">
        <v>177</v>
      </c>
      <c r="U858" s="169" t="s">
        <v>534</v>
      </c>
      <c r="V858" s="169" t="s">
        <v>700</v>
      </c>
      <c r="W858" s="175">
        <v>1</v>
      </c>
      <c r="X858" s="169" t="s">
        <v>467</v>
      </c>
    </row>
    <row r="859" spans="2:24" hidden="1">
      <c r="B859" s="632"/>
      <c r="C859" s="423"/>
      <c r="D859" s="206">
        <v>3</v>
      </c>
      <c r="E859" s="169" t="s">
        <v>542</v>
      </c>
      <c r="F859" s="260">
        <v>711.55</v>
      </c>
      <c r="G859" s="169">
        <v>212.41</v>
      </c>
      <c r="H859" s="169">
        <v>212.41</v>
      </c>
      <c r="I859" s="177">
        <f t="shared" si="211"/>
        <v>1</v>
      </c>
      <c r="J859" s="169">
        <v>19.690000000000001</v>
      </c>
      <c r="K859" s="177">
        <f t="shared" si="212"/>
        <v>9.2698083894355257E-2</v>
      </c>
      <c r="L859" s="260">
        <v>156.72999999999999</v>
      </c>
      <c r="M859" s="177">
        <f t="shared" si="213"/>
        <v>1.0926980838943552</v>
      </c>
      <c r="N859" s="260">
        <v>3086.01</v>
      </c>
      <c r="O859" s="169">
        <v>4.54</v>
      </c>
      <c r="P859" s="176">
        <f t="shared" si="214"/>
        <v>2.137375829763194E-2</v>
      </c>
      <c r="Q859" s="175">
        <f t="shared" si="215"/>
        <v>15.149999999999999</v>
      </c>
      <c r="R859" s="176">
        <f t="shared" si="216"/>
        <v>7.1324325596723318E-2</v>
      </c>
      <c r="S859" s="259">
        <f t="shared" si="217"/>
        <v>2374.4594999999995</v>
      </c>
      <c r="T859" s="169" t="s">
        <v>465</v>
      </c>
      <c r="U859" s="169" t="s">
        <v>219</v>
      </c>
      <c r="V859" s="169" t="s">
        <v>510</v>
      </c>
      <c r="W859" s="175">
        <v>1</v>
      </c>
      <c r="X859" s="169" t="s">
        <v>467</v>
      </c>
    </row>
    <row r="860" spans="2:24" hidden="1">
      <c r="B860" s="632"/>
      <c r="C860" s="423"/>
      <c r="D860" s="206">
        <v>4</v>
      </c>
      <c r="E860" s="169" t="s">
        <v>679</v>
      </c>
      <c r="F860" s="260">
        <v>531.36</v>
      </c>
      <c r="G860" s="169">
        <v>2405</v>
      </c>
      <c r="H860" s="169">
        <v>2405</v>
      </c>
      <c r="I860" s="177">
        <f t="shared" si="211"/>
        <v>1</v>
      </c>
      <c r="J860" s="169">
        <v>73.8</v>
      </c>
      <c r="K860" s="177">
        <f t="shared" si="212"/>
        <v>3.0686070686070686E-2</v>
      </c>
      <c r="L860" s="260">
        <v>7.2</v>
      </c>
      <c r="M860" s="177">
        <f t="shared" si="213"/>
        <v>1.0306860706860708</v>
      </c>
      <c r="N860" s="260">
        <v>531.36</v>
      </c>
      <c r="O860" s="169">
        <v>73.8</v>
      </c>
      <c r="P860" s="176">
        <f t="shared" si="214"/>
        <v>3.0686070686070686E-2</v>
      </c>
      <c r="Q860" s="175">
        <f t="shared" si="215"/>
        <v>1.8474111129762605E-13</v>
      </c>
      <c r="R860" s="176">
        <f t="shared" si="216"/>
        <v>7.6815430892983808E-17</v>
      </c>
      <c r="S860" s="259">
        <f t="shared" si="217"/>
        <v>1.3301360013429077E-12</v>
      </c>
      <c r="T860" s="169" t="s">
        <v>177</v>
      </c>
      <c r="U860" s="169" t="s">
        <v>534</v>
      </c>
      <c r="V860" s="169" t="s">
        <v>638</v>
      </c>
      <c r="W860" s="175">
        <v>1</v>
      </c>
      <c r="X860" s="169" t="s">
        <v>449</v>
      </c>
    </row>
    <row r="861" spans="2:24" hidden="1">
      <c r="B861" s="632"/>
      <c r="C861" s="423"/>
      <c r="D861" s="206">
        <v>5</v>
      </c>
      <c r="E861" s="169" t="s">
        <v>635</v>
      </c>
      <c r="F861" s="260">
        <v>355.58</v>
      </c>
      <c r="G861" s="169">
        <v>4982</v>
      </c>
      <c r="H861" s="169">
        <v>4982</v>
      </c>
      <c r="I861" s="177">
        <f t="shared" si="211"/>
        <v>1</v>
      </c>
      <c r="J861" s="169">
        <v>54.04</v>
      </c>
      <c r="K861" s="177">
        <f t="shared" si="212"/>
        <v>1.0847049377759935E-2</v>
      </c>
      <c r="L861" s="260">
        <v>6.58</v>
      </c>
      <c r="M861" s="177">
        <f t="shared" si="213"/>
        <v>1.0108470493777599</v>
      </c>
      <c r="N861" s="260">
        <v>355.58</v>
      </c>
      <c r="O861" s="169">
        <v>54.04</v>
      </c>
      <c r="P861" s="176">
        <f t="shared" si="214"/>
        <v>1.0847049377759935E-2</v>
      </c>
      <c r="Q861" s="175">
        <f t="shared" si="215"/>
        <v>0</v>
      </c>
      <c r="R861" s="176">
        <f t="shared" si="216"/>
        <v>0</v>
      </c>
      <c r="S861" s="259">
        <f t="shared" si="217"/>
        <v>0</v>
      </c>
      <c r="T861" s="169" t="s">
        <v>465</v>
      </c>
      <c r="U861" s="169" t="s">
        <v>219</v>
      </c>
      <c r="V861" s="169" t="s">
        <v>639</v>
      </c>
      <c r="W861" s="175">
        <v>1</v>
      </c>
      <c r="X861" s="169" t="s">
        <v>467</v>
      </c>
    </row>
    <row r="862" spans="2:24" hidden="1">
      <c r="B862" s="632"/>
      <c r="C862" s="423"/>
      <c r="D862" s="206">
        <v>6</v>
      </c>
      <c r="E862" s="169" t="s">
        <v>689</v>
      </c>
      <c r="F862" s="260">
        <v>318.08</v>
      </c>
      <c r="G862" s="169">
        <v>6939</v>
      </c>
      <c r="H862" s="169">
        <v>6939</v>
      </c>
      <c r="I862" s="177">
        <f t="shared" si="211"/>
        <v>1</v>
      </c>
      <c r="J862" s="169">
        <v>300</v>
      </c>
      <c r="K862" s="177">
        <f t="shared" si="212"/>
        <v>4.3233895373973194E-2</v>
      </c>
      <c r="L862" s="260">
        <v>17.75</v>
      </c>
      <c r="M862" s="177">
        <f t="shared" si="213"/>
        <v>1.0432338953739733</v>
      </c>
      <c r="N862" s="260">
        <v>5325</v>
      </c>
      <c r="O862" s="169">
        <v>17.920000000000002</v>
      </c>
      <c r="P862" s="176">
        <f t="shared" si="214"/>
        <v>2.582504683671999E-3</v>
      </c>
      <c r="Q862" s="175">
        <f t="shared" si="215"/>
        <v>282.08</v>
      </c>
      <c r="R862" s="176">
        <f t="shared" si="216"/>
        <v>4.0651390690301194E-2</v>
      </c>
      <c r="S862" s="259">
        <f t="shared" si="217"/>
        <v>5006.92</v>
      </c>
      <c r="T862" s="169" t="s">
        <v>177</v>
      </c>
      <c r="U862" s="169" t="s">
        <v>534</v>
      </c>
      <c r="V862" s="169" t="s">
        <v>810</v>
      </c>
      <c r="W862" s="175">
        <v>1</v>
      </c>
      <c r="X862" s="169" t="s">
        <v>430</v>
      </c>
    </row>
    <row r="863" spans="2:24" hidden="1">
      <c r="B863" s="632"/>
      <c r="C863" s="423"/>
      <c r="D863" s="206">
        <v>7</v>
      </c>
      <c r="E863" s="169" t="s">
        <v>547</v>
      </c>
      <c r="F863" s="260">
        <v>268.68</v>
      </c>
      <c r="G863" s="169">
        <v>65.599999999999994</v>
      </c>
      <c r="H863" s="169">
        <v>65.599999999999994</v>
      </c>
      <c r="I863" s="177">
        <f t="shared" si="211"/>
        <v>1</v>
      </c>
      <c r="J863" s="169">
        <v>6.08</v>
      </c>
      <c r="K863" s="177">
        <f t="shared" si="212"/>
        <v>9.2682926829268306E-2</v>
      </c>
      <c r="L863" s="260">
        <v>124.39</v>
      </c>
      <c r="M863" s="177">
        <f t="shared" si="213"/>
        <v>1.0926829268292684</v>
      </c>
      <c r="N863" s="260">
        <v>756.29</v>
      </c>
      <c r="O863" s="169">
        <v>2.16</v>
      </c>
      <c r="P863" s="176">
        <f t="shared" si="214"/>
        <v>3.2926829268292691E-2</v>
      </c>
      <c r="Q863" s="175">
        <f t="shared" si="215"/>
        <v>3.9199999999999982</v>
      </c>
      <c r="R863" s="176">
        <f t="shared" si="216"/>
        <v>5.9756097560975587E-2</v>
      </c>
      <c r="S863" s="259">
        <f t="shared" si="217"/>
        <v>487.60879999999975</v>
      </c>
      <c r="T863" s="169" t="s">
        <v>465</v>
      </c>
      <c r="U863" s="169" t="s">
        <v>219</v>
      </c>
      <c r="V863" s="169" t="s">
        <v>683</v>
      </c>
      <c r="W863" s="175">
        <v>1</v>
      </c>
      <c r="X863" s="169" t="s">
        <v>413</v>
      </c>
    </row>
    <row r="864" spans="2:24" hidden="1">
      <c r="B864" s="632"/>
      <c r="C864" s="423"/>
      <c r="D864" s="206">
        <v>8</v>
      </c>
      <c r="E864" s="169" t="s">
        <v>812</v>
      </c>
      <c r="F864" s="260">
        <v>260.49</v>
      </c>
      <c r="G864" s="169">
        <v>25.45</v>
      </c>
      <c r="H864" s="169">
        <v>25.45</v>
      </c>
      <c r="I864" s="177">
        <f t="shared" si="211"/>
        <v>1</v>
      </c>
      <c r="J864" s="169">
        <v>1.3</v>
      </c>
      <c r="K864" s="177">
        <f t="shared" si="212"/>
        <v>5.1080550098231828E-2</v>
      </c>
      <c r="L864" s="260">
        <v>206.74</v>
      </c>
      <c r="M864" s="177">
        <f t="shared" si="213"/>
        <v>1.0510805500982319</v>
      </c>
      <c r="N864" s="260">
        <v>268.76</v>
      </c>
      <c r="O864" s="169">
        <v>1.26</v>
      </c>
      <c r="P864" s="176">
        <f t="shared" si="214"/>
        <v>4.950884086444008E-2</v>
      </c>
      <c r="Q864" s="175">
        <f t="shared" si="215"/>
        <v>4.0000000000000702E-2</v>
      </c>
      <c r="R864" s="176">
        <f t="shared" si="216"/>
        <v>1.5717092337917762E-3</v>
      </c>
      <c r="S864" s="259">
        <f t="shared" si="217"/>
        <v>8.2696000000001462</v>
      </c>
      <c r="T864" s="169" t="s">
        <v>177</v>
      </c>
      <c r="U864" s="169" t="s">
        <v>712</v>
      </c>
      <c r="V864" s="169" t="s">
        <v>640</v>
      </c>
      <c r="W864" s="175">
        <v>1</v>
      </c>
      <c r="X864" s="169" t="s">
        <v>467</v>
      </c>
    </row>
    <row r="865" spans="2:24" hidden="1">
      <c r="B865" s="632"/>
      <c r="C865" s="423"/>
      <c r="D865" s="206">
        <v>9</v>
      </c>
      <c r="E865" s="169" t="s">
        <v>460</v>
      </c>
      <c r="F865" s="260">
        <v>250.82</v>
      </c>
      <c r="G865" s="169">
        <v>8.9499999999999993</v>
      </c>
      <c r="H865" s="169">
        <v>8.9499999999999993</v>
      </c>
      <c r="I865" s="177">
        <f t="shared" si="211"/>
        <v>1</v>
      </c>
      <c r="J865" s="169">
        <v>0.46</v>
      </c>
      <c r="K865" s="177">
        <f t="shared" si="212"/>
        <v>5.1396648044692746E-2</v>
      </c>
      <c r="L865" s="260">
        <v>1567.63</v>
      </c>
      <c r="M865" s="177">
        <f t="shared" si="213"/>
        <v>1.0513966480446928</v>
      </c>
      <c r="N865" s="260">
        <v>721.11</v>
      </c>
      <c r="O865" s="169">
        <v>0.16</v>
      </c>
      <c r="P865" s="176">
        <f t="shared" si="214"/>
        <v>1.7877094972067041E-2</v>
      </c>
      <c r="Q865" s="175">
        <f t="shared" si="215"/>
        <v>0.30000000000000082</v>
      </c>
      <c r="R865" s="176">
        <f t="shared" si="216"/>
        <v>3.3519553072625795E-2</v>
      </c>
      <c r="S865" s="259">
        <f t="shared" si="217"/>
        <v>470.28900000000129</v>
      </c>
      <c r="T865" s="169" t="s">
        <v>177</v>
      </c>
      <c r="U865" s="169" t="s">
        <v>712</v>
      </c>
      <c r="V865" s="169" t="s">
        <v>507</v>
      </c>
      <c r="W865" s="175">
        <v>1</v>
      </c>
      <c r="X865" s="169" t="s">
        <v>414</v>
      </c>
    </row>
    <row r="866" spans="2:24" hidden="1">
      <c r="B866" s="633"/>
      <c r="C866" s="423"/>
      <c r="D866" s="206">
        <v>10</v>
      </c>
      <c r="E866" s="169" t="s">
        <v>548</v>
      </c>
      <c r="F866" s="260">
        <v>247.17</v>
      </c>
      <c r="G866" s="169">
        <v>64.09</v>
      </c>
      <c r="H866" s="169">
        <v>64.09</v>
      </c>
      <c r="I866" s="177">
        <f t="shared" si="211"/>
        <v>1</v>
      </c>
      <c r="J866" s="169">
        <v>6.26</v>
      </c>
      <c r="K866" s="177">
        <f t="shared" si="212"/>
        <v>9.7675144328288332E-2</v>
      </c>
      <c r="L866" s="260">
        <v>160.5</v>
      </c>
      <c r="M866" s="177">
        <f t="shared" si="213"/>
        <v>1.0976751443282884</v>
      </c>
      <c r="N866" s="260">
        <v>1004.73</v>
      </c>
      <c r="O866" s="169">
        <v>1.54</v>
      </c>
      <c r="P866" s="176">
        <f t="shared" si="214"/>
        <v>2.4028709627086909E-2</v>
      </c>
      <c r="Q866" s="175">
        <f t="shared" si="215"/>
        <v>4.7200000000000051</v>
      </c>
      <c r="R866" s="176">
        <f t="shared" si="216"/>
        <v>7.364643470120151E-2</v>
      </c>
      <c r="S866" s="259">
        <f t="shared" si="217"/>
        <v>757.56000000000085</v>
      </c>
      <c r="T866" s="169" t="s">
        <v>177</v>
      </c>
      <c r="U866" s="169" t="s">
        <v>712</v>
      </c>
      <c r="V866" s="169" t="s">
        <v>507</v>
      </c>
      <c r="W866" s="175">
        <v>1</v>
      </c>
      <c r="X866" s="169" t="s">
        <v>467</v>
      </c>
    </row>
    <row r="867" spans="2:24" hidden="1">
      <c r="B867" s="631">
        <v>45956</v>
      </c>
      <c r="C867" s="423" t="str">
        <f t="shared" ref="C867" si="220">RIGHT(TEXT(B867,"aaa"),1)</f>
        <v>日</v>
      </c>
      <c r="D867" s="206">
        <v>1</v>
      </c>
      <c r="E867" s="169" t="s">
        <v>635</v>
      </c>
      <c r="F867" s="260">
        <v>2149.5500000000002</v>
      </c>
      <c r="G867" s="169">
        <v>7513</v>
      </c>
      <c r="H867" s="169">
        <v>7513</v>
      </c>
      <c r="I867" s="177">
        <f t="shared" si="211"/>
        <v>1</v>
      </c>
      <c r="J867" s="169">
        <v>326.68</v>
      </c>
      <c r="K867" s="177">
        <f t="shared" si="212"/>
        <v>4.3481964594702514E-2</v>
      </c>
      <c r="L867" s="260">
        <v>6.58</v>
      </c>
      <c r="M867" s="177">
        <f t="shared" si="213"/>
        <v>1.0434819645947027</v>
      </c>
      <c r="N867" s="260">
        <v>2149.5500000000002</v>
      </c>
      <c r="O867" s="169">
        <v>326.68</v>
      </c>
      <c r="P867" s="176">
        <f t="shared" si="214"/>
        <v>4.3481964594702514E-2</v>
      </c>
      <c r="Q867" s="175">
        <f t="shared" si="215"/>
        <v>0</v>
      </c>
      <c r="R867" s="176">
        <f t="shared" si="216"/>
        <v>0</v>
      </c>
      <c r="S867" s="259">
        <f t="shared" si="217"/>
        <v>0</v>
      </c>
      <c r="T867" s="169" t="s">
        <v>465</v>
      </c>
      <c r="U867" s="169" t="s">
        <v>219</v>
      </c>
      <c r="V867" s="169" t="s">
        <v>639</v>
      </c>
      <c r="W867" s="175">
        <v>1</v>
      </c>
      <c r="X867" s="169" t="s">
        <v>467</v>
      </c>
    </row>
    <row r="868" spans="2:24" hidden="1">
      <c r="B868" s="632"/>
      <c r="C868" s="423"/>
      <c r="D868" s="206">
        <v>2</v>
      </c>
      <c r="E868" s="169" t="s">
        <v>634</v>
      </c>
      <c r="F868" s="260">
        <v>1819.11</v>
      </c>
      <c r="G868" s="169">
        <v>20319</v>
      </c>
      <c r="H868" s="169">
        <v>20319</v>
      </c>
      <c r="I868" s="177">
        <f t="shared" si="211"/>
        <v>1</v>
      </c>
      <c r="J868" s="169">
        <v>313.64</v>
      </c>
      <c r="K868" s="177">
        <f t="shared" si="212"/>
        <v>1.5435799005856586E-2</v>
      </c>
      <c r="L868" s="260">
        <v>5.8</v>
      </c>
      <c r="M868" s="177">
        <f t="shared" si="213"/>
        <v>1.0154357990058565</v>
      </c>
      <c r="N868" s="260">
        <v>1819.11</v>
      </c>
      <c r="O868" s="169">
        <v>313.64</v>
      </c>
      <c r="P868" s="176">
        <f t="shared" si="214"/>
        <v>1.5435799005856586E-2</v>
      </c>
      <c r="Q868" s="175">
        <f t="shared" si="215"/>
        <v>-5.6843418860808015E-13</v>
      </c>
      <c r="R868" s="176">
        <f t="shared" si="216"/>
        <v>-2.7975500202179248E-17</v>
      </c>
      <c r="S868" s="259">
        <f t="shared" si="217"/>
        <v>-3.2969182939268649E-12</v>
      </c>
      <c r="T868" s="169" t="s">
        <v>177</v>
      </c>
      <c r="U868" s="169" t="s">
        <v>534</v>
      </c>
      <c r="V868" s="169" t="s">
        <v>700</v>
      </c>
      <c r="W868" s="175">
        <v>1</v>
      </c>
      <c r="X868" s="169" t="s">
        <v>467</v>
      </c>
    </row>
    <row r="869" spans="2:24" hidden="1">
      <c r="B869" s="632"/>
      <c r="C869" s="423"/>
      <c r="D869" s="206">
        <v>3</v>
      </c>
      <c r="E869" s="169" t="s">
        <v>645</v>
      </c>
      <c r="F869" s="260">
        <v>609.51</v>
      </c>
      <c r="G869" s="169">
        <v>110.35</v>
      </c>
      <c r="H869" s="169">
        <v>110.35</v>
      </c>
      <c r="I869" s="177">
        <f t="shared" si="211"/>
        <v>1</v>
      </c>
      <c r="J869" s="169">
        <v>11</v>
      </c>
      <c r="K869" s="177">
        <f t="shared" si="212"/>
        <v>9.9682827367467156E-2</v>
      </c>
      <c r="L869" s="260">
        <v>114.14</v>
      </c>
      <c r="M869" s="177">
        <f t="shared" si="213"/>
        <v>1.0996828273674673</v>
      </c>
      <c r="N869" s="260">
        <v>1255.54</v>
      </c>
      <c r="O869" s="169">
        <v>5.34</v>
      </c>
      <c r="P869" s="176">
        <f t="shared" si="214"/>
        <v>4.8391481649297692E-2</v>
      </c>
      <c r="Q869" s="175">
        <f t="shared" si="215"/>
        <v>5.66</v>
      </c>
      <c r="R869" s="176">
        <f t="shared" si="216"/>
        <v>5.1291345718169463E-2</v>
      </c>
      <c r="S869" s="259">
        <f t="shared" si="217"/>
        <v>646.03240000000005</v>
      </c>
      <c r="T869" s="169" t="s">
        <v>177</v>
      </c>
      <c r="U869" s="169" t="s">
        <v>712</v>
      </c>
      <c r="V869" s="169" t="s">
        <v>640</v>
      </c>
      <c r="W869" s="175">
        <v>1</v>
      </c>
      <c r="X869" s="169" t="s">
        <v>428</v>
      </c>
    </row>
    <row r="870" spans="2:24" hidden="1">
      <c r="B870" s="632"/>
      <c r="C870" s="423"/>
      <c r="D870" s="206">
        <v>4</v>
      </c>
      <c r="E870" s="169" t="s">
        <v>661</v>
      </c>
      <c r="F870" s="260">
        <v>348.18</v>
      </c>
      <c r="G870" s="169">
        <v>7470</v>
      </c>
      <c r="H870" s="169">
        <v>7470</v>
      </c>
      <c r="I870" s="177">
        <f t="shared" si="211"/>
        <v>1</v>
      </c>
      <c r="J870" s="169">
        <v>49.74</v>
      </c>
      <c r="K870" s="177">
        <f t="shared" si="212"/>
        <v>6.6586345381526111E-3</v>
      </c>
      <c r="L870" s="260">
        <v>7</v>
      </c>
      <c r="M870" s="177">
        <f t="shared" si="213"/>
        <v>1.0066586345381525</v>
      </c>
      <c r="N870" s="260">
        <v>348.18</v>
      </c>
      <c r="O870" s="169">
        <v>49.74</v>
      </c>
      <c r="P870" s="176">
        <f t="shared" si="214"/>
        <v>6.6586345381526111E-3</v>
      </c>
      <c r="Q870" s="175">
        <f t="shared" si="215"/>
        <v>-2.2026824808563106E-13</v>
      </c>
      <c r="R870" s="176">
        <f t="shared" si="216"/>
        <v>-2.9487047936496794E-17</v>
      </c>
      <c r="S870" s="259">
        <f t="shared" si="217"/>
        <v>-1.5418777365994174E-12</v>
      </c>
      <c r="T870" s="169" t="s">
        <v>465</v>
      </c>
      <c r="U870" s="169" t="s">
        <v>219</v>
      </c>
      <c r="V870" s="169" t="s">
        <v>639</v>
      </c>
      <c r="W870" s="175">
        <v>1</v>
      </c>
      <c r="X870" s="169" t="s">
        <v>467</v>
      </c>
    </row>
    <row r="871" spans="2:24" hidden="1">
      <c r="B871" s="632"/>
      <c r="C871" s="423"/>
      <c r="D871" s="206">
        <v>5</v>
      </c>
      <c r="E871" s="169" t="s">
        <v>517</v>
      </c>
      <c r="F871" s="260">
        <v>347.91</v>
      </c>
      <c r="G871" s="169">
        <v>262.95</v>
      </c>
      <c r="H871" s="169">
        <v>262.95</v>
      </c>
      <c r="I871" s="177">
        <f t="shared" si="211"/>
        <v>1</v>
      </c>
      <c r="J871" s="169">
        <v>8.65</v>
      </c>
      <c r="K871" s="177">
        <f t="shared" si="212"/>
        <v>3.2895987830386005E-2</v>
      </c>
      <c r="L871" s="260">
        <v>99.12</v>
      </c>
      <c r="M871" s="177">
        <f t="shared" si="213"/>
        <v>1.0328959878303858</v>
      </c>
      <c r="N871" s="260">
        <v>857.39</v>
      </c>
      <c r="O871" s="169">
        <v>3.51</v>
      </c>
      <c r="P871" s="176">
        <f t="shared" si="214"/>
        <v>1.3348545350827154E-2</v>
      </c>
      <c r="Q871" s="175">
        <f t="shared" si="215"/>
        <v>5.1399999999999775</v>
      </c>
      <c r="R871" s="176">
        <f t="shared" si="216"/>
        <v>1.9547442479558766E-2</v>
      </c>
      <c r="S871" s="259">
        <f t="shared" si="217"/>
        <v>509.47679999999781</v>
      </c>
      <c r="T871" s="169" t="s">
        <v>177</v>
      </c>
      <c r="U871" s="169" t="s">
        <v>712</v>
      </c>
      <c r="V871" s="169" t="s">
        <v>507</v>
      </c>
      <c r="W871" s="175">
        <v>1</v>
      </c>
      <c r="X871" s="169" t="s">
        <v>467</v>
      </c>
    </row>
    <row r="872" spans="2:24" hidden="1">
      <c r="B872" s="632"/>
      <c r="C872" s="423"/>
      <c r="D872" s="206">
        <v>6</v>
      </c>
      <c r="E872" s="169" t="s">
        <v>548</v>
      </c>
      <c r="F872" s="260">
        <v>251.99</v>
      </c>
      <c r="G872" s="169">
        <v>101.34</v>
      </c>
      <c r="H872" s="169">
        <v>101.34</v>
      </c>
      <c r="I872" s="177">
        <f t="shared" si="211"/>
        <v>1</v>
      </c>
      <c r="J872" s="169">
        <v>4.76</v>
      </c>
      <c r="K872" s="177">
        <f t="shared" si="212"/>
        <v>4.6970594039865796E-2</v>
      </c>
      <c r="L872" s="260">
        <v>160.5</v>
      </c>
      <c r="M872" s="177">
        <f t="shared" si="213"/>
        <v>1.0469705940398659</v>
      </c>
      <c r="N872" s="260">
        <v>763.98</v>
      </c>
      <c r="O872" s="169">
        <v>1.57</v>
      </c>
      <c r="P872" s="176">
        <f t="shared" si="214"/>
        <v>1.5492401815670022E-2</v>
      </c>
      <c r="Q872" s="175">
        <f t="shared" si="215"/>
        <v>3.1900000000000048</v>
      </c>
      <c r="R872" s="176">
        <f t="shared" si="216"/>
        <v>3.1478192224195824E-2</v>
      </c>
      <c r="S872" s="259">
        <f t="shared" si="217"/>
        <v>511.9950000000008</v>
      </c>
      <c r="T872" s="169" t="s">
        <v>177</v>
      </c>
      <c r="U872" s="169" t="s">
        <v>712</v>
      </c>
      <c r="V872" s="169" t="s">
        <v>507</v>
      </c>
      <c r="W872" s="175">
        <v>1</v>
      </c>
      <c r="X872" s="169" t="s">
        <v>467</v>
      </c>
    </row>
    <row r="873" spans="2:24" hidden="1">
      <c r="B873" s="632"/>
      <c r="C873" s="423"/>
      <c r="D873" s="206">
        <v>7</v>
      </c>
      <c r="E873" s="169" t="s">
        <v>469</v>
      </c>
      <c r="F873" s="260">
        <v>239.17</v>
      </c>
      <c r="G873" s="169">
        <v>45.54</v>
      </c>
      <c r="H873" s="169">
        <v>45.54</v>
      </c>
      <c r="I873" s="177">
        <f t="shared" si="211"/>
        <v>1</v>
      </c>
      <c r="J873" s="169">
        <v>4.12</v>
      </c>
      <c r="K873" s="177">
        <f t="shared" si="212"/>
        <v>9.0469916556873087E-2</v>
      </c>
      <c r="L873" s="260">
        <v>118.99</v>
      </c>
      <c r="M873" s="177">
        <f t="shared" si="213"/>
        <v>1.090469916556873</v>
      </c>
      <c r="N873" s="260">
        <v>490.24</v>
      </c>
      <c r="O873" s="169">
        <v>2.0099999999999998</v>
      </c>
      <c r="P873" s="176">
        <f t="shared" si="214"/>
        <v>4.413702239789196E-2</v>
      </c>
      <c r="Q873" s="175">
        <f t="shared" si="215"/>
        <v>2.1099999999999977</v>
      </c>
      <c r="R873" s="176">
        <f t="shared" si="216"/>
        <v>4.6332894158981064E-2</v>
      </c>
      <c r="S873" s="259">
        <f t="shared" si="217"/>
        <v>251.0688999999997</v>
      </c>
      <c r="T873" s="169" t="s">
        <v>177</v>
      </c>
      <c r="U873" s="169" t="s">
        <v>712</v>
      </c>
      <c r="V873" s="169" t="s">
        <v>507</v>
      </c>
      <c r="W873" s="175">
        <v>1</v>
      </c>
      <c r="X873" s="169" t="s">
        <v>458</v>
      </c>
    </row>
    <row r="874" spans="2:24" hidden="1">
      <c r="B874" s="632"/>
      <c r="C874" s="423"/>
      <c r="D874" s="206">
        <v>8</v>
      </c>
      <c r="E874" s="169" t="s">
        <v>503</v>
      </c>
      <c r="F874" s="260">
        <v>176.56</v>
      </c>
      <c r="G874" s="169">
        <v>31.97</v>
      </c>
      <c r="H874" s="169">
        <v>31.97</v>
      </c>
      <c r="I874" s="177">
        <f t="shared" si="211"/>
        <v>1</v>
      </c>
      <c r="J874" s="169">
        <v>3.15</v>
      </c>
      <c r="K874" s="177">
        <f t="shared" si="212"/>
        <v>9.8529871754770099E-2</v>
      </c>
      <c r="L874" s="260">
        <v>113.18</v>
      </c>
      <c r="M874" s="177">
        <f t="shared" si="213"/>
        <v>1.09852987175477</v>
      </c>
      <c r="N874" s="260">
        <v>356.52</v>
      </c>
      <c r="O874" s="169">
        <v>1.56</v>
      </c>
      <c r="P874" s="176">
        <f t="shared" si="214"/>
        <v>4.8795746011886146E-2</v>
      </c>
      <c r="Q874" s="175">
        <f t="shared" si="215"/>
        <v>1.5899999999999985</v>
      </c>
      <c r="R874" s="176">
        <f t="shared" si="216"/>
        <v>4.9734125742883911E-2</v>
      </c>
      <c r="S874" s="259">
        <f t="shared" si="217"/>
        <v>179.95619999999985</v>
      </c>
      <c r="T874" s="169" t="s">
        <v>177</v>
      </c>
      <c r="U874" s="169" t="s">
        <v>712</v>
      </c>
      <c r="V874" s="169" t="s">
        <v>507</v>
      </c>
      <c r="W874" s="175">
        <v>1</v>
      </c>
      <c r="X874" s="169" t="s">
        <v>459</v>
      </c>
    </row>
    <row r="875" spans="2:24" hidden="1">
      <c r="B875" s="632"/>
      <c r="C875" s="423"/>
      <c r="D875" s="206">
        <v>9</v>
      </c>
      <c r="E875" s="169" t="s">
        <v>648</v>
      </c>
      <c r="F875" s="260">
        <v>159.69999999999999</v>
      </c>
      <c r="G875" s="169">
        <v>8357</v>
      </c>
      <c r="H875" s="169">
        <v>8357</v>
      </c>
      <c r="I875" s="177">
        <f t="shared" si="211"/>
        <v>1</v>
      </c>
      <c r="J875" s="169">
        <v>37.14</v>
      </c>
      <c r="K875" s="177">
        <f t="shared" si="212"/>
        <v>4.4441785329663759E-3</v>
      </c>
      <c r="L875" s="260">
        <v>4.3</v>
      </c>
      <c r="M875" s="177">
        <f t="shared" si="213"/>
        <v>1.0044441785329663</v>
      </c>
      <c r="N875" s="260">
        <v>159.69999999999999</v>
      </c>
      <c r="O875" s="169">
        <v>37.14</v>
      </c>
      <c r="P875" s="176">
        <f t="shared" si="214"/>
        <v>4.4441785329663759E-3</v>
      </c>
      <c r="Q875" s="175">
        <f t="shared" si="215"/>
        <v>-5.8264504332328215E-13</v>
      </c>
      <c r="R875" s="176">
        <f t="shared" si="216"/>
        <v>-6.971940209683884E-17</v>
      </c>
      <c r="S875" s="259">
        <f t="shared" si="217"/>
        <v>-2.505373686290113E-12</v>
      </c>
      <c r="T875" s="169" t="s">
        <v>177</v>
      </c>
      <c r="U875" s="169" t="s">
        <v>534</v>
      </c>
      <c r="V875" s="169" t="s">
        <v>638</v>
      </c>
      <c r="W875" s="175">
        <v>1</v>
      </c>
      <c r="X875" s="169" t="s">
        <v>467</v>
      </c>
    </row>
    <row r="876" spans="2:24" hidden="1">
      <c r="B876" s="633"/>
      <c r="C876" s="423"/>
      <c r="D876" s="206">
        <v>10</v>
      </c>
      <c r="E876" s="169" t="s">
        <v>813</v>
      </c>
      <c r="F876" s="260">
        <v>158.27000000000001</v>
      </c>
      <c r="G876" s="169">
        <v>23.86</v>
      </c>
      <c r="H876" s="169">
        <v>23.86</v>
      </c>
      <c r="I876" s="177">
        <f t="shared" si="211"/>
        <v>1</v>
      </c>
      <c r="J876" s="169">
        <v>2.33</v>
      </c>
      <c r="K876" s="177">
        <f t="shared" si="212"/>
        <v>9.7652975691533958E-2</v>
      </c>
      <c r="L876" s="260">
        <v>137.63</v>
      </c>
      <c r="M876" s="177">
        <f t="shared" si="213"/>
        <v>1.0976529756915339</v>
      </c>
      <c r="N876" s="260">
        <v>320.68</v>
      </c>
      <c r="O876" s="169">
        <v>1.1499999999999999</v>
      </c>
      <c r="P876" s="176">
        <f t="shared" si="214"/>
        <v>4.8197820620284992E-2</v>
      </c>
      <c r="Q876" s="175">
        <f t="shared" si="215"/>
        <v>1.1799999999999984</v>
      </c>
      <c r="R876" s="176">
        <f t="shared" si="216"/>
        <v>4.9455155071248882E-2</v>
      </c>
      <c r="S876" s="259">
        <f t="shared" si="217"/>
        <v>162.40339999999978</v>
      </c>
      <c r="T876" s="169" t="s">
        <v>177</v>
      </c>
      <c r="U876" s="169" t="s">
        <v>712</v>
      </c>
      <c r="V876" s="169" t="s">
        <v>640</v>
      </c>
      <c r="W876" s="175">
        <v>1</v>
      </c>
      <c r="X876" s="169" t="s">
        <v>449</v>
      </c>
    </row>
    <row r="877" spans="2:24" hidden="1">
      <c r="B877" s="631">
        <v>45957</v>
      </c>
      <c r="C877" s="423" t="str">
        <f t="shared" ref="C877" si="221">RIGHT(TEXT(B877,"aaa"),1)</f>
        <v>一</v>
      </c>
      <c r="D877" s="206">
        <v>1</v>
      </c>
      <c r="E877" s="169" t="s">
        <v>634</v>
      </c>
      <c r="F877" s="260">
        <v>1490.6</v>
      </c>
      <c r="G877" s="169">
        <v>20225</v>
      </c>
      <c r="H877" s="169">
        <v>20225</v>
      </c>
      <c r="I877" s="177">
        <f t="shared" ref="I877:I906" si="222">H877/G877</f>
        <v>1</v>
      </c>
      <c r="J877" s="169">
        <v>257</v>
      </c>
      <c r="K877" s="177">
        <f t="shared" ref="K877:K906" si="223">J877/G877</f>
        <v>1.2707045735475896E-2</v>
      </c>
      <c r="L877" s="260">
        <v>5.8</v>
      </c>
      <c r="M877" s="177">
        <f t="shared" ref="M877:M906" si="224">(H877+J877)/G877</f>
        <v>1.0127070457354759</v>
      </c>
      <c r="N877" s="260">
        <v>1490.6</v>
      </c>
      <c r="O877" s="169">
        <v>257</v>
      </c>
      <c r="P877" s="176">
        <f t="shared" ref="P877:P906" si="225">O877/G877</f>
        <v>1.2707045735475896E-2</v>
      </c>
      <c r="Q877" s="175">
        <f t="shared" ref="Q877:Q906" si="226">(H877+J877)-G877-O877</f>
        <v>0</v>
      </c>
      <c r="R877" s="176">
        <f t="shared" ref="R877:R906" si="227">Q877/G877</f>
        <v>0</v>
      </c>
      <c r="S877" s="259">
        <f t="shared" ref="S877:S906" si="228">Q877*L877</f>
        <v>0</v>
      </c>
      <c r="T877" s="169" t="s">
        <v>177</v>
      </c>
      <c r="U877" s="169" t="s">
        <v>534</v>
      </c>
      <c r="V877" s="169" t="s">
        <v>700</v>
      </c>
      <c r="W877" s="175">
        <v>1</v>
      </c>
      <c r="X877" s="169" t="s">
        <v>467</v>
      </c>
    </row>
    <row r="878" spans="2:24" hidden="1">
      <c r="B878" s="632"/>
      <c r="C878" s="423"/>
      <c r="D878" s="206">
        <v>2</v>
      </c>
      <c r="E878" s="169" t="s">
        <v>635</v>
      </c>
      <c r="F878" s="260">
        <v>1177.03</v>
      </c>
      <c r="G878" s="169">
        <v>7509</v>
      </c>
      <c r="H878" s="169">
        <v>7509</v>
      </c>
      <c r="I878" s="177">
        <f t="shared" si="222"/>
        <v>1</v>
      </c>
      <c r="J878" s="169">
        <v>178.88</v>
      </c>
      <c r="K878" s="177">
        <f t="shared" si="223"/>
        <v>2.3822080170462112E-2</v>
      </c>
      <c r="L878" s="260">
        <v>6.58</v>
      </c>
      <c r="M878" s="177">
        <f t="shared" si="224"/>
        <v>1.0238220801704621</v>
      </c>
      <c r="N878" s="260">
        <v>1177.03</v>
      </c>
      <c r="O878" s="169">
        <v>178.88</v>
      </c>
      <c r="P878" s="176">
        <f t="shared" si="225"/>
        <v>2.3822080170462112E-2</v>
      </c>
      <c r="Q878" s="175">
        <f t="shared" si="226"/>
        <v>0</v>
      </c>
      <c r="R878" s="176">
        <f t="shared" si="227"/>
        <v>0</v>
      </c>
      <c r="S878" s="259">
        <f t="shared" si="228"/>
        <v>0</v>
      </c>
      <c r="T878" s="169" t="s">
        <v>465</v>
      </c>
      <c r="U878" s="169" t="s">
        <v>219</v>
      </c>
      <c r="V878" s="169" t="s">
        <v>639</v>
      </c>
      <c r="W878" s="175">
        <v>1</v>
      </c>
      <c r="X878" s="169" t="s">
        <v>467</v>
      </c>
    </row>
    <row r="879" spans="2:24" hidden="1">
      <c r="B879" s="632"/>
      <c r="C879" s="423"/>
      <c r="D879" s="206">
        <v>3</v>
      </c>
      <c r="E879" s="169" t="s">
        <v>494</v>
      </c>
      <c r="F879" s="260">
        <v>636.64</v>
      </c>
      <c r="G879" s="169">
        <v>98.9</v>
      </c>
      <c r="H879" s="169">
        <v>98.9</v>
      </c>
      <c r="I879" s="177">
        <f t="shared" si="222"/>
        <v>1</v>
      </c>
      <c r="J879" s="169">
        <v>8.4</v>
      </c>
      <c r="K879" s="177">
        <f t="shared" si="223"/>
        <v>8.4934277047522752E-2</v>
      </c>
      <c r="L879" s="260">
        <v>318.32</v>
      </c>
      <c r="M879" s="177">
        <f t="shared" si="224"/>
        <v>1.0849342770475228</v>
      </c>
      <c r="N879" s="260">
        <v>2673.89</v>
      </c>
      <c r="O879" s="169">
        <v>2</v>
      </c>
      <c r="P879" s="176">
        <f t="shared" si="225"/>
        <v>2.0222446916076844E-2</v>
      </c>
      <c r="Q879" s="175">
        <f t="shared" si="226"/>
        <v>6.4000000000000057</v>
      </c>
      <c r="R879" s="176">
        <f t="shared" si="227"/>
        <v>6.4711830131445963E-2</v>
      </c>
      <c r="S879" s="259">
        <f t="shared" si="228"/>
        <v>2037.2480000000019</v>
      </c>
      <c r="T879" s="169" t="s">
        <v>177</v>
      </c>
      <c r="U879" s="169" t="s">
        <v>220</v>
      </c>
      <c r="V879" s="169" t="s">
        <v>686</v>
      </c>
      <c r="W879" s="175">
        <v>1</v>
      </c>
      <c r="X879" s="169" t="s">
        <v>422</v>
      </c>
    </row>
    <row r="880" spans="2:24" hidden="1">
      <c r="B880" s="632"/>
      <c r="C880" s="423"/>
      <c r="D880" s="206">
        <v>4</v>
      </c>
      <c r="E880" s="169" t="s">
        <v>612</v>
      </c>
      <c r="F880" s="260">
        <v>549.16</v>
      </c>
      <c r="G880" s="169">
        <v>353.1</v>
      </c>
      <c r="H880" s="169">
        <v>353.1</v>
      </c>
      <c r="I880" s="177">
        <f t="shared" si="222"/>
        <v>1</v>
      </c>
      <c r="J880" s="169">
        <v>14.2</v>
      </c>
      <c r="K880" s="177">
        <f t="shared" si="223"/>
        <v>4.0215236476918714E-2</v>
      </c>
      <c r="L880" s="260">
        <v>95.34</v>
      </c>
      <c r="M880" s="177">
        <f t="shared" si="224"/>
        <v>1.0402152364769186</v>
      </c>
      <c r="N880" s="260">
        <v>1353.83</v>
      </c>
      <c r="O880" s="169">
        <v>5.76</v>
      </c>
      <c r="P880" s="176">
        <f t="shared" si="225"/>
        <v>1.6312659303313506E-2</v>
      </c>
      <c r="Q880" s="175">
        <f t="shared" si="226"/>
        <v>8.4399999999999888</v>
      </c>
      <c r="R880" s="176">
        <f t="shared" si="227"/>
        <v>2.3902577173605177E-2</v>
      </c>
      <c r="S880" s="259">
        <f t="shared" si="228"/>
        <v>804.66959999999892</v>
      </c>
      <c r="T880" s="169" t="s">
        <v>177</v>
      </c>
      <c r="U880" s="169" t="s">
        <v>712</v>
      </c>
      <c r="V880" s="169" t="s">
        <v>640</v>
      </c>
      <c r="W880" s="175">
        <v>1</v>
      </c>
      <c r="X880" s="169" t="s">
        <v>467</v>
      </c>
    </row>
    <row r="881" spans="2:24" hidden="1">
      <c r="B881" s="632"/>
      <c r="C881" s="423"/>
      <c r="D881" s="206">
        <v>5</v>
      </c>
      <c r="E881" s="169" t="s">
        <v>645</v>
      </c>
      <c r="F881" s="260">
        <v>531.89</v>
      </c>
      <c r="G881" s="169">
        <v>115.65</v>
      </c>
      <c r="H881" s="169">
        <v>115.65</v>
      </c>
      <c r="I881" s="177">
        <f t="shared" si="222"/>
        <v>1</v>
      </c>
      <c r="J881" s="169">
        <v>10.59</v>
      </c>
      <c r="K881" s="177">
        <f t="shared" si="223"/>
        <v>9.1569390402075221E-2</v>
      </c>
      <c r="L881" s="260">
        <v>114.14</v>
      </c>
      <c r="M881" s="177">
        <f t="shared" si="224"/>
        <v>1.0915693904020753</v>
      </c>
      <c r="N881" s="260">
        <v>1208.74</v>
      </c>
      <c r="O881" s="169">
        <v>4.66</v>
      </c>
      <c r="P881" s="176">
        <f t="shared" si="225"/>
        <v>4.029399048854302E-2</v>
      </c>
      <c r="Q881" s="175">
        <f t="shared" si="226"/>
        <v>5.9300000000000033</v>
      </c>
      <c r="R881" s="176">
        <f t="shared" si="227"/>
        <v>5.1275399913532235E-2</v>
      </c>
      <c r="S881" s="259">
        <f t="shared" si="228"/>
        <v>676.85020000000043</v>
      </c>
      <c r="T881" s="169" t="s">
        <v>177</v>
      </c>
      <c r="U881" s="169" t="s">
        <v>712</v>
      </c>
      <c r="V881" s="169" t="s">
        <v>640</v>
      </c>
      <c r="W881" s="175">
        <v>1</v>
      </c>
      <c r="X881" s="169" t="s">
        <v>428</v>
      </c>
    </row>
    <row r="882" spans="2:24" hidden="1">
      <c r="B882" s="632"/>
      <c r="C882" s="423"/>
      <c r="D882" s="206">
        <v>6</v>
      </c>
      <c r="E882" s="169" t="s">
        <v>524</v>
      </c>
      <c r="F882" s="260">
        <v>520.88</v>
      </c>
      <c r="G882" s="169">
        <v>84.16</v>
      </c>
      <c r="H882" s="169">
        <v>84.16</v>
      </c>
      <c r="I882" s="177">
        <f t="shared" si="222"/>
        <v>1</v>
      </c>
      <c r="J882" s="169">
        <v>4.51</v>
      </c>
      <c r="K882" s="177">
        <f t="shared" si="223"/>
        <v>5.3588403041825092E-2</v>
      </c>
      <c r="L882" s="260">
        <v>333.9</v>
      </c>
      <c r="M882" s="177">
        <f t="shared" si="224"/>
        <v>1.0535884030418252</v>
      </c>
      <c r="N882" s="260">
        <v>1505.89</v>
      </c>
      <c r="O882" s="169">
        <v>1.56</v>
      </c>
      <c r="P882" s="176">
        <f t="shared" si="225"/>
        <v>1.8536121673003805E-2</v>
      </c>
      <c r="Q882" s="175">
        <f t="shared" si="226"/>
        <v>2.9500000000000051</v>
      </c>
      <c r="R882" s="176">
        <f t="shared" si="227"/>
        <v>3.5052281368821353E-2</v>
      </c>
      <c r="S882" s="259">
        <f t="shared" si="228"/>
        <v>985.00500000000159</v>
      </c>
      <c r="T882" s="169" t="s">
        <v>177</v>
      </c>
      <c r="U882" s="169" t="s">
        <v>220</v>
      </c>
      <c r="V882" s="169" t="s">
        <v>686</v>
      </c>
      <c r="W882" s="175">
        <v>1</v>
      </c>
      <c r="X882" s="169" t="s">
        <v>413</v>
      </c>
    </row>
    <row r="883" spans="2:24" hidden="1">
      <c r="B883" s="632"/>
      <c r="C883" s="423"/>
      <c r="D883" s="206">
        <v>7</v>
      </c>
      <c r="E883" s="169" t="s">
        <v>684</v>
      </c>
      <c r="F883" s="260">
        <v>496.73</v>
      </c>
      <c r="G883" s="169">
        <v>103.48</v>
      </c>
      <c r="H883" s="169">
        <v>103.48</v>
      </c>
      <c r="I883" s="177">
        <f t="shared" si="222"/>
        <v>1</v>
      </c>
      <c r="J883" s="169">
        <v>9.48</v>
      </c>
      <c r="K883" s="177">
        <f t="shared" si="223"/>
        <v>9.1611905682257438E-2</v>
      </c>
      <c r="L883" s="260">
        <v>119.12</v>
      </c>
      <c r="M883" s="177">
        <f t="shared" si="224"/>
        <v>1.0916119056822575</v>
      </c>
      <c r="N883" s="260">
        <v>1129.26</v>
      </c>
      <c r="O883" s="169">
        <v>4.17</v>
      </c>
      <c r="P883" s="176">
        <f t="shared" si="225"/>
        <v>4.0297642056436024E-2</v>
      </c>
      <c r="Q883" s="175">
        <f t="shared" si="226"/>
        <v>5.3100000000000041</v>
      </c>
      <c r="R883" s="176">
        <f t="shared" si="227"/>
        <v>5.1314263625821449E-2</v>
      </c>
      <c r="S883" s="259">
        <f t="shared" si="228"/>
        <v>632.52720000000056</v>
      </c>
      <c r="T883" s="169" t="s">
        <v>177</v>
      </c>
      <c r="U883" s="169" t="s">
        <v>712</v>
      </c>
      <c r="V883" s="169" t="s">
        <v>640</v>
      </c>
      <c r="W883" s="175">
        <v>1</v>
      </c>
      <c r="X883" s="169" t="s">
        <v>428</v>
      </c>
    </row>
    <row r="884" spans="2:24" hidden="1">
      <c r="B884" s="632"/>
      <c r="C884" s="423"/>
      <c r="D884" s="206">
        <v>8</v>
      </c>
      <c r="E884" s="169" t="s">
        <v>661</v>
      </c>
      <c r="F884" s="260">
        <v>446.46</v>
      </c>
      <c r="G884" s="169">
        <v>7587</v>
      </c>
      <c r="H884" s="169">
        <v>7587</v>
      </c>
      <c r="I884" s="177">
        <f t="shared" si="222"/>
        <v>1</v>
      </c>
      <c r="J884" s="169">
        <v>63.78</v>
      </c>
      <c r="K884" s="177">
        <f t="shared" si="223"/>
        <v>8.4064847765915381E-3</v>
      </c>
      <c r="L884" s="260">
        <v>7</v>
      </c>
      <c r="M884" s="177">
        <f t="shared" si="224"/>
        <v>1.0084064847765914</v>
      </c>
      <c r="N884" s="260">
        <v>446.46</v>
      </c>
      <c r="O884" s="169">
        <v>63.78</v>
      </c>
      <c r="P884" s="176">
        <f t="shared" si="225"/>
        <v>8.4064847765915381E-3</v>
      </c>
      <c r="Q884" s="175">
        <f t="shared" si="226"/>
        <v>-2.5579538487363607E-13</v>
      </c>
      <c r="R884" s="176">
        <f t="shared" si="227"/>
        <v>-3.3714957805935954E-17</v>
      </c>
      <c r="S884" s="259">
        <f t="shared" si="228"/>
        <v>-1.7905676941154525E-12</v>
      </c>
      <c r="T884" s="169" t="s">
        <v>465</v>
      </c>
      <c r="U884" s="169" t="s">
        <v>219</v>
      </c>
      <c r="V884" s="169" t="s">
        <v>639</v>
      </c>
      <c r="W884" s="175">
        <v>1</v>
      </c>
      <c r="X884" s="169" t="s">
        <v>467</v>
      </c>
    </row>
    <row r="885" spans="2:24" hidden="1">
      <c r="B885" s="632"/>
      <c r="C885" s="423"/>
      <c r="D885" s="206">
        <v>9</v>
      </c>
      <c r="E885" s="169" t="s">
        <v>495</v>
      </c>
      <c r="F885" s="260">
        <v>320.58</v>
      </c>
      <c r="G885" s="169">
        <v>344.72</v>
      </c>
      <c r="H885" s="169">
        <v>344.72</v>
      </c>
      <c r="I885" s="177">
        <f t="shared" si="222"/>
        <v>1</v>
      </c>
      <c r="J885" s="169">
        <v>11.55</v>
      </c>
      <c r="K885" s="177">
        <f t="shared" si="223"/>
        <v>3.3505453701554881E-2</v>
      </c>
      <c r="L885" s="260">
        <v>78</v>
      </c>
      <c r="M885" s="177">
        <f t="shared" si="224"/>
        <v>1.0335054537015549</v>
      </c>
      <c r="N885" s="260">
        <v>900.9</v>
      </c>
      <c r="O885" s="169">
        <v>4.1100000000000003</v>
      </c>
      <c r="P885" s="176">
        <f t="shared" si="225"/>
        <v>1.1922719888605245E-2</v>
      </c>
      <c r="Q885" s="175">
        <f t="shared" si="226"/>
        <v>7.440000000000011</v>
      </c>
      <c r="R885" s="176">
        <f t="shared" si="227"/>
        <v>2.1582733812949669E-2</v>
      </c>
      <c r="S885" s="259">
        <f t="shared" si="228"/>
        <v>580.32000000000085</v>
      </c>
      <c r="T885" s="169" t="s">
        <v>177</v>
      </c>
      <c r="U885" s="169" t="s">
        <v>534</v>
      </c>
      <c r="V885" s="169" t="s">
        <v>815</v>
      </c>
      <c r="W885" s="175">
        <v>1</v>
      </c>
      <c r="X885" s="169" t="s">
        <v>467</v>
      </c>
    </row>
    <row r="886" spans="2:24" hidden="1">
      <c r="B886" s="633"/>
      <c r="C886" s="423"/>
      <c r="D886" s="206">
        <v>10</v>
      </c>
      <c r="E886" s="169" t="s">
        <v>658</v>
      </c>
      <c r="F886" s="260">
        <v>274.3</v>
      </c>
      <c r="G886" s="169">
        <v>41.45</v>
      </c>
      <c r="H886" s="169">
        <v>41.45</v>
      </c>
      <c r="I886" s="177">
        <f t="shared" si="222"/>
        <v>1</v>
      </c>
      <c r="J886" s="169">
        <v>2.5</v>
      </c>
      <c r="K886" s="177">
        <f t="shared" si="223"/>
        <v>6.0313630880579006E-2</v>
      </c>
      <c r="L886" s="260">
        <v>228.58</v>
      </c>
      <c r="M886" s="177">
        <f t="shared" si="224"/>
        <v>1.060313630880579</v>
      </c>
      <c r="N886" s="260">
        <v>571.45000000000005</v>
      </c>
      <c r="O886" s="169">
        <v>1.2</v>
      </c>
      <c r="P886" s="176">
        <f t="shared" si="225"/>
        <v>2.8950542822677922E-2</v>
      </c>
      <c r="Q886" s="175">
        <f t="shared" si="226"/>
        <v>1.3</v>
      </c>
      <c r="R886" s="176">
        <f t="shared" si="227"/>
        <v>3.1363088057901084E-2</v>
      </c>
      <c r="S886" s="259">
        <f t="shared" si="228"/>
        <v>297.15400000000005</v>
      </c>
      <c r="T886" s="169" t="s">
        <v>177</v>
      </c>
      <c r="U886" s="169" t="s">
        <v>712</v>
      </c>
      <c r="V886" s="169" t="s">
        <v>640</v>
      </c>
      <c r="W886" s="175">
        <v>1</v>
      </c>
      <c r="X886" s="169" t="s">
        <v>632</v>
      </c>
    </row>
    <row r="887" spans="2:24" hidden="1">
      <c r="B887" s="631">
        <v>45958</v>
      </c>
      <c r="C887" s="423" t="str">
        <f t="shared" ref="C887" si="229">RIGHT(TEXT(B887,"aaa"),1)</f>
        <v>二</v>
      </c>
      <c r="D887" s="206">
        <v>1</v>
      </c>
      <c r="E887" s="169" t="s">
        <v>688</v>
      </c>
      <c r="F887" s="260">
        <v>1301.44</v>
      </c>
      <c r="G887" s="169">
        <v>109.78</v>
      </c>
      <c r="H887" s="169">
        <v>109.78</v>
      </c>
      <c r="I887" s="177">
        <f t="shared" si="222"/>
        <v>1</v>
      </c>
      <c r="J887" s="169">
        <v>10.4</v>
      </c>
      <c r="K887" s="177">
        <f t="shared" si="223"/>
        <v>9.4734924394243039E-2</v>
      </c>
      <c r="L887" s="260">
        <v>313.60000000000002</v>
      </c>
      <c r="M887" s="177">
        <f t="shared" si="224"/>
        <v>1.094734924394243</v>
      </c>
      <c r="N887" s="260">
        <v>3261.44</v>
      </c>
      <c r="O887" s="169">
        <v>4.1500000000000004</v>
      </c>
      <c r="P887" s="176">
        <f t="shared" si="225"/>
        <v>3.7802878484241215E-2</v>
      </c>
      <c r="Q887" s="175">
        <f t="shared" si="226"/>
        <v>6.2500000000000053</v>
      </c>
      <c r="R887" s="176">
        <f t="shared" si="227"/>
        <v>5.6932045910001873E-2</v>
      </c>
      <c r="S887" s="259">
        <f t="shared" si="228"/>
        <v>1960.0000000000018</v>
      </c>
      <c r="T887" s="169" t="s">
        <v>465</v>
      </c>
      <c r="U887" s="169" t="s">
        <v>219</v>
      </c>
      <c r="V887" s="169" t="s">
        <v>510</v>
      </c>
      <c r="W887" s="175">
        <v>1</v>
      </c>
      <c r="X887" s="169" t="s">
        <v>467</v>
      </c>
    </row>
    <row r="888" spans="2:24" hidden="1">
      <c r="B888" s="632"/>
      <c r="C888" s="423"/>
      <c r="D888" s="206">
        <v>2</v>
      </c>
      <c r="E888" s="169" t="s">
        <v>635</v>
      </c>
      <c r="F888" s="260">
        <v>1221.51</v>
      </c>
      <c r="G888" s="169">
        <v>7318</v>
      </c>
      <c r="H888" s="169">
        <v>7318</v>
      </c>
      <c r="I888" s="177">
        <f t="shared" si="222"/>
        <v>1</v>
      </c>
      <c r="J888" s="169">
        <v>185.64</v>
      </c>
      <c r="K888" s="177">
        <f t="shared" si="223"/>
        <v>2.5367586772342167E-2</v>
      </c>
      <c r="L888" s="260">
        <v>6.58</v>
      </c>
      <c r="M888" s="177">
        <f t="shared" si="224"/>
        <v>1.0253675867723422</v>
      </c>
      <c r="N888" s="260">
        <v>1221.51</v>
      </c>
      <c r="O888" s="169">
        <v>185.64</v>
      </c>
      <c r="P888" s="176">
        <f t="shared" si="225"/>
        <v>2.5367586772342167E-2</v>
      </c>
      <c r="Q888" s="175">
        <f t="shared" si="226"/>
        <v>3.4106051316484809E-13</v>
      </c>
      <c r="R888" s="176">
        <f t="shared" si="227"/>
        <v>4.6605700077186131E-17</v>
      </c>
      <c r="S888" s="259">
        <f t="shared" si="228"/>
        <v>2.2441781766247007E-12</v>
      </c>
      <c r="T888" s="169" t="s">
        <v>465</v>
      </c>
      <c r="U888" s="169" t="s">
        <v>219</v>
      </c>
      <c r="V888" s="169" t="s">
        <v>639</v>
      </c>
      <c r="W888" s="175">
        <v>1</v>
      </c>
      <c r="X888" s="169" t="s">
        <v>467</v>
      </c>
    </row>
    <row r="889" spans="2:24" hidden="1">
      <c r="B889" s="632"/>
      <c r="C889" s="423"/>
      <c r="D889" s="206">
        <v>3</v>
      </c>
      <c r="E889" s="169" t="s">
        <v>820</v>
      </c>
      <c r="F889" s="260">
        <v>1216.53</v>
      </c>
      <c r="G889" s="169">
        <v>9325</v>
      </c>
      <c r="H889" s="169">
        <v>9325</v>
      </c>
      <c r="I889" s="177">
        <f t="shared" si="222"/>
        <v>1</v>
      </c>
      <c r="J889" s="169">
        <v>173.79</v>
      </c>
      <c r="K889" s="177">
        <f t="shared" si="223"/>
        <v>1.8636997319034853E-2</v>
      </c>
      <c r="L889" s="260">
        <v>7</v>
      </c>
      <c r="M889" s="177">
        <f t="shared" si="224"/>
        <v>1.018636997319035</v>
      </c>
      <c r="N889" s="260">
        <v>1216.53</v>
      </c>
      <c r="O889" s="169">
        <v>173.79</v>
      </c>
      <c r="P889" s="176">
        <f t="shared" si="225"/>
        <v>1.8636997319034853E-2</v>
      </c>
      <c r="Q889" s="175">
        <f t="shared" si="226"/>
        <v>8.8107299234252423E-13</v>
      </c>
      <c r="R889" s="176">
        <f t="shared" si="227"/>
        <v>9.4485039393300181E-17</v>
      </c>
      <c r="S889" s="259">
        <f t="shared" si="228"/>
        <v>6.1675109463976696E-12</v>
      </c>
      <c r="T889" s="169" t="s">
        <v>177</v>
      </c>
      <c r="U889" s="169" t="s">
        <v>534</v>
      </c>
      <c r="V889" s="169" t="s">
        <v>638</v>
      </c>
      <c r="W889" s="175">
        <v>1</v>
      </c>
      <c r="X889" s="169" t="s">
        <v>818</v>
      </c>
    </row>
    <row r="890" spans="2:24" hidden="1">
      <c r="B890" s="632"/>
      <c r="C890" s="423"/>
      <c r="D890" s="206">
        <v>4</v>
      </c>
      <c r="E890" s="169" t="s">
        <v>463</v>
      </c>
      <c r="F890" s="260">
        <v>1172.3900000000001</v>
      </c>
      <c r="G890" s="169">
        <v>40.869999999999997</v>
      </c>
      <c r="H890" s="169">
        <v>40.869999999999997</v>
      </c>
      <c r="I890" s="177">
        <f t="shared" si="222"/>
        <v>1</v>
      </c>
      <c r="J890" s="169">
        <v>3.4</v>
      </c>
      <c r="K890" s="177">
        <f t="shared" si="223"/>
        <v>8.3190604355272812E-2</v>
      </c>
      <c r="L890" s="260">
        <v>814.16</v>
      </c>
      <c r="M890" s="177">
        <f t="shared" si="224"/>
        <v>1.0831906043552728</v>
      </c>
      <c r="N890" s="260">
        <v>2768.14</v>
      </c>
      <c r="O890" s="169">
        <v>1.44</v>
      </c>
      <c r="P890" s="176">
        <f t="shared" si="225"/>
        <v>3.5233667726939075E-2</v>
      </c>
      <c r="Q890" s="175">
        <f t="shared" si="226"/>
        <v>1.9599999999999986</v>
      </c>
      <c r="R890" s="176">
        <f t="shared" si="227"/>
        <v>4.795693662833371E-2</v>
      </c>
      <c r="S890" s="259">
        <f t="shared" si="228"/>
        <v>1595.7535999999989</v>
      </c>
      <c r="T890" s="169" t="s">
        <v>177</v>
      </c>
      <c r="U890" s="169" t="s">
        <v>220</v>
      </c>
      <c r="V890" s="169" t="s">
        <v>686</v>
      </c>
      <c r="W890" s="175">
        <v>1</v>
      </c>
      <c r="X890" s="169" t="s">
        <v>412</v>
      </c>
    </row>
    <row r="891" spans="2:24" hidden="1">
      <c r="B891" s="632"/>
      <c r="C891" s="423"/>
      <c r="D891" s="206">
        <v>5</v>
      </c>
      <c r="E891" s="169" t="s">
        <v>634</v>
      </c>
      <c r="F891" s="260">
        <v>690.14</v>
      </c>
      <c r="G891" s="169">
        <v>18718</v>
      </c>
      <c r="H891" s="169">
        <v>18718</v>
      </c>
      <c r="I891" s="177">
        <f t="shared" si="222"/>
        <v>1</v>
      </c>
      <c r="J891" s="169">
        <v>118.99</v>
      </c>
      <c r="K891" s="177">
        <f t="shared" si="223"/>
        <v>6.3569825836093594E-3</v>
      </c>
      <c r="L891" s="260">
        <v>5.8</v>
      </c>
      <c r="M891" s="177">
        <f t="shared" si="224"/>
        <v>1.0063569825836094</v>
      </c>
      <c r="N891" s="260">
        <v>690.14</v>
      </c>
      <c r="O891" s="169">
        <v>118.99</v>
      </c>
      <c r="P891" s="176">
        <f t="shared" si="225"/>
        <v>6.3569825836093594E-3</v>
      </c>
      <c r="Q891" s="175">
        <f t="shared" si="226"/>
        <v>1.6058265828178264E-12</v>
      </c>
      <c r="R891" s="176">
        <f t="shared" si="227"/>
        <v>8.5790500203965515E-17</v>
      </c>
      <c r="S891" s="259">
        <f t="shared" si="228"/>
        <v>9.3137941803433929E-12</v>
      </c>
      <c r="T891" s="169" t="s">
        <v>177</v>
      </c>
      <c r="U891" s="169" t="s">
        <v>534</v>
      </c>
      <c r="V891" s="169" t="s">
        <v>700</v>
      </c>
      <c r="W891" s="175">
        <v>1</v>
      </c>
      <c r="X891" s="169" t="s">
        <v>467</v>
      </c>
    </row>
    <row r="892" spans="2:24" hidden="1">
      <c r="B892" s="632"/>
      <c r="C892" s="423"/>
      <c r="D892" s="206">
        <v>6</v>
      </c>
      <c r="E892" s="169" t="s">
        <v>612</v>
      </c>
      <c r="F892" s="260">
        <v>615.9</v>
      </c>
      <c r="G892" s="169">
        <v>337.63</v>
      </c>
      <c r="H892" s="169">
        <v>337.63</v>
      </c>
      <c r="I892" s="177">
        <f t="shared" si="222"/>
        <v>1</v>
      </c>
      <c r="J892" s="169">
        <v>22.49</v>
      </c>
      <c r="K892" s="177">
        <f t="shared" si="223"/>
        <v>6.6611379320558009E-2</v>
      </c>
      <c r="L892" s="260">
        <v>95.34</v>
      </c>
      <c r="M892" s="177">
        <f t="shared" si="224"/>
        <v>1.0666113793205581</v>
      </c>
      <c r="N892" s="260">
        <v>2144.1999999999998</v>
      </c>
      <c r="O892" s="169">
        <v>6.46</v>
      </c>
      <c r="P892" s="176">
        <f t="shared" si="225"/>
        <v>1.9133370849746763E-2</v>
      </c>
      <c r="Q892" s="175">
        <f t="shared" si="226"/>
        <v>16.030000000000008</v>
      </c>
      <c r="R892" s="176">
        <f t="shared" si="227"/>
        <v>4.7478008470811267E-2</v>
      </c>
      <c r="S892" s="259">
        <f t="shared" si="228"/>
        <v>1528.3002000000008</v>
      </c>
      <c r="T892" s="169" t="s">
        <v>177</v>
      </c>
      <c r="U892" s="169" t="s">
        <v>712</v>
      </c>
      <c r="V892" s="169" t="s">
        <v>640</v>
      </c>
      <c r="W892" s="175">
        <v>1</v>
      </c>
      <c r="X892" s="169" t="s">
        <v>467</v>
      </c>
    </row>
    <row r="893" spans="2:24" hidden="1">
      <c r="B893" s="632"/>
      <c r="C893" s="423"/>
      <c r="D893" s="206">
        <v>7</v>
      </c>
      <c r="E893" s="169" t="s">
        <v>659</v>
      </c>
      <c r="F893" s="260">
        <v>520.04999999999995</v>
      </c>
      <c r="G893" s="169">
        <v>9316</v>
      </c>
      <c r="H893" s="169">
        <v>9316</v>
      </c>
      <c r="I893" s="177">
        <f t="shared" si="222"/>
        <v>1</v>
      </c>
      <c r="J893" s="169">
        <v>71.239999999999995</v>
      </c>
      <c r="K893" s="177">
        <f t="shared" si="223"/>
        <v>7.6470588235294113E-3</v>
      </c>
      <c r="L893" s="260">
        <v>7.3</v>
      </c>
      <c r="M893" s="177">
        <f t="shared" si="224"/>
        <v>1.0076470588235293</v>
      </c>
      <c r="N893" s="260">
        <v>520.04999999999995</v>
      </c>
      <c r="O893" s="169">
        <v>71.239999999999995</v>
      </c>
      <c r="P893" s="176">
        <f t="shared" si="225"/>
        <v>7.6470588235294113E-3</v>
      </c>
      <c r="Q893" s="175">
        <f t="shared" si="226"/>
        <v>-2.1316282072803006E-13</v>
      </c>
      <c r="R893" s="176">
        <f t="shared" si="227"/>
        <v>-2.288136761786497E-17</v>
      </c>
      <c r="S893" s="259">
        <f t="shared" si="228"/>
        <v>-1.5560885913146194E-12</v>
      </c>
      <c r="T893" s="169" t="s">
        <v>177</v>
      </c>
      <c r="U893" s="169" t="s">
        <v>534</v>
      </c>
      <c r="V893" s="169" t="s">
        <v>638</v>
      </c>
      <c r="W893" s="175">
        <v>1</v>
      </c>
      <c r="X893" s="169" t="s">
        <v>819</v>
      </c>
    </row>
    <row r="894" spans="2:24" hidden="1">
      <c r="B894" s="632"/>
      <c r="C894" s="423"/>
      <c r="D894" s="206">
        <v>8</v>
      </c>
      <c r="E894" s="169" t="s">
        <v>821</v>
      </c>
      <c r="F894" s="260">
        <v>498</v>
      </c>
      <c r="G894" s="169">
        <v>93.25</v>
      </c>
      <c r="H894" s="169">
        <v>93.25</v>
      </c>
      <c r="I894" s="177">
        <f t="shared" si="222"/>
        <v>1</v>
      </c>
      <c r="J894" s="169">
        <v>5.17</v>
      </c>
      <c r="K894" s="177">
        <f t="shared" si="223"/>
        <v>5.5442359249329755E-2</v>
      </c>
      <c r="L894" s="260">
        <v>200</v>
      </c>
      <c r="M894" s="177">
        <f t="shared" si="224"/>
        <v>1.0554423592493298</v>
      </c>
      <c r="N894" s="260">
        <v>1034</v>
      </c>
      <c r="O894" s="169">
        <v>2.4900000000000002</v>
      </c>
      <c r="P894" s="176">
        <f t="shared" si="225"/>
        <v>2.6702412868632709E-2</v>
      </c>
      <c r="Q894" s="175">
        <f t="shared" si="226"/>
        <v>2.6800000000000015</v>
      </c>
      <c r="R894" s="176">
        <f t="shared" si="227"/>
        <v>2.8739946380697066E-2</v>
      </c>
      <c r="S894" s="259">
        <f t="shared" si="228"/>
        <v>536.00000000000034</v>
      </c>
      <c r="T894" s="169" t="s">
        <v>177</v>
      </c>
      <c r="U894" s="169" t="s">
        <v>712</v>
      </c>
      <c r="V894" s="169" t="s">
        <v>507</v>
      </c>
      <c r="W894" s="175">
        <v>1</v>
      </c>
      <c r="X894" s="169" t="s">
        <v>818</v>
      </c>
    </row>
    <row r="895" spans="2:24" hidden="1">
      <c r="B895" s="632"/>
      <c r="C895" s="423"/>
      <c r="D895" s="206">
        <v>9</v>
      </c>
      <c r="E895" s="169" t="s">
        <v>705</v>
      </c>
      <c r="F895" s="260">
        <v>430.1</v>
      </c>
      <c r="G895" s="169">
        <v>104.1</v>
      </c>
      <c r="H895" s="169">
        <v>104.1</v>
      </c>
      <c r="I895" s="177">
        <f t="shared" si="222"/>
        <v>1</v>
      </c>
      <c r="J895" s="169">
        <v>9.25</v>
      </c>
      <c r="K895" s="177">
        <f t="shared" si="223"/>
        <v>8.8856868395773295E-2</v>
      </c>
      <c r="L895" s="260">
        <v>155.27000000000001</v>
      </c>
      <c r="M895" s="177">
        <f t="shared" si="224"/>
        <v>1.0888568683957733</v>
      </c>
      <c r="N895" s="260">
        <v>1436.25</v>
      </c>
      <c r="O895" s="169">
        <v>2.77</v>
      </c>
      <c r="P895" s="176">
        <f t="shared" si="225"/>
        <v>2.6609029779058598E-2</v>
      </c>
      <c r="Q895" s="175">
        <f t="shared" si="226"/>
        <v>6.48</v>
      </c>
      <c r="R895" s="176">
        <f t="shared" si="227"/>
        <v>6.2247838616714707E-2</v>
      </c>
      <c r="S895" s="259">
        <f t="shared" si="228"/>
        <v>1006.1496000000001</v>
      </c>
      <c r="T895" s="169" t="s">
        <v>177</v>
      </c>
      <c r="U895" s="169" t="s">
        <v>712</v>
      </c>
      <c r="V895" s="169" t="s">
        <v>640</v>
      </c>
      <c r="W895" s="175">
        <v>1</v>
      </c>
      <c r="X895" s="169" t="s">
        <v>703</v>
      </c>
    </row>
    <row r="896" spans="2:24" hidden="1">
      <c r="B896" s="633"/>
      <c r="C896" s="423"/>
      <c r="D896" s="206">
        <v>10</v>
      </c>
      <c r="E896" s="169" t="s">
        <v>517</v>
      </c>
      <c r="F896" s="260">
        <v>426.22</v>
      </c>
      <c r="G896" s="169">
        <v>256.14</v>
      </c>
      <c r="H896" s="169">
        <v>256.14</v>
      </c>
      <c r="I896" s="177">
        <f t="shared" si="222"/>
        <v>1</v>
      </c>
      <c r="J896" s="169">
        <v>19.899999999999999</v>
      </c>
      <c r="K896" s="177">
        <f t="shared" si="223"/>
        <v>7.769188724916061E-2</v>
      </c>
      <c r="L896" s="260">
        <v>99.12</v>
      </c>
      <c r="M896" s="177">
        <f t="shared" si="224"/>
        <v>1.0776918872491605</v>
      </c>
      <c r="N896" s="260">
        <v>1972.49</v>
      </c>
      <c r="O896" s="169">
        <v>4.3</v>
      </c>
      <c r="P896" s="176">
        <f t="shared" si="225"/>
        <v>1.6787694229718122E-2</v>
      </c>
      <c r="Q896" s="175">
        <f t="shared" si="226"/>
        <v>15.599999999999977</v>
      </c>
      <c r="R896" s="176">
        <f t="shared" si="227"/>
        <v>6.0904193019442401E-2</v>
      </c>
      <c r="S896" s="259">
        <f t="shared" si="228"/>
        <v>1546.2719999999977</v>
      </c>
      <c r="T896" s="169" t="s">
        <v>177</v>
      </c>
      <c r="U896" s="169" t="s">
        <v>712</v>
      </c>
      <c r="V896" s="169" t="s">
        <v>507</v>
      </c>
      <c r="W896" s="175">
        <v>1</v>
      </c>
      <c r="X896" s="169" t="s">
        <v>467</v>
      </c>
    </row>
    <row r="897" spans="2:24" hidden="1">
      <c r="B897" s="631">
        <v>45959</v>
      </c>
      <c r="C897" s="423" t="str">
        <f t="shared" ref="C897" si="230">RIGHT(TEXT(B897,"aaa"),1)</f>
        <v>三</v>
      </c>
      <c r="D897" s="206">
        <v>1</v>
      </c>
      <c r="E897" s="169" t="s">
        <v>542</v>
      </c>
      <c r="F897" s="260">
        <v>1739.7</v>
      </c>
      <c r="G897" s="169">
        <v>308.08999999999997</v>
      </c>
      <c r="H897" s="169">
        <v>308.08999999999997</v>
      </c>
      <c r="I897" s="177">
        <f t="shared" si="222"/>
        <v>1</v>
      </c>
      <c r="J897" s="169">
        <v>24.13</v>
      </c>
      <c r="K897" s="177">
        <f t="shared" si="223"/>
        <v>7.8321269758836701E-2</v>
      </c>
      <c r="L897" s="260">
        <v>156.72999999999999</v>
      </c>
      <c r="M897" s="177">
        <f t="shared" si="224"/>
        <v>1.0783212697588367</v>
      </c>
      <c r="N897" s="260">
        <v>3781.89</v>
      </c>
      <c r="O897" s="169">
        <v>11.1</v>
      </c>
      <c r="P897" s="176">
        <f t="shared" si="225"/>
        <v>3.6028433250024347E-2</v>
      </c>
      <c r="Q897" s="175">
        <f t="shared" si="226"/>
        <v>13.029999999999996</v>
      </c>
      <c r="R897" s="176">
        <f t="shared" si="227"/>
        <v>4.2292836508812347E-2</v>
      </c>
      <c r="S897" s="259">
        <f t="shared" si="228"/>
        <v>2042.1918999999991</v>
      </c>
      <c r="T897" s="169" t="s">
        <v>465</v>
      </c>
      <c r="U897" s="169" t="s">
        <v>219</v>
      </c>
      <c r="V897" s="169" t="s">
        <v>510</v>
      </c>
      <c r="W897" s="175">
        <v>1</v>
      </c>
      <c r="X897" s="169" t="s">
        <v>467</v>
      </c>
    </row>
    <row r="898" spans="2:24" hidden="1">
      <c r="B898" s="632"/>
      <c r="C898" s="423"/>
      <c r="D898" s="206">
        <v>2</v>
      </c>
      <c r="E898" s="169" t="s">
        <v>634</v>
      </c>
      <c r="F898" s="260">
        <v>1664.25</v>
      </c>
      <c r="G898" s="169">
        <v>18491</v>
      </c>
      <c r="H898" s="169">
        <v>18491</v>
      </c>
      <c r="I898" s="177">
        <f t="shared" si="222"/>
        <v>1</v>
      </c>
      <c r="J898" s="169">
        <v>286.94</v>
      </c>
      <c r="K898" s="177">
        <f t="shared" si="223"/>
        <v>1.5517819479746904E-2</v>
      </c>
      <c r="L898" s="260">
        <v>5.8</v>
      </c>
      <c r="M898" s="177">
        <f t="shared" si="224"/>
        <v>1.0155178194797467</v>
      </c>
      <c r="N898" s="260">
        <v>1664.25</v>
      </c>
      <c r="O898" s="169">
        <v>286.94</v>
      </c>
      <c r="P898" s="176">
        <f t="shared" si="225"/>
        <v>1.5517819479746904E-2</v>
      </c>
      <c r="Q898" s="175">
        <f t="shared" si="226"/>
        <v>-1.3073986337985843E-12</v>
      </c>
      <c r="R898" s="176">
        <f t="shared" si="227"/>
        <v>-7.0704593250694083E-17</v>
      </c>
      <c r="S898" s="259">
        <f t="shared" si="228"/>
        <v>-7.5829120760317895E-12</v>
      </c>
      <c r="T898" s="169" t="s">
        <v>177</v>
      </c>
      <c r="U898" s="169" t="s">
        <v>534</v>
      </c>
      <c r="V898" s="169" t="s">
        <v>700</v>
      </c>
      <c r="W898" s="175">
        <v>1</v>
      </c>
      <c r="X898" s="169" t="s">
        <v>467</v>
      </c>
    </row>
    <row r="899" spans="2:24" hidden="1">
      <c r="B899" s="632"/>
      <c r="C899" s="423"/>
      <c r="D899" s="206">
        <v>3</v>
      </c>
      <c r="E899" s="169" t="s">
        <v>635</v>
      </c>
      <c r="F899" s="260">
        <v>861.26</v>
      </c>
      <c r="G899" s="169">
        <v>6875</v>
      </c>
      <c r="H899" s="169">
        <v>6875</v>
      </c>
      <c r="I899" s="177">
        <f t="shared" si="222"/>
        <v>1</v>
      </c>
      <c r="J899" s="169">
        <v>130.88999999999999</v>
      </c>
      <c r="K899" s="177">
        <f t="shared" si="223"/>
        <v>1.9038545454545454E-2</v>
      </c>
      <c r="L899" s="260">
        <v>6.58</v>
      </c>
      <c r="M899" s="177">
        <f t="shared" si="224"/>
        <v>1.0190385454545454</v>
      </c>
      <c r="N899" s="260">
        <v>861.26</v>
      </c>
      <c r="O899" s="169">
        <v>130.88999999999999</v>
      </c>
      <c r="P899" s="176">
        <f t="shared" si="225"/>
        <v>1.9038545454545454E-2</v>
      </c>
      <c r="Q899" s="175">
        <f t="shared" si="226"/>
        <v>3.4106051316484809E-13</v>
      </c>
      <c r="R899" s="176">
        <f t="shared" si="227"/>
        <v>4.9608801914886995E-17</v>
      </c>
      <c r="S899" s="259">
        <f t="shared" si="228"/>
        <v>2.2441781766247007E-12</v>
      </c>
      <c r="T899" s="169" t="s">
        <v>465</v>
      </c>
      <c r="U899" s="169" t="s">
        <v>219</v>
      </c>
      <c r="V899" s="169" t="s">
        <v>639</v>
      </c>
      <c r="W899" s="175">
        <v>1</v>
      </c>
      <c r="X899" s="169" t="s">
        <v>467</v>
      </c>
    </row>
    <row r="900" spans="2:24" hidden="1">
      <c r="B900" s="632"/>
      <c r="C900" s="423"/>
      <c r="D900" s="206">
        <v>4</v>
      </c>
      <c r="E900" s="169" t="s">
        <v>648</v>
      </c>
      <c r="F900" s="260">
        <v>615.54999999999995</v>
      </c>
      <c r="G900" s="169">
        <v>7391</v>
      </c>
      <c r="H900" s="169">
        <v>7391</v>
      </c>
      <c r="I900" s="177">
        <f t="shared" si="222"/>
        <v>1</v>
      </c>
      <c r="J900" s="169">
        <v>143.15</v>
      </c>
      <c r="K900" s="177">
        <f t="shared" si="223"/>
        <v>1.9368150453253959E-2</v>
      </c>
      <c r="L900" s="260">
        <v>4.3</v>
      </c>
      <c r="M900" s="177">
        <f t="shared" si="224"/>
        <v>1.0193681504532539</v>
      </c>
      <c r="N900" s="260">
        <v>615.54</v>
      </c>
      <c r="O900" s="169">
        <v>143.15</v>
      </c>
      <c r="P900" s="176">
        <f t="shared" si="225"/>
        <v>1.9368150453253959E-2</v>
      </c>
      <c r="Q900" s="175">
        <f t="shared" si="226"/>
        <v>-3.694822225952521E-13</v>
      </c>
      <c r="R900" s="176">
        <f t="shared" si="227"/>
        <v>-4.9990829738229209E-17</v>
      </c>
      <c r="S900" s="259">
        <f t="shared" si="228"/>
        <v>-1.588773557159584E-12</v>
      </c>
      <c r="T900" s="169" t="s">
        <v>177</v>
      </c>
      <c r="U900" s="169" t="s">
        <v>534</v>
      </c>
      <c r="V900" s="169" t="s">
        <v>638</v>
      </c>
      <c r="W900" s="175">
        <v>1</v>
      </c>
      <c r="X900" s="169" t="s">
        <v>467</v>
      </c>
    </row>
    <row r="901" spans="2:24" hidden="1">
      <c r="B901" s="632"/>
      <c r="C901" s="423"/>
      <c r="D901" s="206">
        <v>5</v>
      </c>
      <c r="E901" s="169" t="s">
        <v>612</v>
      </c>
      <c r="F901" s="260">
        <v>529.14</v>
      </c>
      <c r="G901" s="169">
        <v>318.94</v>
      </c>
      <c r="H901" s="169">
        <v>318.94</v>
      </c>
      <c r="I901" s="177">
        <f t="shared" si="222"/>
        <v>1</v>
      </c>
      <c r="J901" s="169">
        <v>16.649999999999999</v>
      </c>
      <c r="K901" s="177">
        <f t="shared" si="223"/>
        <v>5.2204176334106726E-2</v>
      </c>
      <c r="L901" s="260">
        <v>95.34</v>
      </c>
      <c r="M901" s="177">
        <f t="shared" si="224"/>
        <v>1.0522041763341066</v>
      </c>
      <c r="N901" s="260">
        <v>1587.41</v>
      </c>
      <c r="O901" s="169">
        <v>5.55</v>
      </c>
      <c r="P901" s="176">
        <f t="shared" si="225"/>
        <v>1.7401392111368909E-2</v>
      </c>
      <c r="Q901" s="175">
        <f t="shared" si="226"/>
        <v>11.099999999999977</v>
      </c>
      <c r="R901" s="176">
        <f t="shared" si="227"/>
        <v>3.4802784222737748E-2</v>
      </c>
      <c r="S901" s="259">
        <f t="shared" si="228"/>
        <v>1058.2739999999978</v>
      </c>
      <c r="T901" s="169" t="s">
        <v>177</v>
      </c>
      <c r="U901" s="169" t="s">
        <v>712</v>
      </c>
      <c r="V901" s="169" t="s">
        <v>640</v>
      </c>
      <c r="W901" s="175">
        <v>1</v>
      </c>
      <c r="X901" s="169" t="s">
        <v>467</v>
      </c>
    </row>
    <row r="902" spans="2:24" hidden="1">
      <c r="B902" s="632"/>
      <c r="C902" s="423"/>
      <c r="D902" s="206">
        <v>6</v>
      </c>
      <c r="E902" s="169" t="s">
        <v>661</v>
      </c>
      <c r="F902" s="260">
        <v>432.25</v>
      </c>
      <c r="G902" s="169">
        <v>7002</v>
      </c>
      <c r="H902" s="169">
        <v>7002</v>
      </c>
      <c r="I902" s="177">
        <f t="shared" si="222"/>
        <v>1</v>
      </c>
      <c r="J902" s="169">
        <v>61.75</v>
      </c>
      <c r="K902" s="177">
        <f t="shared" si="223"/>
        <v>8.8189088831762356E-3</v>
      </c>
      <c r="L902" s="260">
        <v>7</v>
      </c>
      <c r="M902" s="177">
        <f t="shared" si="224"/>
        <v>1.0088189088831763</v>
      </c>
      <c r="N902" s="260">
        <v>432.25</v>
      </c>
      <c r="O902" s="169">
        <v>61.75</v>
      </c>
      <c r="P902" s="176">
        <f t="shared" si="225"/>
        <v>8.8189088831762356E-3</v>
      </c>
      <c r="Q902" s="175">
        <f t="shared" si="226"/>
        <v>0</v>
      </c>
      <c r="R902" s="176">
        <f t="shared" si="227"/>
        <v>0</v>
      </c>
      <c r="S902" s="259">
        <f t="shared" si="228"/>
        <v>0</v>
      </c>
      <c r="T902" s="169" t="s">
        <v>465</v>
      </c>
      <c r="U902" s="169" t="s">
        <v>219</v>
      </c>
      <c r="V902" s="169" t="s">
        <v>639</v>
      </c>
      <c r="W902" s="175">
        <v>1</v>
      </c>
      <c r="X902" s="169" t="s">
        <v>467</v>
      </c>
    </row>
    <row r="903" spans="2:24" hidden="1">
      <c r="B903" s="632"/>
      <c r="C903" s="423"/>
      <c r="D903" s="206">
        <v>7</v>
      </c>
      <c r="E903" s="169" t="s">
        <v>820</v>
      </c>
      <c r="F903" s="260">
        <v>314.08999999999997</v>
      </c>
      <c r="G903" s="169">
        <v>6263</v>
      </c>
      <c r="H903" s="169">
        <v>6263</v>
      </c>
      <c r="I903" s="177">
        <f t="shared" si="222"/>
        <v>1</v>
      </c>
      <c r="J903" s="169">
        <v>44.87</v>
      </c>
      <c r="K903" s="177">
        <f t="shared" si="223"/>
        <v>7.1642982596199899E-3</v>
      </c>
      <c r="L903" s="260">
        <v>7</v>
      </c>
      <c r="M903" s="177">
        <f t="shared" si="224"/>
        <v>1.0071642982596201</v>
      </c>
      <c r="N903" s="260">
        <v>314.08999999999997</v>
      </c>
      <c r="O903" s="169">
        <v>44.87</v>
      </c>
      <c r="P903" s="176">
        <f t="shared" si="225"/>
        <v>7.1642982596199899E-3</v>
      </c>
      <c r="Q903" s="175">
        <f t="shared" si="226"/>
        <v>-1.0658141036401503E-13</v>
      </c>
      <c r="R903" s="176">
        <f t="shared" si="227"/>
        <v>-1.7017628989943322E-17</v>
      </c>
      <c r="S903" s="259">
        <f t="shared" si="228"/>
        <v>-7.460698725481052E-13</v>
      </c>
      <c r="T903" s="169" t="s">
        <v>177</v>
      </c>
      <c r="U903" s="169" t="s">
        <v>534</v>
      </c>
      <c r="V903" s="169" t="s">
        <v>638</v>
      </c>
      <c r="W903" s="175">
        <v>1</v>
      </c>
      <c r="X903" s="169" t="s">
        <v>818</v>
      </c>
    </row>
    <row r="904" spans="2:24" hidden="1">
      <c r="B904" s="632"/>
      <c r="C904" s="423"/>
      <c r="D904" s="206">
        <v>8</v>
      </c>
      <c r="E904" s="169" t="s">
        <v>659</v>
      </c>
      <c r="F904" s="260">
        <v>275.72000000000003</v>
      </c>
      <c r="G904" s="169">
        <v>6323</v>
      </c>
      <c r="H904" s="169">
        <v>6323</v>
      </c>
      <c r="I904" s="177">
        <f t="shared" si="222"/>
        <v>1</v>
      </c>
      <c r="J904" s="169">
        <v>37.770000000000003</v>
      </c>
      <c r="K904" s="177">
        <f t="shared" si="223"/>
        <v>5.9734303337023566E-3</v>
      </c>
      <c r="L904" s="260">
        <v>7.3</v>
      </c>
      <c r="M904" s="177">
        <f t="shared" si="224"/>
        <v>1.0059734303337025</v>
      </c>
      <c r="N904" s="260">
        <v>275.72000000000003</v>
      </c>
      <c r="O904" s="169">
        <v>37.770000000000003</v>
      </c>
      <c r="P904" s="176">
        <f t="shared" si="225"/>
        <v>5.9734303337023566E-3</v>
      </c>
      <c r="Q904" s="175">
        <f t="shared" si="226"/>
        <v>4.3343106881366111E-13</v>
      </c>
      <c r="R904" s="176">
        <f t="shared" si="227"/>
        <v>6.8548326556011563E-17</v>
      </c>
      <c r="S904" s="259">
        <f t="shared" si="228"/>
        <v>3.1640468023397262E-12</v>
      </c>
      <c r="T904" s="169" t="s">
        <v>177</v>
      </c>
      <c r="U904" s="169" t="s">
        <v>534</v>
      </c>
      <c r="V904" s="169" t="s">
        <v>638</v>
      </c>
      <c r="W904" s="175">
        <v>1</v>
      </c>
      <c r="X904" s="169" t="s">
        <v>819</v>
      </c>
    </row>
    <row r="905" spans="2:24" hidden="1">
      <c r="B905" s="632"/>
      <c r="C905" s="423"/>
      <c r="D905" s="206">
        <v>9</v>
      </c>
      <c r="E905" s="169" t="s">
        <v>545</v>
      </c>
      <c r="F905" s="260">
        <v>275.70999999999998</v>
      </c>
      <c r="G905" s="169">
        <v>67.92</v>
      </c>
      <c r="H905" s="169">
        <v>67.92</v>
      </c>
      <c r="I905" s="177">
        <f t="shared" si="222"/>
        <v>1</v>
      </c>
      <c r="J905" s="169">
        <v>6.78</v>
      </c>
      <c r="K905" s="177">
        <f t="shared" si="223"/>
        <v>9.982332155477032E-2</v>
      </c>
      <c r="L905" s="260">
        <v>90.1</v>
      </c>
      <c r="M905" s="177">
        <f t="shared" si="224"/>
        <v>1.0998233215547704</v>
      </c>
      <c r="N905" s="260">
        <v>610.88</v>
      </c>
      <c r="O905" s="169">
        <v>3.06</v>
      </c>
      <c r="P905" s="176">
        <f t="shared" si="225"/>
        <v>4.5053003533568906E-2</v>
      </c>
      <c r="Q905" s="175">
        <f t="shared" si="226"/>
        <v>3.7200000000000011</v>
      </c>
      <c r="R905" s="176">
        <f t="shared" si="227"/>
        <v>5.4770318021201428E-2</v>
      </c>
      <c r="S905" s="259">
        <f t="shared" si="228"/>
        <v>335.17200000000008</v>
      </c>
      <c r="T905" s="169" t="s">
        <v>465</v>
      </c>
      <c r="U905" s="169" t="s">
        <v>219</v>
      </c>
      <c r="V905" s="169" t="s">
        <v>683</v>
      </c>
      <c r="W905" s="175">
        <v>1</v>
      </c>
      <c r="X905" s="169" t="s">
        <v>413</v>
      </c>
    </row>
    <row r="906" spans="2:24" hidden="1">
      <c r="B906" s="633"/>
      <c r="C906" s="423"/>
      <c r="D906" s="206">
        <v>10</v>
      </c>
      <c r="E906" s="169" t="s">
        <v>506</v>
      </c>
      <c r="F906" s="260">
        <v>273.92</v>
      </c>
      <c r="G906" s="169">
        <v>14.88</v>
      </c>
      <c r="H906" s="169">
        <v>14.88</v>
      </c>
      <c r="I906" s="177">
        <f t="shared" si="222"/>
        <v>1</v>
      </c>
      <c r="J906" s="169">
        <v>1.48</v>
      </c>
      <c r="K906" s="177">
        <f t="shared" si="223"/>
        <v>9.9462365591397844E-2</v>
      </c>
      <c r="L906" s="260">
        <v>408.83</v>
      </c>
      <c r="M906" s="177">
        <f t="shared" si="224"/>
        <v>1.0994623655913978</v>
      </c>
      <c r="N906" s="260">
        <v>605.07000000000005</v>
      </c>
      <c r="O906" s="169">
        <v>0.67</v>
      </c>
      <c r="P906" s="176">
        <f t="shared" si="225"/>
        <v>4.5026881720430109E-2</v>
      </c>
      <c r="Q906" s="175">
        <f t="shared" si="226"/>
        <v>0.80999999999999861</v>
      </c>
      <c r="R906" s="176">
        <f t="shared" si="227"/>
        <v>5.4435483870967645E-2</v>
      </c>
      <c r="S906" s="259">
        <f t="shared" si="228"/>
        <v>331.1522999999994</v>
      </c>
      <c r="T906" s="169" t="s">
        <v>177</v>
      </c>
      <c r="U906" s="169" t="s">
        <v>712</v>
      </c>
      <c r="V906" s="169" t="s">
        <v>640</v>
      </c>
      <c r="W906" s="175">
        <v>1</v>
      </c>
      <c r="X906" s="169" t="s">
        <v>425</v>
      </c>
    </row>
    <row r="907" spans="2:24" hidden="1">
      <c r="B907" s="631">
        <v>45960</v>
      </c>
      <c r="C907" s="423" t="str">
        <f t="shared" ref="C907" si="231">RIGHT(TEXT(B907,"aaa"),1)</f>
        <v>四</v>
      </c>
      <c r="D907" s="206">
        <v>1</v>
      </c>
      <c r="E907" s="169" t="s">
        <v>634</v>
      </c>
      <c r="F907" s="260">
        <v>1160</v>
      </c>
      <c r="G907" s="169">
        <v>17435</v>
      </c>
      <c r="H907" s="169">
        <v>17435</v>
      </c>
      <c r="I907" s="177">
        <f t="shared" ref="I907:I926" si="232">H907/G907</f>
        <v>1</v>
      </c>
      <c r="J907" s="169">
        <v>200</v>
      </c>
      <c r="K907" s="177">
        <f t="shared" ref="K907:K926" si="233">J907/G907</f>
        <v>1.1471178663607686E-2</v>
      </c>
      <c r="L907" s="260">
        <v>5.8</v>
      </c>
      <c r="M907" s="177">
        <f t="shared" ref="M907:M926" si="234">(H907+J907)/G907</f>
        <v>1.0114711786636077</v>
      </c>
      <c r="N907" s="260">
        <v>1160</v>
      </c>
      <c r="O907" s="169">
        <v>200</v>
      </c>
      <c r="P907" s="176">
        <f t="shared" ref="P907:P926" si="235">O907/G907</f>
        <v>1.1471178663607686E-2</v>
      </c>
      <c r="Q907" s="175">
        <f t="shared" ref="Q907:Q926" si="236">(H907+J907)-G907-O907</f>
        <v>0</v>
      </c>
      <c r="R907" s="176">
        <f t="shared" ref="R907:R926" si="237">Q907/G907</f>
        <v>0</v>
      </c>
      <c r="S907" s="259">
        <f t="shared" ref="S907:S926" si="238">Q907*L907</f>
        <v>0</v>
      </c>
      <c r="T907" s="169" t="s">
        <v>177</v>
      </c>
      <c r="U907" s="169" t="s">
        <v>534</v>
      </c>
      <c r="V907" s="169" t="s">
        <v>700</v>
      </c>
      <c r="W907" s="175">
        <v>1</v>
      </c>
      <c r="X907" s="169" t="s">
        <v>467</v>
      </c>
    </row>
    <row r="908" spans="2:24" hidden="1">
      <c r="B908" s="632"/>
      <c r="C908" s="423"/>
      <c r="D908" s="206">
        <v>2</v>
      </c>
      <c r="E908" s="169" t="s">
        <v>542</v>
      </c>
      <c r="F908" s="260">
        <v>1112.78</v>
      </c>
      <c r="G908" s="169">
        <v>287.27</v>
      </c>
      <c r="H908" s="169">
        <v>287.27</v>
      </c>
      <c r="I908" s="177">
        <f t="shared" si="232"/>
        <v>1</v>
      </c>
      <c r="J908" s="169">
        <v>28.41</v>
      </c>
      <c r="K908" s="177">
        <f t="shared" si="233"/>
        <v>9.8896508511156764E-2</v>
      </c>
      <c r="L908" s="260">
        <v>156.72999999999999</v>
      </c>
      <c r="M908" s="177">
        <f t="shared" si="234"/>
        <v>1.0988965085111568</v>
      </c>
      <c r="N908" s="260">
        <v>4452.7</v>
      </c>
      <c r="O908" s="169">
        <v>7.1</v>
      </c>
      <c r="P908" s="176">
        <f t="shared" si="235"/>
        <v>2.4715424513523862E-2</v>
      </c>
      <c r="Q908" s="175">
        <f t="shared" si="236"/>
        <v>21.310000000000024</v>
      </c>
      <c r="R908" s="176">
        <f t="shared" si="237"/>
        <v>7.4181083997632971E-2</v>
      </c>
      <c r="S908" s="259">
        <f t="shared" si="238"/>
        <v>3339.9163000000035</v>
      </c>
      <c r="T908" s="169" t="s">
        <v>465</v>
      </c>
      <c r="U908" s="169" t="s">
        <v>219</v>
      </c>
      <c r="V908" s="169" t="s">
        <v>510</v>
      </c>
      <c r="W908" s="175">
        <v>1</v>
      </c>
      <c r="X908" s="169" t="s">
        <v>467</v>
      </c>
    </row>
    <row r="909" spans="2:24" hidden="1">
      <c r="B909" s="632"/>
      <c r="C909" s="423"/>
      <c r="D909" s="206">
        <v>3</v>
      </c>
      <c r="E909" s="169" t="s">
        <v>494</v>
      </c>
      <c r="F909" s="260">
        <v>668.47</v>
      </c>
      <c r="G909" s="169">
        <v>75.22</v>
      </c>
      <c r="H909" s="169">
        <v>75.22</v>
      </c>
      <c r="I909" s="177">
        <f t="shared" si="232"/>
        <v>1</v>
      </c>
      <c r="J909" s="169">
        <v>7.45</v>
      </c>
      <c r="K909" s="177">
        <f t="shared" si="233"/>
        <v>9.9042807763892585E-2</v>
      </c>
      <c r="L909" s="260">
        <v>318.32</v>
      </c>
      <c r="M909" s="177">
        <f t="shared" si="234"/>
        <v>1.0990428077638925</v>
      </c>
      <c r="N909" s="260">
        <v>2371.48</v>
      </c>
      <c r="O909" s="169">
        <v>2.1</v>
      </c>
      <c r="P909" s="176">
        <f t="shared" si="235"/>
        <v>2.7918106886466367E-2</v>
      </c>
      <c r="Q909" s="175">
        <f t="shared" si="236"/>
        <v>5.3500000000000032</v>
      </c>
      <c r="R909" s="176">
        <f t="shared" si="237"/>
        <v>7.1124700877426256E-2</v>
      </c>
      <c r="S909" s="259">
        <f t="shared" si="238"/>
        <v>1703.0120000000011</v>
      </c>
      <c r="T909" s="169" t="s">
        <v>177</v>
      </c>
      <c r="U909" s="169" t="s">
        <v>220</v>
      </c>
      <c r="V909" s="169" t="s">
        <v>686</v>
      </c>
      <c r="W909" s="175">
        <v>1</v>
      </c>
      <c r="X909" s="169" t="s">
        <v>422</v>
      </c>
    </row>
    <row r="910" spans="2:24" hidden="1">
      <c r="B910" s="632"/>
      <c r="C910" s="423"/>
      <c r="D910" s="206">
        <v>4</v>
      </c>
      <c r="E910" s="169" t="s">
        <v>463</v>
      </c>
      <c r="F910" s="260">
        <v>635.04</v>
      </c>
      <c r="G910" s="169">
        <v>31.64</v>
      </c>
      <c r="H910" s="169">
        <v>31.64</v>
      </c>
      <c r="I910" s="177">
        <f t="shared" si="232"/>
        <v>1</v>
      </c>
      <c r="J910" s="169">
        <v>3.14</v>
      </c>
      <c r="K910" s="177">
        <f t="shared" si="233"/>
        <v>9.924146649810367E-2</v>
      </c>
      <c r="L910" s="260">
        <v>814.16</v>
      </c>
      <c r="M910" s="177">
        <f t="shared" si="234"/>
        <v>1.0992414664981036</v>
      </c>
      <c r="N910" s="260">
        <v>2556.46</v>
      </c>
      <c r="O910" s="169">
        <v>0.78</v>
      </c>
      <c r="P910" s="176">
        <f t="shared" si="235"/>
        <v>2.4652338811630849E-2</v>
      </c>
      <c r="Q910" s="175">
        <f t="shared" si="236"/>
        <v>2.3600000000000003</v>
      </c>
      <c r="R910" s="176">
        <f t="shared" si="237"/>
        <v>7.4589127686472828E-2</v>
      </c>
      <c r="S910" s="259">
        <f t="shared" si="238"/>
        <v>1921.4176000000002</v>
      </c>
      <c r="T910" s="169" t="s">
        <v>177</v>
      </c>
      <c r="U910" s="169" t="s">
        <v>220</v>
      </c>
      <c r="V910" s="169" t="s">
        <v>686</v>
      </c>
      <c r="W910" s="175">
        <v>1</v>
      </c>
      <c r="X910" s="169" t="s">
        <v>412</v>
      </c>
    </row>
    <row r="911" spans="2:24" hidden="1">
      <c r="B911" s="632"/>
      <c r="C911" s="423"/>
      <c r="D911" s="206">
        <v>5</v>
      </c>
      <c r="E911" s="169" t="s">
        <v>635</v>
      </c>
      <c r="F911" s="260">
        <v>613.72</v>
      </c>
      <c r="G911" s="169">
        <v>6188</v>
      </c>
      <c r="H911" s="169">
        <v>6188</v>
      </c>
      <c r="I911" s="177">
        <f t="shared" si="232"/>
        <v>1</v>
      </c>
      <c r="J911" s="169">
        <v>93.27</v>
      </c>
      <c r="K911" s="177">
        <f t="shared" si="233"/>
        <v>1.5072721396250807E-2</v>
      </c>
      <c r="L911" s="260">
        <v>6.58</v>
      </c>
      <c r="M911" s="177">
        <f t="shared" si="234"/>
        <v>1.0150727213962509</v>
      </c>
      <c r="N911" s="260">
        <v>613.72</v>
      </c>
      <c r="O911" s="169">
        <v>93.27</v>
      </c>
      <c r="P911" s="176">
        <f t="shared" si="235"/>
        <v>1.5072721396250807E-2</v>
      </c>
      <c r="Q911" s="175">
        <f t="shared" si="236"/>
        <v>4.4053649617126212E-13</v>
      </c>
      <c r="R911" s="176">
        <f t="shared" si="237"/>
        <v>7.1192064668917607E-17</v>
      </c>
      <c r="S911" s="259">
        <f t="shared" si="238"/>
        <v>2.8987301448069046E-12</v>
      </c>
      <c r="T911" s="169" t="s">
        <v>465</v>
      </c>
      <c r="U911" s="169" t="s">
        <v>219</v>
      </c>
      <c r="V911" s="169" t="s">
        <v>639</v>
      </c>
      <c r="W911" s="175">
        <v>1</v>
      </c>
      <c r="X911" s="169" t="s">
        <v>467</v>
      </c>
    </row>
    <row r="912" spans="2:24" hidden="1">
      <c r="B912" s="632"/>
      <c r="C912" s="423"/>
      <c r="D912" s="206">
        <v>6</v>
      </c>
      <c r="E912" s="169" t="s">
        <v>486</v>
      </c>
      <c r="F912" s="260">
        <v>584.96</v>
      </c>
      <c r="G912" s="169">
        <v>63.95</v>
      </c>
      <c r="H912" s="169">
        <v>63.95</v>
      </c>
      <c r="I912" s="177">
        <f t="shared" si="232"/>
        <v>1</v>
      </c>
      <c r="J912" s="169">
        <v>6.1</v>
      </c>
      <c r="K912" s="177">
        <f t="shared" si="233"/>
        <v>9.5387021110242373E-2</v>
      </c>
      <c r="L912" s="260">
        <v>365.6</v>
      </c>
      <c r="M912" s="177">
        <f t="shared" si="234"/>
        <v>1.0953870211102423</v>
      </c>
      <c r="N912" s="260">
        <v>2230.16</v>
      </c>
      <c r="O912" s="169">
        <v>1.6</v>
      </c>
      <c r="P912" s="176">
        <f t="shared" si="235"/>
        <v>2.5019546520719312E-2</v>
      </c>
      <c r="Q912" s="175">
        <f t="shared" si="236"/>
        <v>4.4999999999999947</v>
      </c>
      <c r="R912" s="176">
        <f t="shared" si="237"/>
        <v>7.0367474589522985E-2</v>
      </c>
      <c r="S912" s="259">
        <f t="shared" si="238"/>
        <v>1645.1999999999982</v>
      </c>
      <c r="T912" s="169" t="s">
        <v>177</v>
      </c>
      <c r="U912" s="169" t="s">
        <v>220</v>
      </c>
      <c r="V912" s="169" t="s">
        <v>686</v>
      </c>
      <c r="W912" s="175">
        <v>1</v>
      </c>
      <c r="X912" s="169" t="s">
        <v>416</v>
      </c>
    </row>
    <row r="913" spans="2:24" hidden="1">
      <c r="B913" s="632"/>
      <c r="C913" s="423"/>
      <c r="D913" s="206">
        <v>7</v>
      </c>
      <c r="E913" s="169" t="s">
        <v>524</v>
      </c>
      <c r="F913" s="260">
        <v>517.54999999999995</v>
      </c>
      <c r="G913" s="169">
        <v>67.89</v>
      </c>
      <c r="H913" s="169">
        <v>67.89</v>
      </c>
      <c r="I913" s="177">
        <f t="shared" si="232"/>
        <v>1</v>
      </c>
      <c r="J913" s="169">
        <v>6.4</v>
      </c>
      <c r="K913" s="177">
        <f t="shared" si="233"/>
        <v>9.4270142878185303E-2</v>
      </c>
      <c r="L913" s="260">
        <v>333.9</v>
      </c>
      <c r="M913" s="177">
        <f t="shared" si="234"/>
        <v>1.0942701428781854</v>
      </c>
      <c r="N913" s="260">
        <v>2136.96</v>
      </c>
      <c r="O913" s="169">
        <v>1.55</v>
      </c>
      <c r="P913" s="176">
        <f t="shared" si="235"/>
        <v>2.2831050228310501E-2</v>
      </c>
      <c r="Q913" s="175">
        <f t="shared" si="236"/>
        <v>4.8500000000000059</v>
      </c>
      <c r="R913" s="176">
        <f t="shared" si="237"/>
        <v>7.1439092649874886E-2</v>
      </c>
      <c r="S913" s="259">
        <f t="shared" si="238"/>
        <v>1619.4150000000018</v>
      </c>
      <c r="T913" s="169" t="s">
        <v>177</v>
      </c>
      <c r="U913" s="169" t="s">
        <v>220</v>
      </c>
      <c r="V913" s="169" t="s">
        <v>686</v>
      </c>
      <c r="W913" s="175">
        <v>1</v>
      </c>
      <c r="X913" s="169" t="s">
        <v>413</v>
      </c>
    </row>
    <row r="914" spans="2:24" hidden="1">
      <c r="B914" s="632"/>
      <c r="C914" s="423"/>
      <c r="D914" s="206">
        <v>8</v>
      </c>
      <c r="E914" s="169" t="s">
        <v>546</v>
      </c>
      <c r="F914" s="260">
        <v>511.7</v>
      </c>
      <c r="G914" s="169">
        <v>22.36</v>
      </c>
      <c r="H914" s="169">
        <v>22.36</v>
      </c>
      <c r="I914" s="177">
        <f t="shared" si="232"/>
        <v>1</v>
      </c>
      <c r="J914" s="169">
        <v>2.21</v>
      </c>
      <c r="K914" s="177">
        <f t="shared" si="233"/>
        <v>9.8837209302325577E-2</v>
      </c>
      <c r="L914" s="260">
        <v>930.36</v>
      </c>
      <c r="M914" s="177">
        <f t="shared" si="234"/>
        <v>1.0988372093023255</v>
      </c>
      <c r="N914" s="260">
        <v>2056.1</v>
      </c>
      <c r="O914" s="169">
        <v>0.55000000000000004</v>
      </c>
      <c r="P914" s="176">
        <f t="shared" si="235"/>
        <v>2.4597495527728087E-2</v>
      </c>
      <c r="Q914" s="175">
        <f t="shared" si="236"/>
        <v>1.6600000000000008</v>
      </c>
      <c r="R914" s="176">
        <f t="shared" si="237"/>
        <v>7.4239713774597538E-2</v>
      </c>
      <c r="S914" s="259">
        <f t="shared" si="238"/>
        <v>1544.3976000000007</v>
      </c>
      <c r="T914" s="169" t="s">
        <v>177</v>
      </c>
      <c r="U914" s="169" t="s">
        <v>712</v>
      </c>
      <c r="V914" s="169" t="s">
        <v>640</v>
      </c>
      <c r="W914" s="175">
        <v>1</v>
      </c>
      <c r="X914" s="169" t="s">
        <v>422</v>
      </c>
    </row>
    <row r="915" spans="2:24" hidden="1">
      <c r="B915" s="632"/>
      <c r="C915" s="423"/>
      <c r="D915" s="206">
        <v>9</v>
      </c>
      <c r="E915" s="169" t="s">
        <v>648</v>
      </c>
      <c r="F915" s="260">
        <v>494.8</v>
      </c>
      <c r="G915" s="169">
        <v>6890</v>
      </c>
      <c r="H915" s="169">
        <v>6890</v>
      </c>
      <c r="I915" s="177">
        <f t="shared" si="232"/>
        <v>1</v>
      </c>
      <c r="J915" s="169">
        <v>115.07</v>
      </c>
      <c r="K915" s="177">
        <f t="shared" si="233"/>
        <v>1.6701015965166908E-2</v>
      </c>
      <c r="L915" s="260">
        <v>4.3</v>
      </c>
      <c r="M915" s="177">
        <f t="shared" si="234"/>
        <v>1.0167010159651668</v>
      </c>
      <c r="N915" s="260">
        <v>494.8</v>
      </c>
      <c r="O915" s="169">
        <v>115.07</v>
      </c>
      <c r="P915" s="176">
        <f t="shared" si="235"/>
        <v>1.6701015965166908E-2</v>
      </c>
      <c r="Q915" s="175">
        <f t="shared" si="236"/>
        <v>-2.8421709430404007E-13</v>
      </c>
      <c r="R915" s="176">
        <f t="shared" si="237"/>
        <v>-4.1250666807552986E-17</v>
      </c>
      <c r="S915" s="259">
        <f t="shared" si="238"/>
        <v>-1.2221335055073723E-12</v>
      </c>
      <c r="T915" s="169" t="s">
        <v>177</v>
      </c>
      <c r="U915" s="169" t="s">
        <v>534</v>
      </c>
      <c r="V915" s="169" t="s">
        <v>638</v>
      </c>
      <c r="W915" s="175">
        <v>1</v>
      </c>
      <c r="X915" s="169" t="s">
        <v>467</v>
      </c>
    </row>
    <row r="916" spans="2:24" hidden="1">
      <c r="B916" s="633"/>
      <c r="C916" s="423"/>
      <c r="D916" s="206">
        <v>10</v>
      </c>
      <c r="E916" s="169" t="s">
        <v>521</v>
      </c>
      <c r="F916" s="260">
        <v>490.13</v>
      </c>
      <c r="G916" s="169">
        <v>44.25</v>
      </c>
      <c r="H916" s="169">
        <v>44.25</v>
      </c>
      <c r="I916" s="177">
        <f t="shared" si="232"/>
        <v>1</v>
      </c>
      <c r="J916" s="169">
        <v>4.3</v>
      </c>
      <c r="K916" s="177">
        <f t="shared" si="233"/>
        <v>9.7175141242937843E-2</v>
      </c>
      <c r="L916" s="260">
        <v>342.75</v>
      </c>
      <c r="M916" s="177">
        <f t="shared" si="234"/>
        <v>1.0971751412429378</v>
      </c>
      <c r="N916" s="260">
        <v>1473.83</v>
      </c>
      <c r="O916" s="169">
        <v>1.43</v>
      </c>
      <c r="P916" s="176">
        <f t="shared" si="235"/>
        <v>3.2316384180790962E-2</v>
      </c>
      <c r="Q916" s="175">
        <f t="shared" si="236"/>
        <v>2.8699999999999974</v>
      </c>
      <c r="R916" s="176">
        <f t="shared" si="237"/>
        <v>6.4858757062146832E-2</v>
      </c>
      <c r="S916" s="259">
        <f t="shared" si="238"/>
        <v>983.69249999999909</v>
      </c>
      <c r="T916" s="169" t="s">
        <v>177</v>
      </c>
      <c r="U916" s="169" t="s">
        <v>220</v>
      </c>
      <c r="V916" s="169" t="s">
        <v>686</v>
      </c>
      <c r="W916" s="175">
        <v>1</v>
      </c>
      <c r="X916" s="169" t="s">
        <v>423</v>
      </c>
    </row>
    <row r="917" spans="2:24" hidden="1">
      <c r="B917" s="631">
        <v>45961</v>
      </c>
      <c r="C917" s="423" t="str">
        <f t="shared" ref="C917" si="239">RIGHT(TEXT(B917,"aaa"),1)</f>
        <v>五</v>
      </c>
      <c r="D917" s="206">
        <v>1</v>
      </c>
      <c r="E917" s="169" t="s">
        <v>634</v>
      </c>
      <c r="F917" s="260">
        <v>1116.6199999999999</v>
      </c>
      <c r="G917" s="169">
        <v>13470</v>
      </c>
      <c r="H917" s="169">
        <v>13470</v>
      </c>
      <c r="I917" s="177">
        <f t="shared" si="232"/>
        <v>1</v>
      </c>
      <c r="J917" s="169">
        <v>192.52</v>
      </c>
      <c r="K917" s="177">
        <f t="shared" si="233"/>
        <v>1.4292501855976244E-2</v>
      </c>
      <c r="L917" s="260">
        <v>5.8</v>
      </c>
      <c r="M917" s="177">
        <f t="shared" si="234"/>
        <v>1.0142925018559763</v>
      </c>
      <c r="N917" s="260">
        <v>1116.6199999999999</v>
      </c>
      <c r="O917" s="169">
        <v>192.52</v>
      </c>
      <c r="P917" s="176">
        <f t="shared" si="235"/>
        <v>1.4292501855976244E-2</v>
      </c>
      <c r="Q917" s="175">
        <f t="shared" si="236"/>
        <v>4.2632564145606011E-13</v>
      </c>
      <c r="R917" s="176">
        <f t="shared" si="237"/>
        <v>3.1650010501563481E-17</v>
      </c>
      <c r="S917" s="259">
        <f t="shared" si="238"/>
        <v>2.4726887204451486E-12</v>
      </c>
      <c r="T917" s="169" t="s">
        <v>177</v>
      </c>
      <c r="U917" s="169" t="s">
        <v>534</v>
      </c>
      <c r="V917" s="169" t="s">
        <v>700</v>
      </c>
      <c r="W917" s="175">
        <v>1</v>
      </c>
      <c r="X917" s="169" t="s">
        <v>467</v>
      </c>
    </row>
    <row r="918" spans="2:24" hidden="1">
      <c r="B918" s="632"/>
      <c r="C918" s="423"/>
      <c r="D918" s="206">
        <v>2</v>
      </c>
      <c r="E918" s="169" t="s">
        <v>542</v>
      </c>
      <c r="F918" s="260">
        <v>658.27</v>
      </c>
      <c r="G918" s="169">
        <v>218.33</v>
      </c>
      <c r="H918" s="169">
        <v>218.33</v>
      </c>
      <c r="I918" s="177">
        <f t="shared" si="232"/>
        <v>1</v>
      </c>
      <c r="J918" s="169">
        <v>16.309999999999999</v>
      </c>
      <c r="K918" s="177">
        <f t="shared" si="233"/>
        <v>7.4703430586726502E-2</v>
      </c>
      <c r="L918" s="260">
        <v>156.72999999999999</v>
      </c>
      <c r="M918" s="177">
        <f t="shared" si="234"/>
        <v>1.0747034305867265</v>
      </c>
      <c r="N918" s="260">
        <v>2556.27</v>
      </c>
      <c r="O918" s="169">
        <v>4.2</v>
      </c>
      <c r="P918" s="176">
        <f t="shared" si="235"/>
        <v>1.923693491503687E-2</v>
      </c>
      <c r="Q918" s="175">
        <f t="shared" si="236"/>
        <v>12.110000000000003</v>
      </c>
      <c r="R918" s="176">
        <f t="shared" si="237"/>
        <v>5.5466495671689653E-2</v>
      </c>
      <c r="S918" s="259">
        <f t="shared" si="238"/>
        <v>1898.0003000000004</v>
      </c>
      <c r="T918" s="169" t="s">
        <v>465</v>
      </c>
      <c r="U918" s="169" t="s">
        <v>219</v>
      </c>
      <c r="V918" s="169" t="s">
        <v>510</v>
      </c>
      <c r="W918" s="175">
        <v>1</v>
      </c>
      <c r="X918" s="169" t="s">
        <v>467</v>
      </c>
    </row>
    <row r="919" spans="2:24" hidden="1">
      <c r="B919" s="632"/>
      <c r="C919" s="423"/>
      <c r="D919" s="206">
        <v>3</v>
      </c>
      <c r="E919" s="169" t="s">
        <v>822</v>
      </c>
      <c r="F919" s="260">
        <v>603.12</v>
      </c>
      <c r="G919" s="169">
        <v>476.06</v>
      </c>
      <c r="H919" s="169">
        <v>476.06</v>
      </c>
      <c r="I919" s="177">
        <f t="shared" si="232"/>
        <v>1</v>
      </c>
      <c r="J919" s="169">
        <v>35.57</v>
      </c>
      <c r="K919" s="177">
        <f t="shared" si="233"/>
        <v>7.4717472587488967E-2</v>
      </c>
      <c r="L919" s="260">
        <v>100.52</v>
      </c>
      <c r="M919" s="177">
        <f t="shared" si="234"/>
        <v>1.0747174725874891</v>
      </c>
      <c r="N919" s="260">
        <v>3575.5</v>
      </c>
      <c r="O919" s="169">
        <v>6</v>
      </c>
      <c r="P919" s="176">
        <f t="shared" si="235"/>
        <v>1.2603453346216863E-2</v>
      </c>
      <c r="Q919" s="175">
        <f t="shared" si="236"/>
        <v>29.569999999999993</v>
      </c>
      <c r="R919" s="176">
        <f t="shared" si="237"/>
        <v>6.2114019241272092E-2</v>
      </c>
      <c r="S919" s="259">
        <f t="shared" si="238"/>
        <v>2972.3763999999992</v>
      </c>
      <c r="T919" s="169" t="s">
        <v>177</v>
      </c>
      <c r="U919" s="169" t="s">
        <v>712</v>
      </c>
      <c r="V919" s="169" t="s">
        <v>686</v>
      </c>
      <c r="W919" s="175">
        <v>1</v>
      </c>
      <c r="X919" s="169" t="s">
        <v>818</v>
      </c>
    </row>
    <row r="920" spans="2:24" hidden="1">
      <c r="B920" s="632"/>
      <c r="C920" s="423"/>
      <c r="D920" s="206">
        <v>4</v>
      </c>
      <c r="E920" s="169" t="s">
        <v>612</v>
      </c>
      <c r="F920" s="260">
        <v>514.84</v>
      </c>
      <c r="G920" s="169">
        <v>216.04</v>
      </c>
      <c r="H920" s="169">
        <v>216.04</v>
      </c>
      <c r="I920" s="177">
        <f t="shared" si="232"/>
        <v>1</v>
      </c>
      <c r="J920" s="169">
        <v>10.76</v>
      </c>
      <c r="K920" s="177">
        <f t="shared" si="233"/>
        <v>4.9805591557119056E-2</v>
      </c>
      <c r="L920" s="260">
        <v>95.34</v>
      </c>
      <c r="M920" s="177">
        <f t="shared" si="234"/>
        <v>1.0498055915571189</v>
      </c>
      <c r="N920" s="260">
        <v>1025.8599999999999</v>
      </c>
      <c r="O920" s="169">
        <v>5.4</v>
      </c>
      <c r="P920" s="176">
        <f t="shared" si="235"/>
        <v>2.4995371227550457E-2</v>
      </c>
      <c r="Q920" s="175">
        <f t="shared" si="236"/>
        <v>5.3599999999999905</v>
      </c>
      <c r="R920" s="176">
        <f t="shared" si="237"/>
        <v>2.4810220329568554E-2</v>
      </c>
      <c r="S920" s="259">
        <f t="shared" si="238"/>
        <v>511.0223999999991</v>
      </c>
      <c r="T920" s="169" t="s">
        <v>177</v>
      </c>
      <c r="U920" s="169" t="s">
        <v>712</v>
      </c>
      <c r="V920" s="169" t="s">
        <v>640</v>
      </c>
      <c r="W920" s="175">
        <v>1</v>
      </c>
      <c r="X920" s="169" t="s">
        <v>467</v>
      </c>
    </row>
    <row r="921" spans="2:24" hidden="1">
      <c r="B921" s="632"/>
      <c r="C921" s="423"/>
      <c r="D921" s="206">
        <v>5</v>
      </c>
      <c r="E921" s="169" t="s">
        <v>546</v>
      </c>
      <c r="F921" s="260">
        <v>474.48</v>
      </c>
      <c r="G921" s="169">
        <v>20.56</v>
      </c>
      <c r="H921" s="169">
        <v>20.56</v>
      </c>
      <c r="I921" s="177">
        <f t="shared" si="232"/>
        <v>1</v>
      </c>
      <c r="J921" s="169">
        <v>1.97</v>
      </c>
      <c r="K921" s="177">
        <f t="shared" si="233"/>
        <v>9.58171206225681E-2</v>
      </c>
      <c r="L921" s="260">
        <v>930.36</v>
      </c>
      <c r="M921" s="177">
        <f t="shared" si="234"/>
        <v>1.095817120622568</v>
      </c>
      <c r="N921" s="260">
        <v>1832.81</v>
      </c>
      <c r="O921" s="169">
        <v>0.51</v>
      </c>
      <c r="P921" s="176">
        <f t="shared" si="235"/>
        <v>2.4805447470817123E-2</v>
      </c>
      <c r="Q921" s="175">
        <f t="shared" si="236"/>
        <v>1.4599999999999989</v>
      </c>
      <c r="R921" s="176">
        <f t="shared" si="237"/>
        <v>7.1011673151750915E-2</v>
      </c>
      <c r="S921" s="259">
        <f t="shared" si="238"/>
        <v>1358.325599999999</v>
      </c>
      <c r="T921" s="169" t="s">
        <v>177</v>
      </c>
      <c r="U921" s="169" t="s">
        <v>712</v>
      </c>
      <c r="V921" s="169" t="s">
        <v>640</v>
      </c>
      <c r="W921" s="175">
        <v>1</v>
      </c>
      <c r="X921" s="169" t="s">
        <v>422</v>
      </c>
    </row>
    <row r="922" spans="2:24" hidden="1">
      <c r="B922" s="632"/>
      <c r="C922" s="423"/>
      <c r="D922" s="206">
        <v>6</v>
      </c>
      <c r="E922" s="169" t="s">
        <v>635</v>
      </c>
      <c r="F922" s="260">
        <v>458.1</v>
      </c>
      <c r="G922" s="169">
        <v>5125</v>
      </c>
      <c r="H922" s="169">
        <v>5125</v>
      </c>
      <c r="I922" s="177">
        <f t="shared" si="232"/>
        <v>1</v>
      </c>
      <c r="J922" s="169">
        <v>69.62</v>
      </c>
      <c r="K922" s="177">
        <f t="shared" si="233"/>
        <v>1.358439024390244E-2</v>
      </c>
      <c r="L922" s="260">
        <v>6.58</v>
      </c>
      <c r="M922" s="177">
        <f t="shared" si="234"/>
        <v>1.0135843902439023</v>
      </c>
      <c r="N922" s="260">
        <v>458.1</v>
      </c>
      <c r="O922" s="169">
        <v>69.62</v>
      </c>
      <c r="P922" s="176">
        <f t="shared" si="235"/>
        <v>1.358439024390244E-2</v>
      </c>
      <c r="Q922" s="175">
        <f t="shared" si="236"/>
        <v>-1.1368683772161603E-13</v>
      </c>
      <c r="R922" s="176">
        <f t="shared" si="237"/>
        <v>-2.2182797604217763E-17</v>
      </c>
      <c r="S922" s="259">
        <f t="shared" si="238"/>
        <v>-7.4805939220823348E-13</v>
      </c>
      <c r="T922" s="169" t="s">
        <v>465</v>
      </c>
      <c r="U922" s="169" t="s">
        <v>219</v>
      </c>
      <c r="V922" s="169" t="s">
        <v>639</v>
      </c>
      <c r="W922" s="175">
        <v>1</v>
      </c>
      <c r="X922" s="169" t="s">
        <v>467</v>
      </c>
    </row>
    <row r="923" spans="2:24" hidden="1">
      <c r="B923" s="632"/>
      <c r="C923" s="423"/>
      <c r="D923" s="206">
        <v>7</v>
      </c>
      <c r="E923" s="169" t="s">
        <v>821</v>
      </c>
      <c r="F923" s="260">
        <v>300</v>
      </c>
      <c r="G923" s="169">
        <v>72.13</v>
      </c>
      <c r="H923" s="169">
        <v>72.13</v>
      </c>
      <c r="I923" s="177">
        <f t="shared" si="232"/>
        <v>1</v>
      </c>
      <c r="J923" s="169">
        <v>3</v>
      </c>
      <c r="K923" s="177">
        <f t="shared" si="233"/>
        <v>4.1591570774989602E-2</v>
      </c>
      <c r="L923" s="260">
        <v>200</v>
      </c>
      <c r="M923" s="177">
        <f t="shared" si="234"/>
        <v>1.0415915707749897</v>
      </c>
      <c r="N923" s="260">
        <v>600</v>
      </c>
      <c r="O923" s="169">
        <v>1.5</v>
      </c>
      <c r="P923" s="176">
        <f t="shared" si="235"/>
        <v>2.0795785387494801E-2</v>
      </c>
      <c r="Q923" s="175">
        <f t="shared" si="236"/>
        <v>1.5</v>
      </c>
      <c r="R923" s="176">
        <f t="shared" si="237"/>
        <v>2.0795785387494801E-2</v>
      </c>
      <c r="S923" s="259">
        <f t="shared" si="238"/>
        <v>300</v>
      </c>
      <c r="T923" s="169" t="s">
        <v>177</v>
      </c>
      <c r="U923" s="169" t="s">
        <v>712</v>
      </c>
      <c r="V923" s="169" t="s">
        <v>507</v>
      </c>
      <c r="W923" s="175">
        <v>1</v>
      </c>
      <c r="X923" s="169" t="s">
        <v>818</v>
      </c>
    </row>
    <row r="924" spans="2:24" hidden="1">
      <c r="B924" s="632"/>
      <c r="C924" s="423"/>
      <c r="D924" s="206">
        <v>8</v>
      </c>
      <c r="E924" s="169" t="s">
        <v>547</v>
      </c>
      <c r="F924" s="260">
        <v>212.71</v>
      </c>
      <c r="G924" s="169">
        <v>45.74</v>
      </c>
      <c r="H924" s="169">
        <v>45.74</v>
      </c>
      <c r="I924" s="177">
        <f t="shared" si="232"/>
        <v>1</v>
      </c>
      <c r="J924" s="169">
        <v>3.42</v>
      </c>
      <c r="K924" s="177">
        <f t="shared" si="233"/>
        <v>7.4770441626585041E-2</v>
      </c>
      <c r="L924" s="260">
        <v>124.39</v>
      </c>
      <c r="M924" s="177">
        <f t="shared" si="234"/>
        <v>1.0747704416265851</v>
      </c>
      <c r="N924" s="260">
        <v>425.41</v>
      </c>
      <c r="O924" s="169">
        <v>1.71</v>
      </c>
      <c r="P924" s="176">
        <f t="shared" si="235"/>
        <v>3.738522081329252E-2</v>
      </c>
      <c r="Q924" s="175">
        <f t="shared" si="236"/>
        <v>1.7100000000000017</v>
      </c>
      <c r="R924" s="176">
        <f t="shared" si="237"/>
        <v>3.7385220813292562E-2</v>
      </c>
      <c r="S924" s="259">
        <f t="shared" si="238"/>
        <v>212.70690000000022</v>
      </c>
      <c r="T924" s="169" t="s">
        <v>465</v>
      </c>
      <c r="U924" s="169" t="s">
        <v>219</v>
      </c>
      <c r="V924" s="169" t="s">
        <v>683</v>
      </c>
      <c r="W924" s="175">
        <v>1</v>
      </c>
      <c r="X924" s="169" t="s">
        <v>413</v>
      </c>
    </row>
    <row r="925" spans="2:24" hidden="1">
      <c r="B925" s="632"/>
      <c r="C925" s="423"/>
      <c r="D925" s="206">
        <v>9</v>
      </c>
      <c r="E925" s="169" t="s">
        <v>820</v>
      </c>
      <c r="F925" s="260">
        <v>203.14</v>
      </c>
      <c r="G925" s="169">
        <v>7213</v>
      </c>
      <c r="H925" s="169">
        <v>7213</v>
      </c>
      <c r="I925" s="177">
        <f t="shared" si="232"/>
        <v>1</v>
      </c>
      <c r="J925" s="169">
        <v>29.02</v>
      </c>
      <c r="K925" s="177">
        <f t="shared" si="233"/>
        <v>4.0232912796339939E-3</v>
      </c>
      <c r="L925" s="260">
        <v>7</v>
      </c>
      <c r="M925" s="177">
        <f t="shared" si="234"/>
        <v>1.0040232912796341</v>
      </c>
      <c r="N925" s="260">
        <v>203.14</v>
      </c>
      <c r="O925" s="169">
        <v>29.02</v>
      </c>
      <c r="P925" s="176">
        <f t="shared" si="235"/>
        <v>4.0232912796339939E-3</v>
      </c>
      <c r="Q925" s="175">
        <f t="shared" si="236"/>
        <v>4.3698378249246161E-13</v>
      </c>
      <c r="R925" s="176">
        <f t="shared" si="237"/>
        <v>6.0582806390192936E-17</v>
      </c>
      <c r="S925" s="259">
        <f t="shared" si="238"/>
        <v>3.0588864774472313E-12</v>
      </c>
      <c r="T925" s="169" t="s">
        <v>177</v>
      </c>
      <c r="U925" s="169" t="s">
        <v>534</v>
      </c>
      <c r="V925" s="169" t="s">
        <v>638</v>
      </c>
      <c r="W925" s="175">
        <v>1</v>
      </c>
      <c r="X925" s="169" t="s">
        <v>818</v>
      </c>
    </row>
    <row r="926" spans="2:24" hidden="1">
      <c r="B926" s="633"/>
      <c r="C926" s="423"/>
      <c r="D926" s="206">
        <v>10</v>
      </c>
      <c r="E926" s="169" t="s">
        <v>506</v>
      </c>
      <c r="F926" s="260">
        <v>196.24</v>
      </c>
      <c r="G926" s="169">
        <v>10.69</v>
      </c>
      <c r="H926" s="169">
        <v>10.54</v>
      </c>
      <c r="I926" s="177">
        <f t="shared" si="232"/>
        <v>0.98596819457436857</v>
      </c>
      <c r="J926" s="169">
        <v>1.18</v>
      </c>
      <c r="K926" s="177">
        <f t="shared" si="233"/>
        <v>0.11038353601496725</v>
      </c>
      <c r="L926" s="260">
        <v>408.83</v>
      </c>
      <c r="M926" s="177">
        <f t="shared" si="234"/>
        <v>1.0963517305893358</v>
      </c>
      <c r="N926" s="260">
        <v>421.09</v>
      </c>
      <c r="O926" s="169">
        <v>0.48</v>
      </c>
      <c r="P926" s="176">
        <f t="shared" si="235"/>
        <v>4.4901777362020577E-2</v>
      </c>
      <c r="Q926" s="175">
        <f t="shared" si="236"/>
        <v>0.54999999999999938</v>
      </c>
      <c r="R926" s="176">
        <f t="shared" si="237"/>
        <v>5.1449953227315194E-2</v>
      </c>
      <c r="S926" s="259">
        <f t="shared" si="238"/>
        <v>224.85649999999973</v>
      </c>
      <c r="T926" s="169" t="s">
        <v>177</v>
      </c>
      <c r="U926" s="169" t="s">
        <v>712</v>
      </c>
      <c r="V926" s="169" t="s">
        <v>640</v>
      </c>
      <c r="W926" s="175">
        <v>1</v>
      </c>
      <c r="X926" s="169" t="s">
        <v>425</v>
      </c>
    </row>
    <row r="927" spans="2:24" hidden="1">
      <c r="B927" s="631">
        <v>45962</v>
      </c>
      <c r="C927" s="423" t="str">
        <f t="shared" ref="C927" si="240">RIGHT(TEXT(B927,"aaa"),1)</f>
        <v>六</v>
      </c>
      <c r="D927" s="206">
        <v>1</v>
      </c>
      <c r="E927" s="169" t="s">
        <v>822</v>
      </c>
      <c r="F927" s="260">
        <v>1849.57</v>
      </c>
      <c r="G927" s="169">
        <v>715.24</v>
      </c>
      <c r="H927" s="169">
        <v>715.24</v>
      </c>
      <c r="I927" s="177">
        <f t="shared" ref="I927:I946" si="241">H927/G927</f>
        <v>1</v>
      </c>
      <c r="J927" s="169">
        <v>56.65</v>
      </c>
      <c r="K927" s="177">
        <f t="shared" ref="K927:K946" si="242">J927/G927</f>
        <v>7.9204183211229795E-2</v>
      </c>
      <c r="L927" s="260">
        <v>100.52</v>
      </c>
      <c r="M927" s="177">
        <f t="shared" ref="M927:M946" si="243">(H927+J927)/G927</f>
        <v>1.0792041832112298</v>
      </c>
      <c r="N927" s="260">
        <v>5694.46</v>
      </c>
      <c r="O927" s="169">
        <v>18.399999999999999</v>
      </c>
      <c r="P927" s="176">
        <f t="shared" ref="P927:P946" si="244">O927/G927</f>
        <v>2.5725630557575076E-2</v>
      </c>
      <c r="Q927" s="175">
        <f t="shared" ref="Q927:Q946" si="245">(H927+J927)-G927-O927</f>
        <v>38.249999999999979</v>
      </c>
      <c r="R927" s="176">
        <f t="shared" ref="R927:R946" si="246">Q927/G927</f>
        <v>5.3478552653654685E-2</v>
      </c>
      <c r="S927" s="259">
        <f t="shared" ref="S927:S946" si="247">Q927*L927</f>
        <v>3844.8899999999976</v>
      </c>
      <c r="T927" s="169" t="s">
        <v>177</v>
      </c>
      <c r="U927" s="169" t="s">
        <v>712</v>
      </c>
      <c r="V927" s="169" t="s">
        <v>686</v>
      </c>
      <c r="W927" s="175">
        <v>1</v>
      </c>
      <c r="X927" s="169" t="s">
        <v>818</v>
      </c>
    </row>
    <row r="928" spans="2:24" hidden="1">
      <c r="B928" s="632"/>
      <c r="C928" s="423"/>
      <c r="D928" s="206">
        <v>2</v>
      </c>
      <c r="E928" s="169" t="s">
        <v>634</v>
      </c>
      <c r="F928" s="260">
        <v>661.32</v>
      </c>
      <c r="G928" s="169">
        <v>14139</v>
      </c>
      <c r="H928" s="169">
        <v>14139</v>
      </c>
      <c r="I928" s="177">
        <f t="shared" si="241"/>
        <v>1</v>
      </c>
      <c r="J928" s="169">
        <v>114.02</v>
      </c>
      <c r="K928" s="177">
        <f t="shared" si="242"/>
        <v>8.0642195346205536E-3</v>
      </c>
      <c r="L928" s="260">
        <v>5.8</v>
      </c>
      <c r="M928" s="177">
        <f t="shared" si="243"/>
        <v>1.0080642195346206</v>
      </c>
      <c r="N928" s="260">
        <v>661.32</v>
      </c>
      <c r="O928" s="169">
        <v>114.02</v>
      </c>
      <c r="P928" s="176">
        <f t="shared" si="244"/>
        <v>8.0642195346205536E-3</v>
      </c>
      <c r="Q928" s="175">
        <f t="shared" si="245"/>
        <v>4.4053649617126212E-13</v>
      </c>
      <c r="R928" s="176">
        <f t="shared" si="246"/>
        <v>3.1157542695470835E-17</v>
      </c>
      <c r="S928" s="259">
        <f t="shared" si="247"/>
        <v>2.55511167779332E-12</v>
      </c>
      <c r="T928" s="169" t="s">
        <v>177</v>
      </c>
      <c r="U928" s="169" t="s">
        <v>534</v>
      </c>
      <c r="V928" s="169" t="s">
        <v>700</v>
      </c>
      <c r="W928" s="175">
        <v>1</v>
      </c>
      <c r="X928" s="169" t="s">
        <v>467</v>
      </c>
    </row>
    <row r="929" spans="2:24" hidden="1">
      <c r="B929" s="632"/>
      <c r="C929" s="423"/>
      <c r="D929" s="206">
        <v>3</v>
      </c>
      <c r="E929" s="169" t="s">
        <v>820</v>
      </c>
      <c r="F929" s="260">
        <v>641.13</v>
      </c>
      <c r="G929" s="169">
        <v>10837</v>
      </c>
      <c r="H929" s="169">
        <v>10837</v>
      </c>
      <c r="I929" s="177">
        <f t="shared" si="241"/>
        <v>1</v>
      </c>
      <c r="J929" s="169">
        <v>91.59</v>
      </c>
      <c r="K929" s="177">
        <f t="shared" si="242"/>
        <v>8.4516009965857706E-3</v>
      </c>
      <c r="L929" s="260">
        <v>7</v>
      </c>
      <c r="M929" s="177">
        <f t="shared" si="243"/>
        <v>1.0084516009965858</v>
      </c>
      <c r="N929" s="260">
        <v>641.13</v>
      </c>
      <c r="O929" s="169">
        <v>91.59</v>
      </c>
      <c r="P929" s="176">
        <f t="shared" si="244"/>
        <v>8.4516009965857706E-3</v>
      </c>
      <c r="Q929" s="175">
        <f t="shared" si="245"/>
        <v>1.4210854715202004E-13</v>
      </c>
      <c r="R929" s="176">
        <f t="shared" si="246"/>
        <v>1.3113273706009046E-17</v>
      </c>
      <c r="S929" s="259">
        <f t="shared" si="247"/>
        <v>9.9475983006414026E-13</v>
      </c>
      <c r="T929" s="169" t="s">
        <v>177</v>
      </c>
      <c r="U929" s="169" t="s">
        <v>534</v>
      </c>
      <c r="V929" s="169" t="s">
        <v>638</v>
      </c>
      <c r="W929" s="175">
        <v>1</v>
      </c>
      <c r="X929" s="169" t="s">
        <v>818</v>
      </c>
    </row>
    <row r="930" spans="2:24" hidden="1">
      <c r="B930" s="632"/>
      <c r="C930" s="423"/>
      <c r="D930" s="206">
        <v>4</v>
      </c>
      <c r="E930" s="169" t="s">
        <v>612</v>
      </c>
      <c r="F930" s="260">
        <v>552.97</v>
      </c>
      <c r="G930" s="169">
        <v>221.45</v>
      </c>
      <c r="H930" s="169">
        <v>221.45</v>
      </c>
      <c r="I930" s="177">
        <f t="shared" si="241"/>
        <v>1</v>
      </c>
      <c r="J930" s="169">
        <v>11.7</v>
      </c>
      <c r="K930" s="177">
        <f t="shared" si="242"/>
        <v>5.2833596748701736E-2</v>
      </c>
      <c r="L930" s="260">
        <v>95.34</v>
      </c>
      <c r="M930" s="177">
        <f t="shared" si="243"/>
        <v>1.0528335967487017</v>
      </c>
      <c r="N930" s="260">
        <v>1115.48</v>
      </c>
      <c r="O930" s="169">
        <v>5.8</v>
      </c>
      <c r="P930" s="176">
        <f t="shared" si="244"/>
        <v>2.6191013772860691E-2</v>
      </c>
      <c r="Q930" s="175">
        <f t="shared" si="245"/>
        <v>5.8999999999999888</v>
      </c>
      <c r="R930" s="176">
        <f t="shared" si="246"/>
        <v>2.6642582975841E-2</v>
      </c>
      <c r="S930" s="259">
        <f t="shared" si="247"/>
        <v>562.50599999999895</v>
      </c>
      <c r="T930" s="169" t="s">
        <v>177</v>
      </c>
      <c r="U930" s="169" t="s">
        <v>712</v>
      </c>
      <c r="V930" s="169" t="s">
        <v>640</v>
      </c>
      <c r="W930" s="175">
        <v>1</v>
      </c>
      <c r="X930" s="169" t="s">
        <v>467</v>
      </c>
    </row>
    <row r="931" spans="2:24" hidden="1">
      <c r="B931" s="632"/>
      <c r="C931" s="423"/>
      <c r="D931" s="206">
        <v>5</v>
      </c>
      <c r="E931" s="169" t="s">
        <v>821</v>
      </c>
      <c r="F931" s="260">
        <v>480</v>
      </c>
      <c r="G931" s="169">
        <v>108.37</v>
      </c>
      <c r="H931" s="169">
        <v>108.37</v>
      </c>
      <c r="I931" s="177">
        <f t="shared" si="241"/>
        <v>1</v>
      </c>
      <c r="J931" s="169">
        <v>4.7699999999999996</v>
      </c>
      <c r="K931" s="177">
        <f t="shared" si="242"/>
        <v>4.401587155116729E-2</v>
      </c>
      <c r="L931" s="260">
        <v>200</v>
      </c>
      <c r="M931" s="177">
        <f t="shared" si="243"/>
        <v>1.0440158715511672</v>
      </c>
      <c r="N931" s="260">
        <v>954</v>
      </c>
      <c r="O931" s="169">
        <v>2.4</v>
      </c>
      <c r="P931" s="176">
        <f t="shared" si="244"/>
        <v>2.2146350465996122E-2</v>
      </c>
      <c r="Q931" s="175">
        <f t="shared" si="245"/>
        <v>2.3699999999999961</v>
      </c>
      <c r="R931" s="176">
        <f t="shared" si="246"/>
        <v>2.1869521085171137E-2</v>
      </c>
      <c r="S931" s="259">
        <f t="shared" si="247"/>
        <v>473.9999999999992</v>
      </c>
      <c r="T931" s="169" t="s">
        <v>177</v>
      </c>
      <c r="U931" s="169" t="s">
        <v>712</v>
      </c>
      <c r="V931" s="169" t="s">
        <v>507</v>
      </c>
      <c r="W931" s="175">
        <v>1</v>
      </c>
      <c r="X931" s="169" t="s">
        <v>818</v>
      </c>
    </row>
    <row r="932" spans="2:24" hidden="1">
      <c r="B932" s="632"/>
      <c r="C932" s="423"/>
      <c r="D932" s="206">
        <v>6</v>
      </c>
      <c r="E932" s="169" t="s">
        <v>635</v>
      </c>
      <c r="F932" s="260">
        <v>383.02</v>
      </c>
      <c r="G932" s="169">
        <v>5122</v>
      </c>
      <c r="H932" s="169">
        <v>5122</v>
      </c>
      <c r="I932" s="177">
        <f t="shared" si="241"/>
        <v>1</v>
      </c>
      <c r="J932" s="169">
        <v>58.21</v>
      </c>
      <c r="K932" s="177">
        <f t="shared" si="242"/>
        <v>1.1364701288559157E-2</v>
      </c>
      <c r="L932" s="260">
        <v>6.58</v>
      </c>
      <c r="M932" s="177">
        <f t="shared" si="243"/>
        <v>1.0113647012885592</v>
      </c>
      <c r="N932" s="260">
        <v>383.02</v>
      </c>
      <c r="O932" s="169">
        <v>58.21</v>
      </c>
      <c r="P932" s="176">
        <f t="shared" si="244"/>
        <v>1.1364701288559157E-2</v>
      </c>
      <c r="Q932" s="175">
        <f t="shared" si="245"/>
        <v>0</v>
      </c>
      <c r="R932" s="176">
        <f t="shared" si="246"/>
        <v>0</v>
      </c>
      <c r="S932" s="259">
        <f t="shared" si="247"/>
        <v>0</v>
      </c>
      <c r="T932" s="169" t="s">
        <v>465</v>
      </c>
      <c r="U932" s="169" t="s">
        <v>219</v>
      </c>
      <c r="V932" s="169" t="s">
        <v>639</v>
      </c>
      <c r="W932" s="175">
        <v>1</v>
      </c>
      <c r="X932" s="169" t="s">
        <v>467</v>
      </c>
    </row>
    <row r="933" spans="2:24" hidden="1">
      <c r="B933" s="632"/>
      <c r="C933" s="423"/>
      <c r="D933" s="206">
        <v>7</v>
      </c>
      <c r="E933" s="169" t="s">
        <v>661</v>
      </c>
      <c r="F933" s="260">
        <v>217.91</v>
      </c>
      <c r="G933" s="169">
        <v>5295</v>
      </c>
      <c r="H933" s="169">
        <v>5295</v>
      </c>
      <c r="I933" s="177">
        <f t="shared" si="241"/>
        <v>1</v>
      </c>
      <c r="J933" s="169">
        <v>31.13</v>
      </c>
      <c r="K933" s="177">
        <f t="shared" si="242"/>
        <v>5.8791312559017938E-3</v>
      </c>
      <c r="L933" s="260">
        <v>7</v>
      </c>
      <c r="M933" s="177">
        <f t="shared" si="243"/>
        <v>1.0058791312559019</v>
      </c>
      <c r="N933" s="260">
        <v>217.91</v>
      </c>
      <c r="O933" s="169">
        <v>31.13</v>
      </c>
      <c r="P933" s="176">
        <f t="shared" si="244"/>
        <v>5.8791312559017938E-3</v>
      </c>
      <c r="Q933" s="175">
        <f t="shared" si="245"/>
        <v>1.1013412404281553E-13</v>
      </c>
      <c r="R933" s="176">
        <f t="shared" si="246"/>
        <v>2.0799645711579893E-17</v>
      </c>
      <c r="S933" s="259">
        <f t="shared" si="247"/>
        <v>7.709388682997087E-13</v>
      </c>
      <c r="T933" s="169" t="s">
        <v>465</v>
      </c>
      <c r="U933" s="169" t="s">
        <v>219</v>
      </c>
      <c r="V933" s="169" t="s">
        <v>639</v>
      </c>
      <c r="W933" s="175">
        <v>1</v>
      </c>
      <c r="X933" s="169" t="s">
        <v>467</v>
      </c>
    </row>
    <row r="934" spans="2:24" hidden="1">
      <c r="B934" s="632"/>
      <c r="C934" s="423"/>
      <c r="D934" s="206">
        <v>8</v>
      </c>
      <c r="E934" s="169" t="s">
        <v>804</v>
      </c>
      <c r="F934" s="260">
        <v>209</v>
      </c>
      <c r="G934" s="169">
        <v>25.52</v>
      </c>
      <c r="H934" s="169">
        <v>25.52</v>
      </c>
      <c r="I934" s="177">
        <f t="shared" si="241"/>
        <v>1</v>
      </c>
      <c r="J934" s="169">
        <v>1.58</v>
      </c>
      <c r="K934" s="177">
        <f t="shared" si="242"/>
        <v>6.1912225705329157E-2</v>
      </c>
      <c r="L934" s="260">
        <v>550</v>
      </c>
      <c r="M934" s="177">
        <f t="shared" si="243"/>
        <v>1.0619122257053293</v>
      </c>
      <c r="N934" s="260">
        <v>869</v>
      </c>
      <c r="O934" s="169">
        <v>0.38</v>
      </c>
      <c r="P934" s="176">
        <f t="shared" si="244"/>
        <v>1.4890282131661442E-2</v>
      </c>
      <c r="Q934" s="175">
        <f t="shared" si="245"/>
        <v>1.200000000000002</v>
      </c>
      <c r="R934" s="176">
        <f t="shared" si="246"/>
        <v>4.702194357366779E-2</v>
      </c>
      <c r="S934" s="259">
        <f t="shared" si="247"/>
        <v>660.00000000000102</v>
      </c>
      <c r="T934" s="169" t="s">
        <v>177</v>
      </c>
      <c r="U934" s="169" t="s">
        <v>712</v>
      </c>
      <c r="V934" s="169" t="s">
        <v>640</v>
      </c>
      <c r="W934" s="175">
        <v>1</v>
      </c>
      <c r="X934" s="169" t="s">
        <v>802</v>
      </c>
    </row>
    <row r="935" spans="2:24" hidden="1">
      <c r="B935" s="632"/>
      <c r="C935" s="423"/>
      <c r="D935" s="206">
        <v>9</v>
      </c>
      <c r="E935" s="169" t="s">
        <v>824</v>
      </c>
      <c r="F935" s="260">
        <v>207.41</v>
      </c>
      <c r="G935" s="169">
        <v>12.67</v>
      </c>
      <c r="H935" s="169">
        <v>12.67</v>
      </c>
      <c r="I935" s="177">
        <f t="shared" si="241"/>
        <v>1</v>
      </c>
      <c r="J935" s="169">
        <v>1.02</v>
      </c>
      <c r="K935" s="177">
        <f t="shared" si="242"/>
        <v>8.050513022888714E-2</v>
      </c>
      <c r="L935" s="260">
        <v>406.68</v>
      </c>
      <c r="M935" s="177">
        <f t="shared" si="243"/>
        <v>1.0805051302288871</v>
      </c>
      <c r="N935" s="260">
        <v>414.81</v>
      </c>
      <c r="O935" s="169">
        <v>0.51</v>
      </c>
      <c r="P935" s="176">
        <f t="shared" si="244"/>
        <v>4.025256511444357E-2</v>
      </c>
      <c r="Q935" s="175">
        <f t="shared" si="245"/>
        <v>0.50999999999999956</v>
      </c>
      <c r="R935" s="176">
        <f t="shared" si="246"/>
        <v>4.0252565114443535E-2</v>
      </c>
      <c r="S935" s="259">
        <f t="shared" si="247"/>
        <v>207.40679999999983</v>
      </c>
      <c r="T935" s="169" t="s">
        <v>177</v>
      </c>
      <c r="U935" s="169" t="s">
        <v>712</v>
      </c>
      <c r="V935" s="169" t="s">
        <v>640</v>
      </c>
      <c r="W935" s="175">
        <v>1</v>
      </c>
      <c r="X935" s="169" t="s">
        <v>693</v>
      </c>
    </row>
    <row r="936" spans="2:24" hidden="1">
      <c r="B936" s="633"/>
      <c r="C936" s="423"/>
      <c r="D936" s="206">
        <v>10</v>
      </c>
      <c r="E936" s="169" t="s">
        <v>548</v>
      </c>
      <c r="F936" s="260">
        <v>207.05</v>
      </c>
      <c r="G936" s="169">
        <v>68.48</v>
      </c>
      <c r="H936" s="169">
        <v>68.48</v>
      </c>
      <c r="I936" s="177">
        <f t="shared" si="241"/>
        <v>1</v>
      </c>
      <c r="J936" s="169">
        <v>6.03</v>
      </c>
      <c r="K936" s="177">
        <f t="shared" si="242"/>
        <v>8.8054906542056069E-2</v>
      </c>
      <c r="L936" s="260">
        <v>160.5</v>
      </c>
      <c r="M936" s="177">
        <f t="shared" si="243"/>
        <v>1.0880549065420562</v>
      </c>
      <c r="N936" s="260">
        <v>967.82</v>
      </c>
      <c r="O936" s="169">
        <v>1.29</v>
      </c>
      <c r="P936" s="176">
        <f t="shared" si="244"/>
        <v>1.8837616822429907E-2</v>
      </c>
      <c r="Q936" s="175">
        <f t="shared" si="245"/>
        <v>4.7400000000000011</v>
      </c>
      <c r="R936" s="176">
        <f t="shared" si="246"/>
        <v>6.9217289719626179E-2</v>
      </c>
      <c r="S936" s="259">
        <f t="shared" si="247"/>
        <v>760.77000000000021</v>
      </c>
      <c r="T936" s="169" t="s">
        <v>177</v>
      </c>
      <c r="U936" s="169" t="s">
        <v>712</v>
      </c>
      <c r="V936" s="169" t="s">
        <v>507</v>
      </c>
      <c r="W936" s="175">
        <v>1</v>
      </c>
      <c r="X936" s="169" t="s">
        <v>467</v>
      </c>
    </row>
    <row r="937" spans="2:24" hidden="1">
      <c r="B937" s="631">
        <v>45963</v>
      </c>
      <c r="C937" s="423" t="str">
        <f t="shared" ref="C937" si="248">RIGHT(TEXT(B937,"aaa"),1)</f>
        <v>日</v>
      </c>
      <c r="D937" s="206">
        <v>1</v>
      </c>
      <c r="E937" s="169" t="s">
        <v>634</v>
      </c>
      <c r="F937" s="260">
        <v>1875.55</v>
      </c>
      <c r="G937" s="169">
        <v>18931</v>
      </c>
      <c r="H937" s="169">
        <v>18931</v>
      </c>
      <c r="I937" s="177">
        <f t="shared" si="241"/>
        <v>1</v>
      </c>
      <c r="J937" s="169">
        <v>323.37</v>
      </c>
      <c r="K937" s="177">
        <f t="shared" si="242"/>
        <v>1.7081506523691302E-2</v>
      </c>
      <c r="L937" s="260">
        <v>5.8</v>
      </c>
      <c r="M937" s="177">
        <f t="shared" si="243"/>
        <v>1.0170815065236913</v>
      </c>
      <c r="N937" s="260">
        <v>1875.55</v>
      </c>
      <c r="O937" s="169">
        <v>323.37</v>
      </c>
      <c r="P937" s="176">
        <f t="shared" si="244"/>
        <v>1.7081506523691302E-2</v>
      </c>
      <c r="Q937" s="175">
        <f t="shared" si="245"/>
        <v>-1.0231815394945443E-12</v>
      </c>
      <c r="R937" s="176">
        <f t="shared" si="246"/>
        <v>-5.4047939332023893E-17</v>
      </c>
      <c r="S937" s="259">
        <f t="shared" si="247"/>
        <v>-5.9344529290683563E-12</v>
      </c>
      <c r="T937" s="169" t="s">
        <v>177</v>
      </c>
      <c r="U937" s="169" t="s">
        <v>534</v>
      </c>
      <c r="V937" s="169" t="s">
        <v>700</v>
      </c>
      <c r="W937" s="175">
        <v>1</v>
      </c>
      <c r="X937" s="169" t="s">
        <v>467</v>
      </c>
    </row>
    <row r="938" spans="2:24" hidden="1">
      <c r="B938" s="632"/>
      <c r="C938" s="423"/>
      <c r="D938" s="206">
        <v>2</v>
      </c>
      <c r="E938" s="169" t="s">
        <v>542</v>
      </c>
      <c r="F938" s="260">
        <v>1857.25</v>
      </c>
      <c r="G938" s="169">
        <v>319.7</v>
      </c>
      <c r="H938" s="169">
        <v>319.7</v>
      </c>
      <c r="I938" s="177">
        <f t="shared" si="241"/>
        <v>1</v>
      </c>
      <c r="J938" s="169">
        <v>24.5</v>
      </c>
      <c r="K938" s="177">
        <f t="shared" si="242"/>
        <v>7.6634344698154527E-2</v>
      </c>
      <c r="L938" s="260">
        <v>156.72999999999999</v>
      </c>
      <c r="M938" s="177">
        <f t="shared" si="243"/>
        <v>1.0766343446981546</v>
      </c>
      <c r="N938" s="260">
        <v>3839.89</v>
      </c>
      <c r="O938" s="169">
        <v>11.85</v>
      </c>
      <c r="P938" s="176">
        <f t="shared" si="244"/>
        <v>3.7065999374413516E-2</v>
      </c>
      <c r="Q938" s="175">
        <f t="shared" si="245"/>
        <v>12.65</v>
      </c>
      <c r="R938" s="176">
        <f t="shared" si="246"/>
        <v>3.9568345323741011E-2</v>
      </c>
      <c r="S938" s="259">
        <f t="shared" si="247"/>
        <v>1982.6344999999999</v>
      </c>
      <c r="T938" s="169" t="s">
        <v>465</v>
      </c>
      <c r="U938" s="169" t="s">
        <v>219</v>
      </c>
      <c r="V938" s="169" t="s">
        <v>510</v>
      </c>
      <c r="W938" s="175">
        <v>1</v>
      </c>
      <c r="X938" s="169" t="s">
        <v>467</v>
      </c>
    </row>
    <row r="939" spans="2:24" hidden="1">
      <c r="B939" s="632"/>
      <c r="C939" s="423"/>
      <c r="D939" s="206">
        <v>3</v>
      </c>
      <c r="E939" s="169" t="s">
        <v>612</v>
      </c>
      <c r="F939" s="260">
        <v>954.35</v>
      </c>
      <c r="G939" s="169">
        <v>335.99</v>
      </c>
      <c r="H939" s="169">
        <v>335.99</v>
      </c>
      <c r="I939" s="177">
        <f t="shared" si="241"/>
        <v>1</v>
      </c>
      <c r="J939" s="169">
        <v>19.96</v>
      </c>
      <c r="K939" s="177">
        <f t="shared" si="242"/>
        <v>5.9406529956248698E-2</v>
      </c>
      <c r="L939" s="260">
        <v>95.34</v>
      </c>
      <c r="M939" s="177">
        <f t="shared" si="243"/>
        <v>1.0594065299562487</v>
      </c>
      <c r="N939" s="260">
        <v>1902.99</v>
      </c>
      <c r="O939" s="169">
        <v>10.01</v>
      </c>
      <c r="P939" s="176">
        <f t="shared" si="244"/>
        <v>2.9792553349802076E-2</v>
      </c>
      <c r="Q939" s="175">
        <f t="shared" si="245"/>
        <v>9.9499999999999797</v>
      </c>
      <c r="R939" s="176">
        <f t="shared" si="246"/>
        <v>2.961397660644656E-2</v>
      </c>
      <c r="S939" s="259">
        <f t="shared" si="247"/>
        <v>948.63299999999811</v>
      </c>
      <c r="T939" s="169" t="s">
        <v>177</v>
      </c>
      <c r="U939" s="169" t="s">
        <v>712</v>
      </c>
      <c r="V939" s="169" t="s">
        <v>640</v>
      </c>
      <c r="W939" s="175">
        <v>1</v>
      </c>
      <c r="X939" s="169" t="s">
        <v>467</v>
      </c>
    </row>
    <row r="940" spans="2:24" hidden="1">
      <c r="B940" s="632"/>
      <c r="C940" s="423"/>
      <c r="D940" s="206">
        <v>4</v>
      </c>
      <c r="E940" s="169" t="s">
        <v>821</v>
      </c>
      <c r="F940" s="260">
        <v>622</v>
      </c>
      <c r="G940" s="169">
        <v>105.15</v>
      </c>
      <c r="H940" s="169">
        <v>105.15</v>
      </c>
      <c r="I940" s="177">
        <f t="shared" si="241"/>
        <v>1</v>
      </c>
      <c r="J940" s="169">
        <v>6.21</v>
      </c>
      <c r="K940" s="177">
        <f t="shared" si="242"/>
        <v>5.9058487874465049E-2</v>
      </c>
      <c r="L940" s="260">
        <v>200</v>
      </c>
      <c r="M940" s="177">
        <f t="shared" si="243"/>
        <v>1.0590584878744649</v>
      </c>
      <c r="N940" s="260">
        <v>1242</v>
      </c>
      <c r="O940" s="169">
        <v>3.11</v>
      </c>
      <c r="P940" s="176">
        <f t="shared" si="244"/>
        <v>2.9576795054683781E-2</v>
      </c>
      <c r="Q940" s="175">
        <f t="shared" si="245"/>
        <v>3.0999999999999939</v>
      </c>
      <c r="R940" s="176">
        <f t="shared" si="246"/>
        <v>2.9481692819781205E-2</v>
      </c>
      <c r="S940" s="259">
        <f t="shared" si="247"/>
        <v>619.99999999999875</v>
      </c>
      <c r="T940" s="169" t="s">
        <v>177</v>
      </c>
      <c r="U940" s="169" t="s">
        <v>712</v>
      </c>
      <c r="V940" s="169" t="s">
        <v>507</v>
      </c>
      <c r="W940" s="175">
        <v>1</v>
      </c>
      <c r="X940" s="169" t="s">
        <v>818</v>
      </c>
    </row>
    <row r="941" spans="2:24" hidden="1">
      <c r="B941" s="632"/>
      <c r="C941" s="423"/>
      <c r="D941" s="206">
        <v>5</v>
      </c>
      <c r="E941" s="169" t="s">
        <v>645</v>
      </c>
      <c r="F941" s="260">
        <v>422.32</v>
      </c>
      <c r="G941" s="169">
        <v>107.06</v>
      </c>
      <c r="H941" s="169">
        <v>107.06</v>
      </c>
      <c r="I941" s="177">
        <f t="shared" si="241"/>
        <v>1</v>
      </c>
      <c r="J941" s="169">
        <v>7.4</v>
      </c>
      <c r="K941" s="177">
        <f t="shared" si="242"/>
        <v>6.9120119559125726E-2</v>
      </c>
      <c r="L941" s="260">
        <v>114.14</v>
      </c>
      <c r="M941" s="177">
        <f t="shared" si="243"/>
        <v>1.0691201195591258</v>
      </c>
      <c r="N941" s="260">
        <v>844.64</v>
      </c>
      <c r="O941" s="169">
        <v>3.7</v>
      </c>
      <c r="P941" s="176">
        <f t="shared" si="244"/>
        <v>3.4560059779562863E-2</v>
      </c>
      <c r="Q941" s="175">
        <f t="shared" si="245"/>
        <v>3.7000000000000055</v>
      </c>
      <c r="R941" s="176">
        <f t="shared" si="246"/>
        <v>3.4560059779562911E-2</v>
      </c>
      <c r="S941" s="259">
        <f t="shared" si="247"/>
        <v>422.31800000000061</v>
      </c>
      <c r="T941" s="169" t="s">
        <v>177</v>
      </c>
      <c r="U941" s="169" t="s">
        <v>712</v>
      </c>
      <c r="V941" s="169" t="s">
        <v>640</v>
      </c>
      <c r="W941" s="175">
        <v>1</v>
      </c>
      <c r="X941" s="169" t="s">
        <v>428</v>
      </c>
    </row>
    <row r="942" spans="2:24" hidden="1">
      <c r="B942" s="632"/>
      <c r="C942" s="423"/>
      <c r="D942" s="206">
        <v>6</v>
      </c>
      <c r="E942" s="169" t="s">
        <v>684</v>
      </c>
      <c r="F942" s="260">
        <v>416.92</v>
      </c>
      <c r="G942" s="169">
        <v>95.8</v>
      </c>
      <c r="H942" s="169">
        <v>95.8</v>
      </c>
      <c r="I942" s="177">
        <f t="shared" si="241"/>
        <v>1</v>
      </c>
      <c r="J942" s="169">
        <v>7.01</v>
      </c>
      <c r="K942" s="177">
        <f t="shared" si="242"/>
        <v>7.3173277661795405E-2</v>
      </c>
      <c r="L942" s="260">
        <v>119.12</v>
      </c>
      <c r="M942" s="177">
        <f t="shared" si="243"/>
        <v>1.0731732776617955</v>
      </c>
      <c r="N942" s="260">
        <v>835.03</v>
      </c>
      <c r="O942" s="169">
        <v>3.5</v>
      </c>
      <c r="P942" s="176">
        <f t="shared" si="244"/>
        <v>3.6534446764091857E-2</v>
      </c>
      <c r="Q942" s="175">
        <f t="shared" si="245"/>
        <v>3.5100000000000051</v>
      </c>
      <c r="R942" s="176">
        <f t="shared" si="246"/>
        <v>3.6638830897703603E-2</v>
      </c>
      <c r="S942" s="259">
        <f t="shared" si="247"/>
        <v>418.11120000000062</v>
      </c>
      <c r="T942" s="169" t="s">
        <v>177</v>
      </c>
      <c r="U942" s="169" t="s">
        <v>712</v>
      </c>
      <c r="V942" s="169" t="s">
        <v>640</v>
      </c>
      <c r="W942" s="175">
        <v>1</v>
      </c>
      <c r="X942" s="169" t="s">
        <v>428</v>
      </c>
    </row>
    <row r="943" spans="2:24" hidden="1">
      <c r="B943" s="632"/>
      <c r="C943" s="423"/>
      <c r="D943" s="206">
        <v>7</v>
      </c>
      <c r="E943" s="169" t="s">
        <v>820</v>
      </c>
      <c r="F943" s="260">
        <v>392.35</v>
      </c>
      <c r="G943" s="169">
        <v>10515</v>
      </c>
      <c r="H943" s="169">
        <v>10515</v>
      </c>
      <c r="I943" s="177">
        <f t="shared" si="241"/>
        <v>1</v>
      </c>
      <c r="J943" s="169">
        <v>56.05</v>
      </c>
      <c r="K943" s="177">
        <f t="shared" si="242"/>
        <v>5.3304802662862572E-3</v>
      </c>
      <c r="L943" s="260">
        <v>7</v>
      </c>
      <c r="M943" s="177">
        <f t="shared" si="243"/>
        <v>1.0053304802662861</v>
      </c>
      <c r="N943" s="260">
        <v>392.35</v>
      </c>
      <c r="O943" s="169">
        <v>56.05</v>
      </c>
      <c r="P943" s="176">
        <f t="shared" si="244"/>
        <v>5.3304802662862572E-3</v>
      </c>
      <c r="Q943" s="175">
        <f t="shared" si="245"/>
        <v>-7.2475359047530219E-13</v>
      </c>
      <c r="R943" s="176">
        <f t="shared" si="246"/>
        <v>-6.8925686207827119E-17</v>
      </c>
      <c r="S943" s="259">
        <f t="shared" si="247"/>
        <v>-5.0732751333271153E-12</v>
      </c>
      <c r="T943" s="169" t="s">
        <v>177</v>
      </c>
      <c r="U943" s="169" t="s">
        <v>534</v>
      </c>
      <c r="V943" s="169" t="s">
        <v>638</v>
      </c>
      <c r="W943" s="175">
        <v>1</v>
      </c>
      <c r="X943" s="169" t="s">
        <v>818</v>
      </c>
    </row>
    <row r="944" spans="2:24" hidden="1">
      <c r="B944" s="632"/>
      <c r="C944" s="423"/>
      <c r="D944" s="206">
        <v>8</v>
      </c>
      <c r="E944" s="169" t="s">
        <v>699</v>
      </c>
      <c r="F944" s="260">
        <v>340.08</v>
      </c>
      <c r="G944" s="169">
        <v>108.03</v>
      </c>
      <c r="H944" s="169">
        <v>150.4</v>
      </c>
      <c r="I944" s="177">
        <f t="shared" si="241"/>
        <v>1.3922058687401648</v>
      </c>
      <c r="J944" s="169">
        <v>0</v>
      </c>
      <c r="K944" s="177">
        <f t="shared" si="242"/>
        <v>0</v>
      </c>
      <c r="L944" s="260">
        <v>278.75</v>
      </c>
      <c r="M944" s="177">
        <f t="shared" si="243"/>
        <v>1.3922058687401648</v>
      </c>
      <c r="N944" s="260">
        <v>11810.64</v>
      </c>
      <c r="O944" s="169">
        <v>1.22</v>
      </c>
      <c r="P944" s="176">
        <f t="shared" si="244"/>
        <v>1.129315930759974E-2</v>
      </c>
      <c r="Q944" s="175">
        <f t="shared" si="245"/>
        <v>41.150000000000006</v>
      </c>
      <c r="R944" s="176">
        <f t="shared" si="246"/>
        <v>0.38091270943256506</v>
      </c>
      <c r="S944" s="259">
        <f t="shared" si="247"/>
        <v>11470.562500000002</v>
      </c>
      <c r="T944" s="169" t="s">
        <v>465</v>
      </c>
      <c r="U944" s="169" t="s">
        <v>219</v>
      </c>
      <c r="V944" s="169" t="s">
        <v>826</v>
      </c>
      <c r="W944" s="175">
        <v>1</v>
      </c>
      <c r="X944" s="169" t="s">
        <v>467</v>
      </c>
    </row>
    <row r="945" spans="2:34" hidden="1">
      <c r="B945" s="632"/>
      <c r="C945" s="423"/>
      <c r="D945" s="206">
        <v>9</v>
      </c>
      <c r="E945" s="169" t="s">
        <v>545</v>
      </c>
      <c r="F945" s="260">
        <v>335.17</v>
      </c>
      <c r="G945" s="169">
        <v>74.52</v>
      </c>
      <c r="H945" s="169">
        <v>74.52</v>
      </c>
      <c r="I945" s="177">
        <f t="shared" si="241"/>
        <v>1</v>
      </c>
      <c r="J945" s="169">
        <v>7.45</v>
      </c>
      <c r="K945" s="177">
        <f t="shared" si="242"/>
        <v>9.997316156736448E-2</v>
      </c>
      <c r="L945" s="260">
        <v>90.1</v>
      </c>
      <c r="M945" s="177">
        <f t="shared" si="243"/>
        <v>1.0999731615673645</v>
      </c>
      <c r="N945" s="260">
        <v>671.25</v>
      </c>
      <c r="O945" s="169">
        <v>3.72</v>
      </c>
      <c r="P945" s="176">
        <f t="shared" si="244"/>
        <v>4.9919484702093404E-2</v>
      </c>
      <c r="Q945" s="175">
        <f t="shared" si="245"/>
        <v>3.7300000000000026</v>
      </c>
      <c r="R945" s="176">
        <f t="shared" si="246"/>
        <v>5.0053676865271103E-2</v>
      </c>
      <c r="S945" s="259">
        <f t="shared" si="247"/>
        <v>336.07300000000021</v>
      </c>
      <c r="T945" s="169" t="s">
        <v>465</v>
      </c>
      <c r="U945" s="169" t="s">
        <v>219</v>
      </c>
      <c r="V945" s="169" t="s">
        <v>683</v>
      </c>
      <c r="W945" s="175">
        <v>1</v>
      </c>
      <c r="X945" s="169" t="s">
        <v>413</v>
      </c>
    </row>
    <row r="946" spans="2:34" hidden="1">
      <c r="B946" s="633"/>
      <c r="C946" s="423"/>
      <c r="D946" s="206">
        <v>10</v>
      </c>
      <c r="E946" s="169" t="s">
        <v>635</v>
      </c>
      <c r="F946" s="260">
        <v>320.58</v>
      </c>
      <c r="G946" s="169">
        <v>7377</v>
      </c>
      <c r="H946" s="169">
        <v>7377</v>
      </c>
      <c r="I946" s="177">
        <f t="shared" si="241"/>
        <v>1</v>
      </c>
      <c r="J946" s="169">
        <v>48.72</v>
      </c>
      <c r="K946" s="177">
        <f t="shared" si="242"/>
        <v>6.6043106954046362E-3</v>
      </c>
      <c r="L946" s="260">
        <v>6.58</v>
      </c>
      <c r="M946" s="177">
        <f t="shared" si="243"/>
        <v>1.0066043106954046</v>
      </c>
      <c r="N946" s="260">
        <v>320.58</v>
      </c>
      <c r="O946" s="169">
        <v>48.72</v>
      </c>
      <c r="P946" s="176">
        <f t="shared" si="244"/>
        <v>6.6043106954046362E-3</v>
      </c>
      <c r="Q946" s="175">
        <f t="shared" si="245"/>
        <v>2.5579538487363607E-13</v>
      </c>
      <c r="R946" s="176">
        <f t="shared" si="246"/>
        <v>3.4674716669870686E-17</v>
      </c>
      <c r="S946" s="259">
        <f t="shared" si="247"/>
        <v>1.6831336324685253E-12</v>
      </c>
      <c r="T946" s="169" t="s">
        <v>465</v>
      </c>
      <c r="U946" s="169" t="s">
        <v>219</v>
      </c>
      <c r="V946" s="169" t="s">
        <v>639</v>
      </c>
      <c r="W946" s="175">
        <v>1</v>
      </c>
      <c r="X946" s="169" t="s">
        <v>467</v>
      </c>
    </row>
    <row r="947" spans="2:34" hidden="1">
      <c r="B947" s="631">
        <v>45964</v>
      </c>
      <c r="C947" s="423" t="str">
        <f t="shared" ref="C947" si="249">RIGHT(TEXT(B947,"aaa"),1)</f>
        <v>一</v>
      </c>
      <c r="D947" s="206">
        <f>D937</f>
        <v>1</v>
      </c>
      <c r="E947" s="169" t="s">
        <v>634</v>
      </c>
      <c r="F947" s="260">
        <v>2802.15</v>
      </c>
      <c r="G947" s="169">
        <v>18802</v>
      </c>
      <c r="H947" s="169">
        <v>18802</v>
      </c>
      <c r="I947" s="177">
        <f t="shared" ref="I947:I956" si="250">H947/G947</f>
        <v>1</v>
      </c>
      <c r="J947" s="169">
        <v>483.13</v>
      </c>
      <c r="K947" s="177">
        <f t="shared" ref="K947:K956" si="251">J947/G947</f>
        <v>2.5695670673332623E-2</v>
      </c>
      <c r="L947" s="260">
        <v>5.8</v>
      </c>
      <c r="M947" s="177">
        <f t="shared" ref="M947:M956" si="252">(H947+J947)/G947</f>
        <v>1.0256956706733327</v>
      </c>
      <c r="N947" s="260">
        <v>2802.15</v>
      </c>
      <c r="O947" s="169">
        <v>483.13</v>
      </c>
      <c r="P947" s="176">
        <f t="shared" ref="P947:P956" si="253">O947/G947</f>
        <v>2.5695670673332623E-2</v>
      </c>
      <c r="Q947" s="175">
        <f t="shared" ref="Q947:Q956" si="254">(H947+J947)-G947-O947</f>
        <v>1.0231815394945443E-12</v>
      </c>
      <c r="R947" s="176">
        <f t="shared" ref="R947:R956" si="255">Q947/G947</f>
        <v>5.4418760743247754E-17</v>
      </c>
      <c r="S947" s="259">
        <f t="shared" ref="S947:S956" si="256">Q947*L947</f>
        <v>5.9344529290683563E-12</v>
      </c>
      <c r="T947" s="169" t="s">
        <v>177</v>
      </c>
      <c r="U947" s="169" t="s">
        <v>534</v>
      </c>
      <c r="V947" s="169" t="s">
        <v>700</v>
      </c>
      <c r="W947" s="175">
        <v>1</v>
      </c>
      <c r="X947" s="169" t="s">
        <v>467</v>
      </c>
    </row>
    <row r="948" spans="2:34" hidden="1">
      <c r="B948" s="632"/>
      <c r="C948" s="423"/>
      <c r="D948" s="206">
        <f t="shared" ref="D948:D1011" si="257">D938</f>
        <v>2</v>
      </c>
      <c r="E948" s="169" t="s">
        <v>542</v>
      </c>
      <c r="F948" s="260">
        <v>514.07000000000005</v>
      </c>
      <c r="G948" s="169">
        <v>316.27</v>
      </c>
      <c r="H948" s="169">
        <v>316.27</v>
      </c>
      <c r="I948" s="177">
        <f t="shared" si="250"/>
        <v>1</v>
      </c>
      <c r="J948" s="169">
        <v>19.350000000000001</v>
      </c>
      <c r="K948" s="177">
        <f t="shared" si="251"/>
        <v>6.1181901539823579E-2</v>
      </c>
      <c r="L948" s="260">
        <v>156.72999999999999</v>
      </c>
      <c r="M948" s="177">
        <f t="shared" si="252"/>
        <v>1.0611819015398236</v>
      </c>
      <c r="N948" s="260">
        <v>3032.73</v>
      </c>
      <c r="O948" s="169">
        <v>3.28</v>
      </c>
      <c r="P948" s="176">
        <f t="shared" si="253"/>
        <v>1.0370885635691024E-2</v>
      </c>
      <c r="Q948" s="175">
        <f t="shared" si="254"/>
        <v>16.070000000000022</v>
      </c>
      <c r="R948" s="176">
        <f t="shared" si="255"/>
        <v>5.0811015904132617E-2</v>
      </c>
      <c r="S948" s="259">
        <f t="shared" si="256"/>
        <v>2518.6511000000032</v>
      </c>
      <c r="T948" s="169" t="s">
        <v>465</v>
      </c>
      <c r="U948" s="169" t="s">
        <v>219</v>
      </c>
      <c r="V948" s="169" t="s">
        <v>510</v>
      </c>
      <c r="W948" s="175">
        <v>1</v>
      </c>
      <c r="X948" s="169" t="s">
        <v>467</v>
      </c>
    </row>
    <row r="949" spans="2:34" hidden="1">
      <c r="B949" s="632"/>
      <c r="C949" s="423"/>
      <c r="D949" s="206">
        <f t="shared" si="257"/>
        <v>3</v>
      </c>
      <c r="E949" s="169" t="s">
        <v>820</v>
      </c>
      <c r="F949" s="260">
        <v>447.37</v>
      </c>
      <c r="G949" s="169">
        <v>8326</v>
      </c>
      <c r="H949" s="169">
        <v>8326</v>
      </c>
      <c r="I949" s="177">
        <f t="shared" si="250"/>
        <v>1</v>
      </c>
      <c r="J949" s="169">
        <v>63.91</v>
      </c>
      <c r="K949" s="177">
        <f t="shared" si="251"/>
        <v>7.6759548402594276E-3</v>
      </c>
      <c r="L949" s="260">
        <v>7</v>
      </c>
      <c r="M949" s="177">
        <f t="shared" si="252"/>
        <v>1.0076759548402594</v>
      </c>
      <c r="N949" s="260">
        <v>447.37</v>
      </c>
      <c r="O949" s="169">
        <v>63.91</v>
      </c>
      <c r="P949" s="176">
        <f t="shared" si="253"/>
        <v>7.6759548402594276E-3</v>
      </c>
      <c r="Q949" s="175">
        <f t="shared" si="254"/>
        <v>-1.4210854715202004E-13</v>
      </c>
      <c r="R949" s="176">
        <f t="shared" si="255"/>
        <v>-1.7068045538316124E-17</v>
      </c>
      <c r="S949" s="259">
        <f t="shared" si="256"/>
        <v>-9.9475983006414026E-13</v>
      </c>
      <c r="T949" s="169" t="s">
        <v>177</v>
      </c>
      <c r="U949" s="169" t="s">
        <v>534</v>
      </c>
      <c r="V949" s="169" t="s">
        <v>638</v>
      </c>
      <c r="W949" s="175">
        <v>1</v>
      </c>
      <c r="X949" s="169" t="s">
        <v>818</v>
      </c>
    </row>
    <row r="950" spans="2:34" hidden="1">
      <c r="B950" s="632"/>
      <c r="C950" s="423"/>
      <c r="D950" s="206">
        <f t="shared" si="257"/>
        <v>4</v>
      </c>
      <c r="E950" s="169" t="s">
        <v>517</v>
      </c>
      <c r="F950" s="260">
        <v>390.53</v>
      </c>
      <c r="G950" s="169">
        <v>254.03</v>
      </c>
      <c r="H950" s="169">
        <v>254.03</v>
      </c>
      <c r="I950" s="177">
        <f t="shared" si="250"/>
        <v>1</v>
      </c>
      <c r="J950" s="169">
        <v>12.09</v>
      </c>
      <c r="K950" s="177">
        <f t="shared" si="251"/>
        <v>4.7592803999527616E-2</v>
      </c>
      <c r="L950" s="260">
        <v>99.12</v>
      </c>
      <c r="M950" s="177">
        <f t="shared" si="252"/>
        <v>1.0475928039995277</v>
      </c>
      <c r="N950" s="260">
        <v>1198.3599999999999</v>
      </c>
      <c r="O950" s="169">
        <v>3.94</v>
      </c>
      <c r="P950" s="176">
        <f t="shared" si="253"/>
        <v>1.5509979136322481E-2</v>
      </c>
      <c r="Q950" s="175">
        <f t="shared" si="254"/>
        <v>8.1500000000000039</v>
      </c>
      <c r="R950" s="176">
        <f t="shared" si="255"/>
        <v>3.2082824863205149E-2</v>
      </c>
      <c r="S950" s="259">
        <f t="shared" si="256"/>
        <v>807.82800000000043</v>
      </c>
      <c r="T950" s="169" t="s">
        <v>177</v>
      </c>
      <c r="U950" s="169" t="s">
        <v>712</v>
      </c>
      <c r="V950" s="169" t="s">
        <v>507</v>
      </c>
      <c r="W950" s="175">
        <v>1</v>
      </c>
      <c r="X950" s="169" t="s">
        <v>467</v>
      </c>
    </row>
    <row r="951" spans="2:34" hidden="1">
      <c r="B951" s="632"/>
      <c r="C951" s="423"/>
      <c r="D951" s="206">
        <f t="shared" si="257"/>
        <v>5</v>
      </c>
      <c r="E951" s="169" t="s">
        <v>635</v>
      </c>
      <c r="F951" s="260">
        <v>380.39</v>
      </c>
      <c r="G951" s="169">
        <v>7258</v>
      </c>
      <c r="H951" s="169">
        <v>7258</v>
      </c>
      <c r="I951" s="177">
        <f t="shared" si="250"/>
        <v>1</v>
      </c>
      <c r="J951" s="169">
        <v>57.81</v>
      </c>
      <c r="K951" s="177">
        <f t="shared" si="251"/>
        <v>7.9650041333700749E-3</v>
      </c>
      <c r="L951" s="260">
        <v>6.58</v>
      </c>
      <c r="M951" s="177">
        <f t="shared" si="252"/>
        <v>1.0079650041333701</v>
      </c>
      <c r="N951" s="260">
        <v>380.39</v>
      </c>
      <c r="O951" s="169">
        <v>57.81</v>
      </c>
      <c r="P951" s="176">
        <f t="shared" si="253"/>
        <v>7.9650041333700749E-3</v>
      </c>
      <c r="Q951" s="175">
        <f t="shared" si="254"/>
        <v>3.979039320256561E-13</v>
      </c>
      <c r="R951" s="176">
        <f t="shared" si="255"/>
        <v>5.4822806837373396E-17</v>
      </c>
      <c r="S951" s="259">
        <f t="shared" si="256"/>
        <v>2.6182078727288173E-12</v>
      </c>
      <c r="T951" s="169" t="s">
        <v>465</v>
      </c>
      <c r="U951" s="169" t="s">
        <v>219</v>
      </c>
      <c r="V951" s="169" t="s">
        <v>639</v>
      </c>
      <c r="W951" s="175">
        <v>1</v>
      </c>
      <c r="X951" s="169" t="s">
        <v>467</v>
      </c>
    </row>
    <row r="952" spans="2:34" hidden="1">
      <c r="B952" s="632"/>
      <c r="C952" s="423"/>
      <c r="D952" s="206">
        <f t="shared" si="257"/>
        <v>6</v>
      </c>
      <c r="E952" s="169" t="s">
        <v>660</v>
      </c>
      <c r="F952" s="260">
        <v>260.22000000000003</v>
      </c>
      <c r="G952" s="169">
        <v>3219</v>
      </c>
      <c r="H952" s="169">
        <v>3219</v>
      </c>
      <c r="I952" s="177">
        <f t="shared" si="250"/>
        <v>1</v>
      </c>
      <c r="J952" s="169">
        <v>59.14</v>
      </c>
      <c r="K952" s="177">
        <f t="shared" si="251"/>
        <v>1.8372165268716992E-2</v>
      </c>
      <c r="L952" s="260">
        <v>4.4000000000000004</v>
      </c>
      <c r="M952" s="177">
        <f t="shared" si="252"/>
        <v>1.018372165268717</v>
      </c>
      <c r="N952" s="260">
        <v>260.22000000000003</v>
      </c>
      <c r="O952" s="169">
        <v>59.14</v>
      </c>
      <c r="P952" s="176">
        <f t="shared" si="253"/>
        <v>1.8372165268716992E-2</v>
      </c>
      <c r="Q952" s="175">
        <f t="shared" si="254"/>
        <v>-1.2789769243681803E-13</v>
      </c>
      <c r="R952" s="176">
        <f t="shared" si="255"/>
        <v>-3.9732119427405418E-17</v>
      </c>
      <c r="S952" s="259">
        <f t="shared" si="256"/>
        <v>-5.6274984672199937E-13</v>
      </c>
      <c r="T952" s="169" t="s">
        <v>177</v>
      </c>
      <c r="U952" s="169" t="s">
        <v>534</v>
      </c>
      <c r="V952" s="169" t="s">
        <v>638</v>
      </c>
      <c r="W952" s="175">
        <v>1</v>
      </c>
      <c r="X952" s="169" t="s">
        <v>448</v>
      </c>
    </row>
    <row r="953" spans="2:34" hidden="1">
      <c r="B953" s="632"/>
      <c r="C953" s="423"/>
      <c r="D953" s="206">
        <f t="shared" si="257"/>
        <v>7</v>
      </c>
      <c r="E953" s="169" t="s">
        <v>488</v>
      </c>
      <c r="F953" s="260">
        <v>245.88</v>
      </c>
      <c r="G953" s="169">
        <v>159.68</v>
      </c>
      <c r="H953" s="169">
        <v>159.68</v>
      </c>
      <c r="I953" s="177">
        <f t="shared" si="250"/>
        <v>1</v>
      </c>
      <c r="J953" s="169">
        <v>9.77</v>
      </c>
      <c r="K953" s="177">
        <f t="shared" si="251"/>
        <v>6.1184869739478953E-2</v>
      </c>
      <c r="L953" s="260">
        <v>127.4</v>
      </c>
      <c r="M953" s="177">
        <f t="shared" si="252"/>
        <v>1.061184869739479</v>
      </c>
      <c r="N953" s="260">
        <v>1244.7</v>
      </c>
      <c r="O953" s="169">
        <v>1.93</v>
      </c>
      <c r="P953" s="176">
        <f t="shared" si="253"/>
        <v>1.2086673346693387E-2</v>
      </c>
      <c r="Q953" s="175">
        <f t="shared" si="254"/>
        <v>7.8400000000000105</v>
      </c>
      <c r="R953" s="176">
        <f t="shared" si="255"/>
        <v>4.9098196392785634E-2</v>
      </c>
      <c r="S953" s="259">
        <f t="shared" si="256"/>
        <v>998.8160000000014</v>
      </c>
      <c r="T953" s="169" t="s">
        <v>177</v>
      </c>
      <c r="U953" s="169" t="s">
        <v>712</v>
      </c>
      <c r="V953" s="169" t="s">
        <v>640</v>
      </c>
      <c r="W953" s="175">
        <v>1</v>
      </c>
      <c r="X953" s="169" t="s">
        <v>467</v>
      </c>
    </row>
    <row r="954" spans="2:34" hidden="1">
      <c r="B954" s="632"/>
      <c r="C954" s="423"/>
      <c r="D954" s="206">
        <f t="shared" si="257"/>
        <v>8</v>
      </c>
      <c r="E954" s="169" t="s">
        <v>661</v>
      </c>
      <c r="F954" s="260">
        <v>244.93</v>
      </c>
      <c r="G954" s="169">
        <v>7151</v>
      </c>
      <c r="H954" s="169">
        <v>7151</v>
      </c>
      <c r="I954" s="177">
        <f t="shared" si="250"/>
        <v>1</v>
      </c>
      <c r="J954" s="169">
        <v>34.99</v>
      </c>
      <c r="K954" s="177">
        <f t="shared" si="251"/>
        <v>4.8930219549713329E-3</v>
      </c>
      <c r="L954" s="260">
        <v>7</v>
      </c>
      <c r="M954" s="177">
        <f t="shared" si="252"/>
        <v>1.0048930219549712</v>
      </c>
      <c r="N954" s="260">
        <v>244.93</v>
      </c>
      <c r="O954" s="169">
        <v>34.99</v>
      </c>
      <c r="P954" s="176">
        <f t="shared" si="253"/>
        <v>4.8930219549713329E-3</v>
      </c>
      <c r="Q954" s="175">
        <f t="shared" si="254"/>
        <v>-2.2026824808563106E-13</v>
      </c>
      <c r="R954" s="176">
        <f t="shared" si="255"/>
        <v>-3.0802439950444843E-17</v>
      </c>
      <c r="S954" s="259">
        <f t="shared" si="256"/>
        <v>-1.5418777365994174E-12</v>
      </c>
      <c r="T954" s="169" t="s">
        <v>465</v>
      </c>
      <c r="U954" s="169" t="s">
        <v>219</v>
      </c>
      <c r="V954" s="169" t="s">
        <v>639</v>
      </c>
      <c r="W954" s="175">
        <v>1</v>
      </c>
      <c r="X954" s="169" t="s">
        <v>467</v>
      </c>
    </row>
    <row r="955" spans="2:34" hidden="1">
      <c r="B955" s="632"/>
      <c r="C955" s="423"/>
      <c r="D955" s="206">
        <f t="shared" si="257"/>
        <v>9</v>
      </c>
      <c r="E955" s="169" t="s">
        <v>615</v>
      </c>
      <c r="F955" s="260">
        <v>239.23</v>
      </c>
      <c r="G955" s="169">
        <v>11.59</v>
      </c>
      <c r="H955" s="169">
        <v>11.59</v>
      </c>
      <c r="I955" s="177">
        <f t="shared" si="250"/>
        <v>1</v>
      </c>
      <c r="J955" s="169">
        <v>1.1499999999999999</v>
      </c>
      <c r="K955" s="177">
        <f t="shared" si="251"/>
        <v>9.9223468507333906E-2</v>
      </c>
      <c r="L955" s="260">
        <v>469.08</v>
      </c>
      <c r="M955" s="177">
        <f t="shared" si="252"/>
        <v>1.0992234685073339</v>
      </c>
      <c r="N955" s="260">
        <v>539.44000000000005</v>
      </c>
      <c r="O955" s="169">
        <v>0.51</v>
      </c>
      <c r="P955" s="176">
        <f t="shared" si="253"/>
        <v>4.4003451251078518E-2</v>
      </c>
      <c r="Q955" s="175">
        <f t="shared" si="254"/>
        <v>0.64000000000000035</v>
      </c>
      <c r="R955" s="176">
        <f t="shared" si="255"/>
        <v>5.5220017256255423E-2</v>
      </c>
      <c r="S955" s="259">
        <f t="shared" si="256"/>
        <v>300.21120000000013</v>
      </c>
      <c r="T955" s="169" t="s">
        <v>465</v>
      </c>
      <c r="U955" s="169" t="s">
        <v>219</v>
      </c>
      <c r="V955" s="169" t="s">
        <v>510</v>
      </c>
      <c r="W955" s="175">
        <v>1</v>
      </c>
      <c r="X955" s="169" t="s">
        <v>458</v>
      </c>
    </row>
    <row r="956" spans="2:34" hidden="1">
      <c r="B956" s="633"/>
      <c r="C956" s="423"/>
      <c r="D956" s="206">
        <f t="shared" si="257"/>
        <v>10</v>
      </c>
      <c r="E956" s="169" t="s">
        <v>469</v>
      </c>
      <c r="F956" s="260">
        <v>239.17</v>
      </c>
      <c r="G956" s="169">
        <v>43.47</v>
      </c>
      <c r="H956" s="169">
        <v>43.47</v>
      </c>
      <c r="I956" s="177">
        <f t="shared" si="250"/>
        <v>1</v>
      </c>
      <c r="J956" s="169">
        <v>4.34</v>
      </c>
      <c r="K956" s="177">
        <f t="shared" si="251"/>
        <v>9.9838969404186795E-2</v>
      </c>
      <c r="L956" s="260">
        <v>118.99</v>
      </c>
      <c r="M956" s="177">
        <f t="shared" si="252"/>
        <v>1.0998389694041868</v>
      </c>
      <c r="N956" s="260">
        <v>516.41999999999996</v>
      </c>
      <c r="O956" s="169">
        <v>2.0099999999999998</v>
      </c>
      <c r="P956" s="176">
        <f t="shared" si="253"/>
        <v>4.6238785369220145E-2</v>
      </c>
      <c r="Q956" s="175">
        <f t="shared" si="254"/>
        <v>2.3300000000000036</v>
      </c>
      <c r="R956" s="176">
        <f t="shared" si="255"/>
        <v>5.3600184034966726E-2</v>
      </c>
      <c r="S956" s="259">
        <f t="shared" si="256"/>
        <v>277.24670000000043</v>
      </c>
      <c r="T956" s="169" t="s">
        <v>177</v>
      </c>
      <c r="U956" s="169" t="s">
        <v>712</v>
      </c>
      <c r="V956" s="169" t="s">
        <v>507</v>
      </c>
      <c r="W956" s="175">
        <v>1</v>
      </c>
      <c r="X956" s="169" t="s">
        <v>458</v>
      </c>
    </row>
    <row r="957" spans="2:34" hidden="1">
      <c r="B957" s="631">
        <v>45965</v>
      </c>
      <c r="C957" s="423" t="str">
        <f t="shared" ref="C957" si="258">RIGHT(TEXT(B957,"aaa"),1)</f>
        <v>二</v>
      </c>
      <c r="D957" s="206">
        <f>D947</f>
        <v>1</v>
      </c>
      <c r="E957" s="169" t="s">
        <v>634</v>
      </c>
      <c r="F957" s="260">
        <v>2120.6</v>
      </c>
      <c r="G957" s="169">
        <v>18443</v>
      </c>
      <c r="H957" s="169">
        <v>18443</v>
      </c>
      <c r="I957" s="177">
        <f t="shared" ref="I957:I966" si="259">H957/G957</f>
        <v>1</v>
      </c>
      <c r="J957" s="169">
        <v>365.62</v>
      </c>
      <c r="K957" s="177">
        <f t="shared" ref="K957:K966" si="260">J957/G957</f>
        <v>1.9824323591606571E-2</v>
      </c>
      <c r="L957" s="260">
        <v>5.8</v>
      </c>
      <c r="M957" s="177">
        <f t="shared" ref="M957:M966" si="261">(H957+J957)/G957</f>
        <v>1.0198243235916065</v>
      </c>
      <c r="N957" s="260">
        <v>2120.6</v>
      </c>
      <c r="O957" s="169">
        <v>365.62</v>
      </c>
      <c r="P957" s="176">
        <f t="shared" ref="P957:P966" si="262">O957/G957</f>
        <v>1.9824323591606571E-2</v>
      </c>
      <c r="Q957" s="175">
        <f t="shared" ref="Q957:Q966" si="263">(H957+J957)-G957-O957</f>
        <v>-1.0231815394945443E-12</v>
      </c>
      <c r="R957" s="176">
        <f t="shared" ref="R957:R966" si="264">Q957/G957</f>
        <v>-5.5478042590388994E-17</v>
      </c>
      <c r="S957" s="259">
        <f t="shared" ref="S957:S966" si="265">Q957*L957</f>
        <v>-5.9344529290683563E-12</v>
      </c>
      <c r="T957" s="169" t="s">
        <v>177</v>
      </c>
      <c r="U957" s="169" t="s">
        <v>534</v>
      </c>
      <c r="V957" s="169" t="s">
        <v>700</v>
      </c>
      <c r="W957" s="175">
        <v>1</v>
      </c>
      <c r="X957" s="169" t="s">
        <v>467</v>
      </c>
      <c r="Z957" s="603" t="s">
        <v>369</v>
      </c>
      <c r="AA957" s="603"/>
      <c r="AB957" s="603"/>
      <c r="AC957" s="603"/>
      <c r="AD957" s="603"/>
      <c r="AE957" s="603"/>
      <c r="AF957" s="603"/>
      <c r="AG957" s="603"/>
      <c r="AH957" s="603"/>
    </row>
    <row r="958" spans="2:34" hidden="1">
      <c r="B958" s="632"/>
      <c r="C958" s="423"/>
      <c r="D958" s="206">
        <f t="shared" si="257"/>
        <v>2</v>
      </c>
      <c r="E958" s="169" t="s">
        <v>635</v>
      </c>
      <c r="F958" s="260">
        <v>850.79</v>
      </c>
      <c r="G958" s="169">
        <v>6933</v>
      </c>
      <c r="H958" s="169">
        <v>6933</v>
      </c>
      <c r="I958" s="177">
        <f t="shared" si="259"/>
        <v>1</v>
      </c>
      <c r="J958" s="169">
        <v>129.30000000000001</v>
      </c>
      <c r="K958" s="177">
        <f t="shared" si="260"/>
        <v>1.864993509303332E-2</v>
      </c>
      <c r="L958" s="260">
        <v>6.58</v>
      </c>
      <c r="M958" s="177">
        <f t="shared" si="261"/>
        <v>1.0186499350930334</v>
      </c>
      <c r="N958" s="260">
        <v>850.79</v>
      </c>
      <c r="O958" s="169">
        <v>129.30000000000001</v>
      </c>
      <c r="P958" s="176">
        <f t="shared" si="262"/>
        <v>1.864993509303332E-2</v>
      </c>
      <c r="Q958" s="175">
        <f t="shared" si="263"/>
        <v>0</v>
      </c>
      <c r="R958" s="176">
        <f t="shared" si="264"/>
        <v>0</v>
      </c>
      <c r="S958" s="259">
        <f t="shared" si="265"/>
        <v>0</v>
      </c>
      <c r="T958" s="169" t="s">
        <v>465</v>
      </c>
      <c r="U958" s="169" t="s">
        <v>219</v>
      </c>
      <c r="V958" s="169" t="s">
        <v>639</v>
      </c>
      <c r="W958" s="175">
        <v>1</v>
      </c>
      <c r="X958" s="169" t="s">
        <v>467</v>
      </c>
      <c r="Z958" s="603"/>
      <c r="AA958" s="603"/>
      <c r="AB958" s="603"/>
      <c r="AC958" s="603"/>
      <c r="AD958" s="603"/>
      <c r="AE958" s="603"/>
      <c r="AF958" s="603"/>
      <c r="AG958" s="603"/>
      <c r="AH958" s="603"/>
    </row>
    <row r="959" spans="2:34" hidden="1">
      <c r="B959" s="632"/>
      <c r="C959" s="423"/>
      <c r="D959" s="206">
        <f t="shared" si="257"/>
        <v>3</v>
      </c>
      <c r="E959" s="169" t="s">
        <v>679</v>
      </c>
      <c r="F959" s="260">
        <v>721.8</v>
      </c>
      <c r="G959" s="169">
        <v>2907</v>
      </c>
      <c r="H959" s="169">
        <v>2907</v>
      </c>
      <c r="I959" s="177">
        <f t="shared" si="259"/>
        <v>1</v>
      </c>
      <c r="J959" s="169">
        <v>100.25</v>
      </c>
      <c r="K959" s="177">
        <f t="shared" si="260"/>
        <v>3.4485724114207084E-2</v>
      </c>
      <c r="L959" s="260">
        <v>7.2</v>
      </c>
      <c r="M959" s="177">
        <f t="shared" si="261"/>
        <v>1.0344857241142071</v>
      </c>
      <c r="N959" s="260">
        <v>721.8</v>
      </c>
      <c r="O959" s="169">
        <v>100.25</v>
      </c>
      <c r="P959" s="176">
        <f t="shared" si="262"/>
        <v>3.4485724114207084E-2</v>
      </c>
      <c r="Q959" s="175">
        <f t="shared" si="263"/>
        <v>0</v>
      </c>
      <c r="R959" s="176">
        <f t="shared" si="264"/>
        <v>0</v>
      </c>
      <c r="S959" s="259">
        <f t="shared" si="265"/>
        <v>0</v>
      </c>
      <c r="T959" s="169" t="s">
        <v>177</v>
      </c>
      <c r="U959" s="169" t="s">
        <v>534</v>
      </c>
      <c r="V959" s="169" t="s">
        <v>638</v>
      </c>
      <c r="W959" s="175">
        <v>1</v>
      </c>
      <c r="X959" s="169" t="s">
        <v>449</v>
      </c>
      <c r="Z959" s="603"/>
      <c r="AA959" s="603"/>
      <c r="AB959" s="603"/>
      <c r="AC959" s="603"/>
      <c r="AD959" s="603"/>
      <c r="AE959" s="603"/>
      <c r="AF959" s="603"/>
      <c r="AG959" s="603"/>
      <c r="AH959" s="603"/>
    </row>
    <row r="960" spans="2:34" hidden="1">
      <c r="B960" s="632"/>
      <c r="C960" s="423"/>
      <c r="D960" s="206">
        <f t="shared" si="257"/>
        <v>4</v>
      </c>
      <c r="E960" s="169" t="s">
        <v>820</v>
      </c>
      <c r="F960" s="260">
        <v>576.79999999999995</v>
      </c>
      <c r="G960" s="169">
        <v>8605</v>
      </c>
      <c r="H960" s="169">
        <v>8605</v>
      </c>
      <c r="I960" s="177">
        <f t="shared" si="259"/>
        <v>1</v>
      </c>
      <c r="J960" s="169">
        <v>82.4</v>
      </c>
      <c r="K960" s="177">
        <f t="shared" si="260"/>
        <v>9.5758280069726913E-3</v>
      </c>
      <c r="L960" s="260">
        <v>7</v>
      </c>
      <c r="M960" s="177">
        <f t="shared" si="261"/>
        <v>1.0095758280069727</v>
      </c>
      <c r="N960" s="260">
        <v>576.79999999999995</v>
      </c>
      <c r="O960" s="169">
        <v>82.4</v>
      </c>
      <c r="P960" s="176">
        <f t="shared" si="262"/>
        <v>9.5758280069726913E-3</v>
      </c>
      <c r="Q960" s="175">
        <f t="shared" si="263"/>
        <v>-3.694822225952521E-13</v>
      </c>
      <c r="R960" s="176">
        <f t="shared" si="264"/>
        <v>-4.2938085135996755E-17</v>
      </c>
      <c r="S960" s="259">
        <f t="shared" si="265"/>
        <v>-2.5863755581667647E-12</v>
      </c>
      <c r="T960" s="169" t="s">
        <v>177</v>
      </c>
      <c r="U960" s="169" t="s">
        <v>534</v>
      </c>
      <c r="V960" s="169" t="s">
        <v>638</v>
      </c>
      <c r="W960" s="175">
        <v>1</v>
      </c>
      <c r="X960" s="169" t="s">
        <v>818</v>
      </c>
      <c r="Z960" s="219" t="s">
        <v>374</v>
      </c>
      <c r="AA960" s="219" t="s">
        <v>375</v>
      </c>
      <c r="AB960" s="247" t="s">
        <v>376</v>
      </c>
      <c r="AC960" s="247" t="s">
        <v>198</v>
      </c>
      <c r="AD960" s="247" t="s">
        <v>782</v>
      </c>
      <c r="AE960" s="247" t="s">
        <v>397</v>
      </c>
      <c r="AF960" s="247" t="s">
        <v>377</v>
      </c>
      <c r="AG960" s="247" t="s">
        <v>399</v>
      </c>
      <c r="AH960" s="247" t="s">
        <v>378</v>
      </c>
    </row>
    <row r="961" spans="2:34" hidden="1">
      <c r="B961" s="632"/>
      <c r="C961" s="423"/>
      <c r="D961" s="206">
        <f t="shared" si="257"/>
        <v>5</v>
      </c>
      <c r="E961" s="169" t="s">
        <v>821</v>
      </c>
      <c r="F961" s="260">
        <v>452</v>
      </c>
      <c r="G961" s="169">
        <v>86.05</v>
      </c>
      <c r="H961" s="169">
        <v>86.05</v>
      </c>
      <c r="I961" s="177">
        <f t="shared" si="259"/>
        <v>1</v>
      </c>
      <c r="J961" s="169">
        <v>4.54</v>
      </c>
      <c r="K961" s="177">
        <f t="shared" si="260"/>
        <v>5.2760023242300988E-2</v>
      </c>
      <c r="L961" s="260">
        <v>200</v>
      </c>
      <c r="M961" s="177">
        <f t="shared" si="261"/>
        <v>1.0527600232423011</v>
      </c>
      <c r="N961" s="260">
        <v>908</v>
      </c>
      <c r="O961" s="169">
        <v>2.2599999999999998</v>
      </c>
      <c r="P961" s="176">
        <f t="shared" si="262"/>
        <v>2.6263800116211503E-2</v>
      </c>
      <c r="Q961" s="175">
        <f t="shared" si="263"/>
        <v>2.2800000000000065</v>
      </c>
      <c r="R961" s="176">
        <f t="shared" si="264"/>
        <v>2.6496223126089558E-2</v>
      </c>
      <c r="S961" s="259">
        <f t="shared" si="265"/>
        <v>456.00000000000131</v>
      </c>
      <c r="T961" s="169" t="s">
        <v>177</v>
      </c>
      <c r="U961" s="169" t="s">
        <v>712</v>
      </c>
      <c r="V961" s="169" t="s">
        <v>507</v>
      </c>
      <c r="W961" s="175">
        <v>1</v>
      </c>
      <c r="X961" s="169" t="s">
        <v>818</v>
      </c>
      <c r="Y961" s="172" t="s">
        <v>401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32</v>
      </c>
      <c r="AE961" s="221">
        <f>SUMIF(U957:U1026,TRIM(AE960),W957:W1026)</f>
        <v>17</v>
      </c>
      <c r="AF961" s="221">
        <f>SUMIF(U957:U1026,TRIM(AF960),W957:W1026)</f>
        <v>2</v>
      </c>
      <c r="AG961" s="221">
        <f>SUMIF(U957:U1026,TRIM(AG960),W957:W1026)</f>
        <v>19</v>
      </c>
      <c r="AH961" s="221">
        <f>SUMIF(U957:U1026,TRIM(AH960),W957:W1026)</f>
        <v>0</v>
      </c>
    </row>
    <row r="962" spans="2:34" hidden="1">
      <c r="B962" s="632"/>
      <c r="C962" s="423"/>
      <c r="D962" s="206">
        <f t="shared" si="257"/>
        <v>6</v>
      </c>
      <c r="E962" s="169" t="s">
        <v>548</v>
      </c>
      <c r="F962" s="260">
        <v>433.35</v>
      </c>
      <c r="G962" s="169">
        <v>92.21</v>
      </c>
      <c r="H962" s="169">
        <v>92.21</v>
      </c>
      <c r="I962" s="177">
        <f t="shared" si="259"/>
        <v>1</v>
      </c>
      <c r="J962" s="169">
        <v>5.44</v>
      </c>
      <c r="K962" s="177">
        <f t="shared" si="260"/>
        <v>5.8995770523804371E-2</v>
      </c>
      <c r="L962" s="260">
        <v>160.5</v>
      </c>
      <c r="M962" s="177">
        <f t="shared" si="261"/>
        <v>1.0589957705238044</v>
      </c>
      <c r="N962" s="260">
        <v>873.12</v>
      </c>
      <c r="O962" s="169">
        <v>2.7</v>
      </c>
      <c r="P962" s="176">
        <f t="shared" si="262"/>
        <v>2.9280989046741139E-2</v>
      </c>
      <c r="Q962" s="175">
        <f t="shared" si="263"/>
        <v>2.7399999999999975</v>
      </c>
      <c r="R962" s="176">
        <f t="shared" si="264"/>
        <v>2.9714781477063201E-2</v>
      </c>
      <c r="S962" s="259">
        <f t="shared" si="265"/>
        <v>439.76999999999958</v>
      </c>
      <c r="T962" s="169" t="s">
        <v>177</v>
      </c>
      <c r="U962" s="169" t="s">
        <v>712</v>
      </c>
      <c r="V962" s="169" t="s">
        <v>507</v>
      </c>
      <c r="W962" s="175">
        <v>1</v>
      </c>
      <c r="X962" s="169" t="s">
        <v>467</v>
      </c>
      <c r="Y962" s="172" t="s">
        <v>387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11103.31</v>
      </c>
      <c r="AE962" s="222">
        <f>SUMIF(U957:U1026,TRIM(AE960),F957:F1026)</f>
        <v>9439.7599999999984</v>
      </c>
      <c r="AF962" s="222">
        <f>SUMIF(U957:U1026,TRIM(AF960),F957:F1026)</f>
        <v>1311.66</v>
      </c>
      <c r="AG962" s="222">
        <f>SUMIF(U957:U1026,TRIM(AG960),F957:F1026)</f>
        <v>18986.98</v>
      </c>
      <c r="AH962" s="222">
        <f>SUMIF(U957:U1026,TRIM(AH960),F957:F1026)</f>
        <v>0</v>
      </c>
    </row>
    <row r="963" spans="2:34" hidden="1">
      <c r="B963" s="632"/>
      <c r="C963" s="423"/>
      <c r="D963" s="206">
        <f t="shared" si="257"/>
        <v>7</v>
      </c>
      <c r="E963" s="169" t="s">
        <v>517</v>
      </c>
      <c r="F963" s="260">
        <v>405.4</v>
      </c>
      <c r="G963" s="169">
        <v>242.66</v>
      </c>
      <c r="H963" s="169">
        <v>242.66</v>
      </c>
      <c r="I963" s="177">
        <f t="shared" si="259"/>
        <v>1</v>
      </c>
      <c r="J963" s="169">
        <v>10.02</v>
      </c>
      <c r="K963" s="177">
        <f t="shared" si="260"/>
        <v>4.1292343196241657E-2</v>
      </c>
      <c r="L963" s="260">
        <v>99.12</v>
      </c>
      <c r="M963" s="177">
        <f t="shared" si="261"/>
        <v>1.0412923431962418</v>
      </c>
      <c r="N963" s="260">
        <v>993.18</v>
      </c>
      <c r="O963" s="169">
        <v>4.09</v>
      </c>
      <c r="P963" s="176">
        <f t="shared" si="262"/>
        <v>1.685485864996291E-2</v>
      </c>
      <c r="Q963" s="175">
        <f t="shared" si="263"/>
        <v>5.9300000000000104</v>
      </c>
      <c r="R963" s="176">
        <f t="shared" si="264"/>
        <v>2.4437484546278788E-2</v>
      </c>
      <c r="S963" s="259">
        <f t="shared" si="265"/>
        <v>587.78160000000105</v>
      </c>
      <c r="T963" s="169" t="s">
        <v>177</v>
      </c>
      <c r="U963" s="169" t="s">
        <v>712</v>
      </c>
      <c r="V963" s="169" t="s">
        <v>507</v>
      </c>
      <c r="W963" s="175">
        <v>1</v>
      </c>
      <c r="X963" s="169" t="s">
        <v>467</v>
      </c>
      <c r="Y963" s="172"/>
      <c r="Z963" s="220"/>
      <c r="AA963" s="320">
        <f t="shared" ref="AA963:AH963" si="266">AA961/$Z961</f>
        <v>0</v>
      </c>
      <c r="AB963" s="320">
        <f t="shared" si="266"/>
        <v>0</v>
      </c>
      <c r="AC963" s="320">
        <f t="shared" si="266"/>
        <v>0</v>
      </c>
      <c r="AD963" s="320">
        <f t="shared" si="266"/>
        <v>0.45714285714285713</v>
      </c>
      <c r="AE963" s="320">
        <f t="shared" si="266"/>
        <v>0.24285714285714285</v>
      </c>
      <c r="AF963" s="320">
        <f t="shared" si="266"/>
        <v>2.8571428571428571E-2</v>
      </c>
      <c r="AG963" s="320">
        <f t="shared" si="266"/>
        <v>0.27142857142857141</v>
      </c>
      <c r="AH963" s="320">
        <f t="shared" si="266"/>
        <v>0</v>
      </c>
    </row>
    <row r="964" spans="2:34" hidden="1">
      <c r="B964" s="632"/>
      <c r="C964" s="423"/>
      <c r="D964" s="206">
        <f t="shared" si="257"/>
        <v>8</v>
      </c>
      <c r="E964" s="169" t="s">
        <v>547</v>
      </c>
      <c r="F964" s="260">
        <v>286.10000000000002</v>
      </c>
      <c r="G964" s="169">
        <v>62.22</v>
      </c>
      <c r="H964" s="169">
        <v>62.22</v>
      </c>
      <c r="I964" s="177">
        <f t="shared" si="259"/>
        <v>1</v>
      </c>
      <c r="J964" s="169">
        <v>5.3</v>
      </c>
      <c r="K964" s="177">
        <f t="shared" si="260"/>
        <v>8.5181613629058184E-2</v>
      </c>
      <c r="L964" s="260">
        <v>124.39</v>
      </c>
      <c r="M964" s="177">
        <f t="shared" si="261"/>
        <v>1.0851816136290582</v>
      </c>
      <c r="N964" s="260">
        <v>659.27</v>
      </c>
      <c r="O964" s="169">
        <v>2.2999999999999998</v>
      </c>
      <c r="P964" s="176">
        <f t="shared" si="262"/>
        <v>3.6965605914496942E-2</v>
      </c>
      <c r="Q964" s="175">
        <f t="shared" si="263"/>
        <v>2.9999999999999973</v>
      </c>
      <c r="R964" s="176">
        <f t="shared" si="264"/>
        <v>4.8216007714561193E-2</v>
      </c>
      <c r="S964" s="259">
        <f t="shared" si="265"/>
        <v>373.16999999999967</v>
      </c>
      <c r="T964" s="169" t="s">
        <v>465</v>
      </c>
      <c r="U964" s="169" t="s">
        <v>219</v>
      </c>
      <c r="V964" s="169" t="s">
        <v>683</v>
      </c>
      <c r="W964" s="175">
        <v>1</v>
      </c>
      <c r="X964" s="169" t="s">
        <v>413</v>
      </c>
      <c r="Y964" s="172" t="s">
        <v>360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32</v>
      </c>
      <c r="AE964" s="221">
        <f>SUMIF(U1027:U1096,TRIM(AE960),W1027:W1096)</f>
        <v>23</v>
      </c>
      <c r="AF964" s="221">
        <f>SUMIF(U1027:U1096,TRIM(AF960),W1027:W1096)</f>
        <v>1</v>
      </c>
      <c r="AG964" s="221">
        <f>SUMIF(U1027:U1096,TRIM(AG960),W1027:W1096)</f>
        <v>14</v>
      </c>
      <c r="AH964" s="221">
        <f>SUMIF(U1027:U1096,TRIM(AH960),W1027:W1096)</f>
        <v>0</v>
      </c>
    </row>
    <row r="965" spans="2:34" hidden="1">
      <c r="B965" s="632"/>
      <c r="C965" s="423"/>
      <c r="D965" s="206">
        <f t="shared" si="257"/>
        <v>9</v>
      </c>
      <c r="E965" s="169" t="s">
        <v>545</v>
      </c>
      <c r="F965" s="260">
        <v>237.86</v>
      </c>
      <c r="G965" s="169">
        <v>74.66</v>
      </c>
      <c r="H965" s="169">
        <v>74.66</v>
      </c>
      <c r="I965" s="177">
        <f t="shared" si="259"/>
        <v>1</v>
      </c>
      <c r="J965" s="169">
        <v>5.52</v>
      </c>
      <c r="K965" s="177">
        <f t="shared" si="260"/>
        <v>7.3935172783284223E-2</v>
      </c>
      <c r="L965" s="260">
        <v>90.1</v>
      </c>
      <c r="M965" s="177">
        <f t="shared" si="261"/>
        <v>1.0739351727832842</v>
      </c>
      <c r="N965" s="260">
        <v>497.35</v>
      </c>
      <c r="O965" s="169">
        <v>2.64</v>
      </c>
      <c r="P965" s="176">
        <f t="shared" si="262"/>
        <v>3.5360300026788111E-2</v>
      </c>
      <c r="Q965" s="175">
        <f t="shared" si="263"/>
        <v>2.8799999999999959</v>
      </c>
      <c r="R965" s="176">
        <f t="shared" si="264"/>
        <v>3.8574872756496063E-2</v>
      </c>
      <c r="S965" s="259">
        <f t="shared" si="265"/>
        <v>259.4879999999996</v>
      </c>
      <c r="T965" s="169" t="s">
        <v>465</v>
      </c>
      <c r="U965" s="169" t="s">
        <v>219</v>
      </c>
      <c r="V965" s="169" t="s">
        <v>683</v>
      </c>
      <c r="W965" s="175">
        <v>1</v>
      </c>
      <c r="X965" s="169" t="s">
        <v>413</v>
      </c>
      <c r="Y965" s="172" t="s">
        <v>387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17763.230000000003</v>
      </c>
      <c r="AE965" s="222">
        <f>SUMIF(U1027:U1096,TRIM(AE960),F1027:F1096)</f>
        <v>15027.260000000002</v>
      </c>
      <c r="AF965" s="222">
        <f>SUMIF(U1027:U1096,TRIM(AF960),F1027:F1096)</f>
        <v>1188.67</v>
      </c>
      <c r="AG965" s="222">
        <f>SUMIF(U1027:U1096,TRIM(AG960),F1027:F1096)</f>
        <v>13598.800000000003</v>
      </c>
      <c r="AH965" s="222">
        <f>SUMIF(U1027:U1096,TRIM(AH960),F1027:F1096)</f>
        <v>0</v>
      </c>
    </row>
    <row r="966" spans="2:34" hidden="1">
      <c r="B966" s="633"/>
      <c r="C966" s="423"/>
      <c r="D966" s="206">
        <f t="shared" si="257"/>
        <v>10</v>
      </c>
      <c r="E966" s="169" t="s">
        <v>610</v>
      </c>
      <c r="F966" s="260">
        <v>220.92</v>
      </c>
      <c r="G966" s="169">
        <v>24.07</v>
      </c>
      <c r="H966" s="169">
        <v>24.07</v>
      </c>
      <c r="I966" s="177">
        <f t="shared" si="259"/>
        <v>1</v>
      </c>
      <c r="J966" s="169">
        <v>2.0699999999999998</v>
      </c>
      <c r="K966" s="177">
        <f t="shared" si="260"/>
        <v>8.5999169090153704E-2</v>
      </c>
      <c r="L966" s="260">
        <v>232.55</v>
      </c>
      <c r="M966" s="177">
        <f t="shared" si="261"/>
        <v>1.0859991690901538</v>
      </c>
      <c r="N966" s="260">
        <v>481.38</v>
      </c>
      <c r="O966" s="169">
        <v>0.95</v>
      </c>
      <c r="P966" s="176">
        <f t="shared" si="262"/>
        <v>3.9468217698379722E-2</v>
      </c>
      <c r="Q966" s="175">
        <f t="shared" si="263"/>
        <v>1.1200000000000003</v>
      </c>
      <c r="R966" s="176">
        <f t="shared" si="264"/>
        <v>4.6530951391774003E-2</v>
      </c>
      <c r="S966" s="259">
        <f t="shared" si="265"/>
        <v>260.45600000000007</v>
      </c>
      <c r="T966" s="169" t="s">
        <v>177</v>
      </c>
      <c r="U966" s="169" t="s">
        <v>712</v>
      </c>
      <c r="V966" s="169" t="s">
        <v>507</v>
      </c>
      <c r="W966" s="175">
        <v>1</v>
      </c>
      <c r="X966" s="169" t="s">
        <v>467</v>
      </c>
      <c r="Y966" s="172"/>
      <c r="Z966" s="221"/>
      <c r="AA966" s="320">
        <f t="shared" ref="AA966:AH966" si="267">AA964/$Z964</f>
        <v>0</v>
      </c>
      <c r="AB966" s="320">
        <f t="shared" si="267"/>
        <v>0</v>
      </c>
      <c r="AC966" s="320">
        <f t="shared" si="267"/>
        <v>0</v>
      </c>
      <c r="AD966" s="320">
        <f t="shared" si="267"/>
        <v>0.45714285714285713</v>
      </c>
      <c r="AE966" s="320">
        <f t="shared" si="267"/>
        <v>0.32857142857142857</v>
      </c>
      <c r="AF966" s="320">
        <f t="shared" si="267"/>
        <v>1.4285714285714285E-2</v>
      </c>
      <c r="AG966" s="320">
        <f t="shared" si="267"/>
        <v>0.2</v>
      </c>
      <c r="AH966" s="320">
        <f t="shared" si="267"/>
        <v>0</v>
      </c>
    </row>
    <row r="967" spans="2:34" hidden="1">
      <c r="B967" s="631">
        <v>45966</v>
      </c>
      <c r="C967" s="423" t="str">
        <f t="shared" ref="C967" si="268">RIGHT(TEXT(B967,"aaa"),1)</f>
        <v>三</v>
      </c>
      <c r="D967" s="206">
        <f t="shared" si="257"/>
        <v>1</v>
      </c>
      <c r="E967" s="169" t="s">
        <v>634</v>
      </c>
      <c r="F967" s="260">
        <v>2035.39</v>
      </c>
      <c r="G967" s="169">
        <v>18717</v>
      </c>
      <c r="H967" s="169">
        <v>18717</v>
      </c>
      <c r="I967" s="177">
        <f t="shared" ref="I967:I1030" si="269">H967/G967</f>
        <v>1</v>
      </c>
      <c r="J967" s="169">
        <v>350.93</v>
      </c>
      <c r="K967" s="177">
        <f t="shared" ref="K967:K1030" si="270">J967/G967</f>
        <v>1.8749265373724421E-2</v>
      </c>
      <c r="L967" s="260">
        <v>5.8</v>
      </c>
      <c r="M967" s="177">
        <f t="shared" ref="M967:M1030" si="271">(H967+J967)/G967</f>
        <v>1.0187492653737245</v>
      </c>
      <c r="N967" s="260">
        <v>2035.39</v>
      </c>
      <c r="O967" s="169">
        <v>350.93</v>
      </c>
      <c r="P967" s="176">
        <f t="shared" ref="P967:P1030" si="272">O967/G967</f>
        <v>1.8749265373724421E-2</v>
      </c>
      <c r="Q967" s="175">
        <f t="shared" ref="Q967:Q1030" si="273">(H967+J967)-G967-O967</f>
        <v>0</v>
      </c>
      <c r="R967" s="176">
        <f t="shared" ref="R967:R1030" si="274">Q967/G967</f>
        <v>0</v>
      </c>
      <c r="S967" s="259">
        <f t="shared" ref="S967:S1030" si="275">Q967*L967</f>
        <v>0</v>
      </c>
      <c r="T967" s="169" t="s">
        <v>177</v>
      </c>
      <c r="U967" s="169" t="s">
        <v>534</v>
      </c>
      <c r="V967" s="169" t="s">
        <v>700</v>
      </c>
      <c r="W967" s="175">
        <v>1</v>
      </c>
      <c r="X967" s="169" t="s">
        <v>467</v>
      </c>
      <c r="Y967" s="172" t="s">
        <v>361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27</v>
      </c>
      <c r="AE967" s="221">
        <f>SUMIF(U1097:U1166,TRIM(AE960),W1097:W1166)</f>
        <v>27</v>
      </c>
      <c r="AF967" s="221">
        <f>SUMIF(U1097:U1166,TRIM(AF960),W1097:W1166)</f>
        <v>6</v>
      </c>
      <c r="AG967" s="221">
        <f>SUMIF(U1097:U1166,TRIM(AG960),W1097:W1166)</f>
        <v>10</v>
      </c>
      <c r="AH967" s="221">
        <f>SUMIF(U1097:U1166,TRIM(AH960),W1097:W1166)</f>
        <v>0</v>
      </c>
    </row>
    <row r="968" spans="2:34" hidden="1">
      <c r="B968" s="632"/>
      <c r="C968" s="423"/>
      <c r="D968" s="206">
        <f t="shared" si="257"/>
        <v>2</v>
      </c>
      <c r="E968" s="169" t="s">
        <v>679</v>
      </c>
      <c r="F968" s="260">
        <v>723.38</v>
      </c>
      <c r="G968" s="169">
        <v>2882</v>
      </c>
      <c r="H968" s="169">
        <v>2882</v>
      </c>
      <c r="I968" s="177">
        <f t="shared" si="269"/>
        <v>1</v>
      </c>
      <c r="J968" s="169">
        <v>100.47</v>
      </c>
      <c r="K968" s="177">
        <f t="shared" si="270"/>
        <v>3.4861207494795279E-2</v>
      </c>
      <c r="L968" s="260">
        <v>7.2</v>
      </c>
      <c r="M968" s="177">
        <f t="shared" si="271"/>
        <v>1.0348612074947952</v>
      </c>
      <c r="N968" s="260">
        <v>723.38</v>
      </c>
      <c r="O968" s="169">
        <v>100.47</v>
      </c>
      <c r="P968" s="176">
        <f t="shared" si="272"/>
        <v>3.4861207494795279E-2</v>
      </c>
      <c r="Q968" s="175">
        <f t="shared" si="273"/>
        <v>-1.9895196601282805E-13</v>
      </c>
      <c r="R968" s="176">
        <f t="shared" si="274"/>
        <v>-6.9032604445811258E-17</v>
      </c>
      <c r="S968" s="259">
        <f t="shared" si="275"/>
        <v>-1.4324541552923619E-12</v>
      </c>
      <c r="T968" s="169" t="s">
        <v>177</v>
      </c>
      <c r="U968" s="169" t="s">
        <v>534</v>
      </c>
      <c r="V968" s="169" t="s">
        <v>638</v>
      </c>
      <c r="W968" s="175">
        <v>1</v>
      </c>
      <c r="X968" s="169" t="s">
        <v>449</v>
      </c>
      <c r="Y968" s="172" t="s">
        <v>387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12229.2</v>
      </c>
      <c r="AE968" s="222">
        <f>SUMIF(U1097:U1166,TRIM(AE960),F1097:F1166)</f>
        <v>17529.289999999994</v>
      </c>
      <c r="AF968" s="222">
        <f>SUMIF(U1097:U1166,TRIM(AF960),F1097:F1166)</f>
        <v>4514.29</v>
      </c>
      <c r="AG968" s="222">
        <f>SUMIF(U1097:U1166,TRIM(AG960),F1097:F1166)</f>
        <v>12647.72</v>
      </c>
      <c r="AH968" s="222">
        <f>SUMIF(U1097:U1166,TRIM(AH960),F1097:F1166)</f>
        <v>0</v>
      </c>
    </row>
    <row r="969" spans="2:34" hidden="1">
      <c r="B969" s="632"/>
      <c r="C969" s="423"/>
      <c r="D969" s="206">
        <f t="shared" si="257"/>
        <v>3</v>
      </c>
      <c r="E969" s="169" t="s">
        <v>463</v>
      </c>
      <c r="F969" s="260">
        <v>643.19000000000005</v>
      </c>
      <c r="G969" s="169">
        <v>34.94</v>
      </c>
      <c r="H969" s="169">
        <v>34.94</v>
      </c>
      <c r="I969" s="177">
        <f t="shared" si="269"/>
        <v>1</v>
      </c>
      <c r="J969" s="169">
        <v>3.01</v>
      </c>
      <c r="K969" s="177">
        <f t="shared" si="270"/>
        <v>8.6147681740125936E-2</v>
      </c>
      <c r="L969" s="260">
        <v>814.16</v>
      </c>
      <c r="M969" s="177">
        <f t="shared" si="271"/>
        <v>1.0861476817401259</v>
      </c>
      <c r="N969" s="260">
        <v>2450.62</v>
      </c>
      <c r="O969" s="169">
        <v>0.79</v>
      </c>
      <c r="P969" s="176">
        <f t="shared" si="272"/>
        <v>2.2610188895249E-2</v>
      </c>
      <c r="Q969" s="175">
        <f t="shared" si="273"/>
        <v>2.219999999999998</v>
      </c>
      <c r="R969" s="176">
        <f t="shared" si="274"/>
        <v>6.3537492844876878E-2</v>
      </c>
      <c r="S969" s="259">
        <f t="shared" si="275"/>
        <v>1807.4351999999983</v>
      </c>
      <c r="T969" s="169" t="s">
        <v>177</v>
      </c>
      <c r="U969" s="169" t="s">
        <v>220</v>
      </c>
      <c r="V969" s="169" t="s">
        <v>686</v>
      </c>
      <c r="W969" s="175">
        <v>1</v>
      </c>
      <c r="X969" s="169" t="s">
        <v>412</v>
      </c>
      <c r="Y969" s="172"/>
      <c r="Z969" s="221"/>
      <c r="AA969" s="320">
        <f t="shared" ref="AA969:AH969" si="276">AA967/$Z967</f>
        <v>0</v>
      </c>
      <c r="AB969" s="320">
        <f t="shared" si="276"/>
        <v>0</v>
      </c>
      <c r="AC969" s="320">
        <f t="shared" si="276"/>
        <v>0</v>
      </c>
      <c r="AD969" s="320">
        <f t="shared" si="276"/>
        <v>0.38571428571428573</v>
      </c>
      <c r="AE969" s="320">
        <f t="shared" si="276"/>
        <v>0.38571428571428573</v>
      </c>
      <c r="AF969" s="320">
        <f t="shared" si="276"/>
        <v>8.5714285714285715E-2</v>
      </c>
      <c r="AG969" s="320">
        <f t="shared" si="276"/>
        <v>0.14285714285714285</v>
      </c>
      <c r="AH969" s="320">
        <f t="shared" si="276"/>
        <v>0</v>
      </c>
    </row>
    <row r="970" spans="2:34" hidden="1">
      <c r="B970" s="632"/>
      <c r="C970" s="423"/>
      <c r="D970" s="206">
        <f t="shared" si="257"/>
        <v>4</v>
      </c>
      <c r="E970" s="169" t="s">
        <v>820</v>
      </c>
      <c r="F970" s="260">
        <v>560.70000000000005</v>
      </c>
      <c r="G970" s="169">
        <v>8216</v>
      </c>
      <c r="H970" s="169">
        <v>8216</v>
      </c>
      <c r="I970" s="177">
        <f t="shared" si="269"/>
        <v>1</v>
      </c>
      <c r="J970" s="169">
        <v>80.099999999999994</v>
      </c>
      <c r="K970" s="177">
        <f t="shared" si="270"/>
        <v>9.7492697176241472E-3</v>
      </c>
      <c r="L970" s="260">
        <v>7</v>
      </c>
      <c r="M970" s="177">
        <f t="shared" si="271"/>
        <v>1.0097492697176242</v>
      </c>
      <c r="N970" s="260">
        <v>560.70000000000005</v>
      </c>
      <c r="O970" s="169">
        <v>80.099999999999994</v>
      </c>
      <c r="P970" s="176">
        <f t="shared" si="272"/>
        <v>9.7492697176241472E-3</v>
      </c>
      <c r="Q970" s="175">
        <f t="shared" si="273"/>
        <v>3.694822225952521E-13</v>
      </c>
      <c r="R970" s="176">
        <f t="shared" si="274"/>
        <v>4.4971059225322796E-17</v>
      </c>
      <c r="S970" s="259">
        <f t="shared" si="275"/>
        <v>2.5863755581667647E-12</v>
      </c>
      <c r="T970" s="169" t="s">
        <v>177</v>
      </c>
      <c r="U970" s="169" t="s">
        <v>534</v>
      </c>
      <c r="V970" s="169" t="s">
        <v>638</v>
      </c>
      <c r="W970" s="175">
        <v>1</v>
      </c>
      <c r="X970" s="169" t="s">
        <v>818</v>
      </c>
      <c r="Y970" s="172" t="s">
        <v>362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36</v>
      </c>
      <c r="AE970" s="221">
        <f>SUMIF(U1167:U1236,TRIM(AE960),W1167:W1236)</f>
        <v>21</v>
      </c>
      <c r="AF970" s="221">
        <f>SUMIF(U1167:U1236,TRIM(AF960),W1167:W1236)</f>
        <v>2</v>
      </c>
      <c r="AG970" s="221">
        <f>SUMIF(U1167:U1236,TRIM(AG960),W1167:W1236)</f>
        <v>11</v>
      </c>
      <c r="AH970" s="221">
        <f>SUMIF(U1167:U1236,TRIM(AH960),W1167:W1236)</f>
        <v>0</v>
      </c>
    </row>
    <row r="971" spans="2:34" hidden="1">
      <c r="B971" s="632"/>
      <c r="C971" s="423"/>
      <c r="D971" s="206">
        <f t="shared" si="257"/>
        <v>5</v>
      </c>
      <c r="E971" s="169" t="s">
        <v>822</v>
      </c>
      <c r="F971" s="260">
        <v>512.65</v>
      </c>
      <c r="G971" s="169">
        <v>542.26</v>
      </c>
      <c r="H971" s="169">
        <v>542.26</v>
      </c>
      <c r="I971" s="177">
        <f t="shared" si="269"/>
        <v>1</v>
      </c>
      <c r="J971" s="169">
        <v>36.6</v>
      </c>
      <c r="K971" s="177">
        <f t="shared" si="270"/>
        <v>6.7495297458783618E-2</v>
      </c>
      <c r="L971" s="260">
        <v>100.52</v>
      </c>
      <c r="M971" s="177">
        <f t="shared" si="271"/>
        <v>1.0674952974587837</v>
      </c>
      <c r="N971" s="260">
        <v>3679.03</v>
      </c>
      <c r="O971" s="169">
        <v>5.0999999999999996</v>
      </c>
      <c r="P971" s="176">
        <f t="shared" si="272"/>
        <v>9.4050824327813216E-3</v>
      </c>
      <c r="Q971" s="175">
        <f t="shared" si="273"/>
        <v>31.500000000000021</v>
      </c>
      <c r="R971" s="176">
        <f t="shared" si="274"/>
        <v>5.8090215026002326E-2</v>
      </c>
      <c r="S971" s="259">
        <f t="shared" si="275"/>
        <v>3166.3800000000019</v>
      </c>
      <c r="T971" s="169" t="s">
        <v>177</v>
      </c>
      <c r="U971" s="169" t="s">
        <v>712</v>
      </c>
      <c r="V971" s="169" t="s">
        <v>686</v>
      </c>
      <c r="W971" s="175">
        <v>1</v>
      </c>
      <c r="X971" s="169" t="s">
        <v>818</v>
      </c>
      <c r="Y971" s="172" t="s">
        <v>387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20534.550000000007</v>
      </c>
      <c r="AE971" s="222">
        <f>SUMIF(U1167:U1236,TRIM(AE960),F1167:F1236)</f>
        <v>13203.570000000002</v>
      </c>
      <c r="AF971" s="222">
        <f>SUMIF(U1167:U1236,TRIM(AF960),F1167:F1236)</f>
        <v>1717.88</v>
      </c>
      <c r="AG971" s="222">
        <f>SUMIF(U1167:U1236,TRIM(AG960),F1167:F1236)</f>
        <v>8025.49</v>
      </c>
      <c r="AH971" s="222">
        <f>SUMIF(U1167:U1236,TRIM(AH960),F1167:F1236)</f>
        <v>0</v>
      </c>
    </row>
    <row r="972" spans="2:34" hidden="1">
      <c r="B972" s="632"/>
      <c r="C972" s="423"/>
      <c r="D972" s="206">
        <f t="shared" si="257"/>
        <v>6</v>
      </c>
      <c r="E972" s="169" t="s">
        <v>517</v>
      </c>
      <c r="F972" s="260">
        <v>465.86</v>
      </c>
      <c r="G972" s="169">
        <v>240.63</v>
      </c>
      <c r="H972" s="169">
        <v>240.63</v>
      </c>
      <c r="I972" s="177">
        <f t="shared" si="269"/>
        <v>1</v>
      </c>
      <c r="J972" s="169">
        <v>12.63</v>
      </c>
      <c r="K972" s="177">
        <f t="shared" si="270"/>
        <v>5.2487221044757518E-2</v>
      </c>
      <c r="L972" s="260">
        <v>99.12</v>
      </c>
      <c r="M972" s="177">
        <f t="shared" si="271"/>
        <v>1.0524872210447576</v>
      </c>
      <c r="N972" s="260">
        <v>1251.8900000000001</v>
      </c>
      <c r="O972" s="169">
        <v>4.7</v>
      </c>
      <c r="P972" s="176">
        <f t="shared" si="272"/>
        <v>1.9532061671445788E-2</v>
      </c>
      <c r="Q972" s="175">
        <f t="shared" si="273"/>
        <v>7.9299999999999953</v>
      </c>
      <c r="R972" s="176">
        <f t="shared" si="274"/>
        <v>3.2955159373311706E-2</v>
      </c>
      <c r="S972" s="259">
        <f t="shared" si="275"/>
        <v>786.02159999999958</v>
      </c>
      <c r="T972" s="169" t="s">
        <v>177</v>
      </c>
      <c r="U972" s="169" t="s">
        <v>712</v>
      </c>
      <c r="V972" s="169" t="s">
        <v>507</v>
      </c>
      <c r="W972" s="175">
        <v>1</v>
      </c>
      <c r="X972" s="169" t="s">
        <v>467</v>
      </c>
      <c r="Y972" s="172"/>
      <c r="Z972" s="221"/>
      <c r="AA972" s="320">
        <f t="shared" ref="AA972:AH972" si="277">AA970/$Z970</f>
        <v>0</v>
      </c>
      <c r="AB972" s="320">
        <f t="shared" si="277"/>
        <v>0</v>
      </c>
      <c r="AC972" s="320">
        <f t="shared" si="277"/>
        <v>0</v>
      </c>
      <c r="AD972" s="320">
        <f t="shared" si="277"/>
        <v>0.51428571428571423</v>
      </c>
      <c r="AE972" s="320">
        <f t="shared" si="277"/>
        <v>0.3</v>
      </c>
      <c r="AF972" s="320">
        <f t="shared" si="277"/>
        <v>2.8571428571428571E-2</v>
      </c>
      <c r="AG972" s="320">
        <f t="shared" si="277"/>
        <v>0.15714285714285714</v>
      </c>
      <c r="AH972" s="320">
        <f t="shared" si="277"/>
        <v>0</v>
      </c>
    </row>
    <row r="973" spans="2:34" hidden="1">
      <c r="B973" s="632"/>
      <c r="C973" s="423"/>
      <c r="D973" s="206">
        <f t="shared" si="257"/>
        <v>7</v>
      </c>
      <c r="E973" s="169" t="s">
        <v>635</v>
      </c>
      <c r="F973" s="260">
        <v>418.29</v>
      </c>
      <c r="G973" s="169">
        <v>6875</v>
      </c>
      <c r="H973" s="169">
        <v>6875</v>
      </c>
      <c r="I973" s="177">
        <f t="shared" si="269"/>
        <v>1</v>
      </c>
      <c r="J973" s="169">
        <v>63.57</v>
      </c>
      <c r="K973" s="177">
        <f t="shared" si="270"/>
        <v>9.2465454545454552E-3</v>
      </c>
      <c r="L973" s="260">
        <v>6.58</v>
      </c>
      <c r="M973" s="177">
        <f t="shared" si="271"/>
        <v>1.0092465454545454</v>
      </c>
      <c r="N973" s="260">
        <v>418.29</v>
      </c>
      <c r="O973" s="169">
        <v>63.57</v>
      </c>
      <c r="P973" s="176">
        <f t="shared" si="272"/>
        <v>9.2465454545454552E-3</v>
      </c>
      <c r="Q973" s="175">
        <f t="shared" si="273"/>
        <v>-2.9132252166164108E-13</v>
      </c>
      <c r="R973" s="176">
        <f t="shared" si="274"/>
        <v>-4.2374184968965975E-17</v>
      </c>
      <c r="S973" s="259">
        <f t="shared" si="275"/>
        <v>-1.9169021925335985E-12</v>
      </c>
      <c r="T973" s="169" t="s">
        <v>465</v>
      </c>
      <c r="U973" s="169" t="s">
        <v>219</v>
      </c>
      <c r="V973" s="169" t="s">
        <v>639</v>
      </c>
      <c r="W973" s="175">
        <v>1</v>
      </c>
      <c r="X973" s="169" t="s">
        <v>467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32"/>
      <c r="C974" s="423"/>
      <c r="D974" s="206">
        <f t="shared" si="257"/>
        <v>8</v>
      </c>
      <c r="E974" s="169" t="s">
        <v>462</v>
      </c>
      <c r="F974" s="260">
        <v>380.9</v>
      </c>
      <c r="G974" s="169">
        <v>15.76</v>
      </c>
      <c r="H974" s="169">
        <v>15.76</v>
      </c>
      <c r="I974" s="177">
        <f t="shared" si="269"/>
        <v>1</v>
      </c>
      <c r="J974" s="169">
        <v>0.94</v>
      </c>
      <c r="K974" s="177">
        <f t="shared" si="270"/>
        <v>5.964467005076142E-2</v>
      </c>
      <c r="L974" s="260">
        <v>846.44</v>
      </c>
      <c r="M974" s="177">
        <f t="shared" si="271"/>
        <v>1.0596446700507614</v>
      </c>
      <c r="N974" s="260">
        <v>795.65</v>
      </c>
      <c r="O974" s="169">
        <v>0.45</v>
      </c>
      <c r="P974" s="176">
        <f t="shared" si="272"/>
        <v>2.8553299492385789E-2</v>
      </c>
      <c r="Q974" s="175">
        <f t="shared" si="273"/>
        <v>0.48999999999999949</v>
      </c>
      <c r="R974" s="176">
        <f t="shared" si="274"/>
        <v>3.1091370558375603E-2</v>
      </c>
      <c r="S974" s="259">
        <f t="shared" si="275"/>
        <v>414.75559999999962</v>
      </c>
      <c r="T974" s="169" t="s">
        <v>177</v>
      </c>
      <c r="U974" s="169" t="s">
        <v>712</v>
      </c>
      <c r="V974" s="169" t="s">
        <v>640</v>
      </c>
      <c r="W974" s="175">
        <v>1</v>
      </c>
      <c r="X974" s="169" t="s">
        <v>423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32"/>
      <c r="C975" s="423"/>
      <c r="D975" s="206">
        <f t="shared" si="257"/>
        <v>9</v>
      </c>
      <c r="E975" s="169" t="s">
        <v>821</v>
      </c>
      <c r="F975" s="260">
        <v>300</v>
      </c>
      <c r="G975" s="169">
        <v>82.16</v>
      </c>
      <c r="H975" s="169">
        <v>82.16</v>
      </c>
      <c r="I975" s="177">
        <f t="shared" si="269"/>
        <v>1</v>
      </c>
      <c r="J975" s="169">
        <v>3.08</v>
      </c>
      <c r="K975" s="177">
        <f t="shared" si="270"/>
        <v>3.7487828627069134E-2</v>
      </c>
      <c r="L975" s="260">
        <v>200</v>
      </c>
      <c r="M975" s="177">
        <f t="shared" si="271"/>
        <v>1.037487828627069</v>
      </c>
      <c r="N975" s="260">
        <v>616</v>
      </c>
      <c r="O975" s="169">
        <v>1.5</v>
      </c>
      <c r="P975" s="176">
        <f t="shared" si="272"/>
        <v>1.8257059396299902E-2</v>
      </c>
      <c r="Q975" s="175">
        <f t="shared" si="273"/>
        <v>1.5799999999999983</v>
      </c>
      <c r="R975" s="176">
        <f t="shared" si="274"/>
        <v>1.9230769230769211E-2</v>
      </c>
      <c r="S975" s="259">
        <f t="shared" si="275"/>
        <v>315.99999999999966</v>
      </c>
      <c r="T975" s="169" t="s">
        <v>177</v>
      </c>
      <c r="U975" s="169" t="s">
        <v>712</v>
      </c>
      <c r="V975" s="169" t="s">
        <v>507</v>
      </c>
      <c r="W975" s="175">
        <v>1</v>
      </c>
      <c r="X975" s="169" t="s">
        <v>818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33"/>
      <c r="C976" s="423"/>
      <c r="D976" s="206">
        <f t="shared" si="257"/>
        <v>10</v>
      </c>
      <c r="E976" s="169" t="s">
        <v>547</v>
      </c>
      <c r="F976" s="260">
        <v>238.83</v>
      </c>
      <c r="G976" s="169">
        <v>56.76</v>
      </c>
      <c r="H976" s="169">
        <v>56.76</v>
      </c>
      <c r="I976" s="177">
        <f t="shared" si="269"/>
        <v>1</v>
      </c>
      <c r="J976" s="169">
        <v>3.83</v>
      </c>
      <c r="K976" s="177">
        <f t="shared" si="270"/>
        <v>6.7477096546863999E-2</v>
      </c>
      <c r="L976" s="260">
        <v>124.39</v>
      </c>
      <c r="M976" s="177">
        <f t="shared" si="271"/>
        <v>1.0674770965468641</v>
      </c>
      <c r="N976" s="260">
        <v>476.41</v>
      </c>
      <c r="O976" s="169">
        <v>1.92</v>
      </c>
      <c r="P976" s="176">
        <f t="shared" si="272"/>
        <v>3.382663847780127E-2</v>
      </c>
      <c r="Q976" s="175">
        <f t="shared" si="273"/>
        <v>1.9099999999999984</v>
      </c>
      <c r="R976" s="176">
        <f t="shared" si="274"/>
        <v>3.3650458069062694E-2</v>
      </c>
      <c r="S976" s="259">
        <f t="shared" si="275"/>
        <v>237.58489999999981</v>
      </c>
      <c r="T976" s="169" t="s">
        <v>465</v>
      </c>
      <c r="U976" s="169" t="s">
        <v>219</v>
      </c>
      <c r="V976" s="169" t="s">
        <v>683</v>
      </c>
      <c r="W976" s="175">
        <v>1</v>
      </c>
      <c r="X976" s="169" t="s">
        <v>413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31">
        <v>45967</v>
      </c>
      <c r="C977" s="423" t="str">
        <f t="shared" ref="C977" si="278">RIGHT(TEXT(B977,"aaa"),1)</f>
        <v>四</v>
      </c>
      <c r="D977" s="206">
        <f t="shared" si="257"/>
        <v>1</v>
      </c>
      <c r="E977" s="169" t="s">
        <v>634</v>
      </c>
      <c r="F977" s="260">
        <v>2485.1799999999998</v>
      </c>
      <c r="G977" s="169">
        <v>17640</v>
      </c>
      <c r="H977" s="169">
        <v>17640</v>
      </c>
      <c r="I977" s="177">
        <f t="shared" si="269"/>
        <v>1</v>
      </c>
      <c r="J977" s="169">
        <v>428.48</v>
      </c>
      <c r="K977" s="177">
        <f t="shared" si="270"/>
        <v>2.4290249433106578E-2</v>
      </c>
      <c r="L977" s="260">
        <v>5.8</v>
      </c>
      <c r="M977" s="177">
        <f t="shared" si="271"/>
        <v>1.0242902494331065</v>
      </c>
      <c r="N977" s="260">
        <v>2485.1799999999998</v>
      </c>
      <c r="O977" s="169">
        <v>428.48</v>
      </c>
      <c r="P977" s="176">
        <f t="shared" si="272"/>
        <v>2.4290249433106578E-2</v>
      </c>
      <c r="Q977" s="175">
        <f t="shared" si="273"/>
        <v>-4.5474735088646412E-13</v>
      </c>
      <c r="R977" s="176">
        <f t="shared" si="274"/>
        <v>-2.5779328281545586E-17</v>
      </c>
      <c r="S977" s="259">
        <f t="shared" si="275"/>
        <v>-2.6375346351414918E-12</v>
      </c>
      <c r="T977" s="169" t="s">
        <v>177</v>
      </c>
      <c r="U977" s="169" t="s">
        <v>534</v>
      </c>
      <c r="V977" s="169" t="s">
        <v>700</v>
      </c>
      <c r="W977" s="175">
        <v>1</v>
      </c>
      <c r="X977" s="169" t="s">
        <v>467</v>
      </c>
      <c r="Y977" s="167" t="s">
        <v>830</v>
      </c>
      <c r="Z977" s="220">
        <f>Z961+Z964+Z967+Z970+Z973</f>
        <v>280</v>
      </c>
      <c r="AA977" s="220">
        <f t="shared" ref="AA977:AH977" si="279">AA961+AA964+AA967+AA970+AA973</f>
        <v>0</v>
      </c>
      <c r="AB977" s="220">
        <f t="shared" si="279"/>
        <v>0</v>
      </c>
      <c r="AC977" s="220">
        <f t="shared" si="279"/>
        <v>0</v>
      </c>
      <c r="AD977" s="220">
        <f t="shared" si="279"/>
        <v>127</v>
      </c>
      <c r="AE977" s="220">
        <f t="shared" si="279"/>
        <v>88</v>
      </c>
      <c r="AF977" s="220">
        <f t="shared" si="279"/>
        <v>11</v>
      </c>
      <c r="AG977" s="220">
        <f t="shared" si="279"/>
        <v>54</v>
      </c>
      <c r="AH977" s="220">
        <f t="shared" si="279"/>
        <v>0</v>
      </c>
    </row>
    <row r="978" spans="2:34" hidden="1">
      <c r="B978" s="632"/>
      <c r="C978" s="423"/>
      <c r="D978" s="206">
        <f t="shared" si="257"/>
        <v>2</v>
      </c>
      <c r="E978" s="169" t="s">
        <v>479</v>
      </c>
      <c r="F978" s="260">
        <v>834</v>
      </c>
      <c r="G978" s="169">
        <v>326.5</v>
      </c>
      <c r="H978" s="169">
        <v>326.5</v>
      </c>
      <c r="I978" s="177">
        <f t="shared" si="269"/>
        <v>1</v>
      </c>
      <c r="J978" s="169">
        <v>15.32</v>
      </c>
      <c r="K978" s="177">
        <f t="shared" si="270"/>
        <v>4.6921898928024501E-2</v>
      </c>
      <c r="L978" s="260">
        <v>111.2</v>
      </c>
      <c r="M978" s="177">
        <f t="shared" si="271"/>
        <v>1.0469218989280245</v>
      </c>
      <c r="N978" s="260">
        <v>1703.58</v>
      </c>
      <c r="O978" s="169">
        <v>7.5</v>
      </c>
      <c r="P978" s="176">
        <f t="shared" si="272"/>
        <v>2.2970903522205207E-2</v>
      </c>
      <c r="Q978" s="175">
        <f t="shared" si="273"/>
        <v>7.8199999999999932</v>
      </c>
      <c r="R978" s="176">
        <f t="shared" si="274"/>
        <v>2.3950995405819273E-2</v>
      </c>
      <c r="S978" s="259">
        <f t="shared" si="275"/>
        <v>869.58399999999926</v>
      </c>
      <c r="T978" s="169" t="s">
        <v>177</v>
      </c>
      <c r="U978" s="169" t="s">
        <v>712</v>
      </c>
      <c r="V978" s="169" t="s">
        <v>640</v>
      </c>
      <c r="W978" s="175">
        <v>1</v>
      </c>
      <c r="X978" s="169" t="s">
        <v>427</v>
      </c>
      <c r="Y978" s="172" t="s">
        <v>387</v>
      </c>
      <c r="Z978" s="221"/>
      <c r="AA978" s="222">
        <f>AA962+AA965+AA968+AA971+AA974</f>
        <v>0</v>
      </c>
      <c r="AB978" s="222">
        <f t="shared" ref="AB978:AH978" si="280">AB962+AB965+AB968+AB971+AB974</f>
        <v>0</v>
      </c>
      <c r="AC978" s="222">
        <f t="shared" si="280"/>
        <v>0</v>
      </c>
      <c r="AD978" s="222">
        <f t="shared" si="280"/>
        <v>61630.290000000008</v>
      </c>
      <c r="AE978" s="222">
        <f t="shared" si="280"/>
        <v>55199.88</v>
      </c>
      <c r="AF978" s="222">
        <f t="shared" si="280"/>
        <v>8732.5</v>
      </c>
      <c r="AG978" s="222">
        <f t="shared" si="280"/>
        <v>53258.99</v>
      </c>
      <c r="AH978" s="222">
        <f t="shared" si="280"/>
        <v>0</v>
      </c>
    </row>
    <row r="979" spans="2:34" hidden="1">
      <c r="B979" s="632"/>
      <c r="C979" s="423"/>
      <c r="D979" s="206">
        <f t="shared" si="257"/>
        <v>3</v>
      </c>
      <c r="E979" s="169" t="s">
        <v>494</v>
      </c>
      <c r="F979" s="260">
        <v>668.47</v>
      </c>
      <c r="G979" s="169">
        <v>83.1</v>
      </c>
      <c r="H979" s="169">
        <v>83.1</v>
      </c>
      <c r="I979" s="177">
        <f t="shared" si="269"/>
        <v>1</v>
      </c>
      <c r="J979" s="169">
        <v>4.46</v>
      </c>
      <c r="K979" s="177">
        <f t="shared" si="270"/>
        <v>5.3670276774969917E-2</v>
      </c>
      <c r="L979" s="260">
        <v>318.32</v>
      </c>
      <c r="M979" s="177">
        <f t="shared" si="271"/>
        <v>1.0536702767749699</v>
      </c>
      <c r="N979" s="260">
        <v>1419.71</v>
      </c>
      <c r="O979" s="169">
        <v>2.1</v>
      </c>
      <c r="P979" s="176">
        <f t="shared" si="272"/>
        <v>2.5270758122743684E-2</v>
      </c>
      <c r="Q979" s="175">
        <f t="shared" si="273"/>
        <v>2.3599999999999937</v>
      </c>
      <c r="R979" s="176">
        <f t="shared" si="274"/>
        <v>2.8399518652226161E-2</v>
      </c>
      <c r="S979" s="259">
        <f t="shared" si="275"/>
        <v>751.23519999999792</v>
      </c>
      <c r="T979" s="169" t="s">
        <v>177</v>
      </c>
      <c r="U979" s="169" t="s">
        <v>220</v>
      </c>
      <c r="V979" s="169" t="s">
        <v>686</v>
      </c>
      <c r="W979" s="175">
        <v>1</v>
      </c>
      <c r="X979" s="169" t="s">
        <v>422</v>
      </c>
      <c r="AA979" s="320">
        <f t="shared" ref="AA979:AH979" si="281">AA977/$Z977</f>
        <v>0</v>
      </c>
      <c r="AB979" s="320">
        <f t="shared" si="281"/>
        <v>0</v>
      </c>
      <c r="AC979" s="320">
        <f t="shared" si="281"/>
        <v>0</v>
      </c>
      <c r="AD979" s="320">
        <f t="shared" si="281"/>
        <v>0.45357142857142857</v>
      </c>
      <c r="AE979" s="320">
        <f t="shared" si="281"/>
        <v>0.31428571428571428</v>
      </c>
      <c r="AF979" s="320">
        <f t="shared" si="281"/>
        <v>3.9285714285714285E-2</v>
      </c>
      <c r="AG979" s="320">
        <f t="shared" si="281"/>
        <v>0.19285714285714287</v>
      </c>
      <c r="AH979" s="320">
        <f t="shared" si="281"/>
        <v>0</v>
      </c>
    </row>
    <row r="980" spans="2:34" hidden="1">
      <c r="B980" s="632"/>
      <c r="C980" s="423"/>
      <c r="D980" s="206">
        <f t="shared" si="257"/>
        <v>4</v>
      </c>
      <c r="E980" s="169" t="s">
        <v>481</v>
      </c>
      <c r="F980" s="260">
        <v>553.51</v>
      </c>
      <c r="G980" s="169">
        <v>141.36000000000001</v>
      </c>
      <c r="H980" s="169">
        <v>141.36000000000001</v>
      </c>
      <c r="I980" s="177">
        <f t="shared" si="269"/>
        <v>1</v>
      </c>
      <c r="J980" s="169">
        <v>5.68</v>
      </c>
      <c r="K980" s="177">
        <f t="shared" si="270"/>
        <v>4.0181097906055459E-2</v>
      </c>
      <c r="L980" s="260">
        <v>212.89</v>
      </c>
      <c r="M980" s="177">
        <f t="shared" si="271"/>
        <v>1.0401810979060555</v>
      </c>
      <c r="N980" s="260">
        <v>1209.22</v>
      </c>
      <c r="O980" s="169">
        <v>2.6</v>
      </c>
      <c r="P980" s="176">
        <f t="shared" si="272"/>
        <v>1.8392756083757782E-2</v>
      </c>
      <c r="Q980" s="175">
        <f t="shared" si="273"/>
        <v>3.0800000000000067</v>
      </c>
      <c r="R980" s="176">
        <f t="shared" si="274"/>
        <v>2.1788341822297726E-2</v>
      </c>
      <c r="S980" s="259">
        <f t="shared" si="275"/>
        <v>655.70120000000134</v>
      </c>
      <c r="T980" s="169" t="s">
        <v>177</v>
      </c>
      <c r="U980" s="169" t="s">
        <v>712</v>
      </c>
      <c r="V980" s="169" t="s">
        <v>507</v>
      </c>
      <c r="W980" s="175">
        <v>1</v>
      </c>
      <c r="X980" s="169" t="s">
        <v>467</v>
      </c>
    </row>
    <row r="981" spans="2:34" hidden="1">
      <c r="B981" s="632"/>
      <c r="C981" s="423"/>
      <c r="D981" s="206">
        <f t="shared" si="257"/>
        <v>5</v>
      </c>
      <c r="E981" s="169" t="s">
        <v>645</v>
      </c>
      <c r="F981" s="260">
        <v>397.21</v>
      </c>
      <c r="G981" s="169">
        <v>97.22</v>
      </c>
      <c r="H981" s="169">
        <v>97.22</v>
      </c>
      <c r="I981" s="177">
        <f t="shared" si="269"/>
        <v>1</v>
      </c>
      <c r="J981" s="169">
        <v>7.91</v>
      </c>
      <c r="K981" s="177">
        <f t="shared" si="270"/>
        <v>8.1361859699650277E-2</v>
      </c>
      <c r="L981" s="260">
        <v>114.14</v>
      </c>
      <c r="M981" s="177">
        <f t="shared" si="271"/>
        <v>1.0813618596996502</v>
      </c>
      <c r="N981" s="260">
        <v>902.85</v>
      </c>
      <c r="O981" s="169">
        <v>3.48</v>
      </c>
      <c r="P981" s="176">
        <f t="shared" si="272"/>
        <v>3.5795103888088868E-2</v>
      </c>
      <c r="Q981" s="175">
        <f t="shared" si="273"/>
        <v>4.4299999999999962</v>
      </c>
      <c r="R981" s="176">
        <f t="shared" si="274"/>
        <v>4.5566755811561367E-2</v>
      </c>
      <c r="S981" s="259">
        <f t="shared" si="275"/>
        <v>505.64019999999954</v>
      </c>
      <c r="T981" s="169" t="s">
        <v>177</v>
      </c>
      <c r="U981" s="169" t="s">
        <v>712</v>
      </c>
      <c r="V981" s="169" t="s">
        <v>640</v>
      </c>
      <c r="W981" s="175">
        <v>1</v>
      </c>
      <c r="X981" s="169" t="s">
        <v>428</v>
      </c>
    </row>
    <row r="982" spans="2:34" hidden="1">
      <c r="B982" s="632"/>
      <c r="C982" s="423"/>
      <c r="D982" s="206">
        <f t="shared" si="257"/>
        <v>6</v>
      </c>
      <c r="E982" s="169" t="s">
        <v>492</v>
      </c>
      <c r="F982" s="260">
        <v>330.16</v>
      </c>
      <c r="G982" s="169">
        <v>184.9</v>
      </c>
      <c r="H982" s="169">
        <v>184.9</v>
      </c>
      <c r="I982" s="177">
        <f t="shared" si="269"/>
        <v>1</v>
      </c>
      <c r="J982" s="169">
        <v>12.39</v>
      </c>
      <c r="K982" s="177">
        <f t="shared" si="270"/>
        <v>6.7009194159004873E-2</v>
      </c>
      <c r="L982" s="260">
        <v>53.51</v>
      </c>
      <c r="M982" s="177">
        <f t="shared" si="271"/>
        <v>1.067009194159005</v>
      </c>
      <c r="N982" s="260">
        <v>662.99</v>
      </c>
      <c r="O982" s="169">
        <v>6.17</v>
      </c>
      <c r="P982" s="176">
        <f t="shared" si="272"/>
        <v>3.3369388858842615E-2</v>
      </c>
      <c r="Q982" s="175">
        <f t="shared" si="273"/>
        <v>6.2200000000000149</v>
      </c>
      <c r="R982" s="176">
        <f t="shared" si="274"/>
        <v>3.3639805300162327E-2</v>
      </c>
      <c r="S982" s="259">
        <f t="shared" si="275"/>
        <v>332.8322000000008</v>
      </c>
      <c r="T982" s="169" t="s">
        <v>177</v>
      </c>
      <c r="U982" s="169" t="s">
        <v>534</v>
      </c>
      <c r="V982" s="169" t="s">
        <v>799</v>
      </c>
      <c r="W982" s="175">
        <v>1</v>
      </c>
      <c r="X982" s="169" t="s">
        <v>412</v>
      </c>
    </row>
    <row r="983" spans="2:34" hidden="1">
      <c r="B983" s="632"/>
      <c r="C983" s="423"/>
      <c r="D983" s="206">
        <f t="shared" si="257"/>
        <v>7</v>
      </c>
      <c r="E983" s="169" t="s">
        <v>820</v>
      </c>
      <c r="F983" s="260">
        <v>252.35</v>
      </c>
      <c r="G983" s="169">
        <v>8158</v>
      </c>
      <c r="H983" s="169">
        <v>8158</v>
      </c>
      <c r="I983" s="177">
        <f t="shared" si="269"/>
        <v>1</v>
      </c>
      <c r="J983" s="169">
        <v>36.049999999999997</v>
      </c>
      <c r="K983" s="177">
        <f t="shared" si="270"/>
        <v>4.4189752390291735E-3</v>
      </c>
      <c r="L983" s="260">
        <v>7</v>
      </c>
      <c r="M983" s="177">
        <f t="shared" si="271"/>
        <v>1.0044189752390291</v>
      </c>
      <c r="N983" s="260">
        <v>252.35</v>
      </c>
      <c r="O983" s="169">
        <v>36.049999999999997</v>
      </c>
      <c r="P983" s="176">
        <f t="shared" si="272"/>
        <v>4.4189752390291735E-3</v>
      </c>
      <c r="Q983" s="175">
        <f t="shared" si="273"/>
        <v>-7.2475359047530219E-13</v>
      </c>
      <c r="R983" s="176">
        <f t="shared" si="274"/>
        <v>-8.8839616385793358E-17</v>
      </c>
      <c r="S983" s="259">
        <f t="shared" si="275"/>
        <v>-5.0732751333271153E-12</v>
      </c>
      <c r="T983" s="169" t="s">
        <v>177</v>
      </c>
      <c r="U983" s="169" t="s">
        <v>534</v>
      </c>
      <c r="V983" s="169" t="s">
        <v>638</v>
      </c>
      <c r="W983" s="175">
        <v>1</v>
      </c>
      <c r="X983" s="169" t="s">
        <v>818</v>
      </c>
    </row>
    <row r="984" spans="2:34" hidden="1">
      <c r="B984" s="632"/>
      <c r="C984" s="423"/>
      <c r="D984" s="206">
        <f t="shared" si="257"/>
        <v>8</v>
      </c>
      <c r="E984" s="169" t="s">
        <v>522</v>
      </c>
      <c r="F984" s="260">
        <v>249.9</v>
      </c>
      <c r="G984" s="169">
        <v>31.38</v>
      </c>
      <c r="H984" s="169">
        <v>31.38</v>
      </c>
      <c r="I984" s="177">
        <f t="shared" si="269"/>
        <v>1</v>
      </c>
      <c r="J984" s="169">
        <v>1.89</v>
      </c>
      <c r="K984" s="177">
        <f t="shared" si="270"/>
        <v>6.022944550669216E-2</v>
      </c>
      <c r="L984" s="260">
        <v>268.70999999999998</v>
      </c>
      <c r="M984" s="177">
        <f t="shared" si="271"/>
        <v>1.0602294455066921</v>
      </c>
      <c r="N984" s="260">
        <v>507.86</v>
      </c>
      <c r="O984" s="169">
        <v>0.93</v>
      </c>
      <c r="P984" s="176">
        <f t="shared" si="272"/>
        <v>2.963671128107075E-2</v>
      </c>
      <c r="Q984" s="175">
        <f t="shared" si="273"/>
        <v>0.95999999999999697</v>
      </c>
      <c r="R984" s="176">
        <f t="shared" si="274"/>
        <v>3.059273422562132E-2</v>
      </c>
      <c r="S984" s="259">
        <f t="shared" si="275"/>
        <v>257.96159999999918</v>
      </c>
      <c r="T984" s="169" t="s">
        <v>177</v>
      </c>
      <c r="U984" s="169" t="s">
        <v>712</v>
      </c>
      <c r="V984" s="169" t="s">
        <v>640</v>
      </c>
      <c r="W984" s="175">
        <v>1</v>
      </c>
      <c r="X984" s="169" t="s">
        <v>432</v>
      </c>
    </row>
    <row r="985" spans="2:34" hidden="1">
      <c r="B985" s="632"/>
      <c r="C985" s="423"/>
      <c r="D985" s="206">
        <f t="shared" si="257"/>
        <v>9</v>
      </c>
      <c r="E985" s="169" t="s">
        <v>658</v>
      </c>
      <c r="F985" s="260">
        <v>230.87</v>
      </c>
      <c r="G985" s="169">
        <v>33.65</v>
      </c>
      <c r="H985" s="169">
        <v>33.65</v>
      </c>
      <c r="I985" s="177">
        <f t="shared" si="269"/>
        <v>1</v>
      </c>
      <c r="J985" s="169">
        <v>2.0299999999999998</v>
      </c>
      <c r="K985" s="177">
        <f t="shared" si="270"/>
        <v>6.032689450222882E-2</v>
      </c>
      <c r="L985" s="260">
        <v>228.58</v>
      </c>
      <c r="M985" s="177">
        <f t="shared" si="271"/>
        <v>1.0603268945022288</v>
      </c>
      <c r="N985" s="260">
        <v>464.02</v>
      </c>
      <c r="O985" s="169">
        <v>1.01</v>
      </c>
      <c r="P985" s="176">
        <f t="shared" si="272"/>
        <v>3.0014858841010402E-2</v>
      </c>
      <c r="Q985" s="175">
        <f t="shared" si="273"/>
        <v>1.0200000000000011</v>
      </c>
      <c r="R985" s="176">
        <f t="shared" si="274"/>
        <v>3.031203566121846E-2</v>
      </c>
      <c r="S985" s="259">
        <f t="shared" si="275"/>
        <v>233.15160000000026</v>
      </c>
      <c r="T985" s="169" t="s">
        <v>177</v>
      </c>
      <c r="U985" s="169" t="s">
        <v>712</v>
      </c>
      <c r="V985" s="169" t="s">
        <v>640</v>
      </c>
      <c r="W985" s="175">
        <v>1</v>
      </c>
      <c r="X985" s="169" t="s">
        <v>632</v>
      </c>
    </row>
    <row r="986" spans="2:34" hidden="1">
      <c r="B986" s="633"/>
      <c r="C986" s="423"/>
      <c r="D986" s="206">
        <f t="shared" si="257"/>
        <v>10</v>
      </c>
      <c r="E986" s="169" t="s">
        <v>627</v>
      </c>
      <c r="F986" s="260">
        <v>192.91</v>
      </c>
      <c r="G986" s="169">
        <v>90.08</v>
      </c>
      <c r="H986" s="169">
        <v>90.08</v>
      </c>
      <c r="I986" s="177">
        <f t="shared" si="269"/>
        <v>1</v>
      </c>
      <c r="J986" s="169">
        <v>4.2300000000000004</v>
      </c>
      <c r="K986" s="177">
        <f t="shared" si="270"/>
        <v>4.695825932504441E-2</v>
      </c>
      <c r="L986" s="260">
        <v>104.84</v>
      </c>
      <c r="M986" s="177">
        <f t="shared" si="271"/>
        <v>1.0469582593250444</v>
      </c>
      <c r="N986" s="260">
        <v>443.47</v>
      </c>
      <c r="O986" s="169">
        <v>1.84</v>
      </c>
      <c r="P986" s="176">
        <f t="shared" si="272"/>
        <v>2.0426287744227355E-2</v>
      </c>
      <c r="Q986" s="175">
        <f t="shared" si="273"/>
        <v>2.3900000000000041</v>
      </c>
      <c r="R986" s="176">
        <f t="shared" si="274"/>
        <v>2.6531971580817097E-2</v>
      </c>
      <c r="S986" s="259">
        <f t="shared" si="275"/>
        <v>250.56760000000045</v>
      </c>
      <c r="T986" s="169" t="s">
        <v>177</v>
      </c>
      <c r="U986" s="169" t="s">
        <v>712</v>
      </c>
      <c r="V986" s="169" t="s">
        <v>507</v>
      </c>
      <c r="W986" s="175">
        <v>1</v>
      </c>
      <c r="X986" s="169" t="s">
        <v>467</v>
      </c>
    </row>
    <row r="987" spans="2:34" hidden="1">
      <c r="B987" s="631">
        <v>45968</v>
      </c>
      <c r="C987" s="423" t="str">
        <f t="shared" ref="C987" si="282">RIGHT(TEXT(B987,"aaa"),1)</f>
        <v>五</v>
      </c>
      <c r="D987" s="206">
        <f t="shared" si="257"/>
        <v>1</v>
      </c>
      <c r="E987" s="169" t="s">
        <v>634</v>
      </c>
      <c r="F987" s="260">
        <v>1158.72</v>
      </c>
      <c r="G987" s="169">
        <v>14532</v>
      </c>
      <c r="H987" s="169">
        <v>14532</v>
      </c>
      <c r="I987" s="177">
        <f t="shared" si="269"/>
        <v>1</v>
      </c>
      <c r="J987" s="169">
        <v>199.78</v>
      </c>
      <c r="K987" s="177">
        <f t="shared" si="270"/>
        <v>1.3747591522157996E-2</v>
      </c>
      <c r="L987" s="260">
        <v>5.8</v>
      </c>
      <c r="M987" s="177">
        <f t="shared" si="271"/>
        <v>1.0137475915221581</v>
      </c>
      <c r="N987" s="260">
        <v>1158.72</v>
      </c>
      <c r="O987" s="169">
        <v>199.78</v>
      </c>
      <c r="P987" s="176">
        <f t="shared" si="272"/>
        <v>1.3747591522157996E-2</v>
      </c>
      <c r="Q987" s="175">
        <f t="shared" si="273"/>
        <v>6.5369931689929217E-13</v>
      </c>
      <c r="R987" s="176">
        <f t="shared" si="274"/>
        <v>4.4983437716714299E-17</v>
      </c>
      <c r="S987" s="259">
        <f t="shared" si="275"/>
        <v>3.7914560380158948E-12</v>
      </c>
      <c r="T987" s="169" t="s">
        <v>177</v>
      </c>
      <c r="U987" s="169" t="s">
        <v>534</v>
      </c>
      <c r="V987" s="169" t="s">
        <v>700</v>
      </c>
      <c r="W987" s="175">
        <v>1</v>
      </c>
      <c r="X987" s="169" t="s">
        <v>467</v>
      </c>
    </row>
    <row r="988" spans="2:34" hidden="1">
      <c r="B988" s="632"/>
      <c r="C988" s="423"/>
      <c r="D988" s="206">
        <f t="shared" si="257"/>
        <v>2</v>
      </c>
      <c r="E988" s="169" t="s">
        <v>820</v>
      </c>
      <c r="F988" s="260">
        <v>931.42</v>
      </c>
      <c r="G988" s="169">
        <v>6758</v>
      </c>
      <c r="H988" s="169">
        <v>6758</v>
      </c>
      <c r="I988" s="177">
        <f t="shared" si="269"/>
        <v>1</v>
      </c>
      <c r="J988" s="169">
        <v>133.06</v>
      </c>
      <c r="K988" s="177">
        <f t="shared" si="270"/>
        <v>1.9689257176679492E-2</v>
      </c>
      <c r="L988" s="260">
        <v>7</v>
      </c>
      <c r="M988" s="177">
        <f t="shared" si="271"/>
        <v>1.0196892571766796</v>
      </c>
      <c r="N988" s="260">
        <v>931.42</v>
      </c>
      <c r="O988" s="169">
        <v>133.06</v>
      </c>
      <c r="P988" s="176">
        <f t="shared" si="272"/>
        <v>1.9689257176679492E-2</v>
      </c>
      <c r="Q988" s="175">
        <f t="shared" si="273"/>
        <v>3.979039320256561E-13</v>
      </c>
      <c r="R988" s="176">
        <f t="shared" si="274"/>
        <v>5.8878948213325846E-17</v>
      </c>
      <c r="S988" s="259">
        <f t="shared" si="275"/>
        <v>2.7853275241795927E-12</v>
      </c>
      <c r="T988" s="169" t="s">
        <v>177</v>
      </c>
      <c r="U988" s="169" t="s">
        <v>534</v>
      </c>
      <c r="V988" s="169" t="s">
        <v>638</v>
      </c>
      <c r="W988" s="175">
        <v>1</v>
      </c>
      <c r="X988" s="169" t="s">
        <v>818</v>
      </c>
    </row>
    <row r="989" spans="2:34" hidden="1">
      <c r="B989" s="632"/>
      <c r="C989" s="423"/>
      <c r="D989" s="206">
        <f t="shared" si="257"/>
        <v>3</v>
      </c>
      <c r="E989" s="169" t="s">
        <v>635</v>
      </c>
      <c r="F989" s="260">
        <v>461.32</v>
      </c>
      <c r="G989" s="169">
        <v>5376</v>
      </c>
      <c r="H989" s="169">
        <v>5376</v>
      </c>
      <c r="I989" s="177">
        <f t="shared" si="269"/>
        <v>1</v>
      </c>
      <c r="J989" s="169">
        <v>70.11</v>
      </c>
      <c r="K989" s="177">
        <f t="shared" si="270"/>
        <v>1.3041294642857143E-2</v>
      </c>
      <c r="L989" s="260">
        <v>6.58</v>
      </c>
      <c r="M989" s="177">
        <f t="shared" si="271"/>
        <v>1.0130412946428571</v>
      </c>
      <c r="N989" s="260">
        <v>461.32</v>
      </c>
      <c r="O989" s="169">
        <v>70.11</v>
      </c>
      <c r="P989" s="176">
        <f t="shared" si="272"/>
        <v>1.3041294642857143E-2</v>
      </c>
      <c r="Q989" s="175">
        <f t="shared" si="273"/>
        <v>-3.2684965844964609E-13</v>
      </c>
      <c r="R989" s="176">
        <f t="shared" si="274"/>
        <v>-6.0797927538996674E-17</v>
      </c>
      <c r="S989" s="259">
        <f t="shared" si="275"/>
        <v>-2.1506707525986713E-12</v>
      </c>
      <c r="T989" s="169" t="s">
        <v>465</v>
      </c>
      <c r="U989" s="169" t="s">
        <v>219</v>
      </c>
      <c r="V989" s="169" t="s">
        <v>639</v>
      </c>
      <c r="W989" s="175">
        <v>1</v>
      </c>
      <c r="X989" s="169" t="s">
        <v>467</v>
      </c>
    </row>
    <row r="990" spans="2:34" hidden="1">
      <c r="B990" s="632"/>
      <c r="C990" s="423"/>
      <c r="D990" s="206">
        <f t="shared" si="257"/>
        <v>4</v>
      </c>
      <c r="E990" s="169" t="s">
        <v>821</v>
      </c>
      <c r="F990" s="260">
        <v>460</v>
      </c>
      <c r="G990" s="169">
        <v>67.58</v>
      </c>
      <c r="H990" s="169">
        <v>67.58</v>
      </c>
      <c r="I990" s="177">
        <f t="shared" si="269"/>
        <v>1</v>
      </c>
      <c r="J990" s="169">
        <v>5.61</v>
      </c>
      <c r="K990" s="177">
        <f t="shared" si="270"/>
        <v>8.301272565847885E-2</v>
      </c>
      <c r="L990" s="260">
        <v>200</v>
      </c>
      <c r="M990" s="177">
        <f t="shared" si="271"/>
        <v>1.0830127256584787</v>
      </c>
      <c r="N990" s="260">
        <v>1122</v>
      </c>
      <c r="O990" s="169">
        <v>2.2999999999999998</v>
      </c>
      <c r="P990" s="176">
        <f t="shared" si="272"/>
        <v>3.4033737792246228E-2</v>
      </c>
      <c r="Q990" s="175">
        <f t="shared" si="273"/>
        <v>3.3099999999999996</v>
      </c>
      <c r="R990" s="176">
        <f t="shared" si="274"/>
        <v>4.8978987866232608E-2</v>
      </c>
      <c r="S990" s="259">
        <f t="shared" si="275"/>
        <v>661.99999999999989</v>
      </c>
      <c r="T990" s="169" t="s">
        <v>177</v>
      </c>
      <c r="U990" s="169" t="s">
        <v>712</v>
      </c>
      <c r="V990" s="169" t="s">
        <v>507</v>
      </c>
      <c r="W990" s="175">
        <v>1</v>
      </c>
      <c r="X990" s="169" t="s">
        <v>818</v>
      </c>
    </row>
    <row r="991" spans="2:34" hidden="1">
      <c r="B991" s="632"/>
      <c r="C991" s="423"/>
      <c r="D991" s="206">
        <f t="shared" si="257"/>
        <v>5</v>
      </c>
      <c r="E991" s="169" t="s">
        <v>822</v>
      </c>
      <c r="F991" s="260">
        <v>331.72</v>
      </c>
      <c r="G991" s="169">
        <v>446.03</v>
      </c>
      <c r="H991" s="169">
        <v>446.03</v>
      </c>
      <c r="I991" s="177">
        <f t="shared" si="269"/>
        <v>1</v>
      </c>
      <c r="J991" s="169">
        <v>14.85</v>
      </c>
      <c r="K991" s="177">
        <f t="shared" si="270"/>
        <v>3.3293724637356234E-2</v>
      </c>
      <c r="L991" s="260">
        <v>100.52</v>
      </c>
      <c r="M991" s="177">
        <f t="shared" si="271"/>
        <v>1.0332937246373564</v>
      </c>
      <c r="N991" s="260">
        <v>1492.72</v>
      </c>
      <c r="O991" s="169">
        <v>3.3</v>
      </c>
      <c r="P991" s="176">
        <f t="shared" si="272"/>
        <v>7.3986054749680518E-3</v>
      </c>
      <c r="Q991" s="175">
        <f t="shared" si="273"/>
        <v>11.550000000000022</v>
      </c>
      <c r="R991" s="176">
        <f t="shared" si="274"/>
        <v>2.5895119162388232E-2</v>
      </c>
      <c r="S991" s="259">
        <f t="shared" si="275"/>
        <v>1161.0060000000021</v>
      </c>
      <c r="T991" s="169" t="s">
        <v>177</v>
      </c>
      <c r="U991" s="169" t="s">
        <v>712</v>
      </c>
      <c r="V991" s="169" t="s">
        <v>686</v>
      </c>
      <c r="W991" s="175">
        <v>1</v>
      </c>
      <c r="X991" s="169" t="s">
        <v>818</v>
      </c>
    </row>
    <row r="992" spans="2:34" hidden="1">
      <c r="B992" s="632"/>
      <c r="C992" s="423"/>
      <c r="D992" s="206">
        <f t="shared" si="257"/>
        <v>6</v>
      </c>
      <c r="E992" s="169" t="s">
        <v>612</v>
      </c>
      <c r="F992" s="260">
        <v>242.16</v>
      </c>
      <c r="G992" s="169">
        <v>228.34</v>
      </c>
      <c r="H992" s="169">
        <v>228.34</v>
      </c>
      <c r="I992" s="177">
        <f t="shared" si="269"/>
        <v>1</v>
      </c>
      <c r="J992" s="169">
        <v>5.07</v>
      </c>
      <c r="K992" s="177">
        <f t="shared" si="270"/>
        <v>2.2203731277918894E-2</v>
      </c>
      <c r="L992" s="260">
        <v>95.34</v>
      </c>
      <c r="M992" s="177">
        <f t="shared" si="271"/>
        <v>1.0222037312779189</v>
      </c>
      <c r="N992" s="260">
        <v>483.37</v>
      </c>
      <c r="O992" s="169">
        <v>2.54</v>
      </c>
      <c r="P992" s="176">
        <f t="shared" si="272"/>
        <v>1.1123762809844968E-2</v>
      </c>
      <c r="Q992" s="175">
        <f t="shared" si="273"/>
        <v>2.5299999999999931</v>
      </c>
      <c r="R992" s="176">
        <f t="shared" si="274"/>
        <v>1.1079968468073895E-2</v>
      </c>
      <c r="S992" s="259">
        <f t="shared" si="275"/>
        <v>241.21019999999936</v>
      </c>
      <c r="T992" s="169" t="s">
        <v>177</v>
      </c>
      <c r="U992" s="169" t="s">
        <v>712</v>
      </c>
      <c r="V992" s="169" t="s">
        <v>640</v>
      </c>
      <c r="W992" s="175">
        <v>1</v>
      </c>
      <c r="X992" s="169" t="s">
        <v>467</v>
      </c>
    </row>
    <row r="993" spans="2:24" hidden="1">
      <c r="B993" s="632"/>
      <c r="C993" s="423"/>
      <c r="D993" s="206">
        <f t="shared" si="257"/>
        <v>7</v>
      </c>
      <c r="E993" s="169" t="s">
        <v>517</v>
      </c>
      <c r="F993" s="260">
        <v>238.88</v>
      </c>
      <c r="G993" s="169">
        <v>188.16</v>
      </c>
      <c r="H993" s="169">
        <v>188.16</v>
      </c>
      <c r="I993" s="177">
        <f t="shared" si="269"/>
        <v>1</v>
      </c>
      <c r="J993" s="169">
        <v>4.87</v>
      </c>
      <c r="K993" s="177">
        <f t="shared" si="270"/>
        <v>2.5882227891156465E-2</v>
      </c>
      <c r="L993" s="260">
        <v>99.12</v>
      </c>
      <c r="M993" s="177">
        <f t="shared" si="271"/>
        <v>1.0258822278911566</v>
      </c>
      <c r="N993" s="260">
        <v>482.71</v>
      </c>
      <c r="O993" s="169">
        <v>2.41</v>
      </c>
      <c r="P993" s="176">
        <f t="shared" si="272"/>
        <v>1.2808248299319728E-2</v>
      </c>
      <c r="Q993" s="175">
        <f t="shared" si="273"/>
        <v>2.4600000000000044</v>
      </c>
      <c r="R993" s="176">
        <f t="shared" si="274"/>
        <v>1.3073979591836758E-2</v>
      </c>
      <c r="S993" s="259">
        <f t="shared" si="275"/>
        <v>243.83520000000044</v>
      </c>
      <c r="T993" s="169" t="s">
        <v>177</v>
      </c>
      <c r="U993" s="169" t="s">
        <v>712</v>
      </c>
      <c r="V993" s="169" t="s">
        <v>507</v>
      </c>
      <c r="W993" s="175">
        <v>1</v>
      </c>
      <c r="X993" s="169" t="s">
        <v>467</v>
      </c>
    </row>
    <row r="994" spans="2:24" hidden="1">
      <c r="B994" s="632"/>
      <c r="C994" s="423"/>
      <c r="D994" s="206">
        <f t="shared" si="257"/>
        <v>8</v>
      </c>
      <c r="E994" s="169" t="s">
        <v>648</v>
      </c>
      <c r="F994" s="260">
        <v>226.57</v>
      </c>
      <c r="G994" s="169">
        <v>4414</v>
      </c>
      <c r="H994" s="169">
        <v>4414</v>
      </c>
      <c r="I994" s="177">
        <f t="shared" si="269"/>
        <v>1</v>
      </c>
      <c r="J994" s="169">
        <v>52.69</v>
      </c>
      <c r="K994" s="177">
        <f t="shared" si="270"/>
        <v>1.1937018577254191E-2</v>
      </c>
      <c r="L994" s="260">
        <v>4.3</v>
      </c>
      <c r="M994" s="177">
        <f t="shared" si="271"/>
        <v>1.011937018577254</v>
      </c>
      <c r="N994" s="260">
        <v>226.57</v>
      </c>
      <c r="O994" s="169">
        <v>52.69</v>
      </c>
      <c r="P994" s="176">
        <f t="shared" si="272"/>
        <v>1.1937018577254191E-2</v>
      </c>
      <c r="Q994" s="175">
        <f t="shared" si="273"/>
        <v>-3.979039320256561E-13</v>
      </c>
      <c r="R994" s="176">
        <f t="shared" si="274"/>
        <v>-9.0145884011249689E-17</v>
      </c>
      <c r="S994" s="259">
        <f t="shared" si="275"/>
        <v>-1.7109869077103211E-12</v>
      </c>
      <c r="T994" s="169" t="s">
        <v>177</v>
      </c>
      <c r="U994" s="169" t="s">
        <v>534</v>
      </c>
      <c r="V994" s="169" t="s">
        <v>638</v>
      </c>
      <c r="W994" s="175">
        <v>1</v>
      </c>
      <c r="X994" s="169" t="s">
        <v>467</v>
      </c>
    </row>
    <row r="995" spans="2:24" hidden="1">
      <c r="B995" s="632"/>
      <c r="C995" s="423"/>
      <c r="D995" s="206">
        <f t="shared" si="257"/>
        <v>9</v>
      </c>
      <c r="E995" s="169" t="s">
        <v>469</v>
      </c>
      <c r="F995" s="260">
        <v>135.65</v>
      </c>
      <c r="G995" s="169">
        <v>32.659999999999997</v>
      </c>
      <c r="H995" s="169">
        <v>32.659999999999997</v>
      </c>
      <c r="I995" s="177">
        <f t="shared" si="269"/>
        <v>1</v>
      </c>
      <c r="J995" s="169">
        <v>2.71</v>
      </c>
      <c r="K995" s="177">
        <f t="shared" si="270"/>
        <v>8.2976117575015315E-2</v>
      </c>
      <c r="L995" s="260">
        <v>118.99</v>
      </c>
      <c r="M995" s="177">
        <f t="shared" si="271"/>
        <v>1.0829761175750154</v>
      </c>
      <c r="N995" s="260">
        <v>322.45999999999998</v>
      </c>
      <c r="O995" s="169">
        <v>1.1399999999999999</v>
      </c>
      <c r="P995" s="176">
        <f t="shared" si="272"/>
        <v>3.4905082669932641E-2</v>
      </c>
      <c r="Q995" s="175">
        <f t="shared" si="273"/>
        <v>1.570000000000001</v>
      </c>
      <c r="R995" s="176">
        <f t="shared" si="274"/>
        <v>4.8071034905082702E-2</v>
      </c>
      <c r="S995" s="259">
        <f t="shared" si="275"/>
        <v>186.81430000000012</v>
      </c>
      <c r="T995" s="169" t="s">
        <v>177</v>
      </c>
      <c r="U995" s="169" t="s">
        <v>712</v>
      </c>
      <c r="V995" s="169" t="s">
        <v>507</v>
      </c>
      <c r="W995" s="175">
        <v>1</v>
      </c>
      <c r="X995" s="169" t="s">
        <v>458</v>
      </c>
    </row>
    <row r="996" spans="2:24" hidden="1">
      <c r="B996" s="633"/>
      <c r="C996" s="423"/>
      <c r="D996" s="206">
        <f t="shared" si="257"/>
        <v>10</v>
      </c>
      <c r="E996" s="169" t="s">
        <v>531</v>
      </c>
      <c r="F996" s="260">
        <v>103.63</v>
      </c>
      <c r="G996" s="169">
        <v>19.149999999999999</v>
      </c>
      <c r="H996" s="169">
        <v>19.149999999999999</v>
      </c>
      <c r="I996" s="177">
        <f t="shared" si="269"/>
        <v>1</v>
      </c>
      <c r="J996" s="169">
        <v>1.59</v>
      </c>
      <c r="K996" s="177">
        <f t="shared" si="270"/>
        <v>8.3028720626631858E-2</v>
      </c>
      <c r="L996" s="260">
        <v>148.04</v>
      </c>
      <c r="M996" s="177">
        <f t="shared" si="271"/>
        <v>1.0830287206266318</v>
      </c>
      <c r="N996" s="260">
        <v>235.38</v>
      </c>
      <c r="O996" s="169">
        <v>0.7</v>
      </c>
      <c r="P996" s="176">
        <f t="shared" si="272"/>
        <v>3.6553524804177548E-2</v>
      </c>
      <c r="Q996" s="175">
        <f t="shared" si="273"/>
        <v>0.8899999999999999</v>
      </c>
      <c r="R996" s="176">
        <f t="shared" si="274"/>
        <v>4.6475195822454303E-2</v>
      </c>
      <c r="S996" s="259">
        <f t="shared" si="275"/>
        <v>131.75559999999999</v>
      </c>
      <c r="T996" s="169" t="s">
        <v>177</v>
      </c>
      <c r="U996" s="169" t="s">
        <v>712</v>
      </c>
      <c r="V996" s="169" t="s">
        <v>507</v>
      </c>
      <c r="W996" s="175">
        <v>1</v>
      </c>
      <c r="X996" s="169" t="s">
        <v>412</v>
      </c>
    </row>
    <row r="997" spans="2:24" hidden="1">
      <c r="B997" s="631">
        <v>45969</v>
      </c>
      <c r="C997" s="423" t="str">
        <f t="shared" ref="C997" si="283">RIGHT(TEXT(B997,"aaa"),1)</f>
        <v>六</v>
      </c>
      <c r="D997" s="206">
        <f t="shared" si="257"/>
        <v>1</v>
      </c>
      <c r="E997" s="169" t="s">
        <v>634</v>
      </c>
      <c r="F997" s="260">
        <v>1359.75</v>
      </c>
      <c r="G997" s="169">
        <v>14866</v>
      </c>
      <c r="H997" s="169">
        <v>14866</v>
      </c>
      <c r="I997" s="177">
        <f t="shared" si="269"/>
        <v>1</v>
      </c>
      <c r="J997" s="169">
        <v>234.44</v>
      </c>
      <c r="K997" s="177">
        <f t="shared" si="270"/>
        <v>1.5770213910937709E-2</v>
      </c>
      <c r="L997" s="260">
        <v>5.8</v>
      </c>
      <c r="M997" s="177">
        <f t="shared" si="271"/>
        <v>1.0157702139109377</v>
      </c>
      <c r="N997" s="260">
        <v>1359.75</v>
      </c>
      <c r="O997" s="169">
        <v>234.44</v>
      </c>
      <c r="P997" s="176">
        <f t="shared" si="272"/>
        <v>1.5770213910937709E-2</v>
      </c>
      <c r="Q997" s="175">
        <f t="shared" si="273"/>
        <v>5.1159076974727213E-13</v>
      </c>
      <c r="R997" s="176">
        <f t="shared" si="274"/>
        <v>3.4413478390103065E-17</v>
      </c>
      <c r="S997" s="259">
        <f t="shared" si="275"/>
        <v>2.9672264645341781E-12</v>
      </c>
      <c r="T997" s="169" t="s">
        <v>177</v>
      </c>
      <c r="U997" s="169" t="s">
        <v>534</v>
      </c>
      <c r="V997" s="169" t="s">
        <v>700</v>
      </c>
      <c r="W997" s="175">
        <v>1</v>
      </c>
      <c r="X997" s="169" t="s">
        <v>467</v>
      </c>
    </row>
    <row r="998" spans="2:24" hidden="1">
      <c r="B998" s="632"/>
      <c r="C998" s="423"/>
      <c r="D998" s="206">
        <f t="shared" si="257"/>
        <v>2</v>
      </c>
      <c r="E998" s="169" t="s">
        <v>635</v>
      </c>
      <c r="F998" s="260">
        <v>725.77</v>
      </c>
      <c r="G998" s="169">
        <v>5648</v>
      </c>
      <c r="H998" s="169">
        <v>5648</v>
      </c>
      <c r="I998" s="177">
        <f t="shared" si="269"/>
        <v>1</v>
      </c>
      <c r="J998" s="169">
        <v>110.3</v>
      </c>
      <c r="K998" s="177">
        <f t="shared" si="270"/>
        <v>1.9529036827195468E-2</v>
      </c>
      <c r="L998" s="260">
        <v>6.58</v>
      </c>
      <c r="M998" s="177">
        <f t="shared" si="271"/>
        <v>1.0195290368271954</v>
      </c>
      <c r="N998" s="260">
        <v>725.77</v>
      </c>
      <c r="O998" s="169">
        <v>110.3</v>
      </c>
      <c r="P998" s="176">
        <f t="shared" si="272"/>
        <v>1.9529036827195468E-2</v>
      </c>
      <c r="Q998" s="175">
        <f t="shared" si="273"/>
        <v>1.8474111129762605E-13</v>
      </c>
      <c r="R998" s="176">
        <f t="shared" si="274"/>
        <v>3.270912027224257E-17</v>
      </c>
      <c r="S998" s="259">
        <f t="shared" si="275"/>
        <v>1.2155965123383795E-12</v>
      </c>
      <c r="T998" s="169" t="s">
        <v>465</v>
      </c>
      <c r="U998" s="169" t="s">
        <v>219</v>
      </c>
      <c r="V998" s="169" t="s">
        <v>639</v>
      </c>
      <c r="W998" s="175">
        <v>1</v>
      </c>
      <c r="X998" s="169" t="s">
        <v>467</v>
      </c>
    </row>
    <row r="999" spans="2:24" hidden="1">
      <c r="B999" s="632"/>
      <c r="C999" s="423"/>
      <c r="D999" s="206">
        <f t="shared" si="257"/>
        <v>3</v>
      </c>
      <c r="E999" s="169" t="s">
        <v>464</v>
      </c>
      <c r="F999" s="260">
        <v>525.03</v>
      </c>
      <c r="G999" s="169">
        <v>87.22</v>
      </c>
      <c r="H999" s="169">
        <v>87.22</v>
      </c>
      <c r="I999" s="177">
        <f t="shared" si="269"/>
        <v>1</v>
      </c>
      <c r="J999" s="169">
        <v>5.14</v>
      </c>
      <c r="K999" s="177">
        <f t="shared" si="270"/>
        <v>5.893143774363678E-2</v>
      </c>
      <c r="L999" s="260">
        <v>203.5</v>
      </c>
      <c r="M999" s="177">
        <f t="shared" si="271"/>
        <v>1.0589314377436367</v>
      </c>
      <c r="N999" s="260">
        <v>1045.99</v>
      </c>
      <c r="O999" s="169">
        <v>2.58</v>
      </c>
      <c r="P999" s="176">
        <f t="shared" si="272"/>
        <v>2.958037147443247E-2</v>
      </c>
      <c r="Q999" s="175">
        <f t="shared" si="273"/>
        <v>2.5600000000000005</v>
      </c>
      <c r="R999" s="176">
        <f t="shared" si="274"/>
        <v>2.9351066269204317E-2</v>
      </c>
      <c r="S999" s="259">
        <f t="shared" si="275"/>
        <v>520.96000000000015</v>
      </c>
      <c r="T999" s="169" t="s">
        <v>465</v>
      </c>
      <c r="U999" s="169" t="s">
        <v>219</v>
      </c>
      <c r="V999" s="169" t="s">
        <v>510</v>
      </c>
      <c r="W999" s="175">
        <v>1</v>
      </c>
      <c r="X999" s="169" t="s">
        <v>467</v>
      </c>
    </row>
    <row r="1000" spans="2:24" hidden="1">
      <c r="B1000" s="632"/>
      <c r="C1000" s="423"/>
      <c r="D1000" s="206">
        <f t="shared" si="257"/>
        <v>4</v>
      </c>
      <c r="E1000" s="169" t="s">
        <v>542</v>
      </c>
      <c r="F1000" s="260">
        <v>509.37</v>
      </c>
      <c r="G1000" s="169">
        <v>225.9</v>
      </c>
      <c r="H1000" s="169">
        <v>225.9</v>
      </c>
      <c r="I1000" s="177">
        <f t="shared" si="269"/>
        <v>1</v>
      </c>
      <c r="J1000" s="169">
        <v>11.99</v>
      </c>
      <c r="K1000" s="177">
        <f t="shared" si="270"/>
        <v>5.3076582558654273E-2</v>
      </c>
      <c r="L1000" s="260">
        <v>156.72999999999999</v>
      </c>
      <c r="M1000" s="177">
        <f t="shared" si="271"/>
        <v>1.0530765825586543</v>
      </c>
      <c r="N1000" s="260">
        <v>1879.19</v>
      </c>
      <c r="O1000" s="169">
        <v>3.25</v>
      </c>
      <c r="P1000" s="176">
        <f t="shared" si="272"/>
        <v>1.4386896857016378E-2</v>
      </c>
      <c r="Q1000" s="175">
        <f t="shared" si="273"/>
        <v>8.7400000000000091</v>
      </c>
      <c r="R1000" s="176">
        <f t="shared" si="274"/>
        <v>3.868968570163793E-2</v>
      </c>
      <c r="S1000" s="259">
        <f t="shared" si="275"/>
        <v>1369.8202000000013</v>
      </c>
      <c r="T1000" s="169" t="s">
        <v>465</v>
      </c>
      <c r="U1000" s="169" t="s">
        <v>219</v>
      </c>
      <c r="V1000" s="169" t="s">
        <v>510</v>
      </c>
      <c r="W1000" s="175">
        <v>1</v>
      </c>
      <c r="X1000" s="169" t="s">
        <v>467</v>
      </c>
    </row>
    <row r="1001" spans="2:24" hidden="1">
      <c r="B1001" s="632"/>
      <c r="C1001" s="423"/>
      <c r="D1001" s="206">
        <f t="shared" si="257"/>
        <v>5</v>
      </c>
      <c r="E1001" s="169" t="s">
        <v>612</v>
      </c>
      <c r="F1001" s="260">
        <v>390.89</v>
      </c>
      <c r="G1001" s="169">
        <v>231.28</v>
      </c>
      <c r="H1001" s="169">
        <v>231.28</v>
      </c>
      <c r="I1001" s="177">
        <f t="shared" si="269"/>
        <v>1</v>
      </c>
      <c r="J1001" s="169">
        <v>8.19</v>
      </c>
      <c r="K1001" s="177">
        <f t="shared" si="270"/>
        <v>3.5411622276029051E-2</v>
      </c>
      <c r="L1001" s="260">
        <v>95.34</v>
      </c>
      <c r="M1001" s="177">
        <f t="shared" si="271"/>
        <v>1.035411622276029</v>
      </c>
      <c r="N1001" s="260">
        <v>780.83</v>
      </c>
      <c r="O1001" s="169">
        <v>4.0999999999999996</v>
      </c>
      <c r="P1001" s="176">
        <f t="shared" si="272"/>
        <v>1.7727429955032858E-2</v>
      </c>
      <c r="Q1001" s="175">
        <f t="shared" si="273"/>
        <v>4.0899999999999981</v>
      </c>
      <c r="R1001" s="176">
        <f t="shared" si="274"/>
        <v>1.7684192320996186E-2</v>
      </c>
      <c r="S1001" s="259">
        <f t="shared" si="275"/>
        <v>389.94059999999985</v>
      </c>
      <c r="T1001" s="169" t="s">
        <v>177</v>
      </c>
      <c r="U1001" s="169" t="s">
        <v>712</v>
      </c>
      <c r="V1001" s="169" t="s">
        <v>640</v>
      </c>
      <c r="W1001" s="175">
        <v>1</v>
      </c>
      <c r="X1001" s="169" t="s">
        <v>467</v>
      </c>
    </row>
    <row r="1002" spans="2:24" hidden="1">
      <c r="B1002" s="632"/>
      <c r="C1002" s="423"/>
      <c r="D1002" s="206">
        <f t="shared" si="257"/>
        <v>6</v>
      </c>
      <c r="E1002" s="169" t="s">
        <v>548</v>
      </c>
      <c r="F1002" s="260">
        <v>287.3</v>
      </c>
      <c r="G1002" s="169">
        <v>70.099999999999994</v>
      </c>
      <c r="H1002" s="169">
        <v>70.099999999999994</v>
      </c>
      <c r="I1002" s="177">
        <f t="shared" si="269"/>
        <v>1</v>
      </c>
      <c r="J1002" s="169">
        <v>4.1399999999999997</v>
      </c>
      <c r="K1002" s="177">
        <f t="shared" si="270"/>
        <v>5.9058487874465049E-2</v>
      </c>
      <c r="L1002" s="260">
        <v>160.5</v>
      </c>
      <c r="M1002" s="177">
        <f t="shared" si="271"/>
        <v>1.0590584878744651</v>
      </c>
      <c r="N1002" s="260">
        <v>664.47</v>
      </c>
      <c r="O1002" s="169">
        <v>1.79</v>
      </c>
      <c r="P1002" s="176">
        <f t="shared" si="272"/>
        <v>2.5534950071326678E-2</v>
      </c>
      <c r="Q1002" s="175">
        <f t="shared" si="273"/>
        <v>2.3500000000000005</v>
      </c>
      <c r="R1002" s="176">
        <f t="shared" si="274"/>
        <v>3.3523537803138381E-2</v>
      </c>
      <c r="S1002" s="259">
        <f t="shared" si="275"/>
        <v>377.17500000000007</v>
      </c>
      <c r="T1002" s="169" t="s">
        <v>177</v>
      </c>
      <c r="U1002" s="169" t="s">
        <v>712</v>
      </c>
      <c r="V1002" s="169" t="s">
        <v>507</v>
      </c>
      <c r="W1002" s="175">
        <v>1</v>
      </c>
      <c r="X1002" s="169" t="s">
        <v>467</v>
      </c>
    </row>
    <row r="1003" spans="2:24" hidden="1">
      <c r="B1003" s="632"/>
      <c r="C1003" s="423"/>
      <c r="D1003" s="206">
        <f t="shared" si="257"/>
        <v>7</v>
      </c>
      <c r="E1003" s="169" t="s">
        <v>820</v>
      </c>
      <c r="F1003" s="260">
        <v>247.8</v>
      </c>
      <c r="G1003" s="169">
        <v>6591</v>
      </c>
      <c r="H1003" s="169">
        <v>6591</v>
      </c>
      <c r="I1003" s="177">
        <f t="shared" si="269"/>
        <v>1</v>
      </c>
      <c r="J1003" s="169">
        <v>35.4</v>
      </c>
      <c r="K1003" s="177">
        <f t="shared" si="270"/>
        <v>5.3709604005461988E-3</v>
      </c>
      <c r="L1003" s="260">
        <v>7</v>
      </c>
      <c r="M1003" s="177">
        <f t="shared" si="271"/>
        <v>1.0053709604005461</v>
      </c>
      <c r="N1003" s="260">
        <v>247.8</v>
      </c>
      <c r="O1003" s="169">
        <v>35.4</v>
      </c>
      <c r="P1003" s="176">
        <f t="shared" si="272"/>
        <v>5.3709604005461988E-3</v>
      </c>
      <c r="Q1003" s="175">
        <f t="shared" si="273"/>
        <v>-3.6237679523765109E-13</v>
      </c>
      <c r="R1003" s="176">
        <f t="shared" si="274"/>
        <v>-5.4980548511250355E-17</v>
      </c>
      <c r="S1003" s="259">
        <f t="shared" si="275"/>
        <v>-2.5366375666635577E-12</v>
      </c>
      <c r="T1003" s="169" t="s">
        <v>177</v>
      </c>
      <c r="U1003" s="169" t="s">
        <v>534</v>
      </c>
      <c r="V1003" s="169" t="s">
        <v>638</v>
      </c>
      <c r="W1003" s="175">
        <v>1</v>
      </c>
      <c r="X1003" s="169" t="s">
        <v>818</v>
      </c>
    </row>
    <row r="1004" spans="2:24" hidden="1">
      <c r="B1004" s="632"/>
      <c r="C1004" s="423"/>
      <c r="D1004" s="206">
        <f t="shared" si="257"/>
        <v>8</v>
      </c>
      <c r="E1004" s="169" t="s">
        <v>553</v>
      </c>
      <c r="F1004" s="260">
        <v>239.91</v>
      </c>
      <c r="G1004" s="169">
        <v>117.6</v>
      </c>
      <c r="H1004" s="169">
        <v>117.6</v>
      </c>
      <c r="I1004" s="177">
        <f t="shared" si="269"/>
        <v>1</v>
      </c>
      <c r="J1004" s="169">
        <v>6.24</v>
      </c>
      <c r="K1004" s="177">
        <f t="shared" si="270"/>
        <v>5.3061224489795923E-2</v>
      </c>
      <c r="L1004" s="260">
        <v>77.39</v>
      </c>
      <c r="M1004" s="177">
        <f t="shared" si="271"/>
        <v>1.0530612244897959</v>
      </c>
      <c r="N1004" s="260">
        <v>482.91</v>
      </c>
      <c r="O1004" s="169">
        <v>3.1</v>
      </c>
      <c r="P1004" s="176">
        <f t="shared" si="272"/>
        <v>2.6360544217687076E-2</v>
      </c>
      <c r="Q1004" s="175">
        <f t="shared" si="273"/>
        <v>3.1399999999999948</v>
      </c>
      <c r="R1004" s="176">
        <f t="shared" si="274"/>
        <v>2.6700680272108802E-2</v>
      </c>
      <c r="S1004" s="259">
        <f t="shared" si="275"/>
        <v>243.00459999999961</v>
      </c>
      <c r="T1004" s="169" t="s">
        <v>177</v>
      </c>
      <c r="U1004" s="169" t="s">
        <v>534</v>
      </c>
      <c r="V1004" s="169" t="s">
        <v>799</v>
      </c>
      <c r="W1004" s="175">
        <v>1</v>
      </c>
      <c r="X1004" s="169" t="s">
        <v>414</v>
      </c>
    </row>
    <row r="1005" spans="2:24" hidden="1">
      <c r="B1005" s="632"/>
      <c r="C1005" s="423"/>
      <c r="D1005" s="206">
        <f t="shared" si="257"/>
        <v>9</v>
      </c>
      <c r="E1005" s="169" t="s">
        <v>821</v>
      </c>
      <c r="F1005" s="260">
        <v>198</v>
      </c>
      <c r="G1005" s="169">
        <v>65.91</v>
      </c>
      <c r="H1005" s="169">
        <v>65.91</v>
      </c>
      <c r="I1005" s="177">
        <f t="shared" si="269"/>
        <v>1</v>
      </c>
      <c r="J1005" s="169">
        <v>1.95</v>
      </c>
      <c r="K1005" s="177">
        <f t="shared" si="270"/>
        <v>2.9585798816568049E-2</v>
      </c>
      <c r="L1005" s="260">
        <v>200</v>
      </c>
      <c r="M1005" s="177">
        <f t="shared" si="271"/>
        <v>1.0295857988165682</v>
      </c>
      <c r="N1005" s="260">
        <v>390</v>
      </c>
      <c r="O1005" s="169">
        <v>0.99</v>
      </c>
      <c r="P1005" s="176">
        <f t="shared" si="272"/>
        <v>1.5020482476103778E-2</v>
      </c>
      <c r="Q1005" s="175">
        <f t="shared" si="273"/>
        <v>0.96000000000000285</v>
      </c>
      <c r="R1005" s="176">
        <f t="shared" si="274"/>
        <v>1.4565316340464313E-2</v>
      </c>
      <c r="S1005" s="259">
        <f t="shared" si="275"/>
        <v>192.00000000000057</v>
      </c>
      <c r="T1005" s="169" t="s">
        <v>177</v>
      </c>
      <c r="U1005" s="169" t="s">
        <v>712</v>
      </c>
      <c r="V1005" s="169" t="s">
        <v>507</v>
      </c>
      <c r="W1005" s="175">
        <v>1</v>
      </c>
      <c r="X1005" s="169" t="s">
        <v>818</v>
      </c>
    </row>
    <row r="1006" spans="2:24" hidden="1">
      <c r="B1006" s="633"/>
      <c r="C1006" s="423"/>
      <c r="D1006" s="206">
        <f t="shared" si="257"/>
        <v>10</v>
      </c>
      <c r="E1006" s="169" t="s">
        <v>610</v>
      </c>
      <c r="F1006" s="260">
        <v>193.02</v>
      </c>
      <c r="G1006" s="169">
        <v>18.350000000000001</v>
      </c>
      <c r="H1006" s="169">
        <v>18.350000000000001</v>
      </c>
      <c r="I1006" s="177">
        <f t="shared" si="269"/>
        <v>1</v>
      </c>
      <c r="J1006" s="169">
        <v>1.82</v>
      </c>
      <c r="K1006" s="177">
        <f t="shared" si="270"/>
        <v>9.9182561307901901E-2</v>
      </c>
      <c r="L1006" s="260">
        <v>232.55</v>
      </c>
      <c r="M1006" s="177">
        <f t="shared" si="271"/>
        <v>1.0991825613079018</v>
      </c>
      <c r="N1006" s="260">
        <v>423.24</v>
      </c>
      <c r="O1006" s="169">
        <v>0.83</v>
      </c>
      <c r="P1006" s="176">
        <f t="shared" si="272"/>
        <v>4.5231607629427788E-2</v>
      </c>
      <c r="Q1006" s="175">
        <f t="shared" si="273"/>
        <v>0.99000000000000032</v>
      </c>
      <c r="R1006" s="176">
        <f t="shared" si="274"/>
        <v>5.3950953678474127E-2</v>
      </c>
      <c r="S1006" s="259">
        <f t="shared" si="275"/>
        <v>230.22450000000009</v>
      </c>
      <c r="T1006" s="169" t="s">
        <v>177</v>
      </c>
      <c r="U1006" s="169" t="s">
        <v>712</v>
      </c>
      <c r="V1006" s="169" t="s">
        <v>507</v>
      </c>
      <c r="W1006" s="175">
        <v>1</v>
      </c>
      <c r="X1006" s="169" t="s">
        <v>467</v>
      </c>
    </row>
    <row r="1007" spans="2:24" hidden="1">
      <c r="B1007" s="631">
        <v>45970</v>
      </c>
      <c r="C1007" s="423" t="str">
        <f t="shared" ref="C1007" si="284">RIGHT(TEXT(B1007,"aaa"),1)</f>
        <v>日</v>
      </c>
      <c r="D1007" s="206">
        <f t="shared" si="257"/>
        <v>1</v>
      </c>
      <c r="E1007" s="169" t="s">
        <v>634</v>
      </c>
      <c r="F1007" s="260">
        <v>2053.0300000000002</v>
      </c>
      <c r="G1007" s="169">
        <v>19859</v>
      </c>
      <c r="H1007" s="169">
        <v>19859</v>
      </c>
      <c r="I1007" s="177">
        <f t="shared" si="269"/>
        <v>1</v>
      </c>
      <c r="J1007" s="169">
        <v>353.97</v>
      </c>
      <c r="K1007" s="177">
        <f t="shared" si="270"/>
        <v>1.7824160330328818E-2</v>
      </c>
      <c r="L1007" s="260">
        <v>5.8</v>
      </c>
      <c r="M1007" s="177">
        <f t="shared" si="271"/>
        <v>1.0178241603303289</v>
      </c>
      <c r="N1007" s="260">
        <v>2053.0300000000002</v>
      </c>
      <c r="O1007" s="169">
        <v>353.97</v>
      </c>
      <c r="P1007" s="176">
        <f t="shared" si="272"/>
        <v>1.7824160330328818E-2</v>
      </c>
      <c r="Q1007" s="175">
        <f t="shared" si="273"/>
        <v>1.1368683772161603E-12</v>
      </c>
      <c r="R1007" s="176">
        <f t="shared" si="274"/>
        <v>5.724701028330532E-17</v>
      </c>
      <c r="S1007" s="259">
        <f t="shared" si="275"/>
        <v>6.5938365878537297E-12</v>
      </c>
      <c r="T1007" s="169" t="s">
        <v>177</v>
      </c>
      <c r="U1007" s="169" t="s">
        <v>534</v>
      </c>
      <c r="V1007" s="169" t="s">
        <v>700</v>
      </c>
      <c r="W1007" s="175">
        <v>1</v>
      </c>
      <c r="X1007" s="169" t="s">
        <v>467</v>
      </c>
    </row>
    <row r="1008" spans="2:24" hidden="1">
      <c r="B1008" s="632"/>
      <c r="C1008" s="423"/>
      <c r="D1008" s="206">
        <f t="shared" si="257"/>
        <v>2</v>
      </c>
      <c r="E1008" s="169" t="s">
        <v>635</v>
      </c>
      <c r="F1008" s="260">
        <v>754.13</v>
      </c>
      <c r="G1008" s="169">
        <v>7845</v>
      </c>
      <c r="H1008" s="169">
        <v>7845</v>
      </c>
      <c r="I1008" s="177">
        <f t="shared" si="269"/>
        <v>1</v>
      </c>
      <c r="J1008" s="169">
        <v>114.61</v>
      </c>
      <c r="K1008" s="177">
        <f t="shared" si="270"/>
        <v>1.4609305289993626E-2</v>
      </c>
      <c r="L1008" s="260">
        <v>6.58</v>
      </c>
      <c r="M1008" s="177">
        <f t="shared" si="271"/>
        <v>1.0146093052899936</v>
      </c>
      <c r="N1008" s="260">
        <v>754.13</v>
      </c>
      <c r="O1008" s="169">
        <v>114.61</v>
      </c>
      <c r="P1008" s="176">
        <f t="shared" si="272"/>
        <v>1.4609305289993626E-2</v>
      </c>
      <c r="Q1008" s="175">
        <f t="shared" si="273"/>
        <v>-3.2684965844964609E-13</v>
      </c>
      <c r="R1008" s="176">
        <f t="shared" si="274"/>
        <v>-4.1663436386188157E-17</v>
      </c>
      <c r="S1008" s="259">
        <f t="shared" si="275"/>
        <v>-2.1506707525986713E-12</v>
      </c>
      <c r="T1008" s="169" t="s">
        <v>465</v>
      </c>
      <c r="U1008" s="169" t="s">
        <v>219</v>
      </c>
      <c r="V1008" s="169" t="s">
        <v>639</v>
      </c>
      <c r="W1008" s="175">
        <v>1</v>
      </c>
      <c r="X1008" s="169" t="s">
        <v>467</v>
      </c>
    </row>
    <row r="1009" spans="2:24" hidden="1">
      <c r="B1009" s="632"/>
      <c r="C1009" s="423"/>
      <c r="D1009" s="206">
        <f t="shared" si="257"/>
        <v>3</v>
      </c>
      <c r="E1009" s="169" t="s">
        <v>820</v>
      </c>
      <c r="F1009" s="260">
        <v>597.24</v>
      </c>
      <c r="G1009" s="169">
        <v>7392</v>
      </c>
      <c r="H1009" s="169">
        <v>7392</v>
      </c>
      <c r="I1009" s="177">
        <f t="shared" si="269"/>
        <v>1</v>
      </c>
      <c r="J1009" s="169">
        <v>85.32</v>
      </c>
      <c r="K1009" s="177">
        <f t="shared" si="270"/>
        <v>1.1542207792207791E-2</v>
      </c>
      <c r="L1009" s="260">
        <v>7</v>
      </c>
      <c r="M1009" s="177">
        <f t="shared" si="271"/>
        <v>1.0115422077922078</v>
      </c>
      <c r="N1009" s="260">
        <v>597.24</v>
      </c>
      <c r="O1009" s="169">
        <v>85.32</v>
      </c>
      <c r="P1009" s="176">
        <f t="shared" si="272"/>
        <v>1.1542207792207791E-2</v>
      </c>
      <c r="Q1009" s="175">
        <f t="shared" si="273"/>
        <v>-2.8421709430404007E-13</v>
      </c>
      <c r="R1009" s="176">
        <f t="shared" si="274"/>
        <v>-3.8449282238100658E-17</v>
      </c>
      <c r="S1009" s="259">
        <f t="shared" si="275"/>
        <v>-1.9895196601282805E-12</v>
      </c>
      <c r="T1009" s="169" t="s">
        <v>177</v>
      </c>
      <c r="U1009" s="169" t="s">
        <v>534</v>
      </c>
      <c r="V1009" s="169" t="s">
        <v>638</v>
      </c>
      <c r="W1009" s="175">
        <v>1</v>
      </c>
      <c r="X1009" s="169" t="s">
        <v>818</v>
      </c>
    </row>
    <row r="1010" spans="2:24" hidden="1">
      <c r="B1010" s="632"/>
      <c r="C1010" s="423"/>
      <c r="D1010" s="206">
        <f t="shared" si="257"/>
        <v>4</v>
      </c>
      <c r="E1010" s="169" t="s">
        <v>542</v>
      </c>
      <c r="F1010" s="260">
        <v>509.37</v>
      </c>
      <c r="G1010" s="169">
        <v>206.44</v>
      </c>
      <c r="H1010" s="169">
        <v>206.44</v>
      </c>
      <c r="I1010" s="177">
        <f t="shared" si="269"/>
        <v>1</v>
      </c>
      <c r="J1010" s="169">
        <v>11.89</v>
      </c>
      <c r="K1010" s="177">
        <f t="shared" si="270"/>
        <v>5.759542724278241E-2</v>
      </c>
      <c r="L1010" s="260">
        <v>156.72999999999999</v>
      </c>
      <c r="M1010" s="177">
        <f t="shared" si="271"/>
        <v>1.0575954272427823</v>
      </c>
      <c r="N1010" s="260">
        <v>1863.52</v>
      </c>
      <c r="O1010" s="169">
        <v>3.25</v>
      </c>
      <c r="P1010" s="176">
        <f t="shared" si="272"/>
        <v>1.5743073047858942E-2</v>
      </c>
      <c r="Q1010" s="175">
        <f t="shared" si="273"/>
        <v>8.6399999999999864</v>
      </c>
      <c r="R1010" s="176">
        <f t="shared" si="274"/>
        <v>4.1852354194923398E-2</v>
      </c>
      <c r="S1010" s="259">
        <f t="shared" si="275"/>
        <v>1354.1471999999978</v>
      </c>
      <c r="T1010" s="169" t="s">
        <v>465</v>
      </c>
      <c r="U1010" s="169" t="s">
        <v>219</v>
      </c>
      <c r="V1010" s="169" t="s">
        <v>510</v>
      </c>
      <c r="W1010" s="175">
        <v>1</v>
      </c>
      <c r="X1010" s="169" t="s">
        <v>467</v>
      </c>
    </row>
    <row r="1011" spans="2:24" hidden="1">
      <c r="B1011" s="632"/>
      <c r="C1011" s="423"/>
      <c r="D1011" s="206">
        <f t="shared" si="257"/>
        <v>5</v>
      </c>
      <c r="E1011" s="169" t="s">
        <v>490</v>
      </c>
      <c r="F1011" s="260">
        <v>460.82</v>
      </c>
      <c r="G1011" s="169">
        <v>208.43</v>
      </c>
      <c r="H1011" s="169">
        <v>208.43</v>
      </c>
      <c r="I1011" s="177">
        <f t="shared" si="269"/>
        <v>1</v>
      </c>
      <c r="J1011" s="169">
        <v>12.01</v>
      </c>
      <c r="K1011" s="177">
        <f t="shared" si="270"/>
        <v>5.7621263733627595E-2</v>
      </c>
      <c r="L1011" s="260">
        <v>156.74</v>
      </c>
      <c r="M1011" s="177">
        <f t="shared" si="271"/>
        <v>1.0576212637336275</v>
      </c>
      <c r="N1011" s="260">
        <v>1882.45</v>
      </c>
      <c r="O1011" s="169">
        <v>2.94</v>
      </c>
      <c r="P1011" s="176">
        <f t="shared" si="272"/>
        <v>1.4105455068848053E-2</v>
      </c>
      <c r="Q1011" s="175">
        <f t="shared" si="273"/>
        <v>9.0699999999999914</v>
      </c>
      <c r="R1011" s="176">
        <f t="shared" si="274"/>
        <v>4.3515808664779498E-2</v>
      </c>
      <c r="S1011" s="259">
        <f t="shared" si="275"/>
        <v>1421.6317999999987</v>
      </c>
      <c r="T1011" s="169" t="s">
        <v>465</v>
      </c>
      <c r="U1011" s="169" t="s">
        <v>219</v>
      </c>
      <c r="V1011" s="169" t="s">
        <v>510</v>
      </c>
      <c r="W1011" s="175">
        <v>1</v>
      </c>
      <c r="X1011" s="169" t="s">
        <v>467</v>
      </c>
    </row>
    <row r="1012" spans="2:24" hidden="1">
      <c r="B1012" s="632"/>
      <c r="C1012" s="423"/>
      <c r="D1012" s="206">
        <f t="shared" ref="D1012:D1075" si="285">D1002</f>
        <v>6</v>
      </c>
      <c r="E1012" s="169" t="s">
        <v>488</v>
      </c>
      <c r="F1012" s="260">
        <v>416.6</v>
      </c>
      <c r="G1012" s="169">
        <v>172.59</v>
      </c>
      <c r="H1012" s="169">
        <v>172.59</v>
      </c>
      <c r="I1012" s="177">
        <f t="shared" si="269"/>
        <v>1</v>
      </c>
      <c r="J1012" s="169">
        <v>9.94</v>
      </c>
      <c r="K1012" s="177">
        <f t="shared" si="270"/>
        <v>5.7593139811113039E-2</v>
      </c>
      <c r="L1012" s="260">
        <v>127.4</v>
      </c>
      <c r="M1012" s="177">
        <f t="shared" si="271"/>
        <v>1.0575931398111131</v>
      </c>
      <c r="N1012" s="260">
        <v>1266.3599999999999</v>
      </c>
      <c r="O1012" s="169">
        <v>3.27</v>
      </c>
      <c r="P1012" s="176">
        <f t="shared" si="272"/>
        <v>1.8946636537458716E-2</v>
      </c>
      <c r="Q1012" s="175">
        <f t="shared" si="273"/>
        <v>6.6699999999999982</v>
      </c>
      <c r="R1012" s="176">
        <f t="shared" si="274"/>
        <v>3.8646503273654313E-2</v>
      </c>
      <c r="S1012" s="259">
        <f t="shared" si="275"/>
        <v>849.75799999999981</v>
      </c>
      <c r="T1012" s="169" t="s">
        <v>177</v>
      </c>
      <c r="U1012" s="169" t="s">
        <v>712</v>
      </c>
      <c r="V1012" s="169" t="s">
        <v>640</v>
      </c>
      <c r="W1012" s="175">
        <v>1</v>
      </c>
      <c r="X1012" s="169" t="s">
        <v>467</v>
      </c>
    </row>
    <row r="1013" spans="2:24" hidden="1">
      <c r="B1013" s="632"/>
      <c r="C1013" s="423"/>
      <c r="D1013" s="206">
        <f t="shared" si="285"/>
        <v>7</v>
      </c>
      <c r="E1013" s="169" t="s">
        <v>821</v>
      </c>
      <c r="F1013" s="260">
        <v>338</v>
      </c>
      <c r="G1013" s="169">
        <v>73.92</v>
      </c>
      <c r="H1013" s="169">
        <v>73.92</v>
      </c>
      <c r="I1013" s="177">
        <f t="shared" si="269"/>
        <v>1</v>
      </c>
      <c r="J1013" s="169">
        <v>3.37</v>
      </c>
      <c r="K1013" s="177">
        <f t="shared" si="270"/>
        <v>4.558982683982684E-2</v>
      </c>
      <c r="L1013" s="260">
        <v>200</v>
      </c>
      <c r="M1013" s="177">
        <f t="shared" si="271"/>
        <v>1.0455898268398269</v>
      </c>
      <c r="N1013" s="260">
        <v>674</v>
      </c>
      <c r="O1013" s="169">
        <v>1.69</v>
      </c>
      <c r="P1013" s="176">
        <f t="shared" si="272"/>
        <v>2.2862554112554112E-2</v>
      </c>
      <c r="Q1013" s="175">
        <f t="shared" si="273"/>
        <v>1.6800000000000046</v>
      </c>
      <c r="R1013" s="176">
        <f t="shared" si="274"/>
        <v>2.272727272727279E-2</v>
      </c>
      <c r="S1013" s="259">
        <f t="shared" si="275"/>
        <v>336.00000000000091</v>
      </c>
      <c r="T1013" s="169" t="s">
        <v>177</v>
      </c>
      <c r="U1013" s="169" t="s">
        <v>712</v>
      </c>
      <c r="V1013" s="169" t="s">
        <v>507</v>
      </c>
      <c r="W1013" s="175">
        <v>1</v>
      </c>
      <c r="X1013" s="169" t="s">
        <v>818</v>
      </c>
    </row>
    <row r="1014" spans="2:24" hidden="1">
      <c r="B1014" s="632"/>
      <c r="C1014" s="423"/>
      <c r="D1014" s="206">
        <f t="shared" si="285"/>
        <v>8</v>
      </c>
      <c r="E1014" s="169" t="s">
        <v>547</v>
      </c>
      <c r="F1014" s="260">
        <v>241.32</v>
      </c>
      <c r="G1014" s="169">
        <v>60.02</v>
      </c>
      <c r="H1014" s="169">
        <v>60.02</v>
      </c>
      <c r="I1014" s="177">
        <f t="shared" si="269"/>
        <v>1</v>
      </c>
      <c r="J1014" s="169">
        <v>3.86</v>
      </c>
      <c r="K1014" s="177">
        <f t="shared" si="270"/>
        <v>6.4311896034655106E-2</v>
      </c>
      <c r="L1014" s="260">
        <v>124.39</v>
      </c>
      <c r="M1014" s="177">
        <f t="shared" si="271"/>
        <v>1.0643118960346551</v>
      </c>
      <c r="N1014" s="260">
        <v>480.15</v>
      </c>
      <c r="O1014" s="169">
        <v>1.94</v>
      </c>
      <c r="P1014" s="176">
        <f t="shared" si="272"/>
        <v>3.2322559146951015E-2</v>
      </c>
      <c r="Q1014" s="175">
        <f t="shared" si="273"/>
        <v>1.9199999999999995</v>
      </c>
      <c r="R1014" s="176">
        <f t="shared" si="274"/>
        <v>3.1989336887704091E-2</v>
      </c>
      <c r="S1014" s="259">
        <f t="shared" si="275"/>
        <v>238.82879999999994</v>
      </c>
      <c r="T1014" s="169" t="s">
        <v>465</v>
      </c>
      <c r="U1014" s="169" t="s">
        <v>219</v>
      </c>
      <c r="V1014" s="169" t="s">
        <v>683</v>
      </c>
      <c r="W1014" s="175">
        <v>1</v>
      </c>
      <c r="X1014" s="169" t="s">
        <v>413</v>
      </c>
    </row>
    <row r="1015" spans="2:24" hidden="1">
      <c r="B1015" s="632"/>
      <c r="C1015" s="423"/>
      <c r="D1015" s="206">
        <f t="shared" si="285"/>
        <v>9</v>
      </c>
      <c r="E1015" s="169" t="s">
        <v>545</v>
      </c>
      <c r="F1015" s="260">
        <v>183.8</v>
      </c>
      <c r="G1015" s="169">
        <v>72.02</v>
      </c>
      <c r="H1015" s="169">
        <v>72.02</v>
      </c>
      <c r="I1015" s="177">
        <f t="shared" si="269"/>
        <v>1</v>
      </c>
      <c r="J1015" s="169">
        <v>4.09</v>
      </c>
      <c r="K1015" s="177">
        <f t="shared" si="270"/>
        <v>5.6789780616495422E-2</v>
      </c>
      <c r="L1015" s="260">
        <v>90.1</v>
      </c>
      <c r="M1015" s="177">
        <f t="shared" si="271"/>
        <v>1.0567897806164954</v>
      </c>
      <c r="N1015" s="260">
        <v>368.51</v>
      </c>
      <c r="O1015" s="169">
        <v>2.04</v>
      </c>
      <c r="P1015" s="176">
        <f t="shared" si="272"/>
        <v>2.8325465148569845E-2</v>
      </c>
      <c r="Q1015" s="175">
        <f t="shared" si="273"/>
        <v>2.0500000000000034</v>
      </c>
      <c r="R1015" s="176">
        <f t="shared" si="274"/>
        <v>2.8464315467925626E-2</v>
      </c>
      <c r="S1015" s="259">
        <f t="shared" si="275"/>
        <v>184.7050000000003</v>
      </c>
      <c r="T1015" s="169" t="s">
        <v>465</v>
      </c>
      <c r="U1015" s="169" t="s">
        <v>219</v>
      </c>
      <c r="V1015" s="169" t="s">
        <v>683</v>
      </c>
      <c r="W1015" s="175">
        <v>1</v>
      </c>
      <c r="X1015" s="169" t="s">
        <v>413</v>
      </c>
    </row>
    <row r="1016" spans="2:24" hidden="1">
      <c r="B1016" s="633"/>
      <c r="C1016" s="423"/>
      <c r="D1016" s="206">
        <f t="shared" si="285"/>
        <v>10</v>
      </c>
      <c r="E1016" s="169" t="s">
        <v>503</v>
      </c>
      <c r="F1016" s="260">
        <v>182.22</v>
      </c>
      <c r="G1016" s="169">
        <v>32.11</v>
      </c>
      <c r="H1016" s="169">
        <v>32.11</v>
      </c>
      <c r="I1016" s="177">
        <f t="shared" si="269"/>
        <v>1</v>
      </c>
      <c r="J1016" s="169">
        <v>3.21</v>
      </c>
      <c r="K1016" s="177">
        <f t="shared" si="270"/>
        <v>9.99688570538773E-2</v>
      </c>
      <c r="L1016" s="260">
        <v>113.18</v>
      </c>
      <c r="M1016" s="177">
        <f t="shared" si="271"/>
        <v>1.0999688570538773</v>
      </c>
      <c r="N1016" s="260">
        <v>363.31</v>
      </c>
      <c r="O1016" s="169">
        <v>1.61</v>
      </c>
      <c r="P1016" s="176">
        <f t="shared" si="272"/>
        <v>5.0140143257552165E-2</v>
      </c>
      <c r="Q1016" s="175">
        <f t="shared" si="273"/>
        <v>1.6000000000000008</v>
      </c>
      <c r="R1016" s="176">
        <f t="shared" si="274"/>
        <v>4.9828713796325155E-2</v>
      </c>
      <c r="S1016" s="259">
        <f t="shared" si="275"/>
        <v>181.08800000000011</v>
      </c>
      <c r="T1016" s="169" t="s">
        <v>177</v>
      </c>
      <c r="U1016" s="169" t="s">
        <v>712</v>
      </c>
      <c r="V1016" s="169" t="s">
        <v>507</v>
      </c>
      <c r="W1016" s="175">
        <v>1</v>
      </c>
      <c r="X1016" s="169" t="s">
        <v>459</v>
      </c>
    </row>
    <row r="1017" spans="2:24" hidden="1">
      <c r="B1017" s="631">
        <v>45971</v>
      </c>
      <c r="C1017" s="423" t="str">
        <f t="shared" ref="C1017" si="286">RIGHT(TEXT(B1017,"aaa"),1)</f>
        <v>一</v>
      </c>
      <c r="D1017" s="206">
        <f t="shared" si="285"/>
        <v>1</v>
      </c>
      <c r="E1017" s="169" t="s">
        <v>634</v>
      </c>
      <c r="F1017" s="260">
        <v>2067.35</v>
      </c>
      <c r="G1017" s="169">
        <v>19282</v>
      </c>
      <c r="H1017" s="169">
        <v>19282</v>
      </c>
      <c r="I1017" s="177">
        <f t="shared" si="269"/>
        <v>1</v>
      </c>
      <c r="J1017" s="169">
        <v>356.44</v>
      </c>
      <c r="K1017" s="177">
        <f t="shared" si="270"/>
        <v>1.8485634270303912E-2</v>
      </c>
      <c r="L1017" s="260">
        <v>5.8</v>
      </c>
      <c r="M1017" s="177">
        <f t="shared" si="271"/>
        <v>1.0184856342703039</v>
      </c>
      <c r="N1017" s="260">
        <v>2067.35</v>
      </c>
      <c r="O1017" s="169">
        <v>356.44</v>
      </c>
      <c r="P1017" s="176">
        <f t="shared" si="272"/>
        <v>1.8485634270303912E-2</v>
      </c>
      <c r="Q1017" s="175">
        <f t="shared" si="273"/>
        <v>-1.3073986337985843E-12</v>
      </c>
      <c r="R1017" s="176">
        <f t="shared" si="274"/>
        <v>-6.7804098838221361E-17</v>
      </c>
      <c r="S1017" s="259">
        <f t="shared" si="275"/>
        <v>-7.5829120760317895E-12</v>
      </c>
      <c r="T1017" s="169" t="s">
        <v>177</v>
      </c>
      <c r="U1017" s="169" t="s">
        <v>534</v>
      </c>
      <c r="V1017" s="169" t="s">
        <v>700</v>
      </c>
      <c r="W1017" s="175">
        <v>1</v>
      </c>
      <c r="X1017" s="169" t="s">
        <v>467</v>
      </c>
    </row>
    <row r="1018" spans="2:24" hidden="1">
      <c r="B1018" s="632"/>
      <c r="C1018" s="423"/>
      <c r="D1018" s="206">
        <f t="shared" si="285"/>
        <v>2</v>
      </c>
      <c r="E1018" s="169" t="s">
        <v>542</v>
      </c>
      <c r="F1018" s="260">
        <v>1222.49</v>
      </c>
      <c r="G1018" s="169">
        <v>204.89</v>
      </c>
      <c r="H1018" s="169">
        <v>204.89</v>
      </c>
      <c r="I1018" s="177">
        <f t="shared" si="269"/>
        <v>1</v>
      </c>
      <c r="J1018" s="169">
        <v>15.6</v>
      </c>
      <c r="K1018" s="177">
        <f t="shared" si="270"/>
        <v>7.6138415735272594E-2</v>
      </c>
      <c r="L1018" s="260">
        <v>156.72999999999999</v>
      </c>
      <c r="M1018" s="177">
        <f t="shared" si="271"/>
        <v>1.0761384157352725</v>
      </c>
      <c r="N1018" s="260">
        <v>2444.9899999999998</v>
      </c>
      <c r="O1018" s="169">
        <v>7.8</v>
      </c>
      <c r="P1018" s="176">
        <f t="shared" si="272"/>
        <v>3.8069207867636297E-2</v>
      </c>
      <c r="Q1018" s="175">
        <f t="shared" si="273"/>
        <v>7.7999999999999945</v>
      </c>
      <c r="R1018" s="176">
        <f t="shared" si="274"/>
        <v>3.8069207867636269E-2</v>
      </c>
      <c r="S1018" s="259">
        <f t="shared" si="275"/>
        <v>1222.493999999999</v>
      </c>
      <c r="T1018" s="169" t="s">
        <v>465</v>
      </c>
      <c r="U1018" s="169" t="s">
        <v>219</v>
      </c>
      <c r="V1018" s="169" t="s">
        <v>510</v>
      </c>
      <c r="W1018" s="175">
        <v>1</v>
      </c>
      <c r="X1018" s="169" t="s">
        <v>467</v>
      </c>
    </row>
    <row r="1019" spans="2:24" hidden="1">
      <c r="B1019" s="632"/>
      <c r="C1019" s="423"/>
      <c r="D1019" s="206">
        <f t="shared" si="285"/>
        <v>3</v>
      </c>
      <c r="E1019" s="169" t="s">
        <v>635</v>
      </c>
      <c r="F1019" s="260">
        <v>1155.9100000000001</v>
      </c>
      <c r="G1019" s="169">
        <v>7611</v>
      </c>
      <c r="H1019" s="169">
        <v>7611</v>
      </c>
      <c r="I1019" s="177">
        <f t="shared" si="269"/>
        <v>1</v>
      </c>
      <c r="J1019" s="169">
        <v>175.67</v>
      </c>
      <c r="K1019" s="177">
        <f t="shared" si="270"/>
        <v>2.3081066876888712E-2</v>
      </c>
      <c r="L1019" s="260">
        <v>6.58</v>
      </c>
      <c r="M1019" s="177">
        <f t="shared" si="271"/>
        <v>1.0230810668768888</v>
      </c>
      <c r="N1019" s="260">
        <v>1155.9100000000001</v>
      </c>
      <c r="O1019" s="169">
        <v>175.67</v>
      </c>
      <c r="P1019" s="176">
        <f t="shared" si="272"/>
        <v>2.3081066876888712E-2</v>
      </c>
      <c r="Q1019" s="175">
        <f t="shared" si="273"/>
        <v>0</v>
      </c>
      <c r="R1019" s="176">
        <f t="shared" si="274"/>
        <v>0</v>
      </c>
      <c r="S1019" s="259">
        <f t="shared" si="275"/>
        <v>0</v>
      </c>
      <c r="T1019" s="169" t="s">
        <v>465</v>
      </c>
      <c r="U1019" s="169" t="s">
        <v>219</v>
      </c>
      <c r="V1019" s="169" t="s">
        <v>639</v>
      </c>
      <c r="W1019" s="175">
        <v>1</v>
      </c>
      <c r="X1019" s="169" t="s">
        <v>467</v>
      </c>
    </row>
    <row r="1020" spans="2:24" hidden="1">
      <c r="B1020" s="632"/>
      <c r="C1020" s="423"/>
      <c r="D1020" s="206">
        <f t="shared" si="285"/>
        <v>4</v>
      </c>
      <c r="E1020" s="169" t="s">
        <v>821</v>
      </c>
      <c r="F1020" s="260">
        <v>780</v>
      </c>
      <c r="G1020" s="169">
        <v>78.39</v>
      </c>
      <c r="H1020" s="169">
        <v>78.39</v>
      </c>
      <c r="I1020" s="177">
        <f t="shared" si="269"/>
        <v>1</v>
      </c>
      <c r="J1020" s="169">
        <v>7.82</v>
      </c>
      <c r="K1020" s="177">
        <f t="shared" si="270"/>
        <v>9.9757622145681846E-2</v>
      </c>
      <c r="L1020" s="260">
        <v>200</v>
      </c>
      <c r="M1020" s="177">
        <f t="shared" si="271"/>
        <v>1.099757622145682</v>
      </c>
      <c r="N1020" s="260">
        <v>1564</v>
      </c>
      <c r="O1020" s="169">
        <v>3.9</v>
      </c>
      <c r="P1020" s="176">
        <f t="shared" si="272"/>
        <v>4.9751243781094523E-2</v>
      </c>
      <c r="Q1020" s="175">
        <f t="shared" si="273"/>
        <v>3.9200000000000075</v>
      </c>
      <c r="R1020" s="176">
        <f t="shared" si="274"/>
        <v>5.0006378364587413E-2</v>
      </c>
      <c r="S1020" s="259">
        <f t="shared" si="275"/>
        <v>784.00000000000148</v>
      </c>
      <c r="T1020" s="169" t="s">
        <v>177</v>
      </c>
      <c r="U1020" s="169" t="s">
        <v>712</v>
      </c>
      <c r="V1020" s="169" t="s">
        <v>507</v>
      </c>
      <c r="W1020" s="175">
        <v>1</v>
      </c>
      <c r="X1020" s="169" t="s">
        <v>818</v>
      </c>
    </row>
    <row r="1021" spans="2:24" hidden="1">
      <c r="B1021" s="632"/>
      <c r="C1021" s="423"/>
      <c r="D1021" s="206">
        <f t="shared" si="285"/>
        <v>5</v>
      </c>
      <c r="E1021" s="169" t="s">
        <v>831</v>
      </c>
      <c r="F1021" s="260">
        <v>658.56</v>
      </c>
      <c r="G1021" s="169">
        <v>196.64</v>
      </c>
      <c r="H1021" s="169">
        <v>196.64</v>
      </c>
      <c r="I1021" s="177">
        <f t="shared" si="269"/>
        <v>1</v>
      </c>
      <c r="J1021" s="169">
        <v>19.66</v>
      </c>
      <c r="K1021" s="177">
        <f t="shared" si="270"/>
        <v>9.9979658258746953E-2</v>
      </c>
      <c r="L1021" s="260">
        <v>67.2</v>
      </c>
      <c r="M1021" s="177">
        <f t="shared" si="271"/>
        <v>1.0999796582587469</v>
      </c>
      <c r="N1021" s="260">
        <v>1321.15</v>
      </c>
      <c r="O1021" s="169">
        <v>9.8000000000000007</v>
      </c>
      <c r="P1021" s="176">
        <f t="shared" si="272"/>
        <v>4.98372660699756E-2</v>
      </c>
      <c r="Q1021" s="175">
        <f t="shared" si="273"/>
        <v>9.8599999999999959</v>
      </c>
      <c r="R1021" s="176">
        <f t="shared" si="274"/>
        <v>5.014239218877134E-2</v>
      </c>
      <c r="S1021" s="259">
        <f t="shared" si="275"/>
        <v>662.59199999999976</v>
      </c>
      <c r="T1021" s="169" t="s">
        <v>465</v>
      </c>
      <c r="U1021" s="169" t="s">
        <v>219</v>
      </c>
      <c r="V1021" s="169" t="s">
        <v>683</v>
      </c>
      <c r="W1021" s="175">
        <v>1</v>
      </c>
      <c r="X1021" s="169" t="s">
        <v>467</v>
      </c>
    </row>
    <row r="1022" spans="2:24" hidden="1">
      <c r="B1022" s="632"/>
      <c r="C1022" s="423"/>
      <c r="D1022" s="206">
        <f t="shared" si="285"/>
        <v>6</v>
      </c>
      <c r="E1022" s="169" t="s">
        <v>645</v>
      </c>
      <c r="F1022" s="260">
        <v>422.32</v>
      </c>
      <c r="G1022" s="169">
        <v>113.92</v>
      </c>
      <c r="H1022" s="169">
        <v>113.92</v>
      </c>
      <c r="I1022" s="177">
        <f t="shared" si="269"/>
        <v>1</v>
      </c>
      <c r="J1022" s="169">
        <v>7.5</v>
      </c>
      <c r="K1022" s="177">
        <f t="shared" si="270"/>
        <v>6.5835674157303375E-2</v>
      </c>
      <c r="L1022" s="260">
        <v>114.14</v>
      </c>
      <c r="M1022" s="177">
        <f t="shared" si="271"/>
        <v>1.0658356741573034</v>
      </c>
      <c r="N1022" s="260">
        <v>856.05</v>
      </c>
      <c r="O1022" s="169">
        <v>3.7</v>
      </c>
      <c r="P1022" s="176">
        <f t="shared" si="272"/>
        <v>3.2478932584269662E-2</v>
      </c>
      <c r="Q1022" s="175">
        <f t="shared" si="273"/>
        <v>3.8</v>
      </c>
      <c r="R1022" s="176">
        <f t="shared" si="274"/>
        <v>3.3356741573033706E-2</v>
      </c>
      <c r="S1022" s="259">
        <f t="shared" si="275"/>
        <v>433.73199999999997</v>
      </c>
      <c r="T1022" s="169" t="s">
        <v>177</v>
      </c>
      <c r="U1022" s="169" t="s">
        <v>712</v>
      </c>
      <c r="V1022" s="169" t="s">
        <v>640</v>
      </c>
      <c r="W1022" s="175">
        <v>1</v>
      </c>
      <c r="X1022" s="169" t="s">
        <v>428</v>
      </c>
    </row>
    <row r="1023" spans="2:24" hidden="1">
      <c r="B1023" s="632"/>
      <c r="C1023" s="423"/>
      <c r="D1023" s="206">
        <f t="shared" si="285"/>
        <v>7</v>
      </c>
      <c r="E1023" s="169" t="s">
        <v>820</v>
      </c>
      <c r="F1023" s="260">
        <v>298.83</v>
      </c>
      <c r="G1023" s="169">
        <v>7839</v>
      </c>
      <c r="H1023" s="169">
        <v>7839</v>
      </c>
      <c r="I1023" s="177">
        <f t="shared" si="269"/>
        <v>1</v>
      </c>
      <c r="J1023" s="169">
        <v>42.69</v>
      </c>
      <c r="K1023" s="177">
        <f t="shared" si="270"/>
        <v>5.4458476846536543E-3</v>
      </c>
      <c r="L1023" s="260">
        <v>7</v>
      </c>
      <c r="M1023" s="177">
        <f t="shared" si="271"/>
        <v>1.0054458476846535</v>
      </c>
      <c r="N1023" s="260">
        <v>298.83</v>
      </c>
      <c r="O1023" s="169">
        <v>42.69</v>
      </c>
      <c r="P1023" s="176">
        <f t="shared" si="272"/>
        <v>5.4458476846536543E-3</v>
      </c>
      <c r="Q1023" s="175">
        <f t="shared" si="273"/>
        <v>-3.979039320256561E-13</v>
      </c>
      <c r="R1023" s="176">
        <f t="shared" si="274"/>
        <v>-5.0759526983755085E-17</v>
      </c>
      <c r="S1023" s="259">
        <f t="shared" si="275"/>
        <v>-2.7853275241795927E-12</v>
      </c>
      <c r="T1023" s="169" t="s">
        <v>177</v>
      </c>
      <c r="U1023" s="169" t="s">
        <v>534</v>
      </c>
      <c r="V1023" s="169" t="s">
        <v>638</v>
      </c>
      <c r="W1023" s="175">
        <v>1</v>
      </c>
      <c r="X1023" s="169" t="s">
        <v>818</v>
      </c>
    </row>
    <row r="1024" spans="2:24" hidden="1">
      <c r="B1024" s="632"/>
      <c r="C1024" s="423"/>
      <c r="D1024" s="206">
        <f t="shared" si="285"/>
        <v>8</v>
      </c>
      <c r="E1024" s="169" t="s">
        <v>656</v>
      </c>
      <c r="F1024" s="260">
        <v>258.18</v>
      </c>
      <c r="G1024" s="169">
        <v>43.69</v>
      </c>
      <c r="H1024" s="169">
        <v>43.69</v>
      </c>
      <c r="I1024" s="177">
        <f t="shared" si="269"/>
        <v>1</v>
      </c>
      <c r="J1024" s="169">
        <v>4.3600000000000003</v>
      </c>
      <c r="K1024" s="177">
        <f t="shared" si="270"/>
        <v>9.9794003204394605E-2</v>
      </c>
      <c r="L1024" s="260">
        <v>118.43</v>
      </c>
      <c r="M1024" s="177">
        <f t="shared" si="271"/>
        <v>1.0997940032043947</v>
      </c>
      <c r="N1024" s="260">
        <v>516.35</v>
      </c>
      <c r="O1024" s="169">
        <v>2.1800000000000002</v>
      </c>
      <c r="P1024" s="176">
        <f t="shared" si="272"/>
        <v>4.9897001602197302E-2</v>
      </c>
      <c r="Q1024" s="175">
        <f t="shared" si="273"/>
        <v>2.1799999999999993</v>
      </c>
      <c r="R1024" s="176">
        <f t="shared" si="274"/>
        <v>4.9897001602197288E-2</v>
      </c>
      <c r="S1024" s="259">
        <f t="shared" si="275"/>
        <v>258.17739999999992</v>
      </c>
      <c r="T1024" s="169" t="s">
        <v>177</v>
      </c>
      <c r="U1024" s="169" t="s">
        <v>712</v>
      </c>
      <c r="V1024" s="169" t="s">
        <v>835</v>
      </c>
      <c r="W1024" s="175">
        <v>1</v>
      </c>
      <c r="X1024" s="169" t="s">
        <v>430</v>
      </c>
    </row>
    <row r="1025" spans="2:24" hidden="1">
      <c r="B1025" s="632"/>
      <c r="C1025" s="423"/>
      <c r="D1025" s="206">
        <f t="shared" si="285"/>
        <v>9</v>
      </c>
      <c r="E1025" s="169" t="s">
        <v>469</v>
      </c>
      <c r="F1025" s="260">
        <v>255.83</v>
      </c>
      <c r="G1025" s="169">
        <v>43.24</v>
      </c>
      <c r="H1025" s="169">
        <v>43.24</v>
      </c>
      <c r="I1025" s="177">
        <f t="shared" si="269"/>
        <v>1</v>
      </c>
      <c r="J1025" s="169">
        <v>4.32</v>
      </c>
      <c r="K1025" s="177">
        <f t="shared" si="270"/>
        <v>9.9907493061979644E-2</v>
      </c>
      <c r="L1025" s="260">
        <v>118.99</v>
      </c>
      <c r="M1025" s="177">
        <f t="shared" si="271"/>
        <v>1.0999074930619797</v>
      </c>
      <c r="N1025" s="260">
        <v>514.04</v>
      </c>
      <c r="O1025" s="169">
        <v>2.15</v>
      </c>
      <c r="P1025" s="176">
        <f t="shared" si="272"/>
        <v>4.9722479185938938E-2</v>
      </c>
      <c r="Q1025" s="175">
        <f t="shared" si="273"/>
        <v>2.1700000000000004</v>
      </c>
      <c r="R1025" s="176">
        <f t="shared" si="274"/>
        <v>5.0185013876040713E-2</v>
      </c>
      <c r="S1025" s="259">
        <f t="shared" si="275"/>
        <v>258.20830000000001</v>
      </c>
      <c r="T1025" s="169" t="s">
        <v>177</v>
      </c>
      <c r="U1025" s="169" t="s">
        <v>712</v>
      </c>
      <c r="V1025" s="169" t="s">
        <v>507</v>
      </c>
      <c r="W1025" s="175">
        <v>1</v>
      </c>
      <c r="X1025" s="169" t="s">
        <v>458</v>
      </c>
    </row>
    <row r="1026" spans="2:24" hidden="1">
      <c r="B1026" s="633"/>
      <c r="C1026" s="423"/>
      <c r="D1026" s="206">
        <f t="shared" si="285"/>
        <v>10</v>
      </c>
      <c r="E1026" s="169" t="s">
        <v>684</v>
      </c>
      <c r="F1026" s="260">
        <v>239.43</v>
      </c>
      <c r="G1026" s="169">
        <v>101.93</v>
      </c>
      <c r="H1026" s="169">
        <v>101.93</v>
      </c>
      <c r="I1026" s="177">
        <f t="shared" si="269"/>
        <v>1</v>
      </c>
      <c r="J1026" s="169">
        <v>4.03</v>
      </c>
      <c r="K1026" s="177">
        <f t="shared" si="270"/>
        <v>3.9536937113705484E-2</v>
      </c>
      <c r="L1026" s="260">
        <v>119.12</v>
      </c>
      <c r="M1026" s="177">
        <f t="shared" si="271"/>
        <v>1.0395369371137055</v>
      </c>
      <c r="N1026" s="260">
        <v>480.05</v>
      </c>
      <c r="O1026" s="169">
        <v>2.0099999999999998</v>
      </c>
      <c r="P1026" s="176">
        <f t="shared" si="272"/>
        <v>1.9719415284999507E-2</v>
      </c>
      <c r="Q1026" s="175">
        <f t="shared" si="273"/>
        <v>2.0200000000000014</v>
      </c>
      <c r="R1026" s="176">
        <f t="shared" si="274"/>
        <v>1.9817521828705987E-2</v>
      </c>
      <c r="S1026" s="259">
        <f t="shared" si="275"/>
        <v>240.62240000000017</v>
      </c>
      <c r="T1026" s="169" t="s">
        <v>177</v>
      </c>
      <c r="U1026" s="169" t="s">
        <v>712</v>
      </c>
      <c r="V1026" s="169" t="s">
        <v>640</v>
      </c>
      <c r="W1026" s="175">
        <v>1</v>
      </c>
      <c r="X1026" s="169" t="s">
        <v>428</v>
      </c>
    </row>
    <row r="1027" spans="2:24" hidden="1">
      <c r="B1027" s="631">
        <v>45972</v>
      </c>
      <c r="C1027" s="423" t="str">
        <f t="shared" ref="C1027" si="287">RIGHT(TEXT(B1027,"aaa"),1)</f>
        <v>二</v>
      </c>
      <c r="D1027" s="206">
        <f t="shared" si="285"/>
        <v>1</v>
      </c>
      <c r="E1027" s="169" t="s">
        <v>820</v>
      </c>
      <c r="F1027" s="260">
        <v>1396.29</v>
      </c>
      <c r="G1027" s="169">
        <v>6609</v>
      </c>
      <c r="H1027" s="169">
        <v>6609</v>
      </c>
      <c r="I1027" s="177">
        <f t="shared" si="269"/>
        <v>1</v>
      </c>
      <c r="J1027" s="169">
        <v>199.47</v>
      </c>
      <c r="K1027" s="177">
        <f t="shared" si="270"/>
        <v>3.0181570585565139E-2</v>
      </c>
      <c r="L1027" s="260">
        <v>7</v>
      </c>
      <c r="M1027" s="177">
        <f t="shared" si="271"/>
        <v>1.0301815705855653</v>
      </c>
      <c r="N1027" s="260">
        <v>1396.29</v>
      </c>
      <c r="O1027" s="169">
        <v>199.47</v>
      </c>
      <c r="P1027" s="176">
        <f t="shared" si="272"/>
        <v>3.0181570585565139E-2</v>
      </c>
      <c r="Q1027" s="175">
        <f t="shared" si="273"/>
        <v>2.5579538487363607E-13</v>
      </c>
      <c r="R1027" s="176">
        <f t="shared" si="274"/>
        <v>3.8704098180305048E-17</v>
      </c>
      <c r="S1027" s="259">
        <f t="shared" si="275"/>
        <v>1.7905676941154525E-12</v>
      </c>
      <c r="T1027" s="169" t="s">
        <v>177</v>
      </c>
      <c r="U1027" s="169" t="s">
        <v>534</v>
      </c>
      <c r="V1027" s="169" t="s">
        <v>638</v>
      </c>
      <c r="W1027" s="175">
        <v>1</v>
      </c>
      <c r="X1027" s="169" t="s">
        <v>818</v>
      </c>
    </row>
    <row r="1028" spans="2:24" hidden="1">
      <c r="B1028" s="632"/>
      <c r="C1028" s="423"/>
      <c r="D1028" s="206">
        <f t="shared" si="285"/>
        <v>2</v>
      </c>
      <c r="E1028" s="169" t="s">
        <v>542</v>
      </c>
      <c r="F1028" s="260">
        <v>1018.75</v>
      </c>
      <c r="G1028" s="169">
        <v>367.52</v>
      </c>
      <c r="H1028" s="169">
        <v>367.52</v>
      </c>
      <c r="I1028" s="177">
        <f t="shared" si="269"/>
        <v>1</v>
      </c>
      <c r="J1028" s="169">
        <v>15.58</v>
      </c>
      <c r="K1028" s="177">
        <f t="shared" si="270"/>
        <v>4.2392250761863301E-2</v>
      </c>
      <c r="L1028" s="260">
        <v>156.72999999999999</v>
      </c>
      <c r="M1028" s="177">
        <f t="shared" si="271"/>
        <v>1.0423922507618633</v>
      </c>
      <c r="N1028" s="260">
        <v>2441.85</v>
      </c>
      <c r="O1028" s="169">
        <v>6.5</v>
      </c>
      <c r="P1028" s="176">
        <f t="shared" si="272"/>
        <v>1.7686112320417936E-2</v>
      </c>
      <c r="Q1028" s="175">
        <f t="shared" si="273"/>
        <v>9.0799999999999841</v>
      </c>
      <c r="R1028" s="176">
        <f t="shared" si="274"/>
        <v>2.470613844144532E-2</v>
      </c>
      <c r="S1028" s="259">
        <f t="shared" si="275"/>
        <v>1423.1083999999973</v>
      </c>
      <c r="T1028" s="169" t="s">
        <v>465</v>
      </c>
      <c r="U1028" s="169" t="s">
        <v>219</v>
      </c>
      <c r="V1028" s="169" t="s">
        <v>510</v>
      </c>
      <c r="W1028" s="175">
        <v>1</v>
      </c>
      <c r="X1028" s="169" t="s">
        <v>467</v>
      </c>
    </row>
    <row r="1029" spans="2:24" hidden="1">
      <c r="B1029" s="632"/>
      <c r="C1029" s="423"/>
      <c r="D1029" s="206">
        <f t="shared" si="285"/>
        <v>3</v>
      </c>
      <c r="E1029" s="169" t="s">
        <v>634</v>
      </c>
      <c r="F1029" s="260">
        <v>864.2</v>
      </c>
      <c r="G1029" s="169">
        <v>18234</v>
      </c>
      <c r="H1029" s="169">
        <v>18234</v>
      </c>
      <c r="I1029" s="177">
        <f t="shared" si="269"/>
        <v>1</v>
      </c>
      <c r="J1029" s="169">
        <v>149</v>
      </c>
      <c r="K1029" s="177">
        <f t="shared" si="270"/>
        <v>8.1715476582209061E-3</v>
      </c>
      <c r="L1029" s="260">
        <v>5.8</v>
      </c>
      <c r="M1029" s="177">
        <f t="shared" si="271"/>
        <v>1.0081715476582209</v>
      </c>
      <c r="N1029" s="260">
        <v>864.2</v>
      </c>
      <c r="O1029" s="169">
        <v>149</v>
      </c>
      <c r="P1029" s="176">
        <f t="shared" si="272"/>
        <v>8.1715476582209061E-3</v>
      </c>
      <c r="Q1029" s="175">
        <f t="shared" si="273"/>
        <v>0</v>
      </c>
      <c r="R1029" s="176">
        <f t="shared" si="274"/>
        <v>0</v>
      </c>
      <c r="S1029" s="259">
        <f t="shared" si="275"/>
        <v>0</v>
      </c>
      <c r="T1029" s="169" t="s">
        <v>177</v>
      </c>
      <c r="U1029" s="169" t="s">
        <v>534</v>
      </c>
      <c r="V1029" s="169" t="s">
        <v>700</v>
      </c>
      <c r="W1029" s="175">
        <v>1</v>
      </c>
      <c r="X1029" s="169" t="s">
        <v>467</v>
      </c>
    </row>
    <row r="1030" spans="2:24" hidden="1">
      <c r="B1030" s="632"/>
      <c r="C1030" s="423"/>
      <c r="D1030" s="206">
        <f t="shared" si="285"/>
        <v>4</v>
      </c>
      <c r="E1030" s="169" t="s">
        <v>679</v>
      </c>
      <c r="F1030" s="260">
        <v>811.22</v>
      </c>
      <c r="G1030" s="169">
        <v>3016</v>
      </c>
      <c r="H1030" s="169">
        <v>3016</v>
      </c>
      <c r="I1030" s="177">
        <f t="shared" si="269"/>
        <v>1</v>
      </c>
      <c r="J1030" s="169">
        <v>112.67</v>
      </c>
      <c r="K1030" s="177">
        <f t="shared" si="270"/>
        <v>3.735742705570292E-2</v>
      </c>
      <c r="L1030" s="260">
        <v>7.2</v>
      </c>
      <c r="M1030" s="177">
        <f t="shared" si="271"/>
        <v>1.0373574270557029</v>
      </c>
      <c r="N1030" s="260">
        <v>811.22</v>
      </c>
      <c r="O1030" s="169">
        <v>112.67</v>
      </c>
      <c r="P1030" s="176">
        <f t="shared" si="272"/>
        <v>3.735742705570292E-2</v>
      </c>
      <c r="Q1030" s="175">
        <f t="shared" si="273"/>
        <v>0</v>
      </c>
      <c r="R1030" s="176">
        <f t="shared" si="274"/>
        <v>0</v>
      </c>
      <c r="S1030" s="259">
        <f t="shared" si="275"/>
        <v>0</v>
      </c>
      <c r="T1030" s="169" t="s">
        <v>177</v>
      </c>
      <c r="U1030" s="169" t="s">
        <v>534</v>
      </c>
      <c r="V1030" s="169" t="s">
        <v>638</v>
      </c>
      <c r="W1030" s="175">
        <v>1</v>
      </c>
      <c r="X1030" s="169" t="s">
        <v>449</v>
      </c>
    </row>
    <row r="1031" spans="2:24" hidden="1">
      <c r="B1031" s="632"/>
      <c r="C1031" s="423"/>
      <c r="D1031" s="206">
        <f t="shared" si="285"/>
        <v>5</v>
      </c>
      <c r="E1031" s="169" t="s">
        <v>635</v>
      </c>
      <c r="F1031" s="260">
        <v>759.79</v>
      </c>
      <c r="G1031" s="169">
        <v>7524</v>
      </c>
      <c r="H1031" s="169">
        <v>7524</v>
      </c>
      <c r="I1031" s="177">
        <f t="shared" ref="I1031:I1094" si="288">H1031/G1031</f>
        <v>1</v>
      </c>
      <c r="J1031" s="169">
        <v>115.47</v>
      </c>
      <c r="K1031" s="177">
        <f t="shared" ref="K1031:K1094" si="289">J1031/G1031</f>
        <v>1.5346889952153111E-2</v>
      </c>
      <c r="L1031" s="260">
        <v>6.58</v>
      </c>
      <c r="M1031" s="177">
        <f t="shared" ref="M1031:M1094" si="290">(H1031+J1031)/G1031</f>
        <v>1.0153468899521532</v>
      </c>
      <c r="N1031" s="260">
        <v>759.79</v>
      </c>
      <c r="O1031" s="169">
        <v>115.47</v>
      </c>
      <c r="P1031" s="176">
        <f t="shared" ref="P1031:P1094" si="291">O1031/G1031</f>
        <v>1.5346889952153111E-2</v>
      </c>
      <c r="Q1031" s="175">
        <f t="shared" ref="Q1031:Q1094" si="292">(H1031+J1031)-G1031-O1031</f>
        <v>2.5579538487363607E-13</v>
      </c>
      <c r="R1031" s="176">
        <f t="shared" ref="R1031:R1094" si="293">Q1031/G1031</f>
        <v>3.3997260084215319E-17</v>
      </c>
      <c r="S1031" s="259">
        <f t="shared" ref="S1031:S1094" si="294">Q1031*L1031</f>
        <v>1.6831336324685253E-12</v>
      </c>
      <c r="T1031" s="169" t="s">
        <v>465</v>
      </c>
      <c r="U1031" s="169" t="s">
        <v>219</v>
      </c>
      <c r="V1031" s="169" t="s">
        <v>639</v>
      </c>
      <c r="W1031" s="175">
        <v>1</v>
      </c>
      <c r="X1031" s="169" t="s">
        <v>467</v>
      </c>
    </row>
    <row r="1032" spans="2:24" hidden="1">
      <c r="B1032" s="632"/>
      <c r="C1032" s="423"/>
      <c r="D1032" s="206">
        <f t="shared" si="285"/>
        <v>6</v>
      </c>
      <c r="E1032" s="169" t="s">
        <v>821</v>
      </c>
      <c r="F1032" s="260">
        <v>620</v>
      </c>
      <c r="G1032" s="169">
        <v>66.09</v>
      </c>
      <c r="H1032" s="169">
        <v>66.09</v>
      </c>
      <c r="I1032" s="177">
        <f t="shared" si="288"/>
        <v>1</v>
      </c>
      <c r="J1032" s="169">
        <v>6.17</v>
      </c>
      <c r="K1032" s="177">
        <f t="shared" si="289"/>
        <v>9.3357542744742006E-2</v>
      </c>
      <c r="L1032" s="260">
        <v>200</v>
      </c>
      <c r="M1032" s="177">
        <f t="shared" si="290"/>
        <v>1.093357542744742</v>
      </c>
      <c r="N1032" s="260">
        <v>1234</v>
      </c>
      <c r="O1032" s="169">
        <v>3.1</v>
      </c>
      <c r="P1032" s="176">
        <f t="shared" si="291"/>
        <v>4.6905734604327433E-2</v>
      </c>
      <c r="Q1032" s="175">
        <f t="shared" si="292"/>
        <v>3.0700000000000016</v>
      </c>
      <c r="R1032" s="176">
        <f t="shared" si="293"/>
        <v>4.6451808140414608E-2</v>
      </c>
      <c r="S1032" s="259">
        <f t="shared" si="294"/>
        <v>614.00000000000034</v>
      </c>
      <c r="T1032" s="169" t="s">
        <v>177</v>
      </c>
      <c r="U1032" s="169" t="s">
        <v>712</v>
      </c>
      <c r="V1032" s="169" t="s">
        <v>507</v>
      </c>
      <c r="W1032" s="175">
        <v>1</v>
      </c>
      <c r="X1032" s="169" t="s">
        <v>818</v>
      </c>
    </row>
    <row r="1033" spans="2:24" hidden="1">
      <c r="B1033" s="632"/>
      <c r="C1033" s="423"/>
      <c r="D1033" s="206">
        <f t="shared" si="285"/>
        <v>7</v>
      </c>
      <c r="E1033" s="169" t="s">
        <v>645</v>
      </c>
      <c r="F1033" s="260">
        <v>582.11</v>
      </c>
      <c r="G1033" s="169">
        <v>109.08</v>
      </c>
      <c r="H1033" s="169">
        <v>109.08</v>
      </c>
      <c r="I1033" s="177">
        <f t="shared" si="288"/>
        <v>1</v>
      </c>
      <c r="J1033" s="169">
        <v>10.18</v>
      </c>
      <c r="K1033" s="177">
        <f t="shared" si="289"/>
        <v>9.3325999266593324E-2</v>
      </c>
      <c r="L1033" s="260">
        <v>114.14</v>
      </c>
      <c r="M1033" s="177">
        <f t="shared" si="290"/>
        <v>1.0933259992665934</v>
      </c>
      <c r="N1033" s="260">
        <v>1161.95</v>
      </c>
      <c r="O1033" s="169">
        <v>5.0999999999999996</v>
      </c>
      <c r="P1033" s="176">
        <f t="shared" si="291"/>
        <v>4.6754675467546754E-2</v>
      </c>
      <c r="Q1033" s="175">
        <f t="shared" si="292"/>
        <v>5.079999999999993</v>
      </c>
      <c r="R1033" s="176">
        <f t="shared" si="293"/>
        <v>4.6571323799046507E-2</v>
      </c>
      <c r="S1033" s="259">
        <f t="shared" si="294"/>
        <v>579.83119999999917</v>
      </c>
      <c r="T1033" s="169" t="s">
        <v>177</v>
      </c>
      <c r="U1033" s="169" t="s">
        <v>712</v>
      </c>
      <c r="V1033" s="169" t="s">
        <v>640</v>
      </c>
      <c r="W1033" s="175">
        <v>1</v>
      </c>
      <c r="X1033" s="169" t="s">
        <v>428</v>
      </c>
    </row>
    <row r="1034" spans="2:24" hidden="1">
      <c r="B1034" s="632"/>
      <c r="C1034" s="423"/>
      <c r="D1034" s="206">
        <f t="shared" si="285"/>
        <v>8</v>
      </c>
      <c r="E1034" s="169" t="s">
        <v>491</v>
      </c>
      <c r="F1034" s="260">
        <v>560.42999999999995</v>
      </c>
      <c r="G1034" s="169">
        <v>77.290000000000006</v>
      </c>
      <c r="H1034" s="169">
        <v>77.290000000000006</v>
      </c>
      <c r="I1034" s="177">
        <f t="shared" si="288"/>
        <v>1</v>
      </c>
      <c r="J1034" s="169">
        <v>4.0199999999999996</v>
      </c>
      <c r="K1034" s="177">
        <f t="shared" si="289"/>
        <v>5.2011903221632801E-2</v>
      </c>
      <c r="L1034" s="260">
        <v>278.82</v>
      </c>
      <c r="M1034" s="177">
        <f t="shared" si="290"/>
        <v>1.0520119032216328</v>
      </c>
      <c r="N1034" s="260">
        <v>1120.8599999999999</v>
      </c>
      <c r="O1034" s="169">
        <v>2.0099999999999998</v>
      </c>
      <c r="P1034" s="176">
        <f t="shared" si="291"/>
        <v>2.60059516108164E-2</v>
      </c>
      <c r="Q1034" s="175">
        <f t="shared" si="292"/>
        <v>2.0099999999999962</v>
      </c>
      <c r="R1034" s="176">
        <f t="shared" si="293"/>
        <v>2.6005951610816355E-2</v>
      </c>
      <c r="S1034" s="259">
        <f t="shared" si="294"/>
        <v>560.42819999999892</v>
      </c>
      <c r="T1034" s="169" t="s">
        <v>465</v>
      </c>
      <c r="U1034" s="169" t="s">
        <v>219</v>
      </c>
      <c r="V1034" s="169" t="s">
        <v>510</v>
      </c>
      <c r="W1034" s="175">
        <v>1</v>
      </c>
      <c r="X1034" s="169" t="s">
        <v>467</v>
      </c>
    </row>
    <row r="1035" spans="2:24" hidden="1">
      <c r="B1035" s="632"/>
      <c r="C1035" s="423"/>
      <c r="D1035" s="206">
        <f t="shared" si="285"/>
        <v>9</v>
      </c>
      <c r="E1035" s="169" t="s">
        <v>548</v>
      </c>
      <c r="F1035" s="260">
        <v>508.79</v>
      </c>
      <c r="G1035" s="169">
        <v>122.93</v>
      </c>
      <c r="H1035" s="169">
        <v>122.93</v>
      </c>
      <c r="I1035" s="177">
        <f t="shared" si="288"/>
        <v>1</v>
      </c>
      <c r="J1035" s="169">
        <v>6.39</v>
      </c>
      <c r="K1035" s="177">
        <f t="shared" si="289"/>
        <v>5.1980802082485962E-2</v>
      </c>
      <c r="L1035" s="260">
        <v>160.5</v>
      </c>
      <c r="M1035" s="177">
        <f t="shared" si="290"/>
        <v>1.0519808020824859</v>
      </c>
      <c r="N1035" s="260">
        <v>1025.5999999999999</v>
      </c>
      <c r="O1035" s="169">
        <v>3.17</v>
      </c>
      <c r="P1035" s="176">
        <f t="shared" si="291"/>
        <v>2.5787033270967215E-2</v>
      </c>
      <c r="Q1035" s="175">
        <f t="shared" si="292"/>
        <v>3.2199999999999864</v>
      </c>
      <c r="R1035" s="176">
        <f t="shared" si="293"/>
        <v>2.619376881151864E-2</v>
      </c>
      <c r="S1035" s="259">
        <f t="shared" si="294"/>
        <v>516.80999999999779</v>
      </c>
      <c r="T1035" s="169" t="s">
        <v>177</v>
      </c>
      <c r="U1035" s="169" t="s">
        <v>712</v>
      </c>
      <c r="V1035" s="169" t="s">
        <v>507</v>
      </c>
      <c r="W1035" s="175">
        <v>1</v>
      </c>
      <c r="X1035" s="169" t="s">
        <v>467</v>
      </c>
    </row>
    <row r="1036" spans="2:24" hidden="1">
      <c r="B1036" s="633"/>
      <c r="C1036" s="423"/>
      <c r="D1036" s="206">
        <f t="shared" si="285"/>
        <v>10</v>
      </c>
      <c r="E1036" s="169" t="s">
        <v>805</v>
      </c>
      <c r="F1036" s="260">
        <v>327.7</v>
      </c>
      <c r="G1036" s="169">
        <v>31.38</v>
      </c>
      <c r="H1036" s="169">
        <v>31.38</v>
      </c>
      <c r="I1036" s="177">
        <f t="shared" si="288"/>
        <v>1</v>
      </c>
      <c r="J1036" s="169">
        <v>2.93</v>
      </c>
      <c r="K1036" s="177">
        <f t="shared" si="289"/>
        <v>9.3371574251115363E-2</v>
      </c>
      <c r="L1036" s="260">
        <v>224.45</v>
      </c>
      <c r="M1036" s="177">
        <f t="shared" si="290"/>
        <v>1.0933715742511154</v>
      </c>
      <c r="N1036" s="260">
        <v>657.64</v>
      </c>
      <c r="O1036" s="169">
        <v>1.46</v>
      </c>
      <c r="P1036" s="176">
        <f t="shared" si="291"/>
        <v>4.6526449968132572E-2</v>
      </c>
      <c r="Q1036" s="175">
        <f t="shared" si="292"/>
        <v>1.4700000000000033</v>
      </c>
      <c r="R1036" s="176">
        <f t="shared" si="293"/>
        <v>4.6845124282982896E-2</v>
      </c>
      <c r="S1036" s="259">
        <f t="shared" si="294"/>
        <v>329.9415000000007</v>
      </c>
      <c r="T1036" s="169" t="s">
        <v>177</v>
      </c>
      <c r="U1036" s="169" t="s">
        <v>712</v>
      </c>
      <c r="V1036" s="169" t="s">
        <v>507</v>
      </c>
      <c r="W1036" s="175">
        <v>1</v>
      </c>
      <c r="X1036" s="169" t="s">
        <v>794</v>
      </c>
    </row>
    <row r="1037" spans="2:24" hidden="1">
      <c r="B1037" s="631">
        <v>45973</v>
      </c>
      <c r="C1037" s="423" t="str">
        <f t="shared" ref="C1037" si="295">RIGHT(TEXT(B1037,"aaa"),1)</f>
        <v>三</v>
      </c>
      <c r="D1037" s="206">
        <f t="shared" si="285"/>
        <v>1</v>
      </c>
      <c r="E1037" s="169" t="s">
        <v>634</v>
      </c>
      <c r="F1037" s="260">
        <v>1843.82</v>
      </c>
      <c r="G1037" s="169">
        <v>18679</v>
      </c>
      <c r="H1037" s="169">
        <v>18679</v>
      </c>
      <c r="I1037" s="177">
        <f t="shared" si="288"/>
        <v>1</v>
      </c>
      <c r="J1037" s="169">
        <v>317.89999999999998</v>
      </c>
      <c r="K1037" s="177">
        <f t="shared" si="289"/>
        <v>1.7019112372182663E-2</v>
      </c>
      <c r="L1037" s="260">
        <v>5.8</v>
      </c>
      <c r="M1037" s="177">
        <f t="shared" si="290"/>
        <v>1.0170191123721828</v>
      </c>
      <c r="N1037" s="260">
        <v>1843.82</v>
      </c>
      <c r="O1037" s="169">
        <v>317.89999999999998</v>
      </c>
      <c r="P1037" s="176">
        <f t="shared" si="291"/>
        <v>1.7019112372182663E-2</v>
      </c>
      <c r="Q1037" s="175">
        <f t="shared" si="292"/>
        <v>1.4779288903810084E-12</v>
      </c>
      <c r="R1037" s="176">
        <f t="shared" si="293"/>
        <v>7.9122484628781435E-17</v>
      </c>
      <c r="S1037" s="259">
        <f t="shared" si="294"/>
        <v>8.5719875642098477E-12</v>
      </c>
      <c r="T1037" s="169" t="s">
        <v>177</v>
      </c>
      <c r="U1037" s="169" t="s">
        <v>534</v>
      </c>
      <c r="V1037" s="169" t="s">
        <v>700</v>
      </c>
      <c r="W1037" s="175">
        <v>1</v>
      </c>
      <c r="X1037" s="169" t="s">
        <v>467</v>
      </c>
    </row>
    <row r="1038" spans="2:24" hidden="1">
      <c r="B1038" s="632"/>
      <c r="C1038" s="423"/>
      <c r="D1038" s="206">
        <f t="shared" si="285"/>
        <v>2</v>
      </c>
      <c r="E1038" s="169" t="s">
        <v>840</v>
      </c>
      <c r="F1038" s="260">
        <v>1303.94</v>
      </c>
      <c r="G1038" s="169">
        <v>619.78</v>
      </c>
      <c r="H1038" s="169">
        <v>619.78</v>
      </c>
      <c r="I1038" s="177">
        <f t="shared" si="288"/>
        <v>1</v>
      </c>
      <c r="J1038" s="169">
        <v>39.049999999999997</v>
      </c>
      <c r="K1038" s="177">
        <f t="shared" si="289"/>
        <v>6.3006228016392912E-2</v>
      </c>
      <c r="L1038" s="260">
        <v>101.87</v>
      </c>
      <c r="M1038" s="177">
        <f t="shared" si="290"/>
        <v>1.0630062280163928</v>
      </c>
      <c r="N1038" s="260">
        <v>3978.02</v>
      </c>
      <c r="O1038" s="169">
        <v>12.8</v>
      </c>
      <c r="P1038" s="176">
        <f t="shared" si="291"/>
        <v>2.0652489593081417E-2</v>
      </c>
      <c r="Q1038" s="175">
        <f t="shared" si="292"/>
        <v>26.249999999999954</v>
      </c>
      <c r="R1038" s="176">
        <f t="shared" si="293"/>
        <v>4.2353738423311423E-2</v>
      </c>
      <c r="S1038" s="259">
        <f t="shared" si="294"/>
        <v>2674.0874999999955</v>
      </c>
      <c r="T1038" s="169" t="s">
        <v>177</v>
      </c>
      <c r="U1038" s="169" t="s">
        <v>712</v>
      </c>
      <c r="V1038" s="169" t="s">
        <v>846</v>
      </c>
      <c r="W1038" s="175">
        <v>1</v>
      </c>
      <c r="X1038" s="169" t="s">
        <v>838</v>
      </c>
    </row>
    <row r="1039" spans="2:24" hidden="1">
      <c r="B1039" s="632"/>
      <c r="C1039" s="423"/>
      <c r="D1039" s="206">
        <f t="shared" si="285"/>
        <v>3</v>
      </c>
      <c r="E1039" s="169" t="s">
        <v>635</v>
      </c>
      <c r="F1039" s="260">
        <v>907.65</v>
      </c>
      <c r="G1039" s="169">
        <v>7232</v>
      </c>
      <c r="H1039" s="169">
        <v>7232</v>
      </c>
      <c r="I1039" s="177">
        <f t="shared" si="288"/>
        <v>1</v>
      </c>
      <c r="J1039" s="169">
        <v>137.94</v>
      </c>
      <c r="K1039" s="177">
        <f t="shared" si="289"/>
        <v>1.9073561946902656E-2</v>
      </c>
      <c r="L1039" s="260">
        <v>6.58</v>
      </c>
      <c r="M1039" s="177">
        <f t="shared" si="290"/>
        <v>1.0190735619469027</v>
      </c>
      <c r="N1039" s="260">
        <v>907.65</v>
      </c>
      <c r="O1039" s="169">
        <v>137.94</v>
      </c>
      <c r="P1039" s="176">
        <f t="shared" si="291"/>
        <v>1.9073561946902656E-2</v>
      </c>
      <c r="Q1039" s="175">
        <f t="shared" si="292"/>
        <v>-3.979039320256561E-13</v>
      </c>
      <c r="R1039" s="176">
        <f t="shared" si="293"/>
        <v>-5.5019902105317492E-17</v>
      </c>
      <c r="S1039" s="259">
        <f t="shared" si="294"/>
        <v>-2.6182078727288173E-12</v>
      </c>
      <c r="T1039" s="169" t="s">
        <v>465</v>
      </c>
      <c r="U1039" s="169" t="s">
        <v>219</v>
      </c>
      <c r="V1039" s="169" t="s">
        <v>639</v>
      </c>
      <c r="W1039" s="175">
        <v>1</v>
      </c>
      <c r="X1039" s="169" t="s">
        <v>467</v>
      </c>
    </row>
    <row r="1040" spans="2:24" hidden="1">
      <c r="B1040" s="632"/>
      <c r="C1040" s="423"/>
      <c r="D1040" s="206">
        <f t="shared" si="285"/>
        <v>4</v>
      </c>
      <c r="E1040" s="169" t="s">
        <v>841</v>
      </c>
      <c r="F1040" s="260">
        <v>788.56</v>
      </c>
      <c r="G1040" s="169">
        <v>272.25</v>
      </c>
      <c r="H1040" s="169">
        <v>272.25</v>
      </c>
      <c r="I1040" s="177">
        <f t="shared" si="288"/>
        <v>1</v>
      </c>
      <c r="J1040" s="169">
        <v>15.44</v>
      </c>
      <c r="K1040" s="177">
        <f t="shared" si="289"/>
        <v>5.6712580348943983E-2</v>
      </c>
      <c r="L1040" s="260">
        <v>102.41</v>
      </c>
      <c r="M1040" s="177">
        <f t="shared" si="290"/>
        <v>1.0567125803489439</v>
      </c>
      <c r="N1040" s="260">
        <v>1581.21</v>
      </c>
      <c r="O1040" s="169">
        <v>7.7</v>
      </c>
      <c r="P1040" s="176">
        <f t="shared" si="291"/>
        <v>2.8282828282828285E-2</v>
      </c>
      <c r="Q1040" s="175">
        <f t="shared" si="292"/>
        <v>7.7399999999999975</v>
      </c>
      <c r="R1040" s="176">
        <f t="shared" si="293"/>
        <v>2.8429752066115692E-2</v>
      </c>
      <c r="S1040" s="259">
        <f t="shared" si="294"/>
        <v>792.65339999999969</v>
      </c>
      <c r="T1040" s="169" t="s">
        <v>465</v>
      </c>
      <c r="U1040" s="169" t="s">
        <v>219</v>
      </c>
      <c r="V1040" s="169" t="s">
        <v>683</v>
      </c>
      <c r="W1040" s="175">
        <v>1</v>
      </c>
      <c r="X1040" s="169" t="s">
        <v>467</v>
      </c>
    </row>
    <row r="1041" spans="2:24" hidden="1">
      <c r="B1041" s="632"/>
      <c r="C1041" s="423"/>
      <c r="D1041" s="206">
        <f t="shared" si="285"/>
        <v>5</v>
      </c>
      <c r="E1041" s="169" t="s">
        <v>821</v>
      </c>
      <c r="F1041" s="260">
        <v>648</v>
      </c>
      <c r="G1041" s="169">
        <v>67.47</v>
      </c>
      <c r="H1041" s="169">
        <v>67.47</v>
      </c>
      <c r="I1041" s="177">
        <f t="shared" si="288"/>
        <v>1</v>
      </c>
      <c r="J1041" s="169">
        <v>6.46</v>
      </c>
      <c r="K1041" s="177">
        <f t="shared" si="289"/>
        <v>9.5746257595968581E-2</v>
      </c>
      <c r="L1041" s="260">
        <v>200</v>
      </c>
      <c r="M1041" s="177">
        <f t="shared" si="290"/>
        <v>1.0957462575959684</v>
      </c>
      <c r="N1041" s="260">
        <v>1292</v>
      </c>
      <c r="O1041" s="169">
        <v>3.24</v>
      </c>
      <c r="P1041" s="176">
        <f t="shared" si="291"/>
        <v>4.8021342819030685E-2</v>
      </c>
      <c r="Q1041" s="175">
        <f t="shared" si="292"/>
        <v>3.2199999999999935</v>
      </c>
      <c r="R1041" s="176">
        <f t="shared" si="293"/>
        <v>4.7724914776937806E-2</v>
      </c>
      <c r="S1041" s="259">
        <f t="shared" si="294"/>
        <v>643.99999999999875</v>
      </c>
      <c r="T1041" s="169" t="s">
        <v>177</v>
      </c>
      <c r="U1041" s="169" t="s">
        <v>712</v>
      </c>
      <c r="V1041" s="169" t="s">
        <v>507</v>
      </c>
      <c r="W1041" s="175">
        <v>1</v>
      </c>
      <c r="X1041" s="169" t="s">
        <v>818</v>
      </c>
    </row>
    <row r="1042" spans="2:24" hidden="1">
      <c r="B1042" s="632"/>
      <c r="C1042" s="423"/>
      <c r="D1042" s="206">
        <f t="shared" si="285"/>
        <v>6</v>
      </c>
      <c r="E1042" s="169" t="s">
        <v>684</v>
      </c>
      <c r="F1042" s="260">
        <v>607.51</v>
      </c>
      <c r="G1042" s="169">
        <v>105.96</v>
      </c>
      <c r="H1042" s="169">
        <v>105.96</v>
      </c>
      <c r="I1042" s="177">
        <f t="shared" si="288"/>
        <v>1</v>
      </c>
      <c r="J1042" s="169">
        <v>10.18</v>
      </c>
      <c r="K1042" s="177">
        <f t="shared" si="289"/>
        <v>9.6073990184975464E-2</v>
      </c>
      <c r="L1042" s="260">
        <v>119.12</v>
      </c>
      <c r="M1042" s="177">
        <f t="shared" si="290"/>
        <v>1.0960739901849754</v>
      </c>
      <c r="N1042" s="260">
        <v>1212.6400000000001</v>
      </c>
      <c r="O1042" s="169">
        <v>5.0999999999999996</v>
      </c>
      <c r="P1042" s="176">
        <f t="shared" si="291"/>
        <v>4.8131370328425821E-2</v>
      </c>
      <c r="Q1042" s="175">
        <f t="shared" si="292"/>
        <v>5.079999999999993</v>
      </c>
      <c r="R1042" s="176">
        <f t="shared" si="293"/>
        <v>4.794261985654958E-2</v>
      </c>
      <c r="S1042" s="259">
        <f t="shared" si="294"/>
        <v>605.12959999999919</v>
      </c>
      <c r="T1042" s="169" t="s">
        <v>177</v>
      </c>
      <c r="U1042" s="169" t="s">
        <v>712</v>
      </c>
      <c r="V1042" s="169" t="s">
        <v>640</v>
      </c>
      <c r="W1042" s="175">
        <v>1</v>
      </c>
      <c r="X1042" s="169" t="s">
        <v>428</v>
      </c>
    </row>
    <row r="1043" spans="2:24" hidden="1">
      <c r="B1043" s="632"/>
      <c r="C1043" s="423"/>
      <c r="D1043" s="206">
        <f t="shared" si="285"/>
        <v>7</v>
      </c>
      <c r="E1043" s="169" t="s">
        <v>820</v>
      </c>
      <c r="F1043" s="260">
        <v>383.95</v>
      </c>
      <c r="G1043" s="169">
        <v>6747</v>
      </c>
      <c r="H1043" s="169">
        <v>6747</v>
      </c>
      <c r="I1043" s="177">
        <f t="shared" si="288"/>
        <v>1</v>
      </c>
      <c r="J1043" s="169">
        <v>54.85</v>
      </c>
      <c r="K1043" s="177">
        <f t="shared" si="289"/>
        <v>8.129539054394546E-3</v>
      </c>
      <c r="L1043" s="260">
        <v>7</v>
      </c>
      <c r="M1043" s="177">
        <f t="shared" si="290"/>
        <v>1.0081295390543945</v>
      </c>
      <c r="N1043" s="260">
        <v>383.95</v>
      </c>
      <c r="O1043" s="169">
        <v>54.85</v>
      </c>
      <c r="P1043" s="176">
        <f t="shared" si="291"/>
        <v>8.129539054394546E-3</v>
      </c>
      <c r="Q1043" s="175">
        <f t="shared" si="292"/>
        <v>3.6237679523765109E-13</v>
      </c>
      <c r="R1043" s="176">
        <f t="shared" si="293"/>
        <v>5.3709321956076936E-17</v>
      </c>
      <c r="S1043" s="259">
        <f t="shared" si="294"/>
        <v>2.5366375666635577E-12</v>
      </c>
      <c r="T1043" s="169" t="s">
        <v>177</v>
      </c>
      <c r="U1043" s="169" t="s">
        <v>534</v>
      </c>
      <c r="V1043" s="169" t="s">
        <v>638</v>
      </c>
      <c r="W1043" s="175">
        <v>1</v>
      </c>
      <c r="X1043" s="169" t="s">
        <v>818</v>
      </c>
    </row>
    <row r="1044" spans="2:24" hidden="1">
      <c r="B1044" s="632"/>
      <c r="C1044" s="423"/>
      <c r="D1044" s="206">
        <f t="shared" si="285"/>
        <v>8</v>
      </c>
      <c r="E1044" s="169" t="s">
        <v>506</v>
      </c>
      <c r="F1044" s="260">
        <v>314.8</v>
      </c>
      <c r="G1044" s="169">
        <v>15.5</v>
      </c>
      <c r="H1044" s="169">
        <v>15.5</v>
      </c>
      <c r="I1044" s="177">
        <f t="shared" si="288"/>
        <v>1</v>
      </c>
      <c r="J1044" s="169">
        <v>1.55</v>
      </c>
      <c r="K1044" s="177">
        <f t="shared" si="289"/>
        <v>0.1</v>
      </c>
      <c r="L1044" s="260">
        <v>408.83</v>
      </c>
      <c r="M1044" s="177">
        <f t="shared" si="290"/>
        <v>1.1000000000000001</v>
      </c>
      <c r="N1044" s="260">
        <v>633.69000000000005</v>
      </c>
      <c r="O1044" s="169">
        <v>0.77</v>
      </c>
      <c r="P1044" s="176">
        <f t="shared" si="291"/>
        <v>4.9677419354838707E-2</v>
      </c>
      <c r="Q1044" s="175">
        <f t="shared" si="292"/>
        <v>0.78000000000000069</v>
      </c>
      <c r="R1044" s="176">
        <f t="shared" si="293"/>
        <v>5.0322580645161333E-2</v>
      </c>
      <c r="S1044" s="259">
        <f t="shared" si="294"/>
        <v>318.8874000000003</v>
      </c>
      <c r="T1044" s="169" t="s">
        <v>177</v>
      </c>
      <c r="U1044" s="169" t="s">
        <v>712</v>
      </c>
      <c r="V1044" s="169" t="s">
        <v>640</v>
      </c>
      <c r="W1044" s="175">
        <v>1</v>
      </c>
      <c r="X1044" s="169" t="s">
        <v>425</v>
      </c>
    </row>
    <row r="1045" spans="2:24" hidden="1">
      <c r="B1045" s="632"/>
      <c r="C1045" s="423"/>
      <c r="D1045" s="206">
        <f t="shared" si="285"/>
        <v>9</v>
      </c>
      <c r="E1045" s="169" t="s">
        <v>831</v>
      </c>
      <c r="F1045" s="260">
        <v>309.12</v>
      </c>
      <c r="G1045" s="169">
        <v>181.5</v>
      </c>
      <c r="H1045" s="169">
        <v>181.5</v>
      </c>
      <c r="I1045" s="177">
        <f t="shared" si="288"/>
        <v>1</v>
      </c>
      <c r="J1045" s="169">
        <v>9.15</v>
      </c>
      <c r="K1045" s="177">
        <f t="shared" si="289"/>
        <v>5.0413223140495872E-2</v>
      </c>
      <c r="L1045" s="260">
        <v>67.2</v>
      </c>
      <c r="M1045" s="177">
        <f t="shared" si="290"/>
        <v>1.0504132231404959</v>
      </c>
      <c r="N1045" s="260">
        <v>614.88</v>
      </c>
      <c r="O1045" s="169">
        <v>4.5999999999999996</v>
      </c>
      <c r="P1045" s="176">
        <f t="shared" si="291"/>
        <v>2.5344352617079888E-2</v>
      </c>
      <c r="Q1045" s="175">
        <f t="shared" si="292"/>
        <v>4.550000000000006</v>
      </c>
      <c r="R1045" s="176">
        <f t="shared" si="293"/>
        <v>2.5068870523416012E-2</v>
      </c>
      <c r="S1045" s="259">
        <f t="shared" si="294"/>
        <v>305.76000000000045</v>
      </c>
      <c r="T1045" s="169" t="s">
        <v>465</v>
      </c>
      <c r="U1045" s="169" t="s">
        <v>219</v>
      </c>
      <c r="V1045" s="169" t="s">
        <v>683</v>
      </c>
      <c r="W1045" s="175">
        <v>1</v>
      </c>
      <c r="X1045" s="169" t="s">
        <v>467</v>
      </c>
    </row>
    <row r="1046" spans="2:24" hidden="1">
      <c r="B1046" s="633"/>
      <c r="C1046" s="423"/>
      <c r="D1046" s="206">
        <f t="shared" si="285"/>
        <v>10</v>
      </c>
      <c r="E1046" s="169" t="s">
        <v>540</v>
      </c>
      <c r="F1046" s="260">
        <v>287.23</v>
      </c>
      <c r="G1046" s="169">
        <v>71.44</v>
      </c>
      <c r="H1046" s="169">
        <v>71.44</v>
      </c>
      <c r="I1046" s="177">
        <f t="shared" si="288"/>
        <v>1</v>
      </c>
      <c r="J1046" s="169">
        <v>3.6</v>
      </c>
      <c r="K1046" s="177">
        <f t="shared" si="289"/>
        <v>5.0391937290033599E-2</v>
      </c>
      <c r="L1046" s="260">
        <v>159.57</v>
      </c>
      <c r="M1046" s="177">
        <f t="shared" si="290"/>
        <v>1.0503919372900334</v>
      </c>
      <c r="N1046" s="260">
        <v>574.45000000000005</v>
      </c>
      <c r="O1046" s="169">
        <v>1.8</v>
      </c>
      <c r="P1046" s="176">
        <f t="shared" si="291"/>
        <v>2.51959686450168E-2</v>
      </c>
      <c r="Q1046" s="175">
        <f t="shared" si="292"/>
        <v>1.7999999999999943</v>
      </c>
      <c r="R1046" s="176">
        <f t="shared" si="293"/>
        <v>2.5195968645016716E-2</v>
      </c>
      <c r="S1046" s="259">
        <f t="shared" si="294"/>
        <v>287.22599999999909</v>
      </c>
      <c r="T1046" s="169" t="s">
        <v>177</v>
      </c>
      <c r="U1046" s="169" t="s">
        <v>712</v>
      </c>
      <c r="V1046" s="169" t="s">
        <v>640</v>
      </c>
      <c r="W1046" s="175">
        <v>1</v>
      </c>
      <c r="X1046" s="169" t="s">
        <v>467</v>
      </c>
    </row>
    <row r="1047" spans="2:24" hidden="1">
      <c r="B1047" s="631">
        <v>45974</v>
      </c>
      <c r="C1047" s="423" t="str">
        <f t="shared" ref="C1047" si="296">RIGHT(TEXT(B1047,"aaa"),1)</f>
        <v>四</v>
      </c>
      <c r="D1047" s="206">
        <f t="shared" si="285"/>
        <v>1</v>
      </c>
      <c r="E1047" s="169" t="s">
        <v>634</v>
      </c>
      <c r="F1047" s="260">
        <v>1504.46</v>
      </c>
      <c r="G1047" s="169">
        <v>16499</v>
      </c>
      <c r="H1047" s="169">
        <v>16499</v>
      </c>
      <c r="I1047" s="177">
        <f t="shared" si="288"/>
        <v>1</v>
      </c>
      <c r="J1047" s="169">
        <v>259.39</v>
      </c>
      <c r="K1047" s="177">
        <f t="shared" si="289"/>
        <v>1.5721558882356504E-2</v>
      </c>
      <c r="L1047" s="260">
        <v>5.8</v>
      </c>
      <c r="M1047" s="177">
        <f t="shared" si="290"/>
        <v>1.0157215588823565</v>
      </c>
      <c r="N1047" s="260">
        <v>1504.46</v>
      </c>
      <c r="O1047" s="169">
        <v>259.39</v>
      </c>
      <c r="P1047" s="176">
        <f t="shared" si="291"/>
        <v>1.5721558882356504E-2</v>
      </c>
      <c r="Q1047" s="175">
        <f t="shared" si="292"/>
        <v>-5.6843418860808015E-13</v>
      </c>
      <c r="R1047" s="176">
        <f t="shared" si="293"/>
        <v>-3.4452644924424521E-17</v>
      </c>
      <c r="S1047" s="259">
        <f t="shared" si="294"/>
        <v>-3.2969182939268649E-12</v>
      </c>
      <c r="T1047" s="169" t="s">
        <v>177</v>
      </c>
      <c r="U1047" s="169" t="s">
        <v>534</v>
      </c>
      <c r="V1047" s="169" t="s">
        <v>700</v>
      </c>
      <c r="W1047" s="175">
        <v>1</v>
      </c>
      <c r="X1047" s="169" t="s">
        <v>467</v>
      </c>
    </row>
    <row r="1048" spans="2:24" hidden="1">
      <c r="B1048" s="632"/>
      <c r="C1048" s="423"/>
      <c r="D1048" s="206">
        <f t="shared" si="285"/>
        <v>2</v>
      </c>
      <c r="E1048" s="169" t="s">
        <v>822</v>
      </c>
      <c r="F1048" s="260">
        <v>794.11</v>
      </c>
      <c r="G1048" s="169">
        <v>383.39</v>
      </c>
      <c r="H1048" s="169">
        <v>383.39</v>
      </c>
      <c r="I1048" s="177">
        <f t="shared" si="288"/>
        <v>1</v>
      </c>
      <c r="J1048" s="169">
        <v>24.16</v>
      </c>
      <c r="K1048" s="177">
        <f t="shared" si="289"/>
        <v>6.3016771433788046E-2</v>
      </c>
      <c r="L1048" s="260">
        <v>100.52</v>
      </c>
      <c r="M1048" s="177">
        <f t="shared" si="290"/>
        <v>1.0630167714337881</v>
      </c>
      <c r="N1048" s="260">
        <v>2428.56</v>
      </c>
      <c r="O1048" s="169">
        <v>7.9</v>
      </c>
      <c r="P1048" s="176">
        <f t="shared" si="291"/>
        <v>2.0605649599624406E-2</v>
      </c>
      <c r="Q1048" s="175">
        <f t="shared" si="292"/>
        <v>16.260000000000026</v>
      </c>
      <c r="R1048" s="176">
        <f t="shared" si="293"/>
        <v>4.2411121834163713E-2</v>
      </c>
      <c r="S1048" s="259">
        <f t="shared" si="294"/>
        <v>1634.4552000000026</v>
      </c>
      <c r="T1048" s="169" t="s">
        <v>177</v>
      </c>
      <c r="U1048" s="169" t="s">
        <v>712</v>
      </c>
      <c r="V1048" s="169" t="s">
        <v>686</v>
      </c>
      <c r="W1048" s="175">
        <v>1</v>
      </c>
      <c r="X1048" s="169" t="s">
        <v>818</v>
      </c>
    </row>
    <row r="1049" spans="2:24" hidden="1">
      <c r="B1049" s="632"/>
      <c r="C1049" s="423"/>
      <c r="D1049" s="206">
        <f t="shared" si="285"/>
        <v>3</v>
      </c>
      <c r="E1049" s="169" t="s">
        <v>820</v>
      </c>
      <c r="F1049" s="260">
        <v>746.55</v>
      </c>
      <c r="G1049" s="169">
        <v>5809</v>
      </c>
      <c r="H1049" s="169">
        <v>5809</v>
      </c>
      <c r="I1049" s="177">
        <f t="shared" si="288"/>
        <v>1</v>
      </c>
      <c r="J1049" s="169">
        <v>106.65</v>
      </c>
      <c r="K1049" s="177">
        <f t="shared" si="289"/>
        <v>1.8359442244792565E-2</v>
      </c>
      <c r="L1049" s="260">
        <v>7</v>
      </c>
      <c r="M1049" s="177">
        <f t="shared" si="290"/>
        <v>1.0183594422447926</v>
      </c>
      <c r="N1049" s="260">
        <v>746.55</v>
      </c>
      <c r="O1049" s="169">
        <v>106.65</v>
      </c>
      <c r="P1049" s="176">
        <f t="shared" si="291"/>
        <v>1.8359442244792565E-2</v>
      </c>
      <c r="Q1049" s="175">
        <f t="shared" si="292"/>
        <v>-3.694822225952521E-13</v>
      </c>
      <c r="R1049" s="176">
        <f t="shared" si="293"/>
        <v>-6.3605133860432454E-17</v>
      </c>
      <c r="S1049" s="259">
        <f t="shared" si="294"/>
        <v>-2.5863755581667647E-12</v>
      </c>
      <c r="T1049" s="169" t="s">
        <v>177</v>
      </c>
      <c r="U1049" s="169" t="s">
        <v>534</v>
      </c>
      <c r="V1049" s="169" t="s">
        <v>638</v>
      </c>
      <c r="W1049" s="175">
        <v>1</v>
      </c>
      <c r="X1049" s="169" t="s">
        <v>818</v>
      </c>
    </row>
    <row r="1050" spans="2:24" hidden="1">
      <c r="B1050" s="632"/>
      <c r="C1050" s="423"/>
      <c r="D1050" s="206">
        <f t="shared" si="285"/>
        <v>4</v>
      </c>
      <c r="E1050" s="169" t="s">
        <v>546</v>
      </c>
      <c r="F1050" s="260">
        <v>614.04</v>
      </c>
      <c r="G1050" s="169">
        <v>24.27</v>
      </c>
      <c r="H1050" s="169">
        <v>24.27</v>
      </c>
      <c r="I1050" s="177">
        <f t="shared" si="288"/>
        <v>1</v>
      </c>
      <c r="J1050" s="169">
        <v>1.36</v>
      </c>
      <c r="K1050" s="177">
        <f t="shared" si="289"/>
        <v>5.6036258755665438E-2</v>
      </c>
      <c r="L1050" s="260">
        <v>930.36</v>
      </c>
      <c r="M1050" s="177">
        <f t="shared" si="290"/>
        <v>1.0560362587556653</v>
      </c>
      <c r="N1050" s="260">
        <v>1265.29</v>
      </c>
      <c r="O1050" s="169">
        <v>0.66</v>
      </c>
      <c r="P1050" s="176">
        <f t="shared" si="291"/>
        <v>2.7194066749072932E-2</v>
      </c>
      <c r="Q1050" s="175">
        <f t="shared" si="292"/>
        <v>0.6999999999999994</v>
      </c>
      <c r="R1050" s="176">
        <f t="shared" si="293"/>
        <v>2.8842192006592476E-2</v>
      </c>
      <c r="S1050" s="259">
        <f t="shared" si="294"/>
        <v>651.2519999999995</v>
      </c>
      <c r="T1050" s="169" t="s">
        <v>177</v>
      </c>
      <c r="U1050" s="169" t="s">
        <v>712</v>
      </c>
      <c r="V1050" s="169" t="s">
        <v>640</v>
      </c>
      <c r="W1050" s="175">
        <v>1</v>
      </c>
      <c r="X1050" s="169" t="s">
        <v>422</v>
      </c>
    </row>
    <row r="1051" spans="2:24" hidden="1">
      <c r="B1051" s="632"/>
      <c r="C1051" s="423"/>
      <c r="D1051" s="206">
        <f t="shared" si="285"/>
        <v>5</v>
      </c>
      <c r="E1051" s="169" t="s">
        <v>548</v>
      </c>
      <c r="F1051" s="260">
        <v>547.30999999999995</v>
      </c>
      <c r="G1051" s="169">
        <v>97.79</v>
      </c>
      <c r="H1051" s="169">
        <v>97.79</v>
      </c>
      <c r="I1051" s="177">
        <f t="shared" si="288"/>
        <v>1</v>
      </c>
      <c r="J1051" s="169">
        <v>6.85</v>
      </c>
      <c r="K1051" s="177">
        <f t="shared" si="289"/>
        <v>7.0048062174046424E-2</v>
      </c>
      <c r="L1051" s="260">
        <v>160.5</v>
      </c>
      <c r="M1051" s="177">
        <f t="shared" si="290"/>
        <v>1.0700480621740465</v>
      </c>
      <c r="N1051" s="260">
        <v>1099.43</v>
      </c>
      <c r="O1051" s="169">
        <v>3.41</v>
      </c>
      <c r="P1051" s="176">
        <f t="shared" si="291"/>
        <v>3.4870641169853771E-2</v>
      </c>
      <c r="Q1051" s="175">
        <f t="shared" si="292"/>
        <v>3.4399999999999942</v>
      </c>
      <c r="R1051" s="176">
        <f t="shared" si="293"/>
        <v>3.5177421004192598E-2</v>
      </c>
      <c r="S1051" s="259">
        <f t="shared" si="294"/>
        <v>552.1199999999991</v>
      </c>
      <c r="T1051" s="169" t="s">
        <v>177</v>
      </c>
      <c r="U1051" s="169" t="s">
        <v>712</v>
      </c>
      <c r="V1051" s="169" t="s">
        <v>507</v>
      </c>
      <c r="W1051" s="175">
        <v>1</v>
      </c>
      <c r="X1051" s="169" t="s">
        <v>467</v>
      </c>
    </row>
    <row r="1052" spans="2:24" hidden="1">
      <c r="B1052" s="632"/>
      <c r="C1052" s="423"/>
      <c r="D1052" s="206">
        <f t="shared" si="285"/>
        <v>6</v>
      </c>
      <c r="E1052" s="169" t="s">
        <v>635</v>
      </c>
      <c r="F1052" s="260">
        <v>510.21</v>
      </c>
      <c r="G1052" s="169">
        <v>6455</v>
      </c>
      <c r="H1052" s="169">
        <v>6455</v>
      </c>
      <c r="I1052" s="177">
        <f t="shared" si="288"/>
        <v>1</v>
      </c>
      <c r="J1052" s="169">
        <v>77.540000000000006</v>
      </c>
      <c r="K1052" s="177">
        <f t="shared" si="289"/>
        <v>1.2012393493415957E-2</v>
      </c>
      <c r="L1052" s="260">
        <v>6.58</v>
      </c>
      <c r="M1052" s="177">
        <f t="shared" si="290"/>
        <v>1.012012393493416</v>
      </c>
      <c r="N1052" s="260">
        <v>510.21</v>
      </c>
      <c r="O1052" s="169">
        <v>77.540000000000006</v>
      </c>
      <c r="P1052" s="176">
        <f t="shared" si="291"/>
        <v>1.2012393493415957E-2</v>
      </c>
      <c r="Q1052" s="175">
        <f t="shared" si="292"/>
        <v>0</v>
      </c>
      <c r="R1052" s="176">
        <f t="shared" si="293"/>
        <v>0</v>
      </c>
      <c r="S1052" s="259">
        <f t="shared" si="294"/>
        <v>0</v>
      </c>
      <c r="T1052" s="169" t="s">
        <v>465</v>
      </c>
      <c r="U1052" s="169" t="s">
        <v>219</v>
      </c>
      <c r="V1052" s="169" t="s">
        <v>639</v>
      </c>
      <c r="W1052" s="175">
        <v>1</v>
      </c>
      <c r="X1052" s="169" t="s">
        <v>467</v>
      </c>
    </row>
    <row r="1053" spans="2:24" hidden="1">
      <c r="B1053" s="632"/>
      <c r="C1053" s="423"/>
      <c r="D1053" s="206">
        <f t="shared" si="285"/>
        <v>7</v>
      </c>
      <c r="E1053" s="169" t="s">
        <v>841</v>
      </c>
      <c r="F1053" s="260">
        <v>502.83</v>
      </c>
      <c r="G1053" s="169">
        <v>156.69</v>
      </c>
      <c r="H1053" s="169">
        <v>156.69</v>
      </c>
      <c r="I1053" s="177">
        <f t="shared" si="288"/>
        <v>1</v>
      </c>
      <c r="J1053" s="169">
        <v>9.8699999999999992</v>
      </c>
      <c r="K1053" s="177">
        <f t="shared" si="289"/>
        <v>6.2990618418533401E-2</v>
      </c>
      <c r="L1053" s="260">
        <v>102.41</v>
      </c>
      <c r="M1053" s="177">
        <f t="shared" si="290"/>
        <v>1.0629906184185334</v>
      </c>
      <c r="N1053" s="260">
        <v>1010.79</v>
      </c>
      <c r="O1053" s="169">
        <v>4.91</v>
      </c>
      <c r="P1053" s="176">
        <f t="shared" si="291"/>
        <v>3.133575850405259E-2</v>
      </c>
      <c r="Q1053" s="175">
        <f t="shared" si="292"/>
        <v>4.9600000000000044</v>
      </c>
      <c r="R1053" s="176">
        <f t="shared" si="293"/>
        <v>3.1654859914480853E-2</v>
      </c>
      <c r="S1053" s="259">
        <f t="shared" si="294"/>
        <v>507.95360000000045</v>
      </c>
      <c r="T1053" s="169" t="s">
        <v>465</v>
      </c>
      <c r="U1053" s="169" t="s">
        <v>219</v>
      </c>
      <c r="V1053" s="169" t="s">
        <v>683</v>
      </c>
      <c r="W1053" s="175">
        <v>1</v>
      </c>
      <c r="X1053" s="169" t="s">
        <v>467</v>
      </c>
    </row>
    <row r="1054" spans="2:24" hidden="1">
      <c r="B1054" s="632"/>
      <c r="C1054" s="423"/>
      <c r="D1054" s="206">
        <f t="shared" si="285"/>
        <v>8</v>
      </c>
      <c r="E1054" s="169" t="s">
        <v>684</v>
      </c>
      <c r="F1054" s="260">
        <v>489.58</v>
      </c>
      <c r="G1054" s="169">
        <v>96.61</v>
      </c>
      <c r="H1054" s="169">
        <v>96.61</v>
      </c>
      <c r="I1054" s="177">
        <f t="shared" si="288"/>
        <v>1</v>
      </c>
      <c r="J1054" s="169">
        <v>8.23</v>
      </c>
      <c r="K1054" s="177">
        <f t="shared" si="289"/>
        <v>8.5187868750646933E-2</v>
      </c>
      <c r="L1054" s="260">
        <v>119.12</v>
      </c>
      <c r="M1054" s="177">
        <f t="shared" si="290"/>
        <v>1.0851878687506469</v>
      </c>
      <c r="N1054" s="260">
        <v>980.36</v>
      </c>
      <c r="O1054" s="169">
        <v>4.1100000000000003</v>
      </c>
      <c r="P1054" s="176">
        <f t="shared" si="291"/>
        <v>4.2542179898561232E-2</v>
      </c>
      <c r="Q1054" s="175">
        <f t="shared" si="292"/>
        <v>4.1200000000000037</v>
      </c>
      <c r="R1054" s="176">
        <f t="shared" si="293"/>
        <v>4.2645688852085743E-2</v>
      </c>
      <c r="S1054" s="259">
        <f t="shared" si="294"/>
        <v>490.77440000000047</v>
      </c>
      <c r="T1054" s="169" t="s">
        <v>177</v>
      </c>
      <c r="U1054" s="169" t="s">
        <v>712</v>
      </c>
      <c r="V1054" s="169" t="s">
        <v>640</v>
      </c>
      <c r="W1054" s="175">
        <v>1</v>
      </c>
      <c r="X1054" s="169" t="s">
        <v>428</v>
      </c>
    </row>
    <row r="1055" spans="2:24" hidden="1">
      <c r="B1055" s="632"/>
      <c r="C1055" s="423"/>
      <c r="D1055" s="206">
        <f t="shared" si="285"/>
        <v>9</v>
      </c>
      <c r="E1055" s="169" t="s">
        <v>659</v>
      </c>
      <c r="F1055" s="260">
        <v>331.06</v>
      </c>
      <c r="G1055" s="169">
        <v>3407</v>
      </c>
      <c r="H1055" s="169">
        <v>3407</v>
      </c>
      <c r="I1055" s="177">
        <f t="shared" si="288"/>
        <v>1</v>
      </c>
      <c r="J1055" s="169">
        <v>45.35</v>
      </c>
      <c r="K1055" s="177">
        <f t="shared" si="289"/>
        <v>1.3310830642794248E-2</v>
      </c>
      <c r="L1055" s="260">
        <v>7.3</v>
      </c>
      <c r="M1055" s="177">
        <f t="shared" si="290"/>
        <v>1.0133108306427943</v>
      </c>
      <c r="N1055" s="260">
        <v>331.05</v>
      </c>
      <c r="O1055" s="169">
        <v>45.35</v>
      </c>
      <c r="P1055" s="176">
        <f t="shared" si="291"/>
        <v>1.3310830642794248E-2</v>
      </c>
      <c r="Q1055" s="175">
        <f t="shared" si="292"/>
        <v>-9.2370555648813024E-14</v>
      </c>
      <c r="R1055" s="176">
        <f t="shared" si="293"/>
        <v>-2.7111991678547997E-17</v>
      </c>
      <c r="S1055" s="259">
        <f t="shared" si="294"/>
        <v>-6.7430505623633502E-13</v>
      </c>
      <c r="T1055" s="169" t="s">
        <v>177</v>
      </c>
      <c r="U1055" s="169" t="s">
        <v>534</v>
      </c>
      <c r="V1055" s="169" t="s">
        <v>638</v>
      </c>
      <c r="W1055" s="175">
        <v>1</v>
      </c>
      <c r="X1055" s="169" t="s">
        <v>819</v>
      </c>
    </row>
    <row r="1056" spans="2:24" hidden="1">
      <c r="B1056" s="633"/>
      <c r="C1056" s="423"/>
      <c r="D1056" s="206">
        <f t="shared" si="285"/>
        <v>10</v>
      </c>
      <c r="E1056" s="169" t="s">
        <v>656</v>
      </c>
      <c r="F1056" s="260">
        <v>216.73</v>
      </c>
      <c r="G1056" s="169">
        <v>37.82</v>
      </c>
      <c r="H1056" s="169">
        <v>37.82</v>
      </c>
      <c r="I1056" s="177">
        <f t="shared" si="288"/>
        <v>1</v>
      </c>
      <c r="J1056" s="169">
        <v>3.71</v>
      </c>
      <c r="K1056" s="177">
        <f t="shared" si="289"/>
        <v>9.8096245372818608E-2</v>
      </c>
      <c r="L1056" s="260">
        <v>118.43</v>
      </c>
      <c r="M1056" s="177">
        <f t="shared" si="290"/>
        <v>1.0980962453728187</v>
      </c>
      <c r="N1056" s="260">
        <v>439.38</v>
      </c>
      <c r="O1056" s="169">
        <v>1.83</v>
      </c>
      <c r="P1056" s="176">
        <f t="shared" si="291"/>
        <v>4.8387096774193547E-2</v>
      </c>
      <c r="Q1056" s="175">
        <f t="shared" si="292"/>
        <v>1.8800000000000008</v>
      </c>
      <c r="R1056" s="176">
        <f t="shared" si="293"/>
        <v>4.9709148598625089E-2</v>
      </c>
      <c r="S1056" s="259">
        <f t="shared" si="294"/>
        <v>222.64840000000009</v>
      </c>
      <c r="T1056" s="169" t="s">
        <v>177</v>
      </c>
      <c r="U1056" s="169" t="s">
        <v>712</v>
      </c>
      <c r="V1056" s="169" t="s">
        <v>835</v>
      </c>
      <c r="W1056" s="175">
        <v>1</v>
      </c>
      <c r="X1056" s="169" t="s">
        <v>430</v>
      </c>
    </row>
    <row r="1057" spans="2:24" hidden="1">
      <c r="B1057" s="631">
        <v>45975</v>
      </c>
      <c r="C1057" s="423" t="str">
        <f t="shared" ref="C1057" si="297">RIGHT(TEXT(B1057,"aaa"),1)</f>
        <v>五</v>
      </c>
      <c r="D1057" s="206">
        <f t="shared" si="285"/>
        <v>1</v>
      </c>
      <c r="E1057" s="169" t="s">
        <v>634</v>
      </c>
      <c r="F1057" s="260">
        <v>804.58</v>
      </c>
      <c r="G1057" s="169">
        <v>13040</v>
      </c>
      <c r="H1057" s="169">
        <v>13040</v>
      </c>
      <c r="I1057" s="177">
        <f t="shared" si="288"/>
        <v>1</v>
      </c>
      <c r="J1057" s="169">
        <v>138.72</v>
      </c>
      <c r="K1057" s="177">
        <f t="shared" si="289"/>
        <v>1.063803680981595E-2</v>
      </c>
      <c r="L1057" s="260">
        <v>5.8</v>
      </c>
      <c r="M1057" s="177">
        <f t="shared" si="290"/>
        <v>1.010638036809816</v>
      </c>
      <c r="N1057" s="260">
        <v>804.58</v>
      </c>
      <c r="O1057" s="169">
        <v>138.72</v>
      </c>
      <c r="P1057" s="176">
        <f t="shared" si="291"/>
        <v>1.063803680981595E-2</v>
      </c>
      <c r="Q1057" s="175">
        <f t="shared" si="292"/>
        <v>-6.5369931689929217E-13</v>
      </c>
      <c r="R1057" s="176">
        <f t="shared" si="293"/>
        <v>-5.0130315713135903E-17</v>
      </c>
      <c r="S1057" s="259">
        <f t="shared" si="294"/>
        <v>-3.7914560380158948E-12</v>
      </c>
      <c r="T1057" s="169" t="s">
        <v>177</v>
      </c>
      <c r="U1057" s="169" t="s">
        <v>534</v>
      </c>
      <c r="V1057" s="169" t="s">
        <v>700</v>
      </c>
      <c r="W1057" s="175">
        <v>1</v>
      </c>
      <c r="X1057" s="169" t="s">
        <v>467</v>
      </c>
    </row>
    <row r="1058" spans="2:24" hidden="1">
      <c r="B1058" s="632"/>
      <c r="C1058" s="423"/>
      <c r="D1058" s="206">
        <f t="shared" si="285"/>
        <v>2</v>
      </c>
      <c r="E1058" s="169" t="s">
        <v>635</v>
      </c>
      <c r="F1058" s="260">
        <v>746.9</v>
      </c>
      <c r="G1058" s="169">
        <v>4969</v>
      </c>
      <c r="H1058" s="169">
        <v>4969</v>
      </c>
      <c r="I1058" s="177">
        <f t="shared" si="288"/>
        <v>1</v>
      </c>
      <c r="J1058" s="169">
        <v>113.51</v>
      </c>
      <c r="K1058" s="177">
        <f t="shared" si="289"/>
        <v>2.2843630509156772E-2</v>
      </c>
      <c r="L1058" s="260">
        <v>6.58</v>
      </c>
      <c r="M1058" s="177">
        <f t="shared" si="290"/>
        <v>1.0228436305091568</v>
      </c>
      <c r="N1058" s="260">
        <v>746.9</v>
      </c>
      <c r="O1058" s="169">
        <v>113.51</v>
      </c>
      <c r="P1058" s="176">
        <f t="shared" si="291"/>
        <v>2.2843630509156772E-2</v>
      </c>
      <c r="Q1058" s="175">
        <f t="shared" si="292"/>
        <v>2.1316282072803006E-13</v>
      </c>
      <c r="R1058" s="176">
        <f t="shared" si="293"/>
        <v>4.2898535062996592E-17</v>
      </c>
      <c r="S1058" s="259">
        <f t="shared" si="294"/>
        <v>1.4026113603904378E-12</v>
      </c>
      <c r="T1058" s="169" t="s">
        <v>465</v>
      </c>
      <c r="U1058" s="169" t="s">
        <v>219</v>
      </c>
      <c r="V1058" s="169" t="s">
        <v>639</v>
      </c>
      <c r="W1058" s="175">
        <v>1</v>
      </c>
      <c r="X1058" s="169" t="s">
        <v>467</v>
      </c>
    </row>
    <row r="1059" spans="2:24" hidden="1">
      <c r="B1059" s="632"/>
      <c r="C1059" s="423"/>
      <c r="D1059" s="206">
        <f t="shared" si="285"/>
        <v>3</v>
      </c>
      <c r="E1059" s="169" t="s">
        <v>688</v>
      </c>
      <c r="F1059" s="260">
        <v>696.19</v>
      </c>
      <c r="G1059" s="169">
        <v>74.540000000000006</v>
      </c>
      <c r="H1059" s="169">
        <v>74.540000000000006</v>
      </c>
      <c r="I1059" s="177">
        <f t="shared" si="288"/>
        <v>1</v>
      </c>
      <c r="J1059" s="169">
        <v>4.99</v>
      </c>
      <c r="K1059" s="177">
        <f t="shared" si="289"/>
        <v>6.6943922726053123E-2</v>
      </c>
      <c r="L1059" s="260">
        <v>313.60000000000002</v>
      </c>
      <c r="M1059" s="177">
        <f t="shared" si="290"/>
        <v>1.0669439227260531</v>
      </c>
      <c r="N1059" s="260">
        <v>1564.86</v>
      </c>
      <c r="O1059" s="169">
        <v>2.2200000000000002</v>
      </c>
      <c r="P1059" s="176">
        <f t="shared" si="291"/>
        <v>2.9782667024416423E-2</v>
      </c>
      <c r="Q1059" s="175">
        <f t="shared" si="292"/>
        <v>2.7699999999999947</v>
      </c>
      <c r="R1059" s="176">
        <f t="shared" si="293"/>
        <v>3.7161255701636628E-2</v>
      </c>
      <c r="S1059" s="259">
        <f t="shared" si="294"/>
        <v>868.67199999999843</v>
      </c>
      <c r="T1059" s="169" t="s">
        <v>465</v>
      </c>
      <c r="U1059" s="169" t="s">
        <v>219</v>
      </c>
      <c r="V1059" s="169" t="s">
        <v>510</v>
      </c>
      <c r="W1059" s="175">
        <v>1</v>
      </c>
      <c r="X1059" s="169" t="s">
        <v>467</v>
      </c>
    </row>
    <row r="1060" spans="2:24" hidden="1">
      <c r="B1060" s="632"/>
      <c r="C1060" s="423"/>
      <c r="D1060" s="206">
        <f t="shared" si="285"/>
        <v>4</v>
      </c>
      <c r="E1060" s="169" t="s">
        <v>479</v>
      </c>
      <c r="F1060" s="260">
        <v>599.37</v>
      </c>
      <c r="G1060" s="169">
        <v>257.5</v>
      </c>
      <c r="H1060" s="169">
        <v>257.5</v>
      </c>
      <c r="I1060" s="177">
        <f t="shared" si="288"/>
        <v>1</v>
      </c>
      <c r="J1060" s="169">
        <v>12.08</v>
      </c>
      <c r="K1060" s="177">
        <f t="shared" si="289"/>
        <v>4.6912621359223299E-2</v>
      </c>
      <c r="L1060" s="260">
        <v>111.2</v>
      </c>
      <c r="M1060" s="177">
        <f t="shared" si="290"/>
        <v>1.0469126213592232</v>
      </c>
      <c r="N1060" s="260">
        <v>1343.3</v>
      </c>
      <c r="O1060" s="169">
        <v>5.39</v>
      </c>
      <c r="P1060" s="176">
        <f t="shared" si="291"/>
        <v>2.0932038834951455E-2</v>
      </c>
      <c r="Q1060" s="175">
        <f t="shared" si="292"/>
        <v>6.6899999999999844</v>
      </c>
      <c r="R1060" s="176">
        <f t="shared" si="293"/>
        <v>2.5980582524271784E-2</v>
      </c>
      <c r="S1060" s="259">
        <f t="shared" si="294"/>
        <v>743.92799999999829</v>
      </c>
      <c r="T1060" s="169" t="s">
        <v>177</v>
      </c>
      <c r="U1060" s="169" t="s">
        <v>712</v>
      </c>
      <c r="V1060" s="169" t="s">
        <v>640</v>
      </c>
      <c r="W1060" s="175">
        <v>1</v>
      </c>
      <c r="X1060" s="169" t="s">
        <v>427</v>
      </c>
    </row>
    <row r="1061" spans="2:24" hidden="1">
      <c r="B1061" s="632"/>
      <c r="C1061" s="423"/>
      <c r="D1061" s="206">
        <f t="shared" si="285"/>
        <v>5</v>
      </c>
      <c r="E1061" s="169" t="s">
        <v>490</v>
      </c>
      <c r="F1061" s="260">
        <v>594.04</v>
      </c>
      <c r="G1061" s="169">
        <v>129.72999999999999</v>
      </c>
      <c r="H1061" s="169">
        <v>129.72999999999999</v>
      </c>
      <c r="I1061" s="177">
        <f t="shared" si="288"/>
        <v>1</v>
      </c>
      <c r="J1061" s="169">
        <v>7.83</v>
      </c>
      <c r="K1061" s="177">
        <f t="shared" si="289"/>
        <v>6.0356124258074469E-2</v>
      </c>
      <c r="L1061" s="260">
        <v>156.74</v>
      </c>
      <c r="M1061" s="177">
        <f t="shared" si="290"/>
        <v>1.0603561242580746</v>
      </c>
      <c r="N1061" s="260">
        <v>1227.27</v>
      </c>
      <c r="O1061" s="169">
        <v>3.79</v>
      </c>
      <c r="P1061" s="176">
        <f t="shared" si="291"/>
        <v>2.9214522469744857E-2</v>
      </c>
      <c r="Q1061" s="175">
        <f t="shared" si="292"/>
        <v>4.0400000000000125</v>
      </c>
      <c r="R1061" s="176">
        <f t="shared" si="293"/>
        <v>3.1141601788329705E-2</v>
      </c>
      <c r="S1061" s="259">
        <f t="shared" si="294"/>
        <v>633.22960000000194</v>
      </c>
      <c r="T1061" s="169" t="s">
        <v>465</v>
      </c>
      <c r="U1061" s="169" t="s">
        <v>219</v>
      </c>
      <c r="V1061" s="169" t="s">
        <v>510</v>
      </c>
      <c r="W1061" s="175">
        <v>1</v>
      </c>
      <c r="X1061" s="169" t="s">
        <v>467</v>
      </c>
    </row>
    <row r="1062" spans="2:24" hidden="1">
      <c r="B1062" s="632"/>
      <c r="C1062" s="423"/>
      <c r="D1062" s="206">
        <f t="shared" si="285"/>
        <v>6</v>
      </c>
      <c r="E1062" s="169" t="s">
        <v>557</v>
      </c>
      <c r="F1062" s="260">
        <v>411.36</v>
      </c>
      <c r="G1062" s="169">
        <v>158.07</v>
      </c>
      <c r="H1062" s="169">
        <v>158.07</v>
      </c>
      <c r="I1062" s="177">
        <f t="shared" si="288"/>
        <v>1</v>
      </c>
      <c r="J1062" s="169">
        <v>10</v>
      </c>
      <c r="K1062" s="177">
        <f t="shared" si="289"/>
        <v>6.3263111279812739E-2</v>
      </c>
      <c r="L1062" s="260">
        <v>194.04</v>
      </c>
      <c r="M1062" s="177">
        <f t="shared" si="290"/>
        <v>1.0632631112798128</v>
      </c>
      <c r="N1062" s="260">
        <v>1940.4</v>
      </c>
      <c r="O1062" s="169">
        <v>2.12</v>
      </c>
      <c r="P1062" s="176">
        <f t="shared" si="291"/>
        <v>1.3411779591320302E-2</v>
      </c>
      <c r="Q1062" s="175">
        <f t="shared" si="292"/>
        <v>7.88</v>
      </c>
      <c r="R1062" s="176">
        <f t="shared" si="293"/>
        <v>4.9851331688492442E-2</v>
      </c>
      <c r="S1062" s="259">
        <f t="shared" si="294"/>
        <v>1529.0351999999998</v>
      </c>
      <c r="T1062" s="169" t="s">
        <v>177</v>
      </c>
      <c r="U1062" s="169" t="s">
        <v>712</v>
      </c>
      <c r="V1062" s="169" t="s">
        <v>640</v>
      </c>
      <c r="W1062" s="175">
        <v>1</v>
      </c>
      <c r="X1062" s="169" t="s">
        <v>433</v>
      </c>
    </row>
    <row r="1063" spans="2:24" hidden="1">
      <c r="B1063" s="632"/>
      <c r="C1063" s="423"/>
      <c r="D1063" s="206">
        <f t="shared" si="285"/>
        <v>7</v>
      </c>
      <c r="E1063" s="169" t="s">
        <v>491</v>
      </c>
      <c r="F1063" s="260">
        <v>395.92</v>
      </c>
      <c r="G1063" s="169">
        <v>45.56</v>
      </c>
      <c r="H1063" s="169">
        <v>45.56</v>
      </c>
      <c r="I1063" s="177">
        <f t="shared" si="288"/>
        <v>1</v>
      </c>
      <c r="J1063" s="169">
        <v>3.06</v>
      </c>
      <c r="K1063" s="177">
        <f t="shared" si="289"/>
        <v>6.7164179104477612E-2</v>
      </c>
      <c r="L1063" s="260">
        <v>278.82</v>
      </c>
      <c r="M1063" s="177">
        <f t="shared" si="290"/>
        <v>1.0671641791044777</v>
      </c>
      <c r="N1063" s="260">
        <v>853.19</v>
      </c>
      <c r="O1063" s="169">
        <v>1.42</v>
      </c>
      <c r="P1063" s="176">
        <f t="shared" si="291"/>
        <v>3.1167690956979802E-2</v>
      </c>
      <c r="Q1063" s="175">
        <f t="shared" si="292"/>
        <v>1.6400000000000023</v>
      </c>
      <c r="R1063" s="176">
        <f t="shared" si="293"/>
        <v>3.5996488147497854E-2</v>
      </c>
      <c r="S1063" s="259">
        <f t="shared" si="294"/>
        <v>457.26480000000066</v>
      </c>
      <c r="T1063" s="169" t="s">
        <v>465</v>
      </c>
      <c r="U1063" s="169" t="s">
        <v>219</v>
      </c>
      <c r="V1063" s="169" t="s">
        <v>510</v>
      </c>
      <c r="W1063" s="175">
        <v>1</v>
      </c>
      <c r="X1063" s="169" t="s">
        <v>467</v>
      </c>
    </row>
    <row r="1064" spans="2:24" hidden="1">
      <c r="B1064" s="632"/>
      <c r="C1064" s="423"/>
      <c r="D1064" s="206">
        <f t="shared" si="285"/>
        <v>8</v>
      </c>
      <c r="E1064" s="169" t="s">
        <v>841</v>
      </c>
      <c r="F1064" s="260">
        <v>348.19</v>
      </c>
      <c r="G1064" s="169">
        <v>137.19</v>
      </c>
      <c r="H1064" s="169">
        <v>137.19</v>
      </c>
      <c r="I1064" s="177">
        <f t="shared" si="288"/>
        <v>1</v>
      </c>
      <c r="J1064" s="169">
        <v>8.27</v>
      </c>
      <c r="K1064" s="177">
        <f t="shared" si="289"/>
        <v>6.0281361615278077E-2</v>
      </c>
      <c r="L1064" s="260">
        <v>102.41</v>
      </c>
      <c r="M1064" s="177">
        <f t="shared" si="290"/>
        <v>1.0602813616152782</v>
      </c>
      <c r="N1064" s="260">
        <v>846.93</v>
      </c>
      <c r="O1064" s="169">
        <v>3.4</v>
      </c>
      <c r="P1064" s="176">
        <f t="shared" si="291"/>
        <v>2.4783147459727387E-2</v>
      </c>
      <c r="Q1064" s="175">
        <f t="shared" si="292"/>
        <v>4.8700000000000099</v>
      </c>
      <c r="R1064" s="176">
        <f t="shared" si="293"/>
        <v>3.5498214155550767E-2</v>
      </c>
      <c r="S1064" s="259">
        <f t="shared" si="294"/>
        <v>498.73670000000101</v>
      </c>
      <c r="T1064" s="169" t="s">
        <v>465</v>
      </c>
      <c r="U1064" s="169" t="s">
        <v>219</v>
      </c>
      <c r="V1064" s="169" t="s">
        <v>683</v>
      </c>
      <c r="W1064" s="175">
        <v>1</v>
      </c>
      <c r="X1064" s="169" t="s">
        <v>467</v>
      </c>
    </row>
    <row r="1065" spans="2:24" hidden="1">
      <c r="B1065" s="632"/>
      <c r="C1065" s="423"/>
      <c r="D1065" s="206">
        <f t="shared" si="285"/>
        <v>9</v>
      </c>
      <c r="E1065" s="169" t="s">
        <v>685</v>
      </c>
      <c r="F1065" s="260">
        <v>234.22</v>
      </c>
      <c r="G1065" s="169">
        <v>28.19</v>
      </c>
      <c r="H1065" s="169">
        <v>28.19</v>
      </c>
      <c r="I1065" s="177">
        <f t="shared" si="288"/>
        <v>1</v>
      </c>
      <c r="J1065" s="169">
        <v>1.7</v>
      </c>
      <c r="K1065" s="177">
        <f t="shared" si="289"/>
        <v>6.0305072720822986E-2</v>
      </c>
      <c r="L1065" s="260">
        <v>278.83</v>
      </c>
      <c r="M1065" s="177">
        <f t="shared" si="290"/>
        <v>1.060305072720823</v>
      </c>
      <c r="N1065" s="260">
        <v>474.01</v>
      </c>
      <c r="O1065" s="169">
        <v>0.84</v>
      </c>
      <c r="P1065" s="176">
        <f t="shared" si="291"/>
        <v>2.9797800638524295E-2</v>
      </c>
      <c r="Q1065" s="175">
        <f t="shared" si="292"/>
        <v>0.85999999999999932</v>
      </c>
      <c r="R1065" s="176">
        <f t="shared" si="293"/>
        <v>3.0507272082298663E-2</v>
      </c>
      <c r="S1065" s="259">
        <f t="shared" si="294"/>
        <v>239.79379999999981</v>
      </c>
      <c r="T1065" s="169" t="s">
        <v>177</v>
      </c>
      <c r="U1065" s="169" t="s">
        <v>712</v>
      </c>
      <c r="V1065" s="169" t="s">
        <v>640</v>
      </c>
      <c r="W1065" s="175">
        <v>1</v>
      </c>
      <c r="X1065" s="169" t="s">
        <v>429</v>
      </c>
    </row>
    <row r="1066" spans="2:24" hidden="1">
      <c r="B1066" s="633"/>
      <c r="C1066" s="423"/>
      <c r="D1066" s="206">
        <f t="shared" si="285"/>
        <v>10</v>
      </c>
      <c r="E1066" s="169" t="s">
        <v>678</v>
      </c>
      <c r="F1066" s="260">
        <v>188.27</v>
      </c>
      <c r="G1066" s="169">
        <v>35.299999999999997</v>
      </c>
      <c r="H1066" s="169">
        <v>35.299999999999997</v>
      </c>
      <c r="I1066" s="177">
        <f t="shared" si="288"/>
        <v>1</v>
      </c>
      <c r="J1066" s="169">
        <v>3.51</v>
      </c>
      <c r="K1066" s="177">
        <f t="shared" si="289"/>
        <v>9.9433427762039658E-2</v>
      </c>
      <c r="L1066" s="260">
        <v>110.1</v>
      </c>
      <c r="M1066" s="177">
        <f t="shared" si="290"/>
        <v>1.0994334277620397</v>
      </c>
      <c r="N1066" s="260">
        <v>386.45</v>
      </c>
      <c r="O1066" s="169">
        <v>1.71</v>
      </c>
      <c r="P1066" s="176">
        <f t="shared" si="291"/>
        <v>4.8441926345609065E-2</v>
      </c>
      <c r="Q1066" s="175">
        <f t="shared" si="292"/>
        <v>1.799999999999998</v>
      </c>
      <c r="R1066" s="176">
        <f t="shared" si="293"/>
        <v>5.0991501416430544E-2</v>
      </c>
      <c r="S1066" s="259">
        <f t="shared" si="294"/>
        <v>198.17999999999978</v>
      </c>
      <c r="T1066" s="169" t="s">
        <v>177</v>
      </c>
      <c r="U1066" s="169" t="s">
        <v>712</v>
      </c>
      <c r="V1066" s="169" t="s">
        <v>640</v>
      </c>
      <c r="W1066" s="175">
        <v>1</v>
      </c>
      <c r="X1066" s="169" t="s">
        <v>467</v>
      </c>
    </row>
    <row r="1067" spans="2:24" hidden="1">
      <c r="B1067" s="631">
        <v>45976</v>
      </c>
      <c r="C1067" s="423" t="str">
        <f t="shared" ref="C1067" si="298">RIGHT(TEXT(B1067,"aaa"),1)</f>
        <v>六</v>
      </c>
      <c r="D1067" s="206">
        <f t="shared" si="285"/>
        <v>1</v>
      </c>
      <c r="E1067" s="169" t="s">
        <v>634</v>
      </c>
      <c r="F1067" s="260">
        <v>1421.29</v>
      </c>
      <c r="G1067" s="169">
        <v>13856</v>
      </c>
      <c r="H1067" s="169">
        <v>13856</v>
      </c>
      <c r="I1067" s="177">
        <f t="shared" si="288"/>
        <v>1</v>
      </c>
      <c r="J1067" s="169">
        <v>245.05</v>
      </c>
      <c r="K1067" s="177">
        <f t="shared" si="289"/>
        <v>1.76854792147806E-2</v>
      </c>
      <c r="L1067" s="260">
        <v>5.8</v>
      </c>
      <c r="M1067" s="177">
        <f t="shared" si="290"/>
        <v>1.0176854792147805</v>
      </c>
      <c r="N1067" s="260">
        <v>1421.29</v>
      </c>
      <c r="O1067" s="169">
        <v>245.05</v>
      </c>
      <c r="P1067" s="176">
        <f t="shared" si="291"/>
        <v>1.76854792147806E-2</v>
      </c>
      <c r="Q1067" s="175">
        <f t="shared" si="292"/>
        <v>-7.3896444519050419E-13</v>
      </c>
      <c r="R1067" s="176">
        <f t="shared" si="293"/>
        <v>-5.3331729589383963E-17</v>
      </c>
      <c r="S1067" s="259">
        <f t="shared" si="294"/>
        <v>-4.2859937821049238E-12</v>
      </c>
      <c r="T1067" s="169" t="s">
        <v>177</v>
      </c>
      <c r="U1067" s="169" t="s">
        <v>534</v>
      </c>
      <c r="V1067" s="169" t="s">
        <v>700</v>
      </c>
      <c r="W1067" s="175">
        <v>1</v>
      </c>
      <c r="X1067" s="169" t="s">
        <v>467</v>
      </c>
    </row>
    <row r="1068" spans="2:24" hidden="1">
      <c r="B1068" s="632"/>
      <c r="C1068" s="423"/>
      <c r="D1068" s="206">
        <f t="shared" si="285"/>
        <v>2</v>
      </c>
      <c r="E1068" s="169" t="s">
        <v>666</v>
      </c>
      <c r="F1068" s="260">
        <v>1064.23</v>
      </c>
      <c r="G1068" s="169">
        <v>507.55</v>
      </c>
      <c r="H1068" s="169">
        <v>507.55</v>
      </c>
      <c r="I1068" s="177">
        <f t="shared" si="288"/>
        <v>1</v>
      </c>
      <c r="J1068" s="169">
        <v>30.61</v>
      </c>
      <c r="K1068" s="177">
        <f t="shared" si="289"/>
        <v>6.030932913013496E-2</v>
      </c>
      <c r="L1068" s="260">
        <v>85.48</v>
      </c>
      <c r="M1068" s="177">
        <f t="shared" si="290"/>
        <v>1.0603093291301349</v>
      </c>
      <c r="N1068" s="260">
        <v>2616.54</v>
      </c>
      <c r="O1068" s="169">
        <v>12.45</v>
      </c>
      <c r="P1068" s="176">
        <f t="shared" si="291"/>
        <v>2.4529602994778837E-2</v>
      </c>
      <c r="Q1068" s="175">
        <f t="shared" si="292"/>
        <v>18.159999999999958</v>
      </c>
      <c r="R1068" s="176">
        <f t="shared" si="293"/>
        <v>3.5779726135356037E-2</v>
      </c>
      <c r="S1068" s="259">
        <f t="shared" si="294"/>
        <v>1552.3167999999964</v>
      </c>
      <c r="T1068" s="169" t="s">
        <v>177</v>
      </c>
      <c r="U1068" s="169" t="s">
        <v>712</v>
      </c>
      <c r="V1068" s="169" t="s">
        <v>846</v>
      </c>
      <c r="W1068" s="175">
        <v>1</v>
      </c>
      <c r="X1068" s="169" t="s">
        <v>423</v>
      </c>
    </row>
    <row r="1069" spans="2:24" hidden="1">
      <c r="B1069" s="632"/>
      <c r="C1069" s="423"/>
      <c r="D1069" s="206">
        <f t="shared" si="285"/>
        <v>3</v>
      </c>
      <c r="E1069" s="169" t="s">
        <v>840</v>
      </c>
      <c r="F1069" s="260">
        <v>932.11</v>
      </c>
      <c r="G1069" s="169">
        <v>464.93</v>
      </c>
      <c r="H1069" s="169">
        <v>464.93</v>
      </c>
      <c r="I1069" s="177">
        <f t="shared" si="288"/>
        <v>1</v>
      </c>
      <c r="J1069" s="169">
        <v>31.15</v>
      </c>
      <c r="K1069" s="177">
        <f t="shared" si="289"/>
        <v>6.6999333232959798E-2</v>
      </c>
      <c r="L1069" s="260">
        <v>101.87</v>
      </c>
      <c r="M1069" s="177">
        <f t="shared" si="290"/>
        <v>1.0669993332329597</v>
      </c>
      <c r="N1069" s="260">
        <v>3173.25</v>
      </c>
      <c r="O1069" s="169">
        <v>9.15</v>
      </c>
      <c r="P1069" s="176">
        <f t="shared" si="291"/>
        <v>1.9680381992988192E-2</v>
      </c>
      <c r="Q1069" s="175">
        <f t="shared" si="292"/>
        <v>21.999999999999979</v>
      </c>
      <c r="R1069" s="176">
        <f t="shared" si="293"/>
        <v>4.7318951239971561E-2</v>
      </c>
      <c r="S1069" s="259">
        <f t="shared" si="294"/>
        <v>2241.1399999999981</v>
      </c>
      <c r="T1069" s="169" t="s">
        <v>177</v>
      </c>
      <c r="U1069" s="169" t="s">
        <v>712</v>
      </c>
      <c r="V1069" s="169" t="s">
        <v>846</v>
      </c>
      <c r="W1069" s="175">
        <v>1</v>
      </c>
      <c r="X1069" s="169" t="s">
        <v>838</v>
      </c>
    </row>
    <row r="1070" spans="2:24" hidden="1">
      <c r="B1070" s="632"/>
      <c r="C1070" s="423"/>
      <c r="D1070" s="206">
        <f t="shared" si="285"/>
        <v>4</v>
      </c>
      <c r="E1070" s="169" t="s">
        <v>689</v>
      </c>
      <c r="F1070" s="260">
        <v>472.15</v>
      </c>
      <c r="G1070" s="169">
        <v>7373</v>
      </c>
      <c r="H1070" s="169">
        <v>7399.6</v>
      </c>
      <c r="I1070" s="177">
        <f t="shared" si="288"/>
        <v>1.0036077580360776</v>
      </c>
      <c r="J1070" s="169">
        <v>0</v>
      </c>
      <c r="K1070" s="177">
        <f t="shared" si="289"/>
        <v>0</v>
      </c>
      <c r="L1070" s="260">
        <v>17.75</v>
      </c>
      <c r="M1070" s="177">
        <f t="shared" si="290"/>
        <v>1.0036077580360776</v>
      </c>
      <c r="N1070" s="260">
        <v>472.15</v>
      </c>
      <c r="O1070" s="169">
        <v>26.6</v>
      </c>
      <c r="P1070" s="176">
        <f t="shared" si="291"/>
        <v>3.6077580360775806E-3</v>
      </c>
      <c r="Q1070" s="175">
        <f t="shared" si="292"/>
        <v>3.6237679523765109E-13</v>
      </c>
      <c r="R1070" s="176">
        <f t="shared" si="293"/>
        <v>4.9149165229574267E-17</v>
      </c>
      <c r="S1070" s="259">
        <f t="shared" si="294"/>
        <v>6.4321881154683069E-12</v>
      </c>
      <c r="T1070" s="169" t="s">
        <v>465</v>
      </c>
      <c r="U1070" s="169" t="s">
        <v>219</v>
      </c>
      <c r="V1070" s="169" t="s">
        <v>847</v>
      </c>
      <c r="W1070" s="175">
        <v>1</v>
      </c>
      <c r="X1070" s="169" t="s">
        <v>430</v>
      </c>
    </row>
    <row r="1071" spans="2:24" hidden="1">
      <c r="B1071" s="632"/>
      <c r="C1071" s="423"/>
      <c r="D1071" s="206">
        <f t="shared" si="285"/>
        <v>5</v>
      </c>
      <c r="E1071" s="169" t="s">
        <v>548</v>
      </c>
      <c r="F1071" s="260">
        <v>316.19</v>
      </c>
      <c r="G1071" s="169">
        <v>85.96</v>
      </c>
      <c r="H1071" s="169">
        <v>85.96</v>
      </c>
      <c r="I1071" s="177">
        <f t="shared" si="288"/>
        <v>1</v>
      </c>
      <c r="J1071" s="169">
        <v>5.76</v>
      </c>
      <c r="K1071" s="177">
        <f t="shared" si="289"/>
        <v>6.7007910656119121E-2</v>
      </c>
      <c r="L1071" s="260">
        <v>160.5</v>
      </c>
      <c r="M1071" s="177">
        <f t="shared" si="290"/>
        <v>1.0670079106561192</v>
      </c>
      <c r="N1071" s="260">
        <v>924.48</v>
      </c>
      <c r="O1071" s="169">
        <v>1.97</v>
      </c>
      <c r="P1071" s="176">
        <f t="shared" si="291"/>
        <v>2.2917636109818521E-2</v>
      </c>
      <c r="Q1071" s="175">
        <f t="shared" si="292"/>
        <v>3.7900000000000054</v>
      </c>
      <c r="R1071" s="176">
        <f t="shared" si="293"/>
        <v>4.409027454630067E-2</v>
      </c>
      <c r="S1071" s="259">
        <f t="shared" si="294"/>
        <v>608.29500000000087</v>
      </c>
      <c r="T1071" s="169" t="s">
        <v>177</v>
      </c>
      <c r="U1071" s="169" t="s">
        <v>712</v>
      </c>
      <c r="V1071" s="169" t="s">
        <v>507</v>
      </c>
      <c r="W1071" s="175">
        <v>1</v>
      </c>
      <c r="X1071" s="169" t="s">
        <v>467</v>
      </c>
    </row>
    <row r="1072" spans="2:24" hidden="1">
      <c r="B1072" s="632"/>
      <c r="C1072" s="423"/>
      <c r="D1072" s="206">
        <f t="shared" si="285"/>
        <v>6</v>
      </c>
      <c r="E1072" s="169" t="s">
        <v>820</v>
      </c>
      <c r="F1072" s="260">
        <v>254.31</v>
      </c>
      <c r="G1072" s="169">
        <v>4144</v>
      </c>
      <c r="H1072" s="169">
        <v>4144</v>
      </c>
      <c r="I1072" s="177">
        <f t="shared" si="288"/>
        <v>1</v>
      </c>
      <c r="J1072" s="169">
        <v>36.33</v>
      </c>
      <c r="K1072" s="177">
        <f t="shared" si="289"/>
        <v>8.7668918918918908E-3</v>
      </c>
      <c r="L1072" s="260">
        <v>7</v>
      </c>
      <c r="M1072" s="177">
        <f t="shared" si="290"/>
        <v>1.0087668918918919</v>
      </c>
      <c r="N1072" s="260">
        <v>254.31</v>
      </c>
      <c r="O1072" s="169">
        <v>36.33</v>
      </c>
      <c r="P1072" s="176">
        <f t="shared" si="291"/>
        <v>8.7668918918918908E-3</v>
      </c>
      <c r="Q1072" s="175">
        <f t="shared" si="292"/>
        <v>-7.1054273576010019E-14</v>
      </c>
      <c r="R1072" s="176">
        <f t="shared" si="293"/>
        <v>-1.7146301538612456E-17</v>
      </c>
      <c r="S1072" s="259">
        <f t="shared" si="294"/>
        <v>-4.9737991503207013E-13</v>
      </c>
      <c r="T1072" s="169" t="s">
        <v>177</v>
      </c>
      <c r="U1072" s="169" t="s">
        <v>534</v>
      </c>
      <c r="V1072" s="169" t="s">
        <v>638</v>
      </c>
      <c r="W1072" s="175">
        <v>1</v>
      </c>
      <c r="X1072" s="169" t="s">
        <v>818</v>
      </c>
    </row>
    <row r="1073" spans="2:24" hidden="1">
      <c r="B1073" s="632"/>
      <c r="C1073" s="423"/>
      <c r="D1073" s="206">
        <f t="shared" si="285"/>
        <v>7</v>
      </c>
      <c r="E1073" s="169" t="s">
        <v>635</v>
      </c>
      <c r="F1073" s="260">
        <v>247.41</v>
      </c>
      <c r="G1073" s="169">
        <v>5496</v>
      </c>
      <c r="H1073" s="169">
        <v>5496</v>
      </c>
      <c r="I1073" s="177">
        <f t="shared" si="288"/>
        <v>1</v>
      </c>
      <c r="J1073" s="169">
        <v>37.6</v>
      </c>
      <c r="K1073" s="177">
        <f t="shared" si="289"/>
        <v>6.8413391557496364E-3</v>
      </c>
      <c r="L1073" s="260">
        <v>6.58</v>
      </c>
      <c r="M1073" s="177">
        <f t="shared" si="290"/>
        <v>1.0068413391557498</v>
      </c>
      <c r="N1073" s="260">
        <v>247.41</v>
      </c>
      <c r="O1073" s="169">
        <v>37.6</v>
      </c>
      <c r="P1073" s="176">
        <f t="shared" si="291"/>
        <v>6.8413391557496364E-3</v>
      </c>
      <c r="Q1073" s="175">
        <f t="shared" si="292"/>
        <v>3.6237679523765109E-13</v>
      </c>
      <c r="R1073" s="176">
        <f t="shared" si="293"/>
        <v>6.5934642510489652E-17</v>
      </c>
      <c r="S1073" s="259">
        <f t="shared" si="294"/>
        <v>2.3844393126637441E-12</v>
      </c>
      <c r="T1073" s="169" t="s">
        <v>465</v>
      </c>
      <c r="U1073" s="169" t="s">
        <v>219</v>
      </c>
      <c r="V1073" s="169" t="s">
        <v>639</v>
      </c>
      <c r="W1073" s="175">
        <v>1</v>
      </c>
      <c r="X1073" s="169" t="s">
        <v>467</v>
      </c>
    </row>
    <row r="1074" spans="2:24" hidden="1">
      <c r="B1074" s="632"/>
      <c r="C1074" s="423"/>
      <c r="D1074" s="206">
        <f t="shared" si="285"/>
        <v>8</v>
      </c>
      <c r="E1074" s="169" t="s">
        <v>645</v>
      </c>
      <c r="F1074" s="260">
        <v>224.86</v>
      </c>
      <c r="G1074" s="169">
        <v>79.06</v>
      </c>
      <c r="H1074" s="169">
        <v>79.06</v>
      </c>
      <c r="I1074" s="177">
        <f t="shared" si="288"/>
        <v>1</v>
      </c>
      <c r="J1074" s="169">
        <v>4.01</v>
      </c>
      <c r="K1074" s="177">
        <f t="shared" si="289"/>
        <v>5.0720971414115856E-2</v>
      </c>
      <c r="L1074" s="260">
        <v>114.14</v>
      </c>
      <c r="M1074" s="177">
        <f t="shared" si="290"/>
        <v>1.0507209714141159</v>
      </c>
      <c r="N1074" s="260">
        <v>457.7</v>
      </c>
      <c r="O1074" s="169">
        <v>1.97</v>
      </c>
      <c r="P1074" s="176">
        <f t="shared" si="291"/>
        <v>2.4917783961548191E-2</v>
      </c>
      <c r="Q1074" s="175">
        <f t="shared" si="292"/>
        <v>2.0400000000000054</v>
      </c>
      <c r="R1074" s="176">
        <f t="shared" si="293"/>
        <v>2.5803187452567738E-2</v>
      </c>
      <c r="S1074" s="259">
        <f t="shared" si="294"/>
        <v>232.84560000000062</v>
      </c>
      <c r="T1074" s="169" t="s">
        <v>177</v>
      </c>
      <c r="U1074" s="169" t="s">
        <v>712</v>
      </c>
      <c r="V1074" s="169" t="s">
        <v>640</v>
      </c>
      <c r="W1074" s="175">
        <v>1</v>
      </c>
      <c r="X1074" s="169" t="s">
        <v>428</v>
      </c>
    </row>
    <row r="1075" spans="2:24" hidden="1">
      <c r="B1075" s="632"/>
      <c r="C1075" s="423"/>
      <c r="D1075" s="206">
        <f t="shared" si="285"/>
        <v>9</v>
      </c>
      <c r="E1075" s="169" t="s">
        <v>831</v>
      </c>
      <c r="F1075" s="260">
        <v>216.38</v>
      </c>
      <c r="G1075" s="169">
        <v>143.97999999999999</v>
      </c>
      <c r="H1075" s="169">
        <v>143.97999999999999</v>
      </c>
      <c r="I1075" s="177">
        <f t="shared" si="288"/>
        <v>1</v>
      </c>
      <c r="J1075" s="169">
        <v>7.72</v>
      </c>
      <c r="K1075" s="177">
        <f t="shared" si="289"/>
        <v>5.3618558133074042E-2</v>
      </c>
      <c r="L1075" s="260">
        <v>67.2</v>
      </c>
      <c r="M1075" s="177">
        <f t="shared" si="290"/>
        <v>1.0536185581330739</v>
      </c>
      <c r="N1075" s="260">
        <v>518.78</v>
      </c>
      <c r="O1075" s="169">
        <v>3.22</v>
      </c>
      <c r="P1075" s="176">
        <f t="shared" si="291"/>
        <v>2.2364217252396169E-2</v>
      </c>
      <c r="Q1075" s="175">
        <f t="shared" si="292"/>
        <v>4.4999999999999982</v>
      </c>
      <c r="R1075" s="176">
        <f t="shared" si="293"/>
        <v>3.1254340880677862E-2</v>
      </c>
      <c r="S1075" s="259">
        <f t="shared" si="294"/>
        <v>302.39999999999992</v>
      </c>
      <c r="T1075" s="169" t="s">
        <v>465</v>
      </c>
      <c r="U1075" s="169" t="s">
        <v>219</v>
      </c>
      <c r="V1075" s="169" t="s">
        <v>683</v>
      </c>
      <c r="W1075" s="175">
        <v>1</v>
      </c>
      <c r="X1075" s="169" t="s">
        <v>467</v>
      </c>
    </row>
    <row r="1076" spans="2:24" hidden="1">
      <c r="B1076" s="633"/>
      <c r="C1076" s="423"/>
      <c r="D1076" s="206">
        <f t="shared" ref="D1076:D1139" si="299">D1066</f>
        <v>10</v>
      </c>
      <c r="E1076" s="169" t="s">
        <v>542</v>
      </c>
      <c r="F1076" s="260">
        <v>211.59</v>
      </c>
      <c r="G1076" s="169">
        <v>258.25</v>
      </c>
      <c r="H1076" s="169">
        <v>258.25</v>
      </c>
      <c r="I1076" s="177">
        <f t="shared" si="288"/>
        <v>1</v>
      </c>
      <c r="J1076" s="169">
        <v>15.57</v>
      </c>
      <c r="K1076" s="177">
        <f t="shared" si="289"/>
        <v>6.0290416263310748E-2</v>
      </c>
      <c r="L1076" s="260">
        <v>156.72999999999999</v>
      </c>
      <c r="M1076" s="177">
        <f t="shared" si="290"/>
        <v>1.0602904162633107</v>
      </c>
      <c r="N1076" s="260">
        <v>2440.29</v>
      </c>
      <c r="O1076" s="169">
        <v>1.35</v>
      </c>
      <c r="P1076" s="176">
        <f t="shared" si="291"/>
        <v>5.227492739593418E-3</v>
      </c>
      <c r="Q1076" s="175">
        <f t="shared" si="292"/>
        <v>14.219999999999994</v>
      </c>
      <c r="R1076" s="176">
        <f t="shared" si="293"/>
        <v>5.5062923523717305E-2</v>
      </c>
      <c r="S1076" s="259">
        <f t="shared" si="294"/>
        <v>2228.7005999999988</v>
      </c>
      <c r="T1076" s="169" t="s">
        <v>465</v>
      </c>
      <c r="U1076" s="169" t="s">
        <v>219</v>
      </c>
      <c r="V1076" s="169" t="s">
        <v>510</v>
      </c>
      <c r="W1076" s="175">
        <v>1</v>
      </c>
      <c r="X1076" s="169" t="s">
        <v>467</v>
      </c>
    </row>
    <row r="1077" spans="2:24" hidden="1">
      <c r="B1077" s="631">
        <v>45977</v>
      </c>
      <c r="C1077" s="423" t="str">
        <f t="shared" ref="C1077" si="300">RIGHT(TEXT(B1077,"aaa"),1)</f>
        <v>日</v>
      </c>
      <c r="D1077" s="206">
        <f t="shared" si="299"/>
        <v>1</v>
      </c>
      <c r="E1077" s="169" t="s">
        <v>634</v>
      </c>
      <c r="F1077" s="260">
        <v>1334.7</v>
      </c>
      <c r="G1077" s="169">
        <v>18752</v>
      </c>
      <c r="H1077" s="169">
        <v>18752</v>
      </c>
      <c r="I1077" s="177">
        <f t="shared" si="288"/>
        <v>1</v>
      </c>
      <c r="J1077" s="169">
        <v>230.12</v>
      </c>
      <c r="K1077" s="177">
        <f t="shared" si="289"/>
        <v>1.2271757679180888E-2</v>
      </c>
      <c r="L1077" s="260">
        <v>5.8</v>
      </c>
      <c r="M1077" s="177">
        <f t="shared" si="290"/>
        <v>1.0122717576791809</v>
      </c>
      <c r="N1077" s="260">
        <v>1334.7</v>
      </c>
      <c r="O1077" s="169">
        <v>230.12</v>
      </c>
      <c r="P1077" s="176">
        <f t="shared" si="291"/>
        <v>1.2271757679180888E-2</v>
      </c>
      <c r="Q1077" s="175">
        <f t="shared" si="292"/>
        <v>-1.0231815394945443E-12</v>
      </c>
      <c r="R1077" s="176">
        <f t="shared" si="293"/>
        <v>-5.4563861961099842E-17</v>
      </c>
      <c r="S1077" s="259">
        <f t="shared" si="294"/>
        <v>-5.9344529290683563E-12</v>
      </c>
      <c r="T1077" s="169" t="s">
        <v>177</v>
      </c>
      <c r="U1077" s="169" t="s">
        <v>534</v>
      </c>
      <c r="V1077" s="169" t="s">
        <v>700</v>
      </c>
      <c r="W1077" s="175">
        <v>1</v>
      </c>
      <c r="X1077" s="169" t="s">
        <v>467</v>
      </c>
    </row>
    <row r="1078" spans="2:24" hidden="1">
      <c r="B1078" s="632"/>
      <c r="C1078" s="423"/>
      <c r="D1078" s="206">
        <f t="shared" si="299"/>
        <v>2</v>
      </c>
      <c r="E1078" s="169" t="s">
        <v>542</v>
      </c>
      <c r="F1078" s="260">
        <v>1130.02</v>
      </c>
      <c r="G1078" s="169">
        <v>343.94</v>
      </c>
      <c r="H1078" s="169">
        <v>343.94</v>
      </c>
      <c r="I1078" s="177">
        <f t="shared" si="288"/>
        <v>1</v>
      </c>
      <c r="J1078" s="169">
        <v>19.809999999999999</v>
      </c>
      <c r="K1078" s="177">
        <f t="shared" si="289"/>
        <v>5.7597255335232883E-2</v>
      </c>
      <c r="L1078" s="260">
        <v>156.72999999999999</v>
      </c>
      <c r="M1078" s="177">
        <f t="shared" si="290"/>
        <v>1.0575972553352329</v>
      </c>
      <c r="N1078" s="260">
        <v>3104.82</v>
      </c>
      <c r="O1078" s="169">
        <v>7.21</v>
      </c>
      <c r="P1078" s="176">
        <f t="shared" si="291"/>
        <v>2.0962958655579463E-2</v>
      </c>
      <c r="Q1078" s="175">
        <f t="shared" si="292"/>
        <v>12.600000000000001</v>
      </c>
      <c r="R1078" s="176">
        <f t="shared" si="293"/>
        <v>3.6634296679653434E-2</v>
      </c>
      <c r="S1078" s="259">
        <f t="shared" si="294"/>
        <v>1974.798</v>
      </c>
      <c r="T1078" s="169" t="s">
        <v>465</v>
      </c>
      <c r="U1078" s="169" t="s">
        <v>219</v>
      </c>
      <c r="V1078" s="169" t="s">
        <v>510</v>
      </c>
      <c r="W1078" s="175">
        <v>1</v>
      </c>
      <c r="X1078" s="169" t="s">
        <v>467</v>
      </c>
    </row>
    <row r="1079" spans="2:24" hidden="1">
      <c r="B1079" s="632"/>
      <c r="C1079" s="423"/>
      <c r="D1079" s="206">
        <f t="shared" si="299"/>
        <v>3</v>
      </c>
      <c r="E1079" s="169" t="s">
        <v>822</v>
      </c>
      <c r="F1079" s="260">
        <v>1080.5899999999999</v>
      </c>
      <c r="G1079" s="169">
        <v>374.62</v>
      </c>
      <c r="H1079" s="169">
        <v>374.62</v>
      </c>
      <c r="I1079" s="177">
        <f t="shared" si="288"/>
        <v>1</v>
      </c>
      <c r="J1079" s="169">
        <v>21.58</v>
      </c>
      <c r="K1079" s="177">
        <f t="shared" si="289"/>
        <v>5.7605039773637283E-2</v>
      </c>
      <c r="L1079" s="260">
        <v>100.52</v>
      </c>
      <c r="M1079" s="177">
        <f t="shared" si="290"/>
        <v>1.0576050397736372</v>
      </c>
      <c r="N1079" s="260">
        <v>2169.2199999999998</v>
      </c>
      <c r="O1079" s="169">
        <v>10.75</v>
      </c>
      <c r="P1079" s="176">
        <f t="shared" si="291"/>
        <v>2.8695745021621911E-2</v>
      </c>
      <c r="Q1079" s="175">
        <f t="shared" si="292"/>
        <v>10.829999999999984</v>
      </c>
      <c r="R1079" s="176">
        <f t="shared" si="293"/>
        <v>2.8909294752015334E-2</v>
      </c>
      <c r="S1079" s="259">
        <f t="shared" si="294"/>
        <v>1088.6315999999983</v>
      </c>
      <c r="T1079" s="169" t="s">
        <v>177</v>
      </c>
      <c r="U1079" s="169" t="s">
        <v>712</v>
      </c>
      <c r="V1079" s="169" t="s">
        <v>686</v>
      </c>
      <c r="W1079" s="175">
        <v>1</v>
      </c>
      <c r="X1079" s="169" t="s">
        <v>818</v>
      </c>
    </row>
    <row r="1080" spans="2:24" hidden="1">
      <c r="B1080" s="632"/>
      <c r="C1080" s="423"/>
      <c r="D1080" s="206">
        <f t="shared" si="299"/>
        <v>4</v>
      </c>
      <c r="E1080" s="169" t="s">
        <v>635</v>
      </c>
      <c r="F1080" s="260">
        <v>985.36</v>
      </c>
      <c r="G1080" s="169">
        <v>7578</v>
      </c>
      <c r="H1080" s="169">
        <v>7578</v>
      </c>
      <c r="I1080" s="177">
        <f t="shared" si="288"/>
        <v>1</v>
      </c>
      <c r="J1080" s="169">
        <v>149.75</v>
      </c>
      <c r="K1080" s="177">
        <f t="shared" si="289"/>
        <v>1.9761150699392979E-2</v>
      </c>
      <c r="L1080" s="260">
        <v>6.58</v>
      </c>
      <c r="M1080" s="177">
        <f t="shared" si="290"/>
        <v>1.0197611506993929</v>
      </c>
      <c r="N1080" s="260">
        <v>985.36</v>
      </c>
      <c r="O1080" s="169">
        <v>149.75</v>
      </c>
      <c r="P1080" s="176">
        <f t="shared" si="291"/>
        <v>1.9761150699392979E-2</v>
      </c>
      <c r="Q1080" s="175">
        <f t="shared" si="292"/>
        <v>0</v>
      </c>
      <c r="R1080" s="176">
        <f t="shared" si="293"/>
        <v>0</v>
      </c>
      <c r="S1080" s="259">
        <f t="shared" si="294"/>
        <v>0</v>
      </c>
      <c r="T1080" s="169" t="s">
        <v>465</v>
      </c>
      <c r="U1080" s="169" t="s">
        <v>219</v>
      </c>
      <c r="V1080" s="169" t="s">
        <v>639</v>
      </c>
      <c r="W1080" s="175">
        <v>1</v>
      </c>
      <c r="X1080" s="169" t="s">
        <v>467</v>
      </c>
    </row>
    <row r="1081" spans="2:24" hidden="1">
      <c r="B1081" s="632"/>
      <c r="C1081" s="423"/>
      <c r="D1081" s="206">
        <f t="shared" si="299"/>
        <v>5</v>
      </c>
      <c r="E1081" s="169" t="s">
        <v>488</v>
      </c>
      <c r="F1081" s="260">
        <v>611.52</v>
      </c>
      <c r="G1081" s="169">
        <v>166.71</v>
      </c>
      <c r="H1081" s="169">
        <v>166.71</v>
      </c>
      <c r="I1081" s="177">
        <f t="shared" si="288"/>
        <v>1</v>
      </c>
      <c r="J1081" s="169">
        <v>9.6</v>
      </c>
      <c r="K1081" s="177">
        <f t="shared" si="289"/>
        <v>5.758502789274788E-2</v>
      </c>
      <c r="L1081" s="260">
        <v>127.4</v>
      </c>
      <c r="M1081" s="177">
        <f t="shared" si="290"/>
        <v>1.0575850278927479</v>
      </c>
      <c r="N1081" s="260">
        <v>1223.04</v>
      </c>
      <c r="O1081" s="169">
        <v>4.8</v>
      </c>
      <c r="P1081" s="176">
        <f t="shared" si="291"/>
        <v>2.879251394637394E-2</v>
      </c>
      <c r="Q1081" s="175">
        <f t="shared" si="292"/>
        <v>4.7999999999999945</v>
      </c>
      <c r="R1081" s="176">
        <f t="shared" si="293"/>
        <v>2.8792513946373909E-2</v>
      </c>
      <c r="S1081" s="259">
        <f t="shared" si="294"/>
        <v>611.5199999999993</v>
      </c>
      <c r="T1081" s="169" t="s">
        <v>177</v>
      </c>
      <c r="U1081" s="169" t="s">
        <v>712</v>
      </c>
      <c r="V1081" s="169" t="s">
        <v>640</v>
      </c>
      <c r="W1081" s="175">
        <v>1</v>
      </c>
      <c r="X1081" s="169" t="s">
        <v>467</v>
      </c>
    </row>
    <row r="1082" spans="2:24" hidden="1">
      <c r="B1082" s="632"/>
      <c r="C1082" s="423"/>
      <c r="D1082" s="206">
        <f t="shared" si="299"/>
        <v>6</v>
      </c>
      <c r="E1082" s="169" t="s">
        <v>517</v>
      </c>
      <c r="F1082" s="260">
        <v>584.80999999999995</v>
      </c>
      <c r="G1082" s="169">
        <v>265.24</v>
      </c>
      <c r="H1082" s="169">
        <v>265.24</v>
      </c>
      <c r="I1082" s="177">
        <f t="shared" si="288"/>
        <v>1</v>
      </c>
      <c r="J1082" s="169">
        <v>11.88</v>
      </c>
      <c r="K1082" s="177">
        <f t="shared" si="289"/>
        <v>4.4789624491026997E-2</v>
      </c>
      <c r="L1082" s="260">
        <v>99.12</v>
      </c>
      <c r="M1082" s="177">
        <f t="shared" si="290"/>
        <v>1.0447896244910271</v>
      </c>
      <c r="N1082" s="260">
        <v>1177.55</v>
      </c>
      <c r="O1082" s="169">
        <v>5.9</v>
      </c>
      <c r="P1082" s="176">
        <f t="shared" si="291"/>
        <v>2.2244005429045394E-2</v>
      </c>
      <c r="Q1082" s="175">
        <f t="shared" si="292"/>
        <v>5.9799999999999951</v>
      </c>
      <c r="R1082" s="176">
        <f t="shared" si="293"/>
        <v>2.2545619061981582E-2</v>
      </c>
      <c r="S1082" s="259">
        <f t="shared" si="294"/>
        <v>592.73759999999959</v>
      </c>
      <c r="T1082" s="169" t="s">
        <v>177</v>
      </c>
      <c r="U1082" s="169" t="s">
        <v>712</v>
      </c>
      <c r="V1082" s="169" t="s">
        <v>507</v>
      </c>
      <c r="W1082" s="175">
        <v>1</v>
      </c>
      <c r="X1082" s="169" t="s">
        <v>467</v>
      </c>
    </row>
    <row r="1083" spans="2:24" hidden="1">
      <c r="B1083" s="632"/>
      <c r="C1083" s="423"/>
      <c r="D1083" s="206">
        <f t="shared" si="299"/>
        <v>7</v>
      </c>
      <c r="E1083" s="169" t="s">
        <v>684</v>
      </c>
      <c r="F1083" s="260">
        <v>575.35</v>
      </c>
      <c r="G1083" s="169">
        <v>111.52</v>
      </c>
      <c r="H1083" s="169">
        <v>111.52</v>
      </c>
      <c r="I1083" s="177">
        <f t="shared" si="288"/>
        <v>1</v>
      </c>
      <c r="J1083" s="169">
        <v>10.98</v>
      </c>
      <c r="K1083" s="177">
        <f t="shared" si="289"/>
        <v>9.8457675753228127E-2</v>
      </c>
      <c r="L1083" s="260">
        <v>119.12</v>
      </c>
      <c r="M1083" s="177">
        <f t="shared" si="290"/>
        <v>1.0984576757532281</v>
      </c>
      <c r="N1083" s="260">
        <v>1307.94</v>
      </c>
      <c r="O1083" s="169">
        <v>4.83</v>
      </c>
      <c r="P1083" s="176">
        <f t="shared" si="291"/>
        <v>4.331061692969871E-2</v>
      </c>
      <c r="Q1083" s="175">
        <f t="shared" si="292"/>
        <v>6.1500000000000039</v>
      </c>
      <c r="R1083" s="176">
        <f t="shared" si="293"/>
        <v>5.5147058823529452E-2</v>
      </c>
      <c r="S1083" s="259">
        <f t="shared" si="294"/>
        <v>732.58800000000053</v>
      </c>
      <c r="T1083" s="169" t="s">
        <v>177</v>
      </c>
      <c r="U1083" s="169" t="s">
        <v>712</v>
      </c>
      <c r="V1083" s="169" t="s">
        <v>640</v>
      </c>
      <c r="W1083" s="175">
        <v>1</v>
      </c>
      <c r="X1083" s="169" t="s">
        <v>428</v>
      </c>
    </row>
    <row r="1084" spans="2:24" hidden="1">
      <c r="B1084" s="632"/>
      <c r="C1084" s="423"/>
      <c r="D1084" s="206">
        <f t="shared" si="299"/>
        <v>8</v>
      </c>
      <c r="E1084" s="169" t="s">
        <v>491</v>
      </c>
      <c r="F1084" s="260">
        <v>566</v>
      </c>
      <c r="G1084" s="169">
        <v>63.89</v>
      </c>
      <c r="H1084" s="169">
        <v>63.89</v>
      </c>
      <c r="I1084" s="177">
        <f t="shared" si="288"/>
        <v>1</v>
      </c>
      <c r="J1084" s="169">
        <v>4.09</v>
      </c>
      <c r="K1084" s="177">
        <f t="shared" si="289"/>
        <v>6.4016277977774302E-2</v>
      </c>
      <c r="L1084" s="260">
        <v>278.82</v>
      </c>
      <c r="M1084" s="177">
        <f t="shared" si="290"/>
        <v>1.0640162779777744</v>
      </c>
      <c r="N1084" s="260">
        <v>1140.3699999999999</v>
      </c>
      <c r="O1084" s="169">
        <v>2.0299999999999998</v>
      </c>
      <c r="P1084" s="176">
        <f t="shared" si="291"/>
        <v>3.1773360463296284E-2</v>
      </c>
      <c r="Q1084" s="175">
        <f t="shared" si="292"/>
        <v>2.0600000000000036</v>
      </c>
      <c r="R1084" s="176">
        <f t="shared" si="293"/>
        <v>3.2242917514478067E-2</v>
      </c>
      <c r="S1084" s="259">
        <f t="shared" si="294"/>
        <v>574.369200000001</v>
      </c>
      <c r="T1084" s="169" t="s">
        <v>465</v>
      </c>
      <c r="U1084" s="169" t="s">
        <v>219</v>
      </c>
      <c r="V1084" s="169" t="s">
        <v>510</v>
      </c>
      <c r="W1084" s="175">
        <v>1</v>
      </c>
      <c r="X1084" s="169" t="s">
        <v>467</v>
      </c>
    </row>
    <row r="1085" spans="2:24" hidden="1">
      <c r="B1085" s="632"/>
      <c r="C1085" s="423"/>
      <c r="D1085" s="206">
        <f t="shared" si="299"/>
        <v>9</v>
      </c>
      <c r="E1085" s="169" t="s">
        <v>821</v>
      </c>
      <c r="F1085" s="260">
        <v>560</v>
      </c>
      <c r="G1085" s="169">
        <v>56.76</v>
      </c>
      <c r="H1085" s="169">
        <v>56.76</v>
      </c>
      <c r="I1085" s="177">
        <f t="shared" si="288"/>
        <v>1</v>
      </c>
      <c r="J1085" s="169">
        <v>5.59</v>
      </c>
      <c r="K1085" s="177">
        <f t="shared" si="289"/>
        <v>9.8484848484848481E-2</v>
      </c>
      <c r="L1085" s="260">
        <v>200</v>
      </c>
      <c r="M1085" s="177">
        <f t="shared" si="290"/>
        <v>1.0984848484848484</v>
      </c>
      <c r="N1085" s="260">
        <v>1118</v>
      </c>
      <c r="O1085" s="169">
        <v>2.8</v>
      </c>
      <c r="P1085" s="176">
        <f t="shared" si="291"/>
        <v>4.9330514446793518E-2</v>
      </c>
      <c r="Q1085" s="175">
        <f t="shared" si="292"/>
        <v>2.7899999999999965</v>
      </c>
      <c r="R1085" s="176">
        <f t="shared" si="293"/>
        <v>4.9154334038054907E-2</v>
      </c>
      <c r="S1085" s="259">
        <f t="shared" si="294"/>
        <v>557.99999999999932</v>
      </c>
      <c r="T1085" s="169" t="s">
        <v>177</v>
      </c>
      <c r="U1085" s="169" t="s">
        <v>712</v>
      </c>
      <c r="V1085" s="169" t="s">
        <v>507</v>
      </c>
      <c r="W1085" s="175">
        <v>1</v>
      </c>
      <c r="X1085" s="169" t="s">
        <v>818</v>
      </c>
    </row>
    <row r="1086" spans="2:24" hidden="1">
      <c r="B1086" s="633"/>
      <c r="C1086" s="423"/>
      <c r="D1086" s="206">
        <f t="shared" si="299"/>
        <v>10</v>
      </c>
      <c r="E1086" s="169" t="s">
        <v>546</v>
      </c>
      <c r="F1086" s="260">
        <v>307.02</v>
      </c>
      <c r="G1086" s="169">
        <v>28.35</v>
      </c>
      <c r="H1086" s="169">
        <v>28.35</v>
      </c>
      <c r="I1086" s="177">
        <f t="shared" si="288"/>
        <v>1</v>
      </c>
      <c r="J1086" s="169">
        <v>1.45</v>
      </c>
      <c r="K1086" s="177">
        <f t="shared" si="289"/>
        <v>5.114638447971781E-2</v>
      </c>
      <c r="L1086" s="260">
        <v>930.36</v>
      </c>
      <c r="M1086" s="177">
        <f t="shared" si="290"/>
        <v>1.0511463844797178</v>
      </c>
      <c r="N1086" s="260">
        <v>1349.02</v>
      </c>
      <c r="O1086" s="169">
        <v>0.33</v>
      </c>
      <c r="P1086" s="176">
        <f t="shared" si="291"/>
        <v>1.164021164021164E-2</v>
      </c>
      <c r="Q1086" s="175">
        <f t="shared" si="292"/>
        <v>1.1199999999999992</v>
      </c>
      <c r="R1086" s="176">
        <f t="shared" si="293"/>
        <v>3.9506172839506144E-2</v>
      </c>
      <c r="S1086" s="259">
        <f t="shared" si="294"/>
        <v>1042.0031999999992</v>
      </c>
      <c r="T1086" s="169" t="s">
        <v>177</v>
      </c>
      <c r="U1086" s="169" t="s">
        <v>712</v>
      </c>
      <c r="V1086" s="169" t="s">
        <v>640</v>
      </c>
      <c r="W1086" s="175">
        <v>1</v>
      </c>
      <c r="X1086" s="169" t="s">
        <v>422</v>
      </c>
    </row>
    <row r="1087" spans="2:24" hidden="1">
      <c r="B1087" s="631">
        <v>45978</v>
      </c>
      <c r="C1087" s="423" t="str">
        <f t="shared" ref="C1087" si="301">RIGHT(TEXT(B1087,"aaa"),1)</f>
        <v>一</v>
      </c>
      <c r="D1087" s="206">
        <f t="shared" si="299"/>
        <v>1</v>
      </c>
      <c r="E1087" s="169" t="s">
        <v>688</v>
      </c>
      <c r="F1087" s="260">
        <v>1411.2</v>
      </c>
      <c r="G1087" s="169">
        <v>106.85</v>
      </c>
      <c r="H1087" s="169">
        <v>106.85</v>
      </c>
      <c r="I1087" s="177">
        <f t="shared" si="288"/>
        <v>1</v>
      </c>
      <c r="J1087" s="169">
        <v>10.65</v>
      </c>
      <c r="K1087" s="177">
        <f t="shared" si="289"/>
        <v>9.9672437997192331E-2</v>
      </c>
      <c r="L1087" s="260">
        <v>313.60000000000002</v>
      </c>
      <c r="M1087" s="177">
        <f t="shared" si="290"/>
        <v>1.0996724379971923</v>
      </c>
      <c r="N1087" s="260">
        <v>3339.84</v>
      </c>
      <c r="O1087" s="169">
        <v>4.5</v>
      </c>
      <c r="P1087" s="176">
        <f t="shared" si="291"/>
        <v>4.2115114646700987E-2</v>
      </c>
      <c r="Q1087" s="175">
        <f t="shared" si="292"/>
        <v>6.1500000000000057</v>
      </c>
      <c r="R1087" s="176">
        <f t="shared" si="293"/>
        <v>5.75573233504914E-2</v>
      </c>
      <c r="S1087" s="259">
        <f t="shared" si="294"/>
        <v>1928.6400000000019</v>
      </c>
      <c r="T1087" s="169" t="s">
        <v>465</v>
      </c>
      <c r="U1087" s="169" t="s">
        <v>219</v>
      </c>
      <c r="V1087" s="169" t="s">
        <v>510</v>
      </c>
      <c r="W1087" s="175">
        <v>1</v>
      </c>
      <c r="X1087" s="169" t="s">
        <v>467</v>
      </c>
    </row>
    <row r="1088" spans="2:24" hidden="1">
      <c r="B1088" s="632"/>
      <c r="C1088" s="423"/>
      <c r="D1088" s="206">
        <f t="shared" si="299"/>
        <v>2</v>
      </c>
      <c r="E1088" s="169" t="s">
        <v>634</v>
      </c>
      <c r="F1088" s="260">
        <v>1281.68</v>
      </c>
      <c r="G1088" s="169">
        <v>24908</v>
      </c>
      <c r="H1088" s="169">
        <v>24908</v>
      </c>
      <c r="I1088" s="177">
        <f t="shared" si="288"/>
        <v>1</v>
      </c>
      <c r="J1088" s="169">
        <v>220.98</v>
      </c>
      <c r="K1088" s="177">
        <f t="shared" si="289"/>
        <v>8.8718484021198009E-3</v>
      </c>
      <c r="L1088" s="260">
        <v>5.8</v>
      </c>
      <c r="M1088" s="177">
        <f t="shared" si="290"/>
        <v>1.0088718484021197</v>
      </c>
      <c r="N1088" s="260">
        <v>1281.68</v>
      </c>
      <c r="O1088" s="169">
        <v>220.98</v>
      </c>
      <c r="P1088" s="176">
        <f t="shared" si="291"/>
        <v>8.8718484021198009E-3</v>
      </c>
      <c r="Q1088" s="175">
        <f t="shared" si="292"/>
        <v>-4.2632564145606011E-13</v>
      </c>
      <c r="R1088" s="176">
        <f t="shared" si="293"/>
        <v>-1.7116012584553561E-17</v>
      </c>
      <c r="S1088" s="259">
        <f t="shared" si="294"/>
        <v>-2.4726887204451486E-12</v>
      </c>
      <c r="T1088" s="169" t="s">
        <v>177</v>
      </c>
      <c r="U1088" s="169" t="s">
        <v>534</v>
      </c>
      <c r="V1088" s="169" t="s">
        <v>700</v>
      </c>
      <c r="W1088" s="175">
        <v>1</v>
      </c>
      <c r="X1088" s="169" t="s">
        <v>467</v>
      </c>
    </row>
    <row r="1089" spans="2:24" hidden="1">
      <c r="B1089" s="632"/>
      <c r="C1089" s="423"/>
      <c r="D1089" s="206">
        <f t="shared" si="299"/>
        <v>3</v>
      </c>
      <c r="E1089" s="169" t="s">
        <v>463</v>
      </c>
      <c r="F1089" s="260">
        <v>1188.67</v>
      </c>
      <c r="G1089" s="169">
        <v>36.200000000000003</v>
      </c>
      <c r="H1089" s="169">
        <v>36.200000000000003</v>
      </c>
      <c r="I1089" s="177">
        <f t="shared" si="288"/>
        <v>1</v>
      </c>
      <c r="J1089" s="169">
        <v>3.3</v>
      </c>
      <c r="K1089" s="177">
        <f t="shared" si="289"/>
        <v>9.1160220994475127E-2</v>
      </c>
      <c r="L1089" s="260">
        <v>814.16</v>
      </c>
      <c r="M1089" s="177">
        <f t="shared" si="290"/>
        <v>1.0911602209944751</v>
      </c>
      <c r="N1089" s="260">
        <v>2686.73</v>
      </c>
      <c r="O1089" s="169">
        <v>1.46</v>
      </c>
      <c r="P1089" s="176">
        <f t="shared" si="291"/>
        <v>4.0331491712707175E-2</v>
      </c>
      <c r="Q1089" s="175">
        <f t="shared" si="292"/>
        <v>1.8399999999999972</v>
      </c>
      <c r="R1089" s="176">
        <f t="shared" si="293"/>
        <v>5.0828729281767876E-2</v>
      </c>
      <c r="S1089" s="259">
        <f t="shared" si="294"/>
        <v>1498.0543999999977</v>
      </c>
      <c r="T1089" s="169" t="s">
        <v>177</v>
      </c>
      <c r="U1089" s="169" t="s">
        <v>220</v>
      </c>
      <c r="V1089" s="169" t="s">
        <v>686</v>
      </c>
      <c r="W1089" s="175">
        <v>1</v>
      </c>
      <c r="X1089" s="169" t="s">
        <v>412</v>
      </c>
    </row>
    <row r="1090" spans="2:24" hidden="1">
      <c r="B1090" s="632"/>
      <c r="C1090" s="423"/>
      <c r="D1090" s="206">
        <f t="shared" si="299"/>
        <v>4</v>
      </c>
      <c r="E1090" s="169" t="s">
        <v>635</v>
      </c>
      <c r="F1090" s="260">
        <v>1044.1099999999999</v>
      </c>
      <c r="G1090" s="169">
        <v>7123</v>
      </c>
      <c r="H1090" s="169">
        <v>7123</v>
      </c>
      <c r="I1090" s="177">
        <f t="shared" si="288"/>
        <v>1</v>
      </c>
      <c r="J1090" s="169">
        <v>158.68</v>
      </c>
      <c r="K1090" s="177">
        <f t="shared" si="289"/>
        <v>2.2277130422574759E-2</v>
      </c>
      <c r="L1090" s="260">
        <v>6.58</v>
      </c>
      <c r="M1090" s="177">
        <f t="shared" si="290"/>
        <v>1.0222771304225748</v>
      </c>
      <c r="N1090" s="260">
        <v>1044.1099999999999</v>
      </c>
      <c r="O1090" s="169">
        <v>158.68</v>
      </c>
      <c r="P1090" s="176">
        <f t="shared" si="291"/>
        <v>2.2277130422574759E-2</v>
      </c>
      <c r="Q1090" s="175">
        <f t="shared" si="292"/>
        <v>2.8421709430404007E-13</v>
      </c>
      <c r="R1090" s="176">
        <f t="shared" si="293"/>
        <v>3.9901318869021492E-17</v>
      </c>
      <c r="S1090" s="259">
        <f t="shared" si="294"/>
        <v>1.8701484805205836E-12</v>
      </c>
      <c r="T1090" s="169" t="s">
        <v>465</v>
      </c>
      <c r="U1090" s="169" t="s">
        <v>219</v>
      </c>
      <c r="V1090" s="169" t="s">
        <v>639</v>
      </c>
      <c r="W1090" s="175">
        <v>1</v>
      </c>
      <c r="X1090" s="169" t="s">
        <v>467</v>
      </c>
    </row>
    <row r="1091" spans="2:24" hidden="1">
      <c r="B1091" s="632"/>
      <c r="C1091" s="423"/>
      <c r="D1091" s="206">
        <f t="shared" si="299"/>
        <v>5</v>
      </c>
      <c r="E1091" s="169" t="s">
        <v>479</v>
      </c>
      <c r="F1091" s="260">
        <v>779.51</v>
      </c>
      <c r="G1091" s="169">
        <v>329.2</v>
      </c>
      <c r="H1091" s="169">
        <v>329.2</v>
      </c>
      <c r="I1091" s="177">
        <f t="shared" si="288"/>
        <v>1</v>
      </c>
      <c r="J1091" s="169">
        <v>20.2</v>
      </c>
      <c r="K1091" s="177">
        <f t="shared" si="289"/>
        <v>6.1360874848116649E-2</v>
      </c>
      <c r="L1091" s="260">
        <v>111.2</v>
      </c>
      <c r="M1091" s="177">
        <f t="shared" si="290"/>
        <v>1.0613608748481167</v>
      </c>
      <c r="N1091" s="260">
        <v>2246.2399999999998</v>
      </c>
      <c r="O1091" s="169">
        <v>7.01</v>
      </c>
      <c r="P1091" s="176">
        <f t="shared" si="291"/>
        <v>2.129404617253949E-2</v>
      </c>
      <c r="Q1091" s="175">
        <f t="shared" si="292"/>
        <v>13.189999999999989</v>
      </c>
      <c r="R1091" s="176">
        <f t="shared" si="293"/>
        <v>4.0066828675577121E-2</v>
      </c>
      <c r="S1091" s="259">
        <f t="shared" si="294"/>
        <v>1466.7279999999987</v>
      </c>
      <c r="T1091" s="169" t="s">
        <v>177</v>
      </c>
      <c r="U1091" s="169" t="s">
        <v>712</v>
      </c>
      <c r="V1091" s="169" t="s">
        <v>640</v>
      </c>
      <c r="W1091" s="175">
        <v>1</v>
      </c>
      <c r="X1091" s="169" t="s">
        <v>427</v>
      </c>
    </row>
    <row r="1092" spans="2:24" hidden="1">
      <c r="B1092" s="632"/>
      <c r="C1092" s="423"/>
      <c r="D1092" s="206">
        <f t="shared" si="299"/>
        <v>6</v>
      </c>
      <c r="E1092" s="169" t="s">
        <v>820</v>
      </c>
      <c r="F1092" s="260">
        <v>620.69000000000005</v>
      </c>
      <c r="G1092" s="169">
        <v>5694</v>
      </c>
      <c r="H1092" s="169">
        <v>5694</v>
      </c>
      <c r="I1092" s="177">
        <f t="shared" si="288"/>
        <v>1</v>
      </c>
      <c r="J1092" s="169">
        <v>88.67</v>
      </c>
      <c r="K1092" s="177">
        <f t="shared" si="289"/>
        <v>1.5572532490340709E-2</v>
      </c>
      <c r="L1092" s="260">
        <v>7</v>
      </c>
      <c r="M1092" s="177">
        <f t="shared" si="290"/>
        <v>1.0155725324903406</v>
      </c>
      <c r="N1092" s="260">
        <v>620.69000000000005</v>
      </c>
      <c r="O1092" s="169">
        <v>88.67</v>
      </c>
      <c r="P1092" s="176">
        <f t="shared" si="291"/>
        <v>1.5572532490340709E-2</v>
      </c>
      <c r="Q1092" s="175">
        <f t="shared" si="292"/>
        <v>0</v>
      </c>
      <c r="R1092" s="176">
        <f t="shared" si="293"/>
        <v>0</v>
      </c>
      <c r="S1092" s="259">
        <f t="shared" si="294"/>
        <v>0</v>
      </c>
      <c r="T1092" s="169" t="s">
        <v>177</v>
      </c>
      <c r="U1092" s="169" t="s">
        <v>534</v>
      </c>
      <c r="V1092" s="169" t="s">
        <v>638</v>
      </c>
      <c r="W1092" s="175">
        <v>1</v>
      </c>
      <c r="X1092" s="169" t="s">
        <v>818</v>
      </c>
    </row>
    <row r="1093" spans="2:24" hidden="1">
      <c r="B1093" s="632"/>
      <c r="C1093" s="423"/>
      <c r="D1093" s="206">
        <f t="shared" si="299"/>
        <v>7</v>
      </c>
      <c r="E1093" s="169" t="s">
        <v>842</v>
      </c>
      <c r="F1093" s="260">
        <v>604.46</v>
      </c>
      <c r="G1093" s="169">
        <v>88.8</v>
      </c>
      <c r="H1093" s="169">
        <v>88.8</v>
      </c>
      <c r="I1093" s="177">
        <f t="shared" si="288"/>
        <v>1</v>
      </c>
      <c r="J1093" s="169">
        <v>8.77</v>
      </c>
      <c r="K1093" s="177">
        <f t="shared" si="289"/>
        <v>9.8761261261261266E-2</v>
      </c>
      <c r="L1093" s="260">
        <v>147.43</v>
      </c>
      <c r="M1093" s="177">
        <f t="shared" si="290"/>
        <v>1.0987612612612612</v>
      </c>
      <c r="N1093" s="260">
        <v>1292.96</v>
      </c>
      <c r="O1093" s="169">
        <v>4.0999999999999996</v>
      </c>
      <c r="P1093" s="176">
        <f t="shared" si="291"/>
        <v>4.6171171171171171E-2</v>
      </c>
      <c r="Q1093" s="175">
        <f t="shared" si="292"/>
        <v>4.6699999999999964</v>
      </c>
      <c r="R1093" s="176">
        <f t="shared" si="293"/>
        <v>5.2590090090090053E-2</v>
      </c>
      <c r="S1093" s="259">
        <f t="shared" si="294"/>
        <v>688.49809999999945</v>
      </c>
      <c r="T1093" s="169" t="s">
        <v>465</v>
      </c>
      <c r="U1093" s="169" t="s">
        <v>219</v>
      </c>
      <c r="V1093" s="169" t="s">
        <v>845</v>
      </c>
      <c r="W1093" s="175">
        <v>1</v>
      </c>
      <c r="X1093" s="169" t="s">
        <v>843</v>
      </c>
    </row>
    <row r="1094" spans="2:24" hidden="1">
      <c r="B1094" s="632"/>
      <c r="C1094" s="423"/>
      <c r="D1094" s="206">
        <f t="shared" si="299"/>
        <v>8</v>
      </c>
      <c r="E1094" s="169" t="s">
        <v>821</v>
      </c>
      <c r="F1094" s="260">
        <v>514</v>
      </c>
      <c r="G1094" s="169">
        <v>56.94</v>
      </c>
      <c r="H1094" s="169">
        <v>56.94</v>
      </c>
      <c r="I1094" s="177">
        <f t="shared" si="288"/>
        <v>1</v>
      </c>
      <c r="J1094" s="169">
        <v>5.26</v>
      </c>
      <c r="K1094" s="177">
        <f t="shared" si="289"/>
        <v>9.2377941693010182E-2</v>
      </c>
      <c r="L1094" s="260">
        <v>200</v>
      </c>
      <c r="M1094" s="177">
        <f t="shared" si="290"/>
        <v>1.0923779416930102</v>
      </c>
      <c r="N1094" s="260">
        <v>1052</v>
      </c>
      <c r="O1094" s="169">
        <v>2.57</v>
      </c>
      <c r="P1094" s="176">
        <f t="shared" si="291"/>
        <v>4.5135230066736913E-2</v>
      </c>
      <c r="Q1094" s="175">
        <f t="shared" si="292"/>
        <v>2.6899999999999982</v>
      </c>
      <c r="R1094" s="176">
        <f t="shared" si="293"/>
        <v>4.7242711626273241E-2</v>
      </c>
      <c r="S1094" s="259">
        <f t="shared" si="294"/>
        <v>537.99999999999966</v>
      </c>
      <c r="T1094" s="169" t="s">
        <v>177</v>
      </c>
      <c r="U1094" s="169" t="s">
        <v>712</v>
      </c>
      <c r="V1094" s="169" t="s">
        <v>507</v>
      </c>
      <c r="W1094" s="175">
        <v>1</v>
      </c>
      <c r="X1094" s="169" t="s">
        <v>818</v>
      </c>
    </row>
    <row r="1095" spans="2:24" hidden="1">
      <c r="B1095" s="632"/>
      <c r="C1095" s="423"/>
      <c r="D1095" s="206">
        <f t="shared" si="299"/>
        <v>9</v>
      </c>
      <c r="E1095" s="169" t="s">
        <v>627</v>
      </c>
      <c r="F1095" s="260">
        <v>466.54</v>
      </c>
      <c r="G1095" s="169">
        <v>91.86</v>
      </c>
      <c r="H1095" s="169">
        <v>91.86</v>
      </c>
      <c r="I1095" s="177">
        <f t="shared" ref="I1095:I1146" si="302">H1095/G1095</f>
        <v>1</v>
      </c>
      <c r="J1095" s="169">
        <v>9.1</v>
      </c>
      <c r="K1095" s="177">
        <f t="shared" ref="K1095:K1146" si="303">J1095/G1095</f>
        <v>9.906379272806444E-2</v>
      </c>
      <c r="L1095" s="260">
        <v>104.84</v>
      </c>
      <c r="M1095" s="177">
        <f t="shared" ref="M1095:M1146" si="304">(H1095+J1095)/G1095</f>
        <v>1.0990637927280644</v>
      </c>
      <c r="N1095" s="260">
        <v>954.04</v>
      </c>
      <c r="O1095" s="169">
        <v>4.45</v>
      </c>
      <c r="P1095" s="176">
        <f t="shared" ref="P1095:P1146" si="305">O1095/G1095</f>
        <v>4.8443283257130418E-2</v>
      </c>
      <c r="Q1095" s="175">
        <f t="shared" ref="Q1095:Q1146" si="306">(H1095+J1095)-G1095-O1095</f>
        <v>4.6499999999999941</v>
      </c>
      <c r="R1095" s="176">
        <f t="shared" ref="R1095:R1146" si="307">Q1095/G1095</f>
        <v>5.0620509470933966E-2</v>
      </c>
      <c r="S1095" s="259">
        <f t="shared" ref="S1095:S1146" si="308">Q1095*L1095</f>
        <v>487.5059999999994</v>
      </c>
      <c r="T1095" s="169" t="s">
        <v>177</v>
      </c>
      <c r="U1095" s="169" t="s">
        <v>712</v>
      </c>
      <c r="V1095" s="169" t="s">
        <v>507</v>
      </c>
      <c r="W1095" s="175">
        <v>1</v>
      </c>
      <c r="X1095" s="169" t="s">
        <v>467</v>
      </c>
    </row>
    <row r="1096" spans="2:24" hidden="1">
      <c r="B1096" s="633"/>
      <c r="C1096" s="423"/>
      <c r="D1096" s="206">
        <f t="shared" si="299"/>
        <v>10</v>
      </c>
      <c r="E1096" s="169" t="s">
        <v>522</v>
      </c>
      <c r="F1096" s="260">
        <v>451.43</v>
      </c>
      <c r="G1096" s="169">
        <v>35.619999999999997</v>
      </c>
      <c r="H1096" s="169">
        <v>35.619999999999997</v>
      </c>
      <c r="I1096" s="177">
        <f t="shared" si="302"/>
        <v>1</v>
      </c>
      <c r="J1096" s="169">
        <v>3.5</v>
      </c>
      <c r="K1096" s="177">
        <f t="shared" si="303"/>
        <v>9.8259404828747898E-2</v>
      </c>
      <c r="L1096" s="260">
        <v>268.70999999999998</v>
      </c>
      <c r="M1096" s="177">
        <f t="shared" si="304"/>
        <v>1.098259404828748</v>
      </c>
      <c r="N1096" s="260">
        <v>940.49</v>
      </c>
      <c r="O1096" s="169">
        <v>1.68</v>
      </c>
      <c r="P1096" s="176">
        <f t="shared" si="305"/>
        <v>4.7164514317798993E-2</v>
      </c>
      <c r="Q1096" s="175">
        <f t="shared" si="306"/>
        <v>1.82</v>
      </c>
      <c r="R1096" s="176">
        <f t="shared" si="307"/>
        <v>5.1094890510948912E-2</v>
      </c>
      <c r="S1096" s="259">
        <f t="shared" si="308"/>
        <v>489.05219999999997</v>
      </c>
      <c r="T1096" s="169" t="s">
        <v>177</v>
      </c>
      <c r="U1096" s="169" t="s">
        <v>712</v>
      </c>
      <c r="V1096" s="169" t="s">
        <v>640</v>
      </c>
      <c r="W1096" s="175">
        <v>1</v>
      </c>
      <c r="X1096" s="169" t="s">
        <v>432</v>
      </c>
    </row>
    <row r="1097" spans="2:24" hidden="1">
      <c r="B1097" s="631">
        <v>45979</v>
      </c>
      <c r="C1097" s="423" t="str">
        <f t="shared" ref="C1097" si="309">RIGHT(TEXT(B1097,"aaa"),1)</f>
        <v>二</v>
      </c>
      <c r="D1097" s="206">
        <f t="shared" si="299"/>
        <v>1</v>
      </c>
      <c r="E1097" s="169" t="s">
        <v>634</v>
      </c>
      <c r="F1097" s="260">
        <v>2183.06</v>
      </c>
      <c r="G1097" s="169">
        <v>18543</v>
      </c>
      <c r="H1097" s="169">
        <v>18543</v>
      </c>
      <c r="I1097" s="177">
        <f t="shared" si="302"/>
        <v>1</v>
      </c>
      <c r="J1097" s="169">
        <v>376.39</v>
      </c>
      <c r="K1097" s="177">
        <f t="shared" si="303"/>
        <v>2.0298225745564363E-2</v>
      </c>
      <c r="L1097" s="260">
        <v>5.8</v>
      </c>
      <c r="M1097" s="177">
        <f t="shared" si="304"/>
        <v>1.0202982257455644</v>
      </c>
      <c r="N1097" s="260">
        <v>2183.06</v>
      </c>
      <c r="O1097" s="169">
        <v>376.39</v>
      </c>
      <c r="P1097" s="176">
        <f t="shared" si="305"/>
        <v>2.0298225745564363E-2</v>
      </c>
      <c r="Q1097" s="175">
        <f t="shared" si="306"/>
        <v>-5.6843418860808015E-13</v>
      </c>
      <c r="R1097" s="176">
        <f t="shared" si="307"/>
        <v>-3.0654920380093847E-17</v>
      </c>
      <c r="S1097" s="259">
        <f t="shared" si="308"/>
        <v>-3.2969182939268649E-12</v>
      </c>
      <c r="T1097" s="169" t="s">
        <v>177</v>
      </c>
      <c r="U1097" s="169" t="s">
        <v>534</v>
      </c>
      <c r="V1097" s="169" t="s">
        <v>700</v>
      </c>
      <c r="W1097" s="175">
        <v>1</v>
      </c>
      <c r="X1097" s="169" t="s">
        <v>467</v>
      </c>
    </row>
    <row r="1098" spans="2:24" hidden="1">
      <c r="B1098" s="632"/>
      <c r="C1098" s="423"/>
      <c r="D1098" s="206">
        <f t="shared" si="299"/>
        <v>2</v>
      </c>
      <c r="E1098" s="169" t="s">
        <v>542</v>
      </c>
      <c r="F1098" s="260">
        <v>1172.3399999999999</v>
      </c>
      <c r="G1098" s="169">
        <v>281.77</v>
      </c>
      <c r="H1098" s="169">
        <v>281.77</v>
      </c>
      <c r="I1098" s="177">
        <f t="shared" si="302"/>
        <v>1</v>
      </c>
      <c r="J1098" s="169">
        <v>21.56</v>
      </c>
      <c r="K1098" s="177">
        <f t="shared" si="303"/>
        <v>7.6516307626787808E-2</v>
      </c>
      <c r="L1098" s="260">
        <v>156.72999999999999</v>
      </c>
      <c r="M1098" s="177">
        <f t="shared" si="304"/>
        <v>1.0765163076267878</v>
      </c>
      <c r="N1098" s="260">
        <v>3379.1</v>
      </c>
      <c r="O1098" s="169">
        <v>7.48</v>
      </c>
      <c r="P1098" s="176">
        <f t="shared" si="305"/>
        <v>2.6546474074599855E-2</v>
      </c>
      <c r="Q1098" s="175">
        <f t="shared" si="306"/>
        <v>14.080000000000002</v>
      </c>
      <c r="R1098" s="176">
        <f t="shared" si="307"/>
        <v>4.9969833552187967E-2</v>
      </c>
      <c r="S1098" s="259">
        <f t="shared" si="308"/>
        <v>2206.7584000000002</v>
      </c>
      <c r="T1098" s="169" t="s">
        <v>465</v>
      </c>
      <c r="U1098" s="169" t="s">
        <v>219</v>
      </c>
      <c r="V1098" s="169" t="s">
        <v>510</v>
      </c>
      <c r="W1098" s="175">
        <v>1</v>
      </c>
      <c r="X1098" s="169" t="s">
        <v>467</v>
      </c>
    </row>
    <row r="1099" spans="2:24" hidden="1">
      <c r="B1099" s="632"/>
      <c r="C1099" s="423"/>
      <c r="D1099" s="206">
        <f t="shared" si="299"/>
        <v>3</v>
      </c>
      <c r="E1099" s="169" t="s">
        <v>546</v>
      </c>
      <c r="F1099" s="260">
        <v>837.32</v>
      </c>
      <c r="G1099" s="169">
        <v>27.3</v>
      </c>
      <c r="H1099" s="169">
        <v>27.3</v>
      </c>
      <c r="I1099" s="177">
        <f t="shared" si="302"/>
        <v>1</v>
      </c>
      <c r="J1099" s="169">
        <v>1.85</v>
      </c>
      <c r="K1099" s="177">
        <f t="shared" si="303"/>
        <v>6.7765567765567761E-2</v>
      </c>
      <c r="L1099" s="260">
        <v>930.36</v>
      </c>
      <c r="M1099" s="177">
        <f t="shared" si="304"/>
        <v>1.0677655677655677</v>
      </c>
      <c r="N1099" s="260">
        <v>1721.17</v>
      </c>
      <c r="O1099" s="169">
        <v>0.9</v>
      </c>
      <c r="P1099" s="176">
        <f t="shared" si="305"/>
        <v>3.2967032967032968E-2</v>
      </c>
      <c r="Q1099" s="175">
        <f t="shared" si="306"/>
        <v>0.9500000000000014</v>
      </c>
      <c r="R1099" s="176">
        <f t="shared" si="307"/>
        <v>3.4798534798534848E-2</v>
      </c>
      <c r="S1099" s="259">
        <f t="shared" si="308"/>
        <v>883.84200000000135</v>
      </c>
      <c r="T1099" s="169" t="s">
        <v>177</v>
      </c>
      <c r="U1099" s="169" t="s">
        <v>712</v>
      </c>
      <c r="V1099" s="169" t="s">
        <v>640</v>
      </c>
      <c r="W1099" s="175">
        <v>1</v>
      </c>
      <c r="X1099" s="169" t="s">
        <v>422</v>
      </c>
    </row>
    <row r="1100" spans="2:24" hidden="1">
      <c r="B1100" s="632"/>
      <c r="C1100" s="423"/>
      <c r="D1100" s="206">
        <f t="shared" si="299"/>
        <v>4</v>
      </c>
      <c r="E1100" s="169" t="s">
        <v>661</v>
      </c>
      <c r="F1100" s="260">
        <v>798.56</v>
      </c>
      <c r="G1100" s="169">
        <v>5608</v>
      </c>
      <c r="H1100" s="169">
        <v>5608</v>
      </c>
      <c r="I1100" s="177">
        <f t="shared" si="302"/>
        <v>1</v>
      </c>
      <c r="J1100" s="169">
        <v>114.08</v>
      </c>
      <c r="K1100" s="177">
        <f t="shared" si="303"/>
        <v>2.0342368045649071E-2</v>
      </c>
      <c r="L1100" s="260">
        <v>7</v>
      </c>
      <c r="M1100" s="177">
        <f t="shared" si="304"/>
        <v>1.0203423680456492</v>
      </c>
      <c r="N1100" s="260">
        <v>798.56</v>
      </c>
      <c r="O1100" s="169">
        <v>114.08</v>
      </c>
      <c r="P1100" s="176">
        <f t="shared" si="305"/>
        <v>2.0342368045649071E-2</v>
      </c>
      <c r="Q1100" s="175">
        <f t="shared" si="306"/>
        <v>0</v>
      </c>
      <c r="R1100" s="176">
        <f t="shared" si="307"/>
        <v>0</v>
      </c>
      <c r="S1100" s="259">
        <f t="shared" si="308"/>
        <v>0</v>
      </c>
      <c r="T1100" s="169" t="s">
        <v>465</v>
      </c>
      <c r="U1100" s="169" t="s">
        <v>219</v>
      </c>
      <c r="V1100" s="169" t="s">
        <v>639</v>
      </c>
      <c r="W1100" s="175">
        <v>1</v>
      </c>
      <c r="X1100" s="169" t="s">
        <v>467</v>
      </c>
    </row>
    <row r="1101" spans="2:24" hidden="1">
      <c r="B1101" s="632"/>
      <c r="C1101" s="423"/>
      <c r="D1101" s="206">
        <f t="shared" si="299"/>
        <v>5</v>
      </c>
      <c r="E1101" s="169" t="s">
        <v>820</v>
      </c>
      <c r="F1101" s="260">
        <v>539.84</v>
      </c>
      <c r="G1101" s="169">
        <v>5168</v>
      </c>
      <c r="H1101" s="169">
        <v>5168</v>
      </c>
      <c r="I1101" s="177">
        <f t="shared" si="302"/>
        <v>1</v>
      </c>
      <c r="J1101" s="169">
        <v>77.12</v>
      </c>
      <c r="K1101" s="177">
        <f t="shared" si="303"/>
        <v>1.4922600619195047E-2</v>
      </c>
      <c r="L1101" s="260">
        <v>7</v>
      </c>
      <c r="M1101" s="177">
        <f t="shared" si="304"/>
        <v>1.0149226006191949</v>
      </c>
      <c r="N1101" s="260">
        <v>539.84</v>
      </c>
      <c r="O1101" s="169">
        <v>77.12</v>
      </c>
      <c r="P1101" s="176">
        <f t="shared" si="305"/>
        <v>1.4922600619195047E-2</v>
      </c>
      <c r="Q1101" s="175">
        <f t="shared" si="306"/>
        <v>-1.1368683772161603E-13</v>
      </c>
      <c r="R1101" s="176">
        <f t="shared" si="307"/>
        <v>-2.1998227113315797E-17</v>
      </c>
      <c r="S1101" s="259">
        <f t="shared" si="308"/>
        <v>-7.9580786405131221E-13</v>
      </c>
      <c r="T1101" s="169" t="s">
        <v>177</v>
      </c>
      <c r="U1101" s="169" t="s">
        <v>534</v>
      </c>
      <c r="V1101" s="169" t="s">
        <v>638</v>
      </c>
      <c r="W1101" s="175">
        <v>1</v>
      </c>
      <c r="X1101" s="169" t="s">
        <v>818</v>
      </c>
    </row>
    <row r="1102" spans="2:24" hidden="1">
      <c r="B1102" s="632"/>
      <c r="C1102" s="423"/>
      <c r="D1102" s="206">
        <f t="shared" si="299"/>
        <v>6</v>
      </c>
      <c r="E1102" s="169" t="s">
        <v>821</v>
      </c>
      <c r="F1102" s="260">
        <v>510</v>
      </c>
      <c r="G1102" s="169">
        <v>51.68</v>
      </c>
      <c r="H1102" s="169">
        <v>51.68</v>
      </c>
      <c r="I1102" s="177">
        <f t="shared" si="302"/>
        <v>1</v>
      </c>
      <c r="J1102" s="169">
        <v>5.16</v>
      </c>
      <c r="K1102" s="177">
        <f t="shared" si="303"/>
        <v>9.9845201238390094E-2</v>
      </c>
      <c r="L1102" s="260">
        <v>200</v>
      </c>
      <c r="M1102" s="177">
        <f t="shared" si="304"/>
        <v>1.0998452012383901</v>
      </c>
      <c r="N1102" s="260">
        <v>1032</v>
      </c>
      <c r="O1102" s="169">
        <v>2.5499999999999998</v>
      </c>
      <c r="P1102" s="176">
        <f t="shared" si="305"/>
        <v>4.9342105263157889E-2</v>
      </c>
      <c r="Q1102" s="175">
        <f t="shared" si="306"/>
        <v>2.6100000000000039</v>
      </c>
      <c r="R1102" s="176">
        <f t="shared" si="307"/>
        <v>5.0503095975232275E-2</v>
      </c>
      <c r="S1102" s="259">
        <f t="shared" si="308"/>
        <v>522.0000000000008</v>
      </c>
      <c r="T1102" s="169" t="s">
        <v>177</v>
      </c>
      <c r="U1102" s="169" t="s">
        <v>712</v>
      </c>
      <c r="V1102" s="169" t="s">
        <v>507</v>
      </c>
      <c r="W1102" s="175">
        <v>1</v>
      </c>
      <c r="X1102" s="169" t="s">
        <v>818</v>
      </c>
    </row>
    <row r="1103" spans="2:24" hidden="1">
      <c r="B1103" s="632"/>
      <c r="C1103" s="423"/>
      <c r="D1103" s="206">
        <f t="shared" si="299"/>
        <v>7</v>
      </c>
      <c r="E1103" s="169" t="s">
        <v>553</v>
      </c>
      <c r="F1103" s="260">
        <v>355.99</v>
      </c>
      <c r="G1103" s="169">
        <v>95.13</v>
      </c>
      <c r="H1103" s="169">
        <v>95.13</v>
      </c>
      <c r="I1103" s="177">
        <f t="shared" si="302"/>
        <v>1</v>
      </c>
      <c r="J1103" s="169">
        <v>9.5</v>
      </c>
      <c r="K1103" s="177">
        <f t="shared" si="303"/>
        <v>9.9863344896457484E-2</v>
      </c>
      <c r="L1103" s="260">
        <v>77.39</v>
      </c>
      <c r="M1103" s="177">
        <f t="shared" si="304"/>
        <v>1.0998633448964574</v>
      </c>
      <c r="N1103" s="260">
        <v>735.21</v>
      </c>
      <c r="O1103" s="169">
        <v>4.5999999999999996</v>
      </c>
      <c r="P1103" s="176">
        <f t="shared" si="305"/>
        <v>4.8354882791968881E-2</v>
      </c>
      <c r="Q1103" s="175">
        <f t="shared" si="306"/>
        <v>4.9000000000000004</v>
      </c>
      <c r="R1103" s="176">
        <f t="shared" si="307"/>
        <v>5.1508462104488603E-2</v>
      </c>
      <c r="S1103" s="259">
        <f t="shared" si="308"/>
        <v>379.21100000000001</v>
      </c>
      <c r="T1103" s="169" t="s">
        <v>177</v>
      </c>
      <c r="U1103" s="169" t="s">
        <v>220</v>
      </c>
      <c r="V1103" s="169" t="s">
        <v>686</v>
      </c>
      <c r="W1103" s="175">
        <v>1</v>
      </c>
      <c r="X1103" s="169" t="s">
        <v>414</v>
      </c>
    </row>
    <row r="1104" spans="2:24" hidden="1">
      <c r="B1104" s="632"/>
      <c r="C1104" s="423"/>
      <c r="D1104" s="206">
        <f t="shared" si="299"/>
        <v>8</v>
      </c>
      <c r="E1104" s="169" t="s">
        <v>627</v>
      </c>
      <c r="F1104" s="260">
        <v>256.86</v>
      </c>
      <c r="G1104" s="169">
        <v>82.04</v>
      </c>
      <c r="H1104" s="169">
        <v>82.04</v>
      </c>
      <c r="I1104" s="177">
        <f t="shared" si="302"/>
        <v>1</v>
      </c>
      <c r="J1104" s="169">
        <v>4.88</v>
      </c>
      <c r="K1104" s="177">
        <f t="shared" si="303"/>
        <v>5.9483178937103844E-2</v>
      </c>
      <c r="L1104" s="260">
        <v>104.84</v>
      </c>
      <c r="M1104" s="177">
        <f t="shared" si="304"/>
        <v>1.0594831789371038</v>
      </c>
      <c r="N1104" s="260">
        <v>511.62</v>
      </c>
      <c r="O1104" s="169">
        <v>2.4500000000000002</v>
      </c>
      <c r="P1104" s="176">
        <f t="shared" si="305"/>
        <v>2.9863481228668942E-2</v>
      </c>
      <c r="Q1104" s="175">
        <f t="shared" si="306"/>
        <v>2.4299999999999953</v>
      </c>
      <c r="R1104" s="176">
        <f t="shared" si="307"/>
        <v>2.9619697708434849E-2</v>
      </c>
      <c r="S1104" s="259">
        <f t="shared" si="308"/>
        <v>254.76119999999952</v>
      </c>
      <c r="T1104" s="169" t="s">
        <v>177</v>
      </c>
      <c r="U1104" s="169" t="s">
        <v>712</v>
      </c>
      <c r="V1104" s="169" t="s">
        <v>507</v>
      </c>
      <c r="W1104" s="175">
        <v>1</v>
      </c>
      <c r="X1104" s="169" t="s">
        <v>467</v>
      </c>
    </row>
    <row r="1105" spans="2:24" hidden="1">
      <c r="B1105" s="632"/>
      <c r="C1105" s="423"/>
      <c r="D1105" s="206">
        <f t="shared" si="299"/>
        <v>9</v>
      </c>
      <c r="E1105" s="169" t="s">
        <v>824</v>
      </c>
      <c r="F1105" s="260">
        <v>244.01</v>
      </c>
      <c r="G1105" s="169">
        <v>12.23</v>
      </c>
      <c r="H1105" s="169">
        <v>12.23</v>
      </c>
      <c r="I1105" s="177">
        <f t="shared" si="302"/>
        <v>1</v>
      </c>
      <c r="J1105" s="169">
        <v>1.22</v>
      </c>
      <c r="K1105" s="177">
        <f t="shared" si="303"/>
        <v>9.9754701553556827E-2</v>
      </c>
      <c r="L1105" s="260">
        <v>406.68</v>
      </c>
      <c r="M1105" s="177">
        <f t="shared" si="304"/>
        <v>1.0997547015535569</v>
      </c>
      <c r="N1105" s="260">
        <v>496.15</v>
      </c>
      <c r="O1105" s="169">
        <v>0.6</v>
      </c>
      <c r="P1105" s="176">
        <f t="shared" si="305"/>
        <v>4.9059689288634502E-2</v>
      </c>
      <c r="Q1105" s="175">
        <f t="shared" si="306"/>
        <v>0.62000000000000066</v>
      </c>
      <c r="R1105" s="176">
        <f t="shared" si="307"/>
        <v>5.0695012264922373E-2</v>
      </c>
      <c r="S1105" s="259">
        <f t="shared" si="308"/>
        <v>252.14160000000027</v>
      </c>
      <c r="T1105" s="169" t="s">
        <v>177</v>
      </c>
      <c r="U1105" s="169" t="s">
        <v>712</v>
      </c>
      <c r="V1105" s="169" t="s">
        <v>640</v>
      </c>
      <c r="W1105" s="175">
        <v>1</v>
      </c>
      <c r="X1105" s="169" t="s">
        <v>693</v>
      </c>
    </row>
    <row r="1106" spans="2:24" hidden="1">
      <c r="B1106" s="633"/>
      <c r="C1106" s="423"/>
      <c r="D1106" s="206">
        <f t="shared" si="299"/>
        <v>10</v>
      </c>
      <c r="E1106" s="169" t="s">
        <v>706</v>
      </c>
      <c r="F1106" s="260">
        <v>237.6</v>
      </c>
      <c r="G1106" s="169">
        <v>22.02</v>
      </c>
      <c r="H1106" s="169">
        <v>22.02</v>
      </c>
      <c r="I1106" s="177">
        <f t="shared" si="302"/>
        <v>1</v>
      </c>
      <c r="J1106" s="169">
        <v>1.5</v>
      </c>
      <c r="K1106" s="177">
        <f t="shared" si="303"/>
        <v>6.8119891008174394E-2</v>
      </c>
      <c r="L1106" s="260">
        <v>316.8</v>
      </c>
      <c r="M1106" s="177">
        <f t="shared" si="304"/>
        <v>1.0681198910081744</v>
      </c>
      <c r="N1106" s="260">
        <v>475.2</v>
      </c>
      <c r="O1106" s="169">
        <v>0.75</v>
      </c>
      <c r="P1106" s="176">
        <f t="shared" si="305"/>
        <v>3.4059945504087197E-2</v>
      </c>
      <c r="Q1106" s="175">
        <f t="shared" si="306"/>
        <v>0.75</v>
      </c>
      <c r="R1106" s="176">
        <f t="shared" si="307"/>
        <v>3.4059945504087197E-2</v>
      </c>
      <c r="S1106" s="259">
        <f t="shared" si="308"/>
        <v>237.60000000000002</v>
      </c>
      <c r="T1106" s="169" t="s">
        <v>177</v>
      </c>
      <c r="U1106" s="169" t="s">
        <v>712</v>
      </c>
      <c r="V1106" s="169" t="s">
        <v>640</v>
      </c>
      <c r="W1106" s="175">
        <v>1</v>
      </c>
      <c r="X1106" s="169" t="s">
        <v>693</v>
      </c>
    </row>
    <row r="1107" spans="2:24" hidden="1">
      <c r="B1107" s="631">
        <v>45980</v>
      </c>
      <c r="C1107" s="423" t="str">
        <f t="shared" ref="C1107" si="310">RIGHT(TEXT(B1107,"aaa"),1)</f>
        <v>三</v>
      </c>
      <c r="D1107" s="206">
        <f t="shared" si="299"/>
        <v>1</v>
      </c>
      <c r="E1107" s="169" t="s">
        <v>634</v>
      </c>
      <c r="F1107" s="260">
        <v>1789.88</v>
      </c>
      <c r="G1107" s="169">
        <v>18611</v>
      </c>
      <c r="H1107" s="169">
        <v>18611</v>
      </c>
      <c r="I1107" s="177">
        <f t="shared" si="302"/>
        <v>1</v>
      </c>
      <c r="J1107" s="169">
        <v>308.60000000000002</v>
      </c>
      <c r="K1107" s="177">
        <f t="shared" si="303"/>
        <v>1.6581591531889744E-2</v>
      </c>
      <c r="L1107" s="260">
        <v>5.8</v>
      </c>
      <c r="M1107" s="177">
        <f t="shared" si="304"/>
        <v>1.0165815915318897</v>
      </c>
      <c r="N1107" s="260">
        <v>1789.88</v>
      </c>
      <c r="O1107" s="169">
        <v>308.60000000000002</v>
      </c>
      <c r="P1107" s="176">
        <f t="shared" si="305"/>
        <v>1.6581591531889744E-2</v>
      </c>
      <c r="Q1107" s="175">
        <f t="shared" si="306"/>
        <v>-1.4779288903810084E-12</v>
      </c>
      <c r="R1107" s="176">
        <f t="shared" si="307"/>
        <v>-7.9411578656762586E-17</v>
      </c>
      <c r="S1107" s="259">
        <f t="shared" si="308"/>
        <v>-8.5719875642098477E-12</v>
      </c>
      <c r="T1107" s="169" t="s">
        <v>177</v>
      </c>
      <c r="U1107" s="169" t="s">
        <v>534</v>
      </c>
      <c r="V1107" s="169" t="s">
        <v>700</v>
      </c>
      <c r="W1107" s="175">
        <v>1</v>
      </c>
      <c r="X1107" s="169" t="s">
        <v>467</v>
      </c>
    </row>
    <row r="1108" spans="2:24" hidden="1">
      <c r="B1108" s="632"/>
      <c r="C1108" s="423"/>
      <c r="D1108" s="206">
        <f t="shared" si="299"/>
        <v>2</v>
      </c>
      <c r="E1108" s="169" t="s">
        <v>688</v>
      </c>
      <c r="F1108" s="260">
        <v>1003.52</v>
      </c>
      <c r="G1108" s="169">
        <v>92.54</v>
      </c>
      <c r="H1108" s="169">
        <v>92.54</v>
      </c>
      <c r="I1108" s="177">
        <f t="shared" si="302"/>
        <v>1</v>
      </c>
      <c r="J1108" s="169">
        <v>9.25</v>
      </c>
      <c r="K1108" s="177">
        <f t="shared" si="303"/>
        <v>9.9956775448454716E-2</v>
      </c>
      <c r="L1108" s="260">
        <v>313.60000000000002</v>
      </c>
      <c r="M1108" s="177">
        <f t="shared" si="304"/>
        <v>1.0999567754484547</v>
      </c>
      <c r="N1108" s="260">
        <v>2900.8</v>
      </c>
      <c r="O1108" s="169">
        <v>3.2</v>
      </c>
      <c r="P1108" s="176">
        <f t="shared" si="305"/>
        <v>3.4579641236222175E-2</v>
      </c>
      <c r="Q1108" s="175">
        <f t="shared" si="306"/>
        <v>6.05</v>
      </c>
      <c r="R1108" s="176">
        <f t="shared" si="307"/>
        <v>6.5377134212232541E-2</v>
      </c>
      <c r="S1108" s="259">
        <f t="shared" si="308"/>
        <v>1897.28</v>
      </c>
      <c r="T1108" s="169" t="s">
        <v>465</v>
      </c>
      <c r="U1108" s="169" t="s">
        <v>219</v>
      </c>
      <c r="V1108" s="169" t="s">
        <v>510</v>
      </c>
      <c r="W1108" s="175">
        <v>1</v>
      </c>
      <c r="X1108" s="169" t="s">
        <v>467</v>
      </c>
    </row>
    <row r="1109" spans="2:24" hidden="1">
      <c r="B1109" s="632"/>
      <c r="C1109" s="423"/>
      <c r="D1109" s="206">
        <f t="shared" si="299"/>
        <v>3</v>
      </c>
      <c r="E1109" s="169" t="s">
        <v>463</v>
      </c>
      <c r="F1109" s="260">
        <v>976.99</v>
      </c>
      <c r="G1109" s="169">
        <v>34.96</v>
      </c>
      <c r="H1109" s="169">
        <v>34.96</v>
      </c>
      <c r="I1109" s="177">
        <f t="shared" si="302"/>
        <v>1</v>
      </c>
      <c r="J1109" s="169">
        <v>3.49</v>
      </c>
      <c r="K1109" s="177">
        <f t="shared" si="303"/>
        <v>9.9828375286041188E-2</v>
      </c>
      <c r="L1109" s="260">
        <v>814.16</v>
      </c>
      <c r="M1109" s="177">
        <f t="shared" si="304"/>
        <v>1.0998283752860412</v>
      </c>
      <c r="N1109" s="260">
        <v>2841.42</v>
      </c>
      <c r="O1109" s="169">
        <v>1.2</v>
      </c>
      <c r="P1109" s="176">
        <f t="shared" si="305"/>
        <v>3.4324942791762014E-2</v>
      </c>
      <c r="Q1109" s="175">
        <f t="shared" si="306"/>
        <v>2.2900000000000018</v>
      </c>
      <c r="R1109" s="176">
        <f t="shared" si="307"/>
        <v>6.5503432494279229E-2</v>
      </c>
      <c r="S1109" s="259">
        <f t="shared" si="308"/>
        <v>1864.4264000000014</v>
      </c>
      <c r="T1109" s="169" t="s">
        <v>177</v>
      </c>
      <c r="U1109" s="169" t="s">
        <v>220</v>
      </c>
      <c r="V1109" s="169" t="s">
        <v>686</v>
      </c>
      <c r="W1109" s="175">
        <v>1</v>
      </c>
      <c r="X1109" s="169" t="s">
        <v>412</v>
      </c>
    </row>
    <row r="1110" spans="2:24" hidden="1">
      <c r="B1110" s="632"/>
      <c r="C1110" s="423"/>
      <c r="D1110" s="206">
        <f t="shared" si="299"/>
        <v>4</v>
      </c>
      <c r="E1110" s="169" t="s">
        <v>490</v>
      </c>
      <c r="F1110" s="260">
        <v>658.31</v>
      </c>
      <c r="G1110" s="169">
        <v>168.78</v>
      </c>
      <c r="H1110" s="169">
        <v>168.78</v>
      </c>
      <c r="I1110" s="177">
        <f t="shared" si="302"/>
        <v>1</v>
      </c>
      <c r="J1110" s="169">
        <v>16.86</v>
      </c>
      <c r="K1110" s="177">
        <f t="shared" si="303"/>
        <v>9.9893352292925702E-2</v>
      </c>
      <c r="L1110" s="260">
        <v>156.74</v>
      </c>
      <c r="M1110" s="177">
        <f t="shared" si="304"/>
        <v>1.0998933522929255</v>
      </c>
      <c r="N1110" s="260">
        <v>2642.64</v>
      </c>
      <c r="O1110" s="169">
        <v>4.2</v>
      </c>
      <c r="P1110" s="176">
        <f t="shared" si="305"/>
        <v>2.4884464984002846E-2</v>
      </c>
      <c r="Q1110" s="175">
        <f t="shared" si="306"/>
        <v>12.659999999999986</v>
      </c>
      <c r="R1110" s="176">
        <f t="shared" si="307"/>
        <v>7.5008887308922773E-2</v>
      </c>
      <c r="S1110" s="259">
        <f t="shared" si="308"/>
        <v>1984.3283999999978</v>
      </c>
      <c r="T1110" s="169" t="s">
        <v>465</v>
      </c>
      <c r="U1110" s="169" t="s">
        <v>219</v>
      </c>
      <c r="V1110" s="169" t="s">
        <v>510</v>
      </c>
      <c r="W1110" s="175">
        <v>1</v>
      </c>
      <c r="X1110" s="169" t="s">
        <v>467</v>
      </c>
    </row>
    <row r="1111" spans="2:24" hidden="1">
      <c r="B1111" s="632"/>
      <c r="C1111" s="423"/>
      <c r="D1111" s="206">
        <f t="shared" si="299"/>
        <v>5</v>
      </c>
      <c r="E1111" s="169" t="s">
        <v>491</v>
      </c>
      <c r="F1111" s="260">
        <v>646.86</v>
      </c>
      <c r="G1111" s="169">
        <v>50.26</v>
      </c>
      <c r="H1111" s="169">
        <v>50.26</v>
      </c>
      <c r="I1111" s="177">
        <f t="shared" si="302"/>
        <v>1</v>
      </c>
      <c r="J1111" s="169">
        <v>5.0199999999999996</v>
      </c>
      <c r="K1111" s="177">
        <f t="shared" si="303"/>
        <v>9.9880620771985673E-2</v>
      </c>
      <c r="L1111" s="260">
        <v>278.82</v>
      </c>
      <c r="M1111" s="177">
        <f t="shared" si="304"/>
        <v>1.0998806207719858</v>
      </c>
      <c r="N1111" s="260">
        <v>1399.68</v>
      </c>
      <c r="O1111" s="169">
        <v>2.3199999999999998</v>
      </c>
      <c r="P1111" s="176">
        <f t="shared" si="305"/>
        <v>4.6159968165539196E-2</v>
      </c>
      <c r="Q1111" s="175">
        <f t="shared" si="306"/>
        <v>2.7000000000000033</v>
      </c>
      <c r="R1111" s="176">
        <f t="shared" si="307"/>
        <v>5.3720652606446546E-2</v>
      </c>
      <c r="S1111" s="259">
        <f t="shared" si="308"/>
        <v>752.81400000000087</v>
      </c>
      <c r="T1111" s="169" t="s">
        <v>465</v>
      </c>
      <c r="U1111" s="169" t="s">
        <v>219</v>
      </c>
      <c r="V1111" s="169" t="s">
        <v>510</v>
      </c>
      <c r="W1111" s="175">
        <v>1</v>
      </c>
      <c r="X1111" s="169" t="s">
        <v>467</v>
      </c>
    </row>
    <row r="1112" spans="2:24" hidden="1">
      <c r="B1112" s="632"/>
      <c r="C1112" s="423"/>
      <c r="D1112" s="206">
        <f t="shared" si="299"/>
        <v>6</v>
      </c>
      <c r="E1112" s="169" t="s">
        <v>842</v>
      </c>
      <c r="F1112" s="260">
        <v>569.08000000000004</v>
      </c>
      <c r="G1112" s="169">
        <v>83.42</v>
      </c>
      <c r="H1112" s="169">
        <v>83.42</v>
      </c>
      <c r="I1112" s="177">
        <f t="shared" si="302"/>
        <v>1</v>
      </c>
      <c r="J1112" s="169">
        <v>8.34</v>
      </c>
      <c r="K1112" s="177">
        <f t="shared" si="303"/>
        <v>9.9976024934068569E-2</v>
      </c>
      <c r="L1112" s="260">
        <v>147.43</v>
      </c>
      <c r="M1112" s="177">
        <f t="shared" si="304"/>
        <v>1.0999760249340687</v>
      </c>
      <c r="N1112" s="260">
        <v>1229.57</v>
      </c>
      <c r="O1112" s="169">
        <v>3.86</v>
      </c>
      <c r="P1112" s="176">
        <f t="shared" si="305"/>
        <v>4.6271877247662428E-2</v>
      </c>
      <c r="Q1112" s="175">
        <f t="shared" si="306"/>
        <v>4.480000000000004</v>
      </c>
      <c r="R1112" s="176">
        <f t="shared" si="307"/>
        <v>5.3704147686406183E-2</v>
      </c>
      <c r="S1112" s="259">
        <f t="shared" si="308"/>
        <v>660.48640000000057</v>
      </c>
      <c r="T1112" s="169" t="s">
        <v>465</v>
      </c>
      <c r="U1112" s="169" t="s">
        <v>219</v>
      </c>
      <c r="V1112" s="169" t="s">
        <v>845</v>
      </c>
      <c r="W1112" s="175">
        <v>1</v>
      </c>
      <c r="X1112" s="169" t="s">
        <v>843</v>
      </c>
    </row>
    <row r="1113" spans="2:24" hidden="1">
      <c r="B1113" s="632"/>
      <c r="C1113" s="423"/>
      <c r="D1113" s="206">
        <f t="shared" si="299"/>
        <v>7</v>
      </c>
      <c r="E1113" s="169" t="s">
        <v>635</v>
      </c>
      <c r="F1113" s="260">
        <v>561.34</v>
      </c>
      <c r="G1113" s="169">
        <v>6169</v>
      </c>
      <c r="H1113" s="169">
        <v>6169</v>
      </c>
      <c r="I1113" s="177">
        <f t="shared" si="302"/>
        <v>1</v>
      </c>
      <c r="J1113" s="169">
        <v>85.31</v>
      </c>
      <c r="K1113" s="177">
        <f t="shared" si="303"/>
        <v>1.3828821526989788E-2</v>
      </c>
      <c r="L1113" s="260">
        <v>6.58</v>
      </c>
      <c r="M1113" s="177">
        <f t="shared" si="304"/>
        <v>1.0138288215269899</v>
      </c>
      <c r="N1113" s="260">
        <v>561.34</v>
      </c>
      <c r="O1113" s="169">
        <v>85.31</v>
      </c>
      <c r="P1113" s="176">
        <f t="shared" si="305"/>
        <v>1.3828821526989788E-2</v>
      </c>
      <c r="Q1113" s="175">
        <f t="shared" si="306"/>
        <v>3.979039320256561E-13</v>
      </c>
      <c r="R1113" s="176">
        <f t="shared" si="307"/>
        <v>6.4500556334196159E-17</v>
      </c>
      <c r="S1113" s="259">
        <f t="shared" si="308"/>
        <v>2.6182078727288173E-12</v>
      </c>
      <c r="T1113" s="169" t="s">
        <v>465</v>
      </c>
      <c r="U1113" s="169" t="s">
        <v>219</v>
      </c>
      <c r="V1113" s="169" t="s">
        <v>639</v>
      </c>
      <c r="W1113" s="175">
        <v>1</v>
      </c>
      <c r="X1113" s="169" t="s">
        <v>467</v>
      </c>
    </row>
    <row r="1114" spans="2:24" hidden="1">
      <c r="B1114" s="632"/>
      <c r="C1114" s="423"/>
      <c r="D1114" s="206">
        <f t="shared" si="299"/>
        <v>8</v>
      </c>
      <c r="E1114" s="169" t="s">
        <v>821</v>
      </c>
      <c r="F1114" s="260">
        <v>480</v>
      </c>
      <c r="G1114" s="169">
        <v>48.25</v>
      </c>
      <c r="H1114" s="169">
        <v>48.25</v>
      </c>
      <c r="I1114" s="177">
        <f t="shared" si="302"/>
        <v>1</v>
      </c>
      <c r="J1114" s="169">
        <v>4.8</v>
      </c>
      <c r="K1114" s="177">
        <f t="shared" si="303"/>
        <v>9.9481865284974089E-2</v>
      </c>
      <c r="L1114" s="260">
        <v>200</v>
      </c>
      <c r="M1114" s="177">
        <f t="shared" si="304"/>
        <v>1.099481865284974</v>
      </c>
      <c r="N1114" s="260">
        <v>960</v>
      </c>
      <c r="O1114" s="169">
        <v>2.4</v>
      </c>
      <c r="P1114" s="176">
        <f t="shared" si="305"/>
        <v>4.9740932642487044E-2</v>
      </c>
      <c r="Q1114" s="175">
        <f t="shared" si="306"/>
        <v>2.3999999999999972</v>
      </c>
      <c r="R1114" s="176">
        <f t="shared" si="307"/>
        <v>4.9740932642486989E-2</v>
      </c>
      <c r="S1114" s="259">
        <f t="shared" si="308"/>
        <v>479.99999999999943</v>
      </c>
      <c r="T1114" s="169" t="s">
        <v>177</v>
      </c>
      <c r="U1114" s="169" t="s">
        <v>712</v>
      </c>
      <c r="V1114" s="169" t="s">
        <v>507</v>
      </c>
      <c r="W1114" s="175">
        <v>1</v>
      </c>
      <c r="X1114" s="169" t="s">
        <v>818</v>
      </c>
    </row>
    <row r="1115" spans="2:24" hidden="1">
      <c r="B1115" s="632"/>
      <c r="C1115" s="423"/>
      <c r="D1115" s="206">
        <f t="shared" si="299"/>
        <v>9</v>
      </c>
      <c r="E1115" s="169" t="s">
        <v>820</v>
      </c>
      <c r="F1115" s="260">
        <v>393.33</v>
      </c>
      <c r="G1115" s="169">
        <v>4825</v>
      </c>
      <c r="H1115" s="169">
        <v>4825</v>
      </c>
      <c r="I1115" s="177">
        <f t="shared" si="302"/>
        <v>1</v>
      </c>
      <c r="J1115" s="169">
        <v>56.19</v>
      </c>
      <c r="K1115" s="177">
        <f t="shared" si="303"/>
        <v>1.1645595854922279E-2</v>
      </c>
      <c r="L1115" s="260">
        <v>7</v>
      </c>
      <c r="M1115" s="177">
        <f t="shared" si="304"/>
        <v>1.0116455958549222</v>
      </c>
      <c r="N1115" s="260">
        <v>393.33</v>
      </c>
      <c r="O1115" s="169">
        <v>56.19</v>
      </c>
      <c r="P1115" s="176">
        <f t="shared" si="305"/>
        <v>1.1645595854922279E-2</v>
      </c>
      <c r="Q1115" s="175">
        <f t="shared" si="306"/>
        <v>-3.979039320256561E-13</v>
      </c>
      <c r="R1115" s="176">
        <f t="shared" si="307"/>
        <v>-8.246713617112044E-17</v>
      </c>
      <c r="S1115" s="259">
        <f t="shared" si="308"/>
        <v>-2.7853275241795927E-12</v>
      </c>
      <c r="T1115" s="169" t="s">
        <v>177</v>
      </c>
      <c r="U1115" s="169" t="s">
        <v>534</v>
      </c>
      <c r="V1115" s="169" t="s">
        <v>638</v>
      </c>
      <c r="W1115" s="175">
        <v>1</v>
      </c>
      <c r="X1115" s="169" t="s">
        <v>818</v>
      </c>
    </row>
    <row r="1116" spans="2:24" hidden="1">
      <c r="B1116" s="633"/>
      <c r="C1116" s="423"/>
      <c r="D1116" s="206">
        <f t="shared" si="299"/>
        <v>10</v>
      </c>
      <c r="E1116" s="169" t="s">
        <v>481</v>
      </c>
      <c r="F1116" s="260">
        <v>372.56</v>
      </c>
      <c r="G1116" s="169">
        <v>157.54</v>
      </c>
      <c r="H1116" s="169">
        <v>157.54</v>
      </c>
      <c r="I1116" s="177">
        <f t="shared" si="302"/>
        <v>1</v>
      </c>
      <c r="J1116" s="169">
        <v>10.49</v>
      </c>
      <c r="K1116" s="177">
        <f t="shared" si="303"/>
        <v>6.6586263806017523E-2</v>
      </c>
      <c r="L1116" s="260">
        <v>212.89</v>
      </c>
      <c r="M1116" s="177">
        <f t="shared" si="304"/>
        <v>1.0665862638060175</v>
      </c>
      <c r="N1116" s="260">
        <v>2233.2199999999998</v>
      </c>
      <c r="O1116" s="169">
        <v>1.75</v>
      </c>
      <c r="P1116" s="176">
        <f t="shared" si="305"/>
        <v>1.1108289958105878E-2</v>
      </c>
      <c r="Q1116" s="175">
        <f t="shared" si="306"/>
        <v>8.7400000000000091</v>
      </c>
      <c r="R1116" s="176">
        <f t="shared" si="307"/>
        <v>5.5477973847911699E-2</v>
      </c>
      <c r="S1116" s="259">
        <f t="shared" si="308"/>
        <v>1860.6586000000018</v>
      </c>
      <c r="T1116" s="169" t="s">
        <v>177</v>
      </c>
      <c r="U1116" s="169" t="s">
        <v>712</v>
      </c>
      <c r="V1116" s="169" t="s">
        <v>507</v>
      </c>
      <c r="W1116" s="175">
        <v>1</v>
      </c>
      <c r="X1116" s="169" t="s">
        <v>467</v>
      </c>
    </row>
    <row r="1117" spans="2:24" hidden="1">
      <c r="B1117" s="631">
        <v>45981</v>
      </c>
      <c r="C1117" s="423" t="str">
        <f t="shared" ref="C1117" si="311">RIGHT(TEXT(B1117,"aaa"),1)</f>
        <v>四</v>
      </c>
      <c r="D1117" s="206">
        <f t="shared" si="299"/>
        <v>1</v>
      </c>
      <c r="E1117" s="169" t="s">
        <v>634</v>
      </c>
      <c r="F1117" s="260">
        <v>1000.73</v>
      </c>
      <c r="G1117" s="169">
        <v>17540</v>
      </c>
      <c r="H1117" s="169">
        <v>17540</v>
      </c>
      <c r="I1117" s="177">
        <f t="shared" si="302"/>
        <v>1</v>
      </c>
      <c r="J1117" s="169">
        <v>172.54</v>
      </c>
      <c r="K1117" s="177">
        <f t="shared" si="303"/>
        <v>9.8369441277080961E-3</v>
      </c>
      <c r="L1117" s="260">
        <v>5.8</v>
      </c>
      <c r="M1117" s="177">
        <f t="shared" si="304"/>
        <v>1.0098369441277082</v>
      </c>
      <c r="N1117" s="260">
        <v>1000.73</v>
      </c>
      <c r="O1117" s="169">
        <v>172.54</v>
      </c>
      <c r="P1117" s="176">
        <f t="shared" si="305"/>
        <v>9.8369441277080961E-3</v>
      </c>
      <c r="Q1117" s="175">
        <f t="shared" si="306"/>
        <v>8.8107299234252423E-13</v>
      </c>
      <c r="R1117" s="176">
        <f t="shared" si="307"/>
        <v>5.0232211650086901E-17</v>
      </c>
      <c r="S1117" s="259">
        <f t="shared" si="308"/>
        <v>5.1102233555866401E-12</v>
      </c>
      <c r="T1117" s="169" t="s">
        <v>177</v>
      </c>
      <c r="U1117" s="169" t="s">
        <v>534</v>
      </c>
      <c r="V1117" s="169" t="s">
        <v>700</v>
      </c>
      <c r="W1117" s="175">
        <v>1</v>
      </c>
      <c r="X1117" s="169" t="s">
        <v>467</v>
      </c>
    </row>
    <row r="1118" spans="2:24" hidden="1">
      <c r="B1118" s="632"/>
      <c r="C1118" s="423"/>
      <c r="D1118" s="206">
        <f t="shared" si="299"/>
        <v>2</v>
      </c>
      <c r="E1118" s="169" t="s">
        <v>688</v>
      </c>
      <c r="F1118" s="260">
        <v>827.9</v>
      </c>
      <c r="G1118" s="169">
        <v>91.73</v>
      </c>
      <c r="H1118" s="169">
        <v>91.73</v>
      </c>
      <c r="I1118" s="177">
        <f t="shared" si="302"/>
        <v>1</v>
      </c>
      <c r="J1118" s="169">
        <v>9.09</v>
      </c>
      <c r="K1118" s="177">
        <f t="shared" si="303"/>
        <v>9.909517060939714E-2</v>
      </c>
      <c r="L1118" s="260">
        <v>313.60000000000002</v>
      </c>
      <c r="M1118" s="177">
        <f t="shared" si="304"/>
        <v>1.0990951706093972</v>
      </c>
      <c r="N1118" s="260">
        <v>2850.62</v>
      </c>
      <c r="O1118" s="169">
        <v>2.64</v>
      </c>
      <c r="P1118" s="176">
        <f t="shared" si="305"/>
        <v>2.8780115556524582E-2</v>
      </c>
      <c r="Q1118" s="175">
        <f t="shared" si="306"/>
        <v>6.4500000000000028</v>
      </c>
      <c r="R1118" s="176">
        <f t="shared" si="307"/>
        <v>7.0315055052872583E-2</v>
      </c>
      <c r="S1118" s="259">
        <f t="shared" si="308"/>
        <v>2022.7200000000009</v>
      </c>
      <c r="T1118" s="169" t="s">
        <v>465</v>
      </c>
      <c r="U1118" s="169" t="s">
        <v>219</v>
      </c>
      <c r="V1118" s="169" t="s">
        <v>510</v>
      </c>
      <c r="W1118" s="175">
        <v>1</v>
      </c>
      <c r="X1118" s="169" t="s">
        <v>467</v>
      </c>
    </row>
    <row r="1119" spans="2:24" hidden="1">
      <c r="B1119" s="632"/>
      <c r="C1119" s="423"/>
      <c r="D1119" s="206">
        <f t="shared" si="299"/>
        <v>3</v>
      </c>
      <c r="E1119" s="169" t="s">
        <v>833</v>
      </c>
      <c r="F1119" s="260">
        <v>787.67</v>
      </c>
      <c r="G1119" s="169">
        <v>81.41</v>
      </c>
      <c r="H1119" s="169">
        <v>81.41</v>
      </c>
      <c r="I1119" s="177">
        <f t="shared" si="302"/>
        <v>1</v>
      </c>
      <c r="J1119" s="169">
        <v>7.96</v>
      </c>
      <c r="K1119" s="177">
        <f t="shared" si="303"/>
        <v>9.7776685910821767E-2</v>
      </c>
      <c r="L1119" s="260">
        <v>335.18</v>
      </c>
      <c r="M1119" s="177">
        <f t="shared" si="304"/>
        <v>1.0977766859108218</v>
      </c>
      <c r="N1119" s="260">
        <v>2668.03</v>
      </c>
      <c r="O1119" s="169">
        <v>2.35</v>
      </c>
      <c r="P1119" s="176">
        <f t="shared" si="305"/>
        <v>2.8866232649551654E-2</v>
      </c>
      <c r="Q1119" s="175">
        <f t="shared" si="306"/>
        <v>5.6099999999999941</v>
      </c>
      <c r="R1119" s="176">
        <f t="shared" si="307"/>
        <v>6.8910453261270044E-2</v>
      </c>
      <c r="S1119" s="259">
        <f t="shared" si="308"/>
        <v>1880.3597999999981</v>
      </c>
      <c r="T1119" s="169" t="s">
        <v>177</v>
      </c>
      <c r="U1119" s="169" t="s">
        <v>220</v>
      </c>
      <c r="V1119" s="169" t="s">
        <v>686</v>
      </c>
      <c r="W1119" s="175">
        <v>1</v>
      </c>
      <c r="X1119" s="169" t="s">
        <v>828</v>
      </c>
    </row>
    <row r="1120" spans="2:24" hidden="1">
      <c r="B1120" s="632"/>
      <c r="C1120" s="423"/>
      <c r="D1120" s="206">
        <f t="shared" si="299"/>
        <v>4</v>
      </c>
      <c r="E1120" s="169" t="s">
        <v>463</v>
      </c>
      <c r="F1120" s="260">
        <v>692.04</v>
      </c>
      <c r="G1120" s="169">
        <v>29.13</v>
      </c>
      <c r="H1120" s="169">
        <v>29.13</v>
      </c>
      <c r="I1120" s="177">
        <f t="shared" si="302"/>
        <v>1</v>
      </c>
      <c r="J1120" s="169">
        <v>2.82</v>
      </c>
      <c r="K1120" s="177">
        <f t="shared" si="303"/>
        <v>9.6807415036045313E-2</v>
      </c>
      <c r="L1120" s="260">
        <v>814.16</v>
      </c>
      <c r="M1120" s="177">
        <f t="shared" si="304"/>
        <v>1.0968074150360454</v>
      </c>
      <c r="N1120" s="260">
        <v>2295.9299999999998</v>
      </c>
      <c r="O1120" s="169">
        <v>0.85</v>
      </c>
      <c r="P1120" s="176">
        <f t="shared" si="305"/>
        <v>2.9179539993134225E-2</v>
      </c>
      <c r="Q1120" s="175">
        <f t="shared" si="306"/>
        <v>1.9700000000000002</v>
      </c>
      <c r="R1120" s="176">
        <f t="shared" si="307"/>
        <v>6.7627875042911095E-2</v>
      </c>
      <c r="S1120" s="259">
        <f t="shared" si="308"/>
        <v>1603.8952000000002</v>
      </c>
      <c r="T1120" s="169" t="s">
        <v>177</v>
      </c>
      <c r="U1120" s="169" t="s">
        <v>220</v>
      </c>
      <c r="V1120" s="169" t="s">
        <v>686</v>
      </c>
      <c r="W1120" s="175">
        <v>1</v>
      </c>
      <c r="X1120" s="169" t="s">
        <v>412</v>
      </c>
    </row>
    <row r="1121" spans="2:24" hidden="1">
      <c r="B1121" s="632"/>
      <c r="C1121" s="423"/>
      <c r="D1121" s="206">
        <f t="shared" si="299"/>
        <v>5</v>
      </c>
      <c r="E1121" s="169" t="s">
        <v>612</v>
      </c>
      <c r="F1121" s="260">
        <v>690.26</v>
      </c>
      <c r="G1121" s="169">
        <v>273.22000000000003</v>
      </c>
      <c r="H1121" s="169">
        <v>273.22000000000003</v>
      </c>
      <c r="I1121" s="177">
        <f t="shared" si="302"/>
        <v>1</v>
      </c>
      <c r="J1121" s="169">
        <v>18.850000000000001</v>
      </c>
      <c r="K1121" s="177">
        <f t="shared" si="303"/>
        <v>6.8992021081912006E-2</v>
      </c>
      <c r="L1121" s="260">
        <v>95.34</v>
      </c>
      <c r="M1121" s="177">
        <f t="shared" si="304"/>
        <v>1.0689920210819122</v>
      </c>
      <c r="N1121" s="260">
        <v>1797.16</v>
      </c>
      <c r="O1121" s="169">
        <v>7.24</v>
      </c>
      <c r="P1121" s="176">
        <f t="shared" si="305"/>
        <v>2.6498792182124295E-2</v>
      </c>
      <c r="Q1121" s="175">
        <f t="shared" si="306"/>
        <v>11.610000000000023</v>
      </c>
      <c r="R1121" s="176">
        <f t="shared" si="307"/>
        <v>4.2493228899787794E-2</v>
      </c>
      <c r="S1121" s="259">
        <f t="shared" si="308"/>
        <v>1106.8974000000021</v>
      </c>
      <c r="T1121" s="169" t="s">
        <v>177</v>
      </c>
      <c r="U1121" s="169" t="s">
        <v>712</v>
      </c>
      <c r="V1121" s="169" t="s">
        <v>640</v>
      </c>
      <c r="W1121" s="175">
        <v>1</v>
      </c>
      <c r="X1121" s="169" t="s">
        <v>467</v>
      </c>
    </row>
    <row r="1122" spans="2:24" hidden="1">
      <c r="B1122" s="632"/>
      <c r="C1122" s="423"/>
      <c r="D1122" s="206">
        <f t="shared" si="299"/>
        <v>6</v>
      </c>
      <c r="E1122" s="169" t="s">
        <v>548</v>
      </c>
      <c r="F1122" s="260">
        <v>667.68</v>
      </c>
      <c r="G1122" s="169">
        <v>92.13</v>
      </c>
      <c r="H1122" s="169">
        <v>92.13</v>
      </c>
      <c r="I1122" s="177">
        <f t="shared" si="302"/>
        <v>1</v>
      </c>
      <c r="J1122" s="169">
        <v>9.1300000000000008</v>
      </c>
      <c r="K1122" s="177">
        <f t="shared" si="303"/>
        <v>9.9099099099099114E-2</v>
      </c>
      <c r="L1122" s="260">
        <v>160.5</v>
      </c>
      <c r="M1122" s="177">
        <f t="shared" si="304"/>
        <v>1.099099099099099</v>
      </c>
      <c r="N1122" s="260">
        <v>1465.37</v>
      </c>
      <c r="O1122" s="169">
        <v>4.16</v>
      </c>
      <c r="P1122" s="176">
        <f t="shared" si="305"/>
        <v>4.5153587322262025E-2</v>
      </c>
      <c r="Q1122" s="175">
        <f t="shared" si="306"/>
        <v>4.9699999999999953</v>
      </c>
      <c r="R1122" s="176">
        <f t="shared" si="307"/>
        <v>5.3945511776837027E-2</v>
      </c>
      <c r="S1122" s="259">
        <f t="shared" si="308"/>
        <v>797.68499999999926</v>
      </c>
      <c r="T1122" s="169" t="s">
        <v>177</v>
      </c>
      <c r="U1122" s="169" t="s">
        <v>712</v>
      </c>
      <c r="V1122" s="169" t="s">
        <v>507</v>
      </c>
      <c r="W1122" s="175">
        <v>1</v>
      </c>
      <c r="X1122" s="169" t="s">
        <v>467</v>
      </c>
    </row>
    <row r="1123" spans="2:24" hidden="1">
      <c r="B1123" s="632"/>
      <c r="C1123" s="423"/>
      <c r="D1123" s="206">
        <f t="shared" si="299"/>
        <v>7</v>
      </c>
      <c r="E1123" s="169" t="s">
        <v>635</v>
      </c>
      <c r="F1123" s="260">
        <v>450.07</v>
      </c>
      <c r="G1123" s="169">
        <v>6115</v>
      </c>
      <c r="H1123" s="169">
        <v>6115</v>
      </c>
      <c r="I1123" s="177">
        <f t="shared" si="302"/>
        <v>1</v>
      </c>
      <c r="J1123" s="169">
        <v>68.400000000000006</v>
      </c>
      <c r="K1123" s="177">
        <f t="shared" si="303"/>
        <v>1.1185609157808668E-2</v>
      </c>
      <c r="L1123" s="260">
        <v>6.58</v>
      </c>
      <c r="M1123" s="177">
        <f t="shared" si="304"/>
        <v>1.0111856091578086</v>
      </c>
      <c r="N1123" s="260">
        <v>450.07</v>
      </c>
      <c r="O1123" s="169">
        <v>68.400000000000006</v>
      </c>
      <c r="P1123" s="176">
        <f t="shared" si="305"/>
        <v>1.1185609157808668E-2</v>
      </c>
      <c r="Q1123" s="175">
        <f t="shared" si="306"/>
        <v>-3.694822225952521E-13</v>
      </c>
      <c r="R1123" s="176">
        <f t="shared" si="307"/>
        <v>-6.0422276793990531E-17</v>
      </c>
      <c r="S1123" s="259">
        <f t="shared" si="308"/>
        <v>-2.431193024676759E-12</v>
      </c>
      <c r="T1123" s="169" t="s">
        <v>465</v>
      </c>
      <c r="U1123" s="169" t="s">
        <v>219</v>
      </c>
      <c r="V1123" s="169" t="s">
        <v>639</v>
      </c>
      <c r="W1123" s="175">
        <v>1</v>
      </c>
      <c r="X1123" s="169" t="s">
        <v>467</v>
      </c>
    </row>
    <row r="1124" spans="2:24" hidden="1">
      <c r="B1124" s="632"/>
      <c r="C1124" s="423"/>
      <c r="D1124" s="206">
        <f t="shared" si="299"/>
        <v>8</v>
      </c>
      <c r="E1124" s="169" t="s">
        <v>842</v>
      </c>
      <c r="F1124" s="260">
        <v>380.37</v>
      </c>
      <c r="G1124" s="169">
        <v>55.82</v>
      </c>
      <c r="H1124" s="169">
        <v>55.82</v>
      </c>
      <c r="I1124" s="177">
        <f t="shared" si="302"/>
        <v>1</v>
      </c>
      <c r="J1124" s="169">
        <v>5.54</v>
      </c>
      <c r="K1124" s="177">
        <f t="shared" si="303"/>
        <v>9.9247581512002872E-2</v>
      </c>
      <c r="L1124" s="260">
        <v>147.43</v>
      </c>
      <c r="M1124" s="177">
        <f t="shared" si="304"/>
        <v>1.0992475815120029</v>
      </c>
      <c r="N1124" s="260">
        <v>816.76</v>
      </c>
      <c r="O1124" s="169">
        <v>2.58</v>
      </c>
      <c r="P1124" s="176">
        <f t="shared" si="305"/>
        <v>4.6219992834109637E-2</v>
      </c>
      <c r="Q1124" s="175">
        <f t="shared" si="306"/>
        <v>2.9599999999999991</v>
      </c>
      <c r="R1124" s="176">
        <f t="shared" si="307"/>
        <v>5.3027588677893214E-2</v>
      </c>
      <c r="S1124" s="259">
        <f t="shared" si="308"/>
        <v>436.39279999999991</v>
      </c>
      <c r="T1124" s="169" t="s">
        <v>465</v>
      </c>
      <c r="U1124" s="169" t="s">
        <v>219</v>
      </c>
      <c r="V1124" s="169" t="s">
        <v>845</v>
      </c>
      <c r="W1124" s="175">
        <v>1</v>
      </c>
      <c r="X1124" s="169" t="s">
        <v>843</v>
      </c>
    </row>
    <row r="1125" spans="2:24" hidden="1">
      <c r="B1125" s="632"/>
      <c r="C1125" s="423"/>
      <c r="D1125" s="206">
        <f t="shared" si="299"/>
        <v>9</v>
      </c>
      <c r="E1125" s="169" t="s">
        <v>522</v>
      </c>
      <c r="F1125" s="260">
        <v>378.88</v>
      </c>
      <c r="G1125" s="169">
        <v>30.59</v>
      </c>
      <c r="H1125" s="169">
        <v>30.59</v>
      </c>
      <c r="I1125" s="177">
        <f t="shared" si="302"/>
        <v>1</v>
      </c>
      <c r="J1125" s="169">
        <v>2.96</v>
      </c>
      <c r="K1125" s="177">
        <f t="shared" si="303"/>
        <v>9.6763648251062442E-2</v>
      </c>
      <c r="L1125" s="260">
        <v>268.70999999999998</v>
      </c>
      <c r="M1125" s="177">
        <f t="shared" si="304"/>
        <v>1.0967636482510623</v>
      </c>
      <c r="N1125" s="260">
        <v>795.38</v>
      </c>
      <c r="O1125" s="169">
        <v>1.41</v>
      </c>
      <c r="P1125" s="176">
        <f t="shared" si="305"/>
        <v>4.6093494606080414E-2</v>
      </c>
      <c r="Q1125" s="175">
        <f t="shared" si="306"/>
        <v>1.5499999999999974</v>
      </c>
      <c r="R1125" s="176">
        <f t="shared" si="307"/>
        <v>5.0670153644981931E-2</v>
      </c>
      <c r="S1125" s="259">
        <f t="shared" si="308"/>
        <v>416.50049999999925</v>
      </c>
      <c r="T1125" s="169" t="s">
        <v>177</v>
      </c>
      <c r="U1125" s="169" t="s">
        <v>712</v>
      </c>
      <c r="V1125" s="169" t="s">
        <v>640</v>
      </c>
      <c r="W1125" s="175">
        <v>1</v>
      </c>
      <c r="X1125" s="169" t="s">
        <v>432</v>
      </c>
    </row>
    <row r="1126" spans="2:24" hidden="1">
      <c r="B1126" s="633"/>
      <c r="C1126" s="423"/>
      <c r="D1126" s="206">
        <f t="shared" si="299"/>
        <v>10</v>
      </c>
      <c r="E1126" s="169" t="s">
        <v>645</v>
      </c>
      <c r="F1126" s="260">
        <v>311.60000000000002</v>
      </c>
      <c r="G1126" s="169">
        <v>94.81</v>
      </c>
      <c r="H1126" s="169">
        <v>94.81</v>
      </c>
      <c r="I1126" s="177">
        <f t="shared" si="302"/>
        <v>1</v>
      </c>
      <c r="J1126" s="169">
        <v>5.45</v>
      </c>
      <c r="K1126" s="177">
        <f t="shared" si="303"/>
        <v>5.7483387828288157E-2</v>
      </c>
      <c r="L1126" s="260">
        <v>114.14</v>
      </c>
      <c r="M1126" s="177">
        <f t="shared" si="304"/>
        <v>1.0574833878282881</v>
      </c>
      <c r="N1126" s="260">
        <v>622.05999999999995</v>
      </c>
      <c r="O1126" s="169">
        <v>2.73</v>
      </c>
      <c r="P1126" s="176">
        <f t="shared" si="305"/>
        <v>2.8794430967197551E-2</v>
      </c>
      <c r="Q1126" s="175">
        <f t="shared" si="306"/>
        <v>2.7200000000000029</v>
      </c>
      <c r="R1126" s="176">
        <f t="shared" si="307"/>
        <v>2.8688956861090631E-2</v>
      </c>
      <c r="S1126" s="259">
        <f t="shared" si="308"/>
        <v>310.46080000000035</v>
      </c>
      <c r="T1126" s="169" t="s">
        <v>177</v>
      </c>
      <c r="U1126" s="169" t="s">
        <v>712</v>
      </c>
      <c r="V1126" s="169" t="s">
        <v>640</v>
      </c>
      <c r="W1126" s="175">
        <v>1</v>
      </c>
      <c r="X1126" s="169" t="s">
        <v>428</v>
      </c>
    </row>
    <row r="1127" spans="2:24" hidden="1">
      <c r="B1127" s="631">
        <v>45982</v>
      </c>
      <c r="C1127" s="423" t="str">
        <f t="shared" ref="C1127" si="312">RIGHT(TEXT(B1127,"aaa"),1)</f>
        <v>五</v>
      </c>
      <c r="D1127" s="206">
        <f t="shared" si="299"/>
        <v>1</v>
      </c>
      <c r="E1127" s="169" t="s">
        <v>634</v>
      </c>
      <c r="F1127" s="260">
        <v>1302.6199999999999</v>
      </c>
      <c r="G1127" s="169">
        <v>14724</v>
      </c>
      <c r="H1127" s="169">
        <v>14724</v>
      </c>
      <c r="I1127" s="177">
        <f t="shared" si="302"/>
        <v>1</v>
      </c>
      <c r="J1127" s="169">
        <v>224.59</v>
      </c>
      <c r="K1127" s="177">
        <f t="shared" si="303"/>
        <v>1.5253327900027166E-2</v>
      </c>
      <c r="L1127" s="260">
        <v>5.8</v>
      </c>
      <c r="M1127" s="177">
        <f t="shared" si="304"/>
        <v>1.0152533279000271</v>
      </c>
      <c r="N1127" s="260">
        <v>1302.6199999999999</v>
      </c>
      <c r="O1127" s="169">
        <v>224.59</v>
      </c>
      <c r="P1127" s="176">
        <f t="shared" si="305"/>
        <v>1.5253327900027166E-2</v>
      </c>
      <c r="Q1127" s="175">
        <f t="shared" si="306"/>
        <v>0</v>
      </c>
      <c r="R1127" s="176">
        <f t="shared" si="307"/>
        <v>0</v>
      </c>
      <c r="S1127" s="259">
        <f t="shared" si="308"/>
        <v>0</v>
      </c>
      <c r="T1127" s="169" t="s">
        <v>177</v>
      </c>
      <c r="U1127" s="169" t="s">
        <v>534</v>
      </c>
      <c r="V1127" s="169" t="s">
        <v>700</v>
      </c>
      <c r="W1127" s="175">
        <v>1</v>
      </c>
      <c r="X1127" s="169" t="s">
        <v>467</v>
      </c>
    </row>
    <row r="1128" spans="2:24" hidden="1">
      <c r="B1128" s="632"/>
      <c r="C1128" s="423"/>
      <c r="D1128" s="206">
        <f t="shared" si="299"/>
        <v>2</v>
      </c>
      <c r="E1128" s="169" t="s">
        <v>463</v>
      </c>
      <c r="F1128" s="260">
        <v>806.02</v>
      </c>
      <c r="G1128" s="169">
        <v>27.42</v>
      </c>
      <c r="H1128" s="169">
        <v>27.42</v>
      </c>
      <c r="I1128" s="177">
        <f t="shared" si="302"/>
        <v>1</v>
      </c>
      <c r="J1128" s="169">
        <v>2.72</v>
      </c>
      <c r="K1128" s="177">
        <f t="shared" si="303"/>
        <v>9.919766593727207E-2</v>
      </c>
      <c r="L1128" s="260">
        <v>814.16</v>
      </c>
      <c r="M1128" s="177">
        <f t="shared" si="304"/>
        <v>1.099197665937272</v>
      </c>
      <c r="N1128" s="260">
        <v>2214.52</v>
      </c>
      <c r="O1128" s="169">
        <v>0.99</v>
      </c>
      <c r="P1128" s="176">
        <f t="shared" si="305"/>
        <v>3.6105032822757108E-2</v>
      </c>
      <c r="Q1128" s="175">
        <f t="shared" si="306"/>
        <v>1.7299999999999989</v>
      </c>
      <c r="R1128" s="176">
        <f t="shared" si="307"/>
        <v>6.3092633114514907E-2</v>
      </c>
      <c r="S1128" s="259">
        <f t="shared" si="308"/>
        <v>1408.496799999999</v>
      </c>
      <c r="T1128" s="169" t="s">
        <v>177</v>
      </c>
      <c r="U1128" s="169" t="s">
        <v>220</v>
      </c>
      <c r="V1128" s="169" t="s">
        <v>686</v>
      </c>
      <c r="W1128" s="175">
        <v>1</v>
      </c>
      <c r="X1128" s="169" t="s">
        <v>412</v>
      </c>
    </row>
    <row r="1129" spans="2:24" hidden="1">
      <c r="B1129" s="632"/>
      <c r="C1129" s="423"/>
      <c r="D1129" s="206">
        <f t="shared" si="299"/>
        <v>3</v>
      </c>
      <c r="E1129" s="169" t="s">
        <v>688</v>
      </c>
      <c r="F1129" s="260">
        <v>733.82</v>
      </c>
      <c r="G1129" s="169">
        <v>76.569999999999993</v>
      </c>
      <c r="H1129" s="169">
        <v>76.569999999999993</v>
      </c>
      <c r="I1129" s="177">
        <f t="shared" si="302"/>
        <v>1</v>
      </c>
      <c r="J1129" s="169">
        <v>7.62</v>
      </c>
      <c r="K1129" s="177">
        <f t="shared" si="303"/>
        <v>9.9516782029515485E-2</v>
      </c>
      <c r="L1129" s="260">
        <v>313.60000000000002</v>
      </c>
      <c r="M1129" s="177">
        <f t="shared" si="304"/>
        <v>1.0995167820295155</v>
      </c>
      <c r="N1129" s="260">
        <v>2389.63</v>
      </c>
      <c r="O1129" s="169">
        <v>2.34</v>
      </c>
      <c r="P1129" s="176">
        <f t="shared" si="305"/>
        <v>3.0560271646859084E-2</v>
      </c>
      <c r="Q1129" s="175">
        <f t="shared" si="306"/>
        <v>5.2800000000000047</v>
      </c>
      <c r="R1129" s="176">
        <f t="shared" si="307"/>
        <v>6.8956510382656461E-2</v>
      </c>
      <c r="S1129" s="259">
        <f t="shared" si="308"/>
        <v>1655.8080000000016</v>
      </c>
      <c r="T1129" s="169" t="s">
        <v>465</v>
      </c>
      <c r="U1129" s="169" t="s">
        <v>219</v>
      </c>
      <c r="V1129" s="169" t="s">
        <v>510</v>
      </c>
      <c r="W1129" s="175">
        <v>1</v>
      </c>
      <c r="X1129" s="169" t="s">
        <v>467</v>
      </c>
    </row>
    <row r="1130" spans="2:24" hidden="1">
      <c r="B1130" s="632"/>
      <c r="C1130" s="423"/>
      <c r="D1130" s="206">
        <f t="shared" si="299"/>
        <v>4</v>
      </c>
      <c r="E1130" s="169" t="s">
        <v>635</v>
      </c>
      <c r="F1130" s="260">
        <v>636.41999999999996</v>
      </c>
      <c r="G1130" s="169">
        <v>5105</v>
      </c>
      <c r="H1130" s="169">
        <v>5105</v>
      </c>
      <c r="I1130" s="177">
        <f t="shared" si="302"/>
        <v>1</v>
      </c>
      <c r="J1130" s="169">
        <v>96.72</v>
      </c>
      <c r="K1130" s="177">
        <f t="shared" si="303"/>
        <v>1.8946131243878551E-2</v>
      </c>
      <c r="L1130" s="260">
        <v>6.58</v>
      </c>
      <c r="M1130" s="177">
        <f t="shared" si="304"/>
        <v>1.0189461312438786</v>
      </c>
      <c r="N1130" s="260">
        <v>636.41999999999996</v>
      </c>
      <c r="O1130" s="169">
        <v>96.72</v>
      </c>
      <c r="P1130" s="176">
        <f t="shared" si="305"/>
        <v>1.8946131243878551E-2</v>
      </c>
      <c r="Q1130" s="175">
        <f t="shared" si="306"/>
        <v>2.5579538487363607E-13</v>
      </c>
      <c r="R1130" s="176">
        <f t="shared" si="307"/>
        <v>5.0106833471819017E-17</v>
      </c>
      <c r="S1130" s="259">
        <f t="shared" si="308"/>
        <v>1.6831336324685253E-12</v>
      </c>
      <c r="T1130" s="169" t="s">
        <v>465</v>
      </c>
      <c r="U1130" s="169" t="s">
        <v>219</v>
      </c>
      <c r="V1130" s="169" t="s">
        <v>639</v>
      </c>
      <c r="W1130" s="175">
        <v>1</v>
      </c>
      <c r="X1130" s="169" t="s">
        <v>467</v>
      </c>
    </row>
    <row r="1131" spans="2:24" hidden="1">
      <c r="B1131" s="632"/>
      <c r="C1131" s="423"/>
      <c r="D1131" s="206">
        <f t="shared" si="299"/>
        <v>5</v>
      </c>
      <c r="E1131" s="169" t="s">
        <v>628</v>
      </c>
      <c r="F1131" s="260">
        <v>387.71</v>
      </c>
      <c r="G1131" s="169">
        <v>211.8</v>
      </c>
      <c r="H1131" s="169">
        <v>211.8</v>
      </c>
      <c r="I1131" s="177">
        <f t="shared" si="302"/>
        <v>1</v>
      </c>
      <c r="J1131" s="169">
        <v>18.3</v>
      </c>
      <c r="K1131" s="177">
        <f t="shared" si="303"/>
        <v>8.640226628895184E-2</v>
      </c>
      <c r="L1131" s="260">
        <v>61.25</v>
      </c>
      <c r="M1131" s="177">
        <f t="shared" si="304"/>
        <v>1.0864022662889519</v>
      </c>
      <c r="N1131" s="260">
        <v>1120.8800000000001</v>
      </c>
      <c r="O1131" s="169">
        <v>6.33</v>
      </c>
      <c r="P1131" s="176">
        <f t="shared" si="305"/>
        <v>2.9886685552407932E-2</v>
      </c>
      <c r="Q1131" s="175">
        <f t="shared" si="306"/>
        <v>11.970000000000011</v>
      </c>
      <c r="R1131" s="176">
        <f t="shared" si="307"/>
        <v>5.6515580736543961E-2</v>
      </c>
      <c r="S1131" s="259">
        <f t="shared" si="308"/>
        <v>733.1625000000007</v>
      </c>
      <c r="T1131" s="169" t="s">
        <v>177</v>
      </c>
      <c r="U1131" s="169" t="s">
        <v>712</v>
      </c>
      <c r="V1131" s="169" t="s">
        <v>686</v>
      </c>
      <c r="W1131" s="175">
        <v>1</v>
      </c>
      <c r="X1131" s="169" t="s">
        <v>459</v>
      </c>
    </row>
    <row r="1132" spans="2:24" hidden="1">
      <c r="B1132" s="632"/>
      <c r="C1132" s="423"/>
      <c r="D1132" s="206">
        <f t="shared" si="299"/>
        <v>6</v>
      </c>
      <c r="E1132" s="169" t="s">
        <v>548</v>
      </c>
      <c r="F1132" s="260">
        <v>380.39</v>
      </c>
      <c r="G1132" s="169">
        <v>63.57</v>
      </c>
      <c r="H1132" s="169">
        <v>63.57</v>
      </c>
      <c r="I1132" s="177">
        <f t="shared" si="302"/>
        <v>1</v>
      </c>
      <c r="J1132" s="169">
        <v>6.29</v>
      </c>
      <c r="K1132" s="177">
        <f t="shared" si="303"/>
        <v>9.8946043731319808E-2</v>
      </c>
      <c r="L1132" s="260">
        <v>160.5</v>
      </c>
      <c r="M1132" s="177">
        <f t="shared" si="304"/>
        <v>1.0989460437313199</v>
      </c>
      <c r="N1132" s="260">
        <v>1009.55</v>
      </c>
      <c r="O1132" s="169">
        <v>2.37</v>
      </c>
      <c r="P1132" s="176">
        <f t="shared" si="305"/>
        <v>3.7281736668239737E-2</v>
      </c>
      <c r="Q1132" s="175">
        <f t="shared" si="306"/>
        <v>3.919999999999999</v>
      </c>
      <c r="R1132" s="176">
        <f t="shared" si="307"/>
        <v>6.1664307063080057E-2</v>
      </c>
      <c r="S1132" s="259">
        <f t="shared" si="308"/>
        <v>629.15999999999985</v>
      </c>
      <c r="T1132" s="169" t="s">
        <v>177</v>
      </c>
      <c r="U1132" s="169" t="s">
        <v>712</v>
      </c>
      <c r="V1132" s="169" t="s">
        <v>507</v>
      </c>
      <c r="W1132" s="175">
        <v>1</v>
      </c>
      <c r="X1132" s="169" t="s">
        <v>467</v>
      </c>
    </row>
    <row r="1133" spans="2:24" hidden="1">
      <c r="B1133" s="632"/>
      <c r="C1133" s="423"/>
      <c r="D1133" s="206">
        <f t="shared" si="299"/>
        <v>7</v>
      </c>
      <c r="E1133" s="169" t="s">
        <v>491</v>
      </c>
      <c r="F1133" s="260">
        <v>373.62</v>
      </c>
      <c r="G1133" s="169">
        <v>39.909999999999997</v>
      </c>
      <c r="H1133" s="169">
        <v>39.909999999999997</v>
      </c>
      <c r="I1133" s="177">
        <f t="shared" si="302"/>
        <v>1</v>
      </c>
      <c r="J1133" s="169">
        <v>3.99</v>
      </c>
      <c r="K1133" s="177">
        <f t="shared" si="303"/>
        <v>9.997494362315211E-2</v>
      </c>
      <c r="L1133" s="260">
        <v>278.82</v>
      </c>
      <c r="M1133" s="177">
        <f t="shared" si="304"/>
        <v>1.0999749436231521</v>
      </c>
      <c r="N1133" s="260">
        <v>1112.49</v>
      </c>
      <c r="O1133" s="169">
        <v>1.34</v>
      </c>
      <c r="P1133" s="176">
        <f t="shared" si="305"/>
        <v>3.3575544976196449E-2</v>
      </c>
      <c r="Q1133" s="175">
        <f t="shared" si="306"/>
        <v>2.6500000000000021</v>
      </c>
      <c r="R1133" s="176">
        <f t="shared" si="307"/>
        <v>6.639939864695571E-2</v>
      </c>
      <c r="S1133" s="259">
        <f t="shared" si="308"/>
        <v>738.87300000000062</v>
      </c>
      <c r="T1133" s="169" t="s">
        <v>465</v>
      </c>
      <c r="U1133" s="169" t="s">
        <v>219</v>
      </c>
      <c r="V1133" s="169" t="s">
        <v>510</v>
      </c>
      <c r="W1133" s="175">
        <v>1</v>
      </c>
      <c r="X1133" s="169" t="s">
        <v>467</v>
      </c>
    </row>
    <row r="1134" spans="2:24" hidden="1">
      <c r="B1134" s="632"/>
      <c r="C1134" s="423"/>
      <c r="D1134" s="206">
        <f t="shared" si="299"/>
        <v>8</v>
      </c>
      <c r="E1134" s="169" t="s">
        <v>821</v>
      </c>
      <c r="F1134" s="260">
        <v>306</v>
      </c>
      <c r="G1134" s="169">
        <v>33.96</v>
      </c>
      <c r="H1134" s="169">
        <v>33.96</v>
      </c>
      <c r="I1134" s="177">
        <f t="shared" si="302"/>
        <v>1</v>
      </c>
      <c r="J1134" s="169">
        <v>3.34</v>
      </c>
      <c r="K1134" s="177">
        <f t="shared" si="303"/>
        <v>9.8351001177856293E-2</v>
      </c>
      <c r="L1134" s="260">
        <v>200</v>
      </c>
      <c r="M1134" s="177">
        <f t="shared" si="304"/>
        <v>1.0983510011778561</v>
      </c>
      <c r="N1134" s="260">
        <v>668</v>
      </c>
      <c r="O1134" s="169">
        <v>1.53</v>
      </c>
      <c r="P1134" s="176">
        <f t="shared" si="305"/>
        <v>4.5053003533568906E-2</v>
      </c>
      <c r="Q1134" s="175">
        <f t="shared" si="306"/>
        <v>1.8099999999999963</v>
      </c>
      <c r="R1134" s="176">
        <f t="shared" si="307"/>
        <v>5.3297997644287283E-2</v>
      </c>
      <c r="S1134" s="259">
        <f t="shared" si="308"/>
        <v>361.99999999999926</v>
      </c>
      <c r="T1134" s="169" t="s">
        <v>177</v>
      </c>
      <c r="U1134" s="169" t="s">
        <v>712</v>
      </c>
      <c r="V1134" s="169" t="s">
        <v>507</v>
      </c>
      <c r="W1134" s="175">
        <v>1</v>
      </c>
      <c r="X1134" s="169" t="s">
        <v>818</v>
      </c>
    </row>
    <row r="1135" spans="2:24" hidden="1">
      <c r="B1135" s="632"/>
      <c r="C1135" s="423"/>
      <c r="D1135" s="206">
        <f t="shared" si="299"/>
        <v>9</v>
      </c>
      <c r="E1135" s="169" t="s">
        <v>528</v>
      </c>
      <c r="F1135" s="260">
        <v>289.31</v>
      </c>
      <c r="G1135" s="169">
        <v>28.18</v>
      </c>
      <c r="H1135" s="169">
        <v>28.18</v>
      </c>
      <c r="I1135" s="177">
        <f t="shared" si="302"/>
        <v>1</v>
      </c>
      <c r="J1135" s="169">
        <v>2.81</v>
      </c>
      <c r="K1135" s="177">
        <f t="shared" si="303"/>
        <v>9.9716110716820447E-2</v>
      </c>
      <c r="L1135" s="260">
        <v>212.73</v>
      </c>
      <c r="M1135" s="177">
        <f t="shared" si="304"/>
        <v>1.0997161107168203</v>
      </c>
      <c r="N1135" s="260">
        <v>597.77</v>
      </c>
      <c r="O1135" s="169">
        <v>1.36</v>
      </c>
      <c r="P1135" s="176">
        <f t="shared" si="305"/>
        <v>4.8261178140525197E-2</v>
      </c>
      <c r="Q1135" s="175">
        <f t="shared" si="306"/>
        <v>1.4499999999999986</v>
      </c>
      <c r="R1135" s="176">
        <f t="shared" si="307"/>
        <v>5.1454932576295194E-2</v>
      </c>
      <c r="S1135" s="259">
        <f t="shared" si="308"/>
        <v>308.45849999999967</v>
      </c>
      <c r="T1135" s="169" t="s">
        <v>177</v>
      </c>
      <c r="U1135" s="169" t="s">
        <v>712</v>
      </c>
      <c r="V1135" s="169" t="s">
        <v>640</v>
      </c>
      <c r="W1135" s="175">
        <v>1</v>
      </c>
      <c r="X1135" s="169" t="s">
        <v>434</v>
      </c>
    </row>
    <row r="1136" spans="2:24" hidden="1">
      <c r="B1136" s="633"/>
      <c r="C1136" s="423"/>
      <c r="D1136" s="206">
        <f t="shared" si="299"/>
        <v>10</v>
      </c>
      <c r="E1136" s="169" t="s">
        <v>517</v>
      </c>
      <c r="F1136" s="260">
        <v>254.74</v>
      </c>
      <c r="G1136" s="169">
        <v>178.67</v>
      </c>
      <c r="H1136" s="169">
        <v>178.67</v>
      </c>
      <c r="I1136" s="177">
        <f t="shared" si="302"/>
        <v>1</v>
      </c>
      <c r="J1136" s="169">
        <v>13.51</v>
      </c>
      <c r="K1136" s="177">
        <f t="shared" si="303"/>
        <v>7.5614260927967761E-2</v>
      </c>
      <c r="L1136" s="260">
        <v>99.12</v>
      </c>
      <c r="M1136" s="177">
        <f t="shared" si="304"/>
        <v>1.0756142609279677</v>
      </c>
      <c r="N1136" s="260">
        <v>1339.11</v>
      </c>
      <c r="O1136" s="169">
        <v>2.57</v>
      </c>
      <c r="P1136" s="176">
        <f t="shared" si="305"/>
        <v>1.4384059998880618E-2</v>
      </c>
      <c r="Q1136" s="175">
        <f t="shared" si="306"/>
        <v>10.939999999999991</v>
      </c>
      <c r="R1136" s="176">
        <f t="shared" si="307"/>
        <v>6.1230200929087097E-2</v>
      </c>
      <c r="S1136" s="259">
        <f t="shared" si="308"/>
        <v>1084.3727999999992</v>
      </c>
      <c r="T1136" s="169" t="s">
        <v>177</v>
      </c>
      <c r="U1136" s="169" t="s">
        <v>712</v>
      </c>
      <c r="V1136" s="169" t="s">
        <v>507</v>
      </c>
      <c r="W1136" s="175">
        <v>1</v>
      </c>
      <c r="X1136" s="169" t="s">
        <v>467</v>
      </c>
    </row>
    <row r="1137" spans="2:24" hidden="1">
      <c r="B1137" s="631">
        <v>45983</v>
      </c>
      <c r="C1137" s="423" t="str">
        <f t="shared" ref="C1137" si="313">RIGHT(TEXT(B1137,"aaa"),1)</f>
        <v>六</v>
      </c>
      <c r="D1137" s="206">
        <f t="shared" si="299"/>
        <v>1</v>
      </c>
      <c r="E1137" s="169" t="s">
        <v>634</v>
      </c>
      <c r="F1137" s="260">
        <v>1472.27</v>
      </c>
      <c r="G1137" s="169">
        <v>15006</v>
      </c>
      <c r="H1137" s="169">
        <v>15006</v>
      </c>
      <c r="I1137" s="177">
        <f t="shared" si="302"/>
        <v>1</v>
      </c>
      <c r="J1137" s="169">
        <v>253.84</v>
      </c>
      <c r="K1137" s="177">
        <f t="shared" si="303"/>
        <v>1.6915900306544048E-2</v>
      </c>
      <c r="L1137" s="260">
        <v>5.8</v>
      </c>
      <c r="M1137" s="177">
        <f t="shared" si="304"/>
        <v>1.016915900306544</v>
      </c>
      <c r="N1137" s="260">
        <v>1472.27</v>
      </c>
      <c r="O1137" s="169">
        <v>253.84</v>
      </c>
      <c r="P1137" s="176">
        <f t="shared" si="305"/>
        <v>1.6915900306544048E-2</v>
      </c>
      <c r="Q1137" s="175">
        <f t="shared" si="306"/>
        <v>0</v>
      </c>
      <c r="R1137" s="176">
        <f t="shared" si="307"/>
        <v>0</v>
      </c>
      <c r="S1137" s="259">
        <f t="shared" si="308"/>
        <v>0</v>
      </c>
      <c r="T1137" s="169" t="s">
        <v>177</v>
      </c>
      <c r="U1137" s="169" t="s">
        <v>534</v>
      </c>
      <c r="V1137" s="169" t="s">
        <v>700</v>
      </c>
      <c r="W1137" s="175">
        <v>1</v>
      </c>
      <c r="X1137" s="169" t="s">
        <v>467</v>
      </c>
    </row>
    <row r="1138" spans="2:24" hidden="1">
      <c r="B1138" s="632"/>
      <c r="C1138" s="423"/>
      <c r="D1138" s="206">
        <f t="shared" si="299"/>
        <v>2</v>
      </c>
      <c r="E1138" s="169" t="s">
        <v>841</v>
      </c>
      <c r="F1138" s="260">
        <v>1025.1199999999999</v>
      </c>
      <c r="G1138" s="169">
        <v>201.12</v>
      </c>
      <c r="H1138" s="169">
        <v>201.12</v>
      </c>
      <c r="I1138" s="177">
        <f t="shared" si="302"/>
        <v>1</v>
      </c>
      <c r="J1138" s="169">
        <v>20.11</v>
      </c>
      <c r="K1138" s="177">
        <f t="shared" si="303"/>
        <v>9.9990055688146381E-2</v>
      </c>
      <c r="L1138" s="260">
        <v>102.41</v>
      </c>
      <c r="M1138" s="177">
        <f t="shared" si="304"/>
        <v>1.0999900556881463</v>
      </c>
      <c r="N1138" s="260">
        <v>2059.4699999999998</v>
      </c>
      <c r="O1138" s="169">
        <v>10.01</v>
      </c>
      <c r="P1138" s="176">
        <f t="shared" si="305"/>
        <v>4.9771280827366746E-2</v>
      </c>
      <c r="Q1138" s="175">
        <f t="shared" si="306"/>
        <v>10.100000000000014</v>
      </c>
      <c r="R1138" s="176">
        <f t="shared" si="307"/>
        <v>5.0218774860779705E-2</v>
      </c>
      <c r="S1138" s="259">
        <f t="shared" si="308"/>
        <v>1034.3410000000015</v>
      </c>
      <c r="T1138" s="169" t="s">
        <v>465</v>
      </c>
      <c r="U1138" s="169" t="s">
        <v>219</v>
      </c>
      <c r="V1138" s="169" t="s">
        <v>683</v>
      </c>
      <c r="W1138" s="175">
        <v>1</v>
      </c>
      <c r="X1138" s="169" t="s">
        <v>467</v>
      </c>
    </row>
    <row r="1139" spans="2:24" hidden="1">
      <c r="B1139" s="632"/>
      <c r="C1139" s="423"/>
      <c r="D1139" s="206">
        <f t="shared" si="299"/>
        <v>3</v>
      </c>
      <c r="E1139" s="169" t="s">
        <v>464</v>
      </c>
      <c r="F1139" s="260">
        <v>594.22</v>
      </c>
      <c r="G1139" s="169">
        <v>83.6</v>
      </c>
      <c r="H1139" s="169">
        <v>83.6</v>
      </c>
      <c r="I1139" s="177">
        <f t="shared" si="302"/>
        <v>1</v>
      </c>
      <c r="J1139" s="169">
        <v>5.85</v>
      </c>
      <c r="K1139" s="177">
        <f t="shared" si="303"/>
        <v>6.9976076555023928E-2</v>
      </c>
      <c r="L1139" s="260">
        <v>203.5</v>
      </c>
      <c r="M1139" s="177">
        <f t="shared" si="304"/>
        <v>1.0699760765550239</v>
      </c>
      <c r="N1139" s="260">
        <v>1190.48</v>
      </c>
      <c r="O1139" s="169">
        <v>2.92</v>
      </c>
      <c r="P1139" s="176">
        <f t="shared" si="305"/>
        <v>3.4928229665071774E-2</v>
      </c>
      <c r="Q1139" s="175">
        <f t="shared" si="306"/>
        <v>2.9299999999999944</v>
      </c>
      <c r="R1139" s="176">
        <f t="shared" si="307"/>
        <v>3.5047846889952092E-2</v>
      </c>
      <c r="S1139" s="259">
        <f t="shared" si="308"/>
        <v>596.25499999999886</v>
      </c>
      <c r="T1139" s="169" t="s">
        <v>465</v>
      </c>
      <c r="U1139" s="169" t="s">
        <v>219</v>
      </c>
      <c r="V1139" s="169" t="s">
        <v>510</v>
      </c>
      <c r="W1139" s="175">
        <v>1</v>
      </c>
      <c r="X1139" s="169" t="s">
        <v>467</v>
      </c>
    </row>
    <row r="1140" spans="2:24" hidden="1">
      <c r="B1140" s="632"/>
      <c r="C1140" s="423"/>
      <c r="D1140" s="206">
        <f t="shared" ref="D1140:D1203" si="314">D1130</f>
        <v>4</v>
      </c>
      <c r="E1140" s="169" t="s">
        <v>490</v>
      </c>
      <c r="F1140" s="260">
        <v>554.86</v>
      </c>
      <c r="G1140" s="169">
        <v>136.76</v>
      </c>
      <c r="H1140" s="169">
        <v>136.76</v>
      </c>
      <c r="I1140" s="177">
        <f t="shared" si="302"/>
        <v>1</v>
      </c>
      <c r="J1140" s="169">
        <v>8.6199999999999992</v>
      </c>
      <c r="K1140" s="177">
        <f t="shared" si="303"/>
        <v>6.3030125767768355E-2</v>
      </c>
      <c r="L1140" s="260">
        <v>156.74</v>
      </c>
      <c r="M1140" s="177">
        <f t="shared" si="304"/>
        <v>1.0630301257677683</v>
      </c>
      <c r="N1140" s="260">
        <v>1351.1</v>
      </c>
      <c r="O1140" s="169">
        <v>3.54</v>
      </c>
      <c r="P1140" s="176">
        <f t="shared" si="305"/>
        <v>2.5884761626206496E-2</v>
      </c>
      <c r="Q1140" s="175">
        <f t="shared" si="306"/>
        <v>5.0800000000000045</v>
      </c>
      <c r="R1140" s="176">
        <f t="shared" si="307"/>
        <v>3.7145364141561894E-2</v>
      </c>
      <c r="S1140" s="259">
        <f t="shared" si="308"/>
        <v>796.23920000000078</v>
      </c>
      <c r="T1140" s="169" t="s">
        <v>465</v>
      </c>
      <c r="U1140" s="169" t="s">
        <v>219</v>
      </c>
      <c r="V1140" s="169" t="s">
        <v>510</v>
      </c>
      <c r="W1140" s="175">
        <v>1</v>
      </c>
      <c r="X1140" s="169" t="s">
        <v>467</v>
      </c>
    </row>
    <row r="1141" spans="2:24" hidden="1">
      <c r="B1141" s="632"/>
      <c r="C1141" s="423"/>
      <c r="D1141" s="206">
        <f t="shared" si="314"/>
        <v>5</v>
      </c>
      <c r="E1141" s="169" t="s">
        <v>517</v>
      </c>
      <c r="F1141" s="260">
        <v>397.47</v>
      </c>
      <c r="G1141" s="169">
        <v>184.07</v>
      </c>
      <c r="H1141" s="169">
        <v>184.07</v>
      </c>
      <c r="I1141" s="177">
        <f t="shared" si="302"/>
        <v>1</v>
      </c>
      <c r="J1141" s="169">
        <v>9.02</v>
      </c>
      <c r="K1141" s="177">
        <f t="shared" si="303"/>
        <v>4.900309664801434E-2</v>
      </c>
      <c r="L1141" s="260">
        <v>99.12</v>
      </c>
      <c r="M1141" s="177">
        <f t="shared" si="304"/>
        <v>1.0490030966480144</v>
      </c>
      <c r="N1141" s="260">
        <v>894.06</v>
      </c>
      <c r="O1141" s="169">
        <v>4.01</v>
      </c>
      <c r="P1141" s="176">
        <f t="shared" si="305"/>
        <v>2.1785190416689304E-2</v>
      </c>
      <c r="Q1141" s="175">
        <f t="shared" si="306"/>
        <v>5.0100000000000104</v>
      </c>
      <c r="R1141" s="176">
        <f t="shared" si="307"/>
        <v>2.7217906231325098E-2</v>
      </c>
      <c r="S1141" s="259">
        <f t="shared" si="308"/>
        <v>496.59120000000104</v>
      </c>
      <c r="T1141" s="169" t="s">
        <v>177</v>
      </c>
      <c r="U1141" s="169" t="s">
        <v>712</v>
      </c>
      <c r="V1141" s="169" t="s">
        <v>507</v>
      </c>
      <c r="W1141" s="175">
        <v>1</v>
      </c>
      <c r="X1141" s="169" t="s">
        <v>467</v>
      </c>
    </row>
    <row r="1142" spans="2:24" hidden="1">
      <c r="B1142" s="632"/>
      <c r="C1142" s="423"/>
      <c r="D1142" s="206">
        <f t="shared" si="314"/>
        <v>6</v>
      </c>
      <c r="E1142" s="169" t="s">
        <v>842</v>
      </c>
      <c r="F1142" s="260">
        <v>361.2</v>
      </c>
      <c r="G1142" s="169">
        <v>48.85</v>
      </c>
      <c r="H1142" s="169">
        <v>48.85</v>
      </c>
      <c r="I1142" s="177">
        <f t="shared" si="302"/>
        <v>1</v>
      </c>
      <c r="J1142" s="169">
        <v>4.88</v>
      </c>
      <c r="K1142" s="177">
        <f t="shared" si="303"/>
        <v>9.9897645854657102E-2</v>
      </c>
      <c r="L1142" s="260">
        <v>147.43</v>
      </c>
      <c r="M1142" s="177">
        <f t="shared" si="304"/>
        <v>1.0998976458546572</v>
      </c>
      <c r="N1142" s="260">
        <v>719.46</v>
      </c>
      <c r="O1142" s="169">
        <v>2.4500000000000002</v>
      </c>
      <c r="P1142" s="176">
        <f t="shared" si="305"/>
        <v>5.015353121801433E-2</v>
      </c>
      <c r="Q1142" s="175">
        <f t="shared" si="306"/>
        <v>2.4300000000000024</v>
      </c>
      <c r="R1142" s="176">
        <f t="shared" si="307"/>
        <v>4.9744114636642835E-2</v>
      </c>
      <c r="S1142" s="259">
        <f t="shared" si="308"/>
        <v>358.25490000000036</v>
      </c>
      <c r="T1142" s="169" t="s">
        <v>465</v>
      </c>
      <c r="U1142" s="169" t="s">
        <v>219</v>
      </c>
      <c r="V1142" s="169" t="s">
        <v>845</v>
      </c>
      <c r="W1142" s="175">
        <v>1</v>
      </c>
      <c r="X1142" s="169" t="s">
        <v>843</v>
      </c>
    </row>
    <row r="1143" spans="2:24" hidden="1">
      <c r="B1143" s="632"/>
      <c r="C1143" s="423"/>
      <c r="D1143" s="206">
        <f t="shared" si="314"/>
        <v>7</v>
      </c>
      <c r="E1143" s="169" t="s">
        <v>635</v>
      </c>
      <c r="F1143" s="260">
        <v>333.8</v>
      </c>
      <c r="G1143" s="169">
        <v>5259</v>
      </c>
      <c r="H1143" s="169">
        <v>5259</v>
      </c>
      <c r="I1143" s="177">
        <f t="shared" si="302"/>
        <v>1</v>
      </c>
      <c r="J1143" s="169">
        <v>50.73</v>
      </c>
      <c r="K1143" s="177">
        <f t="shared" si="303"/>
        <v>9.6463205932686823E-3</v>
      </c>
      <c r="L1143" s="260">
        <v>6.58</v>
      </c>
      <c r="M1143" s="177">
        <f t="shared" si="304"/>
        <v>1.0096463205932686</v>
      </c>
      <c r="N1143" s="260">
        <v>333.8</v>
      </c>
      <c r="O1143" s="169">
        <v>50.73</v>
      </c>
      <c r="P1143" s="176">
        <f t="shared" si="305"/>
        <v>9.6463205932686823E-3</v>
      </c>
      <c r="Q1143" s="175">
        <f t="shared" si="306"/>
        <v>-4.3343106881366111E-13</v>
      </c>
      <c r="R1143" s="176">
        <f t="shared" si="307"/>
        <v>-8.2417012514482056E-17</v>
      </c>
      <c r="S1143" s="259">
        <f t="shared" si="308"/>
        <v>-2.8519764327938901E-12</v>
      </c>
      <c r="T1143" s="169" t="s">
        <v>465</v>
      </c>
      <c r="U1143" s="169" t="s">
        <v>219</v>
      </c>
      <c r="V1143" s="169" t="s">
        <v>639</v>
      </c>
      <c r="W1143" s="175">
        <v>1</v>
      </c>
      <c r="X1143" s="169" t="s">
        <v>467</v>
      </c>
    </row>
    <row r="1144" spans="2:24" hidden="1">
      <c r="B1144" s="632"/>
      <c r="C1144" s="423"/>
      <c r="D1144" s="206">
        <f t="shared" si="314"/>
        <v>8</v>
      </c>
      <c r="E1144" s="169" t="s">
        <v>821</v>
      </c>
      <c r="F1144" s="260">
        <v>314</v>
      </c>
      <c r="G1144" s="169">
        <v>34.86</v>
      </c>
      <c r="H1144" s="169">
        <v>34.86</v>
      </c>
      <c r="I1144" s="177">
        <f t="shared" si="302"/>
        <v>1</v>
      </c>
      <c r="J1144" s="169">
        <v>3.45</v>
      </c>
      <c r="K1144" s="177">
        <f t="shared" si="303"/>
        <v>9.8967297762478493E-2</v>
      </c>
      <c r="L1144" s="260">
        <v>200</v>
      </c>
      <c r="M1144" s="177">
        <f t="shared" si="304"/>
        <v>1.0989672977624785</v>
      </c>
      <c r="N1144" s="260">
        <v>690</v>
      </c>
      <c r="O1144" s="169">
        <v>1.57</v>
      </c>
      <c r="P1144" s="176">
        <f t="shared" si="305"/>
        <v>4.5037292025243834E-2</v>
      </c>
      <c r="Q1144" s="175">
        <f t="shared" si="306"/>
        <v>1.8800000000000028</v>
      </c>
      <c r="R1144" s="176">
        <f t="shared" si="307"/>
        <v>5.3930005737234735E-2</v>
      </c>
      <c r="S1144" s="259">
        <f t="shared" si="308"/>
        <v>376.00000000000057</v>
      </c>
      <c r="T1144" s="169" t="s">
        <v>177</v>
      </c>
      <c r="U1144" s="169" t="s">
        <v>712</v>
      </c>
      <c r="V1144" s="169" t="s">
        <v>507</v>
      </c>
      <c r="W1144" s="175">
        <v>1</v>
      </c>
      <c r="X1144" s="169" t="s">
        <v>818</v>
      </c>
    </row>
    <row r="1145" spans="2:24" hidden="1">
      <c r="B1145" s="632"/>
      <c r="C1145" s="423"/>
      <c r="D1145" s="206">
        <f t="shared" si="314"/>
        <v>9</v>
      </c>
      <c r="E1145" s="169" t="s">
        <v>610</v>
      </c>
      <c r="F1145" s="260">
        <v>181.39</v>
      </c>
      <c r="G1145" s="169">
        <v>15.74</v>
      </c>
      <c r="H1145" s="169">
        <v>15.74</v>
      </c>
      <c r="I1145" s="177">
        <f t="shared" si="302"/>
        <v>1</v>
      </c>
      <c r="J1145" s="169">
        <v>1.57</v>
      </c>
      <c r="K1145" s="177">
        <f t="shared" si="303"/>
        <v>9.9745870393900898E-2</v>
      </c>
      <c r="L1145" s="260">
        <v>232.55</v>
      </c>
      <c r="M1145" s="177">
        <f t="shared" si="304"/>
        <v>1.0997458703939007</v>
      </c>
      <c r="N1145" s="260">
        <v>365.1</v>
      </c>
      <c r="O1145" s="169">
        <v>0.78</v>
      </c>
      <c r="P1145" s="176">
        <f t="shared" si="305"/>
        <v>4.9555273189326558E-2</v>
      </c>
      <c r="Q1145" s="175">
        <f t="shared" si="306"/>
        <v>0.78999999999999848</v>
      </c>
      <c r="R1145" s="176">
        <f t="shared" si="307"/>
        <v>5.0190597204574236E-2</v>
      </c>
      <c r="S1145" s="259">
        <f t="shared" si="308"/>
        <v>183.71449999999965</v>
      </c>
      <c r="T1145" s="169" t="s">
        <v>177</v>
      </c>
      <c r="U1145" s="169" t="s">
        <v>712</v>
      </c>
      <c r="V1145" s="169" t="s">
        <v>507</v>
      </c>
      <c r="W1145" s="175">
        <v>1</v>
      </c>
      <c r="X1145" s="169" t="s">
        <v>467</v>
      </c>
    </row>
    <row r="1146" spans="2:24" hidden="1">
      <c r="B1146" s="633"/>
      <c r="C1146" s="423"/>
      <c r="D1146" s="206">
        <f t="shared" si="314"/>
        <v>10</v>
      </c>
      <c r="E1146" s="169" t="s">
        <v>615</v>
      </c>
      <c r="F1146" s="260">
        <v>173.56</v>
      </c>
      <c r="G1146" s="169">
        <v>7.87</v>
      </c>
      <c r="H1146" s="169">
        <v>7.87</v>
      </c>
      <c r="I1146" s="177">
        <f t="shared" si="302"/>
        <v>1</v>
      </c>
      <c r="J1146" s="169">
        <v>0.75</v>
      </c>
      <c r="K1146" s="177">
        <f t="shared" si="303"/>
        <v>9.5298602287166453E-2</v>
      </c>
      <c r="L1146" s="260">
        <v>469.08</v>
      </c>
      <c r="M1146" s="177">
        <f t="shared" si="304"/>
        <v>1.0952986022871665</v>
      </c>
      <c r="N1146" s="260">
        <v>351.81</v>
      </c>
      <c r="O1146" s="169">
        <v>0.37</v>
      </c>
      <c r="P1146" s="176">
        <f t="shared" si="305"/>
        <v>4.7013977128335452E-2</v>
      </c>
      <c r="Q1146" s="175">
        <f t="shared" si="306"/>
        <v>0.38000000000000089</v>
      </c>
      <c r="R1146" s="176">
        <f t="shared" si="307"/>
        <v>4.828462515883112E-2</v>
      </c>
      <c r="S1146" s="259">
        <f t="shared" si="308"/>
        <v>178.25040000000041</v>
      </c>
      <c r="T1146" s="169" t="s">
        <v>465</v>
      </c>
      <c r="U1146" s="169" t="s">
        <v>219</v>
      </c>
      <c r="V1146" s="169" t="s">
        <v>510</v>
      </c>
      <c r="W1146" s="175">
        <v>1</v>
      </c>
      <c r="X1146" s="169" t="s">
        <v>458</v>
      </c>
    </row>
    <row r="1147" spans="2:24" hidden="1">
      <c r="B1147" s="631">
        <v>45984</v>
      </c>
      <c r="C1147" s="423" t="str">
        <f t="shared" ref="C1147" si="315">RIGHT(TEXT(B1147,"aaa"),1)</f>
        <v>日</v>
      </c>
      <c r="D1147" s="206">
        <f t="shared" si="314"/>
        <v>1</v>
      </c>
      <c r="E1147" s="169" t="s">
        <v>542</v>
      </c>
      <c r="F1147" s="260">
        <v>1255.4100000000001</v>
      </c>
      <c r="G1147" s="169">
        <v>293.87</v>
      </c>
      <c r="H1147" s="169">
        <v>293.87</v>
      </c>
      <c r="I1147" s="177">
        <f t="shared" ref="I1147:I1210" si="316">H1147/G1147</f>
        <v>1</v>
      </c>
      <c r="J1147" s="169">
        <v>29.38</v>
      </c>
      <c r="K1147" s="177">
        <f t="shared" ref="K1147:K1210" si="317">J1147/G1147</f>
        <v>9.9976179943512433E-2</v>
      </c>
      <c r="L1147" s="260">
        <v>156.72999999999999</v>
      </c>
      <c r="M1147" s="177">
        <f t="shared" ref="M1147:M1210" si="318">(H1147+J1147)/G1147</f>
        <v>1.0999761799435124</v>
      </c>
      <c r="N1147" s="260">
        <v>4604.7299999999996</v>
      </c>
      <c r="O1147" s="169">
        <v>8.01</v>
      </c>
      <c r="P1147" s="176">
        <f t="shared" ref="P1147:P1210" si="319">O1147/G1147</f>
        <v>2.7256950352196548E-2</v>
      </c>
      <c r="Q1147" s="175">
        <f t="shared" ref="Q1147:Q1210" si="320">(H1147+J1147)-G1147-O1147</f>
        <v>21.369999999999997</v>
      </c>
      <c r="R1147" s="176">
        <f t="shared" ref="R1147:R1210" si="321">Q1147/G1147</f>
        <v>7.2719229591315881E-2</v>
      </c>
      <c r="S1147" s="259">
        <f t="shared" ref="S1147:S1210" si="322">Q1147*L1147</f>
        <v>3349.3200999999995</v>
      </c>
      <c r="T1147" s="169" t="s">
        <v>465</v>
      </c>
      <c r="U1147" s="169" t="s">
        <v>219</v>
      </c>
      <c r="V1147" s="169" t="s">
        <v>510</v>
      </c>
      <c r="W1147" s="175">
        <v>1</v>
      </c>
      <c r="X1147" s="169" t="s">
        <v>467</v>
      </c>
    </row>
    <row r="1148" spans="2:24" hidden="1">
      <c r="B1148" s="632"/>
      <c r="C1148" s="423"/>
      <c r="D1148" s="206">
        <f t="shared" si="314"/>
        <v>2</v>
      </c>
      <c r="E1148" s="169" t="s">
        <v>634</v>
      </c>
      <c r="F1148" s="260">
        <v>1171.25</v>
      </c>
      <c r="G1148" s="169">
        <v>19605</v>
      </c>
      <c r="H1148" s="169">
        <v>19605</v>
      </c>
      <c r="I1148" s="177">
        <f t="shared" si="316"/>
        <v>1</v>
      </c>
      <c r="J1148" s="169">
        <v>201.94</v>
      </c>
      <c r="K1148" s="177">
        <f t="shared" si="317"/>
        <v>1.0300433562866616E-2</v>
      </c>
      <c r="L1148" s="260">
        <v>5.8</v>
      </c>
      <c r="M1148" s="177">
        <f t="shared" si="318"/>
        <v>1.0103004335628665</v>
      </c>
      <c r="N1148" s="260">
        <v>1171.25</v>
      </c>
      <c r="O1148" s="169">
        <v>201.94</v>
      </c>
      <c r="P1148" s="176">
        <f t="shared" si="319"/>
        <v>1.0300433562866616E-2</v>
      </c>
      <c r="Q1148" s="175">
        <f t="shared" si="320"/>
        <v>-1.3073986337985843E-12</v>
      </c>
      <c r="R1148" s="176">
        <f t="shared" si="321"/>
        <v>-6.6686999938718921E-17</v>
      </c>
      <c r="S1148" s="259">
        <f t="shared" si="322"/>
        <v>-7.5829120760317895E-12</v>
      </c>
      <c r="T1148" s="169" t="s">
        <v>177</v>
      </c>
      <c r="U1148" s="169" t="s">
        <v>534</v>
      </c>
      <c r="V1148" s="169" t="s">
        <v>700</v>
      </c>
      <c r="W1148" s="175">
        <v>1</v>
      </c>
      <c r="X1148" s="169" t="s">
        <v>467</v>
      </c>
    </row>
    <row r="1149" spans="2:24" hidden="1">
      <c r="B1149" s="632"/>
      <c r="C1149" s="423"/>
      <c r="D1149" s="206">
        <f t="shared" si="314"/>
        <v>3</v>
      </c>
      <c r="E1149" s="169" t="s">
        <v>463</v>
      </c>
      <c r="F1149" s="260">
        <v>895.58</v>
      </c>
      <c r="G1149" s="169">
        <v>35.380000000000003</v>
      </c>
      <c r="H1149" s="169">
        <v>35.380000000000003</v>
      </c>
      <c r="I1149" s="177">
        <f t="shared" si="316"/>
        <v>1</v>
      </c>
      <c r="J1149" s="169">
        <v>3.53</v>
      </c>
      <c r="K1149" s="177">
        <f t="shared" si="317"/>
        <v>9.9773883550028253E-2</v>
      </c>
      <c r="L1149" s="260">
        <v>814.16</v>
      </c>
      <c r="M1149" s="177">
        <f t="shared" si="318"/>
        <v>1.0997738835500284</v>
      </c>
      <c r="N1149" s="260">
        <v>2873.98</v>
      </c>
      <c r="O1149" s="169">
        <v>1.1000000000000001</v>
      </c>
      <c r="P1149" s="176">
        <f t="shared" si="319"/>
        <v>3.1091011871113624E-2</v>
      </c>
      <c r="Q1149" s="175">
        <f t="shared" si="320"/>
        <v>2.430000000000001</v>
      </c>
      <c r="R1149" s="176">
        <f t="shared" si="321"/>
        <v>6.8682871678914667E-2</v>
      </c>
      <c r="S1149" s="259">
        <f t="shared" si="322"/>
        <v>1978.4088000000008</v>
      </c>
      <c r="T1149" s="169" t="s">
        <v>177</v>
      </c>
      <c r="U1149" s="169" t="s">
        <v>220</v>
      </c>
      <c r="V1149" s="169" t="s">
        <v>686</v>
      </c>
      <c r="W1149" s="175">
        <v>1</v>
      </c>
      <c r="X1149" s="169" t="s">
        <v>412</v>
      </c>
    </row>
    <row r="1150" spans="2:24" hidden="1">
      <c r="B1150" s="632"/>
      <c r="C1150" s="423"/>
      <c r="D1150" s="206">
        <f t="shared" si="314"/>
        <v>4</v>
      </c>
      <c r="E1150" s="169" t="s">
        <v>462</v>
      </c>
      <c r="F1150" s="260">
        <v>727.94</v>
      </c>
      <c r="G1150" s="169">
        <v>17.41</v>
      </c>
      <c r="H1150" s="169">
        <v>17.41</v>
      </c>
      <c r="I1150" s="177">
        <f t="shared" si="316"/>
        <v>1</v>
      </c>
      <c r="J1150" s="169">
        <v>1.74</v>
      </c>
      <c r="K1150" s="177">
        <f t="shared" si="317"/>
        <v>9.9942561746122913E-2</v>
      </c>
      <c r="L1150" s="260">
        <v>846.44</v>
      </c>
      <c r="M1150" s="177">
        <f t="shared" si="318"/>
        <v>1.0999425617461229</v>
      </c>
      <c r="N1150" s="260">
        <v>1472.81</v>
      </c>
      <c r="O1150" s="169">
        <v>0.86</v>
      </c>
      <c r="P1150" s="176">
        <f t="shared" si="319"/>
        <v>4.9396898334290638E-2</v>
      </c>
      <c r="Q1150" s="175">
        <f t="shared" si="320"/>
        <v>0.87999999999999845</v>
      </c>
      <c r="R1150" s="176">
        <f t="shared" si="321"/>
        <v>5.0545663411832191E-2</v>
      </c>
      <c r="S1150" s="259">
        <f t="shared" si="322"/>
        <v>744.86719999999877</v>
      </c>
      <c r="T1150" s="169" t="s">
        <v>177</v>
      </c>
      <c r="U1150" s="169" t="s">
        <v>712</v>
      </c>
      <c r="V1150" s="169" t="s">
        <v>640</v>
      </c>
      <c r="W1150" s="175">
        <v>1</v>
      </c>
      <c r="X1150" s="169" t="s">
        <v>423</v>
      </c>
    </row>
    <row r="1151" spans="2:24" hidden="1">
      <c r="B1151" s="632"/>
      <c r="C1151" s="423"/>
      <c r="D1151" s="206">
        <f t="shared" si="314"/>
        <v>5</v>
      </c>
      <c r="E1151" s="169" t="s">
        <v>635</v>
      </c>
      <c r="F1151" s="260">
        <v>690.83</v>
      </c>
      <c r="G1151" s="169">
        <v>7290</v>
      </c>
      <c r="H1151" s="169">
        <v>7290</v>
      </c>
      <c r="I1151" s="177">
        <f t="shared" si="316"/>
        <v>1</v>
      </c>
      <c r="J1151" s="169">
        <v>104.99</v>
      </c>
      <c r="K1151" s="177">
        <f t="shared" si="317"/>
        <v>1.4401920438957475E-2</v>
      </c>
      <c r="L1151" s="260">
        <v>6.58</v>
      </c>
      <c r="M1151" s="177">
        <f t="shared" si="318"/>
        <v>1.0144019204389574</v>
      </c>
      <c r="N1151" s="260">
        <v>690.83</v>
      </c>
      <c r="O1151" s="169">
        <v>104.99</v>
      </c>
      <c r="P1151" s="176">
        <f t="shared" si="319"/>
        <v>1.4401920438957475E-2</v>
      </c>
      <c r="Q1151" s="175">
        <f t="shared" si="320"/>
        <v>-2.1316282072803006E-13</v>
      </c>
      <c r="R1151" s="176">
        <f t="shared" si="321"/>
        <v>-2.9240441800827171E-17</v>
      </c>
      <c r="S1151" s="259">
        <f t="shared" si="322"/>
        <v>-1.4026113603904378E-12</v>
      </c>
      <c r="T1151" s="169" t="s">
        <v>465</v>
      </c>
      <c r="U1151" s="169" t="s">
        <v>219</v>
      </c>
      <c r="V1151" s="169" t="s">
        <v>639</v>
      </c>
      <c r="W1151" s="175">
        <v>1</v>
      </c>
      <c r="X1151" s="169" t="s">
        <v>467</v>
      </c>
    </row>
    <row r="1152" spans="2:24" hidden="1">
      <c r="B1152" s="632"/>
      <c r="C1152" s="423"/>
      <c r="D1152" s="206">
        <f t="shared" si="314"/>
        <v>6</v>
      </c>
      <c r="E1152" s="169" t="s">
        <v>491</v>
      </c>
      <c r="F1152" s="260">
        <v>677.53</v>
      </c>
      <c r="G1152" s="169">
        <v>49.34</v>
      </c>
      <c r="H1152" s="169">
        <v>49.34</v>
      </c>
      <c r="I1152" s="177">
        <f t="shared" si="316"/>
        <v>1</v>
      </c>
      <c r="J1152" s="169">
        <v>4.93</v>
      </c>
      <c r="K1152" s="177">
        <f t="shared" si="317"/>
        <v>9.9918929874341297E-2</v>
      </c>
      <c r="L1152" s="260">
        <v>278.82</v>
      </c>
      <c r="M1152" s="177">
        <f t="shared" si="318"/>
        <v>1.0999189298743413</v>
      </c>
      <c r="N1152" s="260">
        <v>1374.58</v>
      </c>
      <c r="O1152" s="169">
        <v>2.4300000000000002</v>
      </c>
      <c r="P1152" s="176">
        <f t="shared" si="319"/>
        <v>4.9250101337657073E-2</v>
      </c>
      <c r="Q1152" s="175">
        <f t="shared" si="320"/>
        <v>2.4999999999999996</v>
      </c>
      <c r="R1152" s="176">
        <f t="shared" si="321"/>
        <v>5.0668828536684217E-2</v>
      </c>
      <c r="S1152" s="259">
        <f t="shared" si="322"/>
        <v>697.04999999999984</v>
      </c>
      <c r="T1152" s="169" t="s">
        <v>465</v>
      </c>
      <c r="U1152" s="169" t="s">
        <v>219</v>
      </c>
      <c r="V1152" s="169" t="s">
        <v>510</v>
      </c>
      <c r="W1152" s="175">
        <v>1</v>
      </c>
      <c r="X1152" s="169" t="s">
        <v>467</v>
      </c>
    </row>
    <row r="1153" spans="2:24" hidden="1">
      <c r="B1153" s="632"/>
      <c r="C1153" s="423"/>
      <c r="D1153" s="206">
        <f t="shared" si="314"/>
        <v>7</v>
      </c>
      <c r="E1153" s="169" t="s">
        <v>699</v>
      </c>
      <c r="F1153" s="260">
        <v>655.05999999999995</v>
      </c>
      <c r="G1153" s="169">
        <v>106.21</v>
      </c>
      <c r="H1153" s="169">
        <v>145.35</v>
      </c>
      <c r="I1153" s="177">
        <f t="shared" si="316"/>
        <v>1.368515205724508</v>
      </c>
      <c r="J1153" s="169">
        <v>0</v>
      </c>
      <c r="K1153" s="177">
        <f t="shared" si="317"/>
        <v>0</v>
      </c>
      <c r="L1153" s="260">
        <v>278.75</v>
      </c>
      <c r="M1153" s="177">
        <f t="shared" si="318"/>
        <v>1.368515205724508</v>
      </c>
      <c r="N1153" s="260">
        <v>10910.28</v>
      </c>
      <c r="O1153" s="169">
        <v>2.35</v>
      </c>
      <c r="P1153" s="176">
        <f t="shared" si="319"/>
        <v>2.2125976838339143E-2</v>
      </c>
      <c r="Q1153" s="175">
        <f t="shared" si="320"/>
        <v>36.79</v>
      </c>
      <c r="R1153" s="176">
        <f t="shared" si="321"/>
        <v>0.34638922888616891</v>
      </c>
      <c r="S1153" s="259">
        <f t="shared" si="322"/>
        <v>10255.2125</v>
      </c>
      <c r="T1153" s="169" t="s">
        <v>465</v>
      </c>
      <c r="U1153" s="169" t="s">
        <v>219</v>
      </c>
      <c r="V1153" s="169" t="s">
        <v>852</v>
      </c>
      <c r="W1153" s="175">
        <v>1</v>
      </c>
      <c r="X1153" s="169" t="s">
        <v>467</v>
      </c>
    </row>
    <row r="1154" spans="2:24" hidden="1">
      <c r="B1154" s="632"/>
      <c r="C1154" s="423"/>
      <c r="D1154" s="206">
        <f t="shared" si="314"/>
        <v>8</v>
      </c>
      <c r="E1154" s="169" t="s">
        <v>844</v>
      </c>
      <c r="F1154" s="260">
        <v>654.33000000000004</v>
      </c>
      <c r="G1154" s="169">
        <v>43.22</v>
      </c>
      <c r="H1154" s="169">
        <v>43.22</v>
      </c>
      <c r="I1154" s="177">
        <f t="shared" si="316"/>
        <v>1</v>
      </c>
      <c r="J1154" s="169">
        <v>4.32</v>
      </c>
      <c r="K1154" s="177">
        <f t="shared" si="317"/>
        <v>9.9953725127255907E-2</v>
      </c>
      <c r="L1154" s="260">
        <v>536.34</v>
      </c>
      <c r="M1154" s="177">
        <f t="shared" si="318"/>
        <v>1.099953725127256</v>
      </c>
      <c r="N1154" s="260">
        <v>2316.9899999999998</v>
      </c>
      <c r="O1154" s="169">
        <v>1.22</v>
      </c>
      <c r="P1154" s="176">
        <f t="shared" si="319"/>
        <v>2.8227672373900971E-2</v>
      </c>
      <c r="Q1154" s="175">
        <f t="shared" si="320"/>
        <v>3.1000000000000005</v>
      </c>
      <c r="R1154" s="176">
        <f t="shared" si="321"/>
        <v>7.1726052753354946E-2</v>
      </c>
      <c r="S1154" s="259">
        <f t="shared" si="322"/>
        <v>1662.6540000000005</v>
      </c>
      <c r="T1154" s="169" t="s">
        <v>177</v>
      </c>
      <c r="U1154" s="169" t="s">
        <v>712</v>
      </c>
      <c r="V1154" s="169" t="s">
        <v>507</v>
      </c>
      <c r="W1154" s="175">
        <v>1</v>
      </c>
      <c r="X1154" s="169" t="s">
        <v>843</v>
      </c>
    </row>
    <row r="1155" spans="2:24" hidden="1">
      <c r="B1155" s="632"/>
      <c r="C1155" s="423"/>
      <c r="D1155" s="206">
        <f t="shared" si="314"/>
        <v>9</v>
      </c>
      <c r="E1155" s="169" t="s">
        <v>546</v>
      </c>
      <c r="F1155" s="260">
        <v>651.25</v>
      </c>
      <c r="G1155" s="169">
        <v>27.25</v>
      </c>
      <c r="H1155" s="169">
        <v>27.25</v>
      </c>
      <c r="I1155" s="177">
        <f t="shared" si="316"/>
        <v>1</v>
      </c>
      <c r="J1155" s="169">
        <v>2.71</v>
      </c>
      <c r="K1155" s="177">
        <f t="shared" si="317"/>
        <v>9.944954128440367E-2</v>
      </c>
      <c r="L1155" s="260">
        <v>930.36</v>
      </c>
      <c r="M1155" s="177">
        <f t="shared" si="318"/>
        <v>1.0994495412844036</v>
      </c>
      <c r="N1155" s="260">
        <v>2521.2800000000002</v>
      </c>
      <c r="O1155" s="169">
        <v>0.7</v>
      </c>
      <c r="P1155" s="176">
        <f t="shared" si="319"/>
        <v>2.5688073394495411E-2</v>
      </c>
      <c r="Q1155" s="175">
        <f t="shared" si="320"/>
        <v>2.0100000000000007</v>
      </c>
      <c r="R1155" s="176">
        <f t="shared" si="321"/>
        <v>7.3761467889908283E-2</v>
      </c>
      <c r="S1155" s="259">
        <f t="shared" si="322"/>
        <v>1870.0236000000007</v>
      </c>
      <c r="T1155" s="169" t="s">
        <v>177</v>
      </c>
      <c r="U1155" s="169" t="s">
        <v>712</v>
      </c>
      <c r="V1155" s="169" t="s">
        <v>640</v>
      </c>
      <c r="W1155" s="175">
        <v>1</v>
      </c>
      <c r="X1155" s="169" t="s">
        <v>422</v>
      </c>
    </row>
    <row r="1156" spans="2:24" hidden="1">
      <c r="B1156" s="633"/>
      <c r="C1156" s="423"/>
      <c r="D1156" s="206">
        <f t="shared" si="314"/>
        <v>10</v>
      </c>
      <c r="E1156" s="169" t="s">
        <v>841</v>
      </c>
      <c r="F1156" s="260">
        <v>650.29999999999995</v>
      </c>
      <c r="G1156" s="169">
        <v>215.34</v>
      </c>
      <c r="H1156" s="169">
        <v>215.34</v>
      </c>
      <c r="I1156" s="177">
        <f t="shared" si="316"/>
        <v>1</v>
      </c>
      <c r="J1156" s="169">
        <v>21.51</v>
      </c>
      <c r="K1156" s="177">
        <f t="shared" si="317"/>
        <v>9.9888548342156588E-2</v>
      </c>
      <c r="L1156" s="260">
        <v>102.41</v>
      </c>
      <c r="M1156" s="177">
        <f t="shared" si="318"/>
        <v>1.0998885483421565</v>
      </c>
      <c r="N1156" s="260">
        <v>2202.84</v>
      </c>
      <c r="O1156" s="169">
        <v>6.35</v>
      </c>
      <c r="P1156" s="176">
        <f t="shared" si="319"/>
        <v>2.948825113773567E-2</v>
      </c>
      <c r="Q1156" s="175">
        <f t="shared" si="320"/>
        <v>15.159999999999991</v>
      </c>
      <c r="R1156" s="176">
        <f t="shared" si="321"/>
        <v>7.040029720442087E-2</v>
      </c>
      <c r="S1156" s="259">
        <f t="shared" si="322"/>
        <v>1552.535599999999</v>
      </c>
      <c r="T1156" s="169" t="s">
        <v>465</v>
      </c>
      <c r="U1156" s="169" t="s">
        <v>219</v>
      </c>
      <c r="V1156" s="169" t="s">
        <v>683</v>
      </c>
      <c r="W1156" s="175">
        <v>1</v>
      </c>
      <c r="X1156" s="169" t="s">
        <v>467</v>
      </c>
    </row>
    <row r="1157" spans="2:24" hidden="1">
      <c r="B1157" s="631">
        <v>45985</v>
      </c>
      <c r="C1157" s="423" t="str">
        <f t="shared" ref="C1157" si="323">RIGHT(TEXT(B1157,"aaa"),1)</f>
        <v>一</v>
      </c>
      <c r="D1157" s="206">
        <f t="shared" si="314"/>
        <v>1</v>
      </c>
      <c r="E1157" s="169" t="s">
        <v>634</v>
      </c>
      <c r="F1157" s="260">
        <v>2541.9699999999998</v>
      </c>
      <c r="G1157" s="169">
        <v>19374</v>
      </c>
      <c r="H1157" s="169">
        <v>19374</v>
      </c>
      <c r="I1157" s="177">
        <f t="shared" si="316"/>
        <v>1</v>
      </c>
      <c r="J1157" s="169">
        <v>438.27</v>
      </c>
      <c r="K1157" s="177">
        <f t="shared" si="317"/>
        <v>2.2621554660885723E-2</v>
      </c>
      <c r="L1157" s="260">
        <v>5.8</v>
      </c>
      <c r="M1157" s="177">
        <f t="shared" si="318"/>
        <v>1.0226215546608857</v>
      </c>
      <c r="N1157" s="260">
        <v>2541.9699999999998</v>
      </c>
      <c r="O1157" s="169">
        <v>438.27</v>
      </c>
      <c r="P1157" s="176">
        <f t="shared" si="319"/>
        <v>2.2621554660885723E-2</v>
      </c>
      <c r="Q1157" s="175">
        <f t="shared" si="320"/>
        <v>4.5474735088646412E-13</v>
      </c>
      <c r="R1157" s="176">
        <f t="shared" si="321"/>
        <v>2.3472042473751631E-17</v>
      </c>
      <c r="S1157" s="259">
        <f t="shared" si="322"/>
        <v>2.6375346351414918E-12</v>
      </c>
      <c r="T1157" s="169" t="s">
        <v>177</v>
      </c>
      <c r="U1157" s="169" t="s">
        <v>534</v>
      </c>
      <c r="V1157" s="169" t="s">
        <v>700</v>
      </c>
      <c r="W1157" s="175">
        <v>1</v>
      </c>
      <c r="X1157" s="169" t="s">
        <v>467</v>
      </c>
    </row>
    <row r="1158" spans="2:24" hidden="1">
      <c r="B1158" s="632"/>
      <c r="C1158" s="423"/>
      <c r="D1158" s="206">
        <f t="shared" si="314"/>
        <v>2</v>
      </c>
      <c r="E1158" s="169" t="s">
        <v>688</v>
      </c>
      <c r="F1158" s="260">
        <v>969.02</v>
      </c>
      <c r="G1158" s="169">
        <v>104.67</v>
      </c>
      <c r="H1158" s="169">
        <v>104.67</v>
      </c>
      <c r="I1158" s="177">
        <f t="shared" si="316"/>
        <v>1</v>
      </c>
      <c r="J1158" s="169">
        <v>8.06</v>
      </c>
      <c r="K1158" s="177">
        <f t="shared" si="317"/>
        <v>7.7003917072704695E-2</v>
      </c>
      <c r="L1158" s="260">
        <v>313.60000000000002</v>
      </c>
      <c r="M1158" s="177">
        <f t="shared" si="318"/>
        <v>1.0770039170727048</v>
      </c>
      <c r="N1158" s="260">
        <v>2527.62</v>
      </c>
      <c r="O1158" s="169">
        <v>3.09</v>
      </c>
      <c r="P1158" s="176">
        <f t="shared" si="319"/>
        <v>2.9521352823158497E-2</v>
      </c>
      <c r="Q1158" s="175">
        <f t="shared" si="320"/>
        <v>4.9700000000000024</v>
      </c>
      <c r="R1158" s="176">
        <f t="shared" si="321"/>
        <v>4.7482564249546215E-2</v>
      </c>
      <c r="S1158" s="259">
        <f t="shared" si="322"/>
        <v>1558.5920000000008</v>
      </c>
      <c r="T1158" s="169" t="s">
        <v>465</v>
      </c>
      <c r="U1158" s="169" t="s">
        <v>219</v>
      </c>
      <c r="V1158" s="169" t="s">
        <v>510</v>
      </c>
      <c r="W1158" s="175">
        <v>1</v>
      </c>
      <c r="X1158" s="169" t="s">
        <v>467</v>
      </c>
    </row>
    <row r="1159" spans="2:24" hidden="1">
      <c r="B1159" s="632"/>
      <c r="C1159" s="423"/>
      <c r="D1159" s="206">
        <f t="shared" si="314"/>
        <v>3</v>
      </c>
      <c r="E1159" s="169" t="s">
        <v>479</v>
      </c>
      <c r="F1159" s="260">
        <v>889.6</v>
      </c>
      <c r="G1159" s="169">
        <v>329</v>
      </c>
      <c r="H1159" s="169">
        <v>329</v>
      </c>
      <c r="I1159" s="177">
        <f t="shared" si="316"/>
        <v>1</v>
      </c>
      <c r="J1159" s="169">
        <v>17.73</v>
      </c>
      <c r="K1159" s="177">
        <f t="shared" si="317"/>
        <v>5.3890577507598784E-2</v>
      </c>
      <c r="L1159" s="260">
        <v>111.2</v>
      </c>
      <c r="M1159" s="177">
        <f t="shared" si="318"/>
        <v>1.0538905775075988</v>
      </c>
      <c r="N1159" s="260">
        <v>1971.58</v>
      </c>
      <c r="O1159" s="169">
        <v>8</v>
      </c>
      <c r="P1159" s="176">
        <f t="shared" si="319"/>
        <v>2.4316109422492401E-2</v>
      </c>
      <c r="Q1159" s="175">
        <f t="shared" si="320"/>
        <v>9.7300000000000182</v>
      </c>
      <c r="R1159" s="176">
        <f t="shared" si="321"/>
        <v>2.9574468085106439E-2</v>
      </c>
      <c r="S1159" s="259">
        <f t="shared" si="322"/>
        <v>1081.9760000000022</v>
      </c>
      <c r="T1159" s="169" t="s">
        <v>177</v>
      </c>
      <c r="U1159" s="169" t="s">
        <v>712</v>
      </c>
      <c r="V1159" s="169" t="s">
        <v>640</v>
      </c>
      <c r="W1159" s="175">
        <v>1</v>
      </c>
      <c r="X1159" s="169" t="s">
        <v>427</v>
      </c>
    </row>
    <row r="1160" spans="2:24" hidden="1">
      <c r="B1160" s="632"/>
      <c r="C1160" s="423"/>
      <c r="D1160" s="206">
        <f t="shared" si="314"/>
        <v>4</v>
      </c>
      <c r="E1160" s="169" t="s">
        <v>612</v>
      </c>
      <c r="F1160" s="260">
        <v>723.63</v>
      </c>
      <c r="G1160" s="169">
        <v>328.59</v>
      </c>
      <c r="H1160" s="169">
        <v>328.59</v>
      </c>
      <c r="I1160" s="177">
        <f t="shared" si="316"/>
        <v>1</v>
      </c>
      <c r="J1160" s="169">
        <v>15.18</v>
      </c>
      <c r="K1160" s="177">
        <f t="shared" si="317"/>
        <v>4.6197388843239297E-2</v>
      </c>
      <c r="L1160" s="260">
        <v>95.34</v>
      </c>
      <c r="M1160" s="177">
        <f t="shared" si="318"/>
        <v>1.0461973888432394</v>
      </c>
      <c r="N1160" s="260">
        <v>1447.26</v>
      </c>
      <c r="O1160" s="169">
        <v>7.59</v>
      </c>
      <c r="P1160" s="176">
        <f t="shared" si="319"/>
        <v>2.3098694421619648E-2</v>
      </c>
      <c r="Q1160" s="175">
        <f t="shared" si="320"/>
        <v>7.590000000000007</v>
      </c>
      <c r="R1160" s="176">
        <f t="shared" si="321"/>
        <v>2.3098694421619669E-2</v>
      </c>
      <c r="S1160" s="259">
        <f t="shared" si="322"/>
        <v>723.63060000000064</v>
      </c>
      <c r="T1160" s="169" t="s">
        <v>177</v>
      </c>
      <c r="U1160" s="169" t="s">
        <v>712</v>
      </c>
      <c r="V1160" s="169" t="s">
        <v>640</v>
      </c>
      <c r="W1160" s="175">
        <v>1</v>
      </c>
      <c r="X1160" s="169" t="s">
        <v>467</v>
      </c>
    </row>
    <row r="1161" spans="2:24" hidden="1">
      <c r="B1161" s="632"/>
      <c r="C1161" s="423"/>
      <c r="D1161" s="206">
        <f t="shared" si="314"/>
        <v>5</v>
      </c>
      <c r="E1161" s="169" t="s">
        <v>635</v>
      </c>
      <c r="F1161" s="260">
        <v>553.64</v>
      </c>
      <c r="G1161" s="169">
        <v>6978</v>
      </c>
      <c r="H1161" s="169">
        <v>6978</v>
      </c>
      <c r="I1161" s="177">
        <f t="shared" si="316"/>
        <v>1</v>
      </c>
      <c r="J1161" s="169">
        <v>84.14</v>
      </c>
      <c r="K1161" s="177">
        <f t="shared" si="317"/>
        <v>1.2057896245342505E-2</v>
      </c>
      <c r="L1161" s="260">
        <v>6.58</v>
      </c>
      <c r="M1161" s="177">
        <f t="shared" si="318"/>
        <v>1.0120578962453426</v>
      </c>
      <c r="N1161" s="260">
        <v>553.64</v>
      </c>
      <c r="O1161" s="169">
        <v>84.14</v>
      </c>
      <c r="P1161" s="176">
        <f t="shared" si="319"/>
        <v>1.2057896245342505E-2</v>
      </c>
      <c r="Q1161" s="175">
        <f t="shared" si="320"/>
        <v>3.2684965844964609E-13</v>
      </c>
      <c r="R1161" s="176">
        <f t="shared" si="321"/>
        <v>4.6840019840877914E-17</v>
      </c>
      <c r="S1161" s="259">
        <f t="shared" si="322"/>
        <v>2.1506707525986713E-12</v>
      </c>
      <c r="T1161" s="169" t="s">
        <v>465</v>
      </c>
      <c r="U1161" s="169" t="s">
        <v>219</v>
      </c>
      <c r="V1161" s="169" t="s">
        <v>639</v>
      </c>
      <c r="W1161" s="175">
        <v>1</v>
      </c>
      <c r="X1161" s="169" t="s">
        <v>467</v>
      </c>
    </row>
    <row r="1162" spans="2:24" hidden="1">
      <c r="B1162" s="632"/>
      <c r="C1162" s="423"/>
      <c r="D1162" s="206">
        <f t="shared" si="314"/>
        <v>6</v>
      </c>
      <c r="E1162" s="169" t="s">
        <v>821</v>
      </c>
      <c r="F1162" s="260">
        <v>508</v>
      </c>
      <c r="G1162" s="169">
        <v>47.49</v>
      </c>
      <c r="H1162" s="169">
        <v>47.49</v>
      </c>
      <c r="I1162" s="177">
        <f t="shared" si="316"/>
        <v>1</v>
      </c>
      <c r="J1162" s="169">
        <v>4.01</v>
      </c>
      <c r="K1162" s="177">
        <f t="shared" si="317"/>
        <v>8.4438829227205719E-2</v>
      </c>
      <c r="L1162" s="260">
        <v>200</v>
      </c>
      <c r="M1162" s="177">
        <f t="shared" si="318"/>
        <v>1.0844388292272056</v>
      </c>
      <c r="N1162" s="260">
        <v>802</v>
      </c>
      <c r="O1162" s="169">
        <v>2.54</v>
      </c>
      <c r="P1162" s="176">
        <f t="shared" si="319"/>
        <v>5.3484944198778687E-2</v>
      </c>
      <c r="Q1162" s="175">
        <f t="shared" si="320"/>
        <v>1.469999999999998</v>
      </c>
      <c r="R1162" s="176">
        <f t="shared" si="321"/>
        <v>3.0953885028426994E-2</v>
      </c>
      <c r="S1162" s="259">
        <f t="shared" si="322"/>
        <v>293.9999999999996</v>
      </c>
      <c r="T1162" s="169" t="s">
        <v>177</v>
      </c>
      <c r="U1162" s="169" t="s">
        <v>712</v>
      </c>
      <c r="V1162" s="169" t="s">
        <v>507</v>
      </c>
      <c r="W1162" s="175">
        <v>1</v>
      </c>
      <c r="X1162" s="169" t="s">
        <v>818</v>
      </c>
    </row>
    <row r="1163" spans="2:24" hidden="1">
      <c r="B1163" s="632"/>
      <c r="C1163" s="423"/>
      <c r="D1163" s="206">
        <f t="shared" si="314"/>
        <v>7</v>
      </c>
      <c r="E1163" s="169" t="s">
        <v>706</v>
      </c>
      <c r="F1163" s="260">
        <v>310.45999999999998</v>
      </c>
      <c r="G1163" s="169">
        <v>21.22</v>
      </c>
      <c r="H1163" s="169">
        <v>21.22</v>
      </c>
      <c r="I1163" s="177">
        <f t="shared" si="316"/>
        <v>1</v>
      </c>
      <c r="J1163" s="169">
        <v>2.0099999999999998</v>
      </c>
      <c r="K1163" s="177">
        <f t="shared" si="317"/>
        <v>9.4721960414703099E-2</v>
      </c>
      <c r="L1163" s="260">
        <v>316.8</v>
      </c>
      <c r="M1163" s="177">
        <f t="shared" si="318"/>
        <v>1.0947219604147029</v>
      </c>
      <c r="N1163" s="260">
        <v>636.77</v>
      </c>
      <c r="O1163" s="169">
        <v>0.98</v>
      </c>
      <c r="P1163" s="176">
        <f t="shared" si="319"/>
        <v>4.6182846371347785E-2</v>
      </c>
      <c r="Q1163" s="175">
        <f t="shared" si="320"/>
        <v>1.029999999999998</v>
      </c>
      <c r="R1163" s="176">
        <f t="shared" si="321"/>
        <v>4.8539114043355237E-2</v>
      </c>
      <c r="S1163" s="259">
        <f t="shared" si="322"/>
        <v>326.30399999999941</v>
      </c>
      <c r="T1163" s="169" t="s">
        <v>177</v>
      </c>
      <c r="U1163" s="169" t="s">
        <v>712</v>
      </c>
      <c r="V1163" s="169" t="s">
        <v>640</v>
      </c>
      <c r="W1163" s="175">
        <v>1</v>
      </c>
      <c r="X1163" s="169" t="s">
        <v>693</v>
      </c>
    </row>
    <row r="1164" spans="2:24" hidden="1">
      <c r="B1164" s="632"/>
      <c r="C1164" s="423"/>
      <c r="D1164" s="206">
        <f t="shared" si="314"/>
        <v>8</v>
      </c>
      <c r="E1164" s="169" t="s">
        <v>803</v>
      </c>
      <c r="F1164" s="260">
        <v>266.20999999999998</v>
      </c>
      <c r="G1164" s="169">
        <v>34.86</v>
      </c>
      <c r="H1164" s="169">
        <v>34.86</v>
      </c>
      <c r="I1164" s="177">
        <f t="shared" si="316"/>
        <v>1</v>
      </c>
      <c r="J1164" s="169">
        <v>3.45</v>
      </c>
      <c r="K1164" s="177">
        <f t="shared" si="317"/>
        <v>9.8967297762478493E-2</v>
      </c>
      <c r="L1164" s="260">
        <v>161.34</v>
      </c>
      <c r="M1164" s="177">
        <f t="shared" si="318"/>
        <v>1.0989672977624785</v>
      </c>
      <c r="N1164" s="260">
        <v>556.62</v>
      </c>
      <c r="O1164" s="169">
        <v>1.65</v>
      </c>
      <c r="P1164" s="176">
        <f t="shared" si="319"/>
        <v>4.7332185886402749E-2</v>
      </c>
      <c r="Q1164" s="175">
        <f t="shared" si="320"/>
        <v>1.8000000000000029</v>
      </c>
      <c r="R1164" s="176">
        <f t="shared" si="321"/>
        <v>5.1635111876075813E-2</v>
      </c>
      <c r="S1164" s="259">
        <f t="shared" si="322"/>
        <v>290.41200000000049</v>
      </c>
      <c r="T1164" s="169" t="s">
        <v>177</v>
      </c>
      <c r="U1164" s="169" t="s">
        <v>712</v>
      </c>
      <c r="V1164" s="169" t="s">
        <v>640</v>
      </c>
      <c r="W1164" s="175">
        <v>1</v>
      </c>
      <c r="X1164" s="169" t="s">
        <v>795</v>
      </c>
    </row>
    <row r="1165" spans="2:24" hidden="1">
      <c r="B1165" s="632"/>
      <c r="C1165" s="423"/>
      <c r="D1165" s="206">
        <f t="shared" si="314"/>
        <v>9</v>
      </c>
      <c r="E1165" s="169" t="s">
        <v>820</v>
      </c>
      <c r="F1165" s="260">
        <v>252.77</v>
      </c>
      <c r="G1165" s="169">
        <v>4749</v>
      </c>
      <c r="H1165" s="169">
        <v>4749</v>
      </c>
      <c r="I1165" s="177">
        <f t="shared" si="316"/>
        <v>1</v>
      </c>
      <c r="J1165" s="169">
        <v>36.11</v>
      </c>
      <c r="K1165" s="177">
        <f t="shared" si="317"/>
        <v>7.6037060433775533E-3</v>
      </c>
      <c r="L1165" s="260">
        <v>7</v>
      </c>
      <c r="M1165" s="177">
        <f t="shared" si="318"/>
        <v>1.0076037060433776</v>
      </c>
      <c r="N1165" s="260">
        <v>252.77</v>
      </c>
      <c r="O1165" s="169">
        <v>36.11</v>
      </c>
      <c r="P1165" s="176">
        <f t="shared" si="319"/>
        <v>7.6037060433775533E-3</v>
      </c>
      <c r="Q1165" s="175">
        <f t="shared" si="320"/>
        <v>-3.2684965844964609E-13</v>
      </c>
      <c r="R1165" s="176">
        <f t="shared" si="321"/>
        <v>-6.8824943872319662E-17</v>
      </c>
      <c r="S1165" s="259">
        <f t="shared" si="322"/>
        <v>-2.2879476091475226E-12</v>
      </c>
      <c r="T1165" s="169" t="s">
        <v>177</v>
      </c>
      <c r="U1165" s="169" t="s">
        <v>534</v>
      </c>
      <c r="V1165" s="169" t="s">
        <v>638</v>
      </c>
      <c r="W1165" s="175">
        <v>1</v>
      </c>
      <c r="X1165" s="169" t="s">
        <v>818</v>
      </c>
    </row>
    <row r="1166" spans="2:24" hidden="1">
      <c r="B1166" s="633"/>
      <c r="C1166" s="423"/>
      <c r="D1166" s="206">
        <f t="shared" si="314"/>
        <v>10</v>
      </c>
      <c r="E1166" s="169" t="s">
        <v>661</v>
      </c>
      <c r="F1166" s="260">
        <v>222.53</v>
      </c>
      <c r="G1166" s="169">
        <v>6178</v>
      </c>
      <c r="H1166" s="169">
        <v>6178</v>
      </c>
      <c r="I1166" s="177">
        <f t="shared" si="316"/>
        <v>1</v>
      </c>
      <c r="J1166" s="169">
        <v>31.79</v>
      </c>
      <c r="K1166" s="177">
        <f t="shared" si="317"/>
        <v>5.1456782130139206E-3</v>
      </c>
      <c r="L1166" s="260">
        <v>7</v>
      </c>
      <c r="M1166" s="177">
        <f t="shared" si="318"/>
        <v>1.0051456782130139</v>
      </c>
      <c r="N1166" s="260">
        <v>222.53</v>
      </c>
      <c r="O1166" s="169">
        <v>31.79</v>
      </c>
      <c r="P1166" s="176">
        <f t="shared" si="319"/>
        <v>5.1456782130139206E-3</v>
      </c>
      <c r="Q1166" s="175">
        <f t="shared" si="320"/>
        <v>-3.5527136788005009E-14</v>
      </c>
      <c r="R1166" s="176">
        <f t="shared" si="321"/>
        <v>-5.7505886675307559E-18</v>
      </c>
      <c r="S1166" s="259">
        <f t="shared" si="322"/>
        <v>-2.4868995751603507E-13</v>
      </c>
      <c r="T1166" s="169" t="s">
        <v>465</v>
      </c>
      <c r="U1166" s="169" t="s">
        <v>219</v>
      </c>
      <c r="V1166" s="169" t="s">
        <v>639</v>
      </c>
      <c r="W1166" s="175">
        <v>1</v>
      </c>
      <c r="X1166" s="169" t="s">
        <v>467</v>
      </c>
    </row>
    <row r="1167" spans="2:24" hidden="1">
      <c r="B1167" s="631">
        <v>45986</v>
      </c>
      <c r="C1167" s="423" t="str">
        <f t="shared" ref="C1167" si="324">RIGHT(TEXT(B1167,"aaa"),1)</f>
        <v>二</v>
      </c>
      <c r="D1167" s="206">
        <f t="shared" si="314"/>
        <v>1</v>
      </c>
      <c r="E1167" s="169" t="s">
        <v>479</v>
      </c>
      <c r="F1167" s="260">
        <v>1245.44</v>
      </c>
      <c r="G1167" s="169">
        <v>314.8</v>
      </c>
      <c r="H1167" s="169">
        <v>314.8</v>
      </c>
      <c r="I1167" s="177">
        <f t="shared" si="316"/>
        <v>1</v>
      </c>
      <c r="J1167" s="169">
        <v>23.14</v>
      </c>
      <c r="K1167" s="177">
        <f t="shared" si="317"/>
        <v>7.3506988564167722E-2</v>
      </c>
      <c r="L1167" s="260">
        <v>111.2</v>
      </c>
      <c r="M1167" s="177">
        <f t="shared" si="318"/>
        <v>1.0735069885641677</v>
      </c>
      <c r="N1167" s="260">
        <v>2573.17</v>
      </c>
      <c r="O1167" s="169">
        <v>11.2</v>
      </c>
      <c r="P1167" s="176">
        <f t="shared" si="319"/>
        <v>3.5578144853875476E-2</v>
      </c>
      <c r="Q1167" s="175">
        <f t="shared" si="320"/>
        <v>11.939999999999987</v>
      </c>
      <c r="R1167" s="176">
        <f t="shared" si="321"/>
        <v>3.7928843710292204E-2</v>
      </c>
      <c r="S1167" s="259">
        <f t="shared" si="322"/>
        <v>1327.7279999999987</v>
      </c>
      <c r="T1167" s="169" t="s">
        <v>177</v>
      </c>
      <c r="U1167" s="169" t="s">
        <v>712</v>
      </c>
      <c r="V1167" s="169" t="s">
        <v>640</v>
      </c>
      <c r="W1167" s="175">
        <v>1</v>
      </c>
      <c r="X1167" s="169" t="s">
        <v>427</v>
      </c>
    </row>
    <row r="1168" spans="2:24" hidden="1">
      <c r="B1168" s="632"/>
      <c r="C1168" s="423"/>
      <c r="D1168" s="206">
        <f t="shared" si="314"/>
        <v>2</v>
      </c>
      <c r="E1168" s="169" t="s">
        <v>635</v>
      </c>
      <c r="F1168" s="260">
        <v>1185.19</v>
      </c>
      <c r="G1168" s="169">
        <v>6949</v>
      </c>
      <c r="H1168" s="169">
        <v>6949</v>
      </c>
      <c r="I1168" s="177">
        <f t="shared" si="316"/>
        <v>1</v>
      </c>
      <c r="J1168" s="169">
        <v>180.12</v>
      </c>
      <c r="K1168" s="177">
        <f t="shared" si="317"/>
        <v>2.5920276298748022E-2</v>
      </c>
      <c r="L1168" s="260">
        <v>6.58</v>
      </c>
      <c r="M1168" s="177">
        <f t="shared" si="318"/>
        <v>1.025920276298748</v>
      </c>
      <c r="N1168" s="260">
        <v>1185.19</v>
      </c>
      <c r="O1168" s="169">
        <v>180.12</v>
      </c>
      <c r="P1168" s="176">
        <f t="shared" si="319"/>
        <v>2.5920276298748022E-2</v>
      </c>
      <c r="Q1168" s="175">
        <f t="shared" si="320"/>
        <v>0</v>
      </c>
      <c r="R1168" s="176">
        <f t="shared" si="321"/>
        <v>0</v>
      </c>
      <c r="S1168" s="259">
        <f t="shared" si="322"/>
        <v>0</v>
      </c>
      <c r="T1168" s="169" t="s">
        <v>465</v>
      </c>
      <c r="U1168" s="169" t="s">
        <v>219</v>
      </c>
      <c r="V1168" s="169" t="s">
        <v>639</v>
      </c>
      <c r="W1168" s="175">
        <v>1</v>
      </c>
      <c r="X1168" s="169" t="s">
        <v>467</v>
      </c>
    </row>
    <row r="1169" spans="2:24" hidden="1">
      <c r="B1169" s="632"/>
      <c r="C1169" s="423"/>
      <c r="D1169" s="206">
        <f t="shared" si="314"/>
        <v>3</v>
      </c>
      <c r="E1169" s="169" t="s">
        <v>542</v>
      </c>
      <c r="F1169" s="260">
        <v>1184.8800000000001</v>
      </c>
      <c r="G1169" s="169">
        <v>253.18</v>
      </c>
      <c r="H1169" s="169">
        <v>253.18</v>
      </c>
      <c r="I1169" s="177">
        <f t="shared" si="316"/>
        <v>1</v>
      </c>
      <c r="J1169" s="169">
        <v>23.93</v>
      </c>
      <c r="K1169" s="177">
        <f t="shared" si="317"/>
        <v>9.451773441820048E-2</v>
      </c>
      <c r="L1169" s="260">
        <v>156.72999999999999</v>
      </c>
      <c r="M1169" s="177">
        <f t="shared" si="318"/>
        <v>1.0945177344182004</v>
      </c>
      <c r="N1169" s="260">
        <v>3750.55</v>
      </c>
      <c r="O1169" s="169">
        <v>7.56</v>
      </c>
      <c r="P1169" s="176">
        <f t="shared" si="319"/>
        <v>2.9860178529109722E-2</v>
      </c>
      <c r="Q1169" s="175">
        <f t="shared" si="320"/>
        <v>16.370000000000008</v>
      </c>
      <c r="R1169" s="176">
        <f t="shared" si="321"/>
        <v>6.4657555889090793E-2</v>
      </c>
      <c r="S1169" s="259">
        <f t="shared" si="322"/>
        <v>2565.6701000000012</v>
      </c>
      <c r="T1169" s="169" t="s">
        <v>465</v>
      </c>
      <c r="U1169" s="169" t="s">
        <v>219</v>
      </c>
      <c r="V1169" s="169" t="s">
        <v>510</v>
      </c>
      <c r="W1169" s="175">
        <v>1</v>
      </c>
      <c r="X1169" s="169" t="s">
        <v>467</v>
      </c>
    </row>
    <row r="1170" spans="2:24" hidden="1">
      <c r="B1170" s="632"/>
      <c r="C1170" s="423"/>
      <c r="D1170" s="206">
        <f t="shared" si="314"/>
        <v>4</v>
      </c>
      <c r="E1170" s="169" t="s">
        <v>463</v>
      </c>
      <c r="F1170" s="260">
        <v>944.43</v>
      </c>
      <c r="G1170" s="169">
        <v>34.619999999999997</v>
      </c>
      <c r="H1170" s="169">
        <v>34.619999999999997</v>
      </c>
      <c r="I1170" s="177">
        <f t="shared" si="316"/>
        <v>1</v>
      </c>
      <c r="J1170" s="169">
        <v>3.42</v>
      </c>
      <c r="K1170" s="177">
        <f t="shared" si="317"/>
        <v>9.8786828422876949E-2</v>
      </c>
      <c r="L1170" s="260">
        <v>814.16</v>
      </c>
      <c r="M1170" s="177">
        <f t="shared" si="318"/>
        <v>1.098786828422877</v>
      </c>
      <c r="N1170" s="260">
        <v>2784.43</v>
      </c>
      <c r="O1170" s="169">
        <v>1.1599999999999999</v>
      </c>
      <c r="P1170" s="176">
        <f t="shared" si="319"/>
        <v>3.3506643558636626E-2</v>
      </c>
      <c r="Q1170" s="175">
        <f t="shared" si="320"/>
        <v>2.2600000000000016</v>
      </c>
      <c r="R1170" s="176">
        <f t="shared" si="321"/>
        <v>6.5280184864240379E-2</v>
      </c>
      <c r="S1170" s="259">
        <f t="shared" si="322"/>
        <v>1840.0016000000012</v>
      </c>
      <c r="T1170" s="169" t="s">
        <v>177</v>
      </c>
      <c r="U1170" s="169" t="s">
        <v>220</v>
      </c>
      <c r="V1170" s="169" t="s">
        <v>686</v>
      </c>
      <c r="W1170" s="175">
        <v>1</v>
      </c>
      <c r="X1170" s="169" t="s">
        <v>412</v>
      </c>
    </row>
    <row r="1171" spans="2:24" hidden="1">
      <c r="B1171" s="632"/>
      <c r="C1171" s="423"/>
      <c r="D1171" s="206">
        <f t="shared" si="314"/>
        <v>5</v>
      </c>
      <c r="E1171" s="169" t="s">
        <v>634</v>
      </c>
      <c r="F1171" s="260">
        <v>652.04</v>
      </c>
      <c r="G1171" s="169">
        <v>17852</v>
      </c>
      <c r="H1171" s="169">
        <v>17852</v>
      </c>
      <c r="I1171" s="177">
        <f t="shared" si="316"/>
        <v>1</v>
      </c>
      <c r="J1171" s="169">
        <v>112.42</v>
      </c>
      <c r="K1171" s="177">
        <f t="shared" si="317"/>
        <v>6.2973336320860411E-3</v>
      </c>
      <c r="L1171" s="260">
        <v>5.8</v>
      </c>
      <c r="M1171" s="177">
        <f t="shared" si="318"/>
        <v>1.006297333632086</v>
      </c>
      <c r="N1171" s="260">
        <v>652.04</v>
      </c>
      <c r="O1171" s="169">
        <v>112.42</v>
      </c>
      <c r="P1171" s="176">
        <f t="shared" si="319"/>
        <v>6.2973336320860411E-3</v>
      </c>
      <c r="Q1171" s="175">
        <f t="shared" si="320"/>
        <v>-1.7479351299698465E-12</v>
      </c>
      <c r="R1171" s="176">
        <f t="shared" si="321"/>
        <v>-9.7912566097347444E-17</v>
      </c>
      <c r="S1171" s="259">
        <f t="shared" si="322"/>
        <v>-1.0138023753825109E-11</v>
      </c>
      <c r="T1171" s="169" t="s">
        <v>177</v>
      </c>
      <c r="U1171" s="169" t="s">
        <v>534</v>
      </c>
      <c r="V1171" s="169" t="s">
        <v>700</v>
      </c>
      <c r="W1171" s="175">
        <v>1</v>
      </c>
      <c r="X1171" s="169" t="s">
        <v>467</v>
      </c>
    </row>
    <row r="1172" spans="2:24" hidden="1">
      <c r="B1172" s="632"/>
      <c r="C1172" s="423"/>
      <c r="D1172" s="206">
        <f t="shared" si="314"/>
        <v>6</v>
      </c>
      <c r="E1172" s="169" t="s">
        <v>645</v>
      </c>
      <c r="F1172" s="260">
        <v>610.65</v>
      </c>
      <c r="G1172" s="169">
        <v>110.54</v>
      </c>
      <c r="H1172" s="169">
        <v>110.54</v>
      </c>
      <c r="I1172" s="177">
        <f t="shared" si="316"/>
        <v>1</v>
      </c>
      <c r="J1172" s="169">
        <v>10.91</v>
      </c>
      <c r="K1172" s="177">
        <f t="shared" si="317"/>
        <v>9.8697304143296541E-2</v>
      </c>
      <c r="L1172" s="260">
        <v>114.14</v>
      </c>
      <c r="M1172" s="177">
        <f t="shared" si="318"/>
        <v>1.0986973041432966</v>
      </c>
      <c r="N1172" s="260">
        <v>1245.27</v>
      </c>
      <c r="O1172" s="169">
        <v>5.35</v>
      </c>
      <c r="P1172" s="176">
        <f t="shared" si="319"/>
        <v>4.8398769676135329E-2</v>
      </c>
      <c r="Q1172" s="175">
        <f t="shared" si="320"/>
        <v>5.5599999999999969</v>
      </c>
      <c r="R1172" s="176">
        <f t="shared" si="321"/>
        <v>5.0298534467161177E-2</v>
      </c>
      <c r="S1172" s="259">
        <f t="shared" si="322"/>
        <v>634.61839999999961</v>
      </c>
      <c r="T1172" s="169" t="s">
        <v>177</v>
      </c>
      <c r="U1172" s="169" t="s">
        <v>712</v>
      </c>
      <c r="V1172" s="169" t="s">
        <v>640</v>
      </c>
      <c r="W1172" s="175">
        <v>1</v>
      </c>
      <c r="X1172" s="169" t="s">
        <v>428</v>
      </c>
    </row>
    <row r="1173" spans="2:24" hidden="1">
      <c r="B1173" s="632"/>
      <c r="C1173" s="423"/>
      <c r="D1173" s="206">
        <f t="shared" si="314"/>
        <v>7</v>
      </c>
      <c r="E1173" s="169" t="s">
        <v>491</v>
      </c>
      <c r="F1173" s="260">
        <v>549.28</v>
      </c>
      <c r="G1173" s="169">
        <v>42.74</v>
      </c>
      <c r="H1173" s="169">
        <v>42.74</v>
      </c>
      <c r="I1173" s="177">
        <f t="shared" si="316"/>
        <v>1</v>
      </c>
      <c r="J1173" s="169">
        <v>4.21</v>
      </c>
      <c r="K1173" s="177">
        <f t="shared" si="317"/>
        <v>9.850257370145063E-2</v>
      </c>
      <c r="L1173" s="260">
        <v>278.82</v>
      </c>
      <c r="M1173" s="177">
        <f t="shared" si="318"/>
        <v>1.0985025737014507</v>
      </c>
      <c r="N1173" s="260">
        <v>1173.83</v>
      </c>
      <c r="O1173" s="169">
        <v>1.97</v>
      </c>
      <c r="P1173" s="176">
        <f t="shared" si="319"/>
        <v>4.609265325222274E-2</v>
      </c>
      <c r="Q1173" s="175">
        <f t="shared" si="320"/>
        <v>2.2400000000000011</v>
      </c>
      <c r="R1173" s="176">
        <f t="shared" si="321"/>
        <v>5.2409920449227911E-2</v>
      </c>
      <c r="S1173" s="259">
        <f t="shared" si="322"/>
        <v>624.55680000000029</v>
      </c>
      <c r="T1173" s="169" t="s">
        <v>465</v>
      </c>
      <c r="U1173" s="169" t="s">
        <v>219</v>
      </c>
      <c r="V1173" s="169" t="s">
        <v>510</v>
      </c>
      <c r="W1173" s="175">
        <v>1</v>
      </c>
      <c r="X1173" s="169" t="s">
        <v>467</v>
      </c>
    </row>
    <row r="1174" spans="2:24" hidden="1">
      <c r="B1174" s="632"/>
      <c r="C1174" s="423"/>
      <c r="D1174" s="206">
        <f t="shared" si="314"/>
        <v>8</v>
      </c>
      <c r="E1174" s="169" t="s">
        <v>548</v>
      </c>
      <c r="F1174" s="260">
        <v>497.55</v>
      </c>
      <c r="G1174" s="169">
        <v>68.760000000000005</v>
      </c>
      <c r="H1174" s="169">
        <v>68.760000000000005</v>
      </c>
      <c r="I1174" s="177">
        <f t="shared" si="316"/>
        <v>1</v>
      </c>
      <c r="J1174" s="169">
        <v>6.84</v>
      </c>
      <c r="K1174" s="177">
        <f t="shared" si="317"/>
        <v>9.947643979057591E-2</v>
      </c>
      <c r="L1174" s="260">
        <v>160.5</v>
      </c>
      <c r="M1174" s="177">
        <f t="shared" si="318"/>
        <v>1.0994764397905759</v>
      </c>
      <c r="N1174" s="260">
        <v>1097.82</v>
      </c>
      <c r="O1174" s="169">
        <v>3.1</v>
      </c>
      <c r="P1174" s="176">
        <f t="shared" si="319"/>
        <v>4.508435136707388E-2</v>
      </c>
      <c r="Q1174" s="175">
        <f t="shared" si="320"/>
        <v>3.7400000000000033</v>
      </c>
      <c r="R1174" s="176">
        <f t="shared" si="321"/>
        <v>5.4392088423502079E-2</v>
      </c>
      <c r="S1174" s="259">
        <f t="shared" si="322"/>
        <v>600.27000000000055</v>
      </c>
      <c r="T1174" s="169" t="s">
        <v>177</v>
      </c>
      <c r="U1174" s="169" t="s">
        <v>712</v>
      </c>
      <c r="V1174" s="169" t="s">
        <v>507</v>
      </c>
      <c r="W1174" s="175">
        <v>1</v>
      </c>
      <c r="X1174" s="169" t="s">
        <v>467</v>
      </c>
    </row>
    <row r="1175" spans="2:24" hidden="1">
      <c r="B1175" s="632"/>
      <c r="C1175" s="423"/>
      <c r="D1175" s="206">
        <f t="shared" si="314"/>
        <v>9</v>
      </c>
      <c r="E1175" s="169" t="s">
        <v>820</v>
      </c>
      <c r="F1175" s="260">
        <v>468.37</v>
      </c>
      <c r="G1175" s="169">
        <v>4135</v>
      </c>
      <c r="H1175" s="169">
        <v>4135</v>
      </c>
      <c r="I1175" s="177">
        <f t="shared" si="316"/>
        <v>1</v>
      </c>
      <c r="J1175" s="169">
        <v>66.91</v>
      </c>
      <c r="K1175" s="177">
        <f t="shared" si="317"/>
        <v>1.6181378476420798E-2</v>
      </c>
      <c r="L1175" s="260">
        <v>7</v>
      </c>
      <c r="M1175" s="177">
        <f t="shared" si="318"/>
        <v>1.0161813784764209</v>
      </c>
      <c r="N1175" s="260">
        <v>468.37</v>
      </c>
      <c r="O1175" s="169">
        <v>66.91</v>
      </c>
      <c r="P1175" s="176">
        <f t="shared" si="319"/>
        <v>1.6181378476420798E-2</v>
      </c>
      <c r="Q1175" s="175">
        <f t="shared" si="320"/>
        <v>-1.4210854715202004E-13</v>
      </c>
      <c r="R1175" s="176">
        <f t="shared" si="321"/>
        <v>-3.4367242358408714E-17</v>
      </c>
      <c r="S1175" s="259">
        <f t="shared" si="322"/>
        <v>-9.9475983006414026E-13</v>
      </c>
      <c r="T1175" s="169" t="s">
        <v>177</v>
      </c>
      <c r="U1175" s="169" t="s">
        <v>534</v>
      </c>
      <c r="V1175" s="169" t="s">
        <v>638</v>
      </c>
      <c r="W1175" s="175">
        <v>1</v>
      </c>
      <c r="X1175" s="169" t="s">
        <v>818</v>
      </c>
    </row>
    <row r="1176" spans="2:24" hidden="1">
      <c r="B1176" s="633"/>
      <c r="C1176" s="423"/>
      <c r="D1176" s="206">
        <f t="shared" si="314"/>
        <v>10</v>
      </c>
      <c r="E1176" s="169" t="s">
        <v>528</v>
      </c>
      <c r="F1176" s="260">
        <v>393.55</v>
      </c>
      <c r="G1176" s="169">
        <v>38.25</v>
      </c>
      <c r="H1176" s="169">
        <v>38.25</v>
      </c>
      <c r="I1176" s="177">
        <f t="shared" si="316"/>
        <v>1</v>
      </c>
      <c r="J1176" s="169">
        <v>3.79</v>
      </c>
      <c r="K1176" s="177">
        <f t="shared" si="317"/>
        <v>9.9084967320261438E-2</v>
      </c>
      <c r="L1176" s="260">
        <v>212.73</v>
      </c>
      <c r="M1176" s="177">
        <f t="shared" si="318"/>
        <v>1.0990849673202614</v>
      </c>
      <c r="N1176" s="260">
        <v>806.25</v>
      </c>
      <c r="O1176" s="169">
        <v>1.85</v>
      </c>
      <c r="P1176" s="176">
        <f t="shared" si="319"/>
        <v>4.8366013071895426E-2</v>
      </c>
      <c r="Q1176" s="175">
        <f t="shared" si="320"/>
        <v>1.9399999999999991</v>
      </c>
      <c r="R1176" s="176">
        <f t="shared" si="321"/>
        <v>5.0718954248365991E-2</v>
      </c>
      <c r="S1176" s="259">
        <f t="shared" si="322"/>
        <v>412.69619999999981</v>
      </c>
      <c r="T1176" s="169" t="s">
        <v>177</v>
      </c>
      <c r="U1176" s="169" t="s">
        <v>712</v>
      </c>
      <c r="V1176" s="169" t="s">
        <v>640</v>
      </c>
      <c r="W1176" s="175">
        <v>1</v>
      </c>
      <c r="X1176" s="169" t="s">
        <v>434</v>
      </c>
    </row>
    <row r="1177" spans="2:24" hidden="1">
      <c r="B1177" s="631">
        <v>45987</v>
      </c>
      <c r="C1177" s="423" t="str">
        <f t="shared" ref="C1177" si="325">RIGHT(TEXT(B1177,"aaa"),1)</f>
        <v>三</v>
      </c>
      <c r="D1177" s="206">
        <f t="shared" si="314"/>
        <v>1</v>
      </c>
      <c r="E1177" s="169" t="s">
        <v>855</v>
      </c>
      <c r="F1177" s="260">
        <v>1066.23</v>
      </c>
      <c r="G1177" s="169">
        <v>185.28</v>
      </c>
      <c r="H1177" s="169">
        <v>185.28</v>
      </c>
      <c r="I1177" s="177">
        <f t="shared" si="316"/>
        <v>1</v>
      </c>
      <c r="J1177" s="169">
        <v>16.600000000000001</v>
      </c>
      <c r="K1177" s="177">
        <f t="shared" si="317"/>
        <v>8.9594127806563048E-2</v>
      </c>
      <c r="L1177" s="260">
        <v>174.22</v>
      </c>
      <c r="M1177" s="177">
        <f t="shared" si="318"/>
        <v>1.0895941278065631</v>
      </c>
      <c r="N1177" s="260">
        <v>2892.05</v>
      </c>
      <c r="O1177" s="169">
        <v>6.12</v>
      </c>
      <c r="P1177" s="176">
        <f t="shared" si="319"/>
        <v>3.3031088082901554E-2</v>
      </c>
      <c r="Q1177" s="175">
        <f t="shared" si="320"/>
        <v>10.479999999999993</v>
      </c>
      <c r="R1177" s="176">
        <f t="shared" si="321"/>
        <v>5.6563039723661446E-2</v>
      </c>
      <c r="S1177" s="259">
        <f t="shared" si="322"/>
        <v>1825.8255999999988</v>
      </c>
      <c r="T1177" s="169" t="s">
        <v>177</v>
      </c>
      <c r="U1177" s="169" t="s">
        <v>712</v>
      </c>
      <c r="V1177" s="169" t="s">
        <v>640</v>
      </c>
      <c r="W1177" s="175">
        <v>1</v>
      </c>
      <c r="X1177" s="169" t="s">
        <v>853</v>
      </c>
    </row>
    <row r="1178" spans="2:24" hidden="1">
      <c r="B1178" s="632"/>
      <c r="C1178" s="423"/>
      <c r="D1178" s="206">
        <f t="shared" si="314"/>
        <v>2</v>
      </c>
      <c r="E1178" s="169" t="s">
        <v>856</v>
      </c>
      <c r="F1178" s="260">
        <v>935.79</v>
      </c>
      <c r="G1178" s="169">
        <v>193</v>
      </c>
      <c r="H1178" s="169">
        <v>193</v>
      </c>
      <c r="I1178" s="177">
        <f t="shared" si="316"/>
        <v>1</v>
      </c>
      <c r="J1178" s="169">
        <v>19.3</v>
      </c>
      <c r="K1178" s="177">
        <f t="shared" si="317"/>
        <v>0.1</v>
      </c>
      <c r="L1178" s="260">
        <v>179.96</v>
      </c>
      <c r="M1178" s="177">
        <f t="shared" si="318"/>
        <v>1.1000000000000001</v>
      </c>
      <c r="N1178" s="260">
        <v>3473.23</v>
      </c>
      <c r="O1178" s="169">
        <v>5.2</v>
      </c>
      <c r="P1178" s="176">
        <f t="shared" si="319"/>
        <v>2.6943005181347152E-2</v>
      </c>
      <c r="Q1178" s="175">
        <f t="shared" si="320"/>
        <v>14.100000000000012</v>
      </c>
      <c r="R1178" s="176">
        <f t="shared" si="321"/>
        <v>7.3056994818652909E-2</v>
      </c>
      <c r="S1178" s="259">
        <f t="shared" si="322"/>
        <v>2537.4360000000024</v>
      </c>
      <c r="T1178" s="169" t="s">
        <v>177</v>
      </c>
      <c r="U1178" s="169" t="s">
        <v>712</v>
      </c>
      <c r="V1178" s="169" t="s">
        <v>640</v>
      </c>
      <c r="W1178" s="175">
        <v>1</v>
      </c>
      <c r="X1178" s="169" t="s">
        <v>853</v>
      </c>
    </row>
    <row r="1179" spans="2:24" hidden="1">
      <c r="B1179" s="632"/>
      <c r="C1179" s="423"/>
      <c r="D1179" s="206">
        <f t="shared" si="314"/>
        <v>3</v>
      </c>
      <c r="E1179" s="169" t="s">
        <v>841</v>
      </c>
      <c r="F1179" s="260">
        <v>821.33</v>
      </c>
      <c r="G1179" s="169">
        <v>161.97</v>
      </c>
      <c r="H1179" s="169">
        <v>161.97</v>
      </c>
      <c r="I1179" s="177">
        <f t="shared" si="316"/>
        <v>1</v>
      </c>
      <c r="J1179" s="169">
        <v>16.18</v>
      </c>
      <c r="K1179" s="177">
        <f t="shared" si="317"/>
        <v>9.9895042291782421E-2</v>
      </c>
      <c r="L1179" s="260">
        <v>102.41</v>
      </c>
      <c r="M1179" s="177">
        <f t="shared" si="318"/>
        <v>1.0998950422917824</v>
      </c>
      <c r="N1179" s="260">
        <v>1656.99</v>
      </c>
      <c r="O1179" s="169">
        <v>8.02</v>
      </c>
      <c r="P1179" s="176">
        <f t="shared" si="319"/>
        <v>4.9515342347348272E-2</v>
      </c>
      <c r="Q1179" s="175">
        <f t="shared" si="320"/>
        <v>8.1600000000000072</v>
      </c>
      <c r="R1179" s="176">
        <f t="shared" si="321"/>
        <v>5.0379699944434198E-2</v>
      </c>
      <c r="S1179" s="259">
        <f t="shared" si="322"/>
        <v>835.66560000000072</v>
      </c>
      <c r="T1179" s="169" t="s">
        <v>465</v>
      </c>
      <c r="U1179" s="169" t="s">
        <v>219</v>
      </c>
      <c r="V1179" s="169" t="s">
        <v>683</v>
      </c>
      <c r="W1179" s="175">
        <v>1</v>
      </c>
      <c r="X1179" s="169" t="s">
        <v>467</v>
      </c>
    </row>
    <row r="1180" spans="2:24" hidden="1">
      <c r="B1180" s="632"/>
      <c r="C1180" s="423"/>
      <c r="D1180" s="206">
        <f t="shared" si="314"/>
        <v>4</v>
      </c>
      <c r="E1180" s="169" t="s">
        <v>464</v>
      </c>
      <c r="F1180" s="260">
        <v>816.04</v>
      </c>
      <c r="G1180" s="169">
        <v>118.05</v>
      </c>
      <c r="H1180" s="169">
        <v>118.05</v>
      </c>
      <c r="I1180" s="177">
        <f t="shared" si="316"/>
        <v>1</v>
      </c>
      <c r="J1180" s="169">
        <v>11.8</v>
      </c>
      <c r="K1180" s="177">
        <f t="shared" si="317"/>
        <v>9.9957645065650164E-2</v>
      </c>
      <c r="L1180" s="260">
        <v>203.5</v>
      </c>
      <c r="M1180" s="177">
        <f t="shared" si="318"/>
        <v>1.0999576450656501</v>
      </c>
      <c r="N1180" s="260">
        <v>2401.3000000000002</v>
      </c>
      <c r="O1180" s="169">
        <v>4.01</v>
      </c>
      <c r="P1180" s="176">
        <f t="shared" si="319"/>
        <v>3.3968657348581108E-2</v>
      </c>
      <c r="Q1180" s="175">
        <f t="shared" si="320"/>
        <v>7.7899999999999974</v>
      </c>
      <c r="R1180" s="176">
        <f t="shared" si="321"/>
        <v>6.5988987717069014E-2</v>
      </c>
      <c r="S1180" s="259">
        <f t="shared" si="322"/>
        <v>1585.2649999999994</v>
      </c>
      <c r="T1180" s="169" t="s">
        <v>465</v>
      </c>
      <c r="U1180" s="169" t="s">
        <v>219</v>
      </c>
      <c r="V1180" s="169" t="s">
        <v>510</v>
      </c>
      <c r="W1180" s="175">
        <v>1</v>
      </c>
      <c r="X1180" s="169" t="s">
        <v>467</v>
      </c>
    </row>
    <row r="1181" spans="2:24" hidden="1">
      <c r="B1181" s="632"/>
      <c r="C1181" s="423"/>
      <c r="D1181" s="206">
        <f t="shared" si="314"/>
        <v>5</v>
      </c>
      <c r="E1181" s="169" t="s">
        <v>822</v>
      </c>
      <c r="F1181" s="260">
        <v>776.01</v>
      </c>
      <c r="G1181" s="169">
        <v>255.42</v>
      </c>
      <c r="H1181" s="169">
        <v>255.42</v>
      </c>
      <c r="I1181" s="177">
        <f t="shared" si="316"/>
        <v>1</v>
      </c>
      <c r="J1181" s="169">
        <v>25.53</v>
      </c>
      <c r="K1181" s="177">
        <f t="shared" si="317"/>
        <v>9.9953018557669734E-2</v>
      </c>
      <c r="L1181" s="260">
        <v>100.52</v>
      </c>
      <c r="M1181" s="177">
        <f t="shared" si="318"/>
        <v>1.0999530185576698</v>
      </c>
      <c r="N1181" s="260">
        <v>2566.2800000000002</v>
      </c>
      <c r="O1181" s="169">
        <v>7.72</v>
      </c>
      <c r="P1181" s="176">
        <f t="shared" si="319"/>
        <v>3.0224727899146504E-2</v>
      </c>
      <c r="Q1181" s="175">
        <f t="shared" si="320"/>
        <v>17.810000000000002</v>
      </c>
      <c r="R1181" s="176">
        <f t="shared" si="321"/>
        <v>6.9728290658523234E-2</v>
      </c>
      <c r="S1181" s="259">
        <f t="shared" si="322"/>
        <v>1790.2612000000001</v>
      </c>
      <c r="T1181" s="169" t="s">
        <v>177</v>
      </c>
      <c r="U1181" s="169" t="s">
        <v>712</v>
      </c>
      <c r="V1181" s="169" t="s">
        <v>686</v>
      </c>
      <c r="W1181" s="175">
        <v>1</v>
      </c>
      <c r="X1181" s="169" t="s">
        <v>818</v>
      </c>
    </row>
    <row r="1182" spans="2:24" hidden="1">
      <c r="B1182" s="632"/>
      <c r="C1182" s="423"/>
      <c r="D1182" s="206">
        <f t="shared" si="314"/>
        <v>6</v>
      </c>
      <c r="E1182" s="169" t="s">
        <v>463</v>
      </c>
      <c r="F1182" s="260">
        <v>773.45</v>
      </c>
      <c r="G1182" s="169">
        <v>29.3</v>
      </c>
      <c r="H1182" s="169">
        <v>29.3</v>
      </c>
      <c r="I1182" s="177">
        <f t="shared" si="316"/>
        <v>1</v>
      </c>
      <c r="J1182" s="169">
        <v>2.93</v>
      </c>
      <c r="K1182" s="177">
        <f t="shared" si="317"/>
        <v>0.1</v>
      </c>
      <c r="L1182" s="260">
        <v>814.16</v>
      </c>
      <c r="M1182" s="177">
        <f t="shared" si="318"/>
        <v>1.1000000000000001</v>
      </c>
      <c r="N1182" s="260">
        <v>2385.4899999999998</v>
      </c>
      <c r="O1182" s="169">
        <v>0.95</v>
      </c>
      <c r="P1182" s="176">
        <f t="shared" si="319"/>
        <v>3.2423208191126277E-2</v>
      </c>
      <c r="Q1182" s="175">
        <f t="shared" si="320"/>
        <v>1.9800000000000033</v>
      </c>
      <c r="R1182" s="176">
        <f t="shared" si="321"/>
        <v>6.7576791808873826E-2</v>
      </c>
      <c r="S1182" s="259">
        <f t="shared" si="322"/>
        <v>1612.0368000000026</v>
      </c>
      <c r="T1182" s="169" t="s">
        <v>177</v>
      </c>
      <c r="U1182" s="169" t="s">
        <v>220</v>
      </c>
      <c r="V1182" s="169" t="s">
        <v>864</v>
      </c>
      <c r="W1182" s="175">
        <v>1</v>
      </c>
      <c r="X1182" s="169" t="s">
        <v>412</v>
      </c>
    </row>
    <row r="1183" spans="2:24" hidden="1">
      <c r="B1183" s="632"/>
      <c r="C1183" s="423"/>
      <c r="D1183" s="206">
        <f t="shared" si="314"/>
        <v>7</v>
      </c>
      <c r="E1183" s="169" t="s">
        <v>699</v>
      </c>
      <c r="F1183" s="260">
        <v>691.3</v>
      </c>
      <c r="G1183" s="169">
        <v>101.48</v>
      </c>
      <c r="H1183" s="169">
        <v>137.77000000000001</v>
      </c>
      <c r="I1183" s="177">
        <f t="shared" si="316"/>
        <v>1.357607410327158</v>
      </c>
      <c r="J1183" s="169">
        <v>0</v>
      </c>
      <c r="K1183" s="177">
        <f t="shared" si="317"/>
        <v>0</v>
      </c>
      <c r="L1183" s="260">
        <v>278.75</v>
      </c>
      <c r="M1183" s="177">
        <f t="shared" si="318"/>
        <v>1.357607410327158</v>
      </c>
      <c r="N1183" s="260">
        <v>10115.84</v>
      </c>
      <c r="O1183" s="169">
        <v>2.48</v>
      </c>
      <c r="P1183" s="176">
        <f t="shared" si="319"/>
        <v>2.4438312968072525E-2</v>
      </c>
      <c r="Q1183" s="175">
        <f t="shared" si="320"/>
        <v>33.810000000000009</v>
      </c>
      <c r="R1183" s="176">
        <f t="shared" si="321"/>
        <v>0.33316909735908562</v>
      </c>
      <c r="S1183" s="259">
        <f t="shared" si="322"/>
        <v>9424.5375000000022</v>
      </c>
      <c r="T1183" s="169" t="s">
        <v>465</v>
      </c>
      <c r="U1183" s="169" t="s">
        <v>219</v>
      </c>
      <c r="V1183" s="169" t="s">
        <v>852</v>
      </c>
      <c r="W1183" s="175">
        <v>1</v>
      </c>
      <c r="X1183" s="169" t="s">
        <v>467</v>
      </c>
    </row>
    <row r="1184" spans="2:24" hidden="1">
      <c r="B1184" s="632"/>
      <c r="C1184" s="423"/>
      <c r="D1184" s="206">
        <f t="shared" si="314"/>
        <v>8</v>
      </c>
      <c r="E1184" s="169" t="s">
        <v>548</v>
      </c>
      <c r="F1184" s="260">
        <v>609.9</v>
      </c>
      <c r="G1184" s="169">
        <v>77.180000000000007</v>
      </c>
      <c r="H1184" s="169">
        <v>77.180000000000007</v>
      </c>
      <c r="I1184" s="177">
        <f t="shared" si="316"/>
        <v>1</v>
      </c>
      <c r="J1184" s="169">
        <v>7.7</v>
      </c>
      <c r="K1184" s="177">
        <f t="shared" si="317"/>
        <v>9.9766778958279345E-2</v>
      </c>
      <c r="L1184" s="260">
        <v>160.5</v>
      </c>
      <c r="M1184" s="177">
        <f t="shared" si="318"/>
        <v>1.0997667789582795</v>
      </c>
      <c r="N1184" s="260">
        <v>1235.8499999999999</v>
      </c>
      <c r="O1184" s="169">
        <v>3.8</v>
      </c>
      <c r="P1184" s="176">
        <f t="shared" si="319"/>
        <v>4.9235553252137854E-2</v>
      </c>
      <c r="Q1184" s="175">
        <f t="shared" si="320"/>
        <v>3.900000000000003</v>
      </c>
      <c r="R1184" s="176">
        <f t="shared" si="321"/>
        <v>5.0531225706141519E-2</v>
      </c>
      <c r="S1184" s="259">
        <f t="shared" si="322"/>
        <v>625.9500000000005</v>
      </c>
      <c r="T1184" s="169" t="s">
        <v>177</v>
      </c>
      <c r="U1184" s="169" t="s">
        <v>712</v>
      </c>
      <c r="V1184" s="169" t="s">
        <v>507</v>
      </c>
      <c r="W1184" s="175">
        <v>1</v>
      </c>
      <c r="X1184" s="169" t="s">
        <v>467</v>
      </c>
    </row>
    <row r="1185" spans="2:24" hidden="1">
      <c r="B1185" s="632"/>
      <c r="C1185" s="423"/>
      <c r="D1185" s="206">
        <f t="shared" si="314"/>
        <v>9</v>
      </c>
      <c r="E1185" s="169" t="s">
        <v>634</v>
      </c>
      <c r="F1185" s="260">
        <v>559.92999999999995</v>
      </c>
      <c r="G1185" s="169">
        <v>18078</v>
      </c>
      <c r="H1185" s="169">
        <v>18078</v>
      </c>
      <c r="I1185" s="177">
        <f t="shared" si="316"/>
        <v>1</v>
      </c>
      <c r="J1185" s="169">
        <v>96.54</v>
      </c>
      <c r="K1185" s="177">
        <f t="shared" si="317"/>
        <v>5.340192499170263E-3</v>
      </c>
      <c r="L1185" s="260">
        <v>5.8</v>
      </c>
      <c r="M1185" s="177">
        <f t="shared" si="318"/>
        <v>1.0053401924991703</v>
      </c>
      <c r="N1185" s="260">
        <v>559.92999999999995</v>
      </c>
      <c r="O1185" s="169">
        <v>96.54</v>
      </c>
      <c r="P1185" s="176">
        <f t="shared" si="319"/>
        <v>5.340192499170263E-3</v>
      </c>
      <c r="Q1185" s="175">
        <f t="shared" si="320"/>
        <v>8.6686213762732223E-13</v>
      </c>
      <c r="R1185" s="176">
        <f t="shared" si="321"/>
        <v>4.7951219030164965E-17</v>
      </c>
      <c r="S1185" s="259">
        <f t="shared" si="322"/>
        <v>5.0278003982384691E-12</v>
      </c>
      <c r="T1185" s="169" t="s">
        <v>177</v>
      </c>
      <c r="U1185" s="169" t="s">
        <v>534</v>
      </c>
      <c r="V1185" s="169" t="s">
        <v>700</v>
      </c>
      <c r="W1185" s="175">
        <v>1</v>
      </c>
      <c r="X1185" s="169" t="s">
        <v>467</v>
      </c>
    </row>
    <row r="1186" spans="2:24" hidden="1">
      <c r="B1186" s="633"/>
      <c r="C1186" s="423"/>
      <c r="D1186" s="206">
        <f t="shared" si="314"/>
        <v>10</v>
      </c>
      <c r="E1186" s="169" t="s">
        <v>635</v>
      </c>
      <c r="F1186" s="260">
        <v>509.56</v>
      </c>
      <c r="G1186" s="169">
        <v>6534</v>
      </c>
      <c r="H1186" s="169">
        <v>6534</v>
      </c>
      <c r="I1186" s="177">
        <f t="shared" si="316"/>
        <v>1</v>
      </c>
      <c r="J1186" s="169">
        <v>77.44</v>
      </c>
      <c r="K1186" s="177">
        <f t="shared" si="317"/>
        <v>1.1851851851851851E-2</v>
      </c>
      <c r="L1186" s="260">
        <v>6.58</v>
      </c>
      <c r="M1186" s="177">
        <f t="shared" si="318"/>
        <v>1.0118518518518518</v>
      </c>
      <c r="N1186" s="260">
        <v>509.56</v>
      </c>
      <c r="O1186" s="169">
        <v>77.44</v>
      </c>
      <c r="P1186" s="176">
        <f t="shared" si="319"/>
        <v>1.1851851851851851E-2</v>
      </c>
      <c r="Q1186" s="175">
        <f t="shared" si="320"/>
        <v>-3.979039320256561E-13</v>
      </c>
      <c r="R1186" s="176">
        <f t="shared" si="321"/>
        <v>-6.0897449039739222E-17</v>
      </c>
      <c r="S1186" s="259">
        <f t="shared" si="322"/>
        <v>-2.6182078727288173E-12</v>
      </c>
      <c r="T1186" s="169" t="s">
        <v>465</v>
      </c>
      <c r="U1186" s="169" t="s">
        <v>219</v>
      </c>
      <c r="V1186" s="169" t="s">
        <v>639</v>
      </c>
      <c r="W1186" s="175">
        <v>1</v>
      </c>
      <c r="X1186" s="169" t="s">
        <v>467</v>
      </c>
    </row>
    <row r="1187" spans="2:24" hidden="1">
      <c r="B1187" s="631">
        <v>45988</v>
      </c>
      <c r="C1187" s="423" t="str">
        <f t="shared" ref="C1187" si="326">RIGHT(TEXT(B1187,"aaa"),1)</f>
        <v>四</v>
      </c>
      <c r="D1187" s="206">
        <f t="shared" si="314"/>
        <v>1</v>
      </c>
      <c r="E1187" s="169" t="s">
        <v>855</v>
      </c>
      <c r="F1187" s="260">
        <v>1313.62</v>
      </c>
      <c r="G1187" s="169">
        <v>171.26</v>
      </c>
      <c r="H1187" s="169">
        <v>171.26</v>
      </c>
      <c r="I1187" s="177">
        <f t="shared" si="316"/>
        <v>1</v>
      </c>
      <c r="J1187" s="169">
        <v>15.84</v>
      </c>
      <c r="K1187" s="177">
        <f t="shared" si="317"/>
        <v>9.249094943360972E-2</v>
      </c>
      <c r="L1187" s="260">
        <v>174.22</v>
      </c>
      <c r="M1187" s="177">
        <f t="shared" si="318"/>
        <v>1.0924909494336097</v>
      </c>
      <c r="N1187" s="260">
        <v>2759.64</v>
      </c>
      <c r="O1187" s="169">
        <v>7.54</v>
      </c>
      <c r="P1187" s="176">
        <f t="shared" si="319"/>
        <v>4.4026626182412709E-2</v>
      </c>
      <c r="Q1187" s="175">
        <f t="shared" si="320"/>
        <v>8.3000000000000043</v>
      </c>
      <c r="R1187" s="176">
        <f t="shared" si="321"/>
        <v>4.8464323251197039E-2</v>
      </c>
      <c r="S1187" s="259">
        <f t="shared" si="322"/>
        <v>1446.0260000000007</v>
      </c>
      <c r="T1187" s="169" t="s">
        <v>177</v>
      </c>
      <c r="U1187" s="169" t="s">
        <v>712</v>
      </c>
      <c r="V1187" s="169" t="s">
        <v>859</v>
      </c>
      <c r="W1187" s="175">
        <v>1</v>
      </c>
      <c r="X1187" s="169" t="s">
        <v>853</v>
      </c>
    </row>
    <row r="1188" spans="2:24" hidden="1">
      <c r="B1188" s="632"/>
      <c r="C1188" s="423"/>
      <c r="D1188" s="206">
        <f t="shared" si="314"/>
        <v>2</v>
      </c>
      <c r="E1188" s="169" t="s">
        <v>841</v>
      </c>
      <c r="F1188" s="260">
        <v>615.48</v>
      </c>
      <c r="G1188" s="169">
        <v>127.47</v>
      </c>
      <c r="H1188" s="169">
        <v>127.47</v>
      </c>
      <c r="I1188" s="177">
        <f t="shared" si="316"/>
        <v>1</v>
      </c>
      <c r="J1188" s="169">
        <v>12.02</v>
      </c>
      <c r="K1188" s="177">
        <f t="shared" si="317"/>
        <v>9.4296697262100881E-2</v>
      </c>
      <c r="L1188" s="260">
        <v>102.41</v>
      </c>
      <c r="M1188" s="177">
        <f t="shared" si="318"/>
        <v>1.0942966972621009</v>
      </c>
      <c r="N1188" s="260">
        <v>1230.97</v>
      </c>
      <c r="O1188" s="169">
        <v>6.01</v>
      </c>
      <c r="P1188" s="176">
        <f t="shared" si="319"/>
        <v>4.7148348631050441E-2</v>
      </c>
      <c r="Q1188" s="175">
        <f t="shared" si="320"/>
        <v>6.0100000000000104</v>
      </c>
      <c r="R1188" s="176">
        <f t="shared" si="321"/>
        <v>4.7148348631050524E-2</v>
      </c>
      <c r="S1188" s="259">
        <f t="shared" si="322"/>
        <v>615.48410000000104</v>
      </c>
      <c r="T1188" s="169" t="s">
        <v>465</v>
      </c>
      <c r="U1188" s="169" t="s">
        <v>219</v>
      </c>
      <c r="V1188" s="169" t="s">
        <v>863</v>
      </c>
      <c r="W1188" s="175">
        <v>1</v>
      </c>
      <c r="X1188" s="169" t="s">
        <v>467</v>
      </c>
    </row>
    <row r="1189" spans="2:24" hidden="1">
      <c r="B1189" s="632"/>
      <c r="C1189" s="423"/>
      <c r="D1189" s="206">
        <f t="shared" si="314"/>
        <v>3</v>
      </c>
      <c r="E1189" s="169" t="s">
        <v>684</v>
      </c>
      <c r="F1189" s="260">
        <v>511.02</v>
      </c>
      <c r="G1189" s="169">
        <v>88.57</v>
      </c>
      <c r="H1189" s="169">
        <v>88.57</v>
      </c>
      <c r="I1189" s="177">
        <f t="shared" si="316"/>
        <v>1</v>
      </c>
      <c r="J1189" s="169">
        <v>8.74</v>
      </c>
      <c r="K1189" s="177">
        <f t="shared" si="317"/>
        <v>9.8679010951789561E-2</v>
      </c>
      <c r="L1189" s="260">
        <v>119.12</v>
      </c>
      <c r="M1189" s="177">
        <f t="shared" si="318"/>
        <v>1.0986790109517894</v>
      </c>
      <c r="N1189" s="260">
        <v>1041.1099999999999</v>
      </c>
      <c r="O1189" s="169">
        <v>4.29</v>
      </c>
      <c r="P1189" s="176">
        <f t="shared" si="319"/>
        <v>4.8436265101050022E-2</v>
      </c>
      <c r="Q1189" s="175">
        <f t="shared" si="320"/>
        <v>4.4499999999999948</v>
      </c>
      <c r="R1189" s="176">
        <f t="shared" si="321"/>
        <v>5.024274585073947E-2</v>
      </c>
      <c r="S1189" s="259">
        <f t="shared" si="322"/>
        <v>530.08399999999938</v>
      </c>
      <c r="T1189" s="169" t="s">
        <v>177</v>
      </c>
      <c r="U1189" s="169" t="s">
        <v>712</v>
      </c>
      <c r="V1189" s="169" t="s">
        <v>640</v>
      </c>
      <c r="W1189" s="175">
        <v>1</v>
      </c>
      <c r="X1189" s="169" t="s">
        <v>428</v>
      </c>
    </row>
    <row r="1190" spans="2:24" hidden="1">
      <c r="B1190" s="632"/>
      <c r="C1190" s="423"/>
      <c r="D1190" s="206">
        <f t="shared" si="314"/>
        <v>4</v>
      </c>
      <c r="E1190" s="169" t="s">
        <v>645</v>
      </c>
      <c r="F1190" s="260">
        <v>503.36</v>
      </c>
      <c r="G1190" s="169">
        <v>98.99</v>
      </c>
      <c r="H1190" s="169">
        <v>98.99</v>
      </c>
      <c r="I1190" s="177">
        <f t="shared" si="316"/>
        <v>1</v>
      </c>
      <c r="J1190" s="169">
        <v>8.89</v>
      </c>
      <c r="K1190" s="177">
        <f t="shared" si="317"/>
        <v>8.9807051217294681E-2</v>
      </c>
      <c r="L1190" s="260">
        <v>114.14</v>
      </c>
      <c r="M1190" s="177">
        <f t="shared" si="318"/>
        <v>1.0898070512172946</v>
      </c>
      <c r="N1190" s="260">
        <v>1014.7</v>
      </c>
      <c r="O1190" s="169">
        <v>4.41</v>
      </c>
      <c r="P1190" s="176">
        <f t="shared" si="319"/>
        <v>4.4549954540862718E-2</v>
      </c>
      <c r="Q1190" s="175">
        <f t="shared" si="320"/>
        <v>4.4800000000000004</v>
      </c>
      <c r="R1190" s="176">
        <f t="shared" si="321"/>
        <v>4.525709667643197E-2</v>
      </c>
      <c r="S1190" s="259">
        <f t="shared" si="322"/>
        <v>511.34720000000004</v>
      </c>
      <c r="T1190" s="169" t="s">
        <v>177</v>
      </c>
      <c r="U1190" s="169" t="s">
        <v>712</v>
      </c>
      <c r="V1190" s="169" t="s">
        <v>640</v>
      </c>
      <c r="W1190" s="175">
        <v>1</v>
      </c>
      <c r="X1190" s="169" t="s">
        <v>428</v>
      </c>
    </row>
    <row r="1191" spans="2:24" hidden="1">
      <c r="B1191" s="632"/>
      <c r="C1191" s="423"/>
      <c r="D1191" s="206">
        <f t="shared" si="314"/>
        <v>5</v>
      </c>
      <c r="E1191" s="169" t="s">
        <v>548</v>
      </c>
      <c r="F1191" s="260">
        <v>497.55</v>
      </c>
      <c r="G1191" s="169">
        <v>72.650000000000006</v>
      </c>
      <c r="H1191" s="169">
        <v>72.650000000000006</v>
      </c>
      <c r="I1191" s="177">
        <f t="shared" si="316"/>
        <v>1</v>
      </c>
      <c r="J1191" s="169">
        <v>6.47</v>
      </c>
      <c r="K1191" s="177">
        <f t="shared" si="317"/>
        <v>8.905712319339297E-2</v>
      </c>
      <c r="L1191" s="260">
        <v>160.5</v>
      </c>
      <c r="M1191" s="177">
        <f t="shared" si="318"/>
        <v>1.089057123193393</v>
      </c>
      <c r="N1191" s="260">
        <v>1038.44</v>
      </c>
      <c r="O1191" s="169">
        <v>3.1</v>
      </c>
      <c r="P1191" s="176">
        <f t="shared" si="319"/>
        <v>4.2670337233310388E-2</v>
      </c>
      <c r="Q1191" s="175">
        <f t="shared" si="320"/>
        <v>3.3699999999999988</v>
      </c>
      <c r="R1191" s="176">
        <f t="shared" si="321"/>
        <v>4.6386785960082569E-2</v>
      </c>
      <c r="S1191" s="259">
        <f t="shared" si="322"/>
        <v>540.88499999999976</v>
      </c>
      <c r="T1191" s="169" t="s">
        <v>177</v>
      </c>
      <c r="U1191" s="169" t="s">
        <v>712</v>
      </c>
      <c r="V1191" s="169" t="s">
        <v>507</v>
      </c>
      <c r="W1191" s="175">
        <v>1</v>
      </c>
      <c r="X1191" s="169" t="s">
        <v>467</v>
      </c>
    </row>
    <row r="1192" spans="2:24" hidden="1">
      <c r="B1192" s="632"/>
      <c r="C1192" s="423"/>
      <c r="D1192" s="206">
        <f t="shared" si="314"/>
        <v>6</v>
      </c>
      <c r="E1192" s="169" t="s">
        <v>634</v>
      </c>
      <c r="F1192" s="260">
        <v>359.6</v>
      </c>
      <c r="G1192" s="169">
        <v>16223</v>
      </c>
      <c r="H1192" s="169">
        <v>16223</v>
      </c>
      <c r="I1192" s="177">
        <f t="shared" si="316"/>
        <v>1</v>
      </c>
      <c r="J1192" s="169">
        <v>62</v>
      </c>
      <c r="K1192" s="177">
        <f t="shared" si="317"/>
        <v>3.8217345743697222E-3</v>
      </c>
      <c r="L1192" s="260">
        <v>5.8</v>
      </c>
      <c r="M1192" s="177">
        <f t="shared" si="318"/>
        <v>1.0038217345743696</v>
      </c>
      <c r="N1192" s="260">
        <v>359.6</v>
      </c>
      <c r="O1192" s="169">
        <v>62</v>
      </c>
      <c r="P1192" s="176">
        <f t="shared" si="319"/>
        <v>3.8217345743697222E-3</v>
      </c>
      <c r="Q1192" s="175">
        <f t="shared" si="320"/>
        <v>0</v>
      </c>
      <c r="R1192" s="176">
        <f t="shared" si="321"/>
        <v>0</v>
      </c>
      <c r="S1192" s="259">
        <f t="shared" si="322"/>
        <v>0</v>
      </c>
      <c r="T1192" s="169" t="s">
        <v>177</v>
      </c>
      <c r="U1192" s="169" t="s">
        <v>534</v>
      </c>
      <c r="V1192" s="169" t="s">
        <v>700</v>
      </c>
      <c r="W1192" s="175">
        <v>1</v>
      </c>
      <c r="X1192" s="169" t="s">
        <v>467</v>
      </c>
    </row>
    <row r="1193" spans="2:24" hidden="1">
      <c r="B1193" s="632"/>
      <c r="C1193" s="423"/>
      <c r="D1193" s="206">
        <f t="shared" si="314"/>
        <v>7</v>
      </c>
      <c r="E1193" s="169" t="s">
        <v>820</v>
      </c>
      <c r="F1193" s="260">
        <v>299.32</v>
      </c>
      <c r="G1193" s="169">
        <v>3243</v>
      </c>
      <c r="H1193" s="169">
        <v>3243</v>
      </c>
      <c r="I1193" s="177">
        <f t="shared" si="316"/>
        <v>1</v>
      </c>
      <c r="J1193" s="169">
        <v>42.76</v>
      </c>
      <c r="K1193" s="177">
        <f t="shared" si="317"/>
        <v>1.318532223250077E-2</v>
      </c>
      <c r="L1193" s="260">
        <v>7</v>
      </c>
      <c r="M1193" s="177">
        <f t="shared" si="318"/>
        <v>1.0131853222325009</v>
      </c>
      <c r="N1193" s="260">
        <v>299.32</v>
      </c>
      <c r="O1193" s="169">
        <v>42.76</v>
      </c>
      <c r="P1193" s="176">
        <f t="shared" si="319"/>
        <v>1.318532223250077E-2</v>
      </c>
      <c r="Q1193" s="175">
        <f t="shared" si="320"/>
        <v>2.2026824808563106E-13</v>
      </c>
      <c r="R1193" s="176">
        <f t="shared" si="321"/>
        <v>6.7921137245029624E-17</v>
      </c>
      <c r="S1193" s="259">
        <f t="shared" si="322"/>
        <v>1.5418777365994174E-12</v>
      </c>
      <c r="T1193" s="169" t="s">
        <v>177</v>
      </c>
      <c r="U1193" s="169" t="s">
        <v>534</v>
      </c>
      <c r="V1193" s="169" t="s">
        <v>638</v>
      </c>
      <c r="W1193" s="175">
        <v>1</v>
      </c>
      <c r="X1193" s="169" t="s">
        <v>818</v>
      </c>
    </row>
    <row r="1194" spans="2:24" hidden="1">
      <c r="B1194" s="632"/>
      <c r="C1194" s="423"/>
      <c r="D1194" s="206">
        <f t="shared" si="314"/>
        <v>8</v>
      </c>
      <c r="E1194" s="169" t="s">
        <v>821</v>
      </c>
      <c r="F1194" s="260">
        <v>292</v>
      </c>
      <c r="G1194" s="169">
        <v>32.43</v>
      </c>
      <c r="H1194" s="169">
        <v>32.43</v>
      </c>
      <c r="I1194" s="177">
        <f t="shared" si="316"/>
        <v>1</v>
      </c>
      <c r="J1194" s="169">
        <v>3.07</v>
      </c>
      <c r="K1194" s="177">
        <f t="shared" si="317"/>
        <v>9.4665433240826394E-2</v>
      </c>
      <c r="L1194" s="260">
        <v>200</v>
      </c>
      <c r="M1194" s="177">
        <f t="shared" si="318"/>
        <v>1.0946654332408263</v>
      </c>
      <c r="N1194" s="260">
        <v>614</v>
      </c>
      <c r="O1194" s="169">
        <v>1.46</v>
      </c>
      <c r="P1194" s="176">
        <f t="shared" si="319"/>
        <v>4.5020043169904406E-2</v>
      </c>
      <c r="Q1194" s="175">
        <f t="shared" si="320"/>
        <v>1.6100000000000003</v>
      </c>
      <c r="R1194" s="176">
        <f t="shared" si="321"/>
        <v>4.9645390070921995E-2</v>
      </c>
      <c r="S1194" s="259">
        <f t="shared" si="322"/>
        <v>322.00000000000006</v>
      </c>
      <c r="T1194" s="169" t="s">
        <v>177</v>
      </c>
      <c r="U1194" s="169" t="s">
        <v>712</v>
      </c>
      <c r="V1194" s="169" t="s">
        <v>507</v>
      </c>
      <c r="W1194" s="175">
        <v>1</v>
      </c>
      <c r="X1194" s="169" t="s">
        <v>818</v>
      </c>
    </row>
    <row r="1195" spans="2:24" hidden="1">
      <c r="B1195" s="632"/>
      <c r="C1195" s="423"/>
      <c r="D1195" s="206">
        <f t="shared" si="314"/>
        <v>9</v>
      </c>
      <c r="E1195" s="169" t="s">
        <v>831</v>
      </c>
      <c r="F1195" s="260">
        <v>251.33</v>
      </c>
      <c r="G1195" s="169">
        <v>84.98</v>
      </c>
      <c r="H1195" s="169">
        <v>84.98</v>
      </c>
      <c r="I1195" s="177">
        <f t="shared" si="316"/>
        <v>1</v>
      </c>
      <c r="J1195" s="169">
        <v>8.35</v>
      </c>
      <c r="K1195" s="177">
        <f t="shared" si="317"/>
        <v>9.8258413744410439E-2</v>
      </c>
      <c r="L1195" s="260">
        <v>67.2</v>
      </c>
      <c r="M1195" s="177">
        <f t="shared" si="318"/>
        <v>1.0982584137444105</v>
      </c>
      <c r="N1195" s="260">
        <v>561.12</v>
      </c>
      <c r="O1195" s="169">
        <v>3.74</v>
      </c>
      <c r="P1195" s="176">
        <f t="shared" si="319"/>
        <v>4.4010355377735941E-2</v>
      </c>
      <c r="Q1195" s="175">
        <f t="shared" si="320"/>
        <v>4.6099999999999941</v>
      </c>
      <c r="R1195" s="176">
        <f t="shared" si="321"/>
        <v>5.4248058366674443E-2</v>
      </c>
      <c r="S1195" s="259">
        <f t="shared" si="322"/>
        <v>309.79199999999963</v>
      </c>
      <c r="T1195" s="169" t="s">
        <v>465</v>
      </c>
      <c r="U1195" s="169" t="s">
        <v>219</v>
      </c>
      <c r="V1195" s="169" t="s">
        <v>683</v>
      </c>
      <c r="W1195" s="175">
        <v>1</v>
      </c>
      <c r="X1195" s="169" t="s">
        <v>467</v>
      </c>
    </row>
    <row r="1196" spans="2:24" hidden="1">
      <c r="B1196" s="633"/>
      <c r="C1196" s="423"/>
      <c r="D1196" s="206">
        <f t="shared" si="314"/>
        <v>10</v>
      </c>
      <c r="E1196" s="169" t="s">
        <v>627</v>
      </c>
      <c r="F1196" s="260">
        <v>224.36</v>
      </c>
      <c r="G1196" s="169">
        <v>70.22</v>
      </c>
      <c r="H1196" s="169">
        <v>70.22</v>
      </c>
      <c r="I1196" s="177">
        <f t="shared" si="316"/>
        <v>1</v>
      </c>
      <c r="J1196" s="169">
        <v>4.38</v>
      </c>
      <c r="K1196" s="177">
        <f t="shared" si="317"/>
        <v>6.2375391626317285E-2</v>
      </c>
      <c r="L1196" s="260">
        <v>104.84</v>
      </c>
      <c r="M1196" s="177">
        <f t="shared" si="318"/>
        <v>1.0623753916263172</v>
      </c>
      <c r="N1196" s="260">
        <v>459.2</v>
      </c>
      <c r="O1196" s="169">
        <v>2.14</v>
      </c>
      <c r="P1196" s="176">
        <f t="shared" si="319"/>
        <v>3.0475647963543153E-2</v>
      </c>
      <c r="Q1196" s="175">
        <f t="shared" si="320"/>
        <v>2.2399999999999953</v>
      </c>
      <c r="R1196" s="176">
        <f t="shared" si="321"/>
        <v>3.1899743662774073E-2</v>
      </c>
      <c r="S1196" s="259">
        <f t="shared" si="322"/>
        <v>234.84159999999952</v>
      </c>
      <c r="T1196" s="169" t="s">
        <v>177</v>
      </c>
      <c r="U1196" s="169" t="s">
        <v>712</v>
      </c>
      <c r="V1196" s="169" t="s">
        <v>507</v>
      </c>
      <c r="W1196" s="175">
        <v>1</v>
      </c>
      <c r="X1196" s="169" t="s">
        <v>467</v>
      </c>
    </row>
    <row r="1197" spans="2:24" hidden="1">
      <c r="B1197" s="631">
        <v>45989</v>
      </c>
      <c r="C1197" s="423" t="str">
        <f t="shared" ref="C1197" si="327">RIGHT(TEXT(B1197,"aaa"),1)</f>
        <v>五</v>
      </c>
      <c r="D1197" s="206">
        <f t="shared" si="314"/>
        <v>1</v>
      </c>
      <c r="E1197" s="169" t="s">
        <v>634</v>
      </c>
      <c r="F1197" s="260">
        <v>1093.47</v>
      </c>
      <c r="G1197" s="169">
        <v>12834</v>
      </c>
      <c r="H1197" s="169">
        <v>12834</v>
      </c>
      <c r="I1197" s="177">
        <f t="shared" si="316"/>
        <v>1</v>
      </c>
      <c r="J1197" s="169">
        <v>188.53</v>
      </c>
      <c r="K1197" s="177">
        <f t="shared" si="317"/>
        <v>1.4689886239675862E-2</v>
      </c>
      <c r="L1197" s="260">
        <v>5.8</v>
      </c>
      <c r="M1197" s="177">
        <f t="shared" si="318"/>
        <v>1.0146898862396758</v>
      </c>
      <c r="N1197" s="260">
        <v>1093.47</v>
      </c>
      <c r="O1197" s="169">
        <v>188.53</v>
      </c>
      <c r="P1197" s="176">
        <f t="shared" si="319"/>
        <v>1.4689886239675862E-2</v>
      </c>
      <c r="Q1197" s="175">
        <f t="shared" si="320"/>
        <v>6.5369931689929217E-13</v>
      </c>
      <c r="R1197" s="176">
        <f t="shared" si="321"/>
        <v>5.0934963136924744E-17</v>
      </c>
      <c r="S1197" s="259">
        <f t="shared" si="322"/>
        <v>3.7914560380158948E-12</v>
      </c>
      <c r="T1197" s="169" t="s">
        <v>177</v>
      </c>
      <c r="U1197" s="169" t="s">
        <v>534</v>
      </c>
      <c r="V1197" s="169" t="s">
        <v>700</v>
      </c>
      <c r="W1197" s="175">
        <v>1</v>
      </c>
      <c r="X1197" s="169" t="s">
        <v>467</v>
      </c>
    </row>
    <row r="1198" spans="2:24" hidden="1">
      <c r="B1198" s="632"/>
      <c r="C1198" s="423"/>
      <c r="D1198" s="206">
        <f t="shared" si="314"/>
        <v>2</v>
      </c>
      <c r="E1198" s="169" t="s">
        <v>856</v>
      </c>
      <c r="F1198" s="260">
        <v>502.09</v>
      </c>
      <c r="G1198" s="169">
        <v>85.48</v>
      </c>
      <c r="H1198" s="169">
        <v>85.48</v>
      </c>
      <c r="I1198" s="177">
        <f t="shared" si="316"/>
        <v>1</v>
      </c>
      <c r="J1198" s="169">
        <v>8.51</v>
      </c>
      <c r="K1198" s="177">
        <f t="shared" si="317"/>
        <v>9.955545156761815E-2</v>
      </c>
      <c r="L1198" s="260">
        <v>179.96</v>
      </c>
      <c r="M1198" s="177">
        <f t="shared" si="318"/>
        <v>1.0995554515676182</v>
      </c>
      <c r="N1198" s="260">
        <v>1531.46</v>
      </c>
      <c r="O1198" s="169">
        <v>2.79</v>
      </c>
      <c r="P1198" s="176">
        <f t="shared" si="319"/>
        <v>3.2639213851193262E-2</v>
      </c>
      <c r="Q1198" s="175">
        <f t="shared" si="320"/>
        <v>5.7200000000000051</v>
      </c>
      <c r="R1198" s="176">
        <f t="shared" si="321"/>
        <v>6.6916237716424951E-2</v>
      </c>
      <c r="S1198" s="259">
        <f t="shared" si="322"/>
        <v>1029.371200000001</v>
      </c>
      <c r="T1198" s="169" t="s">
        <v>177</v>
      </c>
      <c r="U1198" s="169" t="s">
        <v>712</v>
      </c>
      <c r="V1198" s="169" t="s">
        <v>640</v>
      </c>
      <c r="W1198" s="175">
        <v>1</v>
      </c>
      <c r="X1198" s="169" t="s">
        <v>853</v>
      </c>
    </row>
    <row r="1199" spans="2:24" hidden="1">
      <c r="B1199" s="632"/>
      <c r="C1199" s="423"/>
      <c r="D1199" s="206">
        <f t="shared" si="314"/>
        <v>3</v>
      </c>
      <c r="E1199" s="169" t="s">
        <v>479</v>
      </c>
      <c r="F1199" s="260">
        <v>501.51</v>
      </c>
      <c r="G1199" s="169">
        <v>243.7</v>
      </c>
      <c r="H1199" s="169">
        <v>243.7</v>
      </c>
      <c r="I1199" s="177">
        <f t="shared" si="316"/>
        <v>1</v>
      </c>
      <c r="J1199" s="169">
        <v>10.24</v>
      </c>
      <c r="K1199" s="177">
        <f t="shared" si="317"/>
        <v>4.201887566680345E-2</v>
      </c>
      <c r="L1199" s="260">
        <v>111.2</v>
      </c>
      <c r="M1199" s="177">
        <f t="shared" si="318"/>
        <v>1.0420188756668034</v>
      </c>
      <c r="N1199" s="260">
        <v>1138.69</v>
      </c>
      <c r="O1199" s="169">
        <v>4.51</v>
      </c>
      <c r="P1199" s="176">
        <f t="shared" si="319"/>
        <v>1.8506360279031596E-2</v>
      </c>
      <c r="Q1199" s="175">
        <f t="shared" si="320"/>
        <v>5.7300000000000093</v>
      </c>
      <c r="R1199" s="176">
        <f t="shared" si="321"/>
        <v>2.3512515387771889E-2</v>
      </c>
      <c r="S1199" s="259">
        <f t="shared" si="322"/>
        <v>637.17600000000107</v>
      </c>
      <c r="T1199" s="169" t="s">
        <v>177</v>
      </c>
      <c r="U1199" s="169" t="s">
        <v>712</v>
      </c>
      <c r="V1199" s="169" t="s">
        <v>640</v>
      </c>
      <c r="W1199" s="175">
        <v>1</v>
      </c>
      <c r="X1199" s="169" t="s">
        <v>427</v>
      </c>
    </row>
    <row r="1200" spans="2:24" hidden="1">
      <c r="B1200" s="632"/>
      <c r="C1200" s="423"/>
      <c r="D1200" s="206">
        <f t="shared" si="314"/>
        <v>4</v>
      </c>
      <c r="E1200" s="169" t="s">
        <v>635</v>
      </c>
      <c r="F1200" s="260">
        <v>420.86</v>
      </c>
      <c r="G1200" s="169">
        <v>4759</v>
      </c>
      <c r="H1200" s="169">
        <v>4759</v>
      </c>
      <c r="I1200" s="177">
        <f t="shared" si="316"/>
        <v>1</v>
      </c>
      <c r="J1200" s="169">
        <v>63.96</v>
      </c>
      <c r="K1200" s="177">
        <f t="shared" si="317"/>
        <v>1.3439798276948939E-2</v>
      </c>
      <c r="L1200" s="260">
        <v>6.58</v>
      </c>
      <c r="M1200" s="177">
        <f t="shared" si="318"/>
        <v>1.013439798276949</v>
      </c>
      <c r="N1200" s="260">
        <v>420.86</v>
      </c>
      <c r="O1200" s="169">
        <v>63.96</v>
      </c>
      <c r="P1200" s="176">
        <f t="shared" si="319"/>
        <v>1.3439798276948939E-2</v>
      </c>
      <c r="Q1200" s="175">
        <f t="shared" si="320"/>
        <v>0</v>
      </c>
      <c r="R1200" s="176">
        <f t="shared" si="321"/>
        <v>0</v>
      </c>
      <c r="S1200" s="259">
        <f t="shared" si="322"/>
        <v>0</v>
      </c>
      <c r="T1200" s="169" t="s">
        <v>465</v>
      </c>
      <c r="U1200" s="169" t="s">
        <v>219</v>
      </c>
      <c r="V1200" s="169" t="s">
        <v>639</v>
      </c>
      <c r="W1200" s="175">
        <v>1</v>
      </c>
      <c r="X1200" s="169" t="s">
        <v>467</v>
      </c>
    </row>
    <row r="1201" spans="2:24" hidden="1">
      <c r="B1201" s="632"/>
      <c r="C1201" s="423"/>
      <c r="D1201" s="206">
        <f t="shared" si="314"/>
        <v>5</v>
      </c>
      <c r="E1201" s="169" t="s">
        <v>684</v>
      </c>
      <c r="F1201" s="260">
        <v>381.18</v>
      </c>
      <c r="G1201" s="169">
        <v>67.03</v>
      </c>
      <c r="H1201" s="169">
        <v>67.03</v>
      </c>
      <c r="I1201" s="177">
        <f t="shared" si="316"/>
        <v>1</v>
      </c>
      <c r="J1201" s="169">
        <v>6.64</v>
      </c>
      <c r="K1201" s="177">
        <f t="shared" si="317"/>
        <v>9.9060122333283596E-2</v>
      </c>
      <c r="L1201" s="260">
        <v>119.12</v>
      </c>
      <c r="M1201" s="177">
        <f t="shared" si="318"/>
        <v>1.0990601223332837</v>
      </c>
      <c r="N1201" s="260">
        <v>790.96</v>
      </c>
      <c r="O1201" s="169">
        <v>3.2</v>
      </c>
      <c r="P1201" s="176">
        <f t="shared" si="319"/>
        <v>4.7739817991943906E-2</v>
      </c>
      <c r="Q1201" s="175">
        <f t="shared" si="320"/>
        <v>3.4400000000000004</v>
      </c>
      <c r="R1201" s="176">
        <f t="shared" si="321"/>
        <v>5.1320304341339704E-2</v>
      </c>
      <c r="S1201" s="259">
        <f t="shared" si="322"/>
        <v>409.77280000000007</v>
      </c>
      <c r="T1201" s="169" t="s">
        <v>177</v>
      </c>
      <c r="U1201" s="169" t="s">
        <v>712</v>
      </c>
      <c r="V1201" s="169" t="s">
        <v>640</v>
      </c>
      <c r="W1201" s="175">
        <v>1</v>
      </c>
      <c r="X1201" s="169" t="s">
        <v>428</v>
      </c>
    </row>
    <row r="1202" spans="2:24" hidden="1">
      <c r="B1202" s="632"/>
      <c r="C1202" s="423"/>
      <c r="D1202" s="206">
        <f t="shared" si="314"/>
        <v>6</v>
      </c>
      <c r="E1202" s="169" t="s">
        <v>820</v>
      </c>
      <c r="F1202" s="260">
        <v>363.37</v>
      </c>
      <c r="G1202" s="169">
        <v>2727</v>
      </c>
      <c r="H1202" s="169">
        <v>2727</v>
      </c>
      <c r="I1202" s="177">
        <f t="shared" si="316"/>
        <v>1</v>
      </c>
      <c r="J1202" s="169">
        <v>51.91</v>
      </c>
      <c r="K1202" s="177">
        <f t="shared" si="317"/>
        <v>1.9035570223689034E-2</v>
      </c>
      <c r="L1202" s="260">
        <v>7</v>
      </c>
      <c r="M1202" s="177">
        <f t="shared" si="318"/>
        <v>1.0190355702236891</v>
      </c>
      <c r="N1202" s="260">
        <v>363.37</v>
      </c>
      <c r="O1202" s="169">
        <v>51.91</v>
      </c>
      <c r="P1202" s="176">
        <f t="shared" si="319"/>
        <v>1.9035570223689034E-2</v>
      </c>
      <c r="Q1202" s="175">
        <f t="shared" si="320"/>
        <v>-1.4210854715202004E-13</v>
      </c>
      <c r="R1202" s="176">
        <f t="shared" si="321"/>
        <v>-5.2111678456919707E-17</v>
      </c>
      <c r="S1202" s="259">
        <f t="shared" si="322"/>
        <v>-9.9475983006414026E-13</v>
      </c>
      <c r="T1202" s="169" t="s">
        <v>177</v>
      </c>
      <c r="U1202" s="169" t="s">
        <v>534</v>
      </c>
      <c r="V1202" s="169" t="s">
        <v>638</v>
      </c>
      <c r="W1202" s="175">
        <v>1</v>
      </c>
      <c r="X1202" s="169" t="s">
        <v>818</v>
      </c>
    </row>
    <row r="1203" spans="2:24" hidden="1">
      <c r="B1203" s="632"/>
      <c r="C1203" s="423"/>
      <c r="D1203" s="206">
        <f t="shared" si="314"/>
        <v>7</v>
      </c>
      <c r="E1203" s="169" t="s">
        <v>517</v>
      </c>
      <c r="F1203" s="260">
        <v>337.01</v>
      </c>
      <c r="G1203" s="169">
        <v>166.57</v>
      </c>
      <c r="H1203" s="169">
        <v>166.57</v>
      </c>
      <c r="I1203" s="177">
        <f t="shared" si="316"/>
        <v>1</v>
      </c>
      <c r="J1203" s="169">
        <v>7</v>
      </c>
      <c r="K1203" s="177">
        <f t="shared" si="317"/>
        <v>4.2024374136999464E-2</v>
      </c>
      <c r="L1203" s="260">
        <v>99.12</v>
      </c>
      <c r="M1203" s="177">
        <f t="shared" si="318"/>
        <v>1.0420243741369994</v>
      </c>
      <c r="N1203" s="260">
        <v>693.84</v>
      </c>
      <c r="O1203" s="169">
        <v>3.4</v>
      </c>
      <c r="P1203" s="176">
        <f t="shared" si="319"/>
        <v>2.0411838866542596E-2</v>
      </c>
      <c r="Q1203" s="175">
        <f t="shared" si="320"/>
        <v>3.6</v>
      </c>
      <c r="R1203" s="176">
        <f t="shared" si="321"/>
        <v>2.1612535270456867E-2</v>
      </c>
      <c r="S1203" s="259">
        <f t="shared" si="322"/>
        <v>356.83200000000005</v>
      </c>
      <c r="T1203" s="169" t="s">
        <v>177</v>
      </c>
      <c r="U1203" s="169" t="s">
        <v>712</v>
      </c>
      <c r="V1203" s="169" t="s">
        <v>507</v>
      </c>
      <c r="W1203" s="175">
        <v>1</v>
      </c>
      <c r="X1203" s="169" t="s">
        <v>467</v>
      </c>
    </row>
    <row r="1204" spans="2:24" hidden="1">
      <c r="B1204" s="632"/>
      <c r="C1204" s="423"/>
      <c r="D1204" s="206">
        <f t="shared" ref="D1204:D1267" si="328">D1194</f>
        <v>8</v>
      </c>
      <c r="E1204" s="169" t="s">
        <v>661</v>
      </c>
      <c r="F1204" s="260">
        <v>221.62</v>
      </c>
      <c r="G1204" s="169">
        <v>4230</v>
      </c>
      <c r="H1204" s="169">
        <v>4230</v>
      </c>
      <c r="I1204" s="177">
        <f t="shared" si="316"/>
        <v>1</v>
      </c>
      <c r="J1204" s="169">
        <v>31.66</v>
      </c>
      <c r="K1204" s="177">
        <f t="shared" si="317"/>
        <v>7.4846335697399523E-3</v>
      </c>
      <c r="L1204" s="260">
        <v>7</v>
      </c>
      <c r="M1204" s="177">
        <f t="shared" si="318"/>
        <v>1.0074846335697398</v>
      </c>
      <c r="N1204" s="260">
        <v>221.62</v>
      </c>
      <c r="O1204" s="169">
        <v>31.66</v>
      </c>
      <c r="P1204" s="176">
        <f t="shared" si="319"/>
        <v>7.4846335697399523E-3</v>
      </c>
      <c r="Q1204" s="175">
        <f t="shared" si="320"/>
        <v>-1.4566126083082054E-13</v>
      </c>
      <c r="R1204" s="176">
        <f t="shared" si="321"/>
        <v>-3.4435286248420931E-17</v>
      </c>
      <c r="S1204" s="259">
        <f t="shared" si="322"/>
        <v>-1.0196288258157438E-12</v>
      </c>
      <c r="T1204" s="169" t="s">
        <v>465</v>
      </c>
      <c r="U1204" s="169" t="s">
        <v>219</v>
      </c>
      <c r="V1204" s="169" t="s">
        <v>639</v>
      </c>
      <c r="W1204" s="175">
        <v>1</v>
      </c>
      <c r="X1204" s="169" t="s">
        <v>467</v>
      </c>
    </row>
    <row r="1205" spans="2:24" hidden="1">
      <c r="B1205" s="632"/>
      <c r="C1205" s="423"/>
      <c r="D1205" s="206">
        <f t="shared" si="328"/>
        <v>9</v>
      </c>
      <c r="E1205" s="169" t="s">
        <v>491</v>
      </c>
      <c r="F1205" s="260">
        <v>200.75</v>
      </c>
      <c r="G1205" s="169">
        <v>35.340000000000003</v>
      </c>
      <c r="H1205" s="169">
        <v>35.340000000000003</v>
      </c>
      <c r="I1205" s="177">
        <f t="shared" si="316"/>
        <v>1</v>
      </c>
      <c r="J1205" s="169">
        <v>2.12</v>
      </c>
      <c r="K1205" s="177">
        <f t="shared" si="317"/>
        <v>5.9988681380871531E-2</v>
      </c>
      <c r="L1205" s="260">
        <v>278.82</v>
      </c>
      <c r="M1205" s="177">
        <f t="shared" si="318"/>
        <v>1.0599886813808714</v>
      </c>
      <c r="N1205" s="260">
        <v>591.1</v>
      </c>
      <c r="O1205" s="169">
        <v>0.72</v>
      </c>
      <c r="P1205" s="176">
        <f t="shared" si="319"/>
        <v>2.0373514431239387E-2</v>
      </c>
      <c r="Q1205" s="175">
        <f t="shared" si="320"/>
        <v>1.3999999999999975</v>
      </c>
      <c r="R1205" s="176">
        <f t="shared" si="321"/>
        <v>3.9615166949632068E-2</v>
      </c>
      <c r="S1205" s="259">
        <f t="shared" si="322"/>
        <v>390.34799999999927</v>
      </c>
      <c r="T1205" s="169" t="s">
        <v>465</v>
      </c>
      <c r="U1205" s="169" t="s">
        <v>219</v>
      </c>
      <c r="V1205" s="169" t="s">
        <v>510</v>
      </c>
      <c r="W1205" s="175">
        <v>1</v>
      </c>
      <c r="X1205" s="169" t="s">
        <v>467</v>
      </c>
    </row>
    <row r="1206" spans="2:24" hidden="1">
      <c r="B1206" s="633"/>
      <c r="C1206" s="423"/>
      <c r="D1206" s="206">
        <f t="shared" si="328"/>
        <v>10</v>
      </c>
      <c r="E1206" s="169" t="s">
        <v>656</v>
      </c>
      <c r="F1206" s="260">
        <v>150.41</v>
      </c>
      <c r="G1206" s="169">
        <v>25.36</v>
      </c>
      <c r="H1206" s="169">
        <v>25.36</v>
      </c>
      <c r="I1206" s="177">
        <f t="shared" si="316"/>
        <v>1</v>
      </c>
      <c r="J1206" s="169">
        <v>2.5299999999999998</v>
      </c>
      <c r="K1206" s="177">
        <f t="shared" si="317"/>
        <v>9.9763406940063082E-2</v>
      </c>
      <c r="L1206" s="260">
        <v>118.43</v>
      </c>
      <c r="M1206" s="177">
        <f t="shared" si="318"/>
        <v>1.0997634069400632</v>
      </c>
      <c r="N1206" s="260">
        <v>299.63</v>
      </c>
      <c r="O1206" s="169">
        <v>1.27</v>
      </c>
      <c r="P1206" s="176">
        <f t="shared" si="319"/>
        <v>5.0078864353312304E-2</v>
      </c>
      <c r="Q1206" s="175">
        <f t="shared" si="320"/>
        <v>1.2600000000000011</v>
      </c>
      <c r="R1206" s="176">
        <f t="shared" si="321"/>
        <v>4.9684542586750834E-2</v>
      </c>
      <c r="S1206" s="259">
        <f t="shared" si="322"/>
        <v>149.22180000000014</v>
      </c>
      <c r="T1206" s="169" t="s">
        <v>177</v>
      </c>
      <c r="U1206" s="169" t="s">
        <v>712</v>
      </c>
      <c r="V1206" s="169" t="s">
        <v>835</v>
      </c>
      <c r="W1206" s="175">
        <v>1</v>
      </c>
      <c r="X1206" s="169" t="s">
        <v>430</v>
      </c>
    </row>
    <row r="1207" spans="2:24" hidden="1">
      <c r="B1207" s="631">
        <v>45990</v>
      </c>
      <c r="C1207" s="423" t="str">
        <f t="shared" ref="C1207" si="329">RIGHT(TEXT(B1207,"aaa"),1)</f>
        <v>六</v>
      </c>
      <c r="D1207" s="206">
        <f t="shared" si="328"/>
        <v>1</v>
      </c>
      <c r="E1207" s="169" t="s">
        <v>634</v>
      </c>
      <c r="F1207" s="260">
        <v>1107.68</v>
      </c>
      <c r="G1207" s="169">
        <v>13926</v>
      </c>
      <c r="H1207" s="169">
        <v>13926</v>
      </c>
      <c r="I1207" s="177">
        <f t="shared" si="316"/>
        <v>1</v>
      </c>
      <c r="J1207" s="169">
        <v>190.98</v>
      </c>
      <c r="K1207" s="177">
        <f t="shared" si="317"/>
        <v>1.3713916415338215E-2</v>
      </c>
      <c r="L1207" s="260">
        <v>5.8</v>
      </c>
      <c r="M1207" s="177">
        <f t="shared" si="318"/>
        <v>1.0137139164153381</v>
      </c>
      <c r="N1207" s="260">
        <v>1107.68</v>
      </c>
      <c r="O1207" s="169">
        <v>190.98</v>
      </c>
      <c r="P1207" s="176">
        <f t="shared" si="319"/>
        <v>1.3713916415338215E-2</v>
      </c>
      <c r="Q1207" s="175">
        <f t="shared" si="320"/>
        <v>-4.2632564145606011E-13</v>
      </c>
      <c r="R1207" s="176">
        <f t="shared" si="321"/>
        <v>-3.061364652133133E-17</v>
      </c>
      <c r="S1207" s="259">
        <f t="shared" si="322"/>
        <v>-2.4726887204451486E-12</v>
      </c>
      <c r="T1207" s="169" t="s">
        <v>177</v>
      </c>
      <c r="U1207" s="169" t="s">
        <v>534</v>
      </c>
      <c r="V1207" s="169" t="s">
        <v>700</v>
      </c>
      <c r="W1207" s="175">
        <v>1</v>
      </c>
      <c r="X1207" s="169" t="s">
        <v>467</v>
      </c>
    </row>
    <row r="1208" spans="2:24" hidden="1">
      <c r="B1208" s="632"/>
      <c r="C1208" s="423"/>
      <c r="D1208" s="206">
        <f t="shared" si="328"/>
        <v>2</v>
      </c>
      <c r="E1208" s="169" t="s">
        <v>856</v>
      </c>
      <c r="F1208" s="260">
        <v>775.63</v>
      </c>
      <c r="G1208" s="169">
        <v>123.95</v>
      </c>
      <c r="H1208" s="169">
        <v>123.95</v>
      </c>
      <c r="I1208" s="177">
        <f t="shared" si="316"/>
        <v>1</v>
      </c>
      <c r="J1208" s="169">
        <v>8.68</v>
      </c>
      <c r="K1208" s="177">
        <f t="shared" si="317"/>
        <v>7.0028237192416298E-2</v>
      </c>
      <c r="L1208" s="260">
        <v>179.96</v>
      </c>
      <c r="M1208" s="177">
        <f t="shared" si="318"/>
        <v>1.0700282371924161</v>
      </c>
      <c r="N1208" s="260">
        <v>1562.05</v>
      </c>
      <c r="O1208" s="169">
        <v>4.3099999999999996</v>
      </c>
      <c r="P1208" s="176">
        <f t="shared" si="319"/>
        <v>3.4772085518354173E-2</v>
      </c>
      <c r="Q1208" s="175">
        <f t="shared" si="320"/>
        <v>4.369999999999993</v>
      </c>
      <c r="R1208" s="176">
        <f t="shared" si="321"/>
        <v>3.5256151674062063E-2</v>
      </c>
      <c r="S1208" s="259">
        <f t="shared" si="322"/>
        <v>786.42519999999877</v>
      </c>
      <c r="T1208" s="169" t="s">
        <v>177</v>
      </c>
      <c r="U1208" s="169" t="s">
        <v>712</v>
      </c>
      <c r="V1208" s="169" t="s">
        <v>640</v>
      </c>
      <c r="W1208" s="175">
        <v>1</v>
      </c>
      <c r="X1208" s="169" t="s">
        <v>853</v>
      </c>
    </row>
    <row r="1209" spans="2:24" hidden="1">
      <c r="B1209" s="632"/>
      <c r="C1209" s="423"/>
      <c r="D1209" s="206">
        <f t="shared" si="328"/>
        <v>3</v>
      </c>
      <c r="E1209" s="169" t="s">
        <v>490</v>
      </c>
      <c r="F1209" s="260">
        <v>634.79999999999995</v>
      </c>
      <c r="G1209" s="169">
        <v>129.30000000000001</v>
      </c>
      <c r="H1209" s="169">
        <v>129.30000000000001</v>
      </c>
      <c r="I1209" s="177">
        <f t="shared" si="316"/>
        <v>1</v>
      </c>
      <c r="J1209" s="169">
        <v>8.15</v>
      </c>
      <c r="K1209" s="177">
        <f t="shared" si="317"/>
        <v>6.3031709203402939E-2</v>
      </c>
      <c r="L1209" s="260">
        <v>156.74</v>
      </c>
      <c r="M1209" s="177">
        <f t="shared" si="318"/>
        <v>1.063031709203403</v>
      </c>
      <c r="N1209" s="260">
        <v>1277.43</v>
      </c>
      <c r="O1209" s="169">
        <v>4.05</v>
      </c>
      <c r="P1209" s="176">
        <f t="shared" si="319"/>
        <v>3.1322505800464036E-2</v>
      </c>
      <c r="Q1209" s="175">
        <f t="shared" si="320"/>
        <v>4.1000000000000059</v>
      </c>
      <c r="R1209" s="176">
        <f t="shared" si="321"/>
        <v>3.1709203402938944E-2</v>
      </c>
      <c r="S1209" s="259">
        <f t="shared" si="322"/>
        <v>642.63400000000092</v>
      </c>
      <c r="T1209" s="169" t="s">
        <v>465</v>
      </c>
      <c r="U1209" s="169" t="s">
        <v>219</v>
      </c>
      <c r="V1209" s="169" t="s">
        <v>510</v>
      </c>
      <c r="W1209" s="175">
        <v>1</v>
      </c>
      <c r="X1209" s="169" t="s">
        <v>467</v>
      </c>
    </row>
    <row r="1210" spans="2:24" hidden="1">
      <c r="B1210" s="632"/>
      <c r="C1210" s="423"/>
      <c r="D1210" s="206">
        <f t="shared" si="328"/>
        <v>4</v>
      </c>
      <c r="E1210" s="169" t="s">
        <v>822</v>
      </c>
      <c r="F1210" s="260">
        <v>568.94000000000005</v>
      </c>
      <c r="G1210" s="169">
        <v>178.79</v>
      </c>
      <c r="H1210" s="169">
        <v>178.79</v>
      </c>
      <c r="I1210" s="177">
        <f t="shared" si="316"/>
        <v>1</v>
      </c>
      <c r="J1210" s="169">
        <v>11.26</v>
      </c>
      <c r="K1210" s="177">
        <f t="shared" si="317"/>
        <v>6.2978913809497175E-2</v>
      </c>
      <c r="L1210" s="260">
        <v>100.52</v>
      </c>
      <c r="M1210" s="177">
        <f t="shared" si="318"/>
        <v>1.0629789138094972</v>
      </c>
      <c r="N1210" s="260">
        <v>1131.8599999999999</v>
      </c>
      <c r="O1210" s="169">
        <v>5.66</v>
      </c>
      <c r="P1210" s="176">
        <f t="shared" si="319"/>
        <v>3.1657251524134462E-2</v>
      </c>
      <c r="Q1210" s="175">
        <f t="shared" si="320"/>
        <v>5.5999999999999908</v>
      </c>
      <c r="R1210" s="176">
        <f t="shared" si="321"/>
        <v>3.1321662285362664E-2</v>
      </c>
      <c r="S1210" s="259">
        <f t="shared" si="322"/>
        <v>562.91199999999901</v>
      </c>
      <c r="T1210" s="169" t="s">
        <v>177</v>
      </c>
      <c r="U1210" s="169" t="s">
        <v>712</v>
      </c>
      <c r="V1210" s="169" t="s">
        <v>686</v>
      </c>
      <c r="W1210" s="175">
        <v>1</v>
      </c>
      <c r="X1210" s="169" t="s">
        <v>818</v>
      </c>
    </row>
    <row r="1211" spans="2:24" hidden="1">
      <c r="B1211" s="632"/>
      <c r="C1211" s="423"/>
      <c r="D1211" s="206">
        <f t="shared" si="328"/>
        <v>5</v>
      </c>
      <c r="E1211" s="169" t="s">
        <v>635</v>
      </c>
      <c r="F1211" s="260">
        <v>556.4</v>
      </c>
      <c r="G1211" s="169">
        <v>5235</v>
      </c>
      <c r="H1211" s="169">
        <v>5235</v>
      </c>
      <c r="I1211" s="177">
        <f t="shared" ref="I1211:I1220" si="330">H1211/G1211</f>
        <v>1</v>
      </c>
      <c r="J1211" s="169">
        <v>84.56</v>
      </c>
      <c r="K1211" s="177">
        <f t="shared" ref="K1211:K1220" si="331">J1211/G1211</f>
        <v>1.6152817574021011E-2</v>
      </c>
      <c r="L1211" s="260">
        <v>6.58</v>
      </c>
      <c r="M1211" s="177">
        <f t="shared" ref="M1211:M1220" si="332">(H1211+J1211)/G1211</f>
        <v>1.0161528175740211</v>
      </c>
      <c r="N1211" s="260">
        <v>556.4</v>
      </c>
      <c r="O1211" s="169">
        <v>84.56</v>
      </c>
      <c r="P1211" s="176">
        <f t="shared" ref="P1211:P1220" si="333">O1211/G1211</f>
        <v>1.6152817574021011E-2</v>
      </c>
      <c r="Q1211" s="175">
        <f t="shared" ref="Q1211:Q1220" si="334">(H1211+J1211)-G1211-O1211</f>
        <v>3.979039320256561E-13</v>
      </c>
      <c r="R1211" s="176">
        <f t="shared" ref="R1211:R1220" si="335">Q1211/G1211</f>
        <v>7.6008391981978248E-17</v>
      </c>
      <c r="S1211" s="259">
        <f t="shared" ref="S1211:S1220" si="336">Q1211*L1211</f>
        <v>2.6182078727288173E-12</v>
      </c>
      <c r="T1211" s="169" t="s">
        <v>465</v>
      </c>
      <c r="U1211" s="169" t="s">
        <v>219</v>
      </c>
      <c r="V1211" s="169" t="s">
        <v>639</v>
      </c>
      <c r="W1211" s="175">
        <v>1</v>
      </c>
      <c r="X1211" s="169" t="s">
        <v>467</v>
      </c>
    </row>
    <row r="1212" spans="2:24" hidden="1">
      <c r="B1212" s="632"/>
      <c r="C1212" s="423"/>
      <c r="D1212" s="206">
        <f t="shared" si="328"/>
        <v>6</v>
      </c>
      <c r="E1212" s="169" t="s">
        <v>488</v>
      </c>
      <c r="F1212" s="260">
        <v>522.34</v>
      </c>
      <c r="G1212" s="169">
        <v>115.17</v>
      </c>
      <c r="H1212" s="169">
        <v>115.17</v>
      </c>
      <c r="I1212" s="177">
        <f t="shared" si="330"/>
        <v>1</v>
      </c>
      <c r="J1212" s="169">
        <v>8.1999999999999993</v>
      </c>
      <c r="K1212" s="177">
        <f t="shared" si="331"/>
        <v>7.1199096987062602E-2</v>
      </c>
      <c r="L1212" s="260">
        <v>127.4</v>
      </c>
      <c r="M1212" s="177">
        <f t="shared" si="332"/>
        <v>1.0711990969870626</v>
      </c>
      <c r="N1212" s="260">
        <v>1044.68</v>
      </c>
      <c r="O1212" s="169">
        <v>4.0999999999999996</v>
      </c>
      <c r="P1212" s="176">
        <f t="shared" si="333"/>
        <v>3.5599548493531301E-2</v>
      </c>
      <c r="Q1212" s="175">
        <f t="shared" si="334"/>
        <v>4.1000000000000032</v>
      </c>
      <c r="R1212" s="176">
        <f t="shared" si="335"/>
        <v>3.5599548493531329E-2</v>
      </c>
      <c r="S1212" s="259">
        <f t="shared" si="336"/>
        <v>522.34000000000049</v>
      </c>
      <c r="T1212" s="169" t="s">
        <v>177</v>
      </c>
      <c r="U1212" s="169" t="s">
        <v>712</v>
      </c>
      <c r="V1212" s="169" t="s">
        <v>640</v>
      </c>
      <c r="W1212" s="175">
        <v>1</v>
      </c>
      <c r="X1212" s="169" t="s">
        <v>467</v>
      </c>
    </row>
    <row r="1213" spans="2:24" hidden="1">
      <c r="B1213" s="632"/>
      <c r="C1213" s="423"/>
      <c r="D1213" s="206">
        <f t="shared" si="328"/>
        <v>7</v>
      </c>
      <c r="E1213" s="169" t="s">
        <v>684</v>
      </c>
      <c r="F1213" s="260">
        <v>297.8</v>
      </c>
      <c r="G1213" s="169">
        <v>70.58</v>
      </c>
      <c r="H1213" s="169">
        <v>70.58</v>
      </c>
      <c r="I1213" s="177">
        <f t="shared" si="330"/>
        <v>1</v>
      </c>
      <c r="J1213" s="169">
        <v>5.01</v>
      </c>
      <c r="K1213" s="177">
        <f t="shared" si="331"/>
        <v>7.0983281382828001E-2</v>
      </c>
      <c r="L1213" s="260">
        <v>119.12</v>
      </c>
      <c r="M1213" s="177">
        <f t="shared" si="332"/>
        <v>1.0709832813828282</v>
      </c>
      <c r="N1213" s="260">
        <v>596.79</v>
      </c>
      <c r="O1213" s="169">
        <v>2.5</v>
      </c>
      <c r="P1213" s="176">
        <f t="shared" si="333"/>
        <v>3.5420799093227547E-2</v>
      </c>
      <c r="Q1213" s="175">
        <f t="shared" si="334"/>
        <v>2.5100000000000051</v>
      </c>
      <c r="R1213" s="176">
        <f t="shared" si="335"/>
        <v>3.5562482289600524E-2</v>
      </c>
      <c r="S1213" s="259">
        <f t="shared" si="336"/>
        <v>298.99120000000062</v>
      </c>
      <c r="T1213" s="169" t="s">
        <v>177</v>
      </c>
      <c r="U1213" s="169" t="s">
        <v>712</v>
      </c>
      <c r="V1213" s="169" t="s">
        <v>640</v>
      </c>
      <c r="W1213" s="175">
        <v>1</v>
      </c>
      <c r="X1213" s="169" t="s">
        <v>428</v>
      </c>
    </row>
    <row r="1214" spans="2:24" hidden="1">
      <c r="B1214" s="632"/>
      <c r="C1214" s="423"/>
      <c r="D1214" s="206">
        <f t="shared" si="328"/>
        <v>8</v>
      </c>
      <c r="E1214" s="169" t="s">
        <v>842</v>
      </c>
      <c r="F1214" s="260">
        <v>232.94</v>
      </c>
      <c r="G1214" s="169">
        <v>50.19</v>
      </c>
      <c r="H1214" s="169">
        <v>50.19</v>
      </c>
      <c r="I1214" s="177">
        <f t="shared" si="330"/>
        <v>1</v>
      </c>
      <c r="J1214" s="169">
        <v>3.16</v>
      </c>
      <c r="K1214" s="177">
        <f t="shared" si="331"/>
        <v>6.2960749153217782E-2</v>
      </c>
      <c r="L1214" s="260">
        <v>147.43</v>
      </c>
      <c r="M1214" s="177">
        <f t="shared" si="332"/>
        <v>1.0629607491532178</v>
      </c>
      <c r="N1214" s="260">
        <v>465.88</v>
      </c>
      <c r="O1214" s="169">
        <v>1.58</v>
      </c>
      <c r="P1214" s="176">
        <f t="shared" si="333"/>
        <v>3.1480374576608891E-2</v>
      </c>
      <c r="Q1214" s="175">
        <f t="shared" si="334"/>
        <v>1.5799999999999965</v>
      </c>
      <c r="R1214" s="176">
        <f t="shared" si="335"/>
        <v>3.1480374576608822E-2</v>
      </c>
      <c r="S1214" s="259">
        <f t="shared" si="336"/>
        <v>232.93939999999949</v>
      </c>
      <c r="T1214" s="169" t="s">
        <v>465</v>
      </c>
      <c r="U1214" s="169" t="s">
        <v>219</v>
      </c>
      <c r="V1214" s="169" t="s">
        <v>845</v>
      </c>
      <c r="W1214" s="175">
        <v>1</v>
      </c>
      <c r="X1214" s="169" t="s">
        <v>843</v>
      </c>
    </row>
    <row r="1215" spans="2:24" hidden="1">
      <c r="B1215" s="632"/>
      <c r="C1215" s="423"/>
      <c r="D1215" s="206">
        <f t="shared" si="328"/>
        <v>9</v>
      </c>
      <c r="E1215" s="169" t="s">
        <v>831</v>
      </c>
      <c r="F1215" s="260">
        <v>221.76</v>
      </c>
      <c r="G1215" s="169">
        <v>104.28</v>
      </c>
      <c r="H1215" s="169">
        <v>104.28</v>
      </c>
      <c r="I1215" s="177">
        <f t="shared" si="330"/>
        <v>1</v>
      </c>
      <c r="J1215" s="169">
        <v>6.55</v>
      </c>
      <c r="K1215" s="177">
        <f t="shared" si="331"/>
        <v>6.2811660912926739E-2</v>
      </c>
      <c r="L1215" s="260">
        <v>67.2</v>
      </c>
      <c r="M1215" s="177">
        <f t="shared" si="332"/>
        <v>1.0628116609129268</v>
      </c>
      <c r="N1215" s="260">
        <v>440.16</v>
      </c>
      <c r="O1215" s="169">
        <v>3.3</v>
      </c>
      <c r="P1215" s="176">
        <f t="shared" si="333"/>
        <v>3.164556962025316E-2</v>
      </c>
      <c r="Q1215" s="175">
        <f t="shared" si="334"/>
        <v>3.2499999999999973</v>
      </c>
      <c r="R1215" s="176">
        <f t="shared" si="335"/>
        <v>3.1166091292673545E-2</v>
      </c>
      <c r="S1215" s="259">
        <f t="shared" si="336"/>
        <v>218.39999999999984</v>
      </c>
      <c r="T1215" s="169" t="s">
        <v>465</v>
      </c>
      <c r="U1215" s="169" t="s">
        <v>219</v>
      </c>
      <c r="V1215" s="169" t="s">
        <v>683</v>
      </c>
      <c r="W1215" s="175">
        <v>1</v>
      </c>
      <c r="X1215" s="169" t="s">
        <v>467</v>
      </c>
    </row>
    <row r="1216" spans="2:24" hidden="1">
      <c r="B1216" s="633"/>
      <c r="C1216" s="423"/>
      <c r="D1216" s="206">
        <f t="shared" si="328"/>
        <v>10</v>
      </c>
      <c r="E1216" s="169" t="s">
        <v>821</v>
      </c>
      <c r="F1216" s="260">
        <v>180</v>
      </c>
      <c r="G1216" s="169">
        <v>27.09</v>
      </c>
      <c r="H1216" s="169">
        <v>27.09</v>
      </c>
      <c r="I1216" s="177">
        <f t="shared" si="330"/>
        <v>1</v>
      </c>
      <c r="J1216" s="169">
        <v>1.8</v>
      </c>
      <c r="K1216" s="177">
        <f t="shared" si="331"/>
        <v>6.6445182724252497E-2</v>
      </c>
      <c r="L1216" s="260">
        <v>200</v>
      </c>
      <c r="M1216" s="177">
        <f t="shared" si="332"/>
        <v>1.0664451827242525</v>
      </c>
      <c r="N1216" s="260">
        <v>360</v>
      </c>
      <c r="O1216" s="169">
        <v>0.9</v>
      </c>
      <c r="P1216" s="176">
        <f t="shared" si="333"/>
        <v>3.3222591362126248E-2</v>
      </c>
      <c r="Q1216" s="175">
        <f t="shared" si="334"/>
        <v>0.90000000000000069</v>
      </c>
      <c r="R1216" s="176">
        <f t="shared" si="335"/>
        <v>3.3222591362126269E-2</v>
      </c>
      <c r="S1216" s="259">
        <f t="shared" si="336"/>
        <v>180.00000000000014</v>
      </c>
      <c r="T1216" s="169" t="s">
        <v>177</v>
      </c>
      <c r="U1216" s="169" t="s">
        <v>712</v>
      </c>
      <c r="V1216" s="169" t="s">
        <v>507</v>
      </c>
      <c r="W1216" s="175">
        <v>1</v>
      </c>
      <c r="X1216" s="169" t="s">
        <v>818</v>
      </c>
    </row>
    <row r="1217" spans="2:24" hidden="1">
      <c r="B1217" s="631">
        <v>45991</v>
      </c>
      <c r="C1217" s="423" t="str">
        <f t="shared" ref="C1217" si="337">RIGHT(TEXT(B1217,"aaa"),1)</f>
        <v>日</v>
      </c>
      <c r="D1217" s="206">
        <f t="shared" si="328"/>
        <v>1</v>
      </c>
      <c r="E1217" s="169" t="s">
        <v>634</v>
      </c>
      <c r="F1217" s="260">
        <v>1366.54</v>
      </c>
      <c r="G1217" s="169">
        <v>18421</v>
      </c>
      <c r="H1217" s="169">
        <v>18421</v>
      </c>
      <c r="I1217" s="177">
        <f t="shared" si="330"/>
        <v>1</v>
      </c>
      <c r="J1217" s="169">
        <v>235.61</v>
      </c>
      <c r="K1217" s="177">
        <f t="shared" si="331"/>
        <v>1.2790293686553392E-2</v>
      </c>
      <c r="L1217" s="260">
        <v>5.8</v>
      </c>
      <c r="M1217" s="177">
        <f t="shared" si="332"/>
        <v>1.0127902936865534</v>
      </c>
      <c r="N1217" s="260">
        <v>1366.54</v>
      </c>
      <c r="O1217" s="169">
        <v>235.61</v>
      </c>
      <c r="P1217" s="176">
        <f t="shared" si="333"/>
        <v>1.2790293686553392E-2</v>
      </c>
      <c r="Q1217" s="175">
        <f t="shared" si="334"/>
        <v>5.6843418860808015E-13</v>
      </c>
      <c r="R1217" s="176">
        <f t="shared" si="335"/>
        <v>3.0857944118564688E-17</v>
      </c>
      <c r="S1217" s="259">
        <f t="shared" si="336"/>
        <v>3.2969182939268649E-12</v>
      </c>
      <c r="T1217" s="169" t="s">
        <v>177</v>
      </c>
      <c r="U1217" s="169" t="s">
        <v>534</v>
      </c>
      <c r="V1217" s="169" t="s">
        <v>700</v>
      </c>
      <c r="W1217" s="175">
        <v>1</v>
      </c>
      <c r="X1217" s="169" t="s">
        <v>467</v>
      </c>
    </row>
    <row r="1218" spans="2:24" hidden="1">
      <c r="B1218" s="632"/>
      <c r="C1218" s="423"/>
      <c r="D1218" s="206">
        <f t="shared" si="328"/>
        <v>2</v>
      </c>
      <c r="E1218" s="169" t="s">
        <v>479</v>
      </c>
      <c r="F1218" s="260">
        <v>1028.5999999999999</v>
      </c>
      <c r="G1218" s="169">
        <v>321.10000000000002</v>
      </c>
      <c r="H1218" s="169">
        <v>321.10000000000002</v>
      </c>
      <c r="I1218" s="177">
        <f t="shared" si="330"/>
        <v>1</v>
      </c>
      <c r="J1218" s="169">
        <v>19.329999999999998</v>
      </c>
      <c r="K1218" s="177">
        <f t="shared" si="331"/>
        <v>6.0199314855185294E-2</v>
      </c>
      <c r="L1218" s="260">
        <v>111.2</v>
      </c>
      <c r="M1218" s="177">
        <f t="shared" si="332"/>
        <v>1.0601993148551851</v>
      </c>
      <c r="N1218" s="260">
        <v>2149.5</v>
      </c>
      <c r="O1218" s="169">
        <v>9.25</v>
      </c>
      <c r="P1218" s="176">
        <f t="shared" si="333"/>
        <v>2.8807225163500465E-2</v>
      </c>
      <c r="Q1218" s="175">
        <f t="shared" si="334"/>
        <v>10.079999999999984</v>
      </c>
      <c r="R1218" s="176">
        <f t="shared" si="335"/>
        <v>3.1392089691684784E-2</v>
      </c>
      <c r="S1218" s="259">
        <f t="shared" si="336"/>
        <v>1120.8959999999984</v>
      </c>
      <c r="T1218" s="169" t="s">
        <v>177</v>
      </c>
      <c r="U1218" s="169" t="s">
        <v>712</v>
      </c>
      <c r="V1218" s="169" t="s">
        <v>640</v>
      </c>
      <c r="W1218" s="175">
        <v>1</v>
      </c>
      <c r="X1218" s="169" t="s">
        <v>427</v>
      </c>
    </row>
    <row r="1219" spans="2:24" hidden="1">
      <c r="B1219" s="632"/>
      <c r="C1219" s="423"/>
      <c r="D1219" s="206">
        <f t="shared" si="328"/>
        <v>3</v>
      </c>
      <c r="E1219" s="169" t="s">
        <v>822</v>
      </c>
      <c r="F1219" s="260">
        <v>942.88</v>
      </c>
      <c r="G1219" s="169">
        <v>243.01</v>
      </c>
      <c r="H1219" s="169">
        <v>243.01</v>
      </c>
      <c r="I1219" s="177">
        <f t="shared" si="330"/>
        <v>1</v>
      </c>
      <c r="J1219" s="169">
        <v>18.809999999999999</v>
      </c>
      <c r="K1219" s="177">
        <f t="shared" si="331"/>
        <v>7.7404222048475371E-2</v>
      </c>
      <c r="L1219" s="260">
        <v>100.52</v>
      </c>
      <c r="M1219" s="177">
        <f t="shared" si="332"/>
        <v>1.0774042220484754</v>
      </c>
      <c r="N1219" s="260">
        <v>1890.78</v>
      </c>
      <c r="O1219" s="169">
        <v>9.3800000000000008</v>
      </c>
      <c r="P1219" s="176">
        <f t="shared" si="333"/>
        <v>3.8599234599399207E-2</v>
      </c>
      <c r="Q1219" s="175">
        <f t="shared" si="334"/>
        <v>9.4300000000000015</v>
      </c>
      <c r="R1219" s="176">
        <f t="shared" si="335"/>
        <v>3.8804987449076178E-2</v>
      </c>
      <c r="S1219" s="259">
        <f t="shared" si="336"/>
        <v>947.9036000000001</v>
      </c>
      <c r="T1219" s="169" t="s">
        <v>177</v>
      </c>
      <c r="U1219" s="169" t="s">
        <v>712</v>
      </c>
      <c r="V1219" s="169" t="s">
        <v>686</v>
      </c>
      <c r="W1219" s="175">
        <v>1</v>
      </c>
      <c r="X1219" s="169" t="s">
        <v>818</v>
      </c>
    </row>
    <row r="1220" spans="2:24" hidden="1">
      <c r="B1220" s="632"/>
      <c r="C1220" s="423"/>
      <c r="D1220" s="206">
        <f t="shared" si="328"/>
        <v>4</v>
      </c>
      <c r="E1220" s="169" t="s">
        <v>635</v>
      </c>
      <c r="F1220" s="260">
        <v>870.53</v>
      </c>
      <c r="G1220" s="169">
        <v>7287</v>
      </c>
      <c r="H1220" s="169">
        <v>7287</v>
      </c>
      <c r="I1220" s="177">
        <f t="shared" si="330"/>
        <v>1</v>
      </c>
      <c r="J1220" s="169">
        <v>132.30000000000001</v>
      </c>
      <c r="K1220" s="177">
        <f t="shared" si="331"/>
        <v>1.815561959654179E-2</v>
      </c>
      <c r="L1220" s="260">
        <v>6.58</v>
      </c>
      <c r="M1220" s="177">
        <f t="shared" si="332"/>
        <v>1.0181556195965418</v>
      </c>
      <c r="N1220" s="260">
        <v>870.53</v>
      </c>
      <c r="O1220" s="169">
        <v>132.30000000000001</v>
      </c>
      <c r="P1220" s="176">
        <f t="shared" si="333"/>
        <v>1.815561959654179E-2</v>
      </c>
      <c r="Q1220" s="175">
        <f t="shared" si="334"/>
        <v>0</v>
      </c>
      <c r="R1220" s="176">
        <f t="shared" si="335"/>
        <v>0</v>
      </c>
      <c r="S1220" s="259">
        <f t="shared" si="336"/>
        <v>0</v>
      </c>
      <c r="T1220" s="169" t="s">
        <v>465</v>
      </c>
      <c r="U1220" s="169" t="s">
        <v>219</v>
      </c>
      <c r="V1220" s="169" t="s">
        <v>639</v>
      </c>
      <c r="W1220" s="175">
        <v>1</v>
      </c>
      <c r="X1220" s="169" t="s">
        <v>467</v>
      </c>
    </row>
    <row r="1221" spans="2:24" hidden="1">
      <c r="B1221" s="632"/>
      <c r="C1221" s="423"/>
      <c r="D1221" s="206">
        <f t="shared" si="328"/>
        <v>5</v>
      </c>
      <c r="E1221" s="169" t="s">
        <v>612</v>
      </c>
      <c r="F1221" s="260">
        <v>810.39</v>
      </c>
      <c r="G1221" s="169">
        <v>327.83</v>
      </c>
      <c r="H1221" s="169">
        <v>327.83</v>
      </c>
      <c r="I1221" s="177">
        <f t="shared" ref="I1221:I1236" si="338">H1221/G1221</f>
        <v>1</v>
      </c>
      <c r="J1221" s="169">
        <v>16.920000000000002</v>
      </c>
      <c r="K1221" s="177">
        <f t="shared" ref="K1221:K1236" si="339">J1221/G1221</f>
        <v>5.1612116035750243E-2</v>
      </c>
      <c r="L1221" s="260">
        <v>95.34</v>
      </c>
      <c r="M1221" s="177">
        <f t="shared" ref="M1221:M1236" si="340">(H1221+J1221)/G1221</f>
        <v>1.0516121160357503</v>
      </c>
      <c r="N1221" s="260">
        <v>1613.15</v>
      </c>
      <c r="O1221" s="169">
        <v>8.5</v>
      </c>
      <c r="P1221" s="176">
        <f t="shared" ref="P1221:P1236" si="341">O1221/G1221</f>
        <v>2.5928072476588477E-2</v>
      </c>
      <c r="Q1221" s="175">
        <f t="shared" ref="Q1221:Q1236" si="342">(H1221+J1221)-G1221-O1221</f>
        <v>8.4200000000000159</v>
      </c>
      <c r="R1221" s="176">
        <f t="shared" ref="R1221:R1236" si="343">Q1221/G1221</f>
        <v>2.5684043559161811E-2</v>
      </c>
      <c r="S1221" s="259">
        <f t="shared" ref="S1221:S1236" si="344">Q1221*L1221</f>
        <v>802.76280000000156</v>
      </c>
      <c r="T1221" s="169" t="s">
        <v>177</v>
      </c>
      <c r="U1221" s="169" t="s">
        <v>712</v>
      </c>
      <c r="V1221" s="169" t="s">
        <v>640</v>
      </c>
      <c r="W1221" s="175">
        <v>1</v>
      </c>
      <c r="X1221" s="169" t="s">
        <v>467</v>
      </c>
    </row>
    <row r="1222" spans="2:24" hidden="1">
      <c r="B1222" s="632"/>
      <c r="C1222" s="423"/>
      <c r="D1222" s="206">
        <f t="shared" si="328"/>
        <v>6</v>
      </c>
      <c r="E1222" s="169" t="s">
        <v>548</v>
      </c>
      <c r="F1222" s="260">
        <v>529.65</v>
      </c>
      <c r="G1222" s="169">
        <v>77.14</v>
      </c>
      <c r="H1222" s="169">
        <v>77.14</v>
      </c>
      <c r="I1222" s="177">
        <f t="shared" si="338"/>
        <v>1</v>
      </c>
      <c r="J1222" s="169">
        <v>6.63</v>
      </c>
      <c r="K1222" s="177">
        <f t="shared" si="339"/>
        <v>8.5947627689914444E-2</v>
      </c>
      <c r="L1222" s="260">
        <v>160.5</v>
      </c>
      <c r="M1222" s="177">
        <f t="shared" si="340"/>
        <v>1.0859476276899145</v>
      </c>
      <c r="N1222" s="260">
        <v>1064.1199999999999</v>
      </c>
      <c r="O1222" s="169">
        <v>3.3</v>
      </c>
      <c r="P1222" s="176">
        <f t="shared" si="341"/>
        <v>4.2779362198599943E-2</v>
      </c>
      <c r="Q1222" s="175">
        <f t="shared" si="342"/>
        <v>3.3299999999999956</v>
      </c>
      <c r="R1222" s="176">
        <f t="shared" si="343"/>
        <v>4.3168265491314438E-2</v>
      </c>
      <c r="S1222" s="259">
        <f t="shared" si="344"/>
        <v>534.46499999999935</v>
      </c>
      <c r="T1222" s="169" t="s">
        <v>177</v>
      </c>
      <c r="U1222" s="169" t="s">
        <v>712</v>
      </c>
      <c r="V1222" s="169" t="s">
        <v>860</v>
      </c>
      <c r="W1222" s="175">
        <v>1</v>
      </c>
      <c r="X1222" s="169" t="s">
        <v>467</v>
      </c>
    </row>
    <row r="1223" spans="2:24" hidden="1">
      <c r="B1223" s="632"/>
      <c r="C1223" s="423"/>
      <c r="D1223" s="206">
        <f t="shared" si="328"/>
        <v>7</v>
      </c>
      <c r="E1223" s="169" t="s">
        <v>821</v>
      </c>
      <c r="F1223" s="260">
        <v>368</v>
      </c>
      <c r="G1223" s="169">
        <v>36.82</v>
      </c>
      <c r="H1223" s="169">
        <v>36.82</v>
      </c>
      <c r="I1223" s="177">
        <f t="shared" si="338"/>
        <v>1</v>
      </c>
      <c r="J1223" s="169">
        <v>3.68</v>
      </c>
      <c r="K1223" s="177">
        <f t="shared" si="339"/>
        <v>9.9945681694731128E-2</v>
      </c>
      <c r="L1223" s="260">
        <v>200</v>
      </c>
      <c r="M1223" s="177">
        <f t="shared" si="340"/>
        <v>1.0999456816947311</v>
      </c>
      <c r="N1223" s="260">
        <v>736</v>
      </c>
      <c r="O1223" s="169">
        <v>1.84</v>
      </c>
      <c r="P1223" s="176">
        <f t="shared" si="341"/>
        <v>4.9972840847365564E-2</v>
      </c>
      <c r="Q1223" s="175">
        <f t="shared" si="342"/>
        <v>1.8399999999999996</v>
      </c>
      <c r="R1223" s="176">
        <f t="shared" si="343"/>
        <v>4.997284084736555E-2</v>
      </c>
      <c r="S1223" s="259">
        <f t="shared" si="344"/>
        <v>367.99999999999994</v>
      </c>
      <c r="T1223" s="169" t="s">
        <v>177</v>
      </c>
      <c r="U1223" s="169" t="s">
        <v>712</v>
      </c>
      <c r="V1223" s="169" t="s">
        <v>507</v>
      </c>
      <c r="W1223" s="175">
        <v>1</v>
      </c>
      <c r="X1223" s="169" t="s">
        <v>818</v>
      </c>
    </row>
    <row r="1224" spans="2:24" hidden="1">
      <c r="B1224" s="632"/>
      <c r="C1224" s="423"/>
      <c r="D1224" s="206">
        <f t="shared" si="328"/>
        <v>8</v>
      </c>
      <c r="E1224" s="169" t="s">
        <v>659</v>
      </c>
      <c r="F1224" s="260">
        <v>342.52</v>
      </c>
      <c r="G1224" s="169">
        <v>2882</v>
      </c>
      <c r="H1224" s="169">
        <v>2882</v>
      </c>
      <c r="I1224" s="177">
        <f t="shared" si="338"/>
        <v>1</v>
      </c>
      <c r="J1224" s="169">
        <v>46.92</v>
      </c>
      <c r="K1224" s="177">
        <f t="shared" si="339"/>
        <v>1.6280360860513533E-2</v>
      </c>
      <c r="L1224" s="260">
        <v>7.3</v>
      </c>
      <c r="M1224" s="177">
        <f t="shared" si="340"/>
        <v>1.0162803608605135</v>
      </c>
      <c r="N1224" s="260">
        <v>342.52</v>
      </c>
      <c r="O1224" s="169">
        <v>46.92</v>
      </c>
      <c r="P1224" s="176">
        <f t="shared" si="341"/>
        <v>1.6280360860513533E-2</v>
      </c>
      <c r="Q1224" s="175">
        <f t="shared" si="342"/>
        <v>7.1054273576010019E-14</v>
      </c>
      <c r="R1224" s="176">
        <f t="shared" si="343"/>
        <v>2.4654501587789735E-17</v>
      </c>
      <c r="S1224" s="259">
        <f t="shared" si="344"/>
        <v>5.1869619710487314E-13</v>
      </c>
      <c r="T1224" s="169" t="s">
        <v>177</v>
      </c>
      <c r="U1224" s="169" t="s">
        <v>534</v>
      </c>
      <c r="V1224" s="169" t="s">
        <v>638</v>
      </c>
      <c r="W1224" s="175">
        <v>1</v>
      </c>
      <c r="X1224" s="169" t="s">
        <v>819</v>
      </c>
    </row>
    <row r="1225" spans="2:24" hidden="1">
      <c r="B1225" s="632"/>
      <c r="C1225" s="423"/>
      <c r="D1225" s="206">
        <f t="shared" si="328"/>
        <v>9</v>
      </c>
      <c r="E1225" s="169" t="s">
        <v>656</v>
      </c>
      <c r="F1225" s="260">
        <v>248.7</v>
      </c>
      <c r="G1225" s="169">
        <v>42.1</v>
      </c>
      <c r="H1225" s="169">
        <v>42.1</v>
      </c>
      <c r="I1225" s="177">
        <f t="shared" si="338"/>
        <v>1</v>
      </c>
      <c r="J1225" s="169">
        <v>4.2</v>
      </c>
      <c r="K1225" s="177">
        <f t="shared" si="339"/>
        <v>9.9762470308788598E-2</v>
      </c>
      <c r="L1225" s="260">
        <v>118.43</v>
      </c>
      <c r="M1225" s="177">
        <f t="shared" si="340"/>
        <v>1.0997624703087887</v>
      </c>
      <c r="N1225" s="260">
        <v>497.41</v>
      </c>
      <c r="O1225" s="169">
        <v>2.1</v>
      </c>
      <c r="P1225" s="176">
        <f t="shared" si="341"/>
        <v>4.9881235154394299E-2</v>
      </c>
      <c r="Q1225" s="175">
        <f t="shared" si="342"/>
        <v>2.1000000000000028</v>
      </c>
      <c r="R1225" s="176">
        <f t="shared" si="343"/>
        <v>4.9881235154394361E-2</v>
      </c>
      <c r="S1225" s="259">
        <f t="shared" si="344"/>
        <v>248.70300000000034</v>
      </c>
      <c r="T1225" s="169" t="s">
        <v>177</v>
      </c>
      <c r="U1225" s="169" t="s">
        <v>712</v>
      </c>
      <c r="V1225" s="169" t="s">
        <v>835</v>
      </c>
      <c r="W1225" s="175">
        <v>1</v>
      </c>
      <c r="X1225" s="169" t="s">
        <v>430</v>
      </c>
    </row>
    <row r="1226" spans="2:24" hidden="1">
      <c r="B1226" s="633"/>
      <c r="C1226" s="423"/>
      <c r="D1226" s="206">
        <f t="shared" si="328"/>
        <v>10</v>
      </c>
      <c r="E1226" s="169" t="s">
        <v>460</v>
      </c>
      <c r="F1226" s="260">
        <v>235.14</v>
      </c>
      <c r="G1226" s="169">
        <v>6.13</v>
      </c>
      <c r="H1226" s="169">
        <v>6.13</v>
      </c>
      <c r="I1226" s="177">
        <f t="shared" si="338"/>
        <v>1</v>
      </c>
      <c r="J1226" s="169">
        <v>0.3</v>
      </c>
      <c r="K1226" s="177">
        <f t="shared" si="339"/>
        <v>4.8939641109298528E-2</v>
      </c>
      <c r="L1226" s="260">
        <v>1567.63</v>
      </c>
      <c r="M1226" s="177">
        <f t="shared" si="340"/>
        <v>1.0489396411092986</v>
      </c>
      <c r="N1226" s="260">
        <v>470.29</v>
      </c>
      <c r="O1226" s="169">
        <v>0.15</v>
      </c>
      <c r="P1226" s="176">
        <f t="shared" si="341"/>
        <v>2.4469820554649264E-2</v>
      </c>
      <c r="Q1226" s="175">
        <f t="shared" si="342"/>
        <v>0.14999999999999983</v>
      </c>
      <c r="R1226" s="176">
        <f t="shared" si="343"/>
        <v>2.4469820554649239E-2</v>
      </c>
      <c r="S1226" s="259">
        <f t="shared" si="344"/>
        <v>235.14449999999974</v>
      </c>
      <c r="T1226" s="169" t="s">
        <v>177</v>
      </c>
      <c r="U1226" s="169" t="s">
        <v>712</v>
      </c>
      <c r="V1226" s="169" t="s">
        <v>507</v>
      </c>
      <c r="W1226" s="175">
        <v>1</v>
      </c>
      <c r="X1226" s="169" t="s">
        <v>414</v>
      </c>
    </row>
    <row r="1227" spans="2:24" hidden="1">
      <c r="B1227" s="631">
        <v>45992</v>
      </c>
      <c r="C1227" s="423" t="str">
        <f t="shared" ref="C1227" si="345">RIGHT(TEXT(B1227,"aaa"),1)</f>
        <v>一</v>
      </c>
      <c r="D1227" s="206">
        <f t="shared" si="328"/>
        <v>1</v>
      </c>
      <c r="E1227" s="169" t="s">
        <v>634</v>
      </c>
      <c r="F1227" s="260">
        <v>1412.65</v>
      </c>
      <c r="G1227" s="169">
        <v>18720</v>
      </c>
      <c r="H1227" s="169">
        <v>18720</v>
      </c>
      <c r="I1227" s="177">
        <f t="shared" si="338"/>
        <v>1</v>
      </c>
      <c r="J1227" s="169">
        <v>243.56</v>
      </c>
      <c r="K1227" s="177">
        <f t="shared" si="339"/>
        <v>1.3010683760683761E-2</v>
      </c>
      <c r="L1227" s="260">
        <v>5.8</v>
      </c>
      <c r="M1227" s="177">
        <f t="shared" si="340"/>
        <v>1.0130106837606838</v>
      </c>
      <c r="N1227" s="260">
        <v>1412.65</v>
      </c>
      <c r="O1227" s="169">
        <v>243.56</v>
      </c>
      <c r="P1227" s="176">
        <f t="shared" si="341"/>
        <v>1.3010683760683761E-2</v>
      </c>
      <c r="Q1227" s="175">
        <f t="shared" si="342"/>
        <v>1.3073986337985843E-12</v>
      </c>
      <c r="R1227" s="176">
        <f t="shared" si="343"/>
        <v>6.9839670608898735E-17</v>
      </c>
      <c r="S1227" s="259">
        <f t="shared" si="344"/>
        <v>7.5829120760317895E-12</v>
      </c>
      <c r="T1227" s="169" t="s">
        <v>177</v>
      </c>
      <c r="U1227" s="169" t="s">
        <v>534</v>
      </c>
      <c r="V1227" s="169" t="s">
        <v>700</v>
      </c>
      <c r="W1227" s="175">
        <v>1</v>
      </c>
      <c r="X1227" s="169" t="s">
        <v>467</v>
      </c>
    </row>
    <row r="1228" spans="2:24" hidden="1">
      <c r="B1228" s="632"/>
      <c r="C1228" s="423"/>
      <c r="D1228" s="206">
        <f t="shared" si="328"/>
        <v>2</v>
      </c>
      <c r="E1228" s="169" t="s">
        <v>490</v>
      </c>
      <c r="F1228" s="260">
        <v>1003.14</v>
      </c>
      <c r="G1228" s="169">
        <v>169.63</v>
      </c>
      <c r="H1228" s="169">
        <v>169.63</v>
      </c>
      <c r="I1228" s="177">
        <f t="shared" si="338"/>
        <v>1</v>
      </c>
      <c r="J1228" s="169">
        <v>12.83</v>
      </c>
      <c r="K1228" s="177">
        <f t="shared" si="339"/>
        <v>7.563520603666804E-2</v>
      </c>
      <c r="L1228" s="260">
        <v>156.74</v>
      </c>
      <c r="M1228" s="177">
        <f t="shared" si="340"/>
        <v>1.0756352060366681</v>
      </c>
      <c r="N1228" s="260">
        <v>2010.97</v>
      </c>
      <c r="O1228" s="169">
        <v>6.4</v>
      </c>
      <c r="P1228" s="176">
        <f t="shared" si="341"/>
        <v>3.7729175263809471E-2</v>
      </c>
      <c r="Q1228" s="175">
        <f t="shared" si="342"/>
        <v>6.4300000000000122</v>
      </c>
      <c r="R1228" s="176">
        <f t="shared" si="343"/>
        <v>3.7906030772858645E-2</v>
      </c>
      <c r="S1228" s="259">
        <f t="shared" si="344"/>
        <v>1007.838200000002</v>
      </c>
      <c r="T1228" s="169" t="s">
        <v>465</v>
      </c>
      <c r="U1228" s="169" t="s">
        <v>219</v>
      </c>
      <c r="V1228" s="169" t="s">
        <v>862</v>
      </c>
      <c r="W1228" s="175">
        <v>1</v>
      </c>
      <c r="X1228" s="169" t="s">
        <v>467</v>
      </c>
    </row>
    <row r="1229" spans="2:24" hidden="1">
      <c r="B1229" s="632"/>
      <c r="C1229" s="423"/>
      <c r="D1229" s="206">
        <f t="shared" si="328"/>
        <v>3</v>
      </c>
      <c r="E1229" s="169" t="s">
        <v>635</v>
      </c>
      <c r="F1229" s="260">
        <v>962.98</v>
      </c>
      <c r="G1229" s="169">
        <v>6884</v>
      </c>
      <c r="H1229" s="169">
        <v>6884</v>
      </c>
      <c r="I1229" s="177">
        <f t="shared" si="338"/>
        <v>1</v>
      </c>
      <c r="J1229" s="169">
        <v>146.35</v>
      </c>
      <c r="K1229" s="177">
        <f t="shared" si="339"/>
        <v>2.1259442184776291E-2</v>
      </c>
      <c r="L1229" s="260">
        <v>6.58</v>
      </c>
      <c r="M1229" s="177">
        <f t="shared" si="340"/>
        <v>1.0212594421847763</v>
      </c>
      <c r="N1229" s="260">
        <v>962.98</v>
      </c>
      <c r="O1229" s="169">
        <v>146.35</v>
      </c>
      <c r="P1229" s="176">
        <f t="shared" si="341"/>
        <v>2.1259442184776291E-2</v>
      </c>
      <c r="Q1229" s="175">
        <f t="shared" si="342"/>
        <v>3.694822225952521E-13</v>
      </c>
      <c r="R1229" s="176">
        <f t="shared" si="343"/>
        <v>5.3672606419995948E-17</v>
      </c>
      <c r="S1229" s="259">
        <f t="shared" si="344"/>
        <v>2.431193024676759E-12</v>
      </c>
      <c r="T1229" s="169" t="s">
        <v>465</v>
      </c>
      <c r="U1229" s="169" t="s">
        <v>219</v>
      </c>
      <c r="V1229" s="169" t="s">
        <v>861</v>
      </c>
      <c r="W1229" s="175">
        <v>1</v>
      </c>
      <c r="X1229" s="169" t="s">
        <v>467</v>
      </c>
    </row>
    <row r="1230" spans="2:24" hidden="1">
      <c r="B1230" s="632"/>
      <c r="C1230" s="423"/>
      <c r="D1230" s="206">
        <f t="shared" si="328"/>
        <v>4</v>
      </c>
      <c r="E1230" s="169" t="s">
        <v>542</v>
      </c>
      <c r="F1230" s="260">
        <v>948.22</v>
      </c>
      <c r="G1230" s="169">
        <v>268.81</v>
      </c>
      <c r="H1230" s="169">
        <v>268.81</v>
      </c>
      <c r="I1230" s="177">
        <f t="shared" si="338"/>
        <v>1</v>
      </c>
      <c r="J1230" s="169">
        <v>20.32</v>
      </c>
      <c r="K1230" s="177">
        <f t="shared" si="339"/>
        <v>7.5592425877013508E-2</v>
      </c>
      <c r="L1230" s="260">
        <v>156.72999999999999</v>
      </c>
      <c r="M1230" s="177">
        <f t="shared" si="340"/>
        <v>1.0755924258770135</v>
      </c>
      <c r="N1230" s="260">
        <v>3184.75</v>
      </c>
      <c r="O1230" s="169">
        <v>6.05</v>
      </c>
      <c r="P1230" s="176">
        <f t="shared" si="341"/>
        <v>2.250660317696514E-2</v>
      </c>
      <c r="Q1230" s="175">
        <f t="shared" si="342"/>
        <v>14.269999999999992</v>
      </c>
      <c r="R1230" s="176">
        <f t="shared" si="343"/>
        <v>5.308582270004833E-2</v>
      </c>
      <c r="S1230" s="259">
        <f t="shared" si="344"/>
        <v>2236.5370999999986</v>
      </c>
      <c r="T1230" s="169" t="s">
        <v>465</v>
      </c>
      <c r="U1230" s="169" t="s">
        <v>219</v>
      </c>
      <c r="V1230" s="169" t="s">
        <v>510</v>
      </c>
      <c r="W1230" s="175">
        <v>1</v>
      </c>
      <c r="X1230" s="169" t="s">
        <v>467</v>
      </c>
    </row>
    <row r="1231" spans="2:24" hidden="1">
      <c r="B1231" s="632"/>
      <c r="C1231" s="423"/>
      <c r="D1231" s="206">
        <f t="shared" si="328"/>
        <v>5</v>
      </c>
      <c r="E1231" s="169" t="s">
        <v>488</v>
      </c>
      <c r="F1231" s="260">
        <v>726.18</v>
      </c>
      <c r="G1231" s="169">
        <v>151.44999999999999</v>
      </c>
      <c r="H1231" s="169">
        <v>151.44999999999999</v>
      </c>
      <c r="I1231" s="177">
        <f t="shared" si="338"/>
        <v>1</v>
      </c>
      <c r="J1231" s="169">
        <v>11.45</v>
      </c>
      <c r="K1231" s="177">
        <f t="shared" si="339"/>
        <v>7.5602509078903923E-2</v>
      </c>
      <c r="L1231" s="260">
        <v>127.4</v>
      </c>
      <c r="M1231" s="177">
        <f t="shared" si="340"/>
        <v>1.0756025090789039</v>
      </c>
      <c r="N1231" s="260">
        <v>1458.73</v>
      </c>
      <c r="O1231" s="169">
        <v>5.7</v>
      </c>
      <c r="P1231" s="176">
        <f t="shared" si="341"/>
        <v>3.7636183558930343E-2</v>
      </c>
      <c r="Q1231" s="175">
        <f t="shared" si="342"/>
        <v>5.7499999999999885</v>
      </c>
      <c r="R1231" s="176">
        <f t="shared" si="343"/>
        <v>3.7966325519973518E-2</v>
      </c>
      <c r="S1231" s="259">
        <f t="shared" si="344"/>
        <v>732.54999999999859</v>
      </c>
      <c r="T1231" s="169" t="s">
        <v>177</v>
      </c>
      <c r="U1231" s="169" t="s">
        <v>712</v>
      </c>
      <c r="V1231" s="169" t="s">
        <v>640</v>
      </c>
      <c r="W1231" s="175">
        <v>1</v>
      </c>
      <c r="X1231" s="169" t="s">
        <v>467</v>
      </c>
    </row>
    <row r="1232" spans="2:24" hidden="1">
      <c r="B1232" s="632"/>
      <c r="C1232" s="423"/>
      <c r="D1232" s="206">
        <f t="shared" si="328"/>
        <v>6</v>
      </c>
      <c r="E1232" s="169" t="s">
        <v>822</v>
      </c>
      <c r="F1232" s="260">
        <v>604.13</v>
      </c>
      <c r="G1232" s="169">
        <v>246.25</v>
      </c>
      <c r="H1232" s="169">
        <v>246.25</v>
      </c>
      <c r="I1232" s="177">
        <f t="shared" si="338"/>
        <v>1</v>
      </c>
      <c r="J1232" s="169">
        <v>18.61</v>
      </c>
      <c r="K1232" s="177">
        <f t="shared" si="339"/>
        <v>7.5573604060913707E-2</v>
      </c>
      <c r="L1232" s="260">
        <v>100.52</v>
      </c>
      <c r="M1232" s="177">
        <f t="shared" si="340"/>
        <v>1.0755736040609138</v>
      </c>
      <c r="N1232" s="260">
        <v>1870.68</v>
      </c>
      <c r="O1232" s="169">
        <v>6.01</v>
      </c>
      <c r="P1232" s="176">
        <f t="shared" si="341"/>
        <v>2.4406091370558373E-2</v>
      </c>
      <c r="Q1232" s="175">
        <f t="shared" si="342"/>
        <v>12.600000000000014</v>
      </c>
      <c r="R1232" s="176">
        <f t="shared" si="343"/>
        <v>5.1167512690355389E-2</v>
      </c>
      <c r="S1232" s="259">
        <f t="shared" si="344"/>
        <v>1266.5520000000013</v>
      </c>
      <c r="T1232" s="169" t="s">
        <v>177</v>
      </c>
      <c r="U1232" s="169" t="s">
        <v>712</v>
      </c>
      <c r="V1232" s="169" t="s">
        <v>686</v>
      </c>
      <c r="W1232" s="175">
        <v>1</v>
      </c>
      <c r="X1232" s="169" t="s">
        <v>818</v>
      </c>
    </row>
    <row r="1233" spans="2:34" hidden="1">
      <c r="B1233" s="632"/>
      <c r="C1233" s="423"/>
      <c r="D1233" s="206">
        <f t="shared" si="328"/>
        <v>7</v>
      </c>
      <c r="E1233" s="169" t="s">
        <v>645</v>
      </c>
      <c r="F1233" s="260">
        <v>553.58000000000004</v>
      </c>
      <c r="G1233" s="169">
        <v>113.18</v>
      </c>
      <c r="H1233" s="169">
        <v>113.18</v>
      </c>
      <c r="I1233" s="177">
        <f t="shared" si="338"/>
        <v>1</v>
      </c>
      <c r="J1233" s="169">
        <v>9.75</v>
      </c>
      <c r="K1233" s="177">
        <f t="shared" si="339"/>
        <v>8.6145962184131467E-2</v>
      </c>
      <c r="L1233" s="260">
        <v>114.14</v>
      </c>
      <c r="M1233" s="177">
        <f t="shared" si="340"/>
        <v>1.0861459621841314</v>
      </c>
      <c r="N1233" s="260">
        <v>1112.8699999999999</v>
      </c>
      <c r="O1233" s="169">
        <v>4.8499999999999996</v>
      </c>
      <c r="P1233" s="176">
        <f t="shared" si="341"/>
        <v>4.2852094009542319E-2</v>
      </c>
      <c r="Q1233" s="175">
        <f t="shared" si="342"/>
        <v>4.9000000000000004</v>
      </c>
      <c r="R1233" s="176">
        <f t="shared" si="343"/>
        <v>4.3293868174589148E-2</v>
      </c>
      <c r="S1233" s="259">
        <f t="shared" si="344"/>
        <v>559.28600000000006</v>
      </c>
      <c r="T1233" s="169" t="s">
        <v>177</v>
      </c>
      <c r="U1233" s="169" t="s">
        <v>712</v>
      </c>
      <c r="V1233" s="169" t="s">
        <v>640</v>
      </c>
      <c r="W1233" s="175">
        <v>1</v>
      </c>
      <c r="X1233" s="169" t="s">
        <v>428</v>
      </c>
    </row>
    <row r="1234" spans="2:34" hidden="1">
      <c r="B1234" s="632"/>
      <c r="C1234" s="423"/>
      <c r="D1234" s="206">
        <f t="shared" si="328"/>
        <v>8</v>
      </c>
      <c r="E1234" s="169" t="s">
        <v>684</v>
      </c>
      <c r="F1234" s="260">
        <v>488.39</v>
      </c>
      <c r="G1234" s="169">
        <v>101.27</v>
      </c>
      <c r="H1234" s="169">
        <v>101.27</v>
      </c>
      <c r="I1234" s="177">
        <f t="shared" si="338"/>
        <v>1</v>
      </c>
      <c r="J1234" s="169">
        <v>8.25</v>
      </c>
      <c r="K1234" s="177">
        <f t="shared" si="339"/>
        <v>8.1465389552680956E-2</v>
      </c>
      <c r="L1234" s="260">
        <v>119.12</v>
      </c>
      <c r="M1234" s="177">
        <f t="shared" si="340"/>
        <v>1.0814653895526809</v>
      </c>
      <c r="N1234" s="260">
        <v>982.74</v>
      </c>
      <c r="O1234" s="169">
        <v>4.0999999999999996</v>
      </c>
      <c r="P1234" s="176">
        <f t="shared" si="341"/>
        <v>4.048582995951417E-2</v>
      </c>
      <c r="Q1234" s="175">
        <f t="shared" si="342"/>
        <v>4.1500000000000004</v>
      </c>
      <c r="R1234" s="176">
        <f t="shared" si="343"/>
        <v>4.0979559593166785E-2</v>
      </c>
      <c r="S1234" s="259">
        <f t="shared" si="344"/>
        <v>494.34800000000007</v>
      </c>
      <c r="T1234" s="169" t="s">
        <v>177</v>
      </c>
      <c r="U1234" s="169" t="s">
        <v>712</v>
      </c>
      <c r="V1234" s="169" t="s">
        <v>640</v>
      </c>
      <c r="W1234" s="175">
        <v>1</v>
      </c>
      <c r="X1234" s="169" t="s">
        <v>428</v>
      </c>
    </row>
    <row r="1235" spans="2:34" hidden="1">
      <c r="B1235" s="632"/>
      <c r="C1235" s="423"/>
      <c r="D1235" s="206">
        <f t="shared" si="328"/>
        <v>9</v>
      </c>
      <c r="E1235" s="169" t="s">
        <v>842</v>
      </c>
      <c r="F1235" s="260">
        <v>305.18</v>
      </c>
      <c r="G1235" s="169">
        <v>54.64</v>
      </c>
      <c r="H1235" s="169">
        <v>54.64</v>
      </c>
      <c r="I1235" s="177">
        <f t="shared" si="338"/>
        <v>1</v>
      </c>
      <c r="J1235" s="169">
        <v>4.13</v>
      </c>
      <c r="K1235" s="177">
        <f t="shared" si="339"/>
        <v>7.5585651537335277E-2</v>
      </c>
      <c r="L1235" s="260">
        <v>147.43</v>
      </c>
      <c r="M1235" s="177">
        <f t="shared" si="340"/>
        <v>1.0755856515373354</v>
      </c>
      <c r="N1235" s="260">
        <v>608.89</v>
      </c>
      <c r="O1235" s="169">
        <v>2.0699999999999998</v>
      </c>
      <c r="P1235" s="176">
        <f t="shared" si="341"/>
        <v>3.7884333821376279E-2</v>
      </c>
      <c r="Q1235" s="175">
        <f t="shared" si="342"/>
        <v>2.0600000000000027</v>
      </c>
      <c r="R1235" s="176">
        <f t="shared" si="343"/>
        <v>3.7701317715959054E-2</v>
      </c>
      <c r="S1235" s="259">
        <f t="shared" si="344"/>
        <v>303.70580000000041</v>
      </c>
      <c r="T1235" s="169" t="s">
        <v>465</v>
      </c>
      <c r="U1235" s="169" t="s">
        <v>219</v>
      </c>
      <c r="V1235" s="169" t="s">
        <v>845</v>
      </c>
      <c r="W1235" s="175">
        <v>1</v>
      </c>
      <c r="X1235" s="169" t="s">
        <v>843</v>
      </c>
    </row>
    <row r="1236" spans="2:34" hidden="1">
      <c r="B1236" s="633"/>
      <c r="C1236" s="423"/>
      <c r="D1236" s="206">
        <f t="shared" si="328"/>
        <v>10</v>
      </c>
      <c r="E1236" s="169" t="s">
        <v>530</v>
      </c>
      <c r="F1236" s="260">
        <v>304.97000000000003</v>
      </c>
      <c r="G1236" s="169">
        <v>45.18</v>
      </c>
      <c r="H1236" s="169">
        <v>45.18</v>
      </c>
      <c r="I1236" s="177">
        <f t="shared" si="338"/>
        <v>1</v>
      </c>
      <c r="J1236" s="169">
        <v>4.51</v>
      </c>
      <c r="K1236" s="177">
        <f t="shared" si="339"/>
        <v>9.9822930500221327E-2</v>
      </c>
      <c r="L1236" s="260">
        <v>135.54</v>
      </c>
      <c r="M1236" s="177">
        <f t="shared" si="340"/>
        <v>1.0998229305002214</v>
      </c>
      <c r="N1236" s="260">
        <v>611.29</v>
      </c>
      <c r="O1236" s="169">
        <v>2.25</v>
      </c>
      <c r="P1236" s="176">
        <f t="shared" si="341"/>
        <v>4.9800796812749001E-2</v>
      </c>
      <c r="Q1236" s="175">
        <f t="shared" si="342"/>
        <v>2.259999999999998</v>
      </c>
      <c r="R1236" s="176">
        <f t="shared" si="343"/>
        <v>5.0022133687472291E-2</v>
      </c>
      <c r="S1236" s="259">
        <f t="shared" si="344"/>
        <v>306.32039999999972</v>
      </c>
      <c r="T1236" s="169" t="s">
        <v>177</v>
      </c>
      <c r="U1236" s="169" t="s">
        <v>712</v>
      </c>
      <c r="V1236" s="169" t="s">
        <v>507</v>
      </c>
      <c r="W1236" s="175">
        <v>1</v>
      </c>
      <c r="X1236" s="169" t="s">
        <v>416</v>
      </c>
    </row>
    <row r="1237" spans="2:34">
      <c r="B1237" s="631">
        <v>45993</v>
      </c>
      <c r="C1237" s="423" t="str">
        <f t="shared" ref="C1237" si="346">RIGHT(TEXT(B1237,"aaa"),1)</f>
        <v>二</v>
      </c>
      <c r="D1237" s="206">
        <f t="shared" si="328"/>
        <v>1</v>
      </c>
      <c r="E1237" s="169" t="s">
        <v>479</v>
      </c>
      <c r="F1237" s="260">
        <v>978.56</v>
      </c>
      <c r="G1237" s="169">
        <v>299.5</v>
      </c>
      <c r="H1237" s="169">
        <v>299.5</v>
      </c>
      <c r="I1237" s="177">
        <f t="shared" ref="I1237:I1246" si="347">H1237/G1237</f>
        <v>1</v>
      </c>
      <c r="J1237" s="169">
        <v>29.2</v>
      </c>
      <c r="K1237" s="177">
        <f t="shared" ref="K1237:K1246" si="348">J1237/G1237</f>
        <v>9.7495826377295494E-2</v>
      </c>
      <c r="L1237" s="260">
        <v>111.2</v>
      </c>
      <c r="M1237" s="177">
        <f t="shared" ref="M1237:M1246" si="349">(H1237+J1237)/G1237</f>
        <v>1.0974958263772954</v>
      </c>
      <c r="N1237" s="260">
        <v>3247.04</v>
      </c>
      <c r="O1237" s="169">
        <v>8.8000000000000007</v>
      </c>
      <c r="P1237" s="176">
        <f t="shared" ref="P1237:P1246" si="350">O1237/G1237</f>
        <v>2.9382303839732889E-2</v>
      </c>
      <c r="Q1237" s="175">
        <f t="shared" ref="Q1237:Q1246" si="351">(H1237+J1237)-G1237-O1237</f>
        <v>20.399999999999988</v>
      </c>
      <c r="R1237" s="176">
        <f t="shared" ref="R1237:R1246" si="352">Q1237/G1237</f>
        <v>6.811352253756256E-2</v>
      </c>
      <c r="S1237" s="259">
        <f t="shared" ref="S1237:S1246" si="353">Q1237*L1237</f>
        <v>2268.4799999999987</v>
      </c>
      <c r="T1237" s="169" t="s">
        <v>177</v>
      </c>
      <c r="U1237" s="169" t="s">
        <v>712</v>
      </c>
      <c r="V1237" s="169" t="s">
        <v>640</v>
      </c>
      <c r="W1237" s="175">
        <v>1</v>
      </c>
      <c r="X1237" s="169" t="s">
        <v>427</v>
      </c>
      <c r="Z1237" s="603" t="s">
        <v>369</v>
      </c>
      <c r="AA1237" s="603"/>
      <c r="AB1237" s="603"/>
      <c r="AC1237" s="603"/>
      <c r="AD1237" s="603"/>
      <c r="AE1237" s="603"/>
      <c r="AF1237" s="603"/>
      <c r="AG1237" s="603"/>
      <c r="AH1237" s="603"/>
    </row>
    <row r="1238" spans="2:34">
      <c r="B1238" s="632"/>
      <c r="C1238" s="423"/>
      <c r="D1238" s="206">
        <f t="shared" si="328"/>
        <v>2</v>
      </c>
      <c r="E1238" s="169" t="s">
        <v>612</v>
      </c>
      <c r="F1238" s="260">
        <v>725.54</v>
      </c>
      <c r="G1238" s="169">
        <v>307.33</v>
      </c>
      <c r="H1238" s="169">
        <v>307.33</v>
      </c>
      <c r="I1238" s="177">
        <f t="shared" si="347"/>
        <v>1</v>
      </c>
      <c r="J1238" s="169">
        <v>30.7</v>
      </c>
      <c r="K1238" s="177">
        <f t="shared" si="348"/>
        <v>9.9892623564246899E-2</v>
      </c>
      <c r="L1238" s="260">
        <v>95.34</v>
      </c>
      <c r="M1238" s="177">
        <f t="shared" si="349"/>
        <v>1.0998926235642468</v>
      </c>
      <c r="N1238" s="260">
        <v>2926.94</v>
      </c>
      <c r="O1238" s="169">
        <v>7.61</v>
      </c>
      <c r="P1238" s="176">
        <f t="shared" si="350"/>
        <v>2.4761656850941987E-2</v>
      </c>
      <c r="Q1238" s="175">
        <f t="shared" si="351"/>
        <v>23.089999999999989</v>
      </c>
      <c r="R1238" s="176">
        <f t="shared" si="352"/>
        <v>7.5130966713304881E-2</v>
      </c>
      <c r="S1238" s="259">
        <f t="shared" si="353"/>
        <v>2201.400599999999</v>
      </c>
      <c r="T1238" s="169" t="s">
        <v>177</v>
      </c>
      <c r="U1238" s="169" t="s">
        <v>712</v>
      </c>
      <c r="V1238" s="169" t="s">
        <v>640</v>
      </c>
      <c r="W1238" s="175">
        <v>1</v>
      </c>
      <c r="X1238" s="169" t="s">
        <v>467</v>
      </c>
      <c r="Z1238" s="603"/>
      <c r="AA1238" s="603"/>
      <c r="AB1238" s="603"/>
      <c r="AC1238" s="603"/>
      <c r="AD1238" s="603"/>
      <c r="AE1238" s="603"/>
      <c r="AF1238" s="603"/>
      <c r="AG1238" s="603"/>
      <c r="AH1238" s="603"/>
    </row>
    <row r="1239" spans="2:34">
      <c r="B1239" s="632"/>
      <c r="C1239" s="423"/>
      <c r="D1239" s="206">
        <f t="shared" si="328"/>
        <v>3</v>
      </c>
      <c r="E1239" s="169" t="s">
        <v>634</v>
      </c>
      <c r="F1239" s="260">
        <v>655.81</v>
      </c>
      <c r="G1239" s="169">
        <v>18146</v>
      </c>
      <c r="H1239" s="169">
        <v>18146</v>
      </c>
      <c r="I1239" s="177">
        <f t="shared" si="347"/>
        <v>1</v>
      </c>
      <c r="J1239" s="169">
        <v>113.07</v>
      </c>
      <c r="K1239" s="177">
        <f t="shared" si="348"/>
        <v>6.2311253168742418E-3</v>
      </c>
      <c r="L1239" s="260">
        <v>5.8</v>
      </c>
      <c r="M1239" s="177">
        <f t="shared" si="349"/>
        <v>1.0062311253168743</v>
      </c>
      <c r="N1239" s="260">
        <v>655.81</v>
      </c>
      <c r="O1239" s="169">
        <v>113.07</v>
      </c>
      <c r="P1239" s="176">
        <f t="shared" si="350"/>
        <v>6.2311253168742418E-3</v>
      </c>
      <c r="Q1239" s="175">
        <f t="shared" si="351"/>
        <v>-2.8421709430404007E-13</v>
      </c>
      <c r="R1239" s="176">
        <f t="shared" si="352"/>
        <v>-1.5662795894634633E-17</v>
      </c>
      <c r="S1239" s="259">
        <f t="shared" si="353"/>
        <v>-1.6484591469634324E-12</v>
      </c>
      <c r="T1239" s="169" t="s">
        <v>177</v>
      </c>
      <c r="U1239" s="169" t="s">
        <v>534</v>
      </c>
      <c r="V1239" s="169" t="s">
        <v>700</v>
      </c>
      <c r="W1239" s="175">
        <v>1</v>
      </c>
      <c r="X1239" s="169" t="s">
        <v>467</v>
      </c>
      <c r="Z1239" s="603"/>
      <c r="AA1239" s="603"/>
      <c r="AB1239" s="603"/>
      <c r="AC1239" s="603"/>
      <c r="AD1239" s="603"/>
      <c r="AE1239" s="603"/>
      <c r="AF1239" s="603"/>
      <c r="AG1239" s="603"/>
      <c r="AH1239" s="603"/>
    </row>
    <row r="1240" spans="2:34">
      <c r="B1240" s="632"/>
      <c r="C1240" s="423"/>
      <c r="D1240" s="206">
        <f t="shared" si="328"/>
        <v>4</v>
      </c>
      <c r="E1240" s="169" t="s">
        <v>463</v>
      </c>
      <c r="F1240" s="260">
        <v>643.19000000000005</v>
      </c>
      <c r="G1240" s="169">
        <v>32.549999999999997</v>
      </c>
      <c r="H1240" s="169">
        <v>32.549999999999997</v>
      </c>
      <c r="I1240" s="177">
        <f t="shared" si="347"/>
        <v>1</v>
      </c>
      <c r="J1240" s="169">
        <v>3.15</v>
      </c>
      <c r="K1240" s="177">
        <f t="shared" si="348"/>
        <v>9.6774193548387108E-2</v>
      </c>
      <c r="L1240" s="260">
        <v>814.16</v>
      </c>
      <c r="M1240" s="177">
        <f t="shared" si="349"/>
        <v>1.096774193548387</v>
      </c>
      <c r="N1240" s="260">
        <v>2564.6</v>
      </c>
      <c r="O1240" s="169">
        <v>0.79</v>
      </c>
      <c r="P1240" s="176">
        <f t="shared" si="350"/>
        <v>2.4270353302611371E-2</v>
      </c>
      <c r="Q1240" s="175">
        <f t="shared" si="351"/>
        <v>2.3599999999999985</v>
      </c>
      <c r="R1240" s="176">
        <f t="shared" si="352"/>
        <v>7.2503840245775691E-2</v>
      </c>
      <c r="S1240" s="259">
        <f t="shared" si="353"/>
        <v>1921.4175999999986</v>
      </c>
      <c r="T1240" s="169" t="s">
        <v>177</v>
      </c>
      <c r="U1240" s="169" t="s">
        <v>220</v>
      </c>
      <c r="V1240" s="169" t="s">
        <v>686</v>
      </c>
      <c r="W1240" s="175">
        <v>1</v>
      </c>
      <c r="X1240" s="169" t="s">
        <v>412</v>
      </c>
      <c r="Z1240" s="219" t="s">
        <v>374</v>
      </c>
      <c r="AA1240" s="219" t="s">
        <v>375</v>
      </c>
      <c r="AB1240" s="247" t="s">
        <v>376</v>
      </c>
      <c r="AC1240" s="247" t="s">
        <v>198</v>
      </c>
      <c r="AD1240" s="247" t="s">
        <v>782</v>
      </c>
      <c r="AE1240" s="247" t="s">
        <v>397</v>
      </c>
      <c r="AF1240" s="247" t="s">
        <v>377</v>
      </c>
      <c r="AG1240" s="247" t="s">
        <v>399</v>
      </c>
      <c r="AH1240" s="247" t="s">
        <v>378</v>
      </c>
    </row>
    <row r="1241" spans="2:34">
      <c r="B1241" s="632"/>
      <c r="C1241" s="423"/>
      <c r="D1241" s="206">
        <f t="shared" si="328"/>
        <v>5</v>
      </c>
      <c r="E1241" s="169" t="s">
        <v>546</v>
      </c>
      <c r="F1241" s="260">
        <v>604.73</v>
      </c>
      <c r="G1241" s="169">
        <v>25.2</v>
      </c>
      <c r="H1241" s="169">
        <v>25.2</v>
      </c>
      <c r="I1241" s="177">
        <f t="shared" si="347"/>
        <v>1</v>
      </c>
      <c r="J1241" s="169">
        <v>2.5099999999999998</v>
      </c>
      <c r="K1241" s="177">
        <f t="shared" si="348"/>
        <v>9.9603174603174596E-2</v>
      </c>
      <c r="L1241" s="260">
        <v>930.36</v>
      </c>
      <c r="M1241" s="177">
        <f t="shared" si="349"/>
        <v>1.0996031746031747</v>
      </c>
      <c r="N1241" s="260">
        <v>2335.1999999999998</v>
      </c>
      <c r="O1241" s="169">
        <v>0.65</v>
      </c>
      <c r="P1241" s="176">
        <f t="shared" si="350"/>
        <v>2.5793650793650796E-2</v>
      </c>
      <c r="Q1241" s="175">
        <f t="shared" si="351"/>
        <v>1.8600000000000017</v>
      </c>
      <c r="R1241" s="176">
        <f t="shared" si="352"/>
        <v>7.380952380952388E-2</v>
      </c>
      <c r="S1241" s="259">
        <f t="shared" si="353"/>
        <v>1730.4696000000015</v>
      </c>
      <c r="T1241" s="169" t="s">
        <v>177</v>
      </c>
      <c r="U1241" s="169" t="s">
        <v>712</v>
      </c>
      <c r="V1241" s="169" t="s">
        <v>640</v>
      </c>
      <c r="W1241" s="175">
        <v>1</v>
      </c>
      <c r="X1241" s="169" t="s">
        <v>422</v>
      </c>
      <c r="Y1241" s="172" t="s">
        <v>401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36</v>
      </c>
      <c r="AE1241" s="221">
        <f>SUMIF(U1237:U1306,TRIM(AE1240),W1237:W1306)</f>
        <v>19</v>
      </c>
      <c r="AF1241" s="221">
        <f>SUMIF(U1237:U1306,TRIM(AF1240),W1237:W1306)</f>
        <v>7</v>
      </c>
      <c r="AG1241" s="221">
        <f>SUMIF(U1237:U1306,TRIM(AG1240),W1237:W1306)</f>
        <v>8</v>
      </c>
      <c r="AH1241" s="221">
        <f>SUMIF(U1237:U1306,TRIM(AH1240),W1237:W1306)</f>
        <v>0</v>
      </c>
    </row>
    <row r="1242" spans="2:34">
      <c r="B1242" s="632"/>
      <c r="C1242" s="423"/>
      <c r="D1242" s="206">
        <f t="shared" si="328"/>
        <v>6</v>
      </c>
      <c r="E1242" s="169" t="s">
        <v>517</v>
      </c>
      <c r="F1242" s="260">
        <v>555.07000000000005</v>
      </c>
      <c r="G1242" s="169">
        <v>227.57</v>
      </c>
      <c r="H1242" s="169">
        <v>227.57</v>
      </c>
      <c r="I1242" s="177">
        <f t="shared" si="347"/>
        <v>1</v>
      </c>
      <c r="J1242" s="169">
        <v>22.56</v>
      </c>
      <c r="K1242" s="177">
        <f t="shared" si="348"/>
        <v>9.9134332293360286E-2</v>
      </c>
      <c r="L1242" s="260">
        <v>99.12</v>
      </c>
      <c r="M1242" s="177">
        <f t="shared" si="349"/>
        <v>1.0991343322933602</v>
      </c>
      <c r="N1242" s="260">
        <v>2236.15</v>
      </c>
      <c r="O1242" s="169">
        <v>5.6</v>
      </c>
      <c r="P1242" s="176">
        <f t="shared" si="350"/>
        <v>2.4607812980621348E-2</v>
      </c>
      <c r="Q1242" s="175">
        <f t="shared" si="351"/>
        <v>16.96</v>
      </c>
      <c r="R1242" s="176">
        <f t="shared" si="352"/>
        <v>7.4526519312738945E-2</v>
      </c>
      <c r="S1242" s="259">
        <f t="shared" si="353"/>
        <v>1681.0752000000002</v>
      </c>
      <c r="T1242" s="169" t="s">
        <v>177</v>
      </c>
      <c r="U1242" s="169" t="s">
        <v>712</v>
      </c>
      <c r="V1242" s="169" t="s">
        <v>507</v>
      </c>
      <c r="W1242" s="175">
        <v>1</v>
      </c>
      <c r="X1242" s="169" t="s">
        <v>467</v>
      </c>
      <c r="Y1242" s="172" t="s">
        <v>387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18232.969999999998</v>
      </c>
      <c r="AE1242" s="222">
        <f>SUMIF(U1237:U1306,TRIM(AE1240),F1237:F1306)</f>
        <v>11876.240000000002</v>
      </c>
      <c r="AF1242" s="222">
        <f>SUMIF(U1237:U1306,TRIM(AF1240),F1237:F1306)</f>
        <v>5042.7700000000004</v>
      </c>
      <c r="AG1242" s="222">
        <f>SUMIF(U1237:U1306,TRIM(AG1240),F1237:F1306)</f>
        <v>8315.7099999999991</v>
      </c>
      <c r="AH1242" s="222">
        <f>SUMIF(U1237:U1306,TRIM(AH1240),F1237:F1306)</f>
        <v>0</v>
      </c>
    </row>
    <row r="1243" spans="2:34">
      <c r="B1243" s="632"/>
      <c r="C1243" s="423"/>
      <c r="D1243" s="206">
        <f t="shared" si="328"/>
        <v>7</v>
      </c>
      <c r="E1243" s="169" t="s">
        <v>635</v>
      </c>
      <c r="F1243" s="260">
        <v>554.37</v>
      </c>
      <c r="G1243" s="169">
        <v>6502</v>
      </c>
      <c r="H1243" s="169">
        <v>6502</v>
      </c>
      <c r="I1243" s="177">
        <f t="shared" si="347"/>
        <v>1</v>
      </c>
      <c r="J1243" s="169">
        <v>84.25</v>
      </c>
      <c r="K1243" s="177">
        <f t="shared" si="348"/>
        <v>1.2957551522608428E-2</v>
      </c>
      <c r="L1243" s="260">
        <v>6.58</v>
      </c>
      <c r="M1243" s="177">
        <f t="shared" si="349"/>
        <v>1.0129575515226084</v>
      </c>
      <c r="N1243" s="260">
        <v>554.37</v>
      </c>
      <c r="O1243" s="169">
        <v>84.25</v>
      </c>
      <c r="P1243" s="176">
        <f t="shared" si="350"/>
        <v>1.2957551522608428E-2</v>
      </c>
      <c r="Q1243" s="175">
        <f t="shared" si="351"/>
        <v>0</v>
      </c>
      <c r="R1243" s="176">
        <f t="shared" si="352"/>
        <v>0</v>
      </c>
      <c r="S1243" s="259">
        <f t="shared" si="353"/>
        <v>0</v>
      </c>
      <c r="T1243" s="169" t="s">
        <v>465</v>
      </c>
      <c r="U1243" s="169" t="s">
        <v>219</v>
      </c>
      <c r="V1243" s="169" t="s">
        <v>639</v>
      </c>
      <c r="W1243" s="175">
        <v>1</v>
      </c>
      <c r="X1243" s="169" t="s">
        <v>467</v>
      </c>
      <c r="Y1243" s="172"/>
      <c r="Z1243" s="220"/>
      <c r="AA1243" s="320">
        <f t="shared" ref="AA1243:AH1243" si="354">AA1241/$Z1241</f>
        <v>0</v>
      </c>
      <c r="AB1243" s="320">
        <f t="shared" si="354"/>
        <v>0</v>
      </c>
      <c r="AC1243" s="320">
        <f t="shared" si="354"/>
        <v>0</v>
      </c>
      <c r="AD1243" s="320">
        <f t="shared" si="354"/>
        <v>0.51428571428571423</v>
      </c>
      <c r="AE1243" s="320">
        <f t="shared" si="354"/>
        <v>0.27142857142857141</v>
      </c>
      <c r="AF1243" s="320">
        <f t="shared" si="354"/>
        <v>0.1</v>
      </c>
      <c r="AG1243" s="320">
        <f t="shared" si="354"/>
        <v>0.11428571428571428</v>
      </c>
      <c r="AH1243" s="320">
        <f t="shared" si="354"/>
        <v>0</v>
      </c>
    </row>
    <row r="1244" spans="2:34">
      <c r="B1244" s="632"/>
      <c r="C1244" s="423"/>
      <c r="D1244" s="206">
        <f t="shared" si="328"/>
        <v>8</v>
      </c>
      <c r="E1244" s="169" t="s">
        <v>841</v>
      </c>
      <c r="F1244" s="260">
        <v>532.53</v>
      </c>
      <c r="G1244" s="169">
        <v>182.01</v>
      </c>
      <c r="H1244" s="169">
        <v>182.01</v>
      </c>
      <c r="I1244" s="177">
        <f t="shared" si="347"/>
        <v>1</v>
      </c>
      <c r="J1244" s="169">
        <v>18.100000000000001</v>
      </c>
      <c r="K1244" s="177">
        <f t="shared" si="348"/>
        <v>9.9445085434866229E-2</v>
      </c>
      <c r="L1244" s="260">
        <v>102.41</v>
      </c>
      <c r="M1244" s="177">
        <f t="shared" si="349"/>
        <v>1.0994450854348663</v>
      </c>
      <c r="N1244" s="260">
        <v>1853.62</v>
      </c>
      <c r="O1244" s="169">
        <v>5.2</v>
      </c>
      <c r="P1244" s="176">
        <f t="shared" si="350"/>
        <v>2.856985879896709E-2</v>
      </c>
      <c r="Q1244" s="175">
        <f t="shared" si="351"/>
        <v>12.899999999999995</v>
      </c>
      <c r="R1244" s="176">
        <f t="shared" si="352"/>
        <v>7.0875226635899097E-2</v>
      </c>
      <c r="S1244" s="259">
        <f t="shared" si="353"/>
        <v>1321.0889999999995</v>
      </c>
      <c r="T1244" s="169" t="s">
        <v>465</v>
      </c>
      <c r="U1244" s="169" t="s">
        <v>219</v>
      </c>
      <c r="V1244" s="169" t="s">
        <v>683</v>
      </c>
      <c r="W1244" s="175">
        <v>1</v>
      </c>
      <c r="X1244" s="169" t="s">
        <v>467</v>
      </c>
      <c r="Y1244" s="172" t="s">
        <v>360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29</v>
      </c>
      <c r="AE1244" s="221">
        <f>SUMIF(U1307:U1376,TRIM(AE1240),W1307:W1376)</f>
        <v>16</v>
      </c>
      <c r="AF1244" s="221">
        <f>SUMIF(U1307:U1376,TRIM(AF1240),W1307:W1376)</f>
        <v>7</v>
      </c>
      <c r="AG1244" s="221">
        <f>SUMIF(U1307:U1376,TRIM(AG1240),W1307:W1376)</f>
        <v>18</v>
      </c>
      <c r="AH1244" s="221">
        <f>SUMIF(U1307:U1376,TRIM(AH1240),W1307:W1376)</f>
        <v>0</v>
      </c>
    </row>
    <row r="1245" spans="2:34">
      <c r="B1245" s="632"/>
      <c r="C1245" s="423"/>
      <c r="D1245" s="206">
        <f t="shared" si="328"/>
        <v>9</v>
      </c>
      <c r="E1245" s="169" t="s">
        <v>548</v>
      </c>
      <c r="F1245" s="260">
        <v>521.63</v>
      </c>
      <c r="G1245" s="169">
        <v>71.959999999999994</v>
      </c>
      <c r="H1245" s="169">
        <v>71.959999999999994</v>
      </c>
      <c r="I1245" s="177">
        <f t="shared" si="347"/>
        <v>1</v>
      </c>
      <c r="J1245" s="169">
        <v>7.11</v>
      </c>
      <c r="K1245" s="177">
        <f t="shared" si="348"/>
        <v>9.8804891606448036E-2</v>
      </c>
      <c r="L1245" s="260">
        <v>160.5</v>
      </c>
      <c r="M1245" s="177">
        <f t="shared" si="349"/>
        <v>1.0988048916064481</v>
      </c>
      <c r="N1245" s="260">
        <v>1141.1600000000001</v>
      </c>
      <c r="O1245" s="169">
        <v>3.25</v>
      </c>
      <c r="P1245" s="176">
        <f t="shared" si="350"/>
        <v>4.5163979988882719E-2</v>
      </c>
      <c r="Q1245" s="175">
        <f t="shared" si="351"/>
        <v>3.8599999999999994</v>
      </c>
      <c r="R1245" s="176">
        <f t="shared" si="352"/>
        <v>5.3640911617565311E-2</v>
      </c>
      <c r="S1245" s="259">
        <f t="shared" si="353"/>
        <v>619.52999999999986</v>
      </c>
      <c r="T1245" s="169" t="s">
        <v>177</v>
      </c>
      <c r="U1245" s="169" t="s">
        <v>712</v>
      </c>
      <c r="V1245" s="169" t="s">
        <v>507</v>
      </c>
      <c r="W1245" s="175">
        <v>1</v>
      </c>
      <c r="X1245" s="169" t="s">
        <v>467</v>
      </c>
      <c r="Y1245" s="172" t="s">
        <v>387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11842.679999999997</v>
      </c>
      <c r="AE1245" s="222">
        <f>SUMIF(U1307:U1376,TRIM(AE1240),F1307:F1376)</f>
        <v>8650.35</v>
      </c>
      <c r="AF1245" s="222">
        <f>SUMIF(U1307:U1376,TRIM(AF1240),F1307:F1376)</f>
        <v>3677.93</v>
      </c>
      <c r="AG1245" s="222">
        <f>SUMIF(U1307:U1376,TRIM(AG1240),F1307:F1376)</f>
        <v>17873.949999999997</v>
      </c>
      <c r="AH1245" s="222">
        <f>SUMIF(U1307:U1376,TRIM(AH1240),F1307:F1376)</f>
        <v>0</v>
      </c>
    </row>
    <row r="1246" spans="2:34">
      <c r="B1246" s="633"/>
      <c r="C1246" s="423"/>
      <c r="D1246" s="206">
        <f t="shared" si="328"/>
        <v>10</v>
      </c>
      <c r="E1246" s="169" t="s">
        <v>462</v>
      </c>
      <c r="F1246" s="260">
        <v>507.86</v>
      </c>
      <c r="G1246" s="169">
        <v>15.86</v>
      </c>
      <c r="H1246" s="169">
        <v>15.86</v>
      </c>
      <c r="I1246" s="177">
        <f t="shared" si="347"/>
        <v>1</v>
      </c>
      <c r="J1246" s="169">
        <v>1.54</v>
      </c>
      <c r="K1246" s="177">
        <f t="shared" si="348"/>
        <v>9.7099621689785628E-2</v>
      </c>
      <c r="L1246" s="260">
        <v>846.44</v>
      </c>
      <c r="M1246" s="177">
        <f t="shared" si="349"/>
        <v>1.0970996216897855</v>
      </c>
      <c r="N1246" s="260">
        <v>1303.52</v>
      </c>
      <c r="O1246" s="169">
        <v>0.6</v>
      </c>
      <c r="P1246" s="176">
        <f t="shared" si="350"/>
        <v>3.7831021437578813E-2</v>
      </c>
      <c r="Q1246" s="175">
        <f t="shared" si="351"/>
        <v>0.93999999999999917</v>
      </c>
      <c r="R1246" s="176">
        <f t="shared" si="352"/>
        <v>5.926860025220676E-2</v>
      </c>
      <c r="S1246" s="259">
        <f t="shared" si="353"/>
        <v>795.6535999999993</v>
      </c>
      <c r="T1246" s="169" t="s">
        <v>177</v>
      </c>
      <c r="U1246" s="169" t="s">
        <v>712</v>
      </c>
      <c r="V1246" s="169" t="s">
        <v>640</v>
      </c>
      <c r="W1246" s="175">
        <v>1</v>
      </c>
      <c r="X1246" s="169" t="s">
        <v>423</v>
      </c>
      <c r="Y1246" s="172"/>
      <c r="Z1246" s="221"/>
      <c r="AA1246" s="320">
        <f t="shared" ref="AA1246:AH1246" si="355">AA1244/$Z1244</f>
        <v>0</v>
      </c>
      <c r="AB1246" s="320">
        <f t="shared" si="355"/>
        <v>0</v>
      </c>
      <c r="AC1246" s="320">
        <f t="shared" si="355"/>
        <v>0</v>
      </c>
      <c r="AD1246" s="320">
        <f t="shared" si="355"/>
        <v>0.41428571428571431</v>
      </c>
      <c r="AE1246" s="320">
        <f t="shared" si="355"/>
        <v>0.22857142857142856</v>
      </c>
      <c r="AF1246" s="320">
        <f t="shared" si="355"/>
        <v>0.1</v>
      </c>
      <c r="AG1246" s="320">
        <f t="shared" si="355"/>
        <v>0.25714285714285712</v>
      </c>
      <c r="AH1246" s="320">
        <f t="shared" si="355"/>
        <v>0</v>
      </c>
    </row>
    <row r="1247" spans="2:34">
      <c r="B1247" s="631">
        <v>45994</v>
      </c>
      <c r="C1247" s="423" t="str">
        <f t="shared" ref="C1247" si="356">RIGHT(TEXT(B1247,"aaa"),1)</f>
        <v>三</v>
      </c>
      <c r="D1247" s="206">
        <f t="shared" si="328"/>
        <v>1</v>
      </c>
      <c r="E1247" s="169" t="s">
        <v>463</v>
      </c>
      <c r="F1247" s="260">
        <v>1082.83</v>
      </c>
      <c r="G1247" s="169">
        <v>30.19</v>
      </c>
      <c r="H1247" s="169">
        <v>30.19</v>
      </c>
      <c r="I1247" s="177">
        <f t="shared" ref="I1247:I1310" si="357">H1247/G1247</f>
        <v>1</v>
      </c>
      <c r="J1247" s="169">
        <v>2.96</v>
      </c>
      <c r="K1247" s="177">
        <f t="shared" ref="K1247:K1310" si="358">J1247/G1247</f>
        <v>9.8045710500165612E-2</v>
      </c>
      <c r="L1247" s="260">
        <v>814.16</v>
      </c>
      <c r="M1247" s="177">
        <f t="shared" ref="M1247:M1310" si="359">(H1247+J1247)/G1247</f>
        <v>1.0980457105001655</v>
      </c>
      <c r="N1247" s="260">
        <v>2409.91</v>
      </c>
      <c r="O1247" s="169">
        <v>1.33</v>
      </c>
      <c r="P1247" s="176">
        <f t="shared" ref="P1247:P1310" si="360">O1247/G1247</f>
        <v>4.4054322623385225E-2</v>
      </c>
      <c r="Q1247" s="175">
        <f t="shared" ref="Q1247:Q1310" si="361">(H1247+J1247)-G1247-O1247</f>
        <v>1.6299999999999972</v>
      </c>
      <c r="R1247" s="176">
        <f t="shared" ref="R1247:R1310" si="362">Q1247/G1247</f>
        <v>5.3991387876780296E-2</v>
      </c>
      <c r="S1247" s="259">
        <f t="shared" ref="S1247:S1310" si="363">Q1247*L1247</f>
        <v>1327.0807999999977</v>
      </c>
      <c r="T1247" s="169" t="s">
        <v>177</v>
      </c>
      <c r="U1247" s="169" t="s">
        <v>220</v>
      </c>
      <c r="V1247" s="169" t="s">
        <v>686</v>
      </c>
      <c r="W1247" s="175">
        <v>1</v>
      </c>
      <c r="X1247" s="169" t="s">
        <v>412</v>
      </c>
      <c r="Y1247" s="172" t="s">
        <v>361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32"/>
      <c r="C1248" s="423"/>
      <c r="D1248" s="206">
        <f t="shared" si="328"/>
        <v>2</v>
      </c>
      <c r="E1248" s="169" t="s">
        <v>542</v>
      </c>
      <c r="F1248" s="260">
        <v>971.73</v>
      </c>
      <c r="G1248" s="169">
        <v>245.36</v>
      </c>
      <c r="H1248" s="169">
        <v>245.36</v>
      </c>
      <c r="I1248" s="177">
        <f t="shared" si="357"/>
        <v>1</v>
      </c>
      <c r="J1248" s="169">
        <v>22.74</v>
      </c>
      <c r="K1248" s="177">
        <f t="shared" si="358"/>
        <v>9.2680143462667092E-2</v>
      </c>
      <c r="L1248" s="260">
        <v>156.72999999999999</v>
      </c>
      <c r="M1248" s="177">
        <f t="shared" si="359"/>
        <v>1.0926801434626672</v>
      </c>
      <c r="N1248" s="260">
        <v>3564.04</v>
      </c>
      <c r="O1248" s="169">
        <v>6.2</v>
      </c>
      <c r="P1248" s="176">
        <f t="shared" si="360"/>
        <v>2.5268992500815129E-2</v>
      </c>
      <c r="Q1248" s="175">
        <f t="shared" si="361"/>
        <v>16.54000000000001</v>
      </c>
      <c r="R1248" s="176">
        <f t="shared" si="362"/>
        <v>6.7411150961852004E-2</v>
      </c>
      <c r="S1248" s="259">
        <f t="shared" si="363"/>
        <v>2592.3142000000012</v>
      </c>
      <c r="T1248" s="169" t="s">
        <v>465</v>
      </c>
      <c r="U1248" s="169" t="s">
        <v>219</v>
      </c>
      <c r="V1248" s="169" t="s">
        <v>510</v>
      </c>
      <c r="W1248" s="175">
        <v>1</v>
      </c>
      <c r="X1248" s="169" t="s">
        <v>467</v>
      </c>
      <c r="Y1248" s="172" t="s">
        <v>387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32"/>
      <c r="C1249" s="423"/>
      <c r="D1249" s="206">
        <f t="shared" si="328"/>
        <v>3</v>
      </c>
      <c r="E1249" s="169" t="s">
        <v>634</v>
      </c>
      <c r="F1249" s="260">
        <v>830.91</v>
      </c>
      <c r="G1249" s="169">
        <v>17553</v>
      </c>
      <c r="H1249" s="169">
        <v>17553</v>
      </c>
      <c r="I1249" s="177">
        <f t="shared" si="357"/>
        <v>1</v>
      </c>
      <c r="J1249" s="169">
        <v>143.26</v>
      </c>
      <c r="K1249" s="177">
        <f t="shared" si="358"/>
        <v>8.1615678231641304E-3</v>
      </c>
      <c r="L1249" s="260">
        <v>5.8</v>
      </c>
      <c r="M1249" s="177">
        <f t="shared" si="359"/>
        <v>1.0081615678231641</v>
      </c>
      <c r="N1249" s="260">
        <v>830.91</v>
      </c>
      <c r="O1249" s="169">
        <v>143.26</v>
      </c>
      <c r="P1249" s="176">
        <f t="shared" si="360"/>
        <v>8.1615678231641304E-3</v>
      </c>
      <c r="Q1249" s="175">
        <f t="shared" si="361"/>
        <v>-1.5916157281026244E-12</v>
      </c>
      <c r="R1249" s="176">
        <f t="shared" si="362"/>
        <v>-9.0674854902445421E-17</v>
      </c>
      <c r="S1249" s="259">
        <f t="shared" si="363"/>
        <v>-9.2313712229952219E-12</v>
      </c>
      <c r="T1249" s="169" t="s">
        <v>177</v>
      </c>
      <c r="U1249" s="169" t="s">
        <v>534</v>
      </c>
      <c r="V1249" s="169" t="s">
        <v>700</v>
      </c>
      <c r="W1249" s="175">
        <v>1</v>
      </c>
      <c r="X1249" s="169" t="s">
        <v>467</v>
      </c>
      <c r="Y1249" s="172"/>
      <c r="Z1249" s="221"/>
      <c r="AA1249" s="320">
        <f t="shared" ref="AA1249:AH1249" si="364">AA1247/$Z1247</f>
        <v>0</v>
      </c>
      <c r="AB1249" s="320">
        <f t="shared" si="364"/>
        <v>0</v>
      </c>
      <c r="AC1249" s="320">
        <f t="shared" si="364"/>
        <v>0</v>
      </c>
      <c r="AD1249" s="320">
        <f t="shared" si="364"/>
        <v>0</v>
      </c>
      <c r="AE1249" s="320">
        <f t="shared" si="364"/>
        <v>0</v>
      </c>
      <c r="AF1249" s="320">
        <f t="shared" si="364"/>
        <v>0</v>
      </c>
      <c r="AG1249" s="320">
        <f t="shared" si="364"/>
        <v>0</v>
      </c>
      <c r="AH1249" s="320">
        <f t="shared" si="364"/>
        <v>0</v>
      </c>
    </row>
    <row r="1250" spans="2:34">
      <c r="B1250" s="632"/>
      <c r="C1250" s="423"/>
      <c r="D1250" s="206">
        <f t="shared" si="328"/>
        <v>4</v>
      </c>
      <c r="E1250" s="169" t="s">
        <v>635</v>
      </c>
      <c r="F1250" s="260">
        <v>669.52</v>
      </c>
      <c r="G1250" s="169">
        <v>6307</v>
      </c>
      <c r="H1250" s="169">
        <v>6307</v>
      </c>
      <c r="I1250" s="177">
        <f t="shared" si="357"/>
        <v>1</v>
      </c>
      <c r="J1250" s="169">
        <v>101.75</v>
      </c>
      <c r="K1250" s="177">
        <f t="shared" si="358"/>
        <v>1.6132868241636279E-2</v>
      </c>
      <c r="L1250" s="260">
        <v>6.58</v>
      </c>
      <c r="M1250" s="177">
        <f t="shared" si="359"/>
        <v>1.0161328682416362</v>
      </c>
      <c r="N1250" s="260">
        <v>669.52</v>
      </c>
      <c r="O1250" s="169">
        <v>101.75</v>
      </c>
      <c r="P1250" s="176">
        <f t="shared" si="360"/>
        <v>1.6132868241636279E-2</v>
      </c>
      <c r="Q1250" s="175">
        <f t="shared" si="361"/>
        <v>0</v>
      </c>
      <c r="R1250" s="176">
        <f t="shared" si="362"/>
        <v>0</v>
      </c>
      <c r="S1250" s="259">
        <f t="shared" si="363"/>
        <v>0</v>
      </c>
      <c r="T1250" s="169" t="s">
        <v>465</v>
      </c>
      <c r="U1250" s="169" t="s">
        <v>219</v>
      </c>
      <c r="V1250" s="169" t="s">
        <v>639</v>
      </c>
      <c r="W1250" s="175">
        <v>1</v>
      </c>
      <c r="X1250" s="169" t="s">
        <v>467</v>
      </c>
      <c r="Y1250" s="172" t="s">
        <v>362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32"/>
      <c r="C1251" s="423"/>
      <c r="D1251" s="206">
        <f t="shared" si="328"/>
        <v>5</v>
      </c>
      <c r="E1251" s="169" t="s">
        <v>841</v>
      </c>
      <c r="F1251" s="260">
        <v>554.04</v>
      </c>
      <c r="G1251" s="169">
        <v>152.01</v>
      </c>
      <c r="H1251" s="169">
        <v>152.01</v>
      </c>
      <c r="I1251" s="177">
        <f t="shared" si="357"/>
        <v>1</v>
      </c>
      <c r="J1251" s="169">
        <v>15.09</v>
      </c>
      <c r="K1251" s="177">
        <f t="shared" si="358"/>
        <v>9.9269784882573514E-2</v>
      </c>
      <c r="L1251" s="260">
        <v>102.41</v>
      </c>
      <c r="M1251" s="177">
        <f t="shared" si="359"/>
        <v>1.0992697848825737</v>
      </c>
      <c r="N1251" s="260">
        <v>1545.37</v>
      </c>
      <c r="O1251" s="169">
        <v>5.41</v>
      </c>
      <c r="P1251" s="176">
        <f t="shared" si="360"/>
        <v>3.5589763831326893E-2</v>
      </c>
      <c r="Q1251" s="175">
        <f t="shared" si="361"/>
        <v>9.6800000000000033</v>
      </c>
      <c r="R1251" s="176">
        <f t="shared" si="362"/>
        <v>6.3680021051246649E-2</v>
      </c>
      <c r="S1251" s="259">
        <f t="shared" si="363"/>
        <v>991.32880000000034</v>
      </c>
      <c r="T1251" s="169" t="s">
        <v>465</v>
      </c>
      <c r="U1251" s="169" t="s">
        <v>219</v>
      </c>
      <c r="V1251" s="169" t="s">
        <v>683</v>
      </c>
      <c r="W1251" s="175">
        <v>1</v>
      </c>
      <c r="X1251" s="169" t="s">
        <v>467</v>
      </c>
      <c r="Y1251" s="172" t="s">
        <v>387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32"/>
      <c r="C1252" s="423"/>
      <c r="D1252" s="206">
        <f t="shared" si="328"/>
        <v>6</v>
      </c>
      <c r="E1252" s="169" t="s">
        <v>548</v>
      </c>
      <c r="F1252" s="260">
        <v>497.55</v>
      </c>
      <c r="G1252" s="169">
        <v>71.010000000000005</v>
      </c>
      <c r="H1252" s="169">
        <v>71.010000000000005</v>
      </c>
      <c r="I1252" s="177">
        <f t="shared" si="357"/>
        <v>1</v>
      </c>
      <c r="J1252" s="169">
        <v>7.09</v>
      </c>
      <c r="K1252" s="177">
        <f t="shared" si="358"/>
        <v>9.9845092240529495E-2</v>
      </c>
      <c r="L1252" s="260">
        <v>160.5</v>
      </c>
      <c r="M1252" s="177">
        <f t="shared" si="359"/>
        <v>1.0998450922405296</v>
      </c>
      <c r="N1252" s="260">
        <v>1137.95</v>
      </c>
      <c r="O1252" s="169">
        <v>3.1</v>
      </c>
      <c r="P1252" s="176">
        <f t="shared" si="360"/>
        <v>4.3655823123503731E-2</v>
      </c>
      <c r="Q1252" s="175">
        <f t="shared" si="361"/>
        <v>3.9900000000000033</v>
      </c>
      <c r="R1252" s="176">
        <f t="shared" si="362"/>
        <v>5.6189269117025813E-2</v>
      </c>
      <c r="S1252" s="259">
        <f t="shared" si="363"/>
        <v>640.39500000000055</v>
      </c>
      <c r="T1252" s="169" t="s">
        <v>177</v>
      </c>
      <c r="U1252" s="169" t="s">
        <v>712</v>
      </c>
      <c r="V1252" s="169" t="s">
        <v>507</v>
      </c>
      <c r="W1252" s="175">
        <v>1</v>
      </c>
      <c r="X1252" s="169" t="s">
        <v>467</v>
      </c>
      <c r="Y1252" s="172"/>
      <c r="Z1252" s="221"/>
      <c r="AA1252" s="320">
        <f t="shared" ref="AA1252:AH1252" si="365">AA1250/$Z1250</f>
        <v>0</v>
      </c>
      <c r="AB1252" s="320">
        <f t="shared" si="365"/>
        <v>0</v>
      </c>
      <c r="AC1252" s="320">
        <f t="shared" si="365"/>
        <v>0</v>
      </c>
      <c r="AD1252" s="320">
        <f t="shared" si="365"/>
        <v>0</v>
      </c>
      <c r="AE1252" s="320">
        <f t="shared" si="365"/>
        <v>0</v>
      </c>
      <c r="AF1252" s="320">
        <f t="shared" si="365"/>
        <v>0</v>
      </c>
      <c r="AG1252" s="320">
        <f t="shared" si="365"/>
        <v>0</v>
      </c>
      <c r="AH1252" s="320">
        <f t="shared" si="365"/>
        <v>0</v>
      </c>
    </row>
    <row r="1253" spans="2:34">
      <c r="B1253" s="632"/>
      <c r="C1253" s="423"/>
      <c r="D1253" s="206">
        <f t="shared" si="328"/>
        <v>7</v>
      </c>
      <c r="E1253" s="169" t="s">
        <v>856</v>
      </c>
      <c r="F1253" s="260">
        <v>487.69</v>
      </c>
      <c r="G1253" s="169">
        <v>66.2</v>
      </c>
      <c r="H1253" s="169">
        <v>66.2</v>
      </c>
      <c r="I1253" s="177">
        <f t="shared" si="357"/>
        <v>1</v>
      </c>
      <c r="J1253" s="169">
        <v>6.48</v>
      </c>
      <c r="K1253" s="177">
        <f t="shared" si="358"/>
        <v>9.7885196374622355E-2</v>
      </c>
      <c r="L1253" s="260">
        <v>179.96</v>
      </c>
      <c r="M1253" s="177">
        <f t="shared" si="359"/>
        <v>1.0978851963746223</v>
      </c>
      <c r="N1253" s="260">
        <v>1166.1400000000001</v>
      </c>
      <c r="O1253" s="169">
        <v>2.71</v>
      </c>
      <c r="P1253" s="176">
        <f t="shared" si="360"/>
        <v>4.0936555891238666E-2</v>
      </c>
      <c r="Q1253" s="175">
        <f t="shared" si="361"/>
        <v>3.770000000000004</v>
      </c>
      <c r="R1253" s="176">
        <f t="shared" si="362"/>
        <v>5.6948640483383745E-2</v>
      </c>
      <c r="S1253" s="259">
        <f t="shared" si="363"/>
        <v>678.4492000000007</v>
      </c>
      <c r="T1253" s="169" t="s">
        <v>177</v>
      </c>
      <c r="U1253" s="169" t="s">
        <v>712</v>
      </c>
      <c r="V1253" s="169" t="s">
        <v>640</v>
      </c>
      <c r="W1253" s="175">
        <v>1</v>
      </c>
      <c r="X1253" s="169" t="s">
        <v>853</v>
      </c>
      <c r="Y1253" s="172" t="s">
        <v>867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32"/>
      <c r="C1254" s="423"/>
      <c r="D1254" s="206">
        <f t="shared" si="328"/>
        <v>8</v>
      </c>
      <c r="E1254" s="169" t="s">
        <v>488</v>
      </c>
      <c r="F1254" s="260">
        <v>463.74</v>
      </c>
      <c r="G1254" s="169">
        <v>138.75</v>
      </c>
      <c r="H1254" s="169">
        <v>138.75</v>
      </c>
      <c r="I1254" s="177">
        <f t="shared" si="357"/>
        <v>1</v>
      </c>
      <c r="J1254" s="169">
        <v>13.36</v>
      </c>
      <c r="K1254" s="177">
        <f t="shared" si="358"/>
        <v>9.6288288288288282E-2</v>
      </c>
      <c r="L1254" s="260">
        <v>127.4</v>
      </c>
      <c r="M1254" s="177">
        <f t="shared" si="359"/>
        <v>1.0962882882882883</v>
      </c>
      <c r="N1254" s="260">
        <v>1702.06</v>
      </c>
      <c r="O1254" s="169">
        <v>3.64</v>
      </c>
      <c r="P1254" s="176">
        <f t="shared" si="360"/>
        <v>2.6234234234234235E-2</v>
      </c>
      <c r="Q1254" s="175">
        <f t="shared" si="361"/>
        <v>9.7200000000000131</v>
      </c>
      <c r="R1254" s="176">
        <f t="shared" si="362"/>
        <v>7.0054054054054155E-2</v>
      </c>
      <c r="S1254" s="259">
        <f t="shared" si="363"/>
        <v>1238.3280000000018</v>
      </c>
      <c r="T1254" s="169" t="s">
        <v>177</v>
      </c>
      <c r="U1254" s="169" t="s">
        <v>712</v>
      </c>
      <c r="V1254" s="169" t="s">
        <v>640</v>
      </c>
      <c r="W1254" s="175">
        <v>1</v>
      </c>
      <c r="X1254" s="169" t="s">
        <v>467</v>
      </c>
      <c r="Y1254" s="172" t="s">
        <v>387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32"/>
      <c r="C1255" s="423"/>
      <c r="D1255" s="206">
        <f t="shared" si="328"/>
        <v>9</v>
      </c>
      <c r="E1255" s="169" t="s">
        <v>491</v>
      </c>
      <c r="F1255" s="260">
        <v>356.89</v>
      </c>
      <c r="G1255" s="169">
        <v>36.32</v>
      </c>
      <c r="H1255" s="169">
        <v>36.32</v>
      </c>
      <c r="I1255" s="177">
        <f t="shared" si="357"/>
        <v>1</v>
      </c>
      <c r="J1255" s="169">
        <v>3.6</v>
      </c>
      <c r="K1255" s="177">
        <f t="shared" si="358"/>
        <v>9.911894273127754E-2</v>
      </c>
      <c r="L1255" s="260">
        <v>278.82</v>
      </c>
      <c r="M1255" s="177">
        <f t="shared" si="359"/>
        <v>1.0991189427312775</v>
      </c>
      <c r="N1255" s="260">
        <v>1003.75</v>
      </c>
      <c r="O1255" s="169">
        <v>1.28</v>
      </c>
      <c r="P1255" s="176">
        <f t="shared" si="360"/>
        <v>3.5242290748898682E-2</v>
      </c>
      <c r="Q1255" s="175">
        <f t="shared" si="361"/>
        <v>2.3200000000000012</v>
      </c>
      <c r="R1255" s="176">
        <f t="shared" si="362"/>
        <v>6.3876651982378893E-2</v>
      </c>
      <c r="S1255" s="259">
        <f t="shared" si="363"/>
        <v>646.86240000000032</v>
      </c>
      <c r="T1255" s="169" t="s">
        <v>465</v>
      </c>
      <c r="U1255" s="169" t="s">
        <v>219</v>
      </c>
      <c r="V1255" s="169" t="s">
        <v>510</v>
      </c>
      <c r="W1255" s="175">
        <v>1</v>
      </c>
      <c r="X1255" s="169" t="s">
        <v>467</v>
      </c>
      <c r="Y1255" s="172"/>
      <c r="Z1255" s="221"/>
      <c r="AA1255" s="320">
        <f t="shared" ref="AA1255:AH1255" si="366">AA1253/$Z1253</f>
        <v>0</v>
      </c>
      <c r="AB1255" s="320">
        <f t="shared" si="366"/>
        <v>0</v>
      </c>
      <c r="AC1255" s="320">
        <f t="shared" si="366"/>
        <v>0</v>
      </c>
      <c r="AD1255" s="320">
        <f t="shared" si="366"/>
        <v>0</v>
      </c>
      <c r="AE1255" s="320">
        <f t="shared" si="366"/>
        <v>0</v>
      </c>
      <c r="AF1255" s="320">
        <f t="shared" si="366"/>
        <v>0</v>
      </c>
      <c r="AG1255" s="320">
        <f t="shared" si="366"/>
        <v>0</v>
      </c>
      <c r="AH1255" s="320">
        <f t="shared" si="366"/>
        <v>0</v>
      </c>
    </row>
    <row r="1256" spans="2:34">
      <c r="B1256" s="633"/>
      <c r="C1256" s="423"/>
      <c r="D1256" s="206">
        <f t="shared" si="328"/>
        <v>10</v>
      </c>
      <c r="E1256" s="169" t="s">
        <v>612</v>
      </c>
      <c r="F1256" s="260">
        <v>346.08</v>
      </c>
      <c r="G1256" s="169">
        <v>294.52999999999997</v>
      </c>
      <c r="H1256" s="169">
        <v>294.52999999999997</v>
      </c>
      <c r="I1256" s="177">
        <f t="shared" si="357"/>
        <v>1</v>
      </c>
      <c r="J1256" s="169">
        <v>18.2</v>
      </c>
      <c r="K1256" s="177">
        <f t="shared" si="358"/>
        <v>6.1793365701286802E-2</v>
      </c>
      <c r="L1256" s="260">
        <v>95.34</v>
      </c>
      <c r="M1256" s="177">
        <f t="shared" si="359"/>
        <v>1.0617933657012868</v>
      </c>
      <c r="N1256" s="260">
        <v>1735.19</v>
      </c>
      <c r="O1256" s="169">
        <v>3.63</v>
      </c>
      <c r="P1256" s="176">
        <f t="shared" si="360"/>
        <v>1.2324720741520389E-2</v>
      </c>
      <c r="Q1256" s="175">
        <f t="shared" si="361"/>
        <v>14.56999999999999</v>
      </c>
      <c r="R1256" s="176">
        <f t="shared" si="362"/>
        <v>4.9468644959766377E-2</v>
      </c>
      <c r="S1256" s="259">
        <f t="shared" si="363"/>
        <v>1389.103799999999</v>
      </c>
      <c r="T1256" s="169" t="s">
        <v>177</v>
      </c>
      <c r="U1256" s="169" t="s">
        <v>712</v>
      </c>
      <c r="V1256" s="169" t="s">
        <v>640</v>
      </c>
      <c r="W1256" s="175">
        <v>1</v>
      </c>
      <c r="X1256" s="169" t="s">
        <v>467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31">
        <v>45995</v>
      </c>
      <c r="C1257" s="423" t="str">
        <f t="shared" ref="C1257" si="367">RIGHT(TEXT(B1257,"aaa"),1)</f>
        <v>四</v>
      </c>
      <c r="D1257" s="206">
        <f t="shared" si="328"/>
        <v>1</v>
      </c>
      <c r="E1257" s="169" t="s">
        <v>634</v>
      </c>
      <c r="F1257" s="260">
        <v>1426.28</v>
      </c>
      <c r="G1257" s="169">
        <v>16788</v>
      </c>
      <c r="H1257" s="169">
        <v>16788</v>
      </c>
      <c r="I1257" s="177">
        <f t="shared" si="357"/>
        <v>1</v>
      </c>
      <c r="J1257" s="169">
        <v>245.91</v>
      </c>
      <c r="K1257" s="177">
        <f t="shared" si="358"/>
        <v>1.464796283059328E-2</v>
      </c>
      <c r="L1257" s="260">
        <v>5.8</v>
      </c>
      <c r="M1257" s="177">
        <f t="shared" si="359"/>
        <v>1.0146479628305933</v>
      </c>
      <c r="N1257" s="260">
        <v>1426.28</v>
      </c>
      <c r="O1257" s="169">
        <v>245.91</v>
      </c>
      <c r="P1257" s="176">
        <f t="shared" si="360"/>
        <v>1.464796283059328E-2</v>
      </c>
      <c r="Q1257" s="175">
        <f t="shared" si="361"/>
        <v>0</v>
      </c>
      <c r="R1257" s="176">
        <f t="shared" si="362"/>
        <v>0</v>
      </c>
      <c r="S1257" s="259">
        <f t="shared" si="363"/>
        <v>0</v>
      </c>
      <c r="T1257" s="169" t="s">
        <v>177</v>
      </c>
      <c r="U1257" s="169" t="s">
        <v>534</v>
      </c>
      <c r="V1257" s="169" t="s">
        <v>700</v>
      </c>
      <c r="W1257" s="175">
        <v>1</v>
      </c>
      <c r="X1257" s="169" t="s">
        <v>467</v>
      </c>
      <c r="Y1257" s="167" t="s">
        <v>868</v>
      </c>
      <c r="Z1257" s="220">
        <f>Z1241+Z1244+Z1247+Z1250+Z1253</f>
        <v>350</v>
      </c>
      <c r="AA1257" s="220">
        <f t="shared" ref="AA1257:AH1257" si="368">AA1241+AA1244+AA1247+AA1250+AA1253</f>
        <v>0</v>
      </c>
      <c r="AB1257" s="220">
        <f t="shared" si="368"/>
        <v>0</v>
      </c>
      <c r="AC1257" s="220">
        <f t="shared" si="368"/>
        <v>0</v>
      </c>
      <c r="AD1257" s="220">
        <f t="shared" si="368"/>
        <v>65</v>
      </c>
      <c r="AE1257" s="220">
        <f t="shared" si="368"/>
        <v>35</v>
      </c>
      <c r="AF1257" s="220">
        <f t="shared" si="368"/>
        <v>14</v>
      </c>
      <c r="AG1257" s="220">
        <f t="shared" si="368"/>
        <v>26</v>
      </c>
      <c r="AH1257" s="220">
        <f t="shared" si="368"/>
        <v>0</v>
      </c>
    </row>
    <row r="1258" spans="2:34">
      <c r="B1258" s="632"/>
      <c r="C1258" s="423"/>
      <c r="D1258" s="206">
        <f t="shared" si="328"/>
        <v>2</v>
      </c>
      <c r="E1258" s="169" t="s">
        <v>542</v>
      </c>
      <c r="F1258" s="260">
        <v>924.71</v>
      </c>
      <c r="G1258" s="169">
        <v>229.32</v>
      </c>
      <c r="H1258" s="169">
        <v>229.32</v>
      </c>
      <c r="I1258" s="177">
        <f t="shared" si="357"/>
        <v>1</v>
      </c>
      <c r="J1258" s="169">
        <v>22.83</v>
      </c>
      <c r="K1258" s="177">
        <f t="shared" si="358"/>
        <v>9.9555206698063836E-2</v>
      </c>
      <c r="L1258" s="260">
        <v>156.72999999999999</v>
      </c>
      <c r="M1258" s="177">
        <f t="shared" si="359"/>
        <v>1.0995552066980638</v>
      </c>
      <c r="N1258" s="260">
        <v>3578.15</v>
      </c>
      <c r="O1258" s="169">
        <v>5.9</v>
      </c>
      <c r="P1258" s="176">
        <f t="shared" si="360"/>
        <v>2.5728240013954302E-2</v>
      </c>
      <c r="Q1258" s="175">
        <f t="shared" si="361"/>
        <v>16.929999999999986</v>
      </c>
      <c r="R1258" s="176">
        <f t="shared" si="362"/>
        <v>7.3826966684109485E-2</v>
      </c>
      <c r="S1258" s="259">
        <f t="shared" si="363"/>
        <v>2653.4388999999974</v>
      </c>
      <c r="T1258" s="169" t="s">
        <v>465</v>
      </c>
      <c r="U1258" s="169" t="s">
        <v>219</v>
      </c>
      <c r="V1258" s="169" t="s">
        <v>510</v>
      </c>
      <c r="W1258" s="175">
        <v>1</v>
      </c>
      <c r="X1258" s="169" t="s">
        <v>467</v>
      </c>
      <c r="Y1258" s="172" t="s">
        <v>387</v>
      </c>
      <c r="Z1258" s="221"/>
      <c r="AA1258" s="222">
        <f>AA1242+AA1245+AA1248+AA1251+AA1254</f>
        <v>0</v>
      </c>
      <c r="AB1258" s="222">
        <f t="shared" ref="AB1258:AH1258" si="369">AB1242+AB1245+AB1248+AB1251+AB1254</f>
        <v>0</v>
      </c>
      <c r="AC1258" s="222">
        <f t="shared" si="369"/>
        <v>0</v>
      </c>
      <c r="AD1258" s="222">
        <f t="shared" si="369"/>
        <v>30075.649999999994</v>
      </c>
      <c r="AE1258" s="222">
        <f t="shared" si="369"/>
        <v>20526.590000000004</v>
      </c>
      <c r="AF1258" s="222">
        <f t="shared" si="369"/>
        <v>8720.7000000000007</v>
      </c>
      <c r="AG1258" s="222">
        <f t="shared" si="369"/>
        <v>26189.659999999996</v>
      </c>
      <c r="AH1258" s="222">
        <f t="shared" si="369"/>
        <v>0</v>
      </c>
    </row>
    <row r="1259" spans="2:34">
      <c r="B1259" s="632"/>
      <c r="C1259" s="423"/>
      <c r="D1259" s="206">
        <f t="shared" si="328"/>
        <v>3</v>
      </c>
      <c r="E1259" s="169" t="s">
        <v>463</v>
      </c>
      <c r="F1259" s="260">
        <v>830.44</v>
      </c>
      <c r="G1259" s="169">
        <v>24.68</v>
      </c>
      <c r="H1259" s="169">
        <v>24.68</v>
      </c>
      <c r="I1259" s="177">
        <f t="shared" si="357"/>
        <v>1</v>
      </c>
      <c r="J1259" s="169">
        <v>2.46</v>
      </c>
      <c r="K1259" s="177">
        <f t="shared" si="358"/>
        <v>9.9675850891410053E-2</v>
      </c>
      <c r="L1259" s="260">
        <v>814.16</v>
      </c>
      <c r="M1259" s="177">
        <f t="shared" si="359"/>
        <v>1.0996758508914102</v>
      </c>
      <c r="N1259" s="260">
        <v>2002.83</v>
      </c>
      <c r="O1259" s="169">
        <v>1.02</v>
      </c>
      <c r="P1259" s="176">
        <f t="shared" si="360"/>
        <v>4.1329011345218804E-2</v>
      </c>
      <c r="Q1259" s="175">
        <f t="shared" si="361"/>
        <v>1.4400000000000008</v>
      </c>
      <c r="R1259" s="176">
        <f t="shared" si="362"/>
        <v>5.8346839546191284E-2</v>
      </c>
      <c r="S1259" s="259">
        <f t="shared" si="363"/>
        <v>1172.3904000000007</v>
      </c>
      <c r="T1259" s="169" t="s">
        <v>177</v>
      </c>
      <c r="U1259" s="169" t="s">
        <v>220</v>
      </c>
      <c r="V1259" s="169" t="s">
        <v>686</v>
      </c>
      <c r="W1259" s="175">
        <v>1</v>
      </c>
      <c r="X1259" s="169" t="s">
        <v>412</v>
      </c>
      <c r="AA1259" s="320">
        <f t="shared" ref="AA1259:AH1259" si="370">AA1257/$Z1257</f>
        <v>0</v>
      </c>
      <c r="AB1259" s="320">
        <f t="shared" si="370"/>
        <v>0</v>
      </c>
      <c r="AC1259" s="320">
        <f t="shared" si="370"/>
        <v>0</v>
      </c>
      <c r="AD1259" s="320">
        <f t="shared" si="370"/>
        <v>0.18571428571428572</v>
      </c>
      <c r="AE1259" s="320">
        <f t="shared" si="370"/>
        <v>0.1</v>
      </c>
      <c r="AF1259" s="320">
        <f t="shared" si="370"/>
        <v>0.04</v>
      </c>
      <c r="AG1259" s="320">
        <f t="shared" si="370"/>
        <v>7.4285714285714288E-2</v>
      </c>
      <c r="AH1259" s="320">
        <f t="shared" si="370"/>
        <v>0</v>
      </c>
    </row>
    <row r="1260" spans="2:34">
      <c r="B1260" s="632"/>
      <c r="C1260" s="423"/>
      <c r="D1260" s="206">
        <f t="shared" si="328"/>
        <v>4</v>
      </c>
      <c r="E1260" s="169" t="s">
        <v>612</v>
      </c>
      <c r="F1260" s="260">
        <v>589.20000000000005</v>
      </c>
      <c r="G1260" s="169">
        <v>268.37</v>
      </c>
      <c r="H1260" s="169">
        <v>268.37</v>
      </c>
      <c r="I1260" s="177">
        <f t="shared" si="357"/>
        <v>1</v>
      </c>
      <c r="J1260" s="169">
        <v>22.53</v>
      </c>
      <c r="K1260" s="177">
        <f t="shared" si="358"/>
        <v>8.3951261318329182E-2</v>
      </c>
      <c r="L1260" s="260">
        <v>95.34</v>
      </c>
      <c r="M1260" s="177">
        <f t="shared" si="359"/>
        <v>1.0839512613183291</v>
      </c>
      <c r="N1260" s="260">
        <v>2148.0100000000002</v>
      </c>
      <c r="O1260" s="169">
        <v>6.18</v>
      </c>
      <c r="P1260" s="176">
        <f t="shared" si="360"/>
        <v>2.3027909229794686E-2</v>
      </c>
      <c r="Q1260" s="175">
        <f t="shared" si="361"/>
        <v>16.349999999999973</v>
      </c>
      <c r="R1260" s="176">
        <f t="shared" si="362"/>
        <v>6.0923352088534381E-2</v>
      </c>
      <c r="S1260" s="259">
        <f t="shared" si="363"/>
        <v>1558.8089999999975</v>
      </c>
      <c r="T1260" s="169" t="s">
        <v>177</v>
      </c>
      <c r="U1260" s="169" t="s">
        <v>712</v>
      </c>
      <c r="V1260" s="169" t="s">
        <v>640</v>
      </c>
      <c r="W1260" s="175">
        <v>1</v>
      </c>
      <c r="X1260" s="169" t="s">
        <v>467</v>
      </c>
    </row>
    <row r="1261" spans="2:34">
      <c r="B1261" s="632"/>
      <c r="C1261" s="423"/>
      <c r="D1261" s="206">
        <f t="shared" si="328"/>
        <v>5</v>
      </c>
      <c r="E1261" s="169" t="s">
        <v>822</v>
      </c>
      <c r="F1261" s="260">
        <v>552.86</v>
      </c>
      <c r="G1261" s="169">
        <v>193.25</v>
      </c>
      <c r="H1261" s="169">
        <v>193.25</v>
      </c>
      <c r="I1261" s="177">
        <f t="shared" si="357"/>
        <v>1</v>
      </c>
      <c r="J1261" s="169">
        <v>19.28</v>
      </c>
      <c r="K1261" s="177">
        <f t="shared" si="358"/>
        <v>9.9767141009055635E-2</v>
      </c>
      <c r="L1261" s="260">
        <v>100.52</v>
      </c>
      <c r="M1261" s="177">
        <f t="shared" si="359"/>
        <v>1.0997671410090557</v>
      </c>
      <c r="N1261" s="260">
        <v>1938.03</v>
      </c>
      <c r="O1261" s="169">
        <v>5.5</v>
      </c>
      <c r="P1261" s="176">
        <f t="shared" si="360"/>
        <v>2.8460543337645538E-2</v>
      </c>
      <c r="Q1261" s="175">
        <f t="shared" si="361"/>
        <v>13.780000000000001</v>
      </c>
      <c r="R1261" s="176">
        <f t="shared" si="362"/>
        <v>7.1306597671410094E-2</v>
      </c>
      <c r="S1261" s="259">
        <f t="shared" si="363"/>
        <v>1385.1656</v>
      </c>
      <c r="T1261" s="169" t="s">
        <v>177</v>
      </c>
      <c r="U1261" s="169" t="s">
        <v>712</v>
      </c>
      <c r="V1261" s="169" t="s">
        <v>686</v>
      </c>
      <c r="W1261" s="175">
        <v>1</v>
      </c>
      <c r="X1261" s="169" t="s">
        <v>818</v>
      </c>
    </row>
    <row r="1262" spans="2:34">
      <c r="B1262" s="632"/>
      <c r="C1262" s="423"/>
      <c r="D1262" s="206">
        <f t="shared" si="328"/>
        <v>6</v>
      </c>
      <c r="E1262" s="169" t="s">
        <v>841</v>
      </c>
      <c r="F1262" s="260">
        <v>499.76</v>
      </c>
      <c r="G1262" s="169">
        <v>130.83000000000001</v>
      </c>
      <c r="H1262" s="169">
        <v>130.83000000000001</v>
      </c>
      <c r="I1262" s="177">
        <f t="shared" si="357"/>
        <v>1</v>
      </c>
      <c r="J1262" s="169">
        <v>12.89</v>
      </c>
      <c r="K1262" s="177">
        <f t="shared" si="358"/>
        <v>9.8524803179698847E-2</v>
      </c>
      <c r="L1262" s="260">
        <v>102.41</v>
      </c>
      <c r="M1262" s="177">
        <f t="shared" si="359"/>
        <v>1.098524803179699</v>
      </c>
      <c r="N1262" s="260">
        <v>1320.06</v>
      </c>
      <c r="O1262" s="169">
        <v>4.88</v>
      </c>
      <c r="P1262" s="176">
        <f t="shared" si="360"/>
        <v>3.7300313383780474E-2</v>
      </c>
      <c r="Q1262" s="175">
        <f t="shared" si="361"/>
        <v>8.0100000000000158</v>
      </c>
      <c r="R1262" s="176">
        <f t="shared" si="362"/>
        <v>6.1224489795918484E-2</v>
      </c>
      <c r="S1262" s="259">
        <f t="shared" si="363"/>
        <v>820.30410000000154</v>
      </c>
      <c r="T1262" s="169" t="s">
        <v>465</v>
      </c>
      <c r="U1262" s="169" t="s">
        <v>219</v>
      </c>
      <c r="V1262" s="169" t="s">
        <v>683</v>
      </c>
      <c r="W1262" s="175">
        <v>1</v>
      </c>
      <c r="X1262" s="169" t="s">
        <v>467</v>
      </c>
    </row>
    <row r="1263" spans="2:34">
      <c r="B1263" s="632"/>
      <c r="C1263" s="423"/>
      <c r="D1263" s="206">
        <f t="shared" si="328"/>
        <v>7</v>
      </c>
      <c r="E1263" s="169" t="s">
        <v>548</v>
      </c>
      <c r="F1263" s="260">
        <v>454.22</v>
      </c>
      <c r="G1263" s="169">
        <v>67.239999999999995</v>
      </c>
      <c r="H1263" s="169">
        <v>67.239999999999995</v>
      </c>
      <c r="I1263" s="177">
        <f t="shared" si="357"/>
        <v>1</v>
      </c>
      <c r="J1263" s="169">
        <v>6.7</v>
      </c>
      <c r="K1263" s="177">
        <f t="shared" si="358"/>
        <v>9.9643069601427728E-2</v>
      </c>
      <c r="L1263" s="260">
        <v>160.5</v>
      </c>
      <c r="M1263" s="177">
        <f t="shared" si="359"/>
        <v>1.0996430696014279</v>
      </c>
      <c r="N1263" s="260">
        <v>1075.3499999999999</v>
      </c>
      <c r="O1263" s="169">
        <v>2.83</v>
      </c>
      <c r="P1263" s="176">
        <f t="shared" si="360"/>
        <v>4.2088042831647833E-2</v>
      </c>
      <c r="Q1263" s="175">
        <f t="shared" si="361"/>
        <v>3.8700000000000028</v>
      </c>
      <c r="R1263" s="176">
        <f t="shared" si="362"/>
        <v>5.7555026769779936E-2</v>
      </c>
      <c r="S1263" s="259">
        <f t="shared" si="363"/>
        <v>621.13500000000045</v>
      </c>
      <c r="T1263" s="169" t="s">
        <v>177</v>
      </c>
      <c r="U1263" s="169" t="s">
        <v>712</v>
      </c>
      <c r="V1263" s="169" t="s">
        <v>507</v>
      </c>
      <c r="W1263" s="175">
        <v>1</v>
      </c>
      <c r="X1263" s="169" t="s">
        <v>467</v>
      </c>
    </row>
    <row r="1264" spans="2:34">
      <c r="B1264" s="632"/>
      <c r="C1264" s="423"/>
      <c r="D1264" s="206">
        <f t="shared" si="328"/>
        <v>8</v>
      </c>
      <c r="E1264" s="169" t="s">
        <v>856</v>
      </c>
      <c r="F1264" s="260">
        <v>431.9</v>
      </c>
      <c r="G1264" s="169">
        <v>61.45</v>
      </c>
      <c r="H1264" s="169">
        <v>61.45</v>
      </c>
      <c r="I1264" s="177">
        <f t="shared" si="357"/>
        <v>1</v>
      </c>
      <c r="J1264" s="169">
        <v>6.06</v>
      </c>
      <c r="K1264" s="177">
        <f t="shared" si="358"/>
        <v>9.8616761594792504E-2</v>
      </c>
      <c r="L1264" s="260">
        <v>179.96</v>
      </c>
      <c r="M1264" s="177">
        <f t="shared" si="359"/>
        <v>1.0986167615947926</v>
      </c>
      <c r="N1264" s="260">
        <v>1090.56</v>
      </c>
      <c r="O1264" s="169">
        <v>2.4</v>
      </c>
      <c r="P1264" s="176">
        <f t="shared" si="360"/>
        <v>3.9056143205858415E-2</v>
      </c>
      <c r="Q1264" s="175">
        <f t="shared" si="361"/>
        <v>3.6600000000000024</v>
      </c>
      <c r="R1264" s="176">
        <f t="shared" si="362"/>
        <v>5.9560618388934131E-2</v>
      </c>
      <c r="S1264" s="259">
        <f t="shared" si="363"/>
        <v>658.65360000000044</v>
      </c>
      <c r="T1264" s="169" t="s">
        <v>177</v>
      </c>
      <c r="U1264" s="169" t="s">
        <v>712</v>
      </c>
      <c r="V1264" s="169" t="s">
        <v>640</v>
      </c>
      <c r="W1264" s="175">
        <v>1</v>
      </c>
      <c r="X1264" s="169" t="s">
        <v>853</v>
      </c>
    </row>
    <row r="1265" spans="2:24">
      <c r="B1265" s="632"/>
      <c r="C1265" s="423"/>
      <c r="D1265" s="206">
        <f t="shared" si="328"/>
        <v>9</v>
      </c>
      <c r="E1265" s="169" t="s">
        <v>491</v>
      </c>
      <c r="F1265" s="260">
        <v>390.35</v>
      </c>
      <c r="G1265" s="169">
        <v>34.630000000000003</v>
      </c>
      <c r="H1265" s="169">
        <v>34.630000000000003</v>
      </c>
      <c r="I1265" s="177">
        <f t="shared" si="357"/>
        <v>1</v>
      </c>
      <c r="J1265" s="169">
        <v>3.41</v>
      </c>
      <c r="K1265" s="177">
        <f t="shared" si="358"/>
        <v>9.8469535085186258E-2</v>
      </c>
      <c r="L1265" s="260">
        <v>278.82</v>
      </c>
      <c r="M1265" s="177">
        <f t="shared" si="359"/>
        <v>1.0984695350851863</v>
      </c>
      <c r="N1265" s="260">
        <v>950.78</v>
      </c>
      <c r="O1265" s="169">
        <v>1.4</v>
      </c>
      <c r="P1265" s="176">
        <f t="shared" si="360"/>
        <v>4.042737510828761E-2</v>
      </c>
      <c r="Q1265" s="175">
        <f t="shared" si="361"/>
        <v>2.0100000000000038</v>
      </c>
      <c r="R1265" s="176">
        <f t="shared" si="362"/>
        <v>5.8042159976898745E-2</v>
      </c>
      <c r="S1265" s="259">
        <f t="shared" si="363"/>
        <v>560.42820000000108</v>
      </c>
      <c r="T1265" s="169" t="s">
        <v>465</v>
      </c>
      <c r="U1265" s="169" t="s">
        <v>219</v>
      </c>
      <c r="V1265" s="169" t="s">
        <v>510</v>
      </c>
      <c r="W1265" s="175">
        <v>1</v>
      </c>
      <c r="X1265" s="169" t="s">
        <v>467</v>
      </c>
    </row>
    <row r="1266" spans="2:24">
      <c r="B1266" s="633"/>
      <c r="C1266" s="423"/>
      <c r="D1266" s="206">
        <f t="shared" si="328"/>
        <v>10</v>
      </c>
      <c r="E1266" s="169" t="s">
        <v>645</v>
      </c>
      <c r="F1266" s="260">
        <v>340.14</v>
      </c>
      <c r="G1266" s="169">
        <v>96.16</v>
      </c>
      <c r="H1266" s="169">
        <v>96.16</v>
      </c>
      <c r="I1266" s="177">
        <f t="shared" si="357"/>
        <v>1</v>
      </c>
      <c r="J1266" s="169">
        <v>9.39</v>
      </c>
      <c r="K1266" s="177">
        <f t="shared" si="358"/>
        <v>9.7649750415973388E-2</v>
      </c>
      <c r="L1266" s="260">
        <v>114.14</v>
      </c>
      <c r="M1266" s="177">
        <f t="shared" si="359"/>
        <v>1.0976497504159735</v>
      </c>
      <c r="N1266" s="260">
        <v>1071.77</v>
      </c>
      <c r="O1266" s="169">
        <v>2.98</v>
      </c>
      <c r="P1266" s="176">
        <f t="shared" si="360"/>
        <v>3.0990016638935108E-2</v>
      </c>
      <c r="Q1266" s="175">
        <f t="shared" si="361"/>
        <v>6.41</v>
      </c>
      <c r="R1266" s="176">
        <f t="shared" si="362"/>
        <v>6.665973377703828E-2</v>
      </c>
      <c r="S1266" s="259">
        <f t="shared" si="363"/>
        <v>731.63740000000007</v>
      </c>
      <c r="T1266" s="169" t="s">
        <v>177</v>
      </c>
      <c r="U1266" s="169" t="s">
        <v>712</v>
      </c>
      <c r="V1266" s="169" t="s">
        <v>640</v>
      </c>
      <c r="W1266" s="175">
        <v>1</v>
      </c>
      <c r="X1266" s="169" t="s">
        <v>428</v>
      </c>
    </row>
    <row r="1267" spans="2:24">
      <c r="B1267" s="631">
        <v>45996</v>
      </c>
      <c r="C1267" s="423" t="str">
        <f t="shared" ref="C1267" si="371">RIGHT(TEXT(B1267,"aaa"),1)</f>
        <v>五</v>
      </c>
      <c r="D1267" s="206">
        <f t="shared" si="328"/>
        <v>1</v>
      </c>
      <c r="E1267" s="169" t="s">
        <v>844</v>
      </c>
      <c r="F1267" s="260">
        <v>750.88</v>
      </c>
      <c r="G1267" s="169">
        <v>28.87</v>
      </c>
      <c r="H1267" s="169">
        <v>28.87</v>
      </c>
      <c r="I1267" s="177">
        <f t="shared" si="357"/>
        <v>1</v>
      </c>
      <c r="J1267" s="169">
        <v>2.87</v>
      </c>
      <c r="K1267" s="177">
        <f t="shared" si="358"/>
        <v>9.9411153446484241E-2</v>
      </c>
      <c r="L1267" s="260">
        <v>536.34</v>
      </c>
      <c r="M1267" s="177">
        <f t="shared" si="359"/>
        <v>1.0994111534464843</v>
      </c>
      <c r="N1267" s="260">
        <v>1539.3</v>
      </c>
      <c r="O1267" s="169">
        <v>1.4</v>
      </c>
      <c r="P1267" s="176">
        <f t="shared" si="360"/>
        <v>4.8493245583650847E-2</v>
      </c>
      <c r="Q1267" s="175">
        <f t="shared" si="361"/>
        <v>1.4700000000000011</v>
      </c>
      <c r="R1267" s="176">
        <f t="shared" si="362"/>
        <v>5.0917907862833428E-2</v>
      </c>
      <c r="S1267" s="259">
        <f t="shared" si="363"/>
        <v>788.41980000000058</v>
      </c>
      <c r="T1267" s="169" t="s">
        <v>177</v>
      </c>
      <c r="U1267" s="169" t="s">
        <v>712</v>
      </c>
      <c r="V1267" s="169" t="s">
        <v>507</v>
      </c>
      <c r="W1267" s="175">
        <v>1</v>
      </c>
      <c r="X1267" s="169" t="s">
        <v>843</v>
      </c>
    </row>
    <row r="1268" spans="2:24">
      <c r="B1268" s="632"/>
      <c r="C1268" s="423"/>
      <c r="D1268" s="206">
        <f t="shared" ref="D1268:D1331" si="372">D1258</f>
        <v>2</v>
      </c>
      <c r="E1268" s="169" t="s">
        <v>634</v>
      </c>
      <c r="F1268" s="260">
        <v>711.14</v>
      </c>
      <c r="G1268" s="169">
        <v>14032</v>
      </c>
      <c r="H1268" s="169">
        <v>14032</v>
      </c>
      <c r="I1268" s="177">
        <f t="shared" si="357"/>
        <v>1</v>
      </c>
      <c r="J1268" s="169">
        <v>122.61</v>
      </c>
      <c r="K1268" s="177">
        <f t="shared" si="358"/>
        <v>8.737884834663626E-3</v>
      </c>
      <c r="L1268" s="260">
        <v>5.8</v>
      </c>
      <c r="M1268" s="177">
        <f t="shared" si="359"/>
        <v>1.0087378848346638</v>
      </c>
      <c r="N1268" s="260">
        <v>711.14</v>
      </c>
      <c r="O1268" s="169">
        <v>122.61</v>
      </c>
      <c r="P1268" s="176">
        <f t="shared" si="360"/>
        <v>8.737884834663626E-3</v>
      </c>
      <c r="Q1268" s="175">
        <f t="shared" si="361"/>
        <v>5.8264504332328215E-13</v>
      </c>
      <c r="R1268" s="176">
        <f t="shared" si="362"/>
        <v>4.1522594307531509E-17</v>
      </c>
      <c r="S1268" s="259">
        <f t="shared" si="363"/>
        <v>3.3793412512750362E-12</v>
      </c>
      <c r="T1268" s="169" t="s">
        <v>177</v>
      </c>
      <c r="U1268" s="169" t="s">
        <v>534</v>
      </c>
      <c r="V1268" s="169" t="s">
        <v>700</v>
      </c>
      <c r="W1268" s="175">
        <v>1</v>
      </c>
      <c r="X1268" s="169" t="s">
        <v>467</v>
      </c>
    </row>
    <row r="1269" spans="2:24">
      <c r="B1269" s="632"/>
      <c r="C1269" s="423"/>
      <c r="D1269" s="206">
        <f t="shared" si="372"/>
        <v>3</v>
      </c>
      <c r="E1269" s="169" t="s">
        <v>841</v>
      </c>
      <c r="F1269" s="260">
        <v>671.81</v>
      </c>
      <c r="G1269" s="169">
        <v>132.51</v>
      </c>
      <c r="H1269" s="169">
        <v>132.51</v>
      </c>
      <c r="I1269" s="177">
        <f t="shared" si="357"/>
        <v>1</v>
      </c>
      <c r="J1269" s="169">
        <v>13.2</v>
      </c>
      <c r="K1269" s="177">
        <f t="shared" si="358"/>
        <v>9.9615123386914195E-2</v>
      </c>
      <c r="L1269" s="260">
        <v>102.41</v>
      </c>
      <c r="M1269" s="177">
        <f t="shared" si="359"/>
        <v>1.099615123386914</v>
      </c>
      <c r="N1269" s="260">
        <v>1351.81</v>
      </c>
      <c r="O1269" s="169">
        <v>6.56</v>
      </c>
      <c r="P1269" s="176">
        <f t="shared" si="360"/>
        <v>4.9505697683193725E-2</v>
      </c>
      <c r="Q1269" s="175">
        <f t="shared" si="361"/>
        <v>6.639999999999989</v>
      </c>
      <c r="R1269" s="176">
        <f t="shared" si="362"/>
        <v>5.0109425703720394E-2</v>
      </c>
      <c r="S1269" s="259">
        <f t="shared" si="363"/>
        <v>680.00239999999883</v>
      </c>
      <c r="T1269" s="169" t="s">
        <v>465</v>
      </c>
      <c r="U1269" s="169" t="s">
        <v>219</v>
      </c>
      <c r="V1269" s="169" t="s">
        <v>683</v>
      </c>
      <c r="W1269" s="175">
        <v>1</v>
      </c>
      <c r="X1269" s="169" t="s">
        <v>467</v>
      </c>
    </row>
    <row r="1270" spans="2:24">
      <c r="B1270" s="632"/>
      <c r="C1270" s="423"/>
      <c r="D1270" s="206">
        <f t="shared" si="372"/>
        <v>4</v>
      </c>
      <c r="E1270" s="169" t="s">
        <v>546</v>
      </c>
      <c r="F1270" s="260">
        <v>558.22</v>
      </c>
      <c r="G1270" s="169">
        <v>21.05</v>
      </c>
      <c r="H1270" s="169">
        <v>21.05</v>
      </c>
      <c r="I1270" s="177">
        <f t="shared" si="357"/>
        <v>1</v>
      </c>
      <c r="J1270" s="169">
        <v>2.1</v>
      </c>
      <c r="K1270" s="177">
        <f t="shared" si="358"/>
        <v>9.9762470308788598E-2</v>
      </c>
      <c r="L1270" s="260">
        <v>930.36</v>
      </c>
      <c r="M1270" s="177">
        <f t="shared" si="359"/>
        <v>1.0997624703087887</v>
      </c>
      <c r="N1270" s="260">
        <v>1953.76</v>
      </c>
      <c r="O1270" s="169">
        <v>0.6</v>
      </c>
      <c r="P1270" s="176">
        <f t="shared" si="360"/>
        <v>2.8503562945368169E-2</v>
      </c>
      <c r="Q1270" s="175">
        <f t="shared" si="361"/>
        <v>1.5000000000000013</v>
      </c>
      <c r="R1270" s="176">
        <f t="shared" si="362"/>
        <v>7.1258907363420484E-2</v>
      </c>
      <c r="S1270" s="259">
        <f t="shared" si="363"/>
        <v>1395.5400000000013</v>
      </c>
      <c r="T1270" s="169" t="s">
        <v>177</v>
      </c>
      <c r="U1270" s="169" t="s">
        <v>712</v>
      </c>
      <c r="V1270" s="169" t="s">
        <v>640</v>
      </c>
      <c r="W1270" s="175">
        <v>1</v>
      </c>
      <c r="X1270" s="169" t="s">
        <v>422</v>
      </c>
    </row>
    <row r="1271" spans="2:24">
      <c r="B1271" s="632"/>
      <c r="C1271" s="423"/>
      <c r="D1271" s="206">
        <f t="shared" si="372"/>
        <v>5</v>
      </c>
      <c r="E1271" s="169" t="s">
        <v>463</v>
      </c>
      <c r="F1271" s="260">
        <v>521.05999999999995</v>
      </c>
      <c r="G1271" s="169">
        <v>25.67</v>
      </c>
      <c r="H1271" s="169">
        <v>25.67</v>
      </c>
      <c r="I1271" s="177">
        <f t="shared" si="357"/>
        <v>1</v>
      </c>
      <c r="J1271" s="169">
        <v>2.5499999999999998</v>
      </c>
      <c r="K1271" s="177">
        <f t="shared" si="358"/>
        <v>9.9337748344370841E-2</v>
      </c>
      <c r="L1271" s="260">
        <v>814.16</v>
      </c>
      <c r="M1271" s="177">
        <f t="shared" si="359"/>
        <v>1.0993377483443709</v>
      </c>
      <c r="N1271" s="260">
        <v>2076.11</v>
      </c>
      <c r="O1271" s="169">
        <v>0.64</v>
      </c>
      <c r="P1271" s="176">
        <f t="shared" si="360"/>
        <v>2.4931827035449942E-2</v>
      </c>
      <c r="Q1271" s="175">
        <f t="shared" si="361"/>
        <v>1.9100000000000006</v>
      </c>
      <c r="R1271" s="176">
        <f t="shared" si="362"/>
        <v>7.440592130892093E-2</v>
      </c>
      <c r="S1271" s="259">
        <f t="shared" si="363"/>
        <v>1555.0456000000004</v>
      </c>
      <c r="T1271" s="169" t="s">
        <v>177</v>
      </c>
      <c r="U1271" s="169" t="s">
        <v>220</v>
      </c>
      <c r="V1271" s="169" t="s">
        <v>686</v>
      </c>
      <c r="W1271" s="175">
        <v>1</v>
      </c>
      <c r="X1271" s="169" t="s">
        <v>412</v>
      </c>
    </row>
    <row r="1272" spans="2:24">
      <c r="B1272" s="632"/>
      <c r="C1272" s="423"/>
      <c r="D1272" s="206">
        <f t="shared" si="372"/>
        <v>6</v>
      </c>
      <c r="E1272" s="169" t="s">
        <v>612</v>
      </c>
      <c r="F1272" s="260">
        <v>470.03</v>
      </c>
      <c r="G1272" s="169">
        <v>231.13</v>
      </c>
      <c r="H1272" s="169">
        <v>231.13</v>
      </c>
      <c r="I1272" s="177">
        <f t="shared" si="357"/>
        <v>1</v>
      </c>
      <c r="J1272" s="169">
        <v>18.86</v>
      </c>
      <c r="K1272" s="177">
        <f t="shared" si="358"/>
        <v>8.1599100073551686E-2</v>
      </c>
      <c r="L1272" s="260">
        <v>95.34</v>
      </c>
      <c r="M1272" s="177">
        <f t="shared" si="359"/>
        <v>1.0815991000735516</v>
      </c>
      <c r="N1272" s="260">
        <v>1798.11</v>
      </c>
      <c r="O1272" s="169">
        <v>4.93</v>
      </c>
      <c r="P1272" s="176">
        <f t="shared" si="360"/>
        <v>2.1329987452948555E-2</v>
      </c>
      <c r="Q1272" s="175">
        <f t="shared" si="361"/>
        <v>13.930000000000014</v>
      </c>
      <c r="R1272" s="176">
        <f t="shared" si="362"/>
        <v>6.0269112620603187E-2</v>
      </c>
      <c r="S1272" s="259">
        <f t="shared" si="363"/>
        <v>1328.0862000000013</v>
      </c>
      <c r="T1272" s="169" t="s">
        <v>177</v>
      </c>
      <c r="U1272" s="169" t="s">
        <v>712</v>
      </c>
      <c r="V1272" s="169" t="s">
        <v>640</v>
      </c>
      <c r="W1272" s="175">
        <v>1</v>
      </c>
      <c r="X1272" s="169" t="s">
        <v>467</v>
      </c>
    </row>
    <row r="1273" spans="2:24">
      <c r="B1273" s="632"/>
      <c r="C1273" s="423"/>
      <c r="D1273" s="206">
        <f t="shared" si="372"/>
        <v>7</v>
      </c>
      <c r="E1273" s="169" t="s">
        <v>462</v>
      </c>
      <c r="F1273" s="260">
        <v>464.7</v>
      </c>
      <c r="G1273" s="169">
        <v>12.2</v>
      </c>
      <c r="H1273" s="169">
        <v>12.2</v>
      </c>
      <c r="I1273" s="177">
        <f t="shared" si="357"/>
        <v>1</v>
      </c>
      <c r="J1273" s="169">
        <v>1.21</v>
      </c>
      <c r="K1273" s="177">
        <f t="shared" si="358"/>
        <v>9.9180327868852461E-2</v>
      </c>
      <c r="L1273" s="260">
        <v>846.44</v>
      </c>
      <c r="M1273" s="177">
        <f t="shared" si="359"/>
        <v>1.0991803278688526</v>
      </c>
      <c r="N1273" s="260">
        <v>1024.19</v>
      </c>
      <c r="O1273" s="169">
        <v>0.54900000000000004</v>
      </c>
      <c r="P1273" s="176">
        <f t="shared" si="360"/>
        <v>4.5000000000000005E-2</v>
      </c>
      <c r="Q1273" s="175">
        <f t="shared" si="361"/>
        <v>0.66100000000000081</v>
      </c>
      <c r="R1273" s="176">
        <f t="shared" si="362"/>
        <v>5.4180327868852532E-2</v>
      </c>
      <c r="S1273" s="259">
        <f t="shared" si="363"/>
        <v>559.4968400000007</v>
      </c>
      <c r="T1273" s="169" t="s">
        <v>177</v>
      </c>
      <c r="U1273" s="169" t="s">
        <v>712</v>
      </c>
      <c r="V1273" s="169" t="s">
        <v>640</v>
      </c>
      <c r="W1273" s="175">
        <v>1</v>
      </c>
      <c r="X1273" s="169" t="s">
        <v>423</v>
      </c>
    </row>
    <row r="1274" spans="2:24">
      <c r="B1274" s="632"/>
      <c r="C1274" s="423"/>
      <c r="D1274" s="206">
        <f t="shared" si="372"/>
        <v>8</v>
      </c>
      <c r="E1274" s="169" t="s">
        <v>822</v>
      </c>
      <c r="F1274" s="260">
        <v>433.24</v>
      </c>
      <c r="G1274" s="169">
        <v>165.46</v>
      </c>
      <c r="H1274" s="169">
        <v>165.46</v>
      </c>
      <c r="I1274" s="177">
        <f t="shared" si="357"/>
        <v>1</v>
      </c>
      <c r="J1274" s="169">
        <v>16.510000000000002</v>
      </c>
      <c r="K1274" s="177">
        <f t="shared" si="358"/>
        <v>9.9782424755227861E-2</v>
      </c>
      <c r="L1274" s="260">
        <v>100.52</v>
      </c>
      <c r="M1274" s="177">
        <f t="shared" si="359"/>
        <v>1.0997824247552277</v>
      </c>
      <c r="N1274" s="260">
        <v>1659.59</v>
      </c>
      <c r="O1274" s="169">
        <v>4.3099999999999996</v>
      </c>
      <c r="P1274" s="176">
        <f t="shared" si="360"/>
        <v>2.6048591804665778E-2</v>
      </c>
      <c r="Q1274" s="175">
        <f t="shared" si="361"/>
        <v>12.199999999999992</v>
      </c>
      <c r="R1274" s="176">
        <f t="shared" si="362"/>
        <v>7.3733832950562017E-2</v>
      </c>
      <c r="S1274" s="259">
        <f t="shared" si="363"/>
        <v>1226.3439999999991</v>
      </c>
      <c r="T1274" s="169" t="s">
        <v>177</v>
      </c>
      <c r="U1274" s="169" t="s">
        <v>712</v>
      </c>
      <c r="V1274" s="169" t="s">
        <v>686</v>
      </c>
      <c r="W1274" s="175">
        <v>1</v>
      </c>
      <c r="X1274" s="169" t="s">
        <v>818</v>
      </c>
    </row>
    <row r="1275" spans="2:24">
      <c r="B1275" s="632"/>
      <c r="C1275" s="423"/>
      <c r="D1275" s="206">
        <f t="shared" si="372"/>
        <v>9</v>
      </c>
      <c r="E1275" s="169" t="s">
        <v>548</v>
      </c>
      <c r="F1275" s="260">
        <v>415.7</v>
      </c>
      <c r="G1275" s="169">
        <v>57.49</v>
      </c>
      <c r="H1275" s="169">
        <v>57.49</v>
      </c>
      <c r="I1275" s="177">
        <f t="shared" si="357"/>
        <v>1</v>
      </c>
      <c r="J1275" s="169">
        <v>5.72</v>
      </c>
      <c r="K1275" s="177">
        <f t="shared" si="358"/>
        <v>9.94955644459906E-2</v>
      </c>
      <c r="L1275" s="260">
        <v>160.5</v>
      </c>
      <c r="M1275" s="177">
        <f t="shared" si="359"/>
        <v>1.0994955644459905</v>
      </c>
      <c r="N1275" s="260">
        <v>918.06</v>
      </c>
      <c r="O1275" s="169">
        <v>2.59</v>
      </c>
      <c r="P1275" s="176">
        <f t="shared" si="360"/>
        <v>4.5051313271873367E-2</v>
      </c>
      <c r="Q1275" s="175">
        <f t="shared" si="361"/>
        <v>3.129999999999999</v>
      </c>
      <c r="R1275" s="176">
        <f t="shared" si="362"/>
        <v>5.444425117411722E-2</v>
      </c>
      <c r="S1275" s="259">
        <f t="shared" si="363"/>
        <v>502.36499999999984</v>
      </c>
      <c r="T1275" s="169" t="s">
        <v>177</v>
      </c>
      <c r="U1275" s="169" t="s">
        <v>712</v>
      </c>
      <c r="V1275" s="169" t="s">
        <v>507</v>
      </c>
      <c r="W1275" s="175">
        <v>1</v>
      </c>
      <c r="X1275" s="169" t="s">
        <v>467</v>
      </c>
    </row>
    <row r="1276" spans="2:24">
      <c r="B1276" s="633"/>
      <c r="C1276" s="423"/>
      <c r="D1276" s="206">
        <f t="shared" si="372"/>
        <v>10</v>
      </c>
      <c r="E1276" s="169" t="s">
        <v>635</v>
      </c>
      <c r="F1276" s="260">
        <v>377.96</v>
      </c>
      <c r="G1276" s="169">
        <v>5205</v>
      </c>
      <c r="H1276" s="169">
        <v>5205</v>
      </c>
      <c r="I1276" s="177">
        <f t="shared" si="357"/>
        <v>1</v>
      </c>
      <c r="J1276" s="169">
        <v>57.44</v>
      </c>
      <c r="K1276" s="177">
        <f t="shared" si="358"/>
        <v>1.103554274735831E-2</v>
      </c>
      <c r="L1276" s="260">
        <v>6.58</v>
      </c>
      <c r="M1276" s="177">
        <f t="shared" si="359"/>
        <v>1.0110355427473583</v>
      </c>
      <c r="N1276" s="260">
        <v>377.96</v>
      </c>
      <c r="O1276" s="169">
        <v>57.44</v>
      </c>
      <c r="P1276" s="176">
        <f t="shared" si="360"/>
        <v>1.103554274735831E-2</v>
      </c>
      <c r="Q1276" s="175">
        <f t="shared" si="361"/>
        <v>-3.979039320256561E-13</v>
      </c>
      <c r="R1276" s="176">
        <f t="shared" si="362"/>
        <v>-7.6446480696571779E-17</v>
      </c>
      <c r="S1276" s="259">
        <f t="shared" si="363"/>
        <v>-2.6182078727288173E-12</v>
      </c>
      <c r="T1276" s="169" t="s">
        <v>465</v>
      </c>
      <c r="U1276" s="169" t="s">
        <v>219</v>
      </c>
      <c r="V1276" s="169" t="s">
        <v>639</v>
      </c>
      <c r="W1276" s="175">
        <v>1</v>
      </c>
      <c r="X1276" s="169" t="s">
        <v>467</v>
      </c>
    </row>
    <row r="1277" spans="2:24">
      <c r="B1277" s="631">
        <v>45997</v>
      </c>
      <c r="C1277" s="423" t="str">
        <f t="shared" ref="C1277" si="373">RIGHT(TEXT(B1277,"aaa"),1)</f>
        <v>六</v>
      </c>
      <c r="D1277" s="206">
        <f t="shared" si="372"/>
        <v>1</v>
      </c>
      <c r="E1277" s="169" t="s">
        <v>634</v>
      </c>
      <c r="F1277" s="260">
        <v>931.25</v>
      </c>
      <c r="G1277" s="169">
        <v>15117</v>
      </c>
      <c r="H1277" s="169">
        <v>15117</v>
      </c>
      <c r="I1277" s="177">
        <f t="shared" si="357"/>
        <v>1</v>
      </c>
      <c r="J1277" s="169">
        <v>160.56</v>
      </c>
      <c r="K1277" s="177">
        <f t="shared" si="358"/>
        <v>1.0621154991069658E-2</v>
      </c>
      <c r="L1277" s="260">
        <v>5.8</v>
      </c>
      <c r="M1277" s="177">
        <f t="shared" si="359"/>
        <v>1.0106211549910695</v>
      </c>
      <c r="N1277" s="260">
        <v>931.25</v>
      </c>
      <c r="O1277" s="169">
        <v>160.56</v>
      </c>
      <c r="P1277" s="176">
        <f t="shared" si="360"/>
        <v>1.0621154991069658E-2</v>
      </c>
      <c r="Q1277" s="175">
        <f t="shared" si="361"/>
        <v>-5.1159076974727213E-13</v>
      </c>
      <c r="R1277" s="176">
        <f t="shared" si="362"/>
        <v>-3.3842083068550118E-17</v>
      </c>
      <c r="S1277" s="259">
        <f t="shared" si="363"/>
        <v>-2.9672264645341781E-12</v>
      </c>
      <c r="T1277" s="169" t="s">
        <v>177</v>
      </c>
      <c r="U1277" s="169" t="s">
        <v>534</v>
      </c>
      <c r="V1277" s="169" t="s">
        <v>700</v>
      </c>
      <c r="W1277" s="175">
        <v>1</v>
      </c>
      <c r="X1277" s="169" t="s">
        <v>467</v>
      </c>
    </row>
    <row r="1278" spans="2:24">
      <c r="B1278" s="632"/>
      <c r="C1278" s="423"/>
      <c r="D1278" s="206">
        <f t="shared" si="372"/>
        <v>2</v>
      </c>
      <c r="E1278" s="169" t="s">
        <v>635</v>
      </c>
      <c r="F1278" s="260">
        <v>878.23</v>
      </c>
      <c r="G1278" s="169">
        <v>5290</v>
      </c>
      <c r="H1278" s="169">
        <v>5290</v>
      </c>
      <c r="I1278" s="177">
        <f t="shared" si="357"/>
        <v>1</v>
      </c>
      <c r="J1278" s="169">
        <v>133.47</v>
      </c>
      <c r="K1278" s="177">
        <f t="shared" si="358"/>
        <v>2.5230623818525519E-2</v>
      </c>
      <c r="L1278" s="260">
        <v>6.58</v>
      </c>
      <c r="M1278" s="177">
        <f t="shared" si="359"/>
        <v>1.0252306238185256</v>
      </c>
      <c r="N1278" s="260">
        <v>878.23</v>
      </c>
      <c r="O1278" s="169">
        <v>133.47</v>
      </c>
      <c r="P1278" s="176">
        <f t="shared" si="360"/>
        <v>2.5230623818525519E-2</v>
      </c>
      <c r="Q1278" s="175">
        <f t="shared" si="361"/>
        <v>2.5579538487363607E-13</v>
      </c>
      <c r="R1278" s="176">
        <f t="shared" si="362"/>
        <v>4.8354515098986026E-17</v>
      </c>
      <c r="S1278" s="259">
        <f t="shared" si="363"/>
        <v>1.6831336324685253E-12</v>
      </c>
      <c r="T1278" s="169" t="s">
        <v>465</v>
      </c>
      <c r="U1278" s="169" t="s">
        <v>219</v>
      </c>
      <c r="V1278" s="169" t="s">
        <v>639</v>
      </c>
      <c r="W1278" s="175">
        <v>1</v>
      </c>
      <c r="X1278" s="169" t="s">
        <v>467</v>
      </c>
    </row>
    <row r="1279" spans="2:24">
      <c r="B1279" s="632"/>
      <c r="C1279" s="423"/>
      <c r="D1279" s="206">
        <f t="shared" si="372"/>
        <v>3</v>
      </c>
      <c r="E1279" s="169" t="s">
        <v>841</v>
      </c>
      <c r="F1279" s="260">
        <v>845.91</v>
      </c>
      <c r="G1279" s="169">
        <v>166.77</v>
      </c>
      <c r="H1279" s="169">
        <v>166.77</v>
      </c>
      <c r="I1279" s="177">
        <f t="shared" si="357"/>
        <v>1</v>
      </c>
      <c r="J1279" s="169">
        <v>16.670000000000002</v>
      </c>
      <c r="K1279" s="177">
        <f t="shared" si="358"/>
        <v>9.9958026023865207E-2</v>
      </c>
      <c r="L1279" s="260">
        <v>102.41</v>
      </c>
      <c r="M1279" s="177">
        <f t="shared" si="359"/>
        <v>1.0999580260238651</v>
      </c>
      <c r="N1279" s="260">
        <v>1707.17</v>
      </c>
      <c r="O1279" s="169">
        <v>8.26</v>
      </c>
      <c r="P1279" s="176">
        <f t="shared" si="360"/>
        <v>4.9529291839059776E-2</v>
      </c>
      <c r="Q1279" s="175">
        <f t="shared" si="361"/>
        <v>8.4099999999999877</v>
      </c>
      <c r="R1279" s="176">
        <f t="shared" si="362"/>
        <v>5.0428734184805341E-2</v>
      </c>
      <c r="S1279" s="259">
        <f t="shared" si="363"/>
        <v>861.26809999999875</v>
      </c>
      <c r="T1279" s="169" t="s">
        <v>465</v>
      </c>
      <c r="U1279" s="169" t="s">
        <v>219</v>
      </c>
      <c r="V1279" s="169" t="s">
        <v>683</v>
      </c>
      <c r="W1279" s="175">
        <v>1</v>
      </c>
      <c r="X1279" s="169" t="s">
        <v>467</v>
      </c>
    </row>
    <row r="1280" spans="2:24">
      <c r="B1280" s="632"/>
      <c r="C1280" s="423"/>
      <c r="D1280" s="206">
        <f t="shared" si="372"/>
        <v>4</v>
      </c>
      <c r="E1280" s="169" t="s">
        <v>479</v>
      </c>
      <c r="F1280" s="260">
        <v>795.08</v>
      </c>
      <c r="G1280" s="169">
        <v>266.7</v>
      </c>
      <c r="H1280" s="169">
        <v>266.7</v>
      </c>
      <c r="I1280" s="177">
        <f t="shared" si="357"/>
        <v>1</v>
      </c>
      <c r="J1280" s="169">
        <v>17.739999999999998</v>
      </c>
      <c r="K1280" s="177">
        <f t="shared" si="358"/>
        <v>6.6516685414323207E-2</v>
      </c>
      <c r="L1280" s="260">
        <v>111.2</v>
      </c>
      <c r="M1280" s="177">
        <f t="shared" si="359"/>
        <v>1.0665166854143233</v>
      </c>
      <c r="N1280" s="260">
        <v>1972.69</v>
      </c>
      <c r="O1280" s="169">
        <v>7.15</v>
      </c>
      <c r="P1280" s="176">
        <f t="shared" si="360"/>
        <v>2.6809148856392954E-2</v>
      </c>
      <c r="Q1280" s="175">
        <f t="shared" si="361"/>
        <v>10.590000000000009</v>
      </c>
      <c r="R1280" s="176">
        <f t="shared" si="362"/>
        <v>3.9707536557930294E-2</v>
      </c>
      <c r="S1280" s="259">
        <f t="shared" si="363"/>
        <v>1177.6080000000011</v>
      </c>
      <c r="T1280" s="169" t="s">
        <v>177</v>
      </c>
      <c r="U1280" s="169" t="s">
        <v>712</v>
      </c>
      <c r="V1280" s="169" t="s">
        <v>640</v>
      </c>
      <c r="W1280" s="175">
        <v>1</v>
      </c>
      <c r="X1280" s="169" t="s">
        <v>427</v>
      </c>
    </row>
    <row r="1281" spans="2:24">
      <c r="B1281" s="632"/>
      <c r="C1281" s="423"/>
      <c r="D1281" s="206">
        <f t="shared" si="372"/>
        <v>5</v>
      </c>
      <c r="E1281" s="169" t="s">
        <v>548</v>
      </c>
      <c r="F1281" s="260">
        <v>402.86</v>
      </c>
      <c r="G1281" s="169">
        <v>55.71</v>
      </c>
      <c r="H1281" s="169">
        <v>55.71</v>
      </c>
      <c r="I1281" s="177">
        <f t="shared" si="357"/>
        <v>1</v>
      </c>
      <c r="J1281" s="169">
        <v>5.57</v>
      </c>
      <c r="K1281" s="177">
        <f t="shared" si="358"/>
        <v>9.9982049901274461E-2</v>
      </c>
      <c r="L1281" s="260">
        <v>160.5</v>
      </c>
      <c r="M1281" s="177">
        <f t="shared" si="359"/>
        <v>1.0999820499012745</v>
      </c>
      <c r="N1281" s="260">
        <v>893.99</v>
      </c>
      <c r="O1281" s="169">
        <v>2.5099999999999998</v>
      </c>
      <c r="P1281" s="176">
        <f t="shared" si="360"/>
        <v>4.5054747801112904E-2</v>
      </c>
      <c r="Q1281" s="175">
        <f t="shared" si="361"/>
        <v>3.0600000000000005</v>
      </c>
      <c r="R1281" s="176">
        <f t="shared" si="362"/>
        <v>5.4927302100161557E-2</v>
      </c>
      <c r="S1281" s="259">
        <f t="shared" si="363"/>
        <v>491.13000000000005</v>
      </c>
      <c r="T1281" s="169" t="s">
        <v>177</v>
      </c>
      <c r="U1281" s="169" t="s">
        <v>712</v>
      </c>
      <c r="V1281" s="169" t="s">
        <v>507</v>
      </c>
      <c r="W1281" s="175">
        <v>1</v>
      </c>
      <c r="X1281" s="169" t="s">
        <v>467</v>
      </c>
    </row>
    <row r="1282" spans="2:24">
      <c r="B1282" s="632"/>
      <c r="C1282" s="423"/>
      <c r="D1282" s="206">
        <f t="shared" si="372"/>
        <v>6</v>
      </c>
      <c r="E1282" s="169" t="s">
        <v>856</v>
      </c>
      <c r="F1282" s="260">
        <v>386.91</v>
      </c>
      <c r="G1282" s="169">
        <v>43.02</v>
      </c>
      <c r="H1282" s="169">
        <v>43.02</v>
      </c>
      <c r="I1282" s="177">
        <f t="shared" si="357"/>
        <v>1</v>
      </c>
      <c r="J1282" s="169">
        <v>4.3</v>
      </c>
      <c r="K1282" s="177">
        <f t="shared" si="358"/>
        <v>9.9953509995350992E-2</v>
      </c>
      <c r="L1282" s="260">
        <v>179.96</v>
      </c>
      <c r="M1282" s="177">
        <f t="shared" si="359"/>
        <v>1.099953509995351</v>
      </c>
      <c r="N1282" s="260">
        <v>773.83</v>
      </c>
      <c r="O1282" s="169">
        <v>2.15</v>
      </c>
      <c r="P1282" s="176">
        <f t="shared" si="360"/>
        <v>4.9976754997675496E-2</v>
      </c>
      <c r="Q1282" s="175">
        <f t="shared" si="361"/>
        <v>2.1499999999999972</v>
      </c>
      <c r="R1282" s="176">
        <f t="shared" si="362"/>
        <v>4.9976754997675434E-2</v>
      </c>
      <c r="S1282" s="259">
        <f t="shared" si="363"/>
        <v>386.91399999999953</v>
      </c>
      <c r="T1282" s="169" t="s">
        <v>177</v>
      </c>
      <c r="U1282" s="169" t="s">
        <v>712</v>
      </c>
      <c r="V1282" s="169" t="s">
        <v>640</v>
      </c>
      <c r="W1282" s="175">
        <v>1</v>
      </c>
      <c r="X1282" s="169" t="s">
        <v>853</v>
      </c>
    </row>
    <row r="1283" spans="2:24">
      <c r="B1283" s="632"/>
      <c r="C1283" s="423"/>
      <c r="D1283" s="206">
        <f t="shared" si="372"/>
        <v>7</v>
      </c>
      <c r="E1283" s="169" t="s">
        <v>855</v>
      </c>
      <c r="F1283" s="260">
        <v>358.89</v>
      </c>
      <c r="G1283" s="169">
        <v>41.3</v>
      </c>
      <c r="H1283" s="169">
        <v>41.3</v>
      </c>
      <c r="I1283" s="177">
        <f t="shared" si="357"/>
        <v>1</v>
      </c>
      <c r="J1283" s="169">
        <v>4.13</v>
      </c>
      <c r="K1283" s="177">
        <f t="shared" si="358"/>
        <v>0.1</v>
      </c>
      <c r="L1283" s="260">
        <v>174.22</v>
      </c>
      <c r="M1283" s="177">
        <f t="shared" si="359"/>
        <v>1.1000000000000001</v>
      </c>
      <c r="N1283" s="260">
        <v>719.53</v>
      </c>
      <c r="O1283" s="169">
        <v>2.06</v>
      </c>
      <c r="P1283" s="176">
        <f t="shared" si="360"/>
        <v>4.9878934624697342E-2</v>
      </c>
      <c r="Q1283" s="175">
        <f t="shared" si="361"/>
        <v>2.0700000000000025</v>
      </c>
      <c r="R1283" s="176">
        <f t="shared" si="362"/>
        <v>5.0121065375302726E-2</v>
      </c>
      <c r="S1283" s="259">
        <f t="shared" si="363"/>
        <v>360.63540000000046</v>
      </c>
      <c r="T1283" s="169" t="s">
        <v>177</v>
      </c>
      <c r="U1283" s="169" t="s">
        <v>712</v>
      </c>
      <c r="V1283" s="169" t="s">
        <v>640</v>
      </c>
      <c r="W1283" s="175">
        <v>1</v>
      </c>
      <c r="X1283" s="169" t="s">
        <v>853</v>
      </c>
    </row>
    <row r="1284" spans="2:24">
      <c r="B1284" s="632"/>
      <c r="C1284" s="423"/>
      <c r="D1284" s="206">
        <f t="shared" si="372"/>
        <v>8</v>
      </c>
      <c r="E1284" s="169" t="s">
        <v>820</v>
      </c>
      <c r="F1284" s="260">
        <v>260.54000000000002</v>
      </c>
      <c r="G1284" s="169">
        <v>2572</v>
      </c>
      <c r="H1284" s="169">
        <v>2572</v>
      </c>
      <c r="I1284" s="177">
        <f t="shared" si="357"/>
        <v>1</v>
      </c>
      <c r="J1284" s="169">
        <v>37.22</v>
      </c>
      <c r="K1284" s="177">
        <f t="shared" si="358"/>
        <v>1.4471228615863141E-2</v>
      </c>
      <c r="L1284" s="260">
        <v>7</v>
      </c>
      <c r="M1284" s="177">
        <f t="shared" si="359"/>
        <v>1.014471228615863</v>
      </c>
      <c r="N1284" s="260">
        <v>260.54000000000002</v>
      </c>
      <c r="O1284" s="169">
        <v>37.22</v>
      </c>
      <c r="P1284" s="176">
        <f t="shared" si="360"/>
        <v>1.4471228615863141E-2</v>
      </c>
      <c r="Q1284" s="175">
        <f t="shared" si="361"/>
        <v>-1.9895196601282805E-13</v>
      </c>
      <c r="R1284" s="176">
        <f t="shared" si="362"/>
        <v>-7.7353019445111998E-17</v>
      </c>
      <c r="S1284" s="259">
        <f t="shared" si="363"/>
        <v>-1.3926637620897964E-12</v>
      </c>
      <c r="T1284" s="169" t="s">
        <v>177</v>
      </c>
      <c r="U1284" s="169" t="s">
        <v>534</v>
      </c>
      <c r="V1284" s="169" t="s">
        <v>638</v>
      </c>
      <c r="W1284" s="175">
        <v>1</v>
      </c>
      <c r="X1284" s="169" t="s">
        <v>818</v>
      </c>
    </row>
    <row r="1285" spans="2:24">
      <c r="B1285" s="632"/>
      <c r="C1285" s="423"/>
      <c r="D1285" s="206">
        <f t="shared" si="372"/>
        <v>9</v>
      </c>
      <c r="E1285" s="169" t="s">
        <v>821</v>
      </c>
      <c r="F1285" s="260">
        <v>256</v>
      </c>
      <c r="G1285" s="169">
        <v>25.72</v>
      </c>
      <c r="H1285" s="169">
        <v>25.72</v>
      </c>
      <c r="I1285" s="177">
        <f t="shared" si="357"/>
        <v>1</v>
      </c>
      <c r="J1285" s="169">
        <v>2.57</v>
      </c>
      <c r="K1285" s="177">
        <f t="shared" si="358"/>
        <v>9.992223950233281E-2</v>
      </c>
      <c r="L1285" s="260">
        <v>200</v>
      </c>
      <c r="M1285" s="177">
        <f t="shared" si="359"/>
        <v>1.0999222395023329</v>
      </c>
      <c r="N1285" s="260">
        <v>514</v>
      </c>
      <c r="O1285" s="169">
        <v>1.28</v>
      </c>
      <c r="P1285" s="176">
        <f t="shared" si="360"/>
        <v>4.9766718506998445E-2</v>
      </c>
      <c r="Q1285" s="175">
        <f t="shared" si="361"/>
        <v>1.2900000000000003</v>
      </c>
      <c r="R1285" s="176">
        <f t="shared" si="362"/>
        <v>5.0155520995334379E-2</v>
      </c>
      <c r="S1285" s="259">
        <f t="shared" si="363"/>
        <v>258.00000000000006</v>
      </c>
      <c r="T1285" s="169" t="s">
        <v>177</v>
      </c>
      <c r="U1285" s="169" t="s">
        <v>712</v>
      </c>
      <c r="V1285" s="169" t="s">
        <v>507</v>
      </c>
      <c r="W1285" s="175">
        <v>1</v>
      </c>
      <c r="X1285" s="169" t="s">
        <v>818</v>
      </c>
    </row>
    <row r="1286" spans="2:24">
      <c r="B1286" s="633"/>
      <c r="C1286" s="423"/>
      <c r="D1286" s="206">
        <f t="shared" si="372"/>
        <v>10</v>
      </c>
      <c r="E1286" s="169" t="s">
        <v>872</v>
      </c>
      <c r="F1286" s="260">
        <v>190.47</v>
      </c>
      <c r="G1286" s="169">
        <v>17.45</v>
      </c>
      <c r="H1286" s="169">
        <v>17.45</v>
      </c>
      <c r="I1286" s="177">
        <f t="shared" si="357"/>
        <v>1</v>
      </c>
      <c r="J1286" s="169">
        <v>1.74</v>
      </c>
      <c r="K1286" s="177">
        <f t="shared" si="358"/>
        <v>9.9713467048710605E-2</v>
      </c>
      <c r="L1286" s="260">
        <v>218.93</v>
      </c>
      <c r="M1286" s="177">
        <f t="shared" si="359"/>
        <v>1.0997134670487105</v>
      </c>
      <c r="N1286" s="260">
        <v>380.94</v>
      </c>
      <c r="O1286" s="169">
        <v>0.87</v>
      </c>
      <c r="P1286" s="176">
        <f t="shared" si="360"/>
        <v>4.9856733524355303E-2</v>
      </c>
      <c r="Q1286" s="175">
        <f t="shared" si="361"/>
        <v>0.86999999999999844</v>
      </c>
      <c r="R1286" s="176">
        <f t="shared" si="362"/>
        <v>4.9856733524355212E-2</v>
      </c>
      <c r="S1286" s="259">
        <f t="shared" si="363"/>
        <v>190.46909999999966</v>
      </c>
      <c r="T1286" s="169" t="s">
        <v>177</v>
      </c>
      <c r="U1286" s="169" t="s">
        <v>712</v>
      </c>
      <c r="V1286" s="169" t="s">
        <v>507</v>
      </c>
      <c r="W1286" s="175">
        <v>1</v>
      </c>
      <c r="X1286" s="169" t="s">
        <v>871</v>
      </c>
    </row>
    <row r="1287" spans="2:24">
      <c r="B1287" s="631">
        <v>45998</v>
      </c>
      <c r="C1287" s="423" t="str">
        <f t="shared" ref="C1287" si="374">RIGHT(TEXT(B1287,"aaa"),1)</f>
        <v>日</v>
      </c>
      <c r="D1287" s="206">
        <f t="shared" si="372"/>
        <v>1</v>
      </c>
      <c r="E1287" s="169" t="s">
        <v>634</v>
      </c>
      <c r="F1287" s="260">
        <v>2058.65</v>
      </c>
      <c r="G1287" s="169">
        <v>19879</v>
      </c>
      <c r="H1287" s="169">
        <v>19879</v>
      </c>
      <c r="I1287" s="177">
        <f t="shared" si="357"/>
        <v>1</v>
      </c>
      <c r="J1287" s="169">
        <v>354.94</v>
      </c>
      <c r="K1287" s="177">
        <f t="shared" si="358"/>
        <v>1.7855022888475274E-2</v>
      </c>
      <c r="L1287" s="260">
        <v>5.8</v>
      </c>
      <c r="M1287" s="177">
        <f t="shared" si="359"/>
        <v>1.0178550228884753</v>
      </c>
      <c r="N1287" s="260">
        <v>2058.65</v>
      </c>
      <c r="O1287" s="169">
        <v>354.94</v>
      </c>
      <c r="P1287" s="176">
        <f t="shared" si="360"/>
        <v>1.7855022888475274E-2</v>
      </c>
      <c r="Q1287" s="175">
        <f t="shared" si="361"/>
        <v>-1.3073986337985843E-12</v>
      </c>
      <c r="R1287" s="176">
        <f t="shared" si="362"/>
        <v>-6.576782704354265E-17</v>
      </c>
      <c r="S1287" s="259">
        <f t="shared" si="363"/>
        <v>-7.5829120760317895E-12</v>
      </c>
      <c r="T1287" s="169" t="s">
        <v>177</v>
      </c>
      <c r="U1287" s="169" t="s">
        <v>534</v>
      </c>
      <c r="V1287" s="169" t="s">
        <v>700</v>
      </c>
      <c r="W1287" s="175">
        <v>1</v>
      </c>
      <c r="X1287" s="169" t="s">
        <v>467</v>
      </c>
    </row>
    <row r="1288" spans="2:24">
      <c r="B1288" s="632"/>
      <c r="C1288" s="423"/>
      <c r="D1288" s="206">
        <f t="shared" si="372"/>
        <v>2</v>
      </c>
      <c r="E1288" s="169" t="s">
        <v>688</v>
      </c>
      <c r="F1288" s="260">
        <v>846.72</v>
      </c>
      <c r="G1288" s="169">
        <v>107.75</v>
      </c>
      <c r="H1288" s="169">
        <v>107.75</v>
      </c>
      <c r="I1288" s="177">
        <f t="shared" si="357"/>
        <v>1</v>
      </c>
      <c r="J1288" s="169">
        <v>10.77</v>
      </c>
      <c r="K1288" s="177">
        <f t="shared" si="358"/>
        <v>9.9953596287703006E-2</v>
      </c>
      <c r="L1288" s="260">
        <v>313.60000000000002</v>
      </c>
      <c r="M1288" s="177">
        <f t="shared" si="359"/>
        <v>1.099953596287703</v>
      </c>
      <c r="N1288" s="260">
        <v>3377.47</v>
      </c>
      <c r="O1288" s="169">
        <v>2.7</v>
      </c>
      <c r="P1288" s="176">
        <f t="shared" si="360"/>
        <v>2.505800464037123E-2</v>
      </c>
      <c r="Q1288" s="175">
        <f t="shared" si="361"/>
        <v>8.0699999999999967</v>
      </c>
      <c r="R1288" s="176">
        <f t="shared" si="362"/>
        <v>7.4895591647331755E-2</v>
      </c>
      <c r="S1288" s="259">
        <f t="shared" si="363"/>
        <v>2530.751999999999</v>
      </c>
      <c r="T1288" s="169" t="s">
        <v>465</v>
      </c>
      <c r="U1288" s="169" t="s">
        <v>219</v>
      </c>
      <c r="V1288" s="169" t="s">
        <v>510</v>
      </c>
      <c r="W1288" s="175">
        <v>1</v>
      </c>
      <c r="X1288" s="169" t="s">
        <v>467</v>
      </c>
    </row>
    <row r="1289" spans="2:24">
      <c r="B1289" s="632"/>
      <c r="C1289" s="423"/>
      <c r="D1289" s="206">
        <f t="shared" si="372"/>
        <v>3</v>
      </c>
      <c r="E1289" s="169" t="s">
        <v>463</v>
      </c>
      <c r="F1289" s="260">
        <v>732.74</v>
      </c>
      <c r="G1289" s="169">
        <v>35.72</v>
      </c>
      <c r="H1289" s="169">
        <v>35.72</v>
      </c>
      <c r="I1289" s="177">
        <f t="shared" si="357"/>
        <v>1</v>
      </c>
      <c r="J1289" s="169">
        <v>3.57</v>
      </c>
      <c r="K1289" s="177">
        <f t="shared" si="358"/>
        <v>9.994400895856663E-2</v>
      </c>
      <c r="L1289" s="260">
        <v>814.16</v>
      </c>
      <c r="M1289" s="177">
        <f t="shared" si="359"/>
        <v>1.0999440089585666</v>
      </c>
      <c r="N1289" s="260">
        <v>2906.55</v>
      </c>
      <c r="O1289" s="169">
        <v>0.9</v>
      </c>
      <c r="P1289" s="176">
        <f t="shared" si="360"/>
        <v>2.51959686450168E-2</v>
      </c>
      <c r="Q1289" s="175">
        <f t="shared" si="361"/>
        <v>2.6700000000000004</v>
      </c>
      <c r="R1289" s="176">
        <f t="shared" si="362"/>
        <v>7.4748040313549841E-2</v>
      </c>
      <c r="S1289" s="259">
        <f t="shared" si="363"/>
        <v>2173.8072000000002</v>
      </c>
      <c r="T1289" s="169" t="s">
        <v>177</v>
      </c>
      <c r="U1289" s="169" t="s">
        <v>220</v>
      </c>
      <c r="V1289" s="169" t="s">
        <v>686</v>
      </c>
      <c r="W1289" s="175">
        <v>1</v>
      </c>
      <c r="X1289" s="169" t="s">
        <v>412</v>
      </c>
    </row>
    <row r="1290" spans="2:24">
      <c r="B1290" s="632"/>
      <c r="C1290" s="423"/>
      <c r="D1290" s="206">
        <f t="shared" si="372"/>
        <v>4</v>
      </c>
      <c r="E1290" s="169" t="s">
        <v>833</v>
      </c>
      <c r="F1290" s="260">
        <v>680.42</v>
      </c>
      <c r="G1290" s="169">
        <v>81.77</v>
      </c>
      <c r="H1290" s="169">
        <v>81.77</v>
      </c>
      <c r="I1290" s="177">
        <f t="shared" si="357"/>
        <v>1</v>
      </c>
      <c r="J1290" s="169">
        <v>8.17</v>
      </c>
      <c r="K1290" s="177">
        <f t="shared" si="358"/>
        <v>9.9914394032041096E-2</v>
      </c>
      <c r="L1290" s="260">
        <v>335.18</v>
      </c>
      <c r="M1290" s="177">
        <f t="shared" si="359"/>
        <v>1.0999143940320411</v>
      </c>
      <c r="N1290" s="260">
        <v>2738.42</v>
      </c>
      <c r="O1290" s="169">
        <v>2.0299999999999998</v>
      </c>
      <c r="P1290" s="176">
        <f t="shared" si="360"/>
        <v>2.4825730708083648E-2</v>
      </c>
      <c r="Q1290" s="175">
        <f t="shared" si="361"/>
        <v>6.1400000000000023</v>
      </c>
      <c r="R1290" s="176">
        <f t="shared" si="362"/>
        <v>7.5088663323957472E-2</v>
      </c>
      <c r="S1290" s="259">
        <f t="shared" si="363"/>
        <v>2058.005200000001</v>
      </c>
      <c r="T1290" s="169" t="s">
        <v>177</v>
      </c>
      <c r="U1290" s="169" t="s">
        <v>220</v>
      </c>
      <c r="V1290" s="169" t="s">
        <v>686</v>
      </c>
      <c r="W1290" s="175">
        <v>1</v>
      </c>
      <c r="X1290" s="169" t="s">
        <v>828</v>
      </c>
    </row>
    <row r="1291" spans="2:24">
      <c r="B1291" s="632"/>
      <c r="C1291" s="423"/>
      <c r="D1291" s="206">
        <f t="shared" si="372"/>
        <v>5</v>
      </c>
      <c r="E1291" s="169" t="s">
        <v>542</v>
      </c>
      <c r="F1291" s="260">
        <v>608.11</v>
      </c>
      <c r="G1291" s="169">
        <v>280.94</v>
      </c>
      <c r="H1291" s="169">
        <v>280.94</v>
      </c>
      <c r="I1291" s="177">
        <f t="shared" si="357"/>
        <v>1</v>
      </c>
      <c r="J1291" s="169">
        <v>21.88</v>
      </c>
      <c r="K1291" s="177">
        <f t="shared" si="358"/>
        <v>7.7881398163308885E-2</v>
      </c>
      <c r="L1291" s="260">
        <v>156.72999999999999</v>
      </c>
      <c r="M1291" s="177">
        <f t="shared" si="359"/>
        <v>1.0778813981633089</v>
      </c>
      <c r="N1291" s="260">
        <v>3429.25</v>
      </c>
      <c r="O1291" s="169">
        <v>3.88</v>
      </c>
      <c r="P1291" s="176">
        <f t="shared" si="360"/>
        <v>1.3810778102085855E-2</v>
      </c>
      <c r="Q1291" s="175">
        <f t="shared" si="361"/>
        <v>17.999999999999996</v>
      </c>
      <c r="R1291" s="176">
        <f t="shared" si="362"/>
        <v>6.4070620061223021E-2</v>
      </c>
      <c r="S1291" s="259">
        <f t="shared" si="363"/>
        <v>2821.1399999999994</v>
      </c>
      <c r="T1291" s="169" t="s">
        <v>465</v>
      </c>
      <c r="U1291" s="169" t="s">
        <v>219</v>
      </c>
      <c r="V1291" s="169" t="s">
        <v>510</v>
      </c>
      <c r="W1291" s="175">
        <v>1</v>
      </c>
      <c r="X1291" s="169" t="s">
        <v>467</v>
      </c>
    </row>
    <row r="1292" spans="2:24">
      <c r="B1292" s="632"/>
      <c r="C1292" s="423"/>
      <c r="D1292" s="206">
        <f t="shared" si="372"/>
        <v>6</v>
      </c>
      <c r="E1292" s="169" t="s">
        <v>488</v>
      </c>
      <c r="F1292" s="260">
        <v>592.41</v>
      </c>
      <c r="G1292" s="169">
        <v>158.03</v>
      </c>
      <c r="H1292" s="169">
        <v>158.03</v>
      </c>
      <c r="I1292" s="177">
        <f t="shared" si="357"/>
        <v>1</v>
      </c>
      <c r="J1292" s="169">
        <v>15.8</v>
      </c>
      <c r="K1292" s="177">
        <f t="shared" si="358"/>
        <v>9.9981016262734923E-2</v>
      </c>
      <c r="L1292" s="260">
        <v>127.4</v>
      </c>
      <c r="M1292" s="177">
        <f t="shared" si="359"/>
        <v>1.099981016262735</v>
      </c>
      <c r="N1292" s="260">
        <v>2012.92</v>
      </c>
      <c r="O1292" s="169">
        <v>4.6500000000000004</v>
      </c>
      <c r="P1292" s="176">
        <f t="shared" si="360"/>
        <v>2.9424792760868193E-2</v>
      </c>
      <c r="Q1292" s="175">
        <f t="shared" si="361"/>
        <v>11.150000000000011</v>
      </c>
      <c r="R1292" s="176">
        <f t="shared" si="362"/>
        <v>7.0556223501866799E-2</v>
      </c>
      <c r="S1292" s="259">
        <f t="shared" si="363"/>
        <v>1420.5100000000014</v>
      </c>
      <c r="T1292" s="169" t="s">
        <v>177</v>
      </c>
      <c r="U1292" s="169" t="s">
        <v>712</v>
      </c>
      <c r="V1292" s="169" t="s">
        <v>640</v>
      </c>
      <c r="W1292" s="175">
        <v>1</v>
      </c>
      <c r="X1292" s="169" t="s">
        <v>467</v>
      </c>
    </row>
    <row r="1293" spans="2:24">
      <c r="B1293" s="632"/>
      <c r="C1293" s="423"/>
      <c r="D1293" s="206">
        <f t="shared" si="372"/>
        <v>7</v>
      </c>
      <c r="E1293" s="169" t="s">
        <v>624</v>
      </c>
      <c r="F1293" s="260">
        <v>552.09</v>
      </c>
      <c r="G1293" s="169">
        <v>318</v>
      </c>
      <c r="H1293" s="169">
        <v>318</v>
      </c>
      <c r="I1293" s="177">
        <f t="shared" si="357"/>
        <v>1</v>
      </c>
      <c r="J1293" s="169">
        <v>31.8</v>
      </c>
      <c r="K1293" s="177">
        <f t="shared" si="358"/>
        <v>0.1</v>
      </c>
      <c r="L1293" s="260">
        <v>57.81</v>
      </c>
      <c r="M1293" s="177">
        <f t="shared" si="359"/>
        <v>1.1000000000000001</v>
      </c>
      <c r="N1293" s="260">
        <v>1838.36</v>
      </c>
      <c r="O1293" s="169">
        <v>9.5500000000000007</v>
      </c>
      <c r="P1293" s="176">
        <f t="shared" si="360"/>
        <v>3.0031446540880507E-2</v>
      </c>
      <c r="Q1293" s="175">
        <f t="shared" si="361"/>
        <v>22.250000000000011</v>
      </c>
      <c r="R1293" s="176">
        <f t="shared" si="362"/>
        <v>6.9968553459119537E-2</v>
      </c>
      <c r="S1293" s="259">
        <f t="shared" si="363"/>
        <v>1286.2725000000007</v>
      </c>
      <c r="T1293" s="169" t="s">
        <v>177</v>
      </c>
      <c r="U1293" s="169" t="s">
        <v>220</v>
      </c>
      <c r="V1293" s="169" t="s">
        <v>686</v>
      </c>
      <c r="W1293" s="175">
        <v>1</v>
      </c>
      <c r="X1293" s="169" t="s">
        <v>425</v>
      </c>
    </row>
    <row r="1294" spans="2:24">
      <c r="B1294" s="632"/>
      <c r="C1294" s="423"/>
      <c r="D1294" s="206">
        <f t="shared" si="372"/>
        <v>8</v>
      </c>
      <c r="E1294" s="169" t="s">
        <v>645</v>
      </c>
      <c r="F1294" s="260">
        <v>542.16999999999996</v>
      </c>
      <c r="G1294" s="169">
        <v>116.56</v>
      </c>
      <c r="H1294" s="169">
        <v>116.56</v>
      </c>
      <c r="I1294" s="177">
        <f t="shared" si="357"/>
        <v>1</v>
      </c>
      <c r="J1294" s="169">
        <v>11.65</v>
      </c>
      <c r="K1294" s="177">
        <f t="shared" si="358"/>
        <v>9.9948524365133837E-2</v>
      </c>
      <c r="L1294" s="260">
        <v>114.14</v>
      </c>
      <c r="M1294" s="177">
        <f t="shared" si="359"/>
        <v>1.0999485243651339</v>
      </c>
      <c r="N1294" s="260">
        <v>1329.73</v>
      </c>
      <c r="O1294" s="169">
        <v>4.75</v>
      </c>
      <c r="P1294" s="176">
        <f t="shared" si="360"/>
        <v>4.0751544269045988E-2</v>
      </c>
      <c r="Q1294" s="175">
        <f t="shared" si="361"/>
        <v>6.9000000000000057</v>
      </c>
      <c r="R1294" s="176">
        <f t="shared" si="362"/>
        <v>5.9196980096087898E-2</v>
      </c>
      <c r="S1294" s="259">
        <f t="shared" si="363"/>
        <v>787.5660000000006</v>
      </c>
      <c r="T1294" s="169" t="s">
        <v>177</v>
      </c>
      <c r="U1294" s="169" t="s">
        <v>712</v>
      </c>
      <c r="V1294" s="169" t="s">
        <v>640</v>
      </c>
      <c r="W1294" s="175">
        <v>1</v>
      </c>
      <c r="X1294" s="169" t="s">
        <v>428</v>
      </c>
    </row>
    <row r="1295" spans="2:24">
      <c r="B1295" s="632"/>
      <c r="C1295" s="423"/>
      <c r="D1295" s="206">
        <f t="shared" si="372"/>
        <v>9</v>
      </c>
      <c r="E1295" s="169" t="s">
        <v>841</v>
      </c>
      <c r="F1295" s="260">
        <v>511.03</v>
      </c>
      <c r="G1295" s="169">
        <v>184.29</v>
      </c>
      <c r="H1295" s="169">
        <v>184.29</v>
      </c>
      <c r="I1295" s="177">
        <f t="shared" si="357"/>
        <v>1</v>
      </c>
      <c r="J1295" s="169">
        <v>18.420000000000002</v>
      </c>
      <c r="K1295" s="177">
        <f t="shared" si="358"/>
        <v>9.9951163926420325E-2</v>
      </c>
      <c r="L1295" s="260">
        <v>102.41</v>
      </c>
      <c r="M1295" s="177">
        <f t="shared" si="359"/>
        <v>1.0999511639264203</v>
      </c>
      <c r="N1295" s="260">
        <v>1886.39</v>
      </c>
      <c r="O1295" s="169">
        <v>4.99</v>
      </c>
      <c r="P1295" s="176">
        <f t="shared" si="360"/>
        <v>2.7076889684736018E-2</v>
      </c>
      <c r="Q1295" s="175">
        <f t="shared" si="361"/>
        <v>13.429999999999987</v>
      </c>
      <c r="R1295" s="176">
        <f t="shared" si="362"/>
        <v>7.2874274241684231E-2</v>
      </c>
      <c r="S1295" s="259">
        <f t="shared" si="363"/>
        <v>1375.3662999999985</v>
      </c>
      <c r="T1295" s="169" t="s">
        <v>465</v>
      </c>
      <c r="U1295" s="169" t="s">
        <v>219</v>
      </c>
      <c r="V1295" s="169" t="s">
        <v>683</v>
      </c>
      <c r="W1295" s="175">
        <v>1</v>
      </c>
      <c r="X1295" s="169" t="s">
        <v>467</v>
      </c>
    </row>
    <row r="1296" spans="2:24">
      <c r="B1296" s="633"/>
      <c r="C1296" s="423"/>
      <c r="D1296" s="206">
        <f t="shared" si="372"/>
        <v>10</v>
      </c>
      <c r="E1296" s="169" t="s">
        <v>684</v>
      </c>
      <c r="F1296" s="260">
        <v>500.3</v>
      </c>
      <c r="G1296" s="169">
        <v>104.3</v>
      </c>
      <c r="H1296" s="169">
        <v>104.3</v>
      </c>
      <c r="I1296" s="177">
        <f t="shared" si="357"/>
        <v>1</v>
      </c>
      <c r="J1296" s="169">
        <v>10.43</v>
      </c>
      <c r="K1296" s="177">
        <f t="shared" si="358"/>
        <v>0.1</v>
      </c>
      <c r="L1296" s="260">
        <v>119.12</v>
      </c>
      <c r="M1296" s="177">
        <f t="shared" si="359"/>
        <v>1.0999999999999999</v>
      </c>
      <c r="N1296" s="260">
        <v>1242.42</v>
      </c>
      <c r="O1296" s="169">
        <v>4.2</v>
      </c>
      <c r="P1296" s="176">
        <f t="shared" si="360"/>
        <v>4.0268456375838931E-2</v>
      </c>
      <c r="Q1296" s="175">
        <f t="shared" si="361"/>
        <v>6.2299999999999924</v>
      </c>
      <c r="R1296" s="176">
        <f t="shared" si="362"/>
        <v>5.9731543624161006E-2</v>
      </c>
      <c r="S1296" s="259">
        <f t="shared" si="363"/>
        <v>742.11759999999913</v>
      </c>
      <c r="T1296" s="169" t="s">
        <v>177</v>
      </c>
      <c r="U1296" s="169" t="s">
        <v>712</v>
      </c>
      <c r="V1296" s="169" t="s">
        <v>640</v>
      </c>
      <c r="W1296" s="175">
        <v>1</v>
      </c>
      <c r="X1296" s="169" t="s">
        <v>428</v>
      </c>
    </row>
    <row r="1297" spans="2:24">
      <c r="B1297" s="631">
        <v>45999</v>
      </c>
      <c r="C1297" s="423" t="str">
        <f t="shared" ref="C1297" si="375">RIGHT(TEXT(B1297,"aaa"),1)</f>
        <v>一</v>
      </c>
      <c r="D1297" s="206">
        <f t="shared" si="372"/>
        <v>1</v>
      </c>
      <c r="E1297" s="169" t="s">
        <v>634</v>
      </c>
      <c r="F1297" s="260">
        <v>1441.13</v>
      </c>
      <c r="G1297" s="169">
        <v>18704</v>
      </c>
      <c r="H1297" s="169">
        <v>18704</v>
      </c>
      <c r="I1297" s="177">
        <f t="shared" si="357"/>
        <v>1</v>
      </c>
      <c r="J1297" s="169">
        <v>248.47</v>
      </c>
      <c r="K1297" s="177">
        <f t="shared" si="358"/>
        <v>1.3284324208725407E-2</v>
      </c>
      <c r="L1297" s="260">
        <v>5.8</v>
      </c>
      <c r="M1297" s="177">
        <f t="shared" si="359"/>
        <v>1.0132843242087255</v>
      </c>
      <c r="N1297" s="260">
        <v>1441.13</v>
      </c>
      <c r="O1297" s="169">
        <v>248.47</v>
      </c>
      <c r="P1297" s="176">
        <f t="shared" si="360"/>
        <v>1.3284324208725407E-2</v>
      </c>
      <c r="Q1297" s="175">
        <f t="shared" si="361"/>
        <v>1.1652900866465643E-12</v>
      </c>
      <c r="R1297" s="176">
        <f t="shared" si="362"/>
        <v>6.2301651339102032E-17</v>
      </c>
      <c r="S1297" s="259">
        <f t="shared" si="363"/>
        <v>6.7586825025500725E-12</v>
      </c>
      <c r="T1297" s="169" t="s">
        <v>177</v>
      </c>
      <c r="U1297" s="169" t="s">
        <v>534</v>
      </c>
      <c r="V1297" s="169" t="s">
        <v>700</v>
      </c>
      <c r="W1297" s="175">
        <v>1</v>
      </c>
      <c r="X1297" s="169" t="s">
        <v>467</v>
      </c>
    </row>
    <row r="1298" spans="2:24">
      <c r="B1298" s="632"/>
      <c r="C1298" s="423"/>
      <c r="D1298" s="206">
        <f t="shared" si="372"/>
        <v>2</v>
      </c>
      <c r="E1298" s="169" t="s">
        <v>557</v>
      </c>
      <c r="F1298" s="260">
        <v>811.09</v>
      </c>
      <c r="G1298" s="169">
        <v>215.19</v>
      </c>
      <c r="H1298" s="169">
        <v>215.19</v>
      </c>
      <c r="I1298" s="177">
        <f t="shared" si="357"/>
        <v>1</v>
      </c>
      <c r="J1298" s="169">
        <v>11.14</v>
      </c>
      <c r="K1298" s="177">
        <f t="shared" si="358"/>
        <v>5.1768204842232449E-2</v>
      </c>
      <c r="L1298" s="260">
        <v>194.04</v>
      </c>
      <c r="M1298" s="177">
        <f t="shared" si="359"/>
        <v>1.0517682048422323</v>
      </c>
      <c r="N1298" s="260">
        <v>2161.61</v>
      </c>
      <c r="O1298" s="169">
        <v>4.18</v>
      </c>
      <c r="P1298" s="176">
        <f t="shared" si="360"/>
        <v>1.9424694456062083E-2</v>
      </c>
      <c r="Q1298" s="175">
        <f t="shared" si="361"/>
        <v>6.9599999999999866</v>
      </c>
      <c r="R1298" s="176">
        <f t="shared" si="362"/>
        <v>3.2343510386170296E-2</v>
      </c>
      <c r="S1298" s="259">
        <f t="shared" si="363"/>
        <v>1350.5183999999974</v>
      </c>
      <c r="T1298" s="169" t="s">
        <v>177</v>
      </c>
      <c r="U1298" s="169" t="s">
        <v>712</v>
      </c>
      <c r="V1298" s="169" t="s">
        <v>640</v>
      </c>
      <c r="W1298" s="175">
        <v>1</v>
      </c>
      <c r="X1298" s="169" t="s">
        <v>433</v>
      </c>
    </row>
    <row r="1299" spans="2:24">
      <c r="B1299" s="632"/>
      <c r="C1299" s="423"/>
      <c r="D1299" s="206">
        <f t="shared" si="372"/>
        <v>3</v>
      </c>
      <c r="E1299" s="169" t="s">
        <v>479</v>
      </c>
      <c r="F1299" s="260">
        <v>748.38</v>
      </c>
      <c r="G1299" s="169">
        <v>305.2</v>
      </c>
      <c r="H1299" s="169">
        <v>305.2</v>
      </c>
      <c r="I1299" s="177">
        <f t="shared" si="357"/>
        <v>1</v>
      </c>
      <c r="J1299" s="169">
        <v>16.809999999999999</v>
      </c>
      <c r="K1299" s="177">
        <f t="shared" si="358"/>
        <v>5.5078636959370902E-2</v>
      </c>
      <c r="L1299" s="260">
        <v>111.2</v>
      </c>
      <c r="M1299" s="177">
        <f t="shared" si="359"/>
        <v>1.055078636959371</v>
      </c>
      <c r="N1299" s="260">
        <v>1869.27</v>
      </c>
      <c r="O1299" s="169">
        <v>6.73</v>
      </c>
      <c r="P1299" s="176">
        <f t="shared" si="360"/>
        <v>2.2051114023591091E-2</v>
      </c>
      <c r="Q1299" s="175">
        <f t="shared" si="361"/>
        <v>10.080000000000002</v>
      </c>
      <c r="R1299" s="176">
        <f t="shared" si="362"/>
        <v>3.3027522935779825E-2</v>
      </c>
      <c r="S1299" s="259">
        <f t="shared" si="363"/>
        <v>1120.8960000000002</v>
      </c>
      <c r="T1299" s="169" t="s">
        <v>177</v>
      </c>
      <c r="U1299" s="169" t="s">
        <v>712</v>
      </c>
      <c r="V1299" s="169" t="s">
        <v>640</v>
      </c>
      <c r="W1299" s="175">
        <v>1</v>
      </c>
      <c r="X1299" s="169" t="s">
        <v>427</v>
      </c>
    </row>
    <row r="1300" spans="2:24">
      <c r="B1300" s="632"/>
      <c r="C1300" s="423"/>
      <c r="D1300" s="206">
        <f t="shared" si="372"/>
        <v>4</v>
      </c>
      <c r="E1300" s="169" t="s">
        <v>841</v>
      </c>
      <c r="F1300" s="260">
        <v>701.51</v>
      </c>
      <c r="G1300" s="169">
        <v>175.35</v>
      </c>
      <c r="H1300" s="169">
        <v>175.35</v>
      </c>
      <c r="I1300" s="177">
        <f t="shared" si="357"/>
        <v>1</v>
      </c>
      <c r="J1300" s="169">
        <v>13.68</v>
      </c>
      <c r="K1300" s="177">
        <f t="shared" si="358"/>
        <v>7.8015397775876821E-2</v>
      </c>
      <c r="L1300" s="260">
        <v>102.41</v>
      </c>
      <c r="M1300" s="177">
        <f t="shared" si="359"/>
        <v>1.0780153977758768</v>
      </c>
      <c r="N1300" s="260">
        <v>1400.97</v>
      </c>
      <c r="O1300" s="169">
        <v>6.85</v>
      </c>
      <c r="P1300" s="176">
        <f t="shared" si="360"/>
        <v>3.9064727687482176E-2</v>
      </c>
      <c r="Q1300" s="175">
        <f t="shared" si="361"/>
        <v>6.8300000000000072</v>
      </c>
      <c r="R1300" s="176">
        <f t="shared" si="362"/>
        <v>3.895067008839468E-2</v>
      </c>
      <c r="S1300" s="259">
        <f t="shared" si="363"/>
        <v>699.46030000000076</v>
      </c>
      <c r="T1300" s="169" t="s">
        <v>465</v>
      </c>
      <c r="U1300" s="169" t="s">
        <v>219</v>
      </c>
      <c r="V1300" s="169" t="s">
        <v>683</v>
      </c>
      <c r="W1300" s="175">
        <v>1</v>
      </c>
      <c r="X1300" s="169" t="s">
        <v>467</v>
      </c>
    </row>
    <row r="1301" spans="2:24">
      <c r="B1301" s="632"/>
      <c r="C1301" s="423"/>
      <c r="D1301" s="206">
        <f t="shared" si="372"/>
        <v>5</v>
      </c>
      <c r="E1301" s="169" t="s">
        <v>635</v>
      </c>
      <c r="F1301" s="260">
        <v>605.82000000000005</v>
      </c>
      <c r="G1301" s="169">
        <v>6735</v>
      </c>
      <c r="H1301" s="169">
        <v>6735</v>
      </c>
      <c r="I1301" s="177">
        <f t="shared" si="357"/>
        <v>1</v>
      </c>
      <c r="J1301" s="169">
        <v>92.07</v>
      </c>
      <c r="K1301" s="177">
        <f t="shared" si="358"/>
        <v>1.3670378619153673E-2</v>
      </c>
      <c r="L1301" s="260">
        <v>6.58</v>
      </c>
      <c r="M1301" s="177">
        <f t="shared" si="359"/>
        <v>1.0136703786191537</v>
      </c>
      <c r="N1301" s="260">
        <v>605.82000000000005</v>
      </c>
      <c r="O1301" s="169">
        <v>92.07</v>
      </c>
      <c r="P1301" s="176">
        <f t="shared" si="360"/>
        <v>1.3670378619153673E-2</v>
      </c>
      <c r="Q1301" s="175">
        <f t="shared" si="361"/>
        <v>-2.8421709430404007E-13</v>
      </c>
      <c r="R1301" s="176">
        <f t="shared" si="362"/>
        <v>-4.2200014002084642E-17</v>
      </c>
      <c r="S1301" s="259">
        <f t="shared" si="363"/>
        <v>-1.8701484805205836E-12</v>
      </c>
      <c r="T1301" s="169" t="s">
        <v>465</v>
      </c>
      <c r="U1301" s="169" t="s">
        <v>219</v>
      </c>
      <c r="V1301" s="169" t="s">
        <v>639</v>
      </c>
      <c r="W1301" s="175">
        <v>1</v>
      </c>
      <c r="X1301" s="169" t="s">
        <v>467</v>
      </c>
    </row>
    <row r="1302" spans="2:24">
      <c r="B1302" s="632"/>
      <c r="C1302" s="423"/>
      <c r="D1302" s="206">
        <f t="shared" si="372"/>
        <v>6</v>
      </c>
      <c r="E1302" s="169" t="s">
        <v>612</v>
      </c>
      <c r="F1302" s="260">
        <v>591.11</v>
      </c>
      <c r="G1302" s="169">
        <v>308.88</v>
      </c>
      <c r="H1302" s="169">
        <v>308.88</v>
      </c>
      <c r="I1302" s="177">
        <f t="shared" si="357"/>
        <v>1</v>
      </c>
      <c r="J1302" s="169">
        <v>13.71</v>
      </c>
      <c r="K1302" s="177">
        <f t="shared" si="358"/>
        <v>4.4386169386169391E-2</v>
      </c>
      <c r="L1302" s="260">
        <v>95.34</v>
      </c>
      <c r="M1302" s="177">
        <f t="shared" si="359"/>
        <v>1.0443861693861693</v>
      </c>
      <c r="N1302" s="260">
        <v>1307.1099999999999</v>
      </c>
      <c r="O1302" s="169">
        <v>6.2</v>
      </c>
      <c r="P1302" s="176">
        <f t="shared" si="360"/>
        <v>2.0072520072520073E-2</v>
      </c>
      <c r="Q1302" s="175">
        <f t="shared" si="361"/>
        <v>7.5099999999999794</v>
      </c>
      <c r="R1302" s="176">
        <f t="shared" si="362"/>
        <v>2.4313649313649249E-2</v>
      </c>
      <c r="S1302" s="259">
        <f t="shared" si="363"/>
        <v>716.00339999999801</v>
      </c>
      <c r="T1302" s="169" t="s">
        <v>177</v>
      </c>
      <c r="U1302" s="169" t="s">
        <v>712</v>
      </c>
      <c r="V1302" s="169" t="s">
        <v>640</v>
      </c>
      <c r="W1302" s="175">
        <v>1</v>
      </c>
      <c r="X1302" s="169" t="s">
        <v>467</v>
      </c>
    </row>
    <row r="1303" spans="2:24">
      <c r="B1303" s="632"/>
      <c r="C1303" s="423"/>
      <c r="D1303" s="206">
        <f t="shared" si="372"/>
        <v>7</v>
      </c>
      <c r="E1303" s="169" t="s">
        <v>856</v>
      </c>
      <c r="F1303" s="260">
        <v>379.72</v>
      </c>
      <c r="G1303" s="169">
        <v>63.77</v>
      </c>
      <c r="H1303" s="169">
        <v>63.77</v>
      </c>
      <c r="I1303" s="177">
        <f t="shared" si="357"/>
        <v>1</v>
      </c>
      <c r="J1303" s="169">
        <v>4.72</v>
      </c>
      <c r="K1303" s="177">
        <f t="shared" si="358"/>
        <v>7.401599498196644E-2</v>
      </c>
      <c r="L1303" s="260">
        <v>179.96</v>
      </c>
      <c r="M1303" s="177">
        <f t="shared" si="359"/>
        <v>1.0740159949819665</v>
      </c>
      <c r="N1303" s="260">
        <v>849.41</v>
      </c>
      <c r="O1303" s="169">
        <v>2.11</v>
      </c>
      <c r="P1303" s="176">
        <f t="shared" si="360"/>
        <v>3.3087658773718047E-2</v>
      </c>
      <c r="Q1303" s="175">
        <f t="shared" si="361"/>
        <v>2.6100000000000061</v>
      </c>
      <c r="R1303" s="176">
        <f t="shared" si="362"/>
        <v>4.0928336208248484E-2</v>
      </c>
      <c r="S1303" s="259">
        <f t="shared" si="363"/>
        <v>469.69560000000109</v>
      </c>
      <c r="T1303" s="169" t="s">
        <v>177</v>
      </c>
      <c r="U1303" s="169" t="s">
        <v>712</v>
      </c>
      <c r="V1303" s="169" t="s">
        <v>640</v>
      </c>
      <c r="W1303" s="175">
        <v>1</v>
      </c>
      <c r="X1303" s="169" t="s">
        <v>853</v>
      </c>
    </row>
    <row r="1304" spans="2:24">
      <c r="B1304" s="632"/>
      <c r="C1304" s="423"/>
      <c r="D1304" s="206">
        <f t="shared" si="372"/>
        <v>8</v>
      </c>
      <c r="E1304" s="169" t="s">
        <v>689</v>
      </c>
      <c r="F1304" s="260">
        <v>375.24</v>
      </c>
      <c r="G1304" s="169">
        <v>9898</v>
      </c>
      <c r="H1304" s="169">
        <v>9898</v>
      </c>
      <c r="I1304" s="177">
        <f t="shared" si="357"/>
        <v>1</v>
      </c>
      <c r="J1304" s="169">
        <v>400</v>
      </c>
      <c r="K1304" s="177">
        <f t="shared" si="358"/>
        <v>4.0412204485754701E-2</v>
      </c>
      <c r="L1304" s="260">
        <v>17.75</v>
      </c>
      <c r="M1304" s="177">
        <f t="shared" si="359"/>
        <v>1.0404122044857547</v>
      </c>
      <c r="N1304" s="260">
        <v>7100</v>
      </c>
      <c r="O1304" s="169">
        <v>21.14</v>
      </c>
      <c r="P1304" s="176">
        <f t="shared" si="360"/>
        <v>2.1357850070721357E-3</v>
      </c>
      <c r="Q1304" s="175">
        <f t="shared" si="361"/>
        <v>378.86</v>
      </c>
      <c r="R1304" s="176">
        <f t="shared" si="362"/>
        <v>3.8276419478682565E-2</v>
      </c>
      <c r="S1304" s="259">
        <f t="shared" si="363"/>
        <v>6724.7650000000003</v>
      </c>
      <c r="T1304" s="169" t="s">
        <v>465</v>
      </c>
      <c r="U1304" s="169" t="s">
        <v>219</v>
      </c>
      <c r="V1304" s="169" t="s">
        <v>876</v>
      </c>
      <c r="W1304" s="175">
        <v>1</v>
      </c>
      <c r="X1304" s="169" t="s">
        <v>430</v>
      </c>
    </row>
    <row r="1305" spans="2:24">
      <c r="B1305" s="632"/>
      <c r="C1305" s="423"/>
      <c r="D1305" s="206">
        <f t="shared" si="372"/>
        <v>9</v>
      </c>
      <c r="E1305" s="169" t="s">
        <v>803</v>
      </c>
      <c r="F1305" s="260">
        <v>264.60000000000002</v>
      </c>
      <c r="G1305" s="169">
        <v>32.81</v>
      </c>
      <c r="H1305" s="169">
        <v>32.81</v>
      </c>
      <c r="I1305" s="177">
        <f t="shared" si="357"/>
        <v>1</v>
      </c>
      <c r="J1305" s="169">
        <v>3.28</v>
      </c>
      <c r="K1305" s="177">
        <f t="shared" si="358"/>
        <v>9.9969521487351401E-2</v>
      </c>
      <c r="L1305" s="260">
        <v>161.34</v>
      </c>
      <c r="M1305" s="177">
        <f t="shared" si="359"/>
        <v>1.0999695214873515</v>
      </c>
      <c r="N1305" s="260">
        <v>529.20000000000005</v>
      </c>
      <c r="O1305" s="169">
        <v>1.64</v>
      </c>
      <c r="P1305" s="176">
        <f t="shared" si="360"/>
        <v>4.99847607436757E-2</v>
      </c>
      <c r="Q1305" s="175">
        <f t="shared" si="361"/>
        <v>1.6400000000000012</v>
      </c>
      <c r="R1305" s="176">
        <f t="shared" si="362"/>
        <v>4.9984760743675742E-2</v>
      </c>
      <c r="S1305" s="259">
        <f t="shared" si="363"/>
        <v>264.59760000000023</v>
      </c>
      <c r="T1305" s="169" t="s">
        <v>177</v>
      </c>
      <c r="U1305" s="169" t="s">
        <v>712</v>
      </c>
      <c r="V1305" s="169" t="s">
        <v>640</v>
      </c>
      <c r="W1305" s="175">
        <v>1</v>
      </c>
      <c r="X1305" s="169" t="s">
        <v>795</v>
      </c>
    </row>
    <row r="1306" spans="2:24">
      <c r="B1306" s="633"/>
      <c r="C1306" s="423"/>
      <c r="D1306" s="206">
        <f t="shared" si="372"/>
        <v>10</v>
      </c>
      <c r="E1306" s="169" t="s">
        <v>796</v>
      </c>
      <c r="F1306" s="260">
        <v>263.44</v>
      </c>
      <c r="G1306" s="169">
        <v>19.47</v>
      </c>
      <c r="H1306" s="169">
        <v>19.47</v>
      </c>
      <c r="I1306" s="177">
        <f t="shared" si="357"/>
        <v>1</v>
      </c>
      <c r="J1306" s="169">
        <v>1.94</v>
      </c>
      <c r="K1306" s="177">
        <f t="shared" si="358"/>
        <v>9.9640472521828463E-2</v>
      </c>
      <c r="L1306" s="260">
        <v>271.58999999999997</v>
      </c>
      <c r="M1306" s="177">
        <f t="shared" si="359"/>
        <v>1.0996404725218285</v>
      </c>
      <c r="N1306" s="260">
        <v>526.88</v>
      </c>
      <c r="O1306" s="169">
        <v>0.97</v>
      </c>
      <c r="P1306" s="176">
        <f t="shared" si="360"/>
        <v>4.9820236260914232E-2</v>
      </c>
      <c r="Q1306" s="175">
        <f t="shared" si="361"/>
        <v>0.97000000000000131</v>
      </c>
      <c r="R1306" s="176">
        <f t="shared" si="362"/>
        <v>4.9820236260914294E-2</v>
      </c>
      <c r="S1306" s="259">
        <f t="shared" si="363"/>
        <v>263.44230000000033</v>
      </c>
      <c r="T1306" s="169" t="s">
        <v>177</v>
      </c>
      <c r="U1306" s="169" t="s">
        <v>712</v>
      </c>
      <c r="V1306" s="169" t="s">
        <v>640</v>
      </c>
      <c r="W1306" s="175">
        <v>1</v>
      </c>
      <c r="X1306" s="169" t="s">
        <v>440</v>
      </c>
    </row>
    <row r="1307" spans="2:24">
      <c r="B1307" s="631">
        <v>46000</v>
      </c>
      <c r="C1307" s="423" t="str">
        <f t="shared" ref="C1307" si="376">RIGHT(TEXT(B1307,"aaa"),1)</f>
        <v>二</v>
      </c>
      <c r="D1307" s="206">
        <f t="shared" si="372"/>
        <v>1</v>
      </c>
      <c r="E1307" s="169" t="s">
        <v>820</v>
      </c>
      <c r="F1307" s="260">
        <v>2032.31</v>
      </c>
      <c r="G1307" s="169">
        <v>12863</v>
      </c>
      <c r="H1307" s="169">
        <v>12863</v>
      </c>
      <c r="I1307" s="177">
        <f t="shared" si="357"/>
        <v>1</v>
      </c>
      <c r="J1307" s="169">
        <v>290.33</v>
      </c>
      <c r="K1307" s="177">
        <f t="shared" si="358"/>
        <v>2.2570939905154318E-2</v>
      </c>
      <c r="L1307" s="260">
        <v>7</v>
      </c>
      <c r="M1307" s="177">
        <f t="shared" si="359"/>
        <v>1.0225709399051544</v>
      </c>
      <c r="N1307" s="260">
        <v>2032.31</v>
      </c>
      <c r="O1307" s="169">
        <v>290.33</v>
      </c>
      <c r="P1307" s="176">
        <f t="shared" si="360"/>
        <v>2.2570939905154318E-2</v>
      </c>
      <c r="Q1307" s="175">
        <f t="shared" si="361"/>
        <v>0</v>
      </c>
      <c r="R1307" s="176">
        <f t="shared" si="362"/>
        <v>0</v>
      </c>
      <c r="S1307" s="259">
        <f t="shared" si="363"/>
        <v>0</v>
      </c>
      <c r="T1307" s="169" t="s">
        <v>177</v>
      </c>
      <c r="U1307" s="169" t="s">
        <v>534</v>
      </c>
      <c r="V1307" s="169" t="s">
        <v>638</v>
      </c>
      <c r="W1307" s="175">
        <v>1</v>
      </c>
      <c r="X1307" s="169" t="s">
        <v>467</v>
      </c>
    </row>
    <row r="1308" spans="2:24">
      <c r="B1308" s="632"/>
      <c r="C1308" s="423"/>
      <c r="D1308" s="206">
        <f t="shared" si="372"/>
        <v>2</v>
      </c>
      <c r="E1308" s="169" t="s">
        <v>834</v>
      </c>
      <c r="F1308" s="260">
        <v>1196.82</v>
      </c>
      <c r="G1308" s="169">
        <v>83.46</v>
      </c>
      <c r="H1308" s="169">
        <v>83.46</v>
      </c>
      <c r="I1308" s="177">
        <f t="shared" si="357"/>
        <v>1</v>
      </c>
      <c r="J1308" s="169">
        <v>6.71</v>
      </c>
      <c r="K1308" s="177">
        <f t="shared" si="358"/>
        <v>8.0397795351066378E-2</v>
      </c>
      <c r="L1308" s="260">
        <v>355.14</v>
      </c>
      <c r="M1308" s="177">
        <f t="shared" si="359"/>
        <v>1.0803977953510664</v>
      </c>
      <c r="N1308" s="260">
        <v>2382.9899999999998</v>
      </c>
      <c r="O1308" s="169">
        <v>3.37</v>
      </c>
      <c r="P1308" s="176">
        <f t="shared" si="360"/>
        <v>4.0378624490774027E-2</v>
      </c>
      <c r="Q1308" s="175">
        <f t="shared" si="361"/>
        <v>3.3399999999999936</v>
      </c>
      <c r="R1308" s="176">
        <f t="shared" si="362"/>
        <v>4.0019170860292282E-2</v>
      </c>
      <c r="S1308" s="259">
        <f t="shared" si="363"/>
        <v>1186.1675999999977</v>
      </c>
      <c r="T1308" s="169" t="s">
        <v>177</v>
      </c>
      <c r="U1308" s="169" t="s">
        <v>220</v>
      </c>
      <c r="V1308" s="169" t="s">
        <v>686</v>
      </c>
      <c r="W1308" s="175">
        <v>1</v>
      </c>
      <c r="X1308" s="169" t="s">
        <v>419</v>
      </c>
    </row>
    <row r="1309" spans="2:24">
      <c r="B1309" s="632"/>
      <c r="C1309" s="423"/>
      <c r="D1309" s="206">
        <f t="shared" si="372"/>
        <v>3</v>
      </c>
      <c r="E1309" s="169" t="s">
        <v>841</v>
      </c>
      <c r="F1309" s="260">
        <v>702.53</v>
      </c>
      <c r="G1309" s="169">
        <v>166.26</v>
      </c>
      <c r="H1309" s="169">
        <v>166.26</v>
      </c>
      <c r="I1309" s="177">
        <f t="shared" si="357"/>
        <v>1</v>
      </c>
      <c r="J1309" s="169">
        <v>13.7</v>
      </c>
      <c r="K1309" s="177">
        <f t="shared" si="358"/>
        <v>8.2401058582942374E-2</v>
      </c>
      <c r="L1309" s="260">
        <v>102.41</v>
      </c>
      <c r="M1309" s="177">
        <f t="shared" si="359"/>
        <v>1.0824010585829422</v>
      </c>
      <c r="N1309" s="260">
        <v>1403.02</v>
      </c>
      <c r="O1309" s="169">
        <v>6.86</v>
      </c>
      <c r="P1309" s="176">
        <f t="shared" si="360"/>
        <v>4.1260676049560935E-2</v>
      </c>
      <c r="Q1309" s="175">
        <f t="shared" si="361"/>
        <v>6.8399999999999883</v>
      </c>
      <c r="R1309" s="176">
        <f t="shared" si="362"/>
        <v>4.1140382533381384E-2</v>
      </c>
      <c r="S1309" s="259">
        <f t="shared" si="363"/>
        <v>700.4843999999988</v>
      </c>
      <c r="T1309" s="169" t="s">
        <v>465</v>
      </c>
      <c r="U1309" s="169" t="s">
        <v>219</v>
      </c>
      <c r="V1309" s="169" t="s">
        <v>683</v>
      </c>
      <c r="W1309" s="175">
        <v>1</v>
      </c>
      <c r="X1309" s="169" t="s">
        <v>467</v>
      </c>
    </row>
    <row r="1310" spans="2:24">
      <c r="B1310" s="632"/>
      <c r="C1310" s="423"/>
      <c r="D1310" s="206">
        <f t="shared" si="372"/>
        <v>4</v>
      </c>
      <c r="E1310" s="169" t="s">
        <v>612</v>
      </c>
      <c r="F1310" s="260">
        <v>638.78</v>
      </c>
      <c r="G1310" s="169">
        <v>303.27999999999997</v>
      </c>
      <c r="H1310" s="169">
        <v>303.27999999999997</v>
      </c>
      <c r="I1310" s="177">
        <f t="shared" si="357"/>
        <v>1</v>
      </c>
      <c r="J1310" s="169">
        <v>13.47</v>
      </c>
      <c r="K1310" s="177">
        <f t="shared" si="358"/>
        <v>4.441440253231338E-2</v>
      </c>
      <c r="L1310" s="260">
        <v>95.34</v>
      </c>
      <c r="M1310" s="177">
        <f t="shared" si="359"/>
        <v>1.0444144025323134</v>
      </c>
      <c r="N1310" s="260">
        <v>1284.23</v>
      </c>
      <c r="O1310" s="169">
        <v>6.7</v>
      </c>
      <c r="P1310" s="176">
        <f t="shared" si="360"/>
        <v>2.2091796359799527E-2</v>
      </c>
      <c r="Q1310" s="175">
        <f t="shared" si="361"/>
        <v>6.7700000000000271</v>
      </c>
      <c r="R1310" s="176">
        <f t="shared" si="362"/>
        <v>2.2322606172513939E-2</v>
      </c>
      <c r="S1310" s="259">
        <f t="shared" si="363"/>
        <v>645.45180000000266</v>
      </c>
      <c r="T1310" s="169" t="s">
        <v>177</v>
      </c>
      <c r="U1310" s="169" t="s">
        <v>712</v>
      </c>
      <c r="V1310" s="169" t="s">
        <v>640</v>
      </c>
      <c r="W1310" s="175">
        <v>1</v>
      </c>
      <c r="X1310" s="169" t="s">
        <v>467</v>
      </c>
    </row>
    <row r="1311" spans="2:24">
      <c r="B1311" s="632"/>
      <c r="C1311" s="423"/>
      <c r="D1311" s="206">
        <f t="shared" si="372"/>
        <v>5</v>
      </c>
      <c r="E1311" s="169" t="s">
        <v>821</v>
      </c>
      <c r="F1311" s="260">
        <v>554</v>
      </c>
      <c r="G1311" s="169">
        <v>148.78</v>
      </c>
      <c r="H1311" s="169">
        <v>148.78</v>
      </c>
      <c r="I1311" s="177">
        <f t="shared" ref="I1311:I1346" si="377">H1311/G1311</f>
        <v>1</v>
      </c>
      <c r="J1311" s="169">
        <v>5.51</v>
      </c>
      <c r="K1311" s="177">
        <f t="shared" ref="K1311:K1346" si="378">J1311/G1311</f>
        <v>3.7034547654254603E-2</v>
      </c>
      <c r="L1311" s="260">
        <v>200</v>
      </c>
      <c r="M1311" s="177">
        <f t="shared" ref="M1311:M1346" si="379">(H1311+J1311)/G1311</f>
        <v>1.0370345476542546</v>
      </c>
      <c r="N1311" s="260">
        <v>1102</v>
      </c>
      <c r="O1311" s="169">
        <v>2.77</v>
      </c>
      <c r="P1311" s="176">
        <f t="shared" ref="P1311:P1346" si="380">O1311/G1311</f>
        <v>1.8618093829815836E-2</v>
      </c>
      <c r="Q1311" s="175">
        <f t="shared" ref="Q1311:Q1346" si="381">(H1311+J1311)-G1311-O1311</f>
        <v>2.7399999999999909</v>
      </c>
      <c r="R1311" s="176">
        <f t="shared" ref="R1311:R1346" si="382">Q1311/G1311</f>
        <v>1.8416453824438708E-2</v>
      </c>
      <c r="S1311" s="259">
        <f t="shared" ref="S1311:S1346" si="383">Q1311*L1311</f>
        <v>547.99999999999818</v>
      </c>
      <c r="T1311" s="169" t="s">
        <v>177</v>
      </c>
      <c r="U1311" s="169" t="s">
        <v>712</v>
      </c>
      <c r="V1311" s="169" t="s">
        <v>507</v>
      </c>
      <c r="W1311" s="175">
        <v>1</v>
      </c>
      <c r="X1311" s="169" t="s">
        <v>467</v>
      </c>
    </row>
    <row r="1312" spans="2:24">
      <c r="B1312" s="632"/>
      <c r="C1312" s="423"/>
      <c r="D1312" s="206">
        <f t="shared" si="372"/>
        <v>6</v>
      </c>
      <c r="E1312" s="169" t="s">
        <v>684</v>
      </c>
      <c r="F1312" s="260">
        <v>509.83</v>
      </c>
      <c r="G1312" s="169">
        <v>93.81</v>
      </c>
      <c r="H1312" s="169">
        <v>93.81</v>
      </c>
      <c r="I1312" s="177">
        <f t="shared" si="377"/>
        <v>1</v>
      </c>
      <c r="J1312" s="169">
        <v>8.59</v>
      </c>
      <c r="K1312" s="177">
        <f t="shared" si="378"/>
        <v>9.1568063106278644E-2</v>
      </c>
      <c r="L1312" s="260">
        <v>119.12</v>
      </c>
      <c r="M1312" s="177">
        <f t="shared" si="379"/>
        <v>1.0915680631062787</v>
      </c>
      <c r="N1312" s="260">
        <v>1023.24</v>
      </c>
      <c r="O1312" s="169">
        <v>4.28</v>
      </c>
      <c r="P1312" s="176">
        <f t="shared" si="380"/>
        <v>4.5624133887645239E-2</v>
      </c>
      <c r="Q1312" s="175">
        <f t="shared" si="381"/>
        <v>4.3100000000000032</v>
      </c>
      <c r="R1312" s="176">
        <f t="shared" si="382"/>
        <v>4.5943929218633439E-2</v>
      </c>
      <c r="S1312" s="259">
        <f t="shared" si="383"/>
        <v>513.40720000000044</v>
      </c>
      <c r="T1312" s="169" t="s">
        <v>177</v>
      </c>
      <c r="U1312" s="169" t="s">
        <v>712</v>
      </c>
      <c r="V1312" s="169" t="s">
        <v>640</v>
      </c>
      <c r="W1312" s="175">
        <v>1</v>
      </c>
      <c r="X1312" s="169" t="s">
        <v>428</v>
      </c>
    </row>
    <row r="1313" spans="2:24">
      <c r="B1313" s="632"/>
      <c r="C1313" s="423"/>
      <c r="D1313" s="206">
        <f t="shared" si="372"/>
        <v>7</v>
      </c>
      <c r="E1313" s="169" t="s">
        <v>634</v>
      </c>
      <c r="F1313" s="260">
        <v>348.87</v>
      </c>
      <c r="G1313" s="169">
        <v>17679</v>
      </c>
      <c r="H1313" s="169">
        <v>17679</v>
      </c>
      <c r="I1313" s="177">
        <f t="shared" si="377"/>
        <v>1</v>
      </c>
      <c r="J1313" s="169">
        <v>60.15</v>
      </c>
      <c r="K1313" s="177">
        <f t="shared" si="378"/>
        <v>3.4023417614118443E-3</v>
      </c>
      <c r="L1313" s="260">
        <v>5.8</v>
      </c>
      <c r="M1313" s="177">
        <f t="shared" si="379"/>
        <v>1.003402341761412</v>
      </c>
      <c r="N1313" s="260">
        <v>348.87</v>
      </c>
      <c r="O1313" s="169">
        <v>60.15</v>
      </c>
      <c r="P1313" s="176">
        <f t="shared" si="380"/>
        <v>3.4023417614118443E-3</v>
      </c>
      <c r="Q1313" s="175">
        <f t="shared" si="381"/>
        <v>1.4566126083082054E-12</v>
      </c>
      <c r="R1313" s="176">
        <f t="shared" si="382"/>
        <v>8.2392251162860189E-17</v>
      </c>
      <c r="S1313" s="259">
        <f t="shared" si="383"/>
        <v>8.4483531281875912E-12</v>
      </c>
      <c r="T1313" s="169" t="s">
        <v>177</v>
      </c>
      <c r="U1313" s="169" t="s">
        <v>534</v>
      </c>
      <c r="V1313" s="169" t="s">
        <v>700</v>
      </c>
      <c r="W1313" s="175">
        <v>1</v>
      </c>
      <c r="X1313" s="169" t="s">
        <v>467</v>
      </c>
    </row>
    <row r="1314" spans="2:24">
      <c r="B1314" s="632"/>
      <c r="C1314" s="423"/>
      <c r="D1314" s="206">
        <f t="shared" si="372"/>
        <v>8</v>
      </c>
      <c r="E1314" s="169" t="s">
        <v>699</v>
      </c>
      <c r="F1314" s="260">
        <v>301.05</v>
      </c>
      <c r="G1314" s="169">
        <v>90.5</v>
      </c>
      <c r="H1314" s="169">
        <v>123.9</v>
      </c>
      <c r="I1314" s="177">
        <f t="shared" si="377"/>
        <v>1.369060773480663</v>
      </c>
      <c r="J1314" s="169">
        <v>0</v>
      </c>
      <c r="K1314" s="177">
        <f t="shared" si="378"/>
        <v>0</v>
      </c>
      <c r="L1314" s="260">
        <v>278.75</v>
      </c>
      <c r="M1314" s="177">
        <f t="shared" si="379"/>
        <v>1.369060773480663</v>
      </c>
      <c r="N1314" s="260">
        <v>9310.25</v>
      </c>
      <c r="O1314" s="169">
        <v>1.08</v>
      </c>
      <c r="P1314" s="176">
        <f t="shared" si="380"/>
        <v>1.1933701657458565E-2</v>
      </c>
      <c r="Q1314" s="175">
        <f t="shared" si="381"/>
        <v>32.320000000000007</v>
      </c>
      <c r="R1314" s="176">
        <f t="shared" si="382"/>
        <v>0.35712707182320452</v>
      </c>
      <c r="S1314" s="259">
        <f t="shared" si="383"/>
        <v>9009.2000000000025</v>
      </c>
      <c r="T1314" s="169" t="s">
        <v>465</v>
      </c>
      <c r="U1314" s="169" t="s">
        <v>219</v>
      </c>
      <c r="V1314" s="169" t="s">
        <v>921</v>
      </c>
      <c r="W1314" s="175">
        <v>1</v>
      </c>
      <c r="X1314" s="169" t="s">
        <v>467</v>
      </c>
    </row>
    <row r="1315" spans="2:24">
      <c r="B1315" s="632"/>
      <c r="C1315" s="423"/>
      <c r="D1315" s="206">
        <f t="shared" si="372"/>
        <v>9</v>
      </c>
      <c r="E1315" s="169" t="s">
        <v>648</v>
      </c>
      <c r="F1315" s="260">
        <v>215.04</v>
      </c>
      <c r="G1315" s="169">
        <v>4162</v>
      </c>
      <c r="H1315" s="169">
        <v>4162</v>
      </c>
      <c r="I1315" s="177">
        <f t="shared" si="377"/>
        <v>1</v>
      </c>
      <c r="J1315" s="169">
        <v>50.01</v>
      </c>
      <c r="K1315" s="177">
        <f t="shared" si="378"/>
        <v>1.2015857760691974E-2</v>
      </c>
      <c r="L1315" s="260">
        <v>4.3</v>
      </c>
      <c r="M1315" s="177">
        <f t="shared" si="379"/>
        <v>1.0120158577606919</v>
      </c>
      <c r="N1315" s="260">
        <v>215.04</v>
      </c>
      <c r="O1315" s="169">
        <v>50.01</v>
      </c>
      <c r="P1315" s="176">
        <f t="shared" si="380"/>
        <v>1.2015857760691974E-2</v>
      </c>
      <c r="Q1315" s="175">
        <f t="shared" si="381"/>
        <v>2.2026824808563106E-13</v>
      </c>
      <c r="R1315" s="176">
        <f t="shared" si="382"/>
        <v>5.2923654033068487E-17</v>
      </c>
      <c r="S1315" s="259">
        <f t="shared" si="383"/>
        <v>9.4715346676821343E-13</v>
      </c>
      <c r="T1315" s="169" t="s">
        <v>177</v>
      </c>
      <c r="U1315" s="169" t="s">
        <v>534</v>
      </c>
      <c r="V1315" s="169" t="s">
        <v>638</v>
      </c>
      <c r="W1315" s="175">
        <v>1</v>
      </c>
      <c r="X1315" s="169" t="s">
        <v>467</v>
      </c>
    </row>
    <row r="1316" spans="2:24">
      <c r="B1316" s="633"/>
      <c r="C1316" s="423"/>
      <c r="D1316" s="206">
        <f t="shared" si="372"/>
        <v>10</v>
      </c>
      <c r="E1316" s="169" t="s">
        <v>920</v>
      </c>
      <c r="F1316" s="260">
        <v>214.44</v>
      </c>
      <c r="G1316" s="169">
        <v>21.81</v>
      </c>
      <c r="H1316" s="169">
        <v>21.81</v>
      </c>
      <c r="I1316" s="177">
        <f t="shared" si="377"/>
        <v>1</v>
      </c>
      <c r="J1316" s="169">
        <v>2.1800000000000002</v>
      </c>
      <c r="K1316" s="177">
        <f t="shared" si="378"/>
        <v>9.9954149472718953E-2</v>
      </c>
      <c r="L1316" s="260">
        <v>196.73</v>
      </c>
      <c r="M1316" s="177">
        <f t="shared" si="379"/>
        <v>1.099954149472719</v>
      </c>
      <c r="N1316" s="260">
        <v>428.87</v>
      </c>
      <c r="O1316" s="169">
        <v>1.0900000000000001</v>
      </c>
      <c r="P1316" s="176">
        <f t="shared" si="380"/>
        <v>4.9977074736359477E-2</v>
      </c>
      <c r="Q1316" s="175">
        <f t="shared" si="381"/>
        <v>1.0899999999999996</v>
      </c>
      <c r="R1316" s="176">
        <f t="shared" si="382"/>
        <v>4.9977074736359456E-2</v>
      </c>
      <c r="S1316" s="259">
        <f t="shared" si="383"/>
        <v>214.43569999999991</v>
      </c>
      <c r="T1316" s="169" t="s">
        <v>177</v>
      </c>
      <c r="U1316" s="169" t="s">
        <v>712</v>
      </c>
      <c r="V1316" s="169" t="s">
        <v>507</v>
      </c>
      <c r="W1316" s="175">
        <v>1</v>
      </c>
      <c r="X1316" s="169" t="s">
        <v>837</v>
      </c>
    </row>
    <row r="1317" spans="2:24">
      <c r="B1317" s="631">
        <v>46001</v>
      </c>
      <c r="C1317" s="423" t="str">
        <f t="shared" ref="C1317" si="384">RIGHT(TEXT(B1317,"aaa"),1)</f>
        <v>三</v>
      </c>
      <c r="D1317" s="206">
        <f t="shared" si="372"/>
        <v>1</v>
      </c>
      <c r="E1317" s="169" t="s">
        <v>820</v>
      </c>
      <c r="F1317" s="260">
        <v>1920.17</v>
      </c>
      <c r="G1317" s="169">
        <v>11863</v>
      </c>
      <c r="H1317" s="169">
        <v>11863</v>
      </c>
      <c r="I1317" s="177">
        <f t="shared" si="377"/>
        <v>1</v>
      </c>
      <c r="J1317" s="169">
        <v>274.31</v>
      </c>
      <c r="K1317" s="177">
        <f t="shared" si="378"/>
        <v>2.3123156031358005E-2</v>
      </c>
      <c r="L1317" s="260">
        <v>7</v>
      </c>
      <c r="M1317" s="177">
        <f t="shared" si="379"/>
        <v>1.0231231560313581</v>
      </c>
      <c r="N1317" s="260">
        <v>1920.17</v>
      </c>
      <c r="O1317" s="169">
        <v>274.31</v>
      </c>
      <c r="P1317" s="176">
        <f t="shared" si="380"/>
        <v>2.3123156031358005E-2</v>
      </c>
      <c r="Q1317" s="175">
        <f t="shared" si="381"/>
        <v>-5.1159076974727213E-13</v>
      </c>
      <c r="R1317" s="176">
        <f t="shared" si="382"/>
        <v>-4.3124906831937294E-17</v>
      </c>
      <c r="S1317" s="259">
        <f t="shared" si="383"/>
        <v>-3.5811353882309049E-12</v>
      </c>
      <c r="T1317" s="169" t="s">
        <v>177</v>
      </c>
      <c r="U1317" s="169" t="s">
        <v>534</v>
      </c>
      <c r="V1317" s="169" t="s">
        <v>638</v>
      </c>
      <c r="W1317" s="175">
        <v>1</v>
      </c>
      <c r="X1317" s="169" t="s">
        <v>467</v>
      </c>
    </row>
    <row r="1318" spans="2:24">
      <c r="B1318" s="632"/>
      <c r="C1318" s="423"/>
      <c r="D1318" s="206">
        <f t="shared" si="372"/>
        <v>2</v>
      </c>
      <c r="E1318" s="169" t="s">
        <v>634</v>
      </c>
      <c r="F1318" s="260">
        <v>1124.45</v>
      </c>
      <c r="G1318" s="169">
        <v>16867</v>
      </c>
      <c r="H1318" s="169">
        <v>16867</v>
      </c>
      <c r="I1318" s="177">
        <f t="shared" si="377"/>
        <v>1</v>
      </c>
      <c r="J1318" s="169">
        <v>193.87</v>
      </c>
      <c r="K1318" s="177">
        <f t="shared" si="378"/>
        <v>1.1494041619730836E-2</v>
      </c>
      <c r="L1318" s="260">
        <v>5.8</v>
      </c>
      <c r="M1318" s="177">
        <f t="shared" si="379"/>
        <v>1.0114940416197307</v>
      </c>
      <c r="N1318" s="260">
        <v>1124.45</v>
      </c>
      <c r="O1318" s="169">
        <v>193.87</v>
      </c>
      <c r="P1318" s="176">
        <f t="shared" si="380"/>
        <v>1.1494041619730836E-2</v>
      </c>
      <c r="Q1318" s="175">
        <f t="shared" si="381"/>
        <v>-1.0231815394945443E-12</v>
      </c>
      <c r="R1318" s="176">
        <f t="shared" si="382"/>
        <v>-6.0661738275599948E-17</v>
      </c>
      <c r="S1318" s="259">
        <f t="shared" si="383"/>
        <v>-5.9344529290683563E-12</v>
      </c>
      <c r="T1318" s="169" t="s">
        <v>177</v>
      </c>
      <c r="U1318" s="169" t="s">
        <v>534</v>
      </c>
      <c r="V1318" s="169" t="s">
        <v>700</v>
      </c>
      <c r="W1318" s="175">
        <v>1</v>
      </c>
      <c r="X1318" s="169" t="s">
        <v>467</v>
      </c>
    </row>
    <row r="1319" spans="2:24">
      <c r="B1319" s="632"/>
      <c r="C1319" s="423"/>
      <c r="D1319" s="206">
        <f t="shared" si="372"/>
        <v>3</v>
      </c>
      <c r="E1319" s="169" t="s">
        <v>542</v>
      </c>
      <c r="F1319" s="260">
        <v>716.26</v>
      </c>
      <c r="G1319" s="169">
        <v>235.31</v>
      </c>
      <c r="H1319" s="169">
        <v>235.31</v>
      </c>
      <c r="I1319" s="177">
        <f t="shared" si="377"/>
        <v>1</v>
      </c>
      <c r="J1319" s="169">
        <v>10.59</v>
      </c>
      <c r="K1319" s="177">
        <f t="shared" si="378"/>
        <v>4.5004462198801581E-2</v>
      </c>
      <c r="L1319" s="260">
        <v>156.72999999999999</v>
      </c>
      <c r="M1319" s="177">
        <f t="shared" si="379"/>
        <v>1.0450044621988015</v>
      </c>
      <c r="N1319" s="260">
        <v>1659.77</v>
      </c>
      <c r="O1319" s="169">
        <v>4.57</v>
      </c>
      <c r="P1319" s="176">
        <f t="shared" si="380"/>
        <v>1.9421189069737794E-2</v>
      </c>
      <c r="Q1319" s="175">
        <f t="shared" si="381"/>
        <v>6.0200000000000031</v>
      </c>
      <c r="R1319" s="176">
        <f t="shared" si="382"/>
        <v>2.5583273129063801E-2</v>
      </c>
      <c r="S1319" s="259">
        <f t="shared" si="383"/>
        <v>943.51460000000043</v>
      </c>
      <c r="T1319" s="169" t="s">
        <v>465</v>
      </c>
      <c r="U1319" s="169" t="s">
        <v>219</v>
      </c>
      <c r="V1319" s="169" t="s">
        <v>510</v>
      </c>
      <c r="W1319" s="175">
        <v>1</v>
      </c>
      <c r="X1319" s="169" t="s">
        <v>467</v>
      </c>
    </row>
    <row r="1320" spans="2:24">
      <c r="B1320" s="632"/>
      <c r="C1320" s="423"/>
      <c r="D1320" s="206">
        <f t="shared" si="372"/>
        <v>4</v>
      </c>
      <c r="E1320" s="169" t="s">
        <v>490</v>
      </c>
      <c r="F1320" s="260">
        <v>547.02</v>
      </c>
      <c r="G1320" s="169">
        <v>165.21</v>
      </c>
      <c r="H1320" s="169">
        <v>165.21</v>
      </c>
      <c r="I1320" s="177">
        <f t="shared" si="377"/>
        <v>1</v>
      </c>
      <c r="J1320" s="169">
        <v>7.43</v>
      </c>
      <c r="K1320" s="177">
        <f t="shared" si="378"/>
        <v>4.4973064584468252E-2</v>
      </c>
      <c r="L1320" s="260">
        <v>156.74</v>
      </c>
      <c r="M1320" s="177">
        <f t="shared" si="379"/>
        <v>1.0449730645844684</v>
      </c>
      <c r="N1320" s="260">
        <v>1164.58</v>
      </c>
      <c r="O1320" s="169">
        <v>3.49</v>
      </c>
      <c r="P1320" s="176">
        <f t="shared" si="380"/>
        <v>2.1124629259730042E-2</v>
      </c>
      <c r="Q1320" s="175">
        <f t="shared" si="381"/>
        <v>3.9400000000000066</v>
      </c>
      <c r="R1320" s="176">
        <f t="shared" si="382"/>
        <v>2.3848435324738251E-2</v>
      </c>
      <c r="S1320" s="259">
        <f t="shared" si="383"/>
        <v>617.55560000000105</v>
      </c>
      <c r="T1320" s="169" t="s">
        <v>465</v>
      </c>
      <c r="U1320" s="169" t="s">
        <v>219</v>
      </c>
      <c r="V1320" s="169" t="s">
        <v>510</v>
      </c>
      <c r="W1320" s="175">
        <v>1</v>
      </c>
      <c r="X1320" s="169" t="s">
        <v>467</v>
      </c>
    </row>
    <row r="1321" spans="2:24">
      <c r="B1321" s="632"/>
      <c r="C1321" s="423"/>
      <c r="D1321" s="206">
        <f t="shared" si="372"/>
        <v>5</v>
      </c>
      <c r="E1321" s="169" t="s">
        <v>648</v>
      </c>
      <c r="F1321" s="260">
        <v>313.17</v>
      </c>
      <c r="G1321" s="169">
        <v>4166</v>
      </c>
      <c r="H1321" s="169">
        <v>4166</v>
      </c>
      <c r="I1321" s="177">
        <f t="shared" si="377"/>
        <v>1</v>
      </c>
      <c r="J1321" s="169">
        <v>72.83</v>
      </c>
      <c r="K1321" s="177">
        <f t="shared" si="378"/>
        <v>1.7481997119539124E-2</v>
      </c>
      <c r="L1321" s="260">
        <v>4.3</v>
      </c>
      <c r="M1321" s="177">
        <f t="shared" si="379"/>
        <v>1.017481997119539</v>
      </c>
      <c r="N1321" s="260">
        <v>313.17</v>
      </c>
      <c r="O1321" s="169">
        <v>72.83</v>
      </c>
      <c r="P1321" s="176">
        <f t="shared" si="380"/>
        <v>1.7481997119539124E-2</v>
      </c>
      <c r="Q1321" s="175">
        <f t="shared" si="381"/>
        <v>0</v>
      </c>
      <c r="R1321" s="176">
        <f t="shared" si="382"/>
        <v>0</v>
      </c>
      <c r="S1321" s="259">
        <f t="shared" si="383"/>
        <v>0</v>
      </c>
      <c r="T1321" s="169" t="s">
        <v>177</v>
      </c>
      <c r="U1321" s="169" t="s">
        <v>534</v>
      </c>
      <c r="V1321" s="169" t="s">
        <v>638</v>
      </c>
      <c r="W1321" s="175">
        <v>1</v>
      </c>
      <c r="X1321" s="169" t="s">
        <v>467</v>
      </c>
    </row>
    <row r="1322" spans="2:24">
      <c r="B1322" s="632"/>
      <c r="C1322" s="423"/>
      <c r="D1322" s="206">
        <f t="shared" si="372"/>
        <v>6</v>
      </c>
      <c r="E1322" s="169" t="s">
        <v>913</v>
      </c>
      <c r="F1322" s="260">
        <v>292.39</v>
      </c>
      <c r="G1322" s="169">
        <v>109.84</v>
      </c>
      <c r="H1322" s="169">
        <v>109.84</v>
      </c>
      <c r="I1322" s="177">
        <f t="shared" si="377"/>
        <v>1</v>
      </c>
      <c r="J1322" s="169">
        <v>4.95</v>
      </c>
      <c r="K1322" s="177">
        <f t="shared" si="378"/>
        <v>4.5065549890750185E-2</v>
      </c>
      <c r="L1322" s="260">
        <v>487.31</v>
      </c>
      <c r="M1322" s="177">
        <f t="shared" si="379"/>
        <v>1.0450655498907502</v>
      </c>
      <c r="N1322" s="260">
        <v>2412.1799999999998</v>
      </c>
      <c r="O1322" s="169">
        <v>0.6</v>
      </c>
      <c r="P1322" s="176">
        <f t="shared" si="380"/>
        <v>5.4624908958485069E-3</v>
      </c>
      <c r="Q1322" s="175">
        <f t="shared" si="381"/>
        <v>4.3500000000000032</v>
      </c>
      <c r="R1322" s="176">
        <f t="shared" si="382"/>
        <v>3.9603058994901706E-2</v>
      </c>
      <c r="S1322" s="259">
        <f t="shared" si="383"/>
        <v>2119.7985000000017</v>
      </c>
      <c r="T1322" s="169" t="s">
        <v>177</v>
      </c>
      <c r="U1322" s="169" t="s">
        <v>712</v>
      </c>
      <c r="V1322" s="169" t="s">
        <v>640</v>
      </c>
      <c r="W1322" s="175">
        <v>1</v>
      </c>
      <c r="X1322" s="169" t="s">
        <v>909</v>
      </c>
    </row>
    <row r="1323" spans="2:24">
      <c r="B1323" s="632"/>
      <c r="C1323" s="423"/>
      <c r="D1323" s="206">
        <f t="shared" si="372"/>
        <v>7</v>
      </c>
      <c r="E1323" s="169" t="s">
        <v>548</v>
      </c>
      <c r="F1323" s="260">
        <v>260.01</v>
      </c>
      <c r="G1323" s="169">
        <v>66.97</v>
      </c>
      <c r="H1323" s="169">
        <v>66.97</v>
      </c>
      <c r="I1323" s="177">
        <f t="shared" si="377"/>
        <v>1</v>
      </c>
      <c r="J1323" s="169">
        <v>3.35</v>
      </c>
      <c r="K1323" s="177">
        <f t="shared" si="378"/>
        <v>5.0022398088696435E-2</v>
      </c>
      <c r="L1323" s="260">
        <v>160.5</v>
      </c>
      <c r="M1323" s="177">
        <f t="shared" si="379"/>
        <v>1.0500223980886962</v>
      </c>
      <c r="N1323" s="260">
        <v>537.66999999999996</v>
      </c>
      <c r="O1323" s="169">
        <v>1.62</v>
      </c>
      <c r="P1323" s="176">
        <f t="shared" si="380"/>
        <v>2.4189935792145741E-2</v>
      </c>
      <c r="Q1323" s="175">
        <f t="shared" si="381"/>
        <v>1.7299999999999942</v>
      </c>
      <c r="R1323" s="176">
        <f t="shared" si="382"/>
        <v>2.5832462296550607E-2</v>
      </c>
      <c r="S1323" s="259">
        <f t="shared" si="383"/>
        <v>277.66499999999905</v>
      </c>
      <c r="T1323" s="169" t="s">
        <v>177</v>
      </c>
      <c r="U1323" s="169" t="s">
        <v>712</v>
      </c>
      <c r="V1323" s="169" t="s">
        <v>507</v>
      </c>
      <c r="W1323" s="175">
        <v>1</v>
      </c>
      <c r="X1323" s="169" t="s">
        <v>467</v>
      </c>
    </row>
    <row r="1324" spans="2:24">
      <c r="B1324" s="632"/>
      <c r="C1324" s="423"/>
      <c r="D1324" s="206">
        <f t="shared" si="372"/>
        <v>8</v>
      </c>
      <c r="E1324" s="169" t="s">
        <v>517</v>
      </c>
      <c r="F1324" s="260">
        <v>196.26</v>
      </c>
      <c r="G1324" s="169">
        <v>220.36</v>
      </c>
      <c r="H1324" s="169">
        <v>220.36</v>
      </c>
      <c r="I1324" s="177">
        <f t="shared" si="377"/>
        <v>1</v>
      </c>
      <c r="J1324" s="169">
        <v>7.71</v>
      </c>
      <c r="K1324" s="177">
        <f t="shared" si="378"/>
        <v>3.4988201125431113E-2</v>
      </c>
      <c r="L1324" s="260">
        <v>99.12</v>
      </c>
      <c r="M1324" s="177">
        <f t="shared" si="379"/>
        <v>1.0349882011254312</v>
      </c>
      <c r="N1324" s="260">
        <v>764.22</v>
      </c>
      <c r="O1324" s="169">
        <v>1.98</v>
      </c>
      <c r="P1324" s="176">
        <f t="shared" si="380"/>
        <v>8.9852967870756931E-3</v>
      </c>
      <c r="Q1324" s="175">
        <f t="shared" si="381"/>
        <v>5.7300000000000075</v>
      </c>
      <c r="R1324" s="176">
        <f t="shared" si="382"/>
        <v>2.6002904338355452E-2</v>
      </c>
      <c r="S1324" s="259">
        <f t="shared" si="383"/>
        <v>567.95760000000075</v>
      </c>
      <c r="T1324" s="169" t="s">
        <v>177</v>
      </c>
      <c r="U1324" s="169" t="s">
        <v>712</v>
      </c>
      <c r="V1324" s="169" t="s">
        <v>507</v>
      </c>
      <c r="W1324" s="175">
        <v>1</v>
      </c>
      <c r="X1324" s="169" t="s">
        <v>467</v>
      </c>
    </row>
    <row r="1325" spans="2:24">
      <c r="B1325" s="632"/>
      <c r="C1325" s="423"/>
      <c r="D1325" s="206">
        <f t="shared" si="372"/>
        <v>9</v>
      </c>
      <c r="E1325" s="169" t="s">
        <v>610</v>
      </c>
      <c r="F1325" s="260">
        <v>186.04</v>
      </c>
      <c r="G1325" s="169">
        <v>16.38</v>
      </c>
      <c r="H1325" s="169">
        <v>16.38</v>
      </c>
      <c r="I1325" s="177">
        <f t="shared" si="377"/>
        <v>1</v>
      </c>
      <c r="J1325" s="169">
        <v>1.61</v>
      </c>
      <c r="K1325" s="177">
        <f t="shared" si="378"/>
        <v>9.8290598290598302E-2</v>
      </c>
      <c r="L1325" s="260">
        <v>232.55</v>
      </c>
      <c r="M1325" s="177">
        <f t="shared" si="379"/>
        <v>1.0982905982905982</v>
      </c>
      <c r="N1325" s="260">
        <v>374.41</v>
      </c>
      <c r="O1325" s="169">
        <v>0.8</v>
      </c>
      <c r="P1325" s="176">
        <f t="shared" si="380"/>
        <v>4.8840048840048847E-2</v>
      </c>
      <c r="Q1325" s="175">
        <f t="shared" si="381"/>
        <v>0.80999999999999939</v>
      </c>
      <c r="R1325" s="176">
        <f t="shared" si="382"/>
        <v>4.9450549450549414E-2</v>
      </c>
      <c r="S1325" s="259">
        <f t="shared" si="383"/>
        <v>188.36549999999986</v>
      </c>
      <c r="T1325" s="169" t="s">
        <v>177</v>
      </c>
      <c r="U1325" s="169" t="s">
        <v>712</v>
      </c>
      <c r="V1325" s="169" t="s">
        <v>507</v>
      </c>
      <c r="W1325" s="175">
        <v>1</v>
      </c>
      <c r="X1325" s="169" t="s">
        <v>467</v>
      </c>
    </row>
    <row r="1326" spans="2:24">
      <c r="B1326" s="633"/>
      <c r="C1326" s="423"/>
      <c r="D1326" s="206">
        <f t="shared" si="372"/>
        <v>10</v>
      </c>
      <c r="E1326" s="169" t="s">
        <v>855</v>
      </c>
      <c r="F1326" s="260">
        <v>177.7</v>
      </c>
      <c r="G1326" s="169">
        <v>52.22</v>
      </c>
      <c r="H1326" s="169">
        <v>52.22</v>
      </c>
      <c r="I1326" s="177">
        <f t="shared" si="377"/>
        <v>1</v>
      </c>
      <c r="J1326" s="169">
        <v>2.09</v>
      </c>
      <c r="K1326" s="177">
        <f t="shared" si="378"/>
        <v>4.002297970126388E-2</v>
      </c>
      <c r="L1326" s="260">
        <v>174.22</v>
      </c>
      <c r="M1326" s="177">
        <f t="shared" si="379"/>
        <v>1.0400229797012639</v>
      </c>
      <c r="N1326" s="260">
        <v>364.12</v>
      </c>
      <c r="O1326" s="169">
        <v>1.02</v>
      </c>
      <c r="P1326" s="176">
        <f t="shared" si="380"/>
        <v>1.9532746074301034E-2</v>
      </c>
      <c r="Q1326" s="175">
        <f t="shared" si="381"/>
        <v>1.0700000000000034</v>
      </c>
      <c r="R1326" s="176">
        <f t="shared" si="382"/>
        <v>2.0490233626962916E-2</v>
      </c>
      <c r="S1326" s="259">
        <f t="shared" si="383"/>
        <v>186.4154000000006</v>
      </c>
      <c r="T1326" s="169" t="s">
        <v>177</v>
      </c>
      <c r="U1326" s="169" t="s">
        <v>712</v>
      </c>
      <c r="V1326" s="169" t="s">
        <v>640</v>
      </c>
      <c r="W1326" s="175">
        <v>1</v>
      </c>
      <c r="X1326" s="169" t="s">
        <v>853</v>
      </c>
    </row>
    <row r="1327" spans="2:24">
      <c r="B1327" s="631">
        <v>46002</v>
      </c>
      <c r="C1327" s="423" t="str">
        <f t="shared" ref="C1327" si="385">RIGHT(TEXT(B1327,"aaa"),1)</f>
        <v>四</v>
      </c>
      <c r="D1327" s="206">
        <f t="shared" si="372"/>
        <v>1</v>
      </c>
      <c r="E1327" s="169" t="s">
        <v>634</v>
      </c>
      <c r="F1327" s="260">
        <v>2010.69</v>
      </c>
      <c r="G1327" s="169">
        <v>16098</v>
      </c>
      <c r="H1327" s="169">
        <v>16098</v>
      </c>
      <c r="I1327" s="177">
        <f t="shared" si="377"/>
        <v>1</v>
      </c>
      <c r="J1327" s="169">
        <v>346.67</v>
      </c>
      <c r="K1327" s="177">
        <f t="shared" si="378"/>
        <v>2.1534973288607283E-2</v>
      </c>
      <c r="L1327" s="260">
        <v>5.8</v>
      </c>
      <c r="M1327" s="177">
        <f t="shared" si="379"/>
        <v>1.0215349732886072</v>
      </c>
      <c r="N1327" s="260">
        <v>2010.69</v>
      </c>
      <c r="O1327" s="169">
        <v>346.67</v>
      </c>
      <c r="P1327" s="176">
        <f t="shared" si="380"/>
        <v>2.1534973288607283E-2</v>
      </c>
      <c r="Q1327" s="175">
        <f t="shared" si="381"/>
        <v>-1.7621459846850485E-12</v>
      </c>
      <c r="R1327" s="176">
        <f t="shared" si="382"/>
        <v>-1.0946365913064035E-16</v>
      </c>
      <c r="S1327" s="259">
        <f t="shared" si="383"/>
        <v>-1.022044671117328E-11</v>
      </c>
      <c r="T1327" s="169" t="s">
        <v>177</v>
      </c>
      <c r="U1327" s="169" t="s">
        <v>534</v>
      </c>
      <c r="V1327" s="169" t="s">
        <v>700</v>
      </c>
      <c r="W1327" s="175">
        <v>1</v>
      </c>
      <c r="X1327" s="169" t="s">
        <v>467</v>
      </c>
    </row>
    <row r="1328" spans="2:24">
      <c r="B1328" s="632"/>
      <c r="C1328" s="423"/>
      <c r="D1328" s="206">
        <f t="shared" si="372"/>
        <v>2</v>
      </c>
      <c r="E1328" s="169" t="s">
        <v>820</v>
      </c>
      <c r="F1328" s="260">
        <v>825.3</v>
      </c>
      <c r="G1328" s="169">
        <v>8334</v>
      </c>
      <c r="H1328" s="169">
        <v>8334</v>
      </c>
      <c r="I1328" s="177">
        <f t="shared" si="377"/>
        <v>1</v>
      </c>
      <c r="J1328" s="169">
        <v>117.9</v>
      </c>
      <c r="K1328" s="177">
        <f t="shared" si="378"/>
        <v>1.4146868250539957E-2</v>
      </c>
      <c r="L1328" s="260">
        <v>7</v>
      </c>
      <c r="M1328" s="177">
        <f t="shared" si="379"/>
        <v>1.0141468682505399</v>
      </c>
      <c r="N1328" s="260">
        <v>825.3</v>
      </c>
      <c r="O1328" s="169">
        <v>117.9</v>
      </c>
      <c r="P1328" s="176">
        <f t="shared" si="380"/>
        <v>1.4146868250539957E-2</v>
      </c>
      <c r="Q1328" s="175">
        <f t="shared" si="381"/>
        <v>-3.694822225952521E-13</v>
      </c>
      <c r="R1328" s="176">
        <f t="shared" si="382"/>
        <v>-4.4334319965832982E-17</v>
      </c>
      <c r="S1328" s="259">
        <f t="shared" si="383"/>
        <v>-2.5863755581667647E-12</v>
      </c>
      <c r="T1328" s="169" t="s">
        <v>177</v>
      </c>
      <c r="U1328" s="169" t="s">
        <v>534</v>
      </c>
      <c r="V1328" s="169" t="s">
        <v>638</v>
      </c>
      <c r="W1328" s="175">
        <v>1</v>
      </c>
      <c r="X1328" s="169" t="s">
        <v>467</v>
      </c>
    </row>
    <row r="1329" spans="2:24">
      <c r="B1329" s="632"/>
      <c r="C1329" s="423"/>
      <c r="D1329" s="206">
        <f t="shared" si="372"/>
        <v>3</v>
      </c>
      <c r="E1329" s="169" t="s">
        <v>821</v>
      </c>
      <c r="F1329" s="260">
        <v>614</v>
      </c>
      <c r="G1329" s="169">
        <v>95.22</v>
      </c>
      <c r="H1329" s="169">
        <v>95.22</v>
      </c>
      <c r="I1329" s="177">
        <f t="shared" si="377"/>
        <v>1</v>
      </c>
      <c r="J1329" s="169">
        <v>7.54</v>
      </c>
      <c r="K1329" s="177">
        <f t="shared" si="378"/>
        <v>7.9185045158580131E-2</v>
      </c>
      <c r="L1329" s="260">
        <v>200</v>
      </c>
      <c r="M1329" s="177">
        <f t="shared" si="379"/>
        <v>1.0791850451585803</v>
      </c>
      <c r="N1329" s="260">
        <v>1508</v>
      </c>
      <c r="O1329" s="169">
        <v>3.07</v>
      </c>
      <c r="P1329" s="176">
        <f t="shared" si="380"/>
        <v>3.2241125813904641E-2</v>
      </c>
      <c r="Q1329" s="175">
        <f t="shared" si="381"/>
        <v>4.470000000000006</v>
      </c>
      <c r="R1329" s="176">
        <f t="shared" si="382"/>
        <v>4.6943919344675553E-2</v>
      </c>
      <c r="S1329" s="259">
        <f t="shared" si="383"/>
        <v>894.00000000000114</v>
      </c>
      <c r="T1329" s="169" t="s">
        <v>177</v>
      </c>
      <c r="U1329" s="169" t="s">
        <v>712</v>
      </c>
      <c r="V1329" s="169" t="s">
        <v>507</v>
      </c>
      <c r="W1329" s="175">
        <v>1</v>
      </c>
      <c r="X1329" s="169" t="s">
        <v>467</v>
      </c>
    </row>
    <row r="1330" spans="2:24">
      <c r="B1330" s="632"/>
      <c r="C1330" s="423"/>
      <c r="D1330" s="206">
        <f t="shared" si="372"/>
        <v>4</v>
      </c>
      <c r="E1330" s="169" t="s">
        <v>841</v>
      </c>
      <c r="F1330" s="260">
        <v>522.29</v>
      </c>
      <c r="G1330" s="169">
        <v>128.85</v>
      </c>
      <c r="H1330" s="169">
        <v>128.85</v>
      </c>
      <c r="I1330" s="177">
        <f t="shared" si="377"/>
        <v>1</v>
      </c>
      <c r="J1330" s="169">
        <v>11.2</v>
      </c>
      <c r="K1330" s="177">
        <f t="shared" si="378"/>
        <v>8.6922778424524644E-2</v>
      </c>
      <c r="L1330" s="260">
        <v>102.41</v>
      </c>
      <c r="M1330" s="177">
        <f t="shared" si="379"/>
        <v>1.0869227784245246</v>
      </c>
      <c r="N1330" s="260">
        <v>1146.99</v>
      </c>
      <c r="O1330" s="169">
        <v>5.0999999999999996</v>
      </c>
      <c r="P1330" s="176">
        <f t="shared" si="380"/>
        <v>3.9580908032596042E-2</v>
      </c>
      <c r="Q1330" s="175">
        <f t="shared" si="381"/>
        <v>6.099999999999989</v>
      </c>
      <c r="R1330" s="176">
        <f t="shared" si="382"/>
        <v>4.7341870391928519E-2</v>
      </c>
      <c r="S1330" s="259">
        <f t="shared" si="383"/>
        <v>624.70099999999888</v>
      </c>
      <c r="T1330" s="169" t="s">
        <v>465</v>
      </c>
      <c r="U1330" s="169" t="s">
        <v>219</v>
      </c>
      <c r="V1330" s="169" t="s">
        <v>683</v>
      </c>
      <c r="W1330" s="175">
        <v>1</v>
      </c>
      <c r="X1330" s="169" t="s">
        <v>467</v>
      </c>
    </row>
    <row r="1331" spans="2:24">
      <c r="B1331" s="632"/>
      <c r="C1331" s="423"/>
      <c r="D1331" s="206">
        <f t="shared" si="372"/>
        <v>5</v>
      </c>
      <c r="E1331" s="169" t="s">
        <v>548</v>
      </c>
      <c r="F1331" s="260">
        <v>483.11</v>
      </c>
      <c r="G1331" s="169">
        <v>63.06</v>
      </c>
      <c r="H1331" s="169">
        <v>63.06</v>
      </c>
      <c r="I1331" s="177">
        <f t="shared" si="377"/>
        <v>1</v>
      </c>
      <c r="J1331" s="169">
        <v>6.1</v>
      </c>
      <c r="K1331" s="177">
        <f t="shared" si="378"/>
        <v>9.6733269901680935E-2</v>
      </c>
      <c r="L1331" s="260">
        <v>160.5</v>
      </c>
      <c r="M1331" s="177">
        <f t="shared" si="379"/>
        <v>1.0967332699016807</v>
      </c>
      <c r="N1331" s="260">
        <v>979.05</v>
      </c>
      <c r="O1331" s="169">
        <v>3.01</v>
      </c>
      <c r="P1331" s="176">
        <f t="shared" si="380"/>
        <v>4.7732318426895015E-2</v>
      </c>
      <c r="Q1331" s="175">
        <f t="shared" si="381"/>
        <v>3.0899999999999945</v>
      </c>
      <c r="R1331" s="176">
        <f t="shared" si="382"/>
        <v>4.900095147478583E-2</v>
      </c>
      <c r="S1331" s="259">
        <f t="shared" si="383"/>
        <v>495.94499999999914</v>
      </c>
      <c r="T1331" s="169" t="s">
        <v>177</v>
      </c>
      <c r="U1331" s="169" t="s">
        <v>712</v>
      </c>
      <c r="V1331" s="169" t="s">
        <v>507</v>
      </c>
      <c r="W1331" s="175">
        <v>1</v>
      </c>
      <c r="X1331" s="169" t="s">
        <v>467</v>
      </c>
    </row>
    <row r="1332" spans="2:24">
      <c r="B1332" s="632"/>
      <c r="C1332" s="423"/>
      <c r="D1332" s="206">
        <f t="shared" ref="D1332:D1395" si="386">D1322</f>
        <v>6</v>
      </c>
      <c r="E1332" s="169" t="s">
        <v>635</v>
      </c>
      <c r="F1332" s="260">
        <v>347.03</v>
      </c>
      <c r="G1332" s="169">
        <v>5683</v>
      </c>
      <c r="H1332" s="169">
        <v>5683</v>
      </c>
      <c r="I1332" s="177">
        <f t="shared" si="377"/>
        <v>1</v>
      </c>
      <c r="J1332" s="169">
        <v>52.74</v>
      </c>
      <c r="K1332" s="177">
        <f t="shared" si="378"/>
        <v>9.2803096955833188E-3</v>
      </c>
      <c r="L1332" s="260">
        <v>6.58</v>
      </c>
      <c r="M1332" s="177">
        <f t="shared" si="379"/>
        <v>1.0092803096955834</v>
      </c>
      <c r="N1332" s="260">
        <v>347.03</v>
      </c>
      <c r="O1332" s="169">
        <v>52.74</v>
      </c>
      <c r="P1332" s="176">
        <f t="shared" si="380"/>
        <v>9.2803096955833188E-3</v>
      </c>
      <c r="Q1332" s="175">
        <f t="shared" si="381"/>
        <v>-2.2026824808563106E-13</v>
      </c>
      <c r="R1332" s="176">
        <f t="shared" si="382"/>
        <v>-3.8759149759921005E-17</v>
      </c>
      <c r="S1332" s="259">
        <f t="shared" si="383"/>
        <v>-1.4493650724034523E-12</v>
      </c>
      <c r="T1332" s="169" t="s">
        <v>465</v>
      </c>
      <c r="U1332" s="169" t="s">
        <v>219</v>
      </c>
      <c r="V1332" s="169" t="s">
        <v>639</v>
      </c>
      <c r="W1332" s="175">
        <v>1</v>
      </c>
      <c r="X1332" s="169" t="s">
        <v>467</v>
      </c>
    </row>
    <row r="1333" spans="2:24">
      <c r="B1333" s="632"/>
      <c r="C1333" s="423"/>
      <c r="D1333" s="206">
        <f t="shared" si="386"/>
        <v>7</v>
      </c>
      <c r="E1333" s="169" t="s">
        <v>822</v>
      </c>
      <c r="F1333" s="260">
        <v>332.72</v>
      </c>
      <c r="G1333" s="169">
        <v>158.13999999999999</v>
      </c>
      <c r="H1333" s="169">
        <v>158.13999999999999</v>
      </c>
      <c r="I1333" s="177">
        <f t="shared" si="377"/>
        <v>1</v>
      </c>
      <c r="J1333" s="169">
        <v>6.83</v>
      </c>
      <c r="K1333" s="177">
        <f t="shared" si="378"/>
        <v>4.3189578854179844E-2</v>
      </c>
      <c r="L1333" s="260">
        <v>100.52</v>
      </c>
      <c r="M1333" s="177">
        <f t="shared" si="379"/>
        <v>1.0431895788541798</v>
      </c>
      <c r="N1333" s="260">
        <v>686.55</v>
      </c>
      <c r="O1333" s="169">
        <v>3.31</v>
      </c>
      <c r="P1333" s="176">
        <f t="shared" si="380"/>
        <v>2.0930820791703556E-2</v>
      </c>
      <c r="Q1333" s="175">
        <f t="shared" si="381"/>
        <v>3.5200000000000125</v>
      </c>
      <c r="R1333" s="176">
        <f t="shared" si="382"/>
        <v>2.2258758062476368E-2</v>
      </c>
      <c r="S1333" s="259">
        <f t="shared" si="383"/>
        <v>353.83040000000125</v>
      </c>
      <c r="T1333" s="169" t="s">
        <v>177</v>
      </c>
      <c r="U1333" s="169" t="s">
        <v>220</v>
      </c>
      <c r="V1333" s="169" t="s">
        <v>686</v>
      </c>
      <c r="W1333" s="175">
        <v>1</v>
      </c>
      <c r="X1333" s="169" t="s">
        <v>818</v>
      </c>
    </row>
    <row r="1334" spans="2:24">
      <c r="B1334" s="632"/>
      <c r="C1334" s="423"/>
      <c r="D1334" s="206">
        <f t="shared" si="386"/>
        <v>8</v>
      </c>
      <c r="E1334" s="169" t="s">
        <v>462</v>
      </c>
      <c r="F1334" s="260">
        <v>169.29</v>
      </c>
      <c r="G1334" s="169">
        <v>12.2</v>
      </c>
      <c r="H1334" s="169">
        <v>12.2</v>
      </c>
      <c r="I1334" s="177">
        <f t="shared" si="377"/>
        <v>1</v>
      </c>
      <c r="J1334" s="169">
        <v>0.47</v>
      </c>
      <c r="K1334" s="177">
        <f t="shared" si="378"/>
        <v>3.8524590163934426E-2</v>
      </c>
      <c r="L1334" s="260">
        <v>846.44</v>
      </c>
      <c r="M1334" s="177">
        <f t="shared" si="379"/>
        <v>1.0385245901639344</v>
      </c>
      <c r="N1334" s="260">
        <v>397.83</v>
      </c>
      <c r="O1334" s="169">
        <v>0.2</v>
      </c>
      <c r="P1334" s="176">
        <f t="shared" si="380"/>
        <v>1.6393442622950821E-2</v>
      </c>
      <c r="Q1334" s="175">
        <f t="shared" si="381"/>
        <v>0.27000000000000063</v>
      </c>
      <c r="R1334" s="176">
        <f t="shared" si="382"/>
        <v>2.2131147540983661E-2</v>
      </c>
      <c r="S1334" s="259">
        <f t="shared" si="383"/>
        <v>228.53880000000055</v>
      </c>
      <c r="T1334" s="169" t="s">
        <v>177</v>
      </c>
      <c r="U1334" s="169" t="s">
        <v>712</v>
      </c>
      <c r="V1334" s="169" t="s">
        <v>640</v>
      </c>
      <c r="W1334" s="175">
        <v>1</v>
      </c>
      <c r="X1334" s="169" t="s">
        <v>423</v>
      </c>
    </row>
    <row r="1335" spans="2:24">
      <c r="B1335" s="632"/>
      <c r="C1335" s="423"/>
      <c r="D1335" s="206">
        <f t="shared" si="386"/>
        <v>9</v>
      </c>
      <c r="E1335" s="169" t="s">
        <v>503</v>
      </c>
      <c r="F1335" s="260">
        <v>158.47999999999999</v>
      </c>
      <c r="G1335" s="169">
        <v>39.21</v>
      </c>
      <c r="H1335" s="169">
        <v>39.21</v>
      </c>
      <c r="I1335" s="177">
        <f t="shared" si="377"/>
        <v>1</v>
      </c>
      <c r="J1335" s="169">
        <v>2.81</v>
      </c>
      <c r="K1335" s="177">
        <f t="shared" si="378"/>
        <v>7.1665391481764859E-2</v>
      </c>
      <c r="L1335" s="260">
        <v>113.2</v>
      </c>
      <c r="M1335" s="177">
        <f t="shared" si="379"/>
        <v>1.0716653914817649</v>
      </c>
      <c r="N1335" s="260">
        <v>318.08999999999997</v>
      </c>
      <c r="O1335" s="169">
        <v>1.4</v>
      </c>
      <c r="P1335" s="176">
        <f t="shared" si="380"/>
        <v>3.5705177250701346E-2</v>
      </c>
      <c r="Q1335" s="175">
        <f t="shared" si="381"/>
        <v>1.4100000000000024</v>
      </c>
      <c r="R1335" s="176">
        <f t="shared" si="382"/>
        <v>3.5960214231063561E-2</v>
      </c>
      <c r="S1335" s="259">
        <f t="shared" si="383"/>
        <v>159.61200000000028</v>
      </c>
      <c r="T1335" s="169" t="s">
        <v>177</v>
      </c>
      <c r="U1335" s="169" t="s">
        <v>712</v>
      </c>
      <c r="V1335" s="169" t="s">
        <v>507</v>
      </c>
      <c r="W1335" s="175">
        <v>1</v>
      </c>
      <c r="X1335" s="169" t="s">
        <v>467</v>
      </c>
    </row>
    <row r="1336" spans="2:24">
      <c r="B1336" s="633"/>
      <c r="C1336" s="423"/>
      <c r="D1336" s="206">
        <f t="shared" si="386"/>
        <v>10</v>
      </c>
      <c r="E1336" s="169" t="s">
        <v>661</v>
      </c>
      <c r="F1336" s="260">
        <v>143.5</v>
      </c>
      <c r="G1336" s="169">
        <v>3924</v>
      </c>
      <c r="H1336" s="169">
        <v>3924</v>
      </c>
      <c r="I1336" s="177">
        <f t="shared" si="377"/>
        <v>1</v>
      </c>
      <c r="J1336" s="169">
        <v>20.5</v>
      </c>
      <c r="K1336" s="177">
        <f t="shared" si="378"/>
        <v>5.2242609582059127E-3</v>
      </c>
      <c r="L1336" s="260">
        <v>7</v>
      </c>
      <c r="M1336" s="177">
        <f t="shared" si="379"/>
        <v>1.0052242609582058</v>
      </c>
      <c r="N1336" s="260">
        <v>143.5</v>
      </c>
      <c r="O1336" s="169">
        <v>20.5</v>
      </c>
      <c r="P1336" s="176">
        <f t="shared" si="380"/>
        <v>5.2242609582059127E-3</v>
      </c>
      <c r="Q1336" s="175">
        <f t="shared" si="381"/>
        <v>0</v>
      </c>
      <c r="R1336" s="176">
        <f t="shared" si="382"/>
        <v>0</v>
      </c>
      <c r="S1336" s="259">
        <f t="shared" si="383"/>
        <v>0</v>
      </c>
      <c r="T1336" s="169" t="s">
        <v>465</v>
      </c>
      <c r="U1336" s="169" t="s">
        <v>219</v>
      </c>
      <c r="V1336" s="169" t="s">
        <v>639</v>
      </c>
      <c r="W1336" s="175">
        <v>1</v>
      </c>
      <c r="X1336" s="169" t="s">
        <v>467</v>
      </c>
    </row>
    <row r="1337" spans="2:24">
      <c r="B1337" s="631">
        <v>46003</v>
      </c>
      <c r="C1337" s="423" t="str">
        <f t="shared" ref="C1337" si="387">RIGHT(TEXT(B1337,"aaa"),1)</f>
        <v>五</v>
      </c>
      <c r="D1337" s="206">
        <f t="shared" si="386"/>
        <v>1</v>
      </c>
      <c r="E1337" s="169" t="s">
        <v>479</v>
      </c>
      <c r="F1337" s="260">
        <v>712.79</v>
      </c>
      <c r="G1337" s="169">
        <v>237.1</v>
      </c>
      <c r="H1337" s="169">
        <v>237.1</v>
      </c>
      <c r="I1337" s="177">
        <f t="shared" si="377"/>
        <v>1</v>
      </c>
      <c r="J1337" s="169">
        <v>12.95</v>
      </c>
      <c r="K1337" s="177">
        <f t="shared" si="378"/>
        <v>5.4618304512863772E-2</v>
      </c>
      <c r="L1337" s="260">
        <v>111.2</v>
      </c>
      <c r="M1337" s="177">
        <f t="shared" si="379"/>
        <v>1.0546183045128636</v>
      </c>
      <c r="N1337" s="260">
        <v>1440.04</v>
      </c>
      <c r="O1337" s="169">
        <v>6.41</v>
      </c>
      <c r="P1337" s="176">
        <f t="shared" si="380"/>
        <v>2.7035006326444538E-2</v>
      </c>
      <c r="Q1337" s="175">
        <f t="shared" si="381"/>
        <v>6.5399999999999885</v>
      </c>
      <c r="R1337" s="176">
        <f t="shared" si="382"/>
        <v>2.7583298186419185E-2</v>
      </c>
      <c r="S1337" s="259">
        <f t="shared" si="383"/>
        <v>727.24799999999868</v>
      </c>
      <c r="T1337" s="169" t="s">
        <v>177</v>
      </c>
      <c r="U1337" s="169" t="s">
        <v>712</v>
      </c>
      <c r="V1337" s="169" t="s">
        <v>640</v>
      </c>
      <c r="W1337" s="175">
        <v>1</v>
      </c>
      <c r="X1337" s="169" t="s">
        <v>427</v>
      </c>
    </row>
    <row r="1338" spans="2:24">
      <c r="B1338" s="632"/>
      <c r="C1338" s="423"/>
      <c r="D1338" s="206">
        <f t="shared" si="386"/>
        <v>2</v>
      </c>
      <c r="E1338" s="169" t="s">
        <v>635</v>
      </c>
      <c r="F1338" s="260">
        <v>624.11</v>
      </c>
      <c r="G1338" s="169">
        <v>5065</v>
      </c>
      <c r="H1338" s="169">
        <v>5065</v>
      </c>
      <c r="I1338" s="177">
        <f t="shared" si="377"/>
        <v>1</v>
      </c>
      <c r="J1338" s="169">
        <v>94.85</v>
      </c>
      <c r="K1338" s="177">
        <f t="shared" si="378"/>
        <v>1.8726554787759132E-2</v>
      </c>
      <c r="L1338" s="260">
        <v>6.58</v>
      </c>
      <c r="M1338" s="177">
        <f t="shared" si="379"/>
        <v>1.0187265547877593</v>
      </c>
      <c r="N1338" s="260">
        <v>624.11</v>
      </c>
      <c r="O1338" s="169">
        <v>94.85</v>
      </c>
      <c r="P1338" s="176">
        <f t="shared" si="380"/>
        <v>1.8726554787759132E-2</v>
      </c>
      <c r="Q1338" s="175">
        <f t="shared" si="381"/>
        <v>3.694822225952521E-13</v>
      </c>
      <c r="R1338" s="176">
        <f t="shared" si="382"/>
        <v>7.2948118972409102E-17</v>
      </c>
      <c r="S1338" s="259">
        <f t="shared" si="383"/>
        <v>2.431193024676759E-12</v>
      </c>
      <c r="T1338" s="169" t="s">
        <v>465</v>
      </c>
      <c r="U1338" s="169" t="s">
        <v>219</v>
      </c>
      <c r="V1338" s="169" t="s">
        <v>639</v>
      </c>
      <c r="W1338" s="175">
        <v>1</v>
      </c>
      <c r="X1338" s="169" t="s">
        <v>467</v>
      </c>
    </row>
    <row r="1339" spans="2:24">
      <c r="B1339" s="632"/>
      <c r="C1339" s="423"/>
      <c r="D1339" s="206">
        <f t="shared" si="386"/>
        <v>3</v>
      </c>
      <c r="E1339" s="169" t="s">
        <v>634</v>
      </c>
      <c r="F1339" s="260">
        <v>553.26</v>
      </c>
      <c r="G1339" s="169">
        <v>13329</v>
      </c>
      <c r="H1339" s="169">
        <v>13329</v>
      </c>
      <c r="I1339" s="177">
        <f t="shared" si="377"/>
        <v>1</v>
      </c>
      <c r="J1339" s="169">
        <v>95.39</v>
      </c>
      <c r="K1339" s="177">
        <f t="shared" si="378"/>
        <v>7.1565758871633281E-3</v>
      </c>
      <c r="L1339" s="260">
        <v>5.8</v>
      </c>
      <c r="M1339" s="177">
        <f t="shared" si="379"/>
        <v>1.0071565758871632</v>
      </c>
      <c r="N1339" s="260">
        <v>553.26</v>
      </c>
      <c r="O1339" s="169">
        <v>95.39</v>
      </c>
      <c r="P1339" s="176">
        <f t="shared" si="380"/>
        <v>7.1565758871633281E-3</v>
      </c>
      <c r="Q1339" s="175">
        <f t="shared" si="381"/>
        <v>-5.8264504332328215E-13</v>
      </c>
      <c r="R1339" s="176">
        <f t="shared" si="382"/>
        <v>-4.371258483931894E-17</v>
      </c>
      <c r="S1339" s="259">
        <f t="shared" si="383"/>
        <v>-3.3793412512750362E-12</v>
      </c>
      <c r="T1339" s="169" t="s">
        <v>177</v>
      </c>
      <c r="U1339" s="169" t="s">
        <v>534</v>
      </c>
      <c r="V1339" s="169" t="s">
        <v>700</v>
      </c>
      <c r="W1339" s="175">
        <v>1</v>
      </c>
      <c r="X1339" s="169" t="s">
        <v>467</v>
      </c>
    </row>
    <row r="1340" spans="2:24">
      <c r="B1340" s="632"/>
      <c r="C1340" s="423"/>
      <c r="D1340" s="206">
        <f t="shared" si="386"/>
        <v>4</v>
      </c>
      <c r="E1340" s="169" t="s">
        <v>820</v>
      </c>
      <c r="F1340" s="260">
        <v>459.97</v>
      </c>
      <c r="G1340" s="169">
        <v>5313</v>
      </c>
      <c r="H1340" s="169">
        <v>5313</v>
      </c>
      <c r="I1340" s="177">
        <f t="shared" si="377"/>
        <v>1</v>
      </c>
      <c r="J1340" s="169">
        <v>65.709999999999994</v>
      </c>
      <c r="K1340" s="177">
        <f t="shared" si="378"/>
        <v>1.2367777150385844E-2</v>
      </c>
      <c r="L1340" s="260">
        <v>7</v>
      </c>
      <c r="M1340" s="177">
        <f t="shared" si="379"/>
        <v>1.0123677771503858</v>
      </c>
      <c r="N1340" s="260">
        <v>459.97</v>
      </c>
      <c r="O1340" s="169">
        <v>65.709999999999994</v>
      </c>
      <c r="P1340" s="176">
        <f t="shared" si="380"/>
        <v>1.2367777150385844E-2</v>
      </c>
      <c r="Q1340" s="175">
        <f t="shared" si="381"/>
        <v>0</v>
      </c>
      <c r="R1340" s="176">
        <f t="shared" si="382"/>
        <v>0</v>
      </c>
      <c r="S1340" s="259">
        <f t="shared" si="383"/>
        <v>0</v>
      </c>
      <c r="T1340" s="169" t="s">
        <v>177</v>
      </c>
      <c r="U1340" s="169" t="s">
        <v>534</v>
      </c>
      <c r="V1340" s="169" t="s">
        <v>638</v>
      </c>
      <c r="W1340" s="175">
        <v>1</v>
      </c>
      <c r="X1340" s="169" t="s">
        <v>467</v>
      </c>
    </row>
    <row r="1341" spans="2:24">
      <c r="B1341" s="632"/>
      <c r="C1341" s="423"/>
      <c r="D1341" s="206">
        <f t="shared" si="386"/>
        <v>5</v>
      </c>
      <c r="E1341" s="169" t="s">
        <v>834</v>
      </c>
      <c r="F1341" s="260">
        <v>429.72</v>
      </c>
      <c r="G1341" s="169">
        <v>61.83</v>
      </c>
      <c r="H1341" s="169">
        <v>61.83</v>
      </c>
      <c r="I1341" s="177">
        <f t="shared" si="377"/>
        <v>1</v>
      </c>
      <c r="J1341" s="169">
        <v>2.89</v>
      </c>
      <c r="K1341" s="177">
        <f t="shared" si="378"/>
        <v>4.6741064208313123E-2</v>
      </c>
      <c r="L1341" s="260">
        <v>355.14</v>
      </c>
      <c r="M1341" s="177">
        <f t="shared" si="379"/>
        <v>1.046741064208313</v>
      </c>
      <c r="N1341" s="260">
        <v>1026.3499999999999</v>
      </c>
      <c r="O1341" s="169">
        <v>1.21</v>
      </c>
      <c r="P1341" s="176">
        <f t="shared" si="380"/>
        <v>1.9569788128740093E-2</v>
      </c>
      <c r="Q1341" s="175">
        <f t="shared" si="381"/>
        <v>1.6800000000000006</v>
      </c>
      <c r="R1341" s="176">
        <f t="shared" si="382"/>
        <v>2.7171276079573033E-2</v>
      </c>
      <c r="S1341" s="259">
        <f t="shared" si="383"/>
        <v>596.63520000000017</v>
      </c>
      <c r="T1341" s="169" t="s">
        <v>177</v>
      </c>
      <c r="U1341" s="169" t="s">
        <v>220</v>
      </c>
      <c r="V1341" s="169" t="s">
        <v>686</v>
      </c>
      <c r="W1341" s="175">
        <v>1</v>
      </c>
      <c r="X1341" s="169" t="s">
        <v>419</v>
      </c>
    </row>
    <row r="1342" spans="2:24">
      <c r="B1342" s="632"/>
      <c r="C1342" s="423"/>
      <c r="D1342" s="206">
        <f t="shared" si="386"/>
        <v>6</v>
      </c>
      <c r="E1342" s="169" t="s">
        <v>822</v>
      </c>
      <c r="F1342" s="260">
        <v>418.16</v>
      </c>
      <c r="G1342" s="169">
        <v>126.92</v>
      </c>
      <c r="H1342" s="169">
        <v>126.92</v>
      </c>
      <c r="I1342" s="177">
        <f t="shared" si="377"/>
        <v>1</v>
      </c>
      <c r="J1342" s="169">
        <v>8.91</v>
      </c>
      <c r="K1342" s="177">
        <f t="shared" si="378"/>
        <v>7.0201701859439011E-2</v>
      </c>
      <c r="L1342" s="260">
        <v>100.52</v>
      </c>
      <c r="M1342" s="177">
        <f t="shared" si="379"/>
        <v>1.0702017018594392</v>
      </c>
      <c r="N1342" s="260">
        <v>895.63</v>
      </c>
      <c r="O1342" s="169">
        <v>4.16</v>
      </c>
      <c r="P1342" s="176">
        <f t="shared" si="380"/>
        <v>3.2776552158840212E-2</v>
      </c>
      <c r="Q1342" s="175">
        <f t="shared" si="381"/>
        <v>4.7500000000000107</v>
      </c>
      <c r="R1342" s="176">
        <f t="shared" si="382"/>
        <v>3.7425149700598889E-2</v>
      </c>
      <c r="S1342" s="259">
        <f t="shared" si="383"/>
        <v>477.47000000000105</v>
      </c>
      <c r="T1342" s="169" t="s">
        <v>177</v>
      </c>
      <c r="U1342" s="169" t="s">
        <v>220</v>
      </c>
      <c r="V1342" s="169" t="s">
        <v>686</v>
      </c>
      <c r="W1342" s="175">
        <v>1</v>
      </c>
      <c r="X1342" s="169" t="s">
        <v>818</v>
      </c>
    </row>
    <row r="1343" spans="2:24">
      <c r="B1343" s="632"/>
      <c r="C1343" s="423"/>
      <c r="D1343" s="206">
        <f t="shared" si="386"/>
        <v>7</v>
      </c>
      <c r="E1343" s="169" t="s">
        <v>484</v>
      </c>
      <c r="F1343" s="260">
        <v>410.16</v>
      </c>
      <c r="G1343" s="169">
        <v>64.540000000000006</v>
      </c>
      <c r="H1343" s="169">
        <v>64.540000000000006</v>
      </c>
      <c r="I1343" s="177">
        <f t="shared" si="377"/>
        <v>1</v>
      </c>
      <c r="J1343" s="169">
        <v>3.02</v>
      </c>
      <c r="K1343" s="177">
        <f t="shared" si="378"/>
        <v>4.6792686705918803E-2</v>
      </c>
      <c r="L1343" s="260">
        <v>410.16</v>
      </c>
      <c r="M1343" s="177">
        <f t="shared" si="379"/>
        <v>1.0467926867059187</v>
      </c>
      <c r="N1343" s="260">
        <v>1238.68</v>
      </c>
      <c r="O1343" s="169">
        <v>1</v>
      </c>
      <c r="P1343" s="176">
        <f t="shared" si="380"/>
        <v>1.5494267121165167E-2</v>
      </c>
      <c r="Q1343" s="175">
        <f t="shared" si="381"/>
        <v>2.019999999999996</v>
      </c>
      <c r="R1343" s="176">
        <f t="shared" si="382"/>
        <v>3.129841958475358E-2</v>
      </c>
      <c r="S1343" s="259">
        <f t="shared" si="383"/>
        <v>828.52319999999838</v>
      </c>
      <c r="T1343" s="169" t="s">
        <v>177</v>
      </c>
      <c r="U1343" s="169" t="s">
        <v>220</v>
      </c>
      <c r="V1343" s="169" t="s">
        <v>686</v>
      </c>
      <c r="W1343" s="175">
        <v>1</v>
      </c>
      <c r="X1343" s="169" t="s">
        <v>467</v>
      </c>
    </row>
    <row r="1344" spans="2:24">
      <c r="B1344" s="632"/>
      <c r="C1344" s="423"/>
      <c r="D1344" s="206">
        <f t="shared" si="386"/>
        <v>8</v>
      </c>
      <c r="E1344" s="169" t="s">
        <v>659</v>
      </c>
      <c r="F1344" s="260">
        <v>279.37</v>
      </c>
      <c r="G1344" s="169">
        <v>2107</v>
      </c>
      <c r="H1344" s="169">
        <v>2107</v>
      </c>
      <c r="I1344" s="177">
        <f t="shared" si="377"/>
        <v>1</v>
      </c>
      <c r="J1344" s="169">
        <v>38.270000000000003</v>
      </c>
      <c r="K1344" s="177">
        <f t="shared" si="378"/>
        <v>1.8163265306122452E-2</v>
      </c>
      <c r="L1344" s="260">
        <v>7.3</v>
      </c>
      <c r="M1344" s="177">
        <f t="shared" si="379"/>
        <v>1.0181632653061223</v>
      </c>
      <c r="N1344" s="260">
        <v>279.37</v>
      </c>
      <c r="O1344" s="169">
        <v>38.270000000000003</v>
      </c>
      <c r="P1344" s="176">
        <f t="shared" si="380"/>
        <v>1.8163265306122452E-2</v>
      </c>
      <c r="Q1344" s="175">
        <f t="shared" si="381"/>
        <v>0</v>
      </c>
      <c r="R1344" s="176">
        <f t="shared" si="382"/>
        <v>0</v>
      </c>
      <c r="S1344" s="259">
        <f t="shared" si="383"/>
        <v>0</v>
      </c>
      <c r="T1344" s="169" t="s">
        <v>177</v>
      </c>
      <c r="U1344" s="169" t="s">
        <v>534</v>
      </c>
      <c r="V1344" s="169" t="s">
        <v>638</v>
      </c>
      <c r="W1344" s="175">
        <v>1</v>
      </c>
      <c r="X1344" s="169" t="s">
        <v>819</v>
      </c>
    </row>
    <row r="1345" spans="2:24">
      <c r="B1345" s="632"/>
      <c r="C1345" s="423"/>
      <c r="D1345" s="206">
        <f t="shared" si="386"/>
        <v>9</v>
      </c>
      <c r="E1345" s="169" t="s">
        <v>540</v>
      </c>
      <c r="F1345" s="260">
        <v>228.19</v>
      </c>
      <c r="G1345" s="169">
        <v>48.41</v>
      </c>
      <c r="H1345" s="169">
        <v>48.41</v>
      </c>
      <c r="I1345" s="177">
        <f t="shared" si="377"/>
        <v>1</v>
      </c>
      <c r="J1345" s="169">
        <v>3.02</v>
      </c>
      <c r="K1345" s="177">
        <f t="shared" si="378"/>
        <v>6.238380499896716E-2</v>
      </c>
      <c r="L1345" s="260">
        <v>159.57</v>
      </c>
      <c r="M1345" s="177">
        <f t="shared" si="379"/>
        <v>1.0623838049989671</v>
      </c>
      <c r="N1345" s="260">
        <v>481.9</v>
      </c>
      <c r="O1345" s="169">
        <v>1.43</v>
      </c>
      <c r="P1345" s="176">
        <f t="shared" si="380"/>
        <v>2.9539351373683125E-2</v>
      </c>
      <c r="Q1345" s="175">
        <f t="shared" si="381"/>
        <v>1.5900000000000032</v>
      </c>
      <c r="R1345" s="176">
        <f t="shared" si="382"/>
        <v>3.2844453625284098E-2</v>
      </c>
      <c r="S1345" s="259">
        <f t="shared" si="383"/>
        <v>253.7163000000005</v>
      </c>
      <c r="T1345" s="169" t="s">
        <v>177</v>
      </c>
      <c r="U1345" s="169" t="s">
        <v>712</v>
      </c>
      <c r="V1345" s="169" t="s">
        <v>640</v>
      </c>
      <c r="W1345" s="175">
        <v>1</v>
      </c>
      <c r="X1345" s="169" t="s">
        <v>467</v>
      </c>
    </row>
    <row r="1346" spans="2:24">
      <c r="B1346" s="633"/>
      <c r="C1346" s="423"/>
      <c r="D1346" s="206">
        <f t="shared" si="386"/>
        <v>10</v>
      </c>
      <c r="E1346" s="169" t="s">
        <v>833</v>
      </c>
      <c r="F1346" s="260">
        <v>227.92</v>
      </c>
      <c r="G1346" s="169">
        <v>56.42</v>
      </c>
      <c r="H1346" s="169">
        <v>56.42</v>
      </c>
      <c r="I1346" s="177">
        <f t="shared" si="377"/>
        <v>1</v>
      </c>
      <c r="J1346" s="169">
        <v>3.96</v>
      </c>
      <c r="K1346" s="177">
        <f t="shared" si="378"/>
        <v>7.0187876639489541E-2</v>
      </c>
      <c r="L1346" s="260">
        <v>335.18</v>
      </c>
      <c r="M1346" s="177">
        <f t="shared" si="379"/>
        <v>1.0701878766394897</v>
      </c>
      <c r="N1346" s="260">
        <v>1327.31</v>
      </c>
      <c r="O1346" s="169">
        <v>0.68</v>
      </c>
      <c r="P1346" s="176">
        <f t="shared" si="380"/>
        <v>1.2052463665366891E-2</v>
      </c>
      <c r="Q1346" s="175">
        <f t="shared" si="381"/>
        <v>3.2800000000000007</v>
      </c>
      <c r="R1346" s="176">
        <f t="shared" si="382"/>
        <v>5.8135412974122662E-2</v>
      </c>
      <c r="S1346" s="259">
        <f t="shared" si="383"/>
        <v>1099.3904000000002</v>
      </c>
      <c r="T1346" s="169" t="s">
        <v>177</v>
      </c>
      <c r="U1346" s="169" t="s">
        <v>220</v>
      </c>
      <c r="V1346" s="169" t="s">
        <v>686</v>
      </c>
      <c r="W1346" s="175">
        <v>1</v>
      </c>
      <c r="X1346" s="169" t="s">
        <v>828</v>
      </c>
    </row>
    <row r="1347" spans="2:24">
      <c r="B1347" s="631">
        <v>46004</v>
      </c>
      <c r="C1347" s="423" t="str">
        <f t="shared" ref="C1347" si="388">RIGHT(TEXT(B1347,"aaa"),1)</f>
        <v>六</v>
      </c>
      <c r="D1347" s="206">
        <f t="shared" si="386"/>
        <v>1</v>
      </c>
      <c r="E1347" s="169" t="s">
        <v>918</v>
      </c>
      <c r="F1347" s="260">
        <v>1342.17</v>
      </c>
      <c r="G1347" s="169">
        <v>479.79</v>
      </c>
      <c r="H1347" s="169">
        <v>479.79</v>
      </c>
      <c r="I1347" s="177">
        <f t="shared" ref="I1347:I1410" si="389">H1347/G1347</f>
        <v>1</v>
      </c>
      <c r="J1347" s="169">
        <v>34.11</v>
      </c>
      <c r="K1347" s="177">
        <f t="shared" ref="K1347:K1410" si="390">J1347/G1347</f>
        <v>7.1093603451510029E-2</v>
      </c>
      <c r="L1347" s="260">
        <v>99.42</v>
      </c>
      <c r="M1347" s="177">
        <f t="shared" ref="M1347:M1410" si="391">(H1347+J1347)/G1347</f>
        <v>1.0710936034515099</v>
      </c>
      <c r="N1347" s="260">
        <v>3391.22</v>
      </c>
      <c r="O1347" s="169">
        <v>13.5</v>
      </c>
      <c r="P1347" s="176">
        <f t="shared" ref="P1347:P1410" si="392">O1347/G1347</f>
        <v>2.8137310073157003E-2</v>
      </c>
      <c r="Q1347" s="175">
        <f t="shared" ref="Q1347:Q1410" si="393">(H1347+J1347)-G1347-O1347</f>
        <v>20.609999999999957</v>
      </c>
      <c r="R1347" s="176">
        <f t="shared" ref="R1347:R1410" si="394">Q1347/G1347</f>
        <v>4.2956293378352939E-2</v>
      </c>
      <c r="S1347" s="259">
        <f t="shared" ref="S1347:S1410" si="395">Q1347*L1347</f>
        <v>2049.0461999999957</v>
      </c>
      <c r="T1347" s="169" t="s">
        <v>177</v>
      </c>
      <c r="U1347" s="169" t="s">
        <v>534</v>
      </c>
      <c r="V1347" s="169" t="s">
        <v>799</v>
      </c>
      <c r="W1347" s="175">
        <v>1</v>
      </c>
      <c r="X1347" s="169" t="s">
        <v>871</v>
      </c>
    </row>
    <row r="1348" spans="2:24">
      <c r="B1348" s="632"/>
      <c r="C1348" s="423"/>
      <c r="D1348" s="206">
        <f t="shared" si="386"/>
        <v>2</v>
      </c>
      <c r="E1348" s="169" t="s">
        <v>634</v>
      </c>
      <c r="F1348" s="260">
        <v>1220.49</v>
      </c>
      <c r="G1348" s="169">
        <v>14675</v>
      </c>
      <c r="H1348" s="169">
        <v>14675</v>
      </c>
      <c r="I1348" s="177">
        <f t="shared" si="389"/>
        <v>1</v>
      </c>
      <c r="J1348" s="169">
        <v>210.43</v>
      </c>
      <c r="K1348" s="177">
        <f t="shared" si="390"/>
        <v>1.4339352640545146E-2</v>
      </c>
      <c r="L1348" s="260">
        <v>5.8</v>
      </c>
      <c r="M1348" s="177">
        <f t="shared" si="391"/>
        <v>1.0143393526405451</v>
      </c>
      <c r="N1348" s="260">
        <v>1220.49</v>
      </c>
      <c r="O1348" s="169">
        <v>210.43</v>
      </c>
      <c r="P1348" s="176">
        <f t="shared" si="392"/>
        <v>1.4339352640545146E-2</v>
      </c>
      <c r="Q1348" s="175">
        <f t="shared" si="393"/>
        <v>2.8421709430404007E-13</v>
      </c>
      <c r="R1348" s="176">
        <f t="shared" si="394"/>
        <v>1.9367434024125387E-17</v>
      </c>
      <c r="S1348" s="259">
        <f t="shared" si="395"/>
        <v>1.6484591469634324E-12</v>
      </c>
      <c r="T1348" s="169" t="s">
        <v>177</v>
      </c>
      <c r="U1348" s="169" t="s">
        <v>534</v>
      </c>
      <c r="V1348" s="169" t="s">
        <v>700</v>
      </c>
      <c r="W1348" s="175">
        <v>1</v>
      </c>
      <c r="X1348" s="169" t="s">
        <v>467</v>
      </c>
    </row>
    <row r="1349" spans="2:24">
      <c r="B1349" s="632"/>
      <c r="C1349" s="423"/>
      <c r="D1349" s="206">
        <f t="shared" si="386"/>
        <v>3</v>
      </c>
      <c r="E1349" s="169" t="s">
        <v>542</v>
      </c>
      <c r="F1349" s="260">
        <v>909.03</v>
      </c>
      <c r="G1349" s="169">
        <v>193.18</v>
      </c>
      <c r="H1349" s="169">
        <v>193.18</v>
      </c>
      <c r="I1349" s="177">
        <f t="shared" si="389"/>
        <v>1</v>
      </c>
      <c r="J1349" s="169">
        <v>13.74</v>
      </c>
      <c r="K1349" s="177">
        <f t="shared" si="390"/>
        <v>7.1125375297649854E-2</v>
      </c>
      <c r="L1349" s="260">
        <v>156.72999999999999</v>
      </c>
      <c r="M1349" s="177">
        <f t="shared" si="391"/>
        <v>1.07112537529765</v>
      </c>
      <c r="N1349" s="260">
        <v>2153.4699999999998</v>
      </c>
      <c r="O1349" s="169">
        <v>5.8</v>
      </c>
      <c r="P1349" s="176">
        <f t="shared" si="392"/>
        <v>3.0023811988818715E-2</v>
      </c>
      <c r="Q1349" s="175">
        <f t="shared" si="393"/>
        <v>7.9400000000000093</v>
      </c>
      <c r="R1349" s="176">
        <f t="shared" si="394"/>
        <v>4.110156330883119E-2</v>
      </c>
      <c r="S1349" s="259">
        <f t="shared" si="395"/>
        <v>1244.4362000000015</v>
      </c>
      <c r="T1349" s="169" t="s">
        <v>465</v>
      </c>
      <c r="U1349" s="169" t="s">
        <v>219</v>
      </c>
      <c r="V1349" s="169" t="s">
        <v>510</v>
      </c>
      <c r="W1349" s="175">
        <v>1</v>
      </c>
      <c r="X1349" s="169" t="s">
        <v>467</v>
      </c>
    </row>
    <row r="1350" spans="2:24">
      <c r="B1350" s="632"/>
      <c r="C1350" s="423"/>
      <c r="D1350" s="206">
        <f t="shared" si="386"/>
        <v>4</v>
      </c>
      <c r="E1350" s="169" t="s">
        <v>612</v>
      </c>
      <c r="F1350" s="260">
        <v>495.77</v>
      </c>
      <c r="G1350" s="169">
        <v>235.45</v>
      </c>
      <c r="H1350" s="169">
        <v>235.45</v>
      </c>
      <c r="I1350" s="177">
        <f t="shared" si="389"/>
        <v>1</v>
      </c>
      <c r="J1350" s="169">
        <v>11.16</v>
      </c>
      <c r="K1350" s="177">
        <f t="shared" si="390"/>
        <v>4.7398598428541092E-2</v>
      </c>
      <c r="L1350" s="260">
        <v>95.34</v>
      </c>
      <c r="M1350" s="177">
        <f t="shared" si="391"/>
        <v>1.047398598428541</v>
      </c>
      <c r="N1350" s="260">
        <v>1063.99</v>
      </c>
      <c r="O1350" s="169">
        <v>5.2</v>
      </c>
      <c r="P1350" s="176">
        <f t="shared" si="392"/>
        <v>2.2085368443406247E-2</v>
      </c>
      <c r="Q1350" s="175">
        <f t="shared" si="393"/>
        <v>5.9599999999999964</v>
      </c>
      <c r="R1350" s="176">
        <f t="shared" si="394"/>
        <v>2.5313229985134834E-2</v>
      </c>
      <c r="S1350" s="259">
        <f t="shared" si="395"/>
        <v>568.22639999999967</v>
      </c>
      <c r="T1350" s="169" t="s">
        <v>177</v>
      </c>
      <c r="U1350" s="169" t="s">
        <v>712</v>
      </c>
      <c r="V1350" s="169" t="s">
        <v>640</v>
      </c>
      <c r="W1350" s="175">
        <v>1</v>
      </c>
      <c r="X1350" s="169" t="s">
        <v>467</v>
      </c>
    </row>
    <row r="1351" spans="2:24">
      <c r="B1351" s="632"/>
      <c r="C1351" s="423"/>
      <c r="D1351" s="206">
        <f t="shared" si="386"/>
        <v>5</v>
      </c>
      <c r="E1351" s="169" t="s">
        <v>635</v>
      </c>
      <c r="F1351" s="260">
        <v>392.63</v>
      </c>
      <c r="G1351" s="169">
        <v>4742</v>
      </c>
      <c r="H1351" s="169">
        <v>4742</v>
      </c>
      <c r="I1351" s="177">
        <f t="shared" si="389"/>
        <v>1</v>
      </c>
      <c r="J1351" s="169">
        <v>59.67</v>
      </c>
      <c r="K1351" s="177">
        <f t="shared" si="390"/>
        <v>1.2583298186419232E-2</v>
      </c>
      <c r="L1351" s="260">
        <v>6.58</v>
      </c>
      <c r="M1351" s="177">
        <f t="shared" si="391"/>
        <v>1.0125832981864193</v>
      </c>
      <c r="N1351" s="260">
        <v>392.63</v>
      </c>
      <c r="O1351" s="169">
        <v>59.67</v>
      </c>
      <c r="P1351" s="176">
        <f t="shared" si="392"/>
        <v>1.2583298186419232E-2</v>
      </c>
      <c r="Q1351" s="175">
        <f t="shared" si="393"/>
        <v>7.1054273576010019E-14</v>
      </c>
      <c r="R1351" s="176">
        <f t="shared" si="394"/>
        <v>1.4984030699285115E-17</v>
      </c>
      <c r="S1351" s="259">
        <f t="shared" si="395"/>
        <v>4.675371201301459E-13</v>
      </c>
      <c r="T1351" s="169" t="s">
        <v>465</v>
      </c>
      <c r="U1351" s="169" t="s">
        <v>219</v>
      </c>
      <c r="V1351" s="169" t="s">
        <v>639</v>
      </c>
      <c r="W1351" s="175">
        <v>1</v>
      </c>
      <c r="X1351" s="169" t="s">
        <v>467</v>
      </c>
    </row>
    <row r="1352" spans="2:24">
      <c r="B1352" s="632"/>
      <c r="C1352" s="423"/>
      <c r="D1352" s="206">
        <f t="shared" si="386"/>
        <v>6</v>
      </c>
      <c r="E1352" s="169" t="s">
        <v>699</v>
      </c>
      <c r="F1352" s="260">
        <v>320.56</v>
      </c>
      <c r="G1352" s="169">
        <v>69.23</v>
      </c>
      <c r="H1352" s="169">
        <v>98.16</v>
      </c>
      <c r="I1352" s="177">
        <f t="shared" si="389"/>
        <v>1.4178824209157879</v>
      </c>
      <c r="J1352" s="169">
        <v>0</v>
      </c>
      <c r="K1352" s="177">
        <f t="shared" si="390"/>
        <v>0</v>
      </c>
      <c r="L1352" s="260">
        <v>278.75</v>
      </c>
      <c r="M1352" s="177">
        <f t="shared" si="391"/>
        <v>1.4178824209157879</v>
      </c>
      <c r="N1352" s="260">
        <v>8064.24</v>
      </c>
      <c r="O1352" s="169">
        <v>1.1499999999999999</v>
      </c>
      <c r="P1352" s="176">
        <f t="shared" si="392"/>
        <v>1.6611295681063121E-2</v>
      </c>
      <c r="Q1352" s="175">
        <f t="shared" si="393"/>
        <v>27.779999999999994</v>
      </c>
      <c r="R1352" s="176">
        <f t="shared" si="394"/>
        <v>0.40127112523472475</v>
      </c>
      <c r="S1352" s="259">
        <f t="shared" si="395"/>
        <v>7743.6749999999984</v>
      </c>
      <c r="T1352" s="169" t="s">
        <v>465</v>
      </c>
      <c r="U1352" s="169" t="s">
        <v>219</v>
      </c>
      <c r="V1352" s="169" t="s">
        <v>921</v>
      </c>
      <c r="W1352" s="175">
        <v>1</v>
      </c>
      <c r="X1352" s="169" t="s">
        <v>467</v>
      </c>
    </row>
    <row r="1353" spans="2:24">
      <c r="B1353" s="632"/>
      <c r="C1353" s="423"/>
      <c r="D1353" s="206">
        <f t="shared" si="386"/>
        <v>7</v>
      </c>
      <c r="E1353" s="169" t="s">
        <v>460</v>
      </c>
      <c r="F1353" s="260">
        <v>282.17</v>
      </c>
      <c r="G1353" s="169">
        <v>5</v>
      </c>
      <c r="H1353" s="169">
        <v>5</v>
      </c>
      <c r="I1353" s="177">
        <f t="shared" si="389"/>
        <v>1</v>
      </c>
      <c r="J1353" s="169">
        <v>0.5</v>
      </c>
      <c r="K1353" s="177">
        <f t="shared" si="390"/>
        <v>0.1</v>
      </c>
      <c r="L1353" s="260">
        <v>1567.63</v>
      </c>
      <c r="M1353" s="177">
        <f t="shared" si="391"/>
        <v>1.1000000000000001</v>
      </c>
      <c r="N1353" s="260">
        <v>783.82</v>
      </c>
      <c r="O1353" s="169">
        <v>0.18</v>
      </c>
      <c r="P1353" s="176">
        <f t="shared" si="392"/>
        <v>3.5999999999999997E-2</v>
      </c>
      <c r="Q1353" s="175">
        <f t="shared" si="393"/>
        <v>0.32</v>
      </c>
      <c r="R1353" s="176">
        <f t="shared" si="394"/>
        <v>6.4000000000000001E-2</v>
      </c>
      <c r="S1353" s="259">
        <f t="shared" si="395"/>
        <v>501.64160000000004</v>
      </c>
      <c r="T1353" s="169" t="s">
        <v>177</v>
      </c>
      <c r="U1353" s="169" t="s">
        <v>712</v>
      </c>
      <c r="V1353" s="169" t="s">
        <v>507</v>
      </c>
      <c r="W1353" s="175">
        <v>1</v>
      </c>
      <c r="X1353" s="169" t="s">
        <v>414</v>
      </c>
    </row>
    <row r="1354" spans="2:24">
      <c r="B1354" s="632"/>
      <c r="C1354" s="423"/>
      <c r="D1354" s="206">
        <f t="shared" si="386"/>
        <v>8</v>
      </c>
      <c r="E1354" s="169" t="s">
        <v>821</v>
      </c>
      <c r="F1354" s="260">
        <v>278</v>
      </c>
      <c r="G1354" s="169">
        <v>52.94</v>
      </c>
      <c r="H1354" s="169">
        <v>52.94</v>
      </c>
      <c r="I1354" s="177">
        <f t="shared" si="389"/>
        <v>1</v>
      </c>
      <c r="J1354" s="169">
        <v>2.8</v>
      </c>
      <c r="K1354" s="177">
        <f t="shared" si="390"/>
        <v>5.2890064223649412E-2</v>
      </c>
      <c r="L1354" s="260">
        <v>200</v>
      </c>
      <c r="M1354" s="177">
        <f t="shared" si="391"/>
        <v>1.0528900642236494</v>
      </c>
      <c r="N1354" s="260">
        <v>560</v>
      </c>
      <c r="O1354" s="169">
        <v>1.39</v>
      </c>
      <c r="P1354" s="176">
        <f t="shared" si="392"/>
        <v>2.6256139025311674E-2</v>
      </c>
      <c r="Q1354" s="175">
        <f t="shared" si="393"/>
        <v>1.4099999999999973</v>
      </c>
      <c r="R1354" s="176">
        <f t="shared" si="394"/>
        <v>2.6633925198337689E-2</v>
      </c>
      <c r="S1354" s="259">
        <f t="shared" si="395"/>
        <v>281.99999999999943</v>
      </c>
      <c r="T1354" s="169" t="s">
        <v>177</v>
      </c>
      <c r="U1354" s="169" t="s">
        <v>712</v>
      </c>
      <c r="V1354" s="169" t="s">
        <v>507</v>
      </c>
      <c r="W1354" s="175">
        <v>1</v>
      </c>
      <c r="X1354" s="169" t="s">
        <v>467</v>
      </c>
    </row>
    <row r="1355" spans="2:24">
      <c r="B1355" s="632"/>
      <c r="C1355" s="423"/>
      <c r="D1355" s="206">
        <f t="shared" si="386"/>
        <v>9</v>
      </c>
      <c r="E1355" s="169" t="s">
        <v>661</v>
      </c>
      <c r="F1355" s="260">
        <v>268.38</v>
      </c>
      <c r="G1355" s="169">
        <v>2957</v>
      </c>
      <c r="H1355" s="169">
        <v>2957</v>
      </c>
      <c r="I1355" s="177">
        <f t="shared" si="389"/>
        <v>1</v>
      </c>
      <c r="J1355" s="169">
        <v>38.340000000000003</v>
      </c>
      <c r="K1355" s="177">
        <f t="shared" si="390"/>
        <v>1.2965843760568144E-2</v>
      </c>
      <c r="L1355" s="260">
        <v>7</v>
      </c>
      <c r="M1355" s="177">
        <f t="shared" si="391"/>
        <v>1.0129658437605682</v>
      </c>
      <c r="N1355" s="260">
        <v>268.38</v>
      </c>
      <c r="O1355" s="169">
        <v>38.340000000000003</v>
      </c>
      <c r="P1355" s="176">
        <f t="shared" si="392"/>
        <v>1.2965843760568144E-2</v>
      </c>
      <c r="Q1355" s="175">
        <f t="shared" si="393"/>
        <v>1.4210854715202004E-13</v>
      </c>
      <c r="R1355" s="176">
        <f t="shared" si="394"/>
        <v>4.8058352097402784E-17</v>
      </c>
      <c r="S1355" s="259">
        <f t="shared" si="395"/>
        <v>9.9475983006414026E-13</v>
      </c>
      <c r="T1355" s="169" t="s">
        <v>465</v>
      </c>
      <c r="U1355" s="169" t="s">
        <v>219</v>
      </c>
      <c r="V1355" s="169" t="s">
        <v>639</v>
      </c>
      <c r="W1355" s="175">
        <v>1</v>
      </c>
      <c r="X1355" s="169" t="s">
        <v>467</v>
      </c>
    </row>
    <row r="1356" spans="2:24">
      <c r="B1356" s="633"/>
      <c r="C1356" s="423"/>
      <c r="D1356" s="206">
        <f t="shared" si="386"/>
        <v>10</v>
      </c>
      <c r="E1356" s="169" t="s">
        <v>922</v>
      </c>
      <c r="F1356" s="260">
        <v>259.2</v>
      </c>
      <c r="G1356" s="169">
        <v>11.74</v>
      </c>
      <c r="H1356" s="169">
        <v>11.74</v>
      </c>
      <c r="I1356" s="177">
        <f t="shared" si="389"/>
        <v>1</v>
      </c>
      <c r="J1356" s="169">
        <v>1.17</v>
      </c>
      <c r="K1356" s="177">
        <f t="shared" si="390"/>
        <v>9.9659284497444628E-2</v>
      </c>
      <c r="L1356" s="260">
        <v>446.89</v>
      </c>
      <c r="M1356" s="177">
        <f t="shared" si="391"/>
        <v>1.0996592844974447</v>
      </c>
      <c r="N1356" s="260">
        <v>522.86</v>
      </c>
      <c r="O1356" s="169">
        <v>0.57999999999999996</v>
      </c>
      <c r="P1356" s="176">
        <f t="shared" si="392"/>
        <v>4.9403747870528106E-2</v>
      </c>
      <c r="Q1356" s="175">
        <f t="shared" si="393"/>
        <v>0.59</v>
      </c>
      <c r="R1356" s="176">
        <f t="shared" si="394"/>
        <v>5.0255536626916522E-2</v>
      </c>
      <c r="S1356" s="259">
        <f t="shared" si="395"/>
        <v>263.6651</v>
      </c>
      <c r="T1356" s="169" t="s">
        <v>177</v>
      </c>
      <c r="U1356" s="169" t="s">
        <v>712</v>
      </c>
      <c r="V1356" s="169" t="s">
        <v>507</v>
      </c>
      <c r="W1356" s="175">
        <v>1</v>
      </c>
      <c r="X1356" s="169" t="s">
        <v>437</v>
      </c>
    </row>
    <row r="1357" spans="2:24">
      <c r="B1357" s="631">
        <v>46005</v>
      </c>
      <c r="C1357" s="423" t="str">
        <f t="shared" ref="C1357" si="396">RIGHT(TEXT(B1357,"aaa"),1)</f>
        <v>日</v>
      </c>
      <c r="D1357" s="206">
        <f t="shared" si="386"/>
        <v>1</v>
      </c>
      <c r="E1357" s="169" t="s">
        <v>918</v>
      </c>
      <c r="F1357" s="260">
        <v>2188.23</v>
      </c>
      <c r="G1357" s="169">
        <v>528.39</v>
      </c>
      <c r="H1357" s="169">
        <v>528.39</v>
      </c>
      <c r="I1357" s="177">
        <f t="shared" si="389"/>
        <v>1</v>
      </c>
      <c r="J1357" s="169">
        <v>44.23</v>
      </c>
      <c r="K1357" s="177">
        <f t="shared" si="390"/>
        <v>8.3707110278392852E-2</v>
      </c>
      <c r="L1357" s="260">
        <v>99.42</v>
      </c>
      <c r="M1357" s="177">
        <f t="shared" si="391"/>
        <v>1.0837071102783928</v>
      </c>
      <c r="N1357" s="260">
        <v>4397.3500000000004</v>
      </c>
      <c r="O1357" s="169">
        <v>22.01</v>
      </c>
      <c r="P1357" s="176">
        <f t="shared" si="392"/>
        <v>4.1654838282329347E-2</v>
      </c>
      <c r="Q1357" s="175">
        <f t="shared" si="393"/>
        <v>22.220000000000017</v>
      </c>
      <c r="R1357" s="176">
        <f t="shared" si="394"/>
        <v>4.2052271996063546E-2</v>
      </c>
      <c r="S1357" s="259">
        <f t="shared" si="395"/>
        <v>2209.1124000000018</v>
      </c>
      <c r="T1357" s="169" t="s">
        <v>461</v>
      </c>
      <c r="U1357" s="169" t="s">
        <v>534</v>
      </c>
      <c r="V1357" s="169" t="s">
        <v>923</v>
      </c>
      <c r="W1357" s="175">
        <v>1</v>
      </c>
      <c r="X1357" s="169" t="s">
        <v>871</v>
      </c>
    </row>
    <row r="1358" spans="2:24">
      <c r="B1358" s="632"/>
      <c r="C1358" s="423"/>
      <c r="D1358" s="206">
        <f t="shared" si="386"/>
        <v>2</v>
      </c>
      <c r="E1358" s="169" t="s">
        <v>634</v>
      </c>
      <c r="F1358" s="260">
        <v>1253.9000000000001</v>
      </c>
      <c r="G1358" s="169">
        <v>19138</v>
      </c>
      <c r="H1358" s="169">
        <v>19138</v>
      </c>
      <c r="I1358" s="177">
        <f t="shared" si="389"/>
        <v>1</v>
      </c>
      <c r="J1358" s="169">
        <v>216.19</v>
      </c>
      <c r="K1358" s="177">
        <f t="shared" si="390"/>
        <v>1.1296373706761417E-2</v>
      </c>
      <c r="L1358" s="260">
        <v>5.8</v>
      </c>
      <c r="M1358" s="177">
        <f t="shared" si="391"/>
        <v>1.0112963737067613</v>
      </c>
      <c r="N1358" s="260">
        <v>1253.9000000000001</v>
      </c>
      <c r="O1358" s="169">
        <v>216.19</v>
      </c>
      <c r="P1358" s="176">
        <f t="shared" si="392"/>
        <v>1.1296373706761417E-2</v>
      </c>
      <c r="Q1358" s="175">
        <f t="shared" si="393"/>
        <v>-1.3073986337985843E-12</v>
      </c>
      <c r="R1358" s="176">
        <f t="shared" si="394"/>
        <v>-6.8314277029918712E-17</v>
      </c>
      <c r="S1358" s="259">
        <f t="shared" si="395"/>
        <v>-7.5829120760317895E-12</v>
      </c>
      <c r="T1358" s="169" t="s">
        <v>177</v>
      </c>
      <c r="U1358" s="169" t="s">
        <v>534</v>
      </c>
      <c r="V1358" s="169" t="s">
        <v>700</v>
      </c>
      <c r="W1358" s="175">
        <v>1</v>
      </c>
      <c r="X1358" s="169" t="s">
        <v>467</v>
      </c>
    </row>
    <row r="1359" spans="2:24">
      <c r="B1359" s="632"/>
      <c r="C1359" s="423"/>
      <c r="D1359" s="206">
        <f t="shared" si="386"/>
        <v>3</v>
      </c>
      <c r="E1359" s="169" t="s">
        <v>820</v>
      </c>
      <c r="F1359" s="260">
        <v>856.94</v>
      </c>
      <c r="G1359" s="169">
        <v>8303</v>
      </c>
      <c r="H1359" s="169">
        <v>8303</v>
      </c>
      <c r="I1359" s="177">
        <f t="shared" si="389"/>
        <v>1</v>
      </c>
      <c r="J1359" s="169">
        <v>122.42</v>
      </c>
      <c r="K1359" s="177">
        <f t="shared" si="390"/>
        <v>1.4744068409008793E-2</v>
      </c>
      <c r="L1359" s="260">
        <v>7</v>
      </c>
      <c r="M1359" s="177">
        <f t="shared" si="391"/>
        <v>1.0147440684090088</v>
      </c>
      <c r="N1359" s="260">
        <v>856.94</v>
      </c>
      <c r="O1359" s="169">
        <v>122.42</v>
      </c>
      <c r="P1359" s="176">
        <f t="shared" si="392"/>
        <v>1.4744068409008793E-2</v>
      </c>
      <c r="Q1359" s="175">
        <f t="shared" si="393"/>
        <v>0</v>
      </c>
      <c r="R1359" s="176">
        <f t="shared" si="394"/>
        <v>0</v>
      </c>
      <c r="S1359" s="259">
        <f t="shared" si="395"/>
        <v>0</v>
      </c>
      <c r="T1359" s="169" t="s">
        <v>177</v>
      </c>
      <c r="U1359" s="169" t="s">
        <v>534</v>
      </c>
      <c r="V1359" s="169" t="s">
        <v>638</v>
      </c>
      <c r="W1359" s="175">
        <v>1</v>
      </c>
      <c r="X1359" s="169" t="s">
        <v>467</v>
      </c>
    </row>
    <row r="1360" spans="2:24">
      <c r="B1360" s="632"/>
      <c r="C1360" s="423"/>
      <c r="D1360" s="206">
        <f t="shared" si="386"/>
        <v>4</v>
      </c>
      <c r="E1360" s="169" t="s">
        <v>841</v>
      </c>
      <c r="F1360" s="260">
        <v>752.71</v>
      </c>
      <c r="G1360" s="169">
        <v>176.46</v>
      </c>
      <c r="H1360" s="169">
        <v>176.46</v>
      </c>
      <c r="I1360" s="177">
        <f t="shared" si="389"/>
        <v>1</v>
      </c>
      <c r="J1360" s="169">
        <v>14.77</v>
      </c>
      <c r="K1360" s="177">
        <f t="shared" si="390"/>
        <v>8.3701688767992735E-2</v>
      </c>
      <c r="L1360" s="260">
        <v>102.41</v>
      </c>
      <c r="M1360" s="177">
        <f t="shared" si="391"/>
        <v>1.0837016887679929</v>
      </c>
      <c r="N1360" s="260">
        <v>1512.6</v>
      </c>
      <c r="O1360" s="169">
        <v>7.35</v>
      </c>
      <c r="P1360" s="176">
        <f t="shared" si="392"/>
        <v>4.1652499149948993E-2</v>
      </c>
      <c r="Q1360" s="175">
        <f t="shared" si="393"/>
        <v>7.4200000000000106</v>
      </c>
      <c r="R1360" s="176">
        <f t="shared" si="394"/>
        <v>4.2049189618043804E-2</v>
      </c>
      <c r="S1360" s="259">
        <f t="shared" si="395"/>
        <v>759.88220000000103</v>
      </c>
      <c r="T1360" s="169" t="s">
        <v>465</v>
      </c>
      <c r="U1360" s="169" t="s">
        <v>219</v>
      </c>
      <c r="V1360" s="169" t="s">
        <v>683</v>
      </c>
      <c r="W1360" s="175">
        <v>1</v>
      </c>
      <c r="X1360" s="169" t="s">
        <v>467</v>
      </c>
    </row>
    <row r="1361" spans="2:24">
      <c r="B1361" s="632"/>
      <c r="C1361" s="423"/>
      <c r="D1361" s="206">
        <f t="shared" si="386"/>
        <v>5</v>
      </c>
      <c r="E1361" s="169" t="s">
        <v>684</v>
      </c>
      <c r="F1361" s="260">
        <v>607.51</v>
      </c>
      <c r="G1361" s="169">
        <v>102.53</v>
      </c>
      <c r="H1361" s="169">
        <v>102.53</v>
      </c>
      <c r="I1361" s="177">
        <f t="shared" si="389"/>
        <v>1</v>
      </c>
      <c r="J1361" s="169">
        <v>10.25</v>
      </c>
      <c r="K1361" s="177">
        <f t="shared" si="390"/>
        <v>9.9970740271140154E-2</v>
      </c>
      <c r="L1361" s="260">
        <v>119.12</v>
      </c>
      <c r="M1361" s="177">
        <f t="shared" si="391"/>
        <v>1.0999707402711401</v>
      </c>
      <c r="N1361" s="260">
        <v>1220.98</v>
      </c>
      <c r="O1361" s="169">
        <v>5.0999999999999996</v>
      </c>
      <c r="P1361" s="176">
        <f t="shared" si="392"/>
        <v>4.9741539061738026E-2</v>
      </c>
      <c r="Q1361" s="175">
        <f t="shared" si="393"/>
        <v>5.15</v>
      </c>
      <c r="R1361" s="176">
        <f t="shared" si="394"/>
        <v>5.0229201209402129E-2</v>
      </c>
      <c r="S1361" s="259">
        <f t="shared" si="395"/>
        <v>613.46800000000007</v>
      </c>
      <c r="T1361" s="169" t="s">
        <v>177</v>
      </c>
      <c r="U1361" s="169" t="s">
        <v>712</v>
      </c>
      <c r="V1361" s="169" t="s">
        <v>640</v>
      </c>
      <c r="W1361" s="175">
        <v>1</v>
      </c>
      <c r="X1361" s="169" t="s">
        <v>428</v>
      </c>
    </row>
    <row r="1362" spans="2:24">
      <c r="B1362" s="632"/>
      <c r="C1362" s="423"/>
      <c r="D1362" s="206">
        <f t="shared" si="386"/>
        <v>6</v>
      </c>
      <c r="E1362" s="169" t="s">
        <v>491</v>
      </c>
      <c r="F1362" s="260">
        <v>515.82000000000005</v>
      </c>
      <c r="G1362" s="169">
        <v>37.08</v>
      </c>
      <c r="H1362" s="169">
        <v>37.08</v>
      </c>
      <c r="I1362" s="177">
        <f t="shared" si="389"/>
        <v>1</v>
      </c>
      <c r="J1362" s="169">
        <v>3.7</v>
      </c>
      <c r="K1362" s="177">
        <f t="shared" si="390"/>
        <v>9.9784250269687166E-2</v>
      </c>
      <c r="L1362" s="260">
        <v>278.82</v>
      </c>
      <c r="M1362" s="177">
        <f t="shared" si="391"/>
        <v>1.0997842502696873</v>
      </c>
      <c r="N1362" s="260">
        <v>1031.6300000000001</v>
      </c>
      <c r="O1362" s="169">
        <v>1.85</v>
      </c>
      <c r="P1362" s="176">
        <f t="shared" si="392"/>
        <v>4.9892125134843583E-2</v>
      </c>
      <c r="Q1362" s="175">
        <f t="shared" si="393"/>
        <v>1.8500000000000028</v>
      </c>
      <c r="R1362" s="176">
        <f t="shared" si="394"/>
        <v>4.989212513484366E-2</v>
      </c>
      <c r="S1362" s="259">
        <f t="shared" si="395"/>
        <v>515.8170000000008</v>
      </c>
      <c r="T1362" s="169" t="s">
        <v>465</v>
      </c>
      <c r="U1362" s="169" t="s">
        <v>219</v>
      </c>
      <c r="V1362" s="169" t="s">
        <v>510</v>
      </c>
      <c r="W1362" s="175">
        <v>1</v>
      </c>
      <c r="X1362" s="169" t="s">
        <v>467</v>
      </c>
    </row>
    <row r="1363" spans="2:24">
      <c r="B1363" s="632"/>
      <c r="C1363" s="423"/>
      <c r="D1363" s="206">
        <f t="shared" si="386"/>
        <v>7</v>
      </c>
      <c r="E1363" s="169" t="s">
        <v>821</v>
      </c>
      <c r="F1363" s="260">
        <v>436</v>
      </c>
      <c r="G1363" s="169">
        <v>94.47</v>
      </c>
      <c r="H1363" s="169">
        <v>94.47</v>
      </c>
      <c r="I1363" s="177">
        <f t="shared" si="389"/>
        <v>1</v>
      </c>
      <c r="J1363" s="169">
        <v>4.3899999999999997</v>
      </c>
      <c r="K1363" s="177">
        <f t="shared" si="390"/>
        <v>4.6469778765745734E-2</v>
      </c>
      <c r="L1363" s="260">
        <v>200</v>
      </c>
      <c r="M1363" s="177">
        <f t="shared" si="391"/>
        <v>1.0464697787657458</v>
      </c>
      <c r="N1363" s="260">
        <v>878</v>
      </c>
      <c r="O1363" s="169">
        <v>2.1800000000000002</v>
      </c>
      <c r="P1363" s="176">
        <f t="shared" si="392"/>
        <v>2.3076108817614058E-2</v>
      </c>
      <c r="Q1363" s="175">
        <f t="shared" si="393"/>
        <v>2.2100000000000004</v>
      </c>
      <c r="R1363" s="176">
        <f t="shared" si="394"/>
        <v>2.3393669948131687E-2</v>
      </c>
      <c r="S1363" s="259">
        <f t="shared" si="395"/>
        <v>442.00000000000006</v>
      </c>
      <c r="T1363" s="169" t="s">
        <v>177</v>
      </c>
      <c r="U1363" s="169" t="s">
        <v>712</v>
      </c>
      <c r="V1363" s="169" t="s">
        <v>507</v>
      </c>
      <c r="W1363" s="175">
        <v>1</v>
      </c>
      <c r="X1363" s="169" t="s">
        <v>467</v>
      </c>
    </row>
    <row r="1364" spans="2:24">
      <c r="B1364" s="632"/>
      <c r="C1364" s="423"/>
      <c r="D1364" s="206">
        <f t="shared" si="386"/>
        <v>8</v>
      </c>
      <c r="E1364" s="169" t="s">
        <v>796</v>
      </c>
      <c r="F1364" s="260">
        <v>309.61</v>
      </c>
      <c r="G1364" s="169">
        <v>22.99</v>
      </c>
      <c r="H1364" s="169">
        <v>22.99</v>
      </c>
      <c r="I1364" s="177">
        <f t="shared" si="389"/>
        <v>1</v>
      </c>
      <c r="J1364" s="169">
        <v>2.29</v>
      </c>
      <c r="K1364" s="177">
        <f t="shared" si="390"/>
        <v>9.960852544584603E-2</v>
      </c>
      <c r="L1364" s="260">
        <v>271.58999999999997</v>
      </c>
      <c r="M1364" s="177">
        <f t="shared" si="391"/>
        <v>1.0996085254458461</v>
      </c>
      <c r="N1364" s="260">
        <v>621.94000000000005</v>
      </c>
      <c r="O1364" s="169">
        <v>1.1399999999999999</v>
      </c>
      <c r="P1364" s="176">
        <f t="shared" si="392"/>
        <v>4.9586776859504134E-2</v>
      </c>
      <c r="Q1364" s="175">
        <f t="shared" si="393"/>
        <v>1.1499999999999992</v>
      </c>
      <c r="R1364" s="176">
        <f t="shared" si="394"/>
        <v>5.0021748586341862E-2</v>
      </c>
      <c r="S1364" s="259">
        <f t="shared" si="395"/>
        <v>312.32849999999979</v>
      </c>
      <c r="T1364" s="169" t="s">
        <v>177</v>
      </c>
      <c r="U1364" s="169" t="s">
        <v>712</v>
      </c>
      <c r="V1364" s="169" t="s">
        <v>640</v>
      </c>
      <c r="W1364" s="175">
        <v>1</v>
      </c>
      <c r="X1364" s="169" t="s">
        <v>440</v>
      </c>
    </row>
    <row r="1365" spans="2:24">
      <c r="B1365" s="632"/>
      <c r="C1365" s="423"/>
      <c r="D1365" s="206">
        <f t="shared" si="386"/>
        <v>9</v>
      </c>
      <c r="E1365" s="169" t="s">
        <v>635</v>
      </c>
      <c r="F1365" s="260">
        <v>289.39</v>
      </c>
      <c r="G1365" s="169">
        <v>6863</v>
      </c>
      <c r="H1365" s="169">
        <v>6863</v>
      </c>
      <c r="I1365" s="177">
        <f t="shared" si="389"/>
        <v>1</v>
      </c>
      <c r="J1365" s="169">
        <v>43.98</v>
      </c>
      <c r="K1365" s="177">
        <f t="shared" si="390"/>
        <v>6.4082762640244786E-3</v>
      </c>
      <c r="L1365" s="260">
        <v>6.58</v>
      </c>
      <c r="M1365" s="177">
        <f t="shared" si="391"/>
        <v>1.0064082762640245</v>
      </c>
      <c r="N1365" s="260">
        <v>289.39</v>
      </c>
      <c r="O1365" s="169">
        <v>43.98</v>
      </c>
      <c r="P1365" s="176">
        <f t="shared" si="392"/>
        <v>6.4082762640244786E-3</v>
      </c>
      <c r="Q1365" s="175">
        <f t="shared" si="393"/>
        <v>-4.3343106881366111E-13</v>
      </c>
      <c r="R1365" s="176">
        <f t="shared" si="394"/>
        <v>-6.3154752850599031E-17</v>
      </c>
      <c r="S1365" s="259">
        <f t="shared" si="395"/>
        <v>-2.8519764327938901E-12</v>
      </c>
      <c r="T1365" s="169" t="s">
        <v>465</v>
      </c>
      <c r="U1365" s="169" t="s">
        <v>219</v>
      </c>
      <c r="V1365" s="169" t="s">
        <v>639</v>
      </c>
      <c r="W1365" s="175">
        <v>1</v>
      </c>
      <c r="X1365" s="169" t="s">
        <v>467</v>
      </c>
    </row>
    <row r="1366" spans="2:24">
      <c r="B1366" s="633"/>
      <c r="C1366" s="423"/>
      <c r="D1366" s="206">
        <f t="shared" si="386"/>
        <v>10</v>
      </c>
      <c r="E1366" s="169" t="s">
        <v>528</v>
      </c>
      <c r="F1366" s="260">
        <v>276.55</v>
      </c>
      <c r="G1366" s="169">
        <v>43.41</v>
      </c>
      <c r="H1366" s="169">
        <v>43.41</v>
      </c>
      <c r="I1366" s="177">
        <f t="shared" si="389"/>
        <v>1</v>
      </c>
      <c r="J1366" s="169">
        <v>2.6</v>
      </c>
      <c r="K1366" s="177">
        <f t="shared" si="390"/>
        <v>5.989403363280351E-2</v>
      </c>
      <c r="L1366" s="260">
        <v>212.73</v>
      </c>
      <c r="M1366" s="177">
        <f t="shared" si="391"/>
        <v>1.0598940336328035</v>
      </c>
      <c r="N1366" s="260">
        <v>553.1</v>
      </c>
      <c r="O1366" s="169">
        <v>1.3</v>
      </c>
      <c r="P1366" s="176">
        <f t="shared" si="392"/>
        <v>2.9947016816401755E-2</v>
      </c>
      <c r="Q1366" s="175">
        <f t="shared" si="393"/>
        <v>1.3000000000000014</v>
      </c>
      <c r="R1366" s="176">
        <f t="shared" si="394"/>
        <v>2.9947016816401786E-2</v>
      </c>
      <c r="S1366" s="259">
        <f t="shared" si="395"/>
        <v>276.54900000000026</v>
      </c>
      <c r="T1366" s="169" t="s">
        <v>177</v>
      </c>
      <c r="U1366" s="169" t="s">
        <v>712</v>
      </c>
      <c r="V1366" s="169" t="s">
        <v>640</v>
      </c>
      <c r="W1366" s="175">
        <v>1</v>
      </c>
      <c r="X1366" s="169" t="s">
        <v>434</v>
      </c>
    </row>
    <row r="1367" spans="2:24">
      <c r="B1367" s="631">
        <v>46006</v>
      </c>
      <c r="C1367" s="423" t="str">
        <f t="shared" ref="C1367" si="397">RIGHT(TEXT(B1367,"aaa"),1)</f>
        <v>一</v>
      </c>
      <c r="D1367" s="206">
        <f t="shared" si="386"/>
        <v>1</v>
      </c>
      <c r="E1367" s="169" t="s">
        <v>635</v>
      </c>
      <c r="F1367" s="260">
        <v>1298.04</v>
      </c>
      <c r="G1367" s="169">
        <v>6666</v>
      </c>
      <c r="H1367" s="169">
        <v>6666</v>
      </c>
      <c r="I1367" s="177">
        <f t="shared" si="389"/>
        <v>1</v>
      </c>
      <c r="J1367" s="169">
        <v>197.27</v>
      </c>
      <c r="K1367" s="177">
        <f t="shared" si="390"/>
        <v>2.9593459345934596E-2</v>
      </c>
      <c r="L1367" s="260">
        <v>6.58</v>
      </c>
      <c r="M1367" s="177">
        <f t="shared" si="391"/>
        <v>1.0295934593459346</v>
      </c>
      <c r="N1367" s="260">
        <v>1298.04</v>
      </c>
      <c r="O1367" s="169">
        <v>197.27</v>
      </c>
      <c r="P1367" s="176">
        <f t="shared" si="392"/>
        <v>2.9593459345934596E-2</v>
      </c>
      <c r="Q1367" s="175">
        <f t="shared" si="393"/>
        <v>4.2632564145606011E-13</v>
      </c>
      <c r="R1367" s="176">
        <f t="shared" si="394"/>
        <v>6.3955241742583277E-17</v>
      </c>
      <c r="S1367" s="259">
        <f t="shared" si="395"/>
        <v>2.8052227207808756E-12</v>
      </c>
      <c r="T1367" s="169" t="s">
        <v>465</v>
      </c>
      <c r="U1367" s="169" t="s">
        <v>219</v>
      </c>
      <c r="V1367" s="169" t="s">
        <v>639</v>
      </c>
      <c r="W1367" s="175">
        <v>1</v>
      </c>
      <c r="X1367" s="169" t="s">
        <v>467</v>
      </c>
    </row>
    <row r="1368" spans="2:24">
      <c r="B1368" s="632"/>
      <c r="C1368" s="423"/>
      <c r="D1368" s="206">
        <f t="shared" si="386"/>
        <v>2</v>
      </c>
      <c r="E1368" s="169" t="s">
        <v>488</v>
      </c>
      <c r="F1368" s="260">
        <v>791.15</v>
      </c>
      <c r="G1368" s="169">
        <v>146.65</v>
      </c>
      <c r="H1368" s="169">
        <v>146.65</v>
      </c>
      <c r="I1368" s="177">
        <f t="shared" si="389"/>
        <v>1</v>
      </c>
      <c r="J1368" s="169">
        <v>14.64</v>
      </c>
      <c r="K1368" s="177">
        <f t="shared" si="390"/>
        <v>9.9829526082509376E-2</v>
      </c>
      <c r="L1368" s="260">
        <v>127.4</v>
      </c>
      <c r="M1368" s="177">
        <f t="shared" si="391"/>
        <v>1.0998295260825095</v>
      </c>
      <c r="N1368" s="260">
        <v>1865.14</v>
      </c>
      <c r="O1368" s="169">
        <v>6.21</v>
      </c>
      <c r="P1368" s="176">
        <f t="shared" si="392"/>
        <v>4.2345721104670983E-2</v>
      </c>
      <c r="Q1368" s="175">
        <f t="shared" si="393"/>
        <v>8.4300000000000139</v>
      </c>
      <c r="R1368" s="176">
        <f t="shared" si="394"/>
        <v>5.7483804977838483E-2</v>
      </c>
      <c r="S1368" s="259">
        <f t="shared" si="395"/>
        <v>1073.9820000000018</v>
      </c>
      <c r="T1368" s="169" t="s">
        <v>177</v>
      </c>
      <c r="U1368" s="169" t="s">
        <v>712</v>
      </c>
      <c r="V1368" s="169" t="s">
        <v>640</v>
      </c>
      <c r="W1368" s="175">
        <v>1</v>
      </c>
      <c r="X1368" s="169" t="s">
        <v>467</v>
      </c>
    </row>
    <row r="1369" spans="2:24">
      <c r="B1369" s="632"/>
      <c r="C1369" s="423"/>
      <c r="D1369" s="206">
        <f t="shared" si="386"/>
        <v>3</v>
      </c>
      <c r="E1369" s="169" t="s">
        <v>543</v>
      </c>
      <c r="F1369" s="260">
        <v>717.87</v>
      </c>
      <c r="G1369" s="169">
        <v>99.28</v>
      </c>
      <c r="H1369" s="169">
        <v>99.28</v>
      </c>
      <c r="I1369" s="177">
        <f t="shared" si="389"/>
        <v>1</v>
      </c>
      <c r="J1369" s="169">
        <v>9.8000000000000007</v>
      </c>
      <c r="K1369" s="177">
        <f t="shared" si="390"/>
        <v>9.8710717163577766E-2</v>
      </c>
      <c r="L1369" s="260">
        <v>166.56</v>
      </c>
      <c r="M1369" s="177">
        <f t="shared" si="391"/>
        <v>1.0987107171635777</v>
      </c>
      <c r="N1369" s="260">
        <v>1632.29</v>
      </c>
      <c r="O1369" s="169">
        <v>4.3099999999999996</v>
      </c>
      <c r="P1369" s="176">
        <f t="shared" si="392"/>
        <v>4.341257050765511E-2</v>
      </c>
      <c r="Q1369" s="175">
        <f t="shared" si="393"/>
        <v>5.4899999999999975</v>
      </c>
      <c r="R1369" s="176">
        <f t="shared" si="394"/>
        <v>5.5298146655922614E-2</v>
      </c>
      <c r="S1369" s="259">
        <f t="shared" si="395"/>
        <v>914.41439999999966</v>
      </c>
      <c r="T1369" s="169" t="s">
        <v>177</v>
      </c>
      <c r="U1369" s="169" t="s">
        <v>712</v>
      </c>
      <c r="V1369" s="169" t="s">
        <v>640</v>
      </c>
      <c r="W1369" s="175">
        <v>1</v>
      </c>
      <c r="X1369" s="169" t="s">
        <v>459</v>
      </c>
    </row>
    <row r="1370" spans="2:24">
      <c r="B1370" s="632"/>
      <c r="C1370" s="423"/>
      <c r="D1370" s="206">
        <f t="shared" si="386"/>
        <v>4</v>
      </c>
      <c r="E1370" s="169" t="s">
        <v>822</v>
      </c>
      <c r="F1370" s="260">
        <v>662.43</v>
      </c>
      <c r="G1370" s="169">
        <v>174.9</v>
      </c>
      <c r="H1370" s="169">
        <v>174.9</v>
      </c>
      <c r="I1370" s="177">
        <f t="shared" si="389"/>
        <v>1</v>
      </c>
      <c r="J1370" s="169">
        <v>16.48</v>
      </c>
      <c r="K1370" s="177">
        <f t="shared" si="390"/>
        <v>9.4225271583762149E-2</v>
      </c>
      <c r="L1370" s="260">
        <v>100.52</v>
      </c>
      <c r="M1370" s="177">
        <f t="shared" si="391"/>
        <v>1.0942252715837621</v>
      </c>
      <c r="N1370" s="260">
        <v>1656.57</v>
      </c>
      <c r="O1370" s="169">
        <v>6.59</v>
      </c>
      <c r="P1370" s="176">
        <f t="shared" si="392"/>
        <v>3.7678673527730126E-2</v>
      </c>
      <c r="Q1370" s="175">
        <f t="shared" si="393"/>
        <v>9.8899999999999899</v>
      </c>
      <c r="R1370" s="176">
        <f t="shared" si="394"/>
        <v>5.654659805603196E-2</v>
      </c>
      <c r="S1370" s="259">
        <f t="shared" si="395"/>
        <v>994.14279999999894</v>
      </c>
      <c r="T1370" s="169" t="s">
        <v>177</v>
      </c>
      <c r="U1370" s="169" t="s">
        <v>220</v>
      </c>
      <c r="V1370" s="169" t="s">
        <v>686</v>
      </c>
      <c r="W1370" s="175">
        <v>1</v>
      </c>
      <c r="X1370" s="169" t="s">
        <v>818</v>
      </c>
    </row>
    <row r="1371" spans="2:24">
      <c r="B1371" s="632"/>
      <c r="C1371" s="423"/>
      <c r="D1371" s="206">
        <f t="shared" si="386"/>
        <v>5</v>
      </c>
      <c r="E1371" s="169" t="s">
        <v>820</v>
      </c>
      <c r="F1371" s="260">
        <v>638.04999999999995</v>
      </c>
      <c r="G1371" s="169">
        <v>5596</v>
      </c>
      <c r="H1371" s="169">
        <v>5596</v>
      </c>
      <c r="I1371" s="177">
        <f t="shared" si="389"/>
        <v>1</v>
      </c>
      <c r="J1371" s="169">
        <v>91.15</v>
      </c>
      <c r="K1371" s="177">
        <f t="shared" si="390"/>
        <v>1.6288420300214441E-2</v>
      </c>
      <c r="L1371" s="260">
        <v>7</v>
      </c>
      <c r="M1371" s="177">
        <f t="shared" si="391"/>
        <v>1.0162884203002143</v>
      </c>
      <c r="N1371" s="260">
        <v>638.04999999999995</v>
      </c>
      <c r="O1371" s="169">
        <v>91.15</v>
      </c>
      <c r="P1371" s="176">
        <f t="shared" si="392"/>
        <v>1.6288420300214441E-2</v>
      </c>
      <c r="Q1371" s="175">
        <f t="shared" si="393"/>
        <v>-3.694822225952521E-13</v>
      </c>
      <c r="R1371" s="176">
        <f t="shared" si="394"/>
        <v>-6.6026129841896366E-17</v>
      </c>
      <c r="S1371" s="259">
        <f t="shared" si="395"/>
        <v>-2.5863755581667647E-12</v>
      </c>
      <c r="T1371" s="169" t="s">
        <v>177</v>
      </c>
      <c r="U1371" s="169" t="s">
        <v>534</v>
      </c>
      <c r="V1371" s="169" t="s">
        <v>638</v>
      </c>
      <c r="W1371" s="175">
        <v>1</v>
      </c>
      <c r="X1371" s="169" t="s">
        <v>467</v>
      </c>
    </row>
    <row r="1372" spans="2:24">
      <c r="B1372" s="632"/>
      <c r="C1372" s="423"/>
      <c r="D1372" s="206">
        <f t="shared" si="386"/>
        <v>6</v>
      </c>
      <c r="E1372" s="169" t="s">
        <v>517</v>
      </c>
      <c r="F1372" s="260">
        <v>613.54999999999995</v>
      </c>
      <c r="G1372" s="169">
        <v>233.31</v>
      </c>
      <c r="H1372" s="169">
        <v>233.31</v>
      </c>
      <c r="I1372" s="177">
        <f t="shared" si="389"/>
        <v>1</v>
      </c>
      <c r="J1372" s="169">
        <v>20.02</v>
      </c>
      <c r="K1372" s="177">
        <f t="shared" si="390"/>
        <v>8.5808580858085806E-2</v>
      </c>
      <c r="L1372" s="260">
        <v>99.12</v>
      </c>
      <c r="M1372" s="177">
        <f t="shared" si="391"/>
        <v>1.085808580858086</v>
      </c>
      <c r="N1372" s="260">
        <v>1984.38</v>
      </c>
      <c r="O1372" s="169">
        <v>6.19</v>
      </c>
      <c r="P1372" s="176">
        <f t="shared" si="392"/>
        <v>2.6531224551026533E-2</v>
      </c>
      <c r="Q1372" s="175">
        <f t="shared" si="393"/>
        <v>13.830000000000009</v>
      </c>
      <c r="R1372" s="176">
        <f t="shared" si="394"/>
        <v>5.9277356307059312E-2</v>
      </c>
      <c r="S1372" s="259">
        <f t="shared" si="395"/>
        <v>1370.8296000000009</v>
      </c>
      <c r="T1372" s="169" t="s">
        <v>177</v>
      </c>
      <c r="U1372" s="169" t="s">
        <v>712</v>
      </c>
      <c r="V1372" s="169" t="s">
        <v>507</v>
      </c>
      <c r="W1372" s="175">
        <v>1</v>
      </c>
      <c r="X1372" s="169" t="s">
        <v>467</v>
      </c>
    </row>
    <row r="1373" spans="2:24">
      <c r="B1373" s="632"/>
      <c r="C1373" s="423"/>
      <c r="D1373" s="206">
        <f t="shared" si="386"/>
        <v>7</v>
      </c>
      <c r="E1373" s="169" t="s">
        <v>821</v>
      </c>
      <c r="F1373" s="260">
        <v>558</v>
      </c>
      <c r="G1373" s="169">
        <v>61.85</v>
      </c>
      <c r="H1373" s="169">
        <v>61.85</v>
      </c>
      <c r="I1373" s="177">
        <f t="shared" si="389"/>
        <v>1</v>
      </c>
      <c r="J1373" s="169">
        <v>6.1</v>
      </c>
      <c r="K1373" s="177">
        <f t="shared" si="390"/>
        <v>9.8625707356507678E-2</v>
      </c>
      <c r="L1373" s="260">
        <v>200</v>
      </c>
      <c r="M1373" s="177">
        <f t="shared" si="391"/>
        <v>1.0986257073565078</v>
      </c>
      <c r="N1373" s="260">
        <v>1220</v>
      </c>
      <c r="O1373" s="169">
        <v>2.79</v>
      </c>
      <c r="P1373" s="176">
        <f t="shared" si="392"/>
        <v>4.5109135004042039E-2</v>
      </c>
      <c r="Q1373" s="175">
        <f t="shared" si="393"/>
        <v>3.3100000000000014</v>
      </c>
      <c r="R1373" s="176">
        <f t="shared" si="394"/>
        <v>5.3516572352465666E-2</v>
      </c>
      <c r="S1373" s="259">
        <f t="shared" si="395"/>
        <v>662.00000000000023</v>
      </c>
      <c r="T1373" s="169" t="s">
        <v>177</v>
      </c>
      <c r="U1373" s="169" t="s">
        <v>712</v>
      </c>
      <c r="V1373" s="169" t="s">
        <v>507</v>
      </c>
      <c r="W1373" s="175">
        <v>1</v>
      </c>
      <c r="X1373" s="169" t="s">
        <v>467</v>
      </c>
    </row>
    <row r="1374" spans="2:24">
      <c r="B1374" s="632"/>
      <c r="C1374" s="423"/>
      <c r="D1374" s="206">
        <f t="shared" si="386"/>
        <v>8</v>
      </c>
      <c r="E1374" s="169" t="s">
        <v>540</v>
      </c>
      <c r="F1374" s="260">
        <v>477.11</v>
      </c>
      <c r="G1374" s="169">
        <v>64.84</v>
      </c>
      <c r="H1374" s="169">
        <v>64.84</v>
      </c>
      <c r="I1374" s="177">
        <f t="shared" si="389"/>
        <v>1</v>
      </c>
      <c r="J1374" s="169">
        <v>6.37</v>
      </c>
      <c r="K1374" s="177">
        <f t="shared" si="390"/>
        <v>9.824182603331276E-2</v>
      </c>
      <c r="L1374" s="260">
        <v>159.57</v>
      </c>
      <c r="M1374" s="177">
        <f t="shared" si="391"/>
        <v>1.0982418260333129</v>
      </c>
      <c r="N1374" s="260">
        <v>1016.46</v>
      </c>
      <c r="O1374" s="169">
        <v>2.99</v>
      </c>
      <c r="P1374" s="176">
        <f t="shared" si="392"/>
        <v>4.6113510178901911E-2</v>
      </c>
      <c r="Q1374" s="175">
        <f t="shared" si="393"/>
        <v>3.3800000000000043</v>
      </c>
      <c r="R1374" s="176">
        <f t="shared" si="394"/>
        <v>5.2128315854410918E-2</v>
      </c>
      <c r="S1374" s="259">
        <f t="shared" si="395"/>
        <v>539.34660000000065</v>
      </c>
      <c r="T1374" s="169" t="s">
        <v>177</v>
      </c>
      <c r="U1374" s="169" t="s">
        <v>712</v>
      </c>
      <c r="V1374" s="169" t="s">
        <v>640</v>
      </c>
      <c r="W1374" s="175">
        <v>1</v>
      </c>
      <c r="X1374" s="169" t="s">
        <v>467</v>
      </c>
    </row>
    <row r="1375" spans="2:24">
      <c r="B1375" s="632"/>
      <c r="C1375" s="423"/>
      <c r="D1375" s="206">
        <f t="shared" si="386"/>
        <v>9</v>
      </c>
      <c r="E1375" s="169" t="s">
        <v>460</v>
      </c>
      <c r="F1375" s="260">
        <v>344.88</v>
      </c>
      <c r="G1375" s="169">
        <v>5.58</v>
      </c>
      <c r="H1375" s="169">
        <v>5.58</v>
      </c>
      <c r="I1375" s="177">
        <f t="shared" si="389"/>
        <v>1</v>
      </c>
      <c r="J1375" s="169">
        <v>0.54</v>
      </c>
      <c r="K1375" s="177">
        <f t="shared" si="390"/>
        <v>9.6774193548387108E-2</v>
      </c>
      <c r="L1375" s="260">
        <v>1567.63</v>
      </c>
      <c r="M1375" s="177">
        <f t="shared" si="391"/>
        <v>1.096774193548387</v>
      </c>
      <c r="N1375" s="260">
        <v>846.52</v>
      </c>
      <c r="O1375" s="169">
        <v>0.22</v>
      </c>
      <c r="P1375" s="176">
        <f t="shared" si="392"/>
        <v>3.9426523297491037E-2</v>
      </c>
      <c r="Q1375" s="175">
        <f t="shared" si="393"/>
        <v>0.32000000000000006</v>
      </c>
      <c r="R1375" s="176">
        <f t="shared" si="394"/>
        <v>5.7347670250896071E-2</v>
      </c>
      <c r="S1375" s="259">
        <f t="shared" si="395"/>
        <v>501.64160000000015</v>
      </c>
      <c r="T1375" s="169" t="s">
        <v>177</v>
      </c>
      <c r="U1375" s="169" t="s">
        <v>712</v>
      </c>
      <c r="V1375" s="169" t="s">
        <v>507</v>
      </c>
      <c r="W1375" s="175">
        <v>1</v>
      </c>
      <c r="X1375" s="169" t="s">
        <v>414</v>
      </c>
    </row>
    <row r="1376" spans="2:24">
      <c r="B1376" s="633"/>
      <c r="C1376" s="423"/>
      <c r="D1376" s="206">
        <f t="shared" si="386"/>
        <v>10</v>
      </c>
      <c r="E1376" s="169" t="s">
        <v>634</v>
      </c>
      <c r="F1376" s="260">
        <v>291.57</v>
      </c>
      <c r="G1376" s="169">
        <v>18219</v>
      </c>
      <c r="H1376" s="169">
        <v>18219</v>
      </c>
      <c r="I1376" s="177">
        <f t="shared" si="389"/>
        <v>1</v>
      </c>
      <c r="J1376" s="169">
        <v>50.27</v>
      </c>
      <c r="K1376" s="177">
        <f t="shared" si="390"/>
        <v>2.7592074208244144E-3</v>
      </c>
      <c r="L1376" s="260">
        <v>5.8</v>
      </c>
      <c r="M1376" s="177">
        <f t="shared" si="391"/>
        <v>1.0027592074208245</v>
      </c>
      <c r="N1376" s="260">
        <v>291.57</v>
      </c>
      <c r="O1376" s="169">
        <v>50.27</v>
      </c>
      <c r="P1376" s="176">
        <f t="shared" si="392"/>
        <v>2.7592074208244144E-3</v>
      </c>
      <c r="Q1376" s="175">
        <f t="shared" si="393"/>
        <v>4.3343106881366111E-13</v>
      </c>
      <c r="R1376" s="176">
        <f t="shared" si="394"/>
        <v>2.3790058115904338E-17</v>
      </c>
      <c r="S1376" s="259">
        <f t="shared" si="395"/>
        <v>2.5139001991192345E-12</v>
      </c>
      <c r="T1376" s="169" t="s">
        <v>177</v>
      </c>
      <c r="U1376" s="169" t="s">
        <v>534</v>
      </c>
      <c r="V1376" s="169" t="s">
        <v>700</v>
      </c>
      <c r="W1376" s="175">
        <v>1</v>
      </c>
      <c r="X1376" s="169" t="s">
        <v>467</v>
      </c>
    </row>
    <row r="1377" spans="2:24">
      <c r="B1377" s="631">
        <v>46007</v>
      </c>
      <c r="C1377" s="423" t="str">
        <f t="shared" ref="C1377" si="398">RIGHT(TEXT(B1377,"aaa"),1)</f>
        <v>二</v>
      </c>
      <c r="D1377" s="206">
        <f t="shared" si="386"/>
        <v>1</v>
      </c>
      <c r="E1377" s="169"/>
      <c r="F1377" s="260"/>
      <c r="G1377" s="169"/>
      <c r="H1377" s="169"/>
      <c r="I1377" s="177" t="e">
        <f t="shared" si="389"/>
        <v>#DIV/0!</v>
      </c>
      <c r="J1377" s="169"/>
      <c r="K1377" s="177" t="e">
        <f t="shared" si="390"/>
        <v>#DIV/0!</v>
      </c>
      <c r="L1377" s="260"/>
      <c r="M1377" s="177" t="e">
        <f t="shared" si="391"/>
        <v>#DIV/0!</v>
      </c>
      <c r="N1377" s="260"/>
      <c r="O1377" s="169"/>
      <c r="P1377" s="176" t="e">
        <f t="shared" si="392"/>
        <v>#DIV/0!</v>
      </c>
      <c r="Q1377" s="175">
        <f t="shared" si="393"/>
        <v>0</v>
      </c>
      <c r="R1377" s="176" t="e">
        <f t="shared" si="394"/>
        <v>#DIV/0!</v>
      </c>
      <c r="S1377" s="259">
        <f t="shared" si="395"/>
        <v>0</v>
      </c>
      <c r="T1377" s="169"/>
      <c r="U1377" s="169"/>
      <c r="V1377" s="169"/>
      <c r="W1377" s="175">
        <v>1</v>
      </c>
      <c r="X1377" s="169"/>
    </row>
    <row r="1378" spans="2:24">
      <c r="B1378" s="632"/>
      <c r="C1378" s="423"/>
      <c r="D1378" s="206">
        <f t="shared" si="386"/>
        <v>2</v>
      </c>
      <c r="E1378" s="169"/>
      <c r="F1378" s="260"/>
      <c r="G1378" s="169"/>
      <c r="H1378" s="169"/>
      <c r="I1378" s="177" t="e">
        <f t="shared" si="389"/>
        <v>#DIV/0!</v>
      </c>
      <c r="J1378" s="169"/>
      <c r="K1378" s="177" t="e">
        <f t="shared" si="390"/>
        <v>#DIV/0!</v>
      </c>
      <c r="L1378" s="260"/>
      <c r="M1378" s="177" t="e">
        <f t="shared" si="391"/>
        <v>#DIV/0!</v>
      </c>
      <c r="N1378" s="260"/>
      <c r="O1378" s="169"/>
      <c r="P1378" s="176" t="e">
        <f t="shared" si="392"/>
        <v>#DIV/0!</v>
      </c>
      <c r="Q1378" s="175">
        <f t="shared" si="393"/>
        <v>0</v>
      </c>
      <c r="R1378" s="176" t="e">
        <f t="shared" si="394"/>
        <v>#DIV/0!</v>
      </c>
      <c r="S1378" s="259">
        <f t="shared" si="395"/>
        <v>0</v>
      </c>
      <c r="T1378" s="169"/>
      <c r="U1378" s="169"/>
      <c r="V1378" s="169"/>
      <c r="W1378" s="175">
        <v>1</v>
      </c>
      <c r="X1378" s="169"/>
    </row>
    <row r="1379" spans="2:24">
      <c r="B1379" s="632"/>
      <c r="C1379" s="423"/>
      <c r="D1379" s="206">
        <f t="shared" si="386"/>
        <v>3</v>
      </c>
      <c r="E1379" s="169"/>
      <c r="F1379" s="260"/>
      <c r="G1379" s="169"/>
      <c r="H1379" s="169"/>
      <c r="I1379" s="177" t="e">
        <f t="shared" si="389"/>
        <v>#DIV/0!</v>
      </c>
      <c r="J1379" s="169"/>
      <c r="K1379" s="177" t="e">
        <f t="shared" si="390"/>
        <v>#DIV/0!</v>
      </c>
      <c r="L1379" s="260"/>
      <c r="M1379" s="177" t="e">
        <f t="shared" si="391"/>
        <v>#DIV/0!</v>
      </c>
      <c r="N1379" s="260"/>
      <c r="O1379" s="169"/>
      <c r="P1379" s="176" t="e">
        <f t="shared" si="392"/>
        <v>#DIV/0!</v>
      </c>
      <c r="Q1379" s="175">
        <f t="shared" si="393"/>
        <v>0</v>
      </c>
      <c r="R1379" s="176" t="e">
        <f t="shared" si="394"/>
        <v>#DIV/0!</v>
      </c>
      <c r="S1379" s="259">
        <f t="shared" si="395"/>
        <v>0</v>
      </c>
      <c r="T1379" s="169"/>
      <c r="U1379" s="169"/>
      <c r="V1379" s="169"/>
      <c r="W1379" s="175">
        <v>1</v>
      </c>
      <c r="X1379" s="169"/>
    </row>
    <row r="1380" spans="2:24">
      <c r="B1380" s="632"/>
      <c r="C1380" s="423"/>
      <c r="D1380" s="206">
        <f t="shared" si="386"/>
        <v>4</v>
      </c>
      <c r="E1380" s="169"/>
      <c r="F1380" s="260"/>
      <c r="G1380" s="169"/>
      <c r="H1380" s="169"/>
      <c r="I1380" s="177" t="e">
        <f t="shared" si="389"/>
        <v>#DIV/0!</v>
      </c>
      <c r="J1380" s="169"/>
      <c r="K1380" s="177" t="e">
        <f t="shared" si="390"/>
        <v>#DIV/0!</v>
      </c>
      <c r="L1380" s="260"/>
      <c r="M1380" s="177" t="e">
        <f t="shared" si="391"/>
        <v>#DIV/0!</v>
      </c>
      <c r="N1380" s="260"/>
      <c r="O1380" s="169"/>
      <c r="P1380" s="176" t="e">
        <f t="shared" si="392"/>
        <v>#DIV/0!</v>
      </c>
      <c r="Q1380" s="175">
        <f t="shared" si="393"/>
        <v>0</v>
      </c>
      <c r="R1380" s="176" t="e">
        <f t="shared" si="394"/>
        <v>#DIV/0!</v>
      </c>
      <c r="S1380" s="259">
        <f t="shared" si="395"/>
        <v>0</v>
      </c>
      <c r="T1380" s="169"/>
      <c r="U1380" s="169"/>
      <c r="V1380" s="169"/>
      <c r="W1380" s="175">
        <v>1</v>
      </c>
      <c r="X1380" s="169"/>
    </row>
    <row r="1381" spans="2:24">
      <c r="B1381" s="632"/>
      <c r="C1381" s="423"/>
      <c r="D1381" s="206">
        <f t="shared" si="386"/>
        <v>5</v>
      </c>
      <c r="E1381" s="169"/>
      <c r="F1381" s="260"/>
      <c r="G1381" s="169"/>
      <c r="H1381" s="169"/>
      <c r="I1381" s="177" t="e">
        <f t="shared" si="389"/>
        <v>#DIV/0!</v>
      </c>
      <c r="J1381" s="169"/>
      <c r="K1381" s="177" t="e">
        <f t="shared" si="390"/>
        <v>#DIV/0!</v>
      </c>
      <c r="L1381" s="260"/>
      <c r="M1381" s="177" t="e">
        <f t="shared" si="391"/>
        <v>#DIV/0!</v>
      </c>
      <c r="N1381" s="260"/>
      <c r="O1381" s="169"/>
      <c r="P1381" s="176" t="e">
        <f t="shared" si="392"/>
        <v>#DIV/0!</v>
      </c>
      <c r="Q1381" s="175">
        <f t="shared" si="393"/>
        <v>0</v>
      </c>
      <c r="R1381" s="176" t="e">
        <f t="shared" si="394"/>
        <v>#DIV/0!</v>
      </c>
      <c r="S1381" s="259">
        <f t="shared" si="395"/>
        <v>0</v>
      </c>
      <c r="T1381" s="169"/>
      <c r="U1381" s="169"/>
      <c r="V1381" s="169"/>
      <c r="W1381" s="175">
        <v>1</v>
      </c>
      <c r="X1381" s="169"/>
    </row>
    <row r="1382" spans="2:24">
      <c r="B1382" s="632"/>
      <c r="C1382" s="423"/>
      <c r="D1382" s="206">
        <f t="shared" si="386"/>
        <v>6</v>
      </c>
      <c r="E1382" s="169"/>
      <c r="F1382" s="260"/>
      <c r="G1382" s="169"/>
      <c r="H1382" s="169"/>
      <c r="I1382" s="177" t="e">
        <f t="shared" si="389"/>
        <v>#DIV/0!</v>
      </c>
      <c r="J1382" s="169"/>
      <c r="K1382" s="177" t="e">
        <f t="shared" si="390"/>
        <v>#DIV/0!</v>
      </c>
      <c r="L1382" s="260"/>
      <c r="M1382" s="177" t="e">
        <f t="shared" si="391"/>
        <v>#DIV/0!</v>
      </c>
      <c r="N1382" s="260"/>
      <c r="O1382" s="169"/>
      <c r="P1382" s="176" t="e">
        <f t="shared" si="392"/>
        <v>#DIV/0!</v>
      </c>
      <c r="Q1382" s="175">
        <f t="shared" si="393"/>
        <v>0</v>
      </c>
      <c r="R1382" s="176" t="e">
        <f t="shared" si="394"/>
        <v>#DIV/0!</v>
      </c>
      <c r="S1382" s="259">
        <f t="shared" si="395"/>
        <v>0</v>
      </c>
      <c r="T1382" s="169"/>
      <c r="U1382" s="169"/>
      <c r="V1382" s="169"/>
      <c r="W1382" s="175">
        <v>1</v>
      </c>
      <c r="X1382" s="169"/>
    </row>
    <row r="1383" spans="2:24">
      <c r="B1383" s="632"/>
      <c r="C1383" s="423"/>
      <c r="D1383" s="206">
        <f t="shared" si="386"/>
        <v>7</v>
      </c>
      <c r="E1383" s="169"/>
      <c r="F1383" s="260"/>
      <c r="G1383" s="169"/>
      <c r="H1383" s="169"/>
      <c r="I1383" s="177" t="e">
        <f t="shared" si="389"/>
        <v>#DIV/0!</v>
      </c>
      <c r="J1383" s="169"/>
      <c r="K1383" s="177" t="e">
        <f t="shared" si="390"/>
        <v>#DIV/0!</v>
      </c>
      <c r="L1383" s="260"/>
      <c r="M1383" s="177" t="e">
        <f t="shared" si="391"/>
        <v>#DIV/0!</v>
      </c>
      <c r="N1383" s="260"/>
      <c r="O1383" s="169"/>
      <c r="P1383" s="176" t="e">
        <f t="shared" si="392"/>
        <v>#DIV/0!</v>
      </c>
      <c r="Q1383" s="175">
        <f t="shared" si="393"/>
        <v>0</v>
      </c>
      <c r="R1383" s="176" t="e">
        <f t="shared" si="394"/>
        <v>#DIV/0!</v>
      </c>
      <c r="S1383" s="259">
        <f t="shared" si="395"/>
        <v>0</v>
      </c>
      <c r="T1383" s="169"/>
      <c r="U1383" s="169"/>
      <c r="V1383" s="169"/>
      <c r="W1383" s="175">
        <v>1</v>
      </c>
      <c r="X1383" s="169"/>
    </row>
    <row r="1384" spans="2:24">
      <c r="B1384" s="632"/>
      <c r="C1384" s="423"/>
      <c r="D1384" s="206">
        <f t="shared" si="386"/>
        <v>8</v>
      </c>
      <c r="E1384" s="169"/>
      <c r="F1384" s="260"/>
      <c r="G1384" s="169"/>
      <c r="H1384" s="169"/>
      <c r="I1384" s="177" t="e">
        <f t="shared" si="389"/>
        <v>#DIV/0!</v>
      </c>
      <c r="J1384" s="169"/>
      <c r="K1384" s="177" t="e">
        <f t="shared" si="390"/>
        <v>#DIV/0!</v>
      </c>
      <c r="L1384" s="260"/>
      <c r="M1384" s="177" t="e">
        <f t="shared" si="391"/>
        <v>#DIV/0!</v>
      </c>
      <c r="N1384" s="260"/>
      <c r="O1384" s="169"/>
      <c r="P1384" s="176" t="e">
        <f t="shared" si="392"/>
        <v>#DIV/0!</v>
      </c>
      <c r="Q1384" s="175">
        <f t="shared" si="393"/>
        <v>0</v>
      </c>
      <c r="R1384" s="176" t="e">
        <f t="shared" si="394"/>
        <v>#DIV/0!</v>
      </c>
      <c r="S1384" s="259">
        <f t="shared" si="395"/>
        <v>0</v>
      </c>
      <c r="T1384" s="169"/>
      <c r="U1384" s="169"/>
      <c r="V1384" s="169"/>
      <c r="W1384" s="175">
        <v>1</v>
      </c>
      <c r="X1384" s="169"/>
    </row>
    <row r="1385" spans="2:24">
      <c r="B1385" s="632"/>
      <c r="C1385" s="423"/>
      <c r="D1385" s="206">
        <f t="shared" si="386"/>
        <v>9</v>
      </c>
      <c r="E1385" s="169"/>
      <c r="F1385" s="260"/>
      <c r="G1385" s="169"/>
      <c r="H1385" s="169"/>
      <c r="I1385" s="177" t="e">
        <f t="shared" si="389"/>
        <v>#DIV/0!</v>
      </c>
      <c r="J1385" s="169"/>
      <c r="K1385" s="177" t="e">
        <f t="shared" si="390"/>
        <v>#DIV/0!</v>
      </c>
      <c r="L1385" s="260"/>
      <c r="M1385" s="177" t="e">
        <f t="shared" si="391"/>
        <v>#DIV/0!</v>
      </c>
      <c r="N1385" s="260"/>
      <c r="O1385" s="169"/>
      <c r="P1385" s="176" t="e">
        <f t="shared" si="392"/>
        <v>#DIV/0!</v>
      </c>
      <c r="Q1385" s="175">
        <f t="shared" si="393"/>
        <v>0</v>
      </c>
      <c r="R1385" s="176" t="e">
        <f t="shared" si="394"/>
        <v>#DIV/0!</v>
      </c>
      <c r="S1385" s="259">
        <f t="shared" si="395"/>
        <v>0</v>
      </c>
      <c r="T1385" s="169"/>
      <c r="U1385" s="169"/>
      <c r="V1385" s="169"/>
      <c r="W1385" s="175">
        <v>1</v>
      </c>
      <c r="X1385" s="169"/>
    </row>
    <row r="1386" spans="2:24">
      <c r="B1386" s="633"/>
      <c r="C1386" s="423"/>
      <c r="D1386" s="206">
        <f t="shared" si="386"/>
        <v>10</v>
      </c>
      <c r="E1386" s="169"/>
      <c r="F1386" s="260"/>
      <c r="G1386" s="169"/>
      <c r="H1386" s="169"/>
      <c r="I1386" s="177" t="e">
        <f t="shared" si="389"/>
        <v>#DIV/0!</v>
      </c>
      <c r="J1386" s="169"/>
      <c r="K1386" s="177" t="e">
        <f t="shared" si="390"/>
        <v>#DIV/0!</v>
      </c>
      <c r="L1386" s="260"/>
      <c r="M1386" s="177" t="e">
        <f t="shared" si="391"/>
        <v>#DIV/0!</v>
      </c>
      <c r="N1386" s="260"/>
      <c r="O1386" s="169"/>
      <c r="P1386" s="176" t="e">
        <f t="shared" si="392"/>
        <v>#DIV/0!</v>
      </c>
      <c r="Q1386" s="175">
        <f t="shared" si="393"/>
        <v>0</v>
      </c>
      <c r="R1386" s="176" t="e">
        <f t="shared" si="394"/>
        <v>#DIV/0!</v>
      </c>
      <c r="S1386" s="259">
        <f t="shared" si="395"/>
        <v>0</v>
      </c>
      <c r="T1386" s="169"/>
      <c r="U1386" s="169"/>
      <c r="V1386" s="169"/>
      <c r="W1386" s="175">
        <v>1</v>
      </c>
      <c r="X1386" s="169"/>
    </row>
    <row r="1387" spans="2:24">
      <c r="B1387" s="631">
        <v>46008</v>
      </c>
      <c r="C1387" s="423" t="str">
        <f t="shared" ref="C1387" si="399">RIGHT(TEXT(B1387,"aaa"),1)</f>
        <v>三</v>
      </c>
      <c r="D1387" s="206">
        <f t="shared" si="386"/>
        <v>1</v>
      </c>
      <c r="E1387" s="169"/>
      <c r="F1387" s="260"/>
      <c r="G1387" s="169"/>
      <c r="H1387" s="169"/>
      <c r="I1387" s="177" t="e">
        <f t="shared" si="389"/>
        <v>#DIV/0!</v>
      </c>
      <c r="J1387" s="169"/>
      <c r="K1387" s="177" t="e">
        <f t="shared" si="390"/>
        <v>#DIV/0!</v>
      </c>
      <c r="L1387" s="260"/>
      <c r="M1387" s="177" t="e">
        <f t="shared" si="391"/>
        <v>#DIV/0!</v>
      </c>
      <c r="N1387" s="260"/>
      <c r="O1387" s="169"/>
      <c r="P1387" s="176" t="e">
        <f t="shared" si="392"/>
        <v>#DIV/0!</v>
      </c>
      <c r="Q1387" s="175">
        <f t="shared" si="393"/>
        <v>0</v>
      </c>
      <c r="R1387" s="176" t="e">
        <f t="shared" si="394"/>
        <v>#DIV/0!</v>
      </c>
      <c r="S1387" s="259">
        <f t="shared" si="395"/>
        <v>0</v>
      </c>
      <c r="T1387" s="169"/>
      <c r="U1387" s="169"/>
      <c r="V1387" s="169"/>
      <c r="W1387" s="175">
        <v>1</v>
      </c>
      <c r="X1387" s="169"/>
    </row>
    <row r="1388" spans="2:24">
      <c r="B1388" s="632"/>
      <c r="C1388" s="423"/>
      <c r="D1388" s="206">
        <f t="shared" si="386"/>
        <v>2</v>
      </c>
      <c r="E1388" s="169"/>
      <c r="F1388" s="260"/>
      <c r="G1388" s="169"/>
      <c r="H1388" s="169"/>
      <c r="I1388" s="177" t="e">
        <f t="shared" si="389"/>
        <v>#DIV/0!</v>
      </c>
      <c r="J1388" s="169"/>
      <c r="K1388" s="177" t="e">
        <f t="shared" si="390"/>
        <v>#DIV/0!</v>
      </c>
      <c r="L1388" s="260"/>
      <c r="M1388" s="177" t="e">
        <f t="shared" si="391"/>
        <v>#DIV/0!</v>
      </c>
      <c r="N1388" s="260"/>
      <c r="O1388" s="169"/>
      <c r="P1388" s="176" t="e">
        <f t="shared" si="392"/>
        <v>#DIV/0!</v>
      </c>
      <c r="Q1388" s="175">
        <f t="shared" si="393"/>
        <v>0</v>
      </c>
      <c r="R1388" s="176" t="e">
        <f t="shared" si="394"/>
        <v>#DIV/0!</v>
      </c>
      <c r="S1388" s="259">
        <f t="shared" si="395"/>
        <v>0</v>
      </c>
      <c r="T1388" s="169"/>
      <c r="U1388" s="169"/>
      <c r="V1388" s="169"/>
      <c r="W1388" s="175">
        <v>1</v>
      </c>
      <c r="X1388" s="169"/>
    </row>
    <row r="1389" spans="2:24">
      <c r="B1389" s="632"/>
      <c r="C1389" s="423"/>
      <c r="D1389" s="206">
        <f t="shared" si="386"/>
        <v>3</v>
      </c>
      <c r="E1389" s="169"/>
      <c r="F1389" s="260"/>
      <c r="G1389" s="169"/>
      <c r="H1389" s="169"/>
      <c r="I1389" s="177" t="e">
        <f t="shared" si="389"/>
        <v>#DIV/0!</v>
      </c>
      <c r="J1389" s="169"/>
      <c r="K1389" s="177" t="e">
        <f t="shared" si="390"/>
        <v>#DIV/0!</v>
      </c>
      <c r="L1389" s="260"/>
      <c r="M1389" s="177" t="e">
        <f t="shared" si="391"/>
        <v>#DIV/0!</v>
      </c>
      <c r="N1389" s="260"/>
      <c r="O1389" s="169"/>
      <c r="P1389" s="176" t="e">
        <f t="shared" si="392"/>
        <v>#DIV/0!</v>
      </c>
      <c r="Q1389" s="175">
        <f t="shared" si="393"/>
        <v>0</v>
      </c>
      <c r="R1389" s="176" t="e">
        <f t="shared" si="394"/>
        <v>#DIV/0!</v>
      </c>
      <c r="S1389" s="259">
        <f t="shared" si="395"/>
        <v>0</v>
      </c>
      <c r="T1389" s="169"/>
      <c r="U1389" s="169"/>
      <c r="V1389" s="169"/>
      <c r="W1389" s="175">
        <v>1</v>
      </c>
      <c r="X1389" s="169"/>
    </row>
    <row r="1390" spans="2:24">
      <c r="B1390" s="632"/>
      <c r="C1390" s="423"/>
      <c r="D1390" s="206">
        <f t="shared" si="386"/>
        <v>4</v>
      </c>
      <c r="E1390" s="169"/>
      <c r="F1390" s="260"/>
      <c r="G1390" s="169"/>
      <c r="H1390" s="169"/>
      <c r="I1390" s="177" t="e">
        <f t="shared" si="389"/>
        <v>#DIV/0!</v>
      </c>
      <c r="J1390" s="169"/>
      <c r="K1390" s="177" t="e">
        <f t="shared" si="390"/>
        <v>#DIV/0!</v>
      </c>
      <c r="L1390" s="260"/>
      <c r="M1390" s="177" t="e">
        <f t="shared" si="391"/>
        <v>#DIV/0!</v>
      </c>
      <c r="N1390" s="260"/>
      <c r="O1390" s="169"/>
      <c r="P1390" s="176" t="e">
        <f t="shared" si="392"/>
        <v>#DIV/0!</v>
      </c>
      <c r="Q1390" s="175">
        <f t="shared" si="393"/>
        <v>0</v>
      </c>
      <c r="R1390" s="176" t="e">
        <f t="shared" si="394"/>
        <v>#DIV/0!</v>
      </c>
      <c r="S1390" s="259">
        <f t="shared" si="395"/>
        <v>0</v>
      </c>
      <c r="T1390" s="169"/>
      <c r="U1390" s="169"/>
      <c r="V1390" s="169"/>
      <c r="W1390" s="175">
        <v>1</v>
      </c>
      <c r="X1390" s="169"/>
    </row>
    <row r="1391" spans="2:24">
      <c r="B1391" s="632"/>
      <c r="C1391" s="423"/>
      <c r="D1391" s="206">
        <f t="shared" si="386"/>
        <v>5</v>
      </c>
      <c r="E1391" s="169"/>
      <c r="F1391" s="260"/>
      <c r="G1391" s="169"/>
      <c r="H1391" s="169"/>
      <c r="I1391" s="177" t="e">
        <f t="shared" si="389"/>
        <v>#DIV/0!</v>
      </c>
      <c r="J1391" s="169"/>
      <c r="K1391" s="177" t="e">
        <f t="shared" si="390"/>
        <v>#DIV/0!</v>
      </c>
      <c r="L1391" s="260"/>
      <c r="M1391" s="177" t="e">
        <f t="shared" si="391"/>
        <v>#DIV/0!</v>
      </c>
      <c r="N1391" s="260"/>
      <c r="O1391" s="169"/>
      <c r="P1391" s="176" t="e">
        <f t="shared" si="392"/>
        <v>#DIV/0!</v>
      </c>
      <c r="Q1391" s="175">
        <f t="shared" si="393"/>
        <v>0</v>
      </c>
      <c r="R1391" s="176" t="e">
        <f t="shared" si="394"/>
        <v>#DIV/0!</v>
      </c>
      <c r="S1391" s="259">
        <f t="shared" si="395"/>
        <v>0</v>
      </c>
      <c r="T1391" s="169"/>
      <c r="U1391" s="169"/>
      <c r="V1391" s="169"/>
      <c r="W1391" s="175">
        <v>1</v>
      </c>
      <c r="X1391" s="169"/>
    </row>
    <row r="1392" spans="2:24">
      <c r="B1392" s="632"/>
      <c r="C1392" s="423"/>
      <c r="D1392" s="206">
        <f t="shared" si="386"/>
        <v>6</v>
      </c>
      <c r="E1392" s="169"/>
      <c r="F1392" s="260"/>
      <c r="G1392" s="169"/>
      <c r="H1392" s="169"/>
      <c r="I1392" s="177" t="e">
        <f t="shared" si="389"/>
        <v>#DIV/0!</v>
      </c>
      <c r="J1392" s="169"/>
      <c r="K1392" s="177" t="e">
        <f t="shared" si="390"/>
        <v>#DIV/0!</v>
      </c>
      <c r="L1392" s="260"/>
      <c r="M1392" s="177" t="e">
        <f t="shared" si="391"/>
        <v>#DIV/0!</v>
      </c>
      <c r="N1392" s="260"/>
      <c r="O1392" s="169"/>
      <c r="P1392" s="176" t="e">
        <f t="shared" si="392"/>
        <v>#DIV/0!</v>
      </c>
      <c r="Q1392" s="175">
        <f t="shared" si="393"/>
        <v>0</v>
      </c>
      <c r="R1392" s="176" t="e">
        <f t="shared" si="394"/>
        <v>#DIV/0!</v>
      </c>
      <c r="S1392" s="259">
        <f t="shared" si="395"/>
        <v>0</v>
      </c>
      <c r="T1392" s="169"/>
      <c r="U1392" s="169"/>
      <c r="V1392" s="169"/>
      <c r="W1392" s="175">
        <v>1</v>
      </c>
      <c r="X1392" s="169"/>
    </row>
    <row r="1393" spans="2:24">
      <c r="B1393" s="632"/>
      <c r="C1393" s="423"/>
      <c r="D1393" s="206">
        <f t="shared" si="386"/>
        <v>7</v>
      </c>
      <c r="E1393" s="169"/>
      <c r="F1393" s="260"/>
      <c r="G1393" s="169"/>
      <c r="H1393" s="169"/>
      <c r="I1393" s="177" t="e">
        <f t="shared" si="389"/>
        <v>#DIV/0!</v>
      </c>
      <c r="J1393" s="169"/>
      <c r="K1393" s="177" t="e">
        <f t="shared" si="390"/>
        <v>#DIV/0!</v>
      </c>
      <c r="L1393" s="260"/>
      <c r="M1393" s="177" t="e">
        <f t="shared" si="391"/>
        <v>#DIV/0!</v>
      </c>
      <c r="N1393" s="260"/>
      <c r="O1393" s="169"/>
      <c r="P1393" s="176" t="e">
        <f t="shared" si="392"/>
        <v>#DIV/0!</v>
      </c>
      <c r="Q1393" s="175">
        <f t="shared" si="393"/>
        <v>0</v>
      </c>
      <c r="R1393" s="176" t="e">
        <f t="shared" si="394"/>
        <v>#DIV/0!</v>
      </c>
      <c r="S1393" s="259">
        <f t="shared" si="395"/>
        <v>0</v>
      </c>
      <c r="T1393" s="169"/>
      <c r="U1393" s="169"/>
      <c r="V1393" s="169"/>
      <c r="W1393" s="175">
        <v>1</v>
      </c>
      <c r="X1393" s="169"/>
    </row>
    <row r="1394" spans="2:24">
      <c r="B1394" s="632"/>
      <c r="C1394" s="423"/>
      <c r="D1394" s="206">
        <f t="shared" si="386"/>
        <v>8</v>
      </c>
      <c r="E1394" s="169"/>
      <c r="F1394" s="260"/>
      <c r="G1394" s="169"/>
      <c r="H1394" s="169"/>
      <c r="I1394" s="177" t="e">
        <f t="shared" si="389"/>
        <v>#DIV/0!</v>
      </c>
      <c r="J1394" s="169"/>
      <c r="K1394" s="177" t="e">
        <f t="shared" si="390"/>
        <v>#DIV/0!</v>
      </c>
      <c r="L1394" s="260"/>
      <c r="M1394" s="177" t="e">
        <f t="shared" si="391"/>
        <v>#DIV/0!</v>
      </c>
      <c r="N1394" s="260"/>
      <c r="O1394" s="169"/>
      <c r="P1394" s="176" t="e">
        <f t="shared" si="392"/>
        <v>#DIV/0!</v>
      </c>
      <c r="Q1394" s="175">
        <f t="shared" si="393"/>
        <v>0</v>
      </c>
      <c r="R1394" s="176" t="e">
        <f t="shared" si="394"/>
        <v>#DIV/0!</v>
      </c>
      <c r="S1394" s="259">
        <f t="shared" si="395"/>
        <v>0</v>
      </c>
      <c r="T1394" s="169"/>
      <c r="U1394" s="169"/>
      <c r="V1394" s="169"/>
      <c r="W1394" s="175">
        <v>1</v>
      </c>
      <c r="X1394" s="169"/>
    </row>
    <row r="1395" spans="2:24">
      <c r="B1395" s="632"/>
      <c r="C1395" s="423"/>
      <c r="D1395" s="206">
        <f t="shared" si="386"/>
        <v>9</v>
      </c>
      <c r="E1395" s="169"/>
      <c r="F1395" s="260"/>
      <c r="G1395" s="169"/>
      <c r="H1395" s="169"/>
      <c r="I1395" s="177" t="e">
        <f t="shared" si="389"/>
        <v>#DIV/0!</v>
      </c>
      <c r="J1395" s="169"/>
      <c r="K1395" s="177" t="e">
        <f t="shared" si="390"/>
        <v>#DIV/0!</v>
      </c>
      <c r="L1395" s="260"/>
      <c r="M1395" s="177" t="e">
        <f t="shared" si="391"/>
        <v>#DIV/0!</v>
      </c>
      <c r="N1395" s="260"/>
      <c r="O1395" s="169"/>
      <c r="P1395" s="176" t="e">
        <f t="shared" si="392"/>
        <v>#DIV/0!</v>
      </c>
      <c r="Q1395" s="175">
        <f t="shared" si="393"/>
        <v>0</v>
      </c>
      <c r="R1395" s="176" t="e">
        <f t="shared" si="394"/>
        <v>#DIV/0!</v>
      </c>
      <c r="S1395" s="259">
        <f t="shared" si="395"/>
        <v>0</v>
      </c>
      <c r="T1395" s="169"/>
      <c r="U1395" s="169"/>
      <c r="V1395" s="169"/>
      <c r="W1395" s="175">
        <v>1</v>
      </c>
      <c r="X1395" s="169"/>
    </row>
    <row r="1396" spans="2:24">
      <c r="B1396" s="633"/>
      <c r="C1396" s="423"/>
      <c r="D1396" s="206">
        <f t="shared" ref="D1396:D1459" si="400">D1386</f>
        <v>10</v>
      </c>
      <c r="E1396" s="169"/>
      <c r="F1396" s="260"/>
      <c r="G1396" s="169"/>
      <c r="H1396" s="169"/>
      <c r="I1396" s="177" t="e">
        <f t="shared" si="389"/>
        <v>#DIV/0!</v>
      </c>
      <c r="J1396" s="169"/>
      <c r="K1396" s="177" t="e">
        <f t="shared" si="390"/>
        <v>#DIV/0!</v>
      </c>
      <c r="L1396" s="260"/>
      <c r="M1396" s="177" t="e">
        <f t="shared" si="391"/>
        <v>#DIV/0!</v>
      </c>
      <c r="N1396" s="260"/>
      <c r="O1396" s="169"/>
      <c r="P1396" s="176" t="e">
        <f t="shared" si="392"/>
        <v>#DIV/0!</v>
      </c>
      <c r="Q1396" s="175">
        <f t="shared" si="393"/>
        <v>0</v>
      </c>
      <c r="R1396" s="176" t="e">
        <f t="shared" si="394"/>
        <v>#DIV/0!</v>
      </c>
      <c r="S1396" s="259">
        <f t="shared" si="395"/>
        <v>0</v>
      </c>
      <c r="T1396" s="169"/>
      <c r="U1396" s="169"/>
      <c r="V1396" s="169"/>
      <c r="W1396" s="175">
        <v>1</v>
      </c>
      <c r="X1396" s="169"/>
    </row>
    <row r="1397" spans="2:24">
      <c r="B1397" s="631">
        <v>46009</v>
      </c>
      <c r="C1397" s="423" t="str">
        <f t="shared" ref="C1397" si="401">RIGHT(TEXT(B1397,"aaa"),1)</f>
        <v>四</v>
      </c>
      <c r="D1397" s="206">
        <f t="shared" si="400"/>
        <v>1</v>
      </c>
      <c r="E1397" s="169"/>
      <c r="F1397" s="260"/>
      <c r="G1397" s="169"/>
      <c r="H1397" s="169"/>
      <c r="I1397" s="177" t="e">
        <f t="shared" si="389"/>
        <v>#DIV/0!</v>
      </c>
      <c r="J1397" s="169"/>
      <c r="K1397" s="177" t="e">
        <f t="shared" si="390"/>
        <v>#DIV/0!</v>
      </c>
      <c r="L1397" s="260"/>
      <c r="M1397" s="177" t="e">
        <f t="shared" si="391"/>
        <v>#DIV/0!</v>
      </c>
      <c r="N1397" s="260"/>
      <c r="O1397" s="169"/>
      <c r="P1397" s="176" t="e">
        <f t="shared" si="392"/>
        <v>#DIV/0!</v>
      </c>
      <c r="Q1397" s="175">
        <f t="shared" si="393"/>
        <v>0</v>
      </c>
      <c r="R1397" s="176" t="e">
        <f t="shared" si="394"/>
        <v>#DIV/0!</v>
      </c>
      <c r="S1397" s="259">
        <f t="shared" si="395"/>
        <v>0</v>
      </c>
      <c r="T1397" s="169"/>
      <c r="U1397" s="169"/>
      <c r="V1397" s="169"/>
      <c r="W1397" s="175">
        <v>1</v>
      </c>
      <c r="X1397" s="169"/>
    </row>
    <row r="1398" spans="2:24">
      <c r="B1398" s="632"/>
      <c r="C1398" s="423"/>
      <c r="D1398" s="206">
        <f t="shared" si="400"/>
        <v>2</v>
      </c>
      <c r="E1398" s="169"/>
      <c r="F1398" s="260"/>
      <c r="G1398" s="169"/>
      <c r="H1398" s="169"/>
      <c r="I1398" s="177" t="e">
        <f t="shared" si="389"/>
        <v>#DIV/0!</v>
      </c>
      <c r="J1398" s="169"/>
      <c r="K1398" s="177" t="e">
        <f t="shared" si="390"/>
        <v>#DIV/0!</v>
      </c>
      <c r="L1398" s="260"/>
      <c r="M1398" s="177" t="e">
        <f t="shared" si="391"/>
        <v>#DIV/0!</v>
      </c>
      <c r="N1398" s="260"/>
      <c r="O1398" s="169"/>
      <c r="P1398" s="176" t="e">
        <f t="shared" si="392"/>
        <v>#DIV/0!</v>
      </c>
      <c r="Q1398" s="175">
        <f t="shared" si="393"/>
        <v>0</v>
      </c>
      <c r="R1398" s="176" t="e">
        <f t="shared" si="394"/>
        <v>#DIV/0!</v>
      </c>
      <c r="S1398" s="259">
        <f t="shared" si="395"/>
        <v>0</v>
      </c>
      <c r="T1398" s="169"/>
      <c r="U1398" s="169"/>
      <c r="V1398" s="169"/>
      <c r="W1398" s="175">
        <v>1</v>
      </c>
      <c r="X1398" s="169"/>
    </row>
    <row r="1399" spans="2:24">
      <c r="B1399" s="632"/>
      <c r="C1399" s="423"/>
      <c r="D1399" s="206">
        <f t="shared" si="400"/>
        <v>3</v>
      </c>
      <c r="E1399" s="169"/>
      <c r="F1399" s="260"/>
      <c r="G1399" s="169"/>
      <c r="H1399" s="169"/>
      <c r="I1399" s="177" t="e">
        <f t="shared" si="389"/>
        <v>#DIV/0!</v>
      </c>
      <c r="J1399" s="169"/>
      <c r="K1399" s="177" t="e">
        <f t="shared" si="390"/>
        <v>#DIV/0!</v>
      </c>
      <c r="L1399" s="260"/>
      <c r="M1399" s="177" t="e">
        <f t="shared" si="391"/>
        <v>#DIV/0!</v>
      </c>
      <c r="N1399" s="260"/>
      <c r="O1399" s="169"/>
      <c r="P1399" s="176" t="e">
        <f t="shared" si="392"/>
        <v>#DIV/0!</v>
      </c>
      <c r="Q1399" s="175">
        <f t="shared" si="393"/>
        <v>0</v>
      </c>
      <c r="R1399" s="176" t="e">
        <f t="shared" si="394"/>
        <v>#DIV/0!</v>
      </c>
      <c r="S1399" s="259">
        <f t="shared" si="395"/>
        <v>0</v>
      </c>
      <c r="T1399" s="169"/>
      <c r="U1399" s="169"/>
      <c r="V1399" s="169"/>
      <c r="W1399" s="175">
        <v>1</v>
      </c>
      <c r="X1399" s="169"/>
    </row>
    <row r="1400" spans="2:24">
      <c r="B1400" s="632"/>
      <c r="C1400" s="423"/>
      <c r="D1400" s="206">
        <f t="shared" si="400"/>
        <v>4</v>
      </c>
      <c r="E1400" s="169"/>
      <c r="F1400" s="260"/>
      <c r="G1400" s="169"/>
      <c r="H1400" s="169"/>
      <c r="I1400" s="177" t="e">
        <f t="shared" si="389"/>
        <v>#DIV/0!</v>
      </c>
      <c r="J1400" s="169"/>
      <c r="K1400" s="177" t="e">
        <f t="shared" si="390"/>
        <v>#DIV/0!</v>
      </c>
      <c r="L1400" s="260"/>
      <c r="M1400" s="177" t="e">
        <f t="shared" si="391"/>
        <v>#DIV/0!</v>
      </c>
      <c r="N1400" s="260"/>
      <c r="O1400" s="169"/>
      <c r="P1400" s="176" t="e">
        <f t="shared" si="392"/>
        <v>#DIV/0!</v>
      </c>
      <c r="Q1400" s="175">
        <f t="shared" si="393"/>
        <v>0</v>
      </c>
      <c r="R1400" s="176" t="e">
        <f t="shared" si="394"/>
        <v>#DIV/0!</v>
      </c>
      <c r="S1400" s="259">
        <f t="shared" si="395"/>
        <v>0</v>
      </c>
      <c r="T1400" s="169"/>
      <c r="U1400" s="169"/>
      <c r="V1400" s="169"/>
      <c r="W1400" s="175">
        <v>1</v>
      </c>
      <c r="X1400" s="169"/>
    </row>
    <row r="1401" spans="2:24">
      <c r="B1401" s="632"/>
      <c r="C1401" s="423"/>
      <c r="D1401" s="206">
        <f t="shared" si="400"/>
        <v>5</v>
      </c>
      <c r="E1401" s="169"/>
      <c r="F1401" s="260"/>
      <c r="G1401" s="169"/>
      <c r="H1401" s="169"/>
      <c r="I1401" s="177" t="e">
        <f t="shared" si="389"/>
        <v>#DIV/0!</v>
      </c>
      <c r="J1401" s="169"/>
      <c r="K1401" s="177" t="e">
        <f t="shared" si="390"/>
        <v>#DIV/0!</v>
      </c>
      <c r="L1401" s="260"/>
      <c r="M1401" s="177" t="e">
        <f t="shared" si="391"/>
        <v>#DIV/0!</v>
      </c>
      <c r="N1401" s="260"/>
      <c r="O1401" s="169"/>
      <c r="P1401" s="176" t="e">
        <f t="shared" si="392"/>
        <v>#DIV/0!</v>
      </c>
      <c r="Q1401" s="175">
        <f t="shared" si="393"/>
        <v>0</v>
      </c>
      <c r="R1401" s="176" t="e">
        <f t="shared" si="394"/>
        <v>#DIV/0!</v>
      </c>
      <c r="S1401" s="259">
        <f t="shared" si="395"/>
        <v>0</v>
      </c>
      <c r="T1401" s="169"/>
      <c r="U1401" s="169"/>
      <c r="V1401" s="169"/>
      <c r="W1401" s="175">
        <v>1</v>
      </c>
      <c r="X1401" s="169"/>
    </row>
    <row r="1402" spans="2:24">
      <c r="B1402" s="632"/>
      <c r="C1402" s="423"/>
      <c r="D1402" s="206">
        <f t="shared" si="400"/>
        <v>6</v>
      </c>
      <c r="E1402" s="169"/>
      <c r="F1402" s="260"/>
      <c r="G1402" s="169"/>
      <c r="H1402" s="169"/>
      <c r="I1402" s="177" t="e">
        <f t="shared" si="389"/>
        <v>#DIV/0!</v>
      </c>
      <c r="J1402" s="169"/>
      <c r="K1402" s="177" t="e">
        <f t="shared" si="390"/>
        <v>#DIV/0!</v>
      </c>
      <c r="L1402" s="260"/>
      <c r="M1402" s="177" t="e">
        <f t="shared" si="391"/>
        <v>#DIV/0!</v>
      </c>
      <c r="N1402" s="260"/>
      <c r="O1402" s="169"/>
      <c r="P1402" s="176" t="e">
        <f t="shared" si="392"/>
        <v>#DIV/0!</v>
      </c>
      <c r="Q1402" s="175">
        <f t="shared" si="393"/>
        <v>0</v>
      </c>
      <c r="R1402" s="176" t="e">
        <f t="shared" si="394"/>
        <v>#DIV/0!</v>
      </c>
      <c r="S1402" s="259">
        <f t="shared" si="395"/>
        <v>0</v>
      </c>
      <c r="T1402" s="169"/>
      <c r="U1402" s="169"/>
      <c r="V1402" s="169"/>
      <c r="W1402" s="175">
        <v>1</v>
      </c>
      <c r="X1402" s="169"/>
    </row>
    <row r="1403" spans="2:24">
      <c r="B1403" s="632"/>
      <c r="C1403" s="423"/>
      <c r="D1403" s="206">
        <f t="shared" si="400"/>
        <v>7</v>
      </c>
      <c r="E1403" s="169"/>
      <c r="F1403" s="260"/>
      <c r="G1403" s="169"/>
      <c r="H1403" s="169"/>
      <c r="I1403" s="177" t="e">
        <f t="shared" si="389"/>
        <v>#DIV/0!</v>
      </c>
      <c r="J1403" s="169"/>
      <c r="K1403" s="177" t="e">
        <f t="shared" si="390"/>
        <v>#DIV/0!</v>
      </c>
      <c r="L1403" s="260"/>
      <c r="M1403" s="177" t="e">
        <f t="shared" si="391"/>
        <v>#DIV/0!</v>
      </c>
      <c r="N1403" s="260"/>
      <c r="O1403" s="169"/>
      <c r="P1403" s="176" t="e">
        <f t="shared" si="392"/>
        <v>#DIV/0!</v>
      </c>
      <c r="Q1403" s="175">
        <f t="shared" si="393"/>
        <v>0</v>
      </c>
      <c r="R1403" s="176" t="e">
        <f t="shared" si="394"/>
        <v>#DIV/0!</v>
      </c>
      <c r="S1403" s="259">
        <f t="shared" si="395"/>
        <v>0</v>
      </c>
      <c r="T1403" s="169"/>
      <c r="U1403" s="169"/>
      <c r="V1403" s="169"/>
      <c r="W1403" s="175">
        <v>1</v>
      </c>
      <c r="X1403" s="169"/>
    </row>
    <row r="1404" spans="2:24">
      <c r="B1404" s="632"/>
      <c r="C1404" s="423"/>
      <c r="D1404" s="206">
        <f t="shared" si="400"/>
        <v>8</v>
      </c>
      <c r="E1404" s="169"/>
      <c r="F1404" s="260"/>
      <c r="G1404" s="169"/>
      <c r="H1404" s="169"/>
      <c r="I1404" s="177" t="e">
        <f t="shared" si="389"/>
        <v>#DIV/0!</v>
      </c>
      <c r="J1404" s="169"/>
      <c r="K1404" s="177" t="e">
        <f t="shared" si="390"/>
        <v>#DIV/0!</v>
      </c>
      <c r="L1404" s="260"/>
      <c r="M1404" s="177" t="e">
        <f t="shared" si="391"/>
        <v>#DIV/0!</v>
      </c>
      <c r="N1404" s="260"/>
      <c r="O1404" s="169"/>
      <c r="P1404" s="176" t="e">
        <f t="shared" si="392"/>
        <v>#DIV/0!</v>
      </c>
      <c r="Q1404" s="175">
        <f t="shared" si="393"/>
        <v>0</v>
      </c>
      <c r="R1404" s="176" t="e">
        <f t="shared" si="394"/>
        <v>#DIV/0!</v>
      </c>
      <c r="S1404" s="259">
        <f t="shared" si="395"/>
        <v>0</v>
      </c>
      <c r="T1404" s="169"/>
      <c r="U1404" s="169"/>
      <c r="V1404" s="169"/>
      <c r="W1404" s="175">
        <v>1</v>
      </c>
      <c r="X1404" s="169"/>
    </row>
    <row r="1405" spans="2:24">
      <c r="B1405" s="632"/>
      <c r="C1405" s="423"/>
      <c r="D1405" s="206">
        <f t="shared" si="400"/>
        <v>9</v>
      </c>
      <c r="E1405" s="169"/>
      <c r="F1405" s="260"/>
      <c r="G1405" s="169"/>
      <c r="H1405" s="169"/>
      <c r="I1405" s="177" t="e">
        <f t="shared" si="389"/>
        <v>#DIV/0!</v>
      </c>
      <c r="J1405" s="169"/>
      <c r="K1405" s="177" t="e">
        <f t="shared" si="390"/>
        <v>#DIV/0!</v>
      </c>
      <c r="L1405" s="260"/>
      <c r="M1405" s="177" t="e">
        <f t="shared" si="391"/>
        <v>#DIV/0!</v>
      </c>
      <c r="N1405" s="260"/>
      <c r="O1405" s="169"/>
      <c r="P1405" s="176" t="e">
        <f t="shared" si="392"/>
        <v>#DIV/0!</v>
      </c>
      <c r="Q1405" s="175">
        <f t="shared" si="393"/>
        <v>0</v>
      </c>
      <c r="R1405" s="176" t="e">
        <f t="shared" si="394"/>
        <v>#DIV/0!</v>
      </c>
      <c r="S1405" s="259">
        <f t="shared" si="395"/>
        <v>0</v>
      </c>
      <c r="T1405" s="169"/>
      <c r="U1405" s="169"/>
      <c r="V1405" s="169"/>
      <c r="W1405" s="175">
        <v>1</v>
      </c>
      <c r="X1405" s="169"/>
    </row>
    <row r="1406" spans="2:24">
      <c r="B1406" s="633"/>
      <c r="C1406" s="423"/>
      <c r="D1406" s="206">
        <f t="shared" si="400"/>
        <v>10</v>
      </c>
      <c r="E1406" s="169"/>
      <c r="F1406" s="260"/>
      <c r="G1406" s="169"/>
      <c r="H1406" s="169"/>
      <c r="I1406" s="177" t="e">
        <f t="shared" si="389"/>
        <v>#DIV/0!</v>
      </c>
      <c r="J1406" s="169"/>
      <c r="K1406" s="177" t="e">
        <f t="shared" si="390"/>
        <v>#DIV/0!</v>
      </c>
      <c r="L1406" s="260"/>
      <c r="M1406" s="177" t="e">
        <f t="shared" si="391"/>
        <v>#DIV/0!</v>
      </c>
      <c r="N1406" s="260"/>
      <c r="O1406" s="169"/>
      <c r="P1406" s="176" t="e">
        <f t="shared" si="392"/>
        <v>#DIV/0!</v>
      </c>
      <c r="Q1406" s="175">
        <f t="shared" si="393"/>
        <v>0</v>
      </c>
      <c r="R1406" s="176" t="e">
        <f t="shared" si="394"/>
        <v>#DIV/0!</v>
      </c>
      <c r="S1406" s="259">
        <f t="shared" si="395"/>
        <v>0</v>
      </c>
      <c r="T1406" s="169"/>
      <c r="U1406" s="169"/>
      <c r="V1406" s="169"/>
      <c r="W1406" s="175">
        <v>1</v>
      </c>
      <c r="X1406" s="169"/>
    </row>
    <row r="1407" spans="2:24">
      <c r="B1407" s="631">
        <v>46010</v>
      </c>
      <c r="C1407" s="423" t="str">
        <f t="shared" ref="C1407" si="402">RIGHT(TEXT(B1407,"aaa"),1)</f>
        <v>五</v>
      </c>
      <c r="D1407" s="206">
        <f t="shared" si="400"/>
        <v>1</v>
      </c>
      <c r="E1407" s="169"/>
      <c r="F1407" s="260"/>
      <c r="G1407" s="169"/>
      <c r="H1407" s="169"/>
      <c r="I1407" s="177" t="e">
        <f t="shared" si="389"/>
        <v>#DIV/0!</v>
      </c>
      <c r="J1407" s="169"/>
      <c r="K1407" s="177" t="e">
        <f t="shared" si="390"/>
        <v>#DIV/0!</v>
      </c>
      <c r="L1407" s="260"/>
      <c r="M1407" s="177" t="e">
        <f t="shared" si="391"/>
        <v>#DIV/0!</v>
      </c>
      <c r="N1407" s="260"/>
      <c r="O1407" s="169"/>
      <c r="P1407" s="176" t="e">
        <f t="shared" si="392"/>
        <v>#DIV/0!</v>
      </c>
      <c r="Q1407" s="175">
        <f t="shared" si="393"/>
        <v>0</v>
      </c>
      <c r="R1407" s="176" t="e">
        <f t="shared" si="394"/>
        <v>#DIV/0!</v>
      </c>
      <c r="S1407" s="259">
        <f t="shared" si="395"/>
        <v>0</v>
      </c>
      <c r="T1407" s="169"/>
      <c r="U1407" s="169"/>
      <c r="V1407" s="169"/>
      <c r="W1407" s="175">
        <v>1</v>
      </c>
      <c r="X1407" s="169"/>
    </row>
    <row r="1408" spans="2:24">
      <c r="B1408" s="632"/>
      <c r="C1408" s="423"/>
      <c r="D1408" s="206">
        <f t="shared" si="400"/>
        <v>2</v>
      </c>
      <c r="E1408" s="169"/>
      <c r="F1408" s="260"/>
      <c r="G1408" s="169"/>
      <c r="H1408" s="169"/>
      <c r="I1408" s="177" t="e">
        <f t="shared" si="389"/>
        <v>#DIV/0!</v>
      </c>
      <c r="J1408" s="169"/>
      <c r="K1408" s="177" t="e">
        <f t="shared" si="390"/>
        <v>#DIV/0!</v>
      </c>
      <c r="L1408" s="260"/>
      <c r="M1408" s="177" t="e">
        <f t="shared" si="391"/>
        <v>#DIV/0!</v>
      </c>
      <c r="N1408" s="260"/>
      <c r="O1408" s="169"/>
      <c r="P1408" s="176" t="e">
        <f t="shared" si="392"/>
        <v>#DIV/0!</v>
      </c>
      <c r="Q1408" s="175">
        <f t="shared" si="393"/>
        <v>0</v>
      </c>
      <c r="R1408" s="176" t="e">
        <f t="shared" si="394"/>
        <v>#DIV/0!</v>
      </c>
      <c r="S1408" s="259">
        <f t="shared" si="395"/>
        <v>0</v>
      </c>
      <c r="T1408" s="169"/>
      <c r="U1408" s="169"/>
      <c r="V1408" s="169"/>
      <c r="W1408" s="175">
        <v>1</v>
      </c>
      <c r="X1408" s="169"/>
    </row>
    <row r="1409" spans="2:24">
      <c r="B1409" s="632"/>
      <c r="C1409" s="423"/>
      <c r="D1409" s="206">
        <f t="shared" si="400"/>
        <v>3</v>
      </c>
      <c r="E1409" s="169"/>
      <c r="F1409" s="260"/>
      <c r="G1409" s="169"/>
      <c r="H1409" s="169"/>
      <c r="I1409" s="177" t="e">
        <f t="shared" si="389"/>
        <v>#DIV/0!</v>
      </c>
      <c r="J1409" s="169"/>
      <c r="K1409" s="177" t="e">
        <f t="shared" si="390"/>
        <v>#DIV/0!</v>
      </c>
      <c r="L1409" s="260"/>
      <c r="M1409" s="177" t="e">
        <f t="shared" si="391"/>
        <v>#DIV/0!</v>
      </c>
      <c r="N1409" s="260"/>
      <c r="O1409" s="169"/>
      <c r="P1409" s="176" t="e">
        <f t="shared" si="392"/>
        <v>#DIV/0!</v>
      </c>
      <c r="Q1409" s="175">
        <f t="shared" si="393"/>
        <v>0</v>
      </c>
      <c r="R1409" s="176" t="e">
        <f t="shared" si="394"/>
        <v>#DIV/0!</v>
      </c>
      <c r="S1409" s="259">
        <f t="shared" si="395"/>
        <v>0</v>
      </c>
      <c r="T1409" s="169"/>
      <c r="U1409" s="169"/>
      <c r="V1409" s="169"/>
      <c r="W1409" s="175">
        <v>1</v>
      </c>
      <c r="X1409" s="169"/>
    </row>
    <row r="1410" spans="2:24">
      <c r="B1410" s="632"/>
      <c r="C1410" s="423"/>
      <c r="D1410" s="206">
        <f t="shared" si="400"/>
        <v>4</v>
      </c>
      <c r="E1410" s="169"/>
      <c r="F1410" s="260"/>
      <c r="G1410" s="169"/>
      <c r="H1410" s="169"/>
      <c r="I1410" s="177" t="e">
        <f t="shared" si="389"/>
        <v>#DIV/0!</v>
      </c>
      <c r="J1410" s="169"/>
      <c r="K1410" s="177" t="e">
        <f t="shared" si="390"/>
        <v>#DIV/0!</v>
      </c>
      <c r="L1410" s="260"/>
      <c r="M1410" s="177" t="e">
        <f t="shared" si="391"/>
        <v>#DIV/0!</v>
      </c>
      <c r="N1410" s="260"/>
      <c r="O1410" s="169"/>
      <c r="P1410" s="176" t="e">
        <f t="shared" si="392"/>
        <v>#DIV/0!</v>
      </c>
      <c r="Q1410" s="175">
        <f t="shared" si="393"/>
        <v>0</v>
      </c>
      <c r="R1410" s="176" t="e">
        <f t="shared" si="394"/>
        <v>#DIV/0!</v>
      </c>
      <c r="S1410" s="259">
        <f t="shared" si="395"/>
        <v>0</v>
      </c>
      <c r="T1410" s="169"/>
      <c r="U1410" s="169"/>
      <c r="V1410" s="169"/>
      <c r="W1410" s="175">
        <v>1</v>
      </c>
      <c r="X1410" s="169"/>
    </row>
    <row r="1411" spans="2:24">
      <c r="B1411" s="632"/>
      <c r="C1411" s="423"/>
      <c r="D1411" s="206">
        <f t="shared" si="400"/>
        <v>5</v>
      </c>
      <c r="E1411" s="169"/>
      <c r="F1411" s="260"/>
      <c r="G1411" s="169"/>
      <c r="H1411" s="169"/>
      <c r="I1411" s="177" t="e">
        <f t="shared" ref="I1411:I1446" si="403">H1411/G1411</f>
        <v>#DIV/0!</v>
      </c>
      <c r="J1411" s="169"/>
      <c r="K1411" s="177" t="e">
        <f t="shared" ref="K1411:K1446" si="404">J1411/G1411</f>
        <v>#DIV/0!</v>
      </c>
      <c r="L1411" s="260"/>
      <c r="M1411" s="177" t="e">
        <f t="shared" ref="M1411:M1446" si="405">(H1411+J1411)/G1411</f>
        <v>#DIV/0!</v>
      </c>
      <c r="N1411" s="260"/>
      <c r="O1411" s="169"/>
      <c r="P1411" s="176" t="e">
        <f t="shared" ref="P1411:P1446" si="406">O1411/G1411</f>
        <v>#DIV/0!</v>
      </c>
      <c r="Q1411" s="175">
        <f t="shared" ref="Q1411:Q1446" si="407">(H1411+J1411)-G1411-O1411</f>
        <v>0</v>
      </c>
      <c r="R1411" s="176" t="e">
        <f t="shared" ref="R1411:R1446" si="408">Q1411/G1411</f>
        <v>#DIV/0!</v>
      </c>
      <c r="S1411" s="259">
        <f t="shared" ref="S1411:S1446" si="409">Q1411*L1411</f>
        <v>0</v>
      </c>
      <c r="T1411" s="169"/>
      <c r="U1411" s="169"/>
      <c r="V1411" s="169"/>
      <c r="W1411" s="175">
        <v>1</v>
      </c>
      <c r="X1411" s="169"/>
    </row>
    <row r="1412" spans="2:24">
      <c r="B1412" s="632"/>
      <c r="C1412" s="423"/>
      <c r="D1412" s="206">
        <f t="shared" si="400"/>
        <v>6</v>
      </c>
      <c r="E1412" s="169"/>
      <c r="F1412" s="260"/>
      <c r="G1412" s="169"/>
      <c r="H1412" s="169"/>
      <c r="I1412" s="177" t="e">
        <f t="shared" si="403"/>
        <v>#DIV/0!</v>
      </c>
      <c r="J1412" s="169"/>
      <c r="K1412" s="177" t="e">
        <f t="shared" si="404"/>
        <v>#DIV/0!</v>
      </c>
      <c r="L1412" s="260"/>
      <c r="M1412" s="177" t="e">
        <f t="shared" si="405"/>
        <v>#DIV/0!</v>
      </c>
      <c r="N1412" s="260"/>
      <c r="O1412" s="169"/>
      <c r="P1412" s="176" t="e">
        <f t="shared" si="406"/>
        <v>#DIV/0!</v>
      </c>
      <c r="Q1412" s="175">
        <f t="shared" si="407"/>
        <v>0</v>
      </c>
      <c r="R1412" s="176" t="e">
        <f t="shared" si="408"/>
        <v>#DIV/0!</v>
      </c>
      <c r="S1412" s="259">
        <f t="shared" si="409"/>
        <v>0</v>
      </c>
      <c r="T1412" s="169"/>
      <c r="U1412" s="169"/>
      <c r="V1412" s="169"/>
      <c r="W1412" s="175">
        <v>1</v>
      </c>
      <c r="X1412" s="169"/>
    </row>
    <row r="1413" spans="2:24">
      <c r="B1413" s="632"/>
      <c r="C1413" s="423"/>
      <c r="D1413" s="206">
        <f t="shared" si="400"/>
        <v>7</v>
      </c>
      <c r="E1413" s="169"/>
      <c r="F1413" s="260"/>
      <c r="G1413" s="169"/>
      <c r="H1413" s="169"/>
      <c r="I1413" s="177" t="e">
        <f t="shared" si="403"/>
        <v>#DIV/0!</v>
      </c>
      <c r="J1413" s="169"/>
      <c r="K1413" s="177" t="e">
        <f t="shared" si="404"/>
        <v>#DIV/0!</v>
      </c>
      <c r="L1413" s="260"/>
      <c r="M1413" s="177" t="e">
        <f t="shared" si="405"/>
        <v>#DIV/0!</v>
      </c>
      <c r="N1413" s="260"/>
      <c r="O1413" s="169"/>
      <c r="P1413" s="176" t="e">
        <f t="shared" si="406"/>
        <v>#DIV/0!</v>
      </c>
      <c r="Q1413" s="175">
        <f t="shared" si="407"/>
        <v>0</v>
      </c>
      <c r="R1413" s="176" t="e">
        <f t="shared" si="408"/>
        <v>#DIV/0!</v>
      </c>
      <c r="S1413" s="259">
        <f t="shared" si="409"/>
        <v>0</v>
      </c>
      <c r="T1413" s="169"/>
      <c r="U1413" s="169"/>
      <c r="V1413" s="169"/>
      <c r="W1413" s="175">
        <v>1</v>
      </c>
      <c r="X1413" s="169"/>
    </row>
    <row r="1414" spans="2:24">
      <c r="B1414" s="632"/>
      <c r="C1414" s="423"/>
      <c r="D1414" s="206">
        <f t="shared" si="400"/>
        <v>8</v>
      </c>
      <c r="E1414" s="169"/>
      <c r="F1414" s="260"/>
      <c r="G1414" s="169"/>
      <c r="H1414" s="169"/>
      <c r="I1414" s="177" t="e">
        <f t="shared" si="403"/>
        <v>#DIV/0!</v>
      </c>
      <c r="J1414" s="169"/>
      <c r="K1414" s="177" t="e">
        <f t="shared" si="404"/>
        <v>#DIV/0!</v>
      </c>
      <c r="L1414" s="260"/>
      <c r="M1414" s="177" t="e">
        <f t="shared" si="405"/>
        <v>#DIV/0!</v>
      </c>
      <c r="N1414" s="260"/>
      <c r="O1414" s="169"/>
      <c r="P1414" s="176" t="e">
        <f t="shared" si="406"/>
        <v>#DIV/0!</v>
      </c>
      <c r="Q1414" s="175">
        <f t="shared" si="407"/>
        <v>0</v>
      </c>
      <c r="R1414" s="176" t="e">
        <f t="shared" si="408"/>
        <v>#DIV/0!</v>
      </c>
      <c r="S1414" s="259">
        <f t="shared" si="409"/>
        <v>0</v>
      </c>
      <c r="T1414" s="169"/>
      <c r="U1414" s="169"/>
      <c r="V1414" s="169"/>
      <c r="W1414" s="175">
        <v>1</v>
      </c>
      <c r="X1414" s="169"/>
    </row>
    <row r="1415" spans="2:24">
      <c r="B1415" s="632"/>
      <c r="C1415" s="423"/>
      <c r="D1415" s="206">
        <f t="shared" si="400"/>
        <v>9</v>
      </c>
      <c r="E1415" s="169"/>
      <c r="F1415" s="260"/>
      <c r="G1415" s="169"/>
      <c r="H1415" s="169"/>
      <c r="I1415" s="177" t="e">
        <f t="shared" si="403"/>
        <v>#DIV/0!</v>
      </c>
      <c r="J1415" s="169"/>
      <c r="K1415" s="177" t="e">
        <f t="shared" si="404"/>
        <v>#DIV/0!</v>
      </c>
      <c r="L1415" s="260"/>
      <c r="M1415" s="177" t="e">
        <f t="shared" si="405"/>
        <v>#DIV/0!</v>
      </c>
      <c r="N1415" s="260"/>
      <c r="O1415" s="169"/>
      <c r="P1415" s="176" t="e">
        <f t="shared" si="406"/>
        <v>#DIV/0!</v>
      </c>
      <c r="Q1415" s="175">
        <f t="shared" si="407"/>
        <v>0</v>
      </c>
      <c r="R1415" s="176" t="e">
        <f t="shared" si="408"/>
        <v>#DIV/0!</v>
      </c>
      <c r="S1415" s="259">
        <f t="shared" si="409"/>
        <v>0</v>
      </c>
      <c r="T1415" s="169"/>
      <c r="U1415" s="169"/>
      <c r="V1415" s="169"/>
      <c r="W1415" s="175">
        <v>1</v>
      </c>
      <c r="X1415" s="169"/>
    </row>
    <row r="1416" spans="2:24">
      <c r="B1416" s="633"/>
      <c r="C1416" s="423"/>
      <c r="D1416" s="206">
        <f t="shared" si="400"/>
        <v>10</v>
      </c>
      <c r="E1416" s="169"/>
      <c r="F1416" s="260"/>
      <c r="G1416" s="169"/>
      <c r="H1416" s="169"/>
      <c r="I1416" s="177" t="e">
        <f t="shared" si="403"/>
        <v>#DIV/0!</v>
      </c>
      <c r="J1416" s="169"/>
      <c r="K1416" s="177" t="e">
        <f t="shared" si="404"/>
        <v>#DIV/0!</v>
      </c>
      <c r="L1416" s="260"/>
      <c r="M1416" s="177" t="e">
        <f t="shared" si="405"/>
        <v>#DIV/0!</v>
      </c>
      <c r="N1416" s="260"/>
      <c r="O1416" s="169"/>
      <c r="P1416" s="176" t="e">
        <f t="shared" si="406"/>
        <v>#DIV/0!</v>
      </c>
      <c r="Q1416" s="175">
        <f t="shared" si="407"/>
        <v>0</v>
      </c>
      <c r="R1416" s="176" t="e">
        <f t="shared" si="408"/>
        <v>#DIV/0!</v>
      </c>
      <c r="S1416" s="259">
        <f t="shared" si="409"/>
        <v>0</v>
      </c>
      <c r="T1416" s="169"/>
      <c r="U1416" s="169"/>
      <c r="V1416" s="169"/>
      <c r="W1416" s="175">
        <v>1</v>
      </c>
      <c r="X1416" s="169"/>
    </row>
    <row r="1417" spans="2:24">
      <c r="B1417" s="631">
        <v>46011</v>
      </c>
      <c r="C1417" s="423" t="str">
        <f t="shared" ref="C1417" si="410">RIGHT(TEXT(B1417,"aaa"),1)</f>
        <v>六</v>
      </c>
      <c r="D1417" s="206">
        <f t="shared" si="400"/>
        <v>1</v>
      </c>
      <c r="E1417" s="169"/>
      <c r="F1417" s="260"/>
      <c r="G1417" s="169"/>
      <c r="H1417" s="169"/>
      <c r="I1417" s="177" t="e">
        <f t="shared" si="403"/>
        <v>#DIV/0!</v>
      </c>
      <c r="J1417" s="169"/>
      <c r="K1417" s="177" t="e">
        <f t="shared" si="404"/>
        <v>#DIV/0!</v>
      </c>
      <c r="L1417" s="260"/>
      <c r="M1417" s="177" t="e">
        <f t="shared" si="405"/>
        <v>#DIV/0!</v>
      </c>
      <c r="N1417" s="260"/>
      <c r="O1417" s="169"/>
      <c r="P1417" s="176" t="e">
        <f t="shared" si="406"/>
        <v>#DIV/0!</v>
      </c>
      <c r="Q1417" s="175">
        <f t="shared" si="407"/>
        <v>0</v>
      </c>
      <c r="R1417" s="176" t="e">
        <f t="shared" si="408"/>
        <v>#DIV/0!</v>
      </c>
      <c r="S1417" s="259">
        <f t="shared" si="409"/>
        <v>0</v>
      </c>
      <c r="T1417" s="169"/>
      <c r="U1417" s="169"/>
      <c r="V1417" s="169"/>
      <c r="W1417" s="175">
        <v>1</v>
      </c>
      <c r="X1417" s="169"/>
    </row>
    <row r="1418" spans="2:24">
      <c r="B1418" s="632"/>
      <c r="C1418" s="423"/>
      <c r="D1418" s="206">
        <f t="shared" si="400"/>
        <v>2</v>
      </c>
      <c r="E1418" s="169"/>
      <c r="F1418" s="260"/>
      <c r="G1418" s="169"/>
      <c r="H1418" s="169"/>
      <c r="I1418" s="177" t="e">
        <f t="shared" si="403"/>
        <v>#DIV/0!</v>
      </c>
      <c r="J1418" s="169"/>
      <c r="K1418" s="177" t="e">
        <f t="shared" si="404"/>
        <v>#DIV/0!</v>
      </c>
      <c r="L1418" s="260"/>
      <c r="M1418" s="177" t="e">
        <f t="shared" si="405"/>
        <v>#DIV/0!</v>
      </c>
      <c r="N1418" s="260"/>
      <c r="O1418" s="169"/>
      <c r="P1418" s="176" t="e">
        <f t="shared" si="406"/>
        <v>#DIV/0!</v>
      </c>
      <c r="Q1418" s="175">
        <f t="shared" si="407"/>
        <v>0</v>
      </c>
      <c r="R1418" s="176" t="e">
        <f t="shared" si="408"/>
        <v>#DIV/0!</v>
      </c>
      <c r="S1418" s="259">
        <f t="shared" si="409"/>
        <v>0</v>
      </c>
      <c r="T1418" s="169"/>
      <c r="U1418" s="169"/>
      <c r="V1418" s="169"/>
      <c r="W1418" s="175">
        <v>1</v>
      </c>
      <c r="X1418" s="169"/>
    </row>
    <row r="1419" spans="2:24">
      <c r="B1419" s="632"/>
      <c r="C1419" s="423"/>
      <c r="D1419" s="206">
        <f t="shared" si="400"/>
        <v>3</v>
      </c>
      <c r="E1419" s="169"/>
      <c r="F1419" s="260"/>
      <c r="G1419" s="169"/>
      <c r="H1419" s="169"/>
      <c r="I1419" s="177" t="e">
        <f t="shared" si="403"/>
        <v>#DIV/0!</v>
      </c>
      <c r="J1419" s="169"/>
      <c r="K1419" s="177" t="e">
        <f t="shared" si="404"/>
        <v>#DIV/0!</v>
      </c>
      <c r="L1419" s="260"/>
      <c r="M1419" s="177" t="e">
        <f t="shared" si="405"/>
        <v>#DIV/0!</v>
      </c>
      <c r="N1419" s="260"/>
      <c r="O1419" s="169"/>
      <c r="P1419" s="176" t="e">
        <f t="shared" si="406"/>
        <v>#DIV/0!</v>
      </c>
      <c r="Q1419" s="175">
        <f t="shared" si="407"/>
        <v>0</v>
      </c>
      <c r="R1419" s="176" t="e">
        <f t="shared" si="408"/>
        <v>#DIV/0!</v>
      </c>
      <c r="S1419" s="259">
        <f t="shared" si="409"/>
        <v>0</v>
      </c>
      <c r="T1419" s="169"/>
      <c r="U1419" s="169"/>
      <c r="V1419" s="169"/>
      <c r="W1419" s="175">
        <v>1</v>
      </c>
      <c r="X1419" s="169"/>
    </row>
    <row r="1420" spans="2:24">
      <c r="B1420" s="632"/>
      <c r="C1420" s="423"/>
      <c r="D1420" s="206">
        <f t="shared" si="400"/>
        <v>4</v>
      </c>
      <c r="E1420" s="169"/>
      <c r="F1420" s="260"/>
      <c r="G1420" s="169"/>
      <c r="H1420" s="169"/>
      <c r="I1420" s="177" t="e">
        <f t="shared" si="403"/>
        <v>#DIV/0!</v>
      </c>
      <c r="J1420" s="169"/>
      <c r="K1420" s="177" t="e">
        <f t="shared" si="404"/>
        <v>#DIV/0!</v>
      </c>
      <c r="L1420" s="260"/>
      <c r="M1420" s="177" t="e">
        <f t="shared" si="405"/>
        <v>#DIV/0!</v>
      </c>
      <c r="N1420" s="260"/>
      <c r="O1420" s="169"/>
      <c r="P1420" s="176" t="e">
        <f t="shared" si="406"/>
        <v>#DIV/0!</v>
      </c>
      <c r="Q1420" s="175">
        <f t="shared" si="407"/>
        <v>0</v>
      </c>
      <c r="R1420" s="176" t="e">
        <f t="shared" si="408"/>
        <v>#DIV/0!</v>
      </c>
      <c r="S1420" s="259">
        <f t="shared" si="409"/>
        <v>0</v>
      </c>
      <c r="T1420" s="169"/>
      <c r="U1420" s="169"/>
      <c r="V1420" s="169"/>
      <c r="W1420" s="175">
        <v>1</v>
      </c>
      <c r="X1420" s="169"/>
    </row>
    <row r="1421" spans="2:24">
      <c r="B1421" s="632"/>
      <c r="C1421" s="423"/>
      <c r="D1421" s="206">
        <f t="shared" si="400"/>
        <v>5</v>
      </c>
      <c r="E1421" s="169"/>
      <c r="F1421" s="260"/>
      <c r="G1421" s="169"/>
      <c r="H1421" s="169"/>
      <c r="I1421" s="177" t="e">
        <f t="shared" si="403"/>
        <v>#DIV/0!</v>
      </c>
      <c r="J1421" s="169"/>
      <c r="K1421" s="177" t="e">
        <f t="shared" si="404"/>
        <v>#DIV/0!</v>
      </c>
      <c r="L1421" s="260"/>
      <c r="M1421" s="177" t="e">
        <f t="shared" si="405"/>
        <v>#DIV/0!</v>
      </c>
      <c r="N1421" s="260"/>
      <c r="O1421" s="169"/>
      <c r="P1421" s="176" t="e">
        <f t="shared" si="406"/>
        <v>#DIV/0!</v>
      </c>
      <c r="Q1421" s="175">
        <f t="shared" si="407"/>
        <v>0</v>
      </c>
      <c r="R1421" s="176" t="e">
        <f t="shared" si="408"/>
        <v>#DIV/0!</v>
      </c>
      <c r="S1421" s="259">
        <f t="shared" si="409"/>
        <v>0</v>
      </c>
      <c r="T1421" s="169"/>
      <c r="U1421" s="169"/>
      <c r="V1421" s="169"/>
      <c r="W1421" s="175">
        <v>1</v>
      </c>
      <c r="X1421" s="169"/>
    </row>
    <row r="1422" spans="2:24">
      <c r="B1422" s="632"/>
      <c r="C1422" s="423"/>
      <c r="D1422" s="206">
        <f t="shared" si="400"/>
        <v>6</v>
      </c>
      <c r="E1422" s="169"/>
      <c r="F1422" s="260"/>
      <c r="G1422" s="169"/>
      <c r="H1422" s="169"/>
      <c r="I1422" s="177" t="e">
        <f t="shared" si="403"/>
        <v>#DIV/0!</v>
      </c>
      <c r="J1422" s="169"/>
      <c r="K1422" s="177" t="e">
        <f t="shared" si="404"/>
        <v>#DIV/0!</v>
      </c>
      <c r="L1422" s="260"/>
      <c r="M1422" s="177" t="e">
        <f t="shared" si="405"/>
        <v>#DIV/0!</v>
      </c>
      <c r="N1422" s="260"/>
      <c r="O1422" s="169"/>
      <c r="P1422" s="176" t="e">
        <f t="shared" si="406"/>
        <v>#DIV/0!</v>
      </c>
      <c r="Q1422" s="175">
        <f t="shared" si="407"/>
        <v>0</v>
      </c>
      <c r="R1422" s="176" t="e">
        <f t="shared" si="408"/>
        <v>#DIV/0!</v>
      </c>
      <c r="S1422" s="259">
        <f t="shared" si="409"/>
        <v>0</v>
      </c>
      <c r="T1422" s="169"/>
      <c r="U1422" s="169"/>
      <c r="V1422" s="169"/>
      <c r="W1422" s="175">
        <v>1</v>
      </c>
      <c r="X1422" s="169"/>
    </row>
    <row r="1423" spans="2:24">
      <c r="B1423" s="632"/>
      <c r="C1423" s="423"/>
      <c r="D1423" s="206">
        <f t="shared" si="400"/>
        <v>7</v>
      </c>
      <c r="E1423" s="169"/>
      <c r="F1423" s="260"/>
      <c r="G1423" s="169"/>
      <c r="H1423" s="169"/>
      <c r="I1423" s="177" t="e">
        <f t="shared" si="403"/>
        <v>#DIV/0!</v>
      </c>
      <c r="J1423" s="169"/>
      <c r="K1423" s="177" t="e">
        <f t="shared" si="404"/>
        <v>#DIV/0!</v>
      </c>
      <c r="L1423" s="260"/>
      <c r="M1423" s="177" t="e">
        <f t="shared" si="405"/>
        <v>#DIV/0!</v>
      </c>
      <c r="N1423" s="260"/>
      <c r="O1423" s="169"/>
      <c r="P1423" s="176" t="e">
        <f t="shared" si="406"/>
        <v>#DIV/0!</v>
      </c>
      <c r="Q1423" s="175">
        <f t="shared" si="407"/>
        <v>0</v>
      </c>
      <c r="R1423" s="176" t="e">
        <f t="shared" si="408"/>
        <v>#DIV/0!</v>
      </c>
      <c r="S1423" s="259">
        <f t="shared" si="409"/>
        <v>0</v>
      </c>
      <c r="T1423" s="169"/>
      <c r="U1423" s="169"/>
      <c r="V1423" s="169"/>
      <c r="W1423" s="175">
        <v>1</v>
      </c>
      <c r="X1423" s="169"/>
    </row>
    <row r="1424" spans="2:24">
      <c r="B1424" s="632"/>
      <c r="C1424" s="423"/>
      <c r="D1424" s="206">
        <f t="shared" si="400"/>
        <v>8</v>
      </c>
      <c r="E1424" s="169"/>
      <c r="F1424" s="260"/>
      <c r="G1424" s="169"/>
      <c r="H1424" s="169"/>
      <c r="I1424" s="177" t="e">
        <f t="shared" si="403"/>
        <v>#DIV/0!</v>
      </c>
      <c r="J1424" s="169"/>
      <c r="K1424" s="177" t="e">
        <f t="shared" si="404"/>
        <v>#DIV/0!</v>
      </c>
      <c r="L1424" s="260"/>
      <c r="M1424" s="177" t="e">
        <f t="shared" si="405"/>
        <v>#DIV/0!</v>
      </c>
      <c r="N1424" s="260"/>
      <c r="O1424" s="169"/>
      <c r="P1424" s="176" t="e">
        <f t="shared" si="406"/>
        <v>#DIV/0!</v>
      </c>
      <c r="Q1424" s="175">
        <f t="shared" si="407"/>
        <v>0</v>
      </c>
      <c r="R1424" s="176" t="e">
        <f t="shared" si="408"/>
        <v>#DIV/0!</v>
      </c>
      <c r="S1424" s="259">
        <f t="shared" si="409"/>
        <v>0</v>
      </c>
      <c r="T1424" s="169"/>
      <c r="U1424" s="169"/>
      <c r="V1424" s="169"/>
      <c r="W1424" s="175">
        <v>1</v>
      </c>
      <c r="X1424" s="169"/>
    </row>
    <row r="1425" spans="2:24">
      <c r="B1425" s="632"/>
      <c r="C1425" s="423"/>
      <c r="D1425" s="206">
        <f t="shared" si="400"/>
        <v>9</v>
      </c>
      <c r="E1425" s="169"/>
      <c r="F1425" s="260"/>
      <c r="G1425" s="169"/>
      <c r="H1425" s="169"/>
      <c r="I1425" s="177" t="e">
        <f t="shared" si="403"/>
        <v>#DIV/0!</v>
      </c>
      <c r="J1425" s="169"/>
      <c r="K1425" s="177" t="e">
        <f t="shared" si="404"/>
        <v>#DIV/0!</v>
      </c>
      <c r="L1425" s="260"/>
      <c r="M1425" s="177" t="e">
        <f t="shared" si="405"/>
        <v>#DIV/0!</v>
      </c>
      <c r="N1425" s="260"/>
      <c r="O1425" s="169"/>
      <c r="P1425" s="176" t="e">
        <f t="shared" si="406"/>
        <v>#DIV/0!</v>
      </c>
      <c r="Q1425" s="175">
        <f t="shared" si="407"/>
        <v>0</v>
      </c>
      <c r="R1425" s="176" t="e">
        <f t="shared" si="408"/>
        <v>#DIV/0!</v>
      </c>
      <c r="S1425" s="259">
        <f t="shared" si="409"/>
        <v>0</v>
      </c>
      <c r="T1425" s="169"/>
      <c r="U1425" s="169"/>
      <c r="V1425" s="169"/>
      <c r="W1425" s="175">
        <v>1</v>
      </c>
      <c r="X1425" s="169"/>
    </row>
    <row r="1426" spans="2:24">
      <c r="B1426" s="633"/>
      <c r="C1426" s="423"/>
      <c r="D1426" s="206">
        <f t="shared" si="400"/>
        <v>10</v>
      </c>
      <c r="E1426" s="169"/>
      <c r="F1426" s="260"/>
      <c r="G1426" s="169"/>
      <c r="H1426" s="169"/>
      <c r="I1426" s="177" t="e">
        <f t="shared" si="403"/>
        <v>#DIV/0!</v>
      </c>
      <c r="J1426" s="169"/>
      <c r="K1426" s="177" t="e">
        <f t="shared" si="404"/>
        <v>#DIV/0!</v>
      </c>
      <c r="L1426" s="260"/>
      <c r="M1426" s="177" t="e">
        <f t="shared" si="405"/>
        <v>#DIV/0!</v>
      </c>
      <c r="N1426" s="260"/>
      <c r="O1426" s="169"/>
      <c r="P1426" s="176" t="e">
        <f t="shared" si="406"/>
        <v>#DIV/0!</v>
      </c>
      <c r="Q1426" s="175">
        <f t="shared" si="407"/>
        <v>0</v>
      </c>
      <c r="R1426" s="176" t="e">
        <f t="shared" si="408"/>
        <v>#DIV/0!</v>
      </c>
      <c r="S1426" s="259">
        <f t="shared" si="409"/>
        <v>0</v>
      </c>
      <c r="T1426" s="169"/>
      <c r="U1426" s="169"/>
      <c r="V1426" s="169"/>
      <c r="W1426" s="175">
        <v>1</v>
      </c>
      <c r="X1426" s="169"/>
    </row>
    <row r="1427" spans="2:24">
      <c r="B1427" s="631">
        <v>46012</v>
      </c>
      <c r="C1427" s="423" t="str">
        <f t="shared" ref="C1427" si="411">RIGHT(TEXT(B1427,"aaa"),1)</f>
        <v>日</v>
      </c>
      <c r="D1427" s="206">
        <f t="shared" si="400"/>
        <v>1</v>
      </c>
      <c r="E1427" s="169"/>
      <c r="F1427" s="260"/>
      <c r="G1427" s="169"/>
      <c r="H1427" s="169"/>
      <c r="I1427" s="177" t="e">
        <f t="shared" si="403"/>
        <v>#DIV/0!</v>
      </c>
      <c r="J1427" s="169"/>
      <c r="K1427" s="177" t="e">
        <f t="shared" si="404"/>
        <v>#DIV/0!</v>
      </c>
      <c r="L1427" s="260"/>
      <c r="M1427" s="177" t="e">
        <f t="shared" si="405"/>
        <v>#DIV/0!</v>
      </c>
      <c r="N1427" s="260"/>
      <c r="O1427" s="169"/>
      <c r="P1427" s="176" t="e">
        <f t="shared" si="406"/>
        <v>#DIV/0!</v>
      </c>
      <c r="Q1427" s="175">
        <f t="shared" si="407"/>
        <v>0</v>
      </c>
      <c r="R1427" s="176" t="e">
        <f t="shared" si="408"/>
        <v>#DIV/0!</v>
      </c>
      <c r="S1427" s="259">
        <f t="shared" si="409"/>
        <v>0</v>
      </c>
      <c r="T1427" s="169"/>
      <c r="U1427" s="169"/>
      <c r="V1427" s="169"/>
      <c r="W1427" s="175">
        <v>1</v>
      </c>
      <c r="X1427" s="169"/>
    </row>
    <row r="1428" spans="2:24">
      <c r="B1428" s="632"/>
      <c r="C1428" s="423"/>
      <c r="D1428" s="206">
        <f t="shared" si="400"/>
        <v>2</v>
      </c>
      <c r="E1428" s="169"/>
      <c r="F1428" s="260"/>
      <c r="G1428" s="169"/>
      <c r="H1428" s="169"/>
      <c r="I1428" s="177" t="e">
        <f t="shared" si="403"/>
        <v>#DIV/0!</v>
      </c>
      <c r="J1428" s="169"/>
      <c r="K1428" s="177" t="e">
        <f t="shared" si="404"/>
        <v>#DIV/0!</v>
      </c>
      <c r="L1428" s="260"/>
      <c r="M1428" s="177" t="e">
        <f t="shared" si="405"/>
        <v>#DIV/0!</v>
      </c>
      <c r="N1428" s="260"/>
      <c r="O1428" s="169"/>
      <c r="P1428" s="176" t="e">
        <f t="shared" si="406"/>
        <v>#DIV/0!</v>
      </c>
      <c r="Q1428" s="175">
        <f t="shared" si="407"/>
        <v>0</v>
      </c>
      <c r="R1428" s="176" t="e">
        <f t="shared" si="408"/>
        <v>#DIV/0!</v>
      </c>
      <c r="S1428" s="259">
        <f t="shared" si="409"/>
        <v>0</v>
      </c>
      <c r="T1428" s="169"/>
      <c r="U1428" s="169"/>
      <c r="V1428" s="169"/>
      <c r="W1428" s="175">
        <v>1</v>
      </c>
      <c r="X1428" s="169"/>
    </row>
    <row r="1429" spans="2:24">
      <c r="B1429" s="632"/>
      <c r="C1429" s="423"/>
      <c r="D1429" s="206">
        <f t="shared" si="400"/>
        <v>3</v>
      </c>
      <c r="E1429" s="169"/>
      <c r="F1429" s="260"/>
      <c r="G1429" s="169"/>
      <c r="H1429" s="169"/>
      <c r="I1429" s="177" t="e">
        <f t="shared" si="403"/>
        <v>#DIV/0!</v>
      </c>
      <c r="J1429" s="169"/>
      <c r="K1429" s="177" t="e">
        <f t="shared" si="404"/>
        <v>#DIV/0!</v>
      </c>
      <c r="L1429" s="260"/>
      <c r="M1429" s="177" t="e">
        <f t="shared" si="405"/>
        <v>#DIV/0!</v>
      </c>
      <c r="N1429" s="260"/>
      <c r="O1429" s="169"/>
      <c r="P1429" s="176" t="e">
        <f t="shared" si="406"/>
        <v>#DIV/0!</v>
      </c>
      <c r="Q1429" s="175">
        <f t="shared" si="407"/>
        <v>0</v>
      </c>
      <c r="R1429" s="176" t="e">
        <f t="shared" si="408"/>
        <v>#DIV/0!</v>
      </c>
      <c r="S1429" s="259">
        <f t="shared" si="409"/>
        <v>0</v>
      </c>
      <c r="T1429" s="169"/>
      <c r="U1429" s="169"/>
      <c r="V1429" s="169"/>
      <c r="W1429" s="175">
        <v>1</v>
      </c>
      <c r="X1429" s="169"/>
    </row>
    <row r="1430" spans="2:24">
      <c r="B1430" s="632"/>
      <c r="C1430" s="423"/>
      <c r="D1430" s="206">
        <f t="shared" si="400"/>
        <v>4</v>
      </c>
      <c r="E1430" s="169"/>
      <c r="F1430" s="260"/>
      <c r="G1430" s="169"/>
      <c r="H1430" s="169"/>
      <c r="I1430" s="177" t="e">
        <f t="shared" si="403"/>
        <v>#DIV/0!</v>
      </c>
      <c r="J1430" s="169"/>
      <c r="K1430" s="177" t="e">
        <f t="shared" si="404"/>
        <v>#DIV/0!</v>
      </c>
      <c r="L1430" s="260"/>
      <c r="M1430" s="177" t="e">
        <f t="shared" si="405"/>
        <v>#DIV/0!</v>
      </c>
      <c r="N1430" s="260"/>
      <c r="O1430" s="169"/>
      <c r="P1430" s="176" t="e">
        <f t="shared" si="406"/>
        <v>#DIV/0!</v>
      </c>
      <c r="Q1430" s="175">
        <f t="shared" si="407"/>
        <v>0</v>
      </c>
      <c r="R1430" s="176" t="e">
        <f t="shared" si="408"/>
        <v>#DIV/0!</v>
      </c>
      <c r="S1430" s="259">
        <f t="shared" si="409"/>
        <v>0</v>
      </c>
      <c r="T1430" s="169"/>
      <c r="U1430" s="169"/>
      <c r="V1430" s="169"/>
      <c r="W1430" s="175">
        <v>1</v>
      </c>
      <c r="X1430" s="169"/>
    </row>
    <row r="1431" spans="2:24">
      <c r="B1431" s="632"/>
      <c r="C1431" s="423"/>
      <c r="D1431" s="206">
        <f t="shared" si="400"/>
        <v>5</v>
      </c>
      <c r="E1431" s="169"/>
      <c r="F1431" s="260"/>
      <c r="G1431" s="169"/>
      <c r="H1431" s="169"/>
      <c r="I1431" s="177" t="e">
        <f t="shared" si="403"/>
        <v>#DIV/0!</v>
      </c>
      <c r="J1431" s="169"/>
      <c r="K1431" s="177" t="e">
        <f t="shared" si="404"/>
        <v>#DIV/0!</v>
      </c>
      <c r="L1431" s="260"/>
      <c r="M1431" s="177" t="e">
        <f t="shared" si="405"/>
        <v>#DIV/0!</v>
      </c>
      <c r="N1431" s="260"/>
      <c r="O1431" s="169"/>
      <c r="P1431" s="176" t="e">
        <f t="shared" si="406"/>
        <v>#DIV/0!</v>
      </c>
      <c r="Q1431" s="175">
        <f t="shared" si="407"/>
        <v>0</v>
      </c>
      <c r="R1431" s="176" t="e">
        <f t="shared" si="408"/>
        <v>#DIV/0!</v>
      </c>
      <c r="S1431" s="259">
        <f t="shared" si="409"/>
        <v>0</v>
      </c>
      <c r="T1431" s="169"/>
      <c r="U1431" s="169"/>
      <c r="V1431" s="169"/>
      <c r="W1431" s="175">
        <v>1</v>
      </c>
      <c r="X1431" s="169"/>
    </row>
    <row r="1432" spans="2:24">
      <c r="B1432" s="632"/>
      <c r="C1432" s="423"/>
      <c r="D1432" s="206">
        <f t="shared" si="400"/>
        <v>6</v>
      </c>
      <c r="E1432" s="169"/>
      <c r="F1432" s="260"/>
      <c r="G1432" s="169"/>
      <c r="H1432" s="169"/>
      <c r="I1432" s="177" t="e">
        <f t="shared" si="403"/>
        <v>#DIV/0!</v>
      </c>
      <c r="J1432" s="169"/>
      <c r="K1432" s="177" t="e">
        <f t="shared" si="404"/>
        <v>#DIV/0!</v>
      </c>
      <c r="L1432" s="260"/>
      <c r="M1432" s="177" t="e">
        <f t="shared" si="405"/>
        <v>#DIV/0!</v>
      </c>
      <c r="N1432" s="260"/>
      <c r="O1432" s="169"/>
      <c r="P1432" s="176" t="e">
        <f t="shared" si="406"/>
        <v>#DIV/0!</v>
      </c>
      <c r="Q1432" s="175">
        <f t="shared" si="407"/>
        <v>0</v>
      </c>
      <c r="R1432" s="176" t="e">
        <f t="shared" si="408"/>
        <v>#DIV/0!</v>
      </c>
      <c r="S1432" s="259">
        <f t="shared" si="409"/>
        <v>0</v>
      </c>
      <c r="T1432" s="169"/>
      <c r="U1432" s="169"/>
      <c r="V1432" s="169"/>
      <c r="W1432" s="175">
        <v>1</v>
      </c>
      <c r="X1432" s="169"/>
    </row>
    <row r="1433" spans="2:24">
      <c r="B1433" s="632"/>
      <c r="C1433" s="423"/>
      <c r="D1433" s="206">
        <f t="shared" si="400"/>
        <v>7</v>
      </c>
      <c r="E1433" s="169"/>
      <c r="F1433" s="260"/>
      <c r="G1433" s="169"/>
      <c r="H1433" s="169"/>
      <c r="I1433" s="177" t="e">
        <f t="shared" si="403"/>
        <v>#DIV/0!</v>
      </c>
      <c r="J1433" s="169"/>
      <c r="K1433" s="177" t="e">
        <f t="shared" si="404"/>
        <v>#DIV/0!</v>
      </c>
      <c r="L1433" s="260"/>
      <c r="M1433" s="177" t="e">
        <f t="shared" si="405"/>
        <v>#DIV/0!</v>
      </c>
      <c r="N1433" s="260"/>
      <c r="O1433" s="169"/>
      <c r="P1433" s="176" t="e">
        <f t="shared" si="406"/>
        <v>#DIV/0!</v>
      </c>
      <c r="Q1433" s="175">
        <f t="shared" si="407"/>
        <v>0</v>
      </c>
      <c r="R1433" s="176" t="e">
        <f t="shared" si="408"/>
        <v>#DIV/0!</v>
      </c>
      <c r="S1433" s="259">
        <f t="shared" si="409"/>
        <v>0</v>
      </c>
      <c r="T1433" s="169"/>
      <c r="U1433" s="169"/>
      <c r="V1433" s="169"/>
      <c r="W1433" s="175">
        <v>1</v>
      </c>
      <c r="X1433" s="169"/>
    </row>
    <row r="1434" spans="2:24">
      <c r="B1434" s="632"/>
      <c r="C1434" s="423"/>
      <c r="D1434" s="206">
        <f t="shared" si="400"/>
        <v>8</v>
      </c>
      <c r="E1434" s="169"/>
      <c r="F1434" s="260"/>
      <c r="G1434" s="169"/>
      <c r="H1434" s="169"/>
      <c r="I1434" s="177" t="e">
        <f t="shared" si="403"/>
        <v>#DIV/0!</v>
      </c>
      <c r="J1434" s="169"/>
      <c r="K1434" s="177" t="e">
        <f t="shared" si="404"/>
        <v>#DIV/0!</v>
      </c>
      <c r="L1434" s="260"/>
      <c r="M1434" s="177" t="e">
        <f t="shared" si="405"/>
        <v>#DIV/0!</v>
      </c>
      <c r="N1434" s="260"/>
      <c r="O1434" s="169"/>
      <c r="P1434" s="176" t="e">
        <f t="shared" si="406"/>
        <v>#DIV/0!</v>
      </c>
      <c r="Q1434" s="175">
        <f t="shared" si="407"/>
        <v>0</v>
      </c>
      <c r="R1434" s="176" t="e">
        <f t="shared" si="408"/>
        <v>#DIV/0!</v>
      </c>
      <c r="S1434" s="259">
        <f t="shared" si="409"/>
        <v>0</v>
      </c>
      <c r="T1434" s="169"/>
      <c r="U1434" s="169"/>
      <c r="V1434" s="169"/>
      <c r="W1434" s="175">
        <v>1</v>
      </c>
      <c r="X1434" s="169"/>
    </row>
    <row r="1435" spans="2:24">
      <c r="B1435" s="632"/>
      <c r="C1435" s="423"/>
      <c r="D1435" s="206">
        <f t="shared" si="400"/>
        <v>9</v>
      </c>
      <c r="E1435" s="169"/>
      <c r="F1435" s="260"/>
      <c r="G1435" s="169"/>
      <c r="H1435" s="169"/>
      <c r="I1435" s="177" t="e">
        <f t="shared" si="403"/>
        <v>#DIV/0!</v>
      </c>
      <c r="J1435" s="169"/>
      <c r="K1435" s="177" t="e">
        <f t="shared" si="404"/>
        <v>#DIV/0!</v>
      </c>
      <c r="L1435" s="260"/>
      <c r="M1435" s="177" t="e">
        <f t="shared" si="405"/>
        <v>#DIV/0!</v>
      </c>
      <c r="N1435" s="260"/>
      <c r="O1435" s="169"/>
      <c r="P1435" s="176" t="e">
        <f t="shared" si="406"/>
        <v>#DIV/0!</v>
      </c>
      <c r="Q1435" s="175">
        <f t="shared" si="407"/>
        <v>0</v>
      </c>
      <c r="R1435" s="176" t="e">
        <f t="shared" si="408"/>
        <v>#DIV/0!</v>
      </c>
      <c r="S1435" s="259">
        <f t="shared" si="409"/>
        <v>0</v>
      </c>
      <c r="T1435" s="169"/>
      <c r="U1435" s="169"/>
      <c r="V1435" s="169"/>
      <c r="W1435" s="175">
        <v>1</v>
      </c>
      <c r="X1435" s="169"/>
    </row>
    <row r="1436" spans="2:24">
      <c r="B1436" s="633"/>
      <c r="C1436" s="423"/>
      <c r="D1436" s="206">
        <f t="shared" si="400"/>
        <v>10</v>
      </c>
      <c r="E1436" s="169"/>
      <c r="F1436" s="260"/>
      <c r="G1436" s="169"/>
      <c r="H1436" s="169"/>
      <c r="I1436" s="177" t="e">
        <f t="shared" si="403"/>
        <v>#DIV/0!</v>
      </c>
      <c r="J1436" s="169"/>
      <c r="K1436" s="177" t="e">
        <f t="shared" si="404"/>
        <v>#DIV/0!</v>
      </c>
      <c r="L1436" s="260"/>
      <c r="M1436" s="177" t="e">
        <f t="shared" si="405"/>
        <v>#DIV/0!</v>
      </c>
      <c r="N1436" s="260"/>
      <c r="O1436" s="169"/>
      <c r="P1436" s="176" t="e">
        <f t="shared" si="406"/>
        <v>#DIV/0!</v>
      </c>
      <c r="Q1436" s="175">
        <f t="shared" si="407"/>
        <v>0</v>
      </c>
      <c r="R1436" s="176" t="e">
        <f t="shared" si="408"/>
        <v>#DIV/0!</v>
      </c>
      <c r="S1436" s="259">
        <f t="shared" si="409"/>
        <v>0</v>
      </c>
      <c r="T1436" s="169"/>
      <c r="U1436" s="169"/>
      <c r="V1436" s="169"/>
      <c r="W1436" s="175">
        <v>1</v>
      </c>
      <c r="X1436" s="169"/>
    </row>
    <row r="1437" spans="2:24">
      <c r="B1437" s="631">
        <v>46013</v>
      </c>
      <c r="C1437" s="423" t="str">
        <f t="shared" ref="C1437" si="412">RIGHT(TEXT(B1437,"aaa"),1)</f>
        <v>一</v>
      </c>
      <c r="D1437" s="206">
        <f t="shared" si="400"/>
        <v>1</v>
      </c>
      <c r="E1437" s="169"/>
      <c r="F1437" s="260"/>
      <c r="G1437" s="169"/>
      <c r="H1437" s="169"/>
      <c r="I1437" s="177" t="e">
        <f t="shared" si="403"/>
        <v>#DIV/0!</v>
      </c>
      <c r="J1437" s="169"/>
      <c r="K1437" s="177" t="e">
        <f t="shared" si="404"/>
        <v>#DIV/0!</v>
      </c>
      <c r="L1437" s="260"/>
      <c r="M1437" s="177" t="e">
        <f t="shared" si="405"/>
        <v>#DIV/0!</v>
      </c>
      <c r="N1437" s="260"/>
      <c r="O1437" s="169"/>
      <c r="P1437" s="176" t="e">
        <f t="shared" si="406"/>
        <v>#DIV/0!</v>
      </c>
      <c r="Q1437" s="175">
        <f t="shared" si="407"/>
        <v>0</v>
      </c>
      <c r="R1437" s="176" t="e">
        <f t="shared" si="408"/>
        <v>#DIV/0!</v>
      </c>
      <c r="S1437" s="259">
        <f t="shared" si="409"/>
        <v>0</v>
      </c>
      <c r="T1437" s="169"/>
      <c r="U1437" s="169"/>
      <c r="V1437" s="169"/>
      <c r="W1437" s="175">
        <v>1</v>
      </c>
      <c r="X1437" s="169"/>
    </row>
    <row r="1438" spans="2:24">
      <c r="B1438" s="632"/>
      <c r="C1438" s="423"/>
      <c r="D1438" s="206">
        <f t="shared" si="400"/>
        <v>2</v>
      </c>
      <c r="E1438" s="169"/>
      <c r="F1438" s="260"/>
      <c r="G1438" s="169"/>
      <c r="H1438" s="169"/>
      <c r="I1438" s="177" t="e">
        <f t="shared" si="403"/>
        <v>#DIV/0!</v>
      </c>
      <c r="J1438" s="169"/>
      <c r="K1438" s="177" t="e">
        <f t="shared" si="404"/>
        <v>#DIV/0!</v>
      </c>
      <c r="L1438" s="260"/>
      <c r="M1438" s="177" t="e">
        <f t="shared" si="405"/>
        <v>#DIV/0!</v>
      </c>
      <c r="N1438" s="260"/>
      <c r="O1438" s="169"/>
      <c r="P1438" s="176" t="e">
        <f t="shared" si="406"/>
        <v>#DIV/0!</v>
      </c>
      <c r="Q1438" s="175">
        <f t="shared" si="407"/>
        <v>0</v>
      </c>
      <c r="R1438" s="176" t="e">
        <f t="shared" si="408"/>
        <v>#DIV/0!</v>
      </c>
      <c r="S1438" s="259">
        <f t="shared" si="409"/>
        <v>0</v>
      </c>
      <c r="T1438" s="169"/>
      <c r="U1438" s="169"/>
      <c r="V1438" s="169"/>
      <c r="W1438" s="175">
        <v>1</v>
      </c>
      <c r="X1438" s="169"/>
    </row>
    <row r="1439" spans="2:24">
      <c r="B1439" s="632"/>
      <c r="C1439" s="423"/>
      <c r="D1439" s="206">
        <f t="shared" si="400"/>
        <v>3</v>
      </c>
      <c r="E1439" s="169"/>
      <c r="F1439" s="260"/>
      <c r="G1439" s="169"/>
      <c r="H1439" s="169"/>
      <c r="I1439" s="177" t="e">
        <f t="shared" si="403"/>
        <v>#DIV/0!</v>
      </c>
      <c r="J1439" s="169"/>
      <c r="K1439" s="177" t="e">
        <f t="shared" si="404"/>
        <v>#DIV/0!</v>
      </c>
      <c r="L1439" s="260"/>
      <c r="M1439" s="177" t="e">
        <f t="shared" si="405"/>
        <v>#DIV/0!</v>
      </c>
      <c r="N1439" s="260"/>
      <c r="O1439" s="169"/>
      <c r="P1439" s="176" t="e">
        <f t="shared" si="406"/>
        <v>#DIV/0!</v>
      </c>
      <c r="Q1439" s="175">
        <f t="shared" si="407"/>
        <v>0</v>
      </c>
      <c r="R1439" s="176" t="e">
        <f t="shared" si="408"/>
        <v>#DIV/0!</v>
      </c>
      <c r="S1439" s="259">
        <f t="shared" si="409"/>
        <v>0</v>
      </c>
      <c r="T1439" s="169"/>
      <c r="U1439" s="169"/>
      <c r="V1439" s="169"/>
      <c r="W1439" s="175">
        <v>1</v>
      </c>
      <c r="X1439" s="169"/>
    </row>
    <row r="1440" spans="2:24">
      <c r="B1440" s="632"/>
      <c r="C1440" s="423"/>
      <c r="D1440" s="206">
        <f t="shared" si="400"/>
        <v>4</v>
      </c>
      <c r="E1440" s="169"/>
      <c r="F1440" s="260"/>
      <c r="G1440" s="169"/>
      <c r="H1440" s="169"/>
      <c r="I1440" s="177" t="e">
        <f t="shared" si="403"/>
        <v>#DIV/0!</v>
      </c>
      <c r="J1440" s="169"/>
      <c r="K1440" s="177" t="e">
        <f t="shared" si="404"/>
        <v>#DIV/0!</v>
      </c>
      <c r="L1440" s="260"/>
      <c r="M1440" s="177" t="e">
        <f t="shared" si="405"/>
        <v>#DIV/0!</v>
      </c>
      <c r="N1440" s="260"/>
      <c r="O1440" s="169"/>
      <c r="P1440" s="176" t="e">
        <f t="shared" si="406"/>
        <v>#DIV/0!</v>
      </c>
      <c r="Q1440" s="175">
        <f t="shared" si="407"/>
        <v>0</v>
      </c>
      <c r="R1440" s="176" t="e">
        <f t="shared" si="408"/>
        <v>#DIV/0!</v>
      </c>
      <c r="S1440" s="259">
        <f t="shared" si="409"/>
        <v>0</v>
      </c>
      <c r="T1440" s="169"/>
      <c r="U1440" s="169"/>
      <c r="V1440" s="169"/>
      <c r="W1440" s="175">
        <v>1</v>
      </c>
      <c r="X1440" s="169"/>
    </row>
    <row r="1441" spans="2:24">
      <c r="B1441" s="632"/>
      <c r="C1441" s="423"/>
      <c r="D1441" s="206">
        <f t="shared" si="400"/>
        <v>5</v>
      </c>
      <c r="E1441" s="169"/>
      <c r="F1441" s="260"/>
      <c r="G1441" s="169"/>
      <c r="H1441" s="169"/>
      <c r="I1441" s="177" t="e">
        <f t="shared" si="403"/>
        <v>#DIV/0!</v>
      </c>
      <c r="J1441" s="169"/>
      <c r="K1441" s="177" t="e">
        <f t="shared" si="404"/>
        <v>#DIV/0!</v>
      </c>
      <c r="L1441" s="260"/>
      <c r="M1441" s="177" t="e">
        <f t="shared" si="405"/>
        <v>#DIV/0!</v>
      </c>
      <c r="N1441" s="260"/>
      <c r="O1441" s="169"/>
      <c r="P1441" s="176" t="e">
        <f t="shared" si="406"/>
        <v>#DIV/0!</v>
      </c>
      <c r="Q1441" s="175">
        <f t="shared" si="407"/>
        <v>0</v>
      </c>
      <c r="R1441" s="176" t="e">
        <f t="shared" si="408"/>
        <v>#DIV/0!</v>
      </c>
      <c r="S1441" s="259">
        <f t="shared" si="409"/>
        <v>0</v>
      </c>
      <c r="T1441" s="169"/>
      <c r="U1441" s="169"/>
      <c r="V1441" s="169"/>
      <c r="W1441" s="175">
        <v>1</v>
      </c>
      <c r="X1441" s="169"/>
    </row>
    <row r="1442" spans="2:24">
      <c r="B1442" s="632"/>
      <c r="C1442" s="423"/>
      <c r="D1442" s="206">
        <f t="shared" si="400"/>
        <v>6</v>
      </c>
      <c r="E1442" s="169"/>
      <c r="F1442" s="260"/>
      <c r="G1442" s="169"/>
      <c r="H1442" s="169"/>
      <c r="I1442" s="177" t="e">
        <f t="shared" si="403"/>
        <v>#DIV/0!</v>
      </c>
      <c r="J1442" s="169"/>
      <c r="K1442" s="177" t="e">
        <f t="shared" si="404"/>
        <v>#DIV/0!</v>
      </c>
      <c r="L1442" s="260"/>
      <c r="M1442" s="177" t="e">
        <f t="shared" si="405"/>
        <v>#DIV/0!</v>
      </c>
      <c r="N1442" s="260"/>
      <c r="O1442" s="169"/>
      <c r="P1442" s="176" t="e">
        <f t="shared" si="406"/>
        <v>#DIV/0!</v>
      </c>
      <c r="Q1442" s="175">
        <f t="shared" si="407"/>
        <v>0</v>
      </c>
      <c r="R1442" s="176" t="e">
        <f t="shared" si="408"/>
        <v>#DIV/0!</v>
      </c>
      <c r="S1442" s="259">
        <f t="shared" si="409"/>
        <v>0</v>
      </c>
      <c r="T1442" s="169"/>
      <c r="U1442" s="169"/>
      <c r="V1442" s="169"/>
      <c r="W1442" s="175">
        <v>1</v>
      </c>
      <c r="X1442" s="169"/>
    </row>
    <row r="1443" spans="2:24">
      <c r="B1443" s="632"/>
      <c r="C1443" s="423"/>
      <c r="D1443" s="206">
        <f t="shared" si="400"/>
        <v>7</v>
      </c>
      <c r="E1443" s="169"/>
      <c r="F1443" s="260"/>
      <c r="G1443" s="169"/>
      <c r="H1443" s="169"/>
      <c r="I1443" s="177" t="e">
        <f t="shared" si="403"/>
        <v>#DIV/0!</v>
      </c>
      <c r="J1443" s="169"/>
      <c r="K1443" s="177" t="e">
        <f t="shared" si="404"/>
        <v>#DIV/0!</v>
      </c>
      <c r="L1443" s="260"/>
      <c r="M1443" s="177" t="e">
        <f t="shared" si="405"/>
        <v>#DIV/0!</v>
      </c>
      <c r="N1443" s="260"/>
      <c r="O1443" s="169"/>
      <c r="P1443" s="176" t="e">
        <f t="shared" si="406"/>
        <v>#DIV/0!</v>
      </c>
      <c r="Q1443" s="175">
        <f t="shared" si="407"/>
        <v>0</v>
      </c>
      <c r="R1443" s="176" t="e">
        <f t="shared" si="408"/>
        <v>#DIV/0!</v>
      </c>
      <c r="S1443" s="259">
        <f t="shared" si="409"/>
        <v>0</v>
      </c>
      <c r="T1443" s="169"/>
      <c r="U1443" s="169"/>
      <c r="V1443" s="169"/>
      <c r="W1443" s="175">
        <v>1</v>
      </c>
      <c r="X1443" s="169"/>
    </row>
    <row r="1444" spans="2:24">
      <c r="B1444" s="632"/>
      <c r="C1444" s="423"/>
      <c r="D1444" s="206">
        <f t="shared" si="400"/>
        <v>8</v>
      </c>
      <c r="E1444" s="169"/>
      <c r="F1444" s="260"/>
      <c r="G1444" s="169"/>
      <c r="H1444" s="169"/>
      <c r="I1444" s="177" t="e">
        <f t="shared" si="403"/>
        <v>#DIV/0!</v>
      </c>
      <c r="J1444" s="169"/>
      <c r="K1444" s="177" t="e">
        <f t="shared" si="404"/>
        <v>#DIV/0!</v>
      </c>
      <c r="L1444" s="260"/>
      <c r="M1444" s="177" t="e">
        <f t="shared" si="405"/>
        <v>#DIV/0!</v>
      </c>
      <c r="N1444" s="260"/>
      <c r="O1444" s="169"/>
      <c r="P1444" s="176" t="e">
        <f t="shared" si="406"/>
        <v>#DIV/0!</v>
      </c>
      <c r="Q1444" s="175">
        <f t="shared" si="407"/>
        <v>0</v>
      </c>
      <c r="R1444" s="176" t="e">
        <f t="shared" si="408"/>
        <v>#DIV/0!</v>
      </c>
      <c r="S1444" s="259">
        <f t="shared" si="409"/>
        <v>0</v>
      </c>
      <c r="T1444" s="169"/>
      <c r="U1444" s="169"/>
      <c r="V1444" s="169"/>
      <c r="W1444" s="175">
        <v>1</v>
      </c>
      <c r="X1444" s="169"/>
    </row>
    <row r="1445" spans="2:24">
      <c r="B1445" s="632"/>
      <c r="C1445" s="423"/>
      <c r="D1445" s="206">
        <f t="shared" si="400"/>
        <v>9</v>
      </c>
      <c r="E1445" s="169"/>
      <c r="F1445" s="260"/>
      <c r="G1445" s="169"/>
      <c r="H1445" s="169"/>
      <c r="I1445" s="177" t="e">
        <f t="shared" si="403"/>
        <v>#DIV/0!</v>
      </c>
      <c r="J1445" s="169"/>
      <c r="K1445" s="177" t="e">
        <f t="shared" si="404"/>
        <v>#DIV/0!</v>
      </c>
      <c r="L1445" s="260"/>
      <c r="M1445" s="177" t="e">
        <f t="shared" si="405"/>
        <v>#DIV/0!</v>
      </c>
      <c r="N1445" s="260"/>
      <c r="O1445" s="169"/>
      <c r="P1445" s="176" t="e">
        <f t="shared" si="406"/>
        <v>#DIV/0!</v>
      </c>
      <c r="Q1445" s="175">
        <f t="shared" si="407"/>
        <v>0</v>
      </c>
      <c r="R1445" s="176" t="e">
        <f t="shared" si="408"/>
        <v>#DIV/0!</v>
      </c>
      <c r="S1445" s="259">
        <f t="shared" si="409"/>
        <v>0</v>
      </c>
      <c r="T1445" s="169"/>
      <c r="U1445" s="169"/>
      <c r="V1445" s="169"/>
      <c r="W1445" s="175">
        <v>1</v>
      </c>
      <c r="X1445" s="169"/>
    </row>
    <row r="1446" spans="2:24">
      <c r="B1446" s="633"/>
      <c r="C1446" s="423"/>
      <c r="D1446" s="206">
        <f t="shared" si="400"/>
        <v>10</v>
      </c>
      <c r="E1446" s="169"/>
      <c r="F1446" s="260"/>
      <c r="G1446" s="169"/>
      <c r="H1446" s="169"/>
      <c r="I1446" s="177" t="e">
        <f t="shared" si="403"/>
        <v>#DIV/0!</v>
      </c>
      <c r="J1446" s="169"/>
      <c r="K1446" s="177" t="e">
        <f t="shared" si="404"/>
        <v>#DIV/0!</v>
      </c>
      <c r="L1446" s="260"/>
      <c r="M1446" s="177" t="e">
        <f t="shared" si="405"/>
        <v>#DIV/0!</v>
      </c>
      <c r="N1446" s="260"/>
      <c r="O1446" s="169"/>
      <c r="P1446" s="176" t="e">
        <f t="shared" si="406"/>
        <v>#DIV/0!</v>
      </c>
      <c r="Q1446" s="175">
        <f t="shared" si="407"/>
        <v>0</v>
      </c>
      <c r="R1446" s="176" t="e">
        <f t="shared" si="408"/>
        <v>#DIV/0!</v>
      </c>
      <c r="S1446" s="259">
        <f t="shared" si="409"/>
        <v>0</v>
      </c>
      <c r="T1446" s="169"/>
      <c r="U1446" s="169"/>
      <c r="V1446" s="169"/>
      <c r="W1446" s="175">
        <v>1</v>
      </c>
      <c r="X1446" s="169"/>
    </row>
    <row r="1447" spans="2:24">
      <c r="B1447" s="631">
        <v>46014</v>
      </c>
      <c r="C1447" s="423" t="str">
        <f t="shared" ref="C1447" si="413">RIGHT(TEXT(B1447,"aaa"),1)</f>
        <v>二</v>
      </c>
      <c r="D1447" s="206">
        <f t="shared" si="400"/>
        <v>1</v>
      </c>
      <c r="E1447" s="169"/>
      <c r="F1447" s="260"/>
      <c r="G1447" s="169"/>
      <c r="H1447" s="169"/>
      <c r="I1447" s="177" t="e">
        <f t="shared" ref="I1447:I1496" si="414">H1447/G1447</f>
        <v>#DIV/0!</v>
      </c>
      <c r="J1447" s="169"/>
      <c r="K1447" s="177" t="e">
        <f t="shared" ref="K1447:K1496" si="415">J1447/G1447</f>
        <v>#DIV/0!</v>
      </c>
      <c r="L1447" s="260"/>
      <c r="M1447" s="177" t="e">
        <f t="shared" ref="M1447:M1496" si="416">(H1447+J1447)/G1447</f>
        <v>#DIV/0!</v>
      </c>
      <c r="N1447" s="260"/>
      <c r="O1447" s="169"/>
      <c r="P1447" s="176" t="e">
        <f t="shared" ref="P1447:P1496" si="417">O1447/G1447</f>
        <v>#DIV/0!</v>
      </c>
      <c r="Q1447" s="175">
        <f t="shared" ref="Q1447:Q1496" si="418">(H1447+J1447)-G1447-O1447</f>
        <v>0</v>
      </c>
      <c r="R1447" s="176" t="e">
        <f t="shared" ref="R1447:R1496" si="419">Q1447/G1447</f>
        <v>#DIV/0!</v>
      </c>
      <c r="S1447" s="259">
        <f t="shared" ref="S1447:S1496" si="420">Q1447*L1447</f>
        <v>0</v>
      </c>
      <c r="T1447" s="169"/>
      <c r="U1447" s="169"/>
      <c r="V1447" s="169"/>
      <c r="W1447" s="175">
        <v>1</v>
      </c>
      <c r="X1447" s="169"/>
    </row>
    <row r="1448" spans="2:24">
      <c r="B1448" s="632"/>
      <c r="C1448" s="423"/>
      <c r="D1448" s="206">
        <f t="shared" si="400"/>
        <v>2</v>
      </c>
      <c r="E1448" s="169"/>
      <c r="F1448" s="260"/>
      <c r="G1448" s="169"/>
      <c r="H1448" s="169"/>
      <c r="I1448" s="177" t="e">
        <f t="shared" si="414"/>
        <v>#DIV/0!</v>
      </c>
      <c r="J1448" s="169"/>
      <c r="K1448" s="177" t="e">
        <f t="shared" si="415"/>
        <v>#DIV/0!</v>
      </c>
      <c r="L1448" s="260"/>
      <c r="M1448" s="177" t="e">
        <f t="shared" si="416"/>
        <v>#DIV/0!</v>
      </c>
      <c r="N1448" s="260"/>
      <c r="O1448" s="169"/>
      <c r="P1448" s="176" t="e">
        <f t="shared" si="417"/>
        <v>#DIV/0!</v>
      </c>
      <c r="Q1448" s="175">
        <f t="shared" si="418"/>
        <v>0</v>
      </c>
      <c r="R1448" s="176" t="e">
        <f t="shared" si="419"/>
        <v>#DIV/0!</v>
      </c>
      <c r="S1448" s="259">
        <f t="shared" si="420"/>
        <v>0</v>
      </c>
      <c r="T1448" s="169"/>
      <c r="U1448" s="169"/>
      <c r="V1448" s="169"/>
      <c r="W1448" s="175">
        <v>1</v>
      </c>
      <c r="X1448" s="169"/>
    </row>
    <row r="1449" spans="2:24">
      <c r="B1449" s="632"/>
      <c r="C1449" s="423"/>
      <c r="D1449" s="206">
        <f t="shared" si="400"/>
        <v>3</v>
      </c>
      <c r="E1449" s="169"/>
      <c r="F1449" s="260"/>
      <c r="G1449" s="169"/>
      <c r="H1449" s="169"/>
      <c r="I1449" s="177" t="e">
        <f t="shared" si="414"/>
        <v>#DIV/0!</v>
      </c>
      <c r="J1449" s="169"/>
      <c r="K1449" s="177" t="e">
        <f t="shared" si="415"/>
        <v>#DIV/0!</v>
      </c>
      <c r="L1449" s="260"/>
      <c r="M1449" s="177" t="e">
        <f t="shared" si="416"/>
        <v>#DIV/0!</v>
      </c>
      <c r="N1449" s="260"/>
      <c r="O1449" s="169"/>
      <c r="P1449" s="176" t="e">
        <f t="shared" si="417"/>
        <v>#DIV/0!</v>
      </c>
      <c r="Q1449" s="175">
        <f t="shared" si="418"/>
        <v>0</v>
      </c>
      <c r="R1449" s="176" t="e">
        <f t="shared" si="419"/>
        <v>#DIV/0!</v>
      </c>
      <c r="S1449" s="259">
        <f t="shared" si="420"/>
        <v>0</v>
      </c>
      <c r="T1449" s="169"/>
      <c r="U1449" s="169"/>
      <c r="V1449" s="169"/>
      <c r="W1449" s="175">
        <v>1</v>
      </c>
      <c r="X1449" s="169"/>
    </row>
    <row r="1450" spans="2:24">
      <c r="B1450" s="632"/>
      <c r="C1450" s="423"/>
      <c r="D1450" s="206">
        <f t="shared" si="400"/>
        <v>4</v>
      </c>
      <c r="E1450" s="169"/>
      <c r="F1450" s="260"/>
      <c r="G1450" s="169"/>
      <c r="H1450" s="169"/>
      <c r="I1450" s="177" t="e">
        <f t="shared" si="414"/>
        <v>#DIV/0!</v>
      </c>
      <c r="J1450" s="169"/>
      <c r="K1450" s="177" t="e">
        <f t="shared" si="415"/>
        <v>#DIV/0!</v>
      </c>
      <c r="L1450" s="260"/>
      <c r="M1450" s="177" t="e">
        <f t="shared" si="416"/>
        <v>#DIV/0!</v>
      </c>
      <c r="N1450" s="260"/>
      <c r="O1450" s="169"/>
      <c r="P1450" s="176" t="e">
        <f t="shared" si="417"/>
        <v>#DIV/0!</v>
      </c>
      <c r="Q1450" s="175">
        <f t="shared" si="418"/>
        <v>0</v>
      </c>
      <c r="R1450" s="176" t="e">
        <f t="shared" si="419"/>
        <v>#DIV/0!</v>
      </c>
      <c r="S1450" s="259">
        <f t="shared" si="420"/>
        <v>0</v>
      </c>
      <c r="T1450" s="169"/>
      <c r="U1450" s="169"/>
      <c r="V1450" s="169"/>
      <c r="W1450" s="175">
        <v>1</v>
      </c>
      <c r="X1450" s="169"/>
    </row>
    <row r="1451" spans="2:24">
      <c r="B1451" s="632"/>
      <c r="C1451" s="423"/>
      <c r="D1451" s="206">
        <f t="shared" si="400"/>
        <v>5</v>
      </c>
      <c r="E1451" s="169"/>
      <c r="F1451" s="260"/>
      <c r="G1451" s="169"/>
      <c r="H1451" s="169"/>
      <c r="I1451" s="177" t="e">
        <f t="shared" si="414"/>
        <v>#DIV/0!</v>
      </c>
      <c r="J1451" s="169"/>
      <c r="K1451" s="177" t="e">
        <f t="shared" si="415"/>
        <v>#DIV/0!</v>
      </c>
      <c r="L1451" s="260"/>
      <c r="M1451" s="177" t="e">
        <f t="shared" si="416"/>
        <v>#DIV/0!</v>
      </c>
      <c r="N1451" s="260"/>
      <c r="O1451" s="169"/>
      <c r="P1451" s="176" t="e">
        <f t="shared" si="417"/>
        <v>#DIV/0!</v>
      </c>
      <c r="Q1451" s="175">
        <f t="shared" si="418"/>
        <v>0</v>
      </c>
      <c r="R1451" s="176" t="e">
        <f t="shared" si="419"/>
        <v>#DIV/0!</v>
      </c>
      <c r="S1451" s="259">
        <f t="shared" si="420"/>
        <v>0</v>
      </c>
      <c r="T1451" s="169"/>
      <c r="U1451" s="169"/>
      <c r="V1451" s="169"/>
      <c r="W1451" s="175">
        <v>1</v>
      </c>
      <c r="X1451" s="169"/>
    </row>
    <row r="1452" spans="2:24">
      <c r="B1452" s="632"/>
      <c r="C1452" s="423"/>
      <c r="D1452" s="206">
        <f t="shared" si="400"/>
        <v>6</v>
      </c>
      <c r="E1452" s="169"/>
      <c r="F1452" s="260"/>
      <c r="G1452" s="169"/>
      <c r="H1452" s="169"/>
      <c r="I1452" s="177" t="e">
        <f t="shared" si="414"/>
        <v>#DIV/0!</v>
      </c>
      <c r="J1452" s="169"/>
      <c r="K1452" s="177" t="e">
        <f t="shared" si="415"/>
        <v>#DIV/0!</v>
      </c>
      <c r="L1452" s="260"/>
      <c r="M1452" s="177" t="e">
        <f t="shared" si="416"/>
        <v>#DIV/0!</v>
      </c>
      <c r="N1452" s="260"/>
      <c r="O1452" s="169"/>
      <c r="P1452" s="176" t="e">
        <f t="shared" si="417"/>
        <v>#DIV/0!</v>
      </c>
      <c r="Q1452" s="175">
        <f t="shared" si="418"/>
        <v>0</v>
      </c>
      <c r="R1452" s="176" t="e">
        <f t="shared" si="419"/>
        <v>#DIV/0!</v>
      </c>
      <c r="S1452" s="259">
        <f t="shared" si="420"/>
        <v>0</v>
      </c>
      <c r="T1452" s="169"/>
      <c r="U1452" s="169"/>
      <c r="V1452" s="169"/>
      <c r="W1452" s="175">
        <v>1</v>
      </c>
      <c r="X1452" s="169"/>
    </row>
    <row r="1453" spans="2:24">
      <c r="B1453" s="632"/>
      <c r="C1453" s="423"/>
      <c r="D1453" s="206">
        <f t="shared" si="400"/>
        <v>7</v>
      </c>
      <c r="E1453" s="169"/>
      <c r="F1453" s="260"/>
      <c r="G1453" s="169"/>
      <c r="H1453" s="169"/>
      <c r="I1453" s="177" t="e">
        <f t="shared" si="414"/>
        <v>#DIV/0!</v>
      </c>
      <c r="J1453" s="169"/>
      <c r="K1453" s="177" t="e">
        <f t="shared" si="415"/>
        <v>#DIV/0!</v>
      </c>
      <c r="L1453" s="260"/>
      <c r="M1453" s="177" t="e">
        <f t="shared" si="416"/>
        <v>#DIV/0!</v>
      </c>
      <c r="N1453" s="260"/>
      <c r="O1453" s="169"/>
      <c r="P1453" s="176" t="e">
        <f t="shared" si="417"/>
        <v>#DIV/0!</v>
      </c>
      <c r="Q1453" s="175">
        <f t="shared" si="418"/>
        <v>0</v>
      </c>
      <c r="R1453" s="176" t="e">
        <f t="shared" si="419"/>
        <v>#DIV/0!</v>
      </c>
      <c r="S1453" s="259">
        <f t="shared" si="420"/>
        <v>0</v>
      </c>
      <c r="T1453" s="169"/>
      <c r="U1453" s="169"/>
      <c r="V1453" s="169"/>
      <c r="W1453" s="175">
        <v>1</v>
      </c>
      <c r="X1453" s="169"/>
    </row>
    <row r="1454" spans="2:24">
      <c r="B1454" s="632"/>
      <c r="C1454" s="423"/>
      <c r="D1454" s="206">
        <f t="shared" si="400"/>
        <v>8</v>
      </c>
      <c r="E1454" s="169"/>
      <c r="F1454" s="260"/>
      <c r="G1454" s="169"/>
      <c r="H1454" s="169"/>
      <c r="I1454" s="177" t="e">
        <f t="shared" si="414"/>
        <v>#DIV/0!</v>
      </c>
      <c r="J1454" s="169"/>
      <c r="K1454" s="177" t="e">
        <f t="shared" si="415"/>
        <v>#DIV/0!</v>
      </c>
      <c r="L1454" s="260"/>
      <c r="M1454" s="177" t="e">
        <f t="shared" si="416"/>
        <v>#DIV/0!</v>
      </c>
      <c r="N1454" s="260"/>
      <c r="O1454" s="169"/>
      <c r="P1454" s="176" t="e">
        <f t="shared" si="417"/>
        <v>#DIV/0!</v>
      </c>
      <c r="Q1454" s="175">
        <f t="shared" si="418"/>
        <v>0</v>
      </c>
      <c r="R1454" s="176" t="e">
        <f t="shared" si="419"/>
        <v>#DIV/0!</v>
      </c>
      <c r="S1454" s="259">
        <f t="shared" si="420"/>
        <v>0</v>
      </c>
      <c r="T1454" s="169"/>
      <c r="U1454" s="169"/>
      <c r="V1454" s="169"/>
      <c r="W1454" s="175">
        <v>1</v>
      </c>
      <c r="X1454" s="169"/>
    </row>
    <row r="1455" spans="2:24">
      <c r="B1455" s="632"/>
      <c r="C1455" s="423"/>
      <c r="D1455" s="206">
        <f t="shared" si="400"/>
        <v>9</v>
      </c>
      <c r="E1455" s="169"/>
      <c r="F1455" s="260"/>
      <c r="G1455" s="169"/>
      <c r="H1455" s="169"/>
      <c r="I1455" s="177" t="e">
        <f t="shared" si="414"/>
        <v>#DIV/0!</v>
      </c>
      <c r="J1455" s="169"/>
      <c r="K1455" s="177" t="e">
        <f t="shared" si="415"/>
        <v>#DIV/0!</v>
      </c>
      <c r="L1455" s="260"/>
      <c r="M1455" s="177" t="e">
        <f t="shared" si="416"/>
        <v>#DIV/0!</v>
      </c>
      <c r="N1455" s="260"/>
      <c r="O1455" s="169"/>
      <c r="P1455" s="176" t="e">
        <f t="shared" si="417"/>
        <v>#DIV/0!</v>
      </c>
      <c r="Q1455" s="175">
        <f t="shared" si="418"/>
        <v>0</v>
      </c>
      <c r="R1455" s="176" t="e">
        <f t="shared" si="419"/>
        <v>#DIV/0!</v>
      </c>
      <c r="S1455" s="259">
        <f t="shared" si="420"/>
        <v>0</v>
      </c>
      <c r="T1455" s="169"/>
      <c r="U1455" s="169"/>
      <c r="V1455" s="169"/>
      <c r="W1455" s="175">
        <v>1</v>
      </c>
      <c r="X1455" s="169"/>
    </row>
    <row r="1456" spans="2:24">
      <c r="B1456" s="633"/>
      <c r="C1456" s="423"/>
      <c r="D1456" s="206">
        <f t="shared" si="400"/>
        <v>10</v>
      </c>
      <c r="E1456" s="169"/>
      <c r="F1456" s="260"/>
      <c r="G1456" s="169"/>
      <c r="H1456" s="169"/>
      <c r="I1456" s="177" t="e">
        <f t="shared" si="414"/>
        <v>#DIV/0!</v>
      </c>
      <c r="J1456" s="169"/>
      <c r="K1456" s="177" t="e">
        <f t="shared" si="415"/>
        <v>#DIV/0!</v>
      </c>
      <c r="L1456" s="260"/>
      <c r="M1456" s="177" t="e">
        <f t="shared" si="416"/>
        <v>#DIV/0!</v>
      </c>
      <c r="N1456" s="260"/>
      <c r="O1456" s="169"/>
      <c r="P1456" s="176" t="e">
        <f t="shared" si="417"/>
        <v>#DIV/0!</v>
      </c>
      <c r="Q1456" s="175">
        <f t="shared" si="418"/>
        <v>0</v>
      </c>
      <c r="R1456" s="176" t="e">
        <f t="shared" si="419"/>
        <v>#DIV/0!</v>
      </c>
      <c r="S1456" s="259">
        <f t="shared" si="420"/>
        <v>0</v>
      </c>
      <c r="T1456" s="169"/>
      <c r="U1456" s="169"/>
      <c r="V1456" s="169"/>
      <c r="W1456" s="175">
        <v>1</v>
      </c>
      <c r="X1456" s="169"/>
    </row>
    <row r="1457" spans="2:24">
      <c r="B1457" s="631">
        <v>46015</v>
      </c>
      <c r="C1457" s="423" t="str">
        <f t="shared" ref="C1457" si="421">RIGHT(TEXT(B1457,"aaa"),1)</f>
        <v>三</v>
      </c>
      <c r="D1457" s="206">
        <f t="shared" si="400"/>
        <v>1</v>
      </c>
      <c r="E1457" s="169"/>
      <c r="F1457" s="260"/>
      <c r="G1457" s="169"/>
      <c r="H1457" s="169"/>
      <c r="I1457" s="177" t="e">
        <f t="shared" si="414"/>
        <v>#DIV/0!</v>
      </c>
      <c r="J1457" s="169"/>
      <c r="K1457" s="177" t="e">
        <f t="shared" si="415"/>
        <v>#DIV/0!</v>
      </c>
      <c r="L1457" s="260"/>
      <c r="M1457" s="177" t="e">
        <f t="shared" si="416"/>
        <v>#DIV/0!</v>
      </c>
      <c r="N1457" s="260"/>
      <c r="O1457" s="169"/>
      <c r="P1457" s="176" t="e">
        <f t="shared" si="417"/>
        <v>#DIV/0!</v>
      </c>
      <c r="Q1457" s="175">
        <f t="shared" si="418"/>
        <v>0</v>
      </c>
      <c r="R1457" s="176" t="e">
        <f t="shared" si="419"/>
        <v>#DIV/0!</v>
      </c>
      <c r="S1457" s="259">
        <f t="shared" si="420"/>
        <v>0</v>
      </c>
      <c r="T1457" s="169"/>
      <c r="U1457" s="169"/>
      <c r="V1457" s="169"/>
      <c r="W1457" s="175">
        <v>1</v>
      </c>
      <c r="X1457" s="169"/>
    </row>
    <row r="1458" spans="2:24">
      <c r="B1458" s="632"/>
      <c r="C1458" s="423"/>
      <c r="D1458" s="206">
        <f t="shared" si="400"/>
        <v>2</v>
      </c>
      <c r="E1458" s="169"/>
      <c r="F1458" s="260"/>
      <c r="G1458" s="169"/>
      <c r="H1458" s="169"/>
      <c r="I1458" s="177" t="e">
        <f t="shared" si="414"/>
        <v>#DIV/0!</v>
      </c>
      <c r="J1458" s="169"/>
      <c r="K1458" s="177" t="e">
        <f t="shared" si="415"/>
        <v>#DIV/0!</v>
      </c>
      <c r="L1458" s="260"/>
      <c r="M1458" s="177" t="e">
        <f t="shared" si="416"/>
        <v>#DIV/0!</v>
      </c>
      <c r="N1458" s="260"/>
      <c r="O1458" s="169"/>
      <c r="P1458" s="176" t="e">
        <f t="shared" si="417"/>
        <v>#DIV/0!</v>
      </c>
      <c r="Q1458" s="175">
        <f t="shared" si="418"/>
        <v>0</v>
      </c>
      <c r="R1458" s="176" t="e">
        <f t="shared" si="419"/>
        <v>#DIV/0!</v>
      </c>
      <c r="S1458" s="259">
        <f t="shared" si="420"/>
        <v>0</v>
      </c>
      <c r="T1458" s="169"/>
      <c r="U1458" s="169"/>
      <c r="V1458" s="169"/>
      <c r="W1458" s="175">
        <v>1</v>
      </c>
      <c r="X1458" s="169"/>
    </row>
    <row r="1459" spans="2:24">
      <c r="B1459" s="632"/>
      <c r="C1459" s="423"/>
      <c r="D1459" s="206">
        <f t="shared" si="400"/>
        <v>3</v>
      </c>
      <c r="E1459" s="169"/>
      <c r="F1459" s="260"/>
      <c r="G1459" s="169"/>
      <c r="H1459" s="169"/>
      <c r="I1459" s="177" t="e">
        <f t="shared" si="414"/>
        <v>#DIV/0!</v>
      </c>
      <c r="J1459" s="169"/>
      <c r="K1459" s="177" t="e">
        <f t="shared" si="415"/>
        <v>#DIV/0!</v>
      </c>
      <c r="L1459" s="260"/>
      <c r="M1459" s="177" t="e">
        <f t="shared" si="416"/>
        <v>#DIV/0!</v>
      </c>
      <c r="N1459" s="260"/>
      <c r="O1459" s="169"/>
      <c r="P1459" s="176" t="e">
        <f t="shared" si="417"/>
        <v>#DIV/0!</v>
      </c>
      <c r="Q1459" s="175">
        <f t="shared" si="418"/>
        <v>0</v>
      </c>
      <c r="R1459" s="176" t="e">
        <f t="shared" si="419"/>
        <v>#DIV/0!</v>
      </c>
      <c r="S1459" s="259">
        <f t="shared" si="420"/>
        <v>0</v>
      </c>
      <c r="T1459" s="169"/>
      <c r="U1459" s="169"/>
      <c r="V1459" s="169"/>
      <c r="W1459" s="175">
        <v>1</v>
      </c>
      <c r="X1459" s="169"/>
    </row>
    <row r="1460" spans="2:24">
      <c r="B1460" s="632"/>
      <c r="C1460" s="423"/>
      <c r="D1460" s="206">
        <f t="shared" ref="D1460:D1523" si="422">D1450</f>
        <v>4</v>
      </c>
      <c r="E1460" s="169"/>
      <c r="F1460" s="260"/>
      <c r="G1460" s="169"/>
      <c r="H1460" s="169"/>
      <c r="I1460" s="177" t="e">
        <f t="shared" si="414"/>
        <v>#DIV/0!</v>
      </c>
      <c r="J1460" s="169"/>
      <c r="K1460" s="177" t="e">
        <f t="shared" si="415"/>
        <v>#DIV/0!</v>
      </c>
      <c r="L1460" s="260"/>
      <c r="M1460" s="177" t="e">
        <f t="shared" si="416"/>
        <v>#DIV/0!</v>
      </c>
      <c r="N1460" s="260"/>
      <c r="O1460" s="169"/>
      <c r="P1460" s="176" t="e">
        <f t="shared" si="417"/>
        <v>#DIV/0!</v>
      </c>
      <c r="Q1460" s="175">
        <f t="shared" si="418"/>
        <v>0</v>
      </c>
      <c r="R1460" s="176" t="e">
        <f t="shared" si="419"/>
        <v>#DIV/0!</v>
      </c>
      <c r="S1460" s="259">
        <f t="shared" si="420"/>
        <v>0</v>
      </c>
      <c r="T1460" s="169"/>
      <c r="U1460" s="169"/>
      <c r="V1460" s="169"/>
      <c r="W1460" s="175">
        <v>1</v>
      </c>
      <c r="X1460" s="169"/>
    </row>
    <row r="1461" spans="2:24">
      <c r="B1461" s="632"/>
      <c r="C1461" s="423"/>
      <c r="D1461" s="206">
        <f t="shared" si="422"/>
        <v>5</v>
      </c>
      <c r="E1461" s="169"/>
      <c r="F1461" s="260"/>
      <c r="G1461" s="169"/>
      <c r="H1461" s="169"/>
      <c r="I1461" s="177" t="e">
        <f t="shared" si="414"/>
        <v>#DIV/0!</v>
      </c>
      <c r="J1461" s="169"/>
      <c r="K1461" s="177" t="e">
        <f t="shared" si="415"/>
        <v>#DIV/0!</v>
      </c>
      <c r="L1461" s="260"/>
      <c r="M1461" s="177" t="e">
        <f t="shared" si="416"/>
        <v>#DIV/0!</v>
      </c>
      <c r="N1461" s="260"/>
      <c r="O1461" s="169"/>
      <c r="P1461" s="176" t="e">
        <f t="shared" si="417"/>
        <v>#DIV/0!</v>
      </c>
      <c r="Q1461" s="175">
        <f t="shared" si="418"/>
        <v>0</v>
      </c>
      <c r="R1461" s="176" t="e">
        <f t="shared" si="419"/>
        <v>#DIV/0!</v>
      </c>
      <c r="S1461" s="259">
        <f t="shared" si="420"/>
        <v>0</v>
      </c>
      <c r="T1461" s="169"/>
      <c r="U1461" s="169"/>
      <c r="V1461" s="169"/>
      <c r="W1461" s="175">
        <v>1</v>
      </c>
      <c r="X1461" s="169"/>
    </row>
    <row r="1462" spans="2:24">
      <c r="B1462" s="632"/>
      <c r="C1462" s="423"/>
      <c r="D1462" s="206">
        <f t="shared" si="422"/>
        <v>6</v>
      </c>
      <c r="E1462" s="169"/>
      <c r="F1462" s="260"/>
      <c r="G1462" s="169"/>
      <c r="H1462" s="169"/>
      <c r="I1462" s="177" t="e">
        <f t="shared" si="414"/>
        <v>#DIV/0!</v>
      </c>
      <c r="J1462" s="169"/>
      <c r="K1462" s="177" t="e">
        <f t="shared" si="415"/>
        <v>#DIV/0!</v>
      </c>
      <c r="L1462" s="260"/>
      <c r="M1462" s="177" t="e">
        <f t="shared" si="416"/>
        <v>#DIV/0!</v>
      </c>
      <c r="N1462" s="260"/>
      <c r="O1462" s="169"/>
      <c r="P1462" s="176" t="e">
        <f t="shared" si="417"/>
        <v>#DIV/0!</v>
      </c>
      <c r="Q1462" s="175">
        <f t="shared" si="418"/>
        <v>0</v>
      </c>
      <c r="R1462" s="176" t="e">
        <f t="shared" si="419"/>
        <v>#DIV/0!</v>
      </c>
      <c r="S1462" s="259">
        <f t="shared" si="420"/>
        <v>0</v>
      </c>
      <c r="T1462" s="169"/>
      <c r="U1462" s="169"/>
      <c r="V1462" s="169"/>
      <c r="W1462" s="175">
        <v>1</v>
      </c>
      <c r="X1462" s="169"/>
    </row>
    <row r="1463" spans="2:24">
      <c r="B1463" s="632"/>
      <c r="C1463" s="423"/>
      <c r="D1463" s="206">
        <f t="shared" si="422"/>
        <v>7</v>
      </c>
      <c r="E1463" s="169"/>
      <c r="F1463" s="260"/>
      <c r="G1463" s="169"/>
      <c r="H1463" s="169"/>
      <c r="I1463" s="177" t="e">
        <f t="shared" si="414"/>
        <v>#DIV/0!</v>
      </c>
      <c r="J1463" s="169"/>
      <c r="K1463" s="177" t="e">
        <f t="shared" si="415"/>
        <v>#DIV/0!</v>
      </c>
      <c r="L1463" s="260"/>
      <c r="M1463" s="177" t="e">
        <f t="shared" si="416"/>
        <v>#DIV/0!</v>
      </c>
      <c r="N1463" s="260"/>
      <c r="O1463" s="169"/>
      <c r="P1463" s="176" t="e">
        <f t="shared" si="417"/>
        <v>#DIV/0!</v>
      </c>
      <c r="Q1463" s="175">
        <f t="shared" si="418"/>
        <v>0</v>
      </c>
      <c r="R1463" s="176" t="e">
        <f t="shared" si="419"/>
        <v>#DIV/0!</v>
      </c>
      <c r="S1463" s="259">
        <f t="shared" si="420"/>
        <v>0</v>
      </c>
      <c r="T1463" s="169"/>
      <c r="U1463" s="169"/>
      <c r="V1463" s="169"/>
      <c r="W1463" s="175">
        <v>1</v>
      </c>
      <c r="X1463" s="169"/>
    </row>
    <row r="1464" spans="2:24">
      <c r="B1464" s="632"/>
      <c r="C1464" s="423"/>
      <c r="D1464" s="206">
        <f t="shared" si="422"/>
        <v>8</v>
      </c>
      <c r="E1464" s="169"/>
      <c r="F1464" s="260"/>
      <c r="G1464" s="169"/>
      <c r="H1464" s="169"/>
      <c r="I1464" s="177" t="e">
        <f t="shared" si="414"/>
        <v>#DIV/0!</v>
      </c>
      <c r="J1464" s="169"/>
      <c r="K1464" s="177" t="e">
        <f t="shared" si="415"/>
        <v>#DIV/0!</v>
      </c>
      <c r="L1464" s="260"/>
      <c r="M1464" s="177" t="e">
        <f t="shared" si="416"/>
        <v>#DIV/0!</v>
      </c>
      <c r="N1464" s="260"/>
      <c r="O1464" s="169"/>
      <c r="P1464" s="176" t="e">
        <f t="shared" si="417"/>
        <v>#DIV/0!</v>
      </c>
      <c r="Q1464" s="175">
        <f t="shared" si="418"/>
        <v>0</v>
      </c>
      <c r="R1464" s="176" t="e">
        <f t="shared" si="419"/>
        <v>#DIV/0!</v>
      </c>
      <c r="S1464" s="259">
        <f t="shared" si="420"/>
        <v>0</v>
      </c>
      <c r="T1464" s="169"/>
      <c r="U1464" s="169"/>
      <c r="V1464" s="169"/>
      <c r="W1464" s="175">
        <v>1</v>
      </c>
      <c r="X1464" s="169"/>
    </row>
    <row r="1465" spans="2:24">
      <c r="B1465" s="632"/>
      <c r="C1465" s="423"/>
      <c r="D1465" s="206">
        <f t="shared" si="422"/>
        <v>9</v>
      </c>
      <c r="E1465" s="169"/>
      <c r="F1465" s="260"/>
      <c r="G1465" s="169"/>
      <c r="H1465" s="169"/>
      <c r="I1465" s="177" t="e">
        <f t="shared" si="414"/>
        <v>#DIV/0!</v>
      </c>
      <c r="J1465" s="169"/>
      <c r="K1465" s="177" t="e">
        <f t="shared" si="415"/>
        <v>#DIV/0!</v>
      </c>
      <c r="L1465" s="260"/>
      <c r="M1465" s="177" t="e">
        <f t="shared" si="416"/>
        <v>#DIV/0!</v>
      </c>
      <c r="N1465" s="260"/>
      <c r="O1465" s="169"/>
      <c r="P1465" s="176" t="e">
        <f t="shared" si="417"/>
        <v>#DIV/0!</v>
      </c>
      <c r="Q1465" s="175">
        <f t="shared" si="418"/>
        <v>0</v>
      </c>
      <c r="R1465" s="176" t="e">
        <f t="shared" si="419"/>
        <v>#DIV/0!</v>
      </c>
      <c r="S1465" s="259">
        <f t="shared" si="420"/>
        <v>0</v>
      </c>
      <c r="T1465" s="169"/>
      <c r="U1465" s="169"/>
      <c r="V1465" s="169"/>
      <c r="W1465" s="175">
        <v>1</v>
      </c>
      <c r="X1465" s="169"/>
    </row>
    <row r="1466" spans="2:24">
      <c r="B1466" s="633"/>
      <c r="C1466" s="423"/>
      <c r="D1466" s="206">
        <f t="shared" si="422"/>
        <v>10</v>
      </c>
      <c r="E1466" s="169"/>
      <c r="F1466" s="260"/>
      <c r="G1466" s="169"/>
      <c r="H1466" s="169"/>
      <c r="I1466" s="177" t="e">
        <f t="shared" si="414"/>
        <v>#DIV/0!</v>
      </c>
      <c r="J1466" s="169"/>
      <c r="K1466" s="177" t="e">
        <f t="shared" si="415"/>
        <v>#DIV/0!</v>
      </c>
      <c r="L1466" s="260"/>
      <c r="M1466" s="177" t="e">
        <f t="shared" si="416"/>
        <v>#DIV/0!</v>
      </c>
      <c r="N1466" s="260"/>
      <c r="O1466" s="169"/>
      <c r="P1466" s="176" t="e">
        <f t="shared" si="417"/>
        <v>#DIV/0!</v>
      </c>
      <c r="Q1466" s="175">
        <f t="shared" si="418"/>
        <v>0</v>
      </c>
      <c r="R1466" s="176" t="e">
        <f t="shared" si="419"/>
        <v>#DIV/0!</v>
      </c>
      <c r="S1466" s="259">
        <f t="shared" si="420"/>
        <v>0</v>
      </c>
      <c r="T1466" s="169"/>
      <c r="U1466" s="169"/>
      <c r="V1466" s="169"/>
      <c r="W1466" s="175">
        <v>1</v>
      </c>
      <c r="X1466" s="169"/>
    </row>
    <row r="1467" spans="2:24">
      <c r="B1467" s="631">
        <v>46016</v>
      </c>
      <c r="C1467" s="423" t="str">
        <f t="shared" ref="C1467" si="423">RIGHT(TEXT(B1467,"aaa"),1)</f>
        <v>四</v>
      </c>
      <c r="D1467" s="206">
        <f t="shared" si="422"/>
        <v>1</v>
      </c>
      <c r="E1467" s="169"/>
      <c r="F1467" s="260"/>
      <c r="G1467" s="169"/>
      <c r="H1467" s="169"/>
      <c r="I1467" s="177" t="e">
        <f t="shared" si="414"/>
        <v>#DIV/0!</v>
      </c>
      <c r="J1467" s="169"/>
      <c r="K1467" s="177" t="e">
        <f t="shared" si="415"/>
        <v>#DIV/0!</v>
      </c>
      <c r="L1467" s="260"/>
      <c r="M1467" s="177" t="e">
        <f t="shared" si="416"/>
        <v>#DIV/0!</v>
      </c>
      <c r="N1467" s="260"/>
      <c r="O1467" s="169"/>
      <c r="P1467" s="176" t="e">
        <f t="shared" si="417"/>
        <v>#DIV/0!</v>
      </c>
      <c r="Q1467" s="175">
        <f t="shared" si="418"/>
        <v>0</v>
      </c>
      <c r="R1467" s="176" t="e">
        <f t="shared" si="419"/>
        <v>#DIV/0!</v>
      </c>
      <c r="S1467" s="259">
        <f t="shared" si="420"/>
        <v>0</v>
      </c>
      <c r="T1467" s="169"/>
      <c r="U1467" s="169"/>
      <c r="V1467" s="169"/>
      <c r="W1467" s="175">
        <v>1</v>
      </c>
      <c r="X1467" s="169"/>
    </row>
    <row r="1468" spans="2:24">
      <c r="B1468" s="632"/>
      <c r="C1468" s="423"/>
      <c r="D1468" s="206">
        <f t="shared" si="422"/>
        <v>2</v>
      </c>
      <c r="E1468" s="169"/>
      <c r="F1468" s="260"/>
      <c r="G1468" s="169"/>
      <c r="H1468" s="169"/>
      <c r="I1468" s="177" t="e">
        <f t="shared" si="414"/>
        <v>#DIV/0!</v>
      </c>
      <c r="J1468" s="169"/>
      <c r="K1468" s="177" t="e">
        <f t="shared" si="415"/>
        <v>#DIV/0!</v>
      </c>
      <c r="L1468" s="260"/>
      <c r="M1468" s="177" t="e">
        <f t="shared" si="416"/>
        <v>#DIV/0!</v>
      </c>
      <c r="N1468" s="260"/>
      <c r="O1468" s="169"/>
      <c r="P1468" s="176" t="e">
        <f t="shared" si="417"/>
        <v>#DIV/0!</v>
      </c>
      <c r="Q1468" s="175">
        <f t="shared" si="418"/>
        <v>0</v>
      </c>
      <c r="R1468" s="176" t="e">
        <f t="shared" si="419"/>
        <v>#DIV/0!</v>
      </c>
      <c r="S1468" s="259">
        <f t="shared" si="420"/>
        <v>0</v>
      </c>
      <c r="T1468" s="169"/>
      <c r="U1468" s="169"/>
      <c r="V1468" s="169"/>
      <c r="W1468" s="175">
        <v>1</v>
      </c>
      <c r="X1468" s="169"/>
    </row>
    <row r="1469" spans="2:24">
      <c r="B1469" s="632"/>
      <c r="C1469" s="423"/>
      <c r="D1469" s="206">
        <f t="shared" si="422"/>
        <v>3</v>
      </c>
      <c r="E1469" s="169"/>
      <c r="F1469" s="260"/>
      <c r="G1469" s="169"/>
      <c r="H1469" s="169"/>
      <c r="I1469" s="177" t="e">
        <f t="shared" si="414"/>
        <v>#DIV/0!</v>
      </c>
      <c r="J1469" s="169"/>
      <c r="K1469" s="177" t="e">
        <f t="shared" si="415"/>
        <v>#DIV/0!</v>
      </c>
      <c r="L1469" s="260"/>
      <c r="M1469" s="177" t="e">
        <f t="shared" si="416"/>
        <v>#DIV/0!</v>
      </c>
      <c r="N1469" s="260"/>
      <c r="O1469" s="169"/>
      <c r="P1469" s="176" t="e">
        <f t="shared" si="417"/>
        <v>#DIV/0!</v>
      </c>
      <c r="Q1469" s="175">
        <f t="shared" si="418"/>
        <v>0</v>
      </c>
      <c r="R1469" s="176" t="e">
        <f t="shared" si="419"/>
        <v>#DIV/0!</v>
      </c>
      <c r="S1469" s="259">
        <f t="shared" si="420"/>
        <v>0</v>
      </c>
      <c r="T1469" s="169"/>
      <c r="U1469" s="169"/>
      <c r="V1469" s="169"/>
      <c r="W1469" s="175">
        <v>1</v>
      </c>
      <c r="X1469" s="169"/>
    </row>
    <row r="1470" spans="2:24">
      <c r="B1470" s="632"/>
      <c r="C1470" s="423"/>
      <c r="D1470" s="206">
        <f t="shared" si="422"/>
        <v>4</v>
      </c>
      <c r="E1470" s="169"/>
      <c r="F1470" s="260"/>
      <c r="G1470" s="169"/>
      <c r="H1470" s="169"/>
      <c r="I1470" s="177" t="e">
        <f t="shared" si="414"/>
        <v>#DIV/0!</v>
      </c>
      <c r="J1470" s="169"/>
      <c r="K1470" s="177" t="e">
        <f t="shared" si="415"/>
        <v>#DIV/0!</v>
      </c>
      <c r="L1470" s="260"/>
      <c r="M1470" s="177" t="e">
        <f t="shared" si="416"/>
        <v>#DIV/0!</v>
      </c>
      <c r="N1470" s="260"/>
      <c r="O1470" s="169"/>
      <c r="P1470" s="176" t="e">
        <f t="shared" si="417"/>
        <v>#DIV/0!</v>
      </c>
      <c r="Q1470" s="175">
        <f t="shared" si="418"/>
        <v>0</v>
      </c>
      <c r="R1470" s="176" t="e">
        <f t="shared" si="419"/>
        <v>#DIV/0!</v>
      </c>
      <c r="S1470" s="259">
        <f t="shared" si="420"/>
        <v>0</v>
      </c>
      <c r="T1470" s="169"/>
      <c r="U1470" s="169"/>
      <c r="V1470" s="169"/>
      <c r="W1470" s="175">
        <v>1</v>
      </c>
      <c r="X1470" s="169"/>
    </row>
    <row r="1471" spans="2:24">
      <c r="B1471" s="632"/>
      <c r="C1471" s="423"/>
      <c r="D1471" s="206">
        <f t="shared" si="422"/>
        <v>5</v>
      </c>
      <c r="E1471" s="169"/>
      <c r="F1471" s="260"/>
      <c r="G1471" s="169"/>
      <c r="H1471" s="169"/>
      <c r="I1471" s="177" t="e">
        <f t="shared" si="414"/>
        <v>#DIV/0!</v>
      </c>
      <c r="J1471" s="169"/>
      <c r="K1471" s="177" t="e">
        <f t="shared" si="415"/>
        <v>#DIV/0!</v>
      </c>
      <c r="L1471" s="260"/>
      <c r="M1471" s="177" t="e">
        <f t="shared" si="416"/>
        <v>#DIV/0!</v>
      </c>
      <c r="N1471" s="260"/>
      <c r="O1471" s="169"/>
      <c r="P1471" s="176" t="e">
        <f t="shared" si="417"/>
        <v>#DIV/0!</v>
      </c>
      <c r="Q1471" s="175">
        <f t="shared" si="418"/>
        <v>0</v>
      </c>
      <c r="R1471" s="176" t="e">
        <f t="shared" si="419"/>
        <v>#DIV/0!</v>
      </c>
      <c r="S1471" s="259">
        <f t="shared" si="420"/>
        <v>0</v>
      </c>
      <c r="T1471" s="169"/>
      <c r="U1471" s="169"/>
      <c r="V1471" s="169"/>
      <c r="W1471" s="175">
        <v>1</v>
      </c>
      <c r="X1471" s="169"/>
    </row>
    <row r="1472" spans="2:24">
      <c r="B1472" s="632"/>
      <c r="C1472" s="423"/>
      <c r="D1472" s="206">
        <f t="shared" si="422"/>
        <v>6</v>
      </c>
      <c r="E1472" s="169"/>
      <c r="F1472" s="260"/>
      <c r="G1472" s="169"/>
      <c r="H1472" s="169"/>
      <c r="I1472" s="177" t="e">
        <f t="shared" si="414"/>
        <v>#DIV/0!</v>
      </c>
      <c r="J1472" s="169"/>
      <c r="K1472" s="177" t="e">
        <f t="shared" si="415"/>
        <v>#DIV/0!</v>
      </c>
      <c r="L1472" s="260"/>
      <c r="M1472" s="177" t="e">
        <f t="shared" si="416"/>
        <v>#DIV/0!</v>
      </c>
      <c r="N1472" s="260"/>
      <c r="O1472" s="169"/>
      <c r="P1472" s="176" t="e">
        <f t="shared" si="417"/>
        <v>#DIV/0!</v>
      </c>
      <c r="Q1472" s="175">
        <f t="shared" si="418"/>
        <v>0</v>
      </c>
      <c r="R1472" s="176" t="e">
        <f t="shared" si="419"/>
        <v>#DIV/0!</v>
      </c>
      <c r="S1472" s="259">
        <f t="shared" si="420"/>
        <v>0</v>
      </c>
      <c r="T1472" s="169"/>
      <c r="U1472" s="169"/>
      <c r="V1472" s="169"/>
      <c r="W1472" s="175">
        <v>1</v>
      </c>
      <c r="X1472" s="169"/>
    </row>
    <row r="1473" spans="2:24">
      <c r="B1473" s="632"/>
      <c r="C1473" s="423"/>
      <c r="D1473" s="206">
        <f t="shared" si="422"/>
        <v>7</v>
      </c>
      <c r="E1473" s="169"/>
      <c r="F1473" s="260"/>
      <c r="G1473" s="169"/>
      <c r="H1473" s="169"/>
      <c r="I1473" s="177" t="e">
        <f t="shared" si="414"/>
        <v>#DIV/0!</v>
      </c>
      <c r="J1473" s="169"/>
      <c r="K1473" s="177" t="e">
        <f t="shared" si="415"/>
        <v>#DIV/0!</v>
      </c>
      <c r="L1473" s="260"/>
      <c r="M1473" s="177" t="e">
        <f t="shared" si="416"/>
        <v>#DIV/0!</v>
      </c>
      <c r="N1473" s="260"/>
      <c r="O1473" s="169"/>
      <c r="P1473" s="176" t="e">
        <f t="shared" si="417"/>
        <v>#DIV/0!</v>
      </c>
      <c r="Q1473" s="175">
        <f t="shared" si="418"/>
        <v>0</v>
      </c>
      <c r="R1473" s="176" t="e">
        <f t="shared" si="419"/>
        <v>#DIV/0!</v>
      </c>
      <c r="S1473" s="259">
        <f t="shared" si="420"/>
        <v>0</v>
      </c>
      <c r="T1473" s="169"/>
      <c r="U1473" s="169"/>
      <c r="V1473" s="169"/>
      <c r="W1473" s="175">
        <v>1</v>
      </c>
      <c r="X1473" s="169"/>
    </row>
    <row r="1474" spans="2:24">
      <c r="B1474" s="632"/>
      <c r="C1474" s="423"/>
      <c r="D1474" s="206">
        <f t="shared" si="422"/>
        <v>8</v>
      </c>
      <c r="E1474" s="169"/>
      <c r="F1474" s="260"/>
      <c r="G1474" s="169"/>
      <c r="H1474" s="169"/>
      <c r="I1474" s="177" t="e">
        <f t="shared" si="414"/>
        <v>#DIV/0!</v>
      </c>
      <c r="J1474" s="169"/>
      <c r="K1474" s="177" t="e">
        <f t="shared" si="415"/>
        <v>#DIV/0!</v>
      </c>
      <c r="L1474" s="260"/>
      <c r="M1474" s="177" t="e">
        <f t="shared" si="416"/>
        <v>#DIV/0!</v>
      </c>
      <c r="N1474" s="260"/>
      <c r="O1474" s="169"/>
      <c r="P1474" s="176" t="e">
        <f t="shared" si="417"/>
        <v>#DIV/0!</v>
      </c>
      <c r="Q1474" s="175">
        <f t="shared" si="418"/>
        <v>0</v>
      </c>
      <c r="R1474" s="176" t="e">
        <f t="shared" si="419"/>
        <v>#DIV/0!</v>
      </c>
      <c r="S1474" s="259">
        <f t="shared" si="420"/>
        <v>0</v>
      </c>
      <c r="T1474" s="169"/>
      <c r="U1474" s="169"/>
      <c r="V1474" s="169"/>
      <c r="W1474" s="175">
        <v>1</v>
      </c>
      <c r="X1474" s="169"/>
    </row>
    <row r="1475" spans="2:24">
      <c r="B1475" s="632"/>
      <c r="C1475" s="423"/>
      <c r="D1475" s="206">
        <f t="shared" si="422"/>
        <v>9</v>
      </c>
      <c r="E1475" s="169"/>
      <c r="F1475" s="260"/>
      <c r="G1475" s="169"/>
      <c r="H1475" s="169"/>
      <c r="I1475" s="177" t="e">
        <f t="shared" si="414"/>
        <v>#DIV/0!</v>
      </c>
      <c r="J1475" s="169"/>
      <c r="K1475" s="177" t="e">
        <f t="shared" si="415"/>
        <v>#DIV/0!</v>
      </c>
      <c r="L1475" s="260"/>
      <c r="M1475" s="177" t="e">
        <f t="shared" si="416"/>
        <v>#DIV/0!</v>
      </c>
      <c r="N1475" s="260"/>
      <c r="O1475" s="169"/>
      <c r="P1475" s="176" t="e">
        <f t="shared" si="417"/>
        <v>#DIV/0!</v>
      </c>
      <c r="Q1475" s="175">
        <f t="shared" si="418"/>
        <v>0</v>
      </c>
      <c r="R1475" s="176" t="e">
        <f t="shared" si="419"/>
        <v>#DIV/0!</v>
      </c>
      <c r="S1475" s="259">
        <f t="shared" si="420"/>
        <v>0</v>
      </c>
      <c r="T1475" s="169"/>
      <c r="U1475" s="169"/>
      <c r="V1475" s="169"/>
      <c r="W1475" s="175">
        <v>1</v>
      </c>
      <c r="X1475" s="169"/>
    </row>
    <row r="1476" spans="2:24">
      <c r="B1476" s="633"/>
      <c r="C1476" s="423"/>
      <c r="D1476" s="206">
        <f t="shared" si="422"/>
        <v>10</v>
      </c>
      <c r="E1476" s="169"/>
      <c r="F1476" s="260"/>
      <c r="G1476" s="169"/>
      <c r="H1476" s="169"/>
      <c r="I1476" s="177" t="e">
        <f t="shared" si="414"/>
        <v>#DIV/0!</v>
      </c>
      <c r="J1476" s="169"/>
      <c r="K1476" s="177" t="e">
        <f t="shared" si="415"/>
        <v>#DIV/0!</v>
      </c>
      <c r="L1476" s="260"/>
      <c r="M1476" s="177" t="e">
        <f t="shared" si="416"/>
        <v>#DIV/0!</v>
      </c>
      <c r="N1476" s="260"/>
      <c r="O1476" s="169"/>
      <c r="P1476" s="176" t="e">
        <f t="shared" si="417"/>
        <v>#DIV/0!</v>
      </c>
      <c r="Q1476" s="175">
        <f t="shared" si="418"/>
        <v>0</v>
      </c>
      <c r="R1476" s="176" t="e">
        <f t="shared" si="419"/>
        <v>#DIV/0!</v>
      </c>
      <c r="S1476" s="259">
        <f t="shared" si="420"/>
        <v>0</v>
      </c>
      <c r="T1476" s="169"/>
      <c r="U1476" s="169"/>
      <c r="V1476" s="169"/>
      <c r="W1476" s="175">
        <v>1</v>
      </c>
      <c r="X1476" s="169"/>
    </row>
    <row r="1477" spans="2:24">
      <c r="B1477" s="631">
        <v>46017</v>
      </c>
      <c r="C1477" s="423" t="str">
        <f t="shared" ref="C1477" si="424">RIGHT(TEXT(B1477,"aaa"),1)</f>
        <v>五</v>
      </c>
      <c r="D1477" s="206">
        <f t="shared" si="422"/>
        <v>1</v>
      </c>
      <c r="E1477" s="169"/>
      <c r="F1477" s="260"/>
      <c r="G1477" s="169"/>
      <c r="H1477" s="169"/>
      <c r="I1477" s="177" t="e">
        <f t="shared" si="414"/>
        <v>#DIV/0!</v>
      </c>
      <c r="J1477" s="169"/>
      <c r="K1477" s="177" t="e">
        <f t="shared" si="415"/>
        <v>#DIV/0!</v>
      </c>
      <c r="L1477" s="260"/>
      <c r="M1477" s="177" t="e">
        <f t="shared" si="416"/>
        <v>#DIV/0!</v>
      </c>
      <c r="N1477" s="260"/>
      <c r="O1477" s="169"/>
      <c r="P1477" s="176" t="e">
        <f t="shared" si="417"/>
        <v>#DIV/0!</v>
      </c>
      <c r="Q1477" s="175">
        <f t="shared" si="418"/>
        <v>0</v>
      </c>
      <c r="R1477" s="176" t="e">
        <f t="shared" si="419"/>
        <v>#DIV/0!</v>
      </c>
      <c r="S1477" s="259">
        <f t="shared" si="420"/>
        <v>0</v>
      </c>
      <c r="T1477" s="169"/>
      <c r="U1477" s="169"/>
      <c r="V1477" s="169"/>
      <c r="W1477" s="175">
        <v>1</v>
      </c>
      <c r="X1477" s="169"/>
    </row>
    <row r="1478" spans="2:24">
      <c r="B1478" s="632"/>
      <c r="C1478" s="423"/>
      <c r="D1478" s="206">
        <f t="shared" si="422"/>
        <v>2</v>
      </c>
      <c r="E1478" s="169"/>
      <c r="F1478" s="260"/>
      <c r="G1478" s="169"/>
      <c r="H1478" s="169"/>
      <c r="I1478" s="177" t="e">
        <f t="shared" si="414"/>
        <v>#DIV/0!</v>
      </c>
      <c r="J1478" s="169"/>
      <c r="K1478" s="177" t="e">
        <f t="shared" si="415"/>
        <v>#DIV/0!</v>
      </c>
      <c r="L1478" s="260"/>
      <c r="M1478" s="177" t="e">
        <f t="shared" si="416"/>
        <v>#DIV/0!</v>
      </c>
      <c r="N1478" s="260"/>
      <c r="O1478" s="169"/>
      <c r="P1478" s="176" t="e">
        <f t="shared" si="417"/>
        <v>#DIV/0!</v>
      </c>
      <c r="Q1478" s="175">
        <f t="shared" si="418"/>
        <v>0</v>
      </c>
      <c r="R1478" s="176" t="e">
        <f t="shared" si="419"/>
        <v>#DIV/0!</v>
      </c>
      <c r="S1478" s="259">
        <f t="shared" si="420"/>
        <v>0</v>
      </c>
      <c r="T1478" s="169"/>
      <c r="U1478" s="169"/>
      <c r="V1478" s="169"/>
      <c r="W1478" s="175">
        <v>1</v>
      </c>
      <c r="X1478" s="169"/>
    </row>
    <row r="1479" spans="2:24">
      <c r="B1479" s="632"/>
      <c r="C1479" s="423"/>
      <c r="D1479" s="206">
        <f t="shared" si="422"/>
        <v>3</v>
      </c>
      <c r="E1479" s="169"/>
      <c r="F1479" s="260"/>
      <c r="G1479" s="169"/>
      <c r="H1479" s="169"/>
      <c r="I1479" s="177" t="e">
        <f t="shared" si="414"/>
        <v>#DIV/0!</v>
      </c>
      <c r="J1479" s="169"/>
      <c r="K1479" s="177" t="e">
        <f t="shared" si="415"/>
        <v>#DIV/0!</v>
      </c>
      <c r="L1479" s="260"/>
      <c r="M1479" s="177" t="e">
        <f t="shared" si="416"/>
        <v>#DIV/0!</v>
      </c>
      <c r="N1479" s="260"/>
      <c r="O1479" s="169"/>
      <c r="P1479" s="176" t="e">
        <f t="shared" si="417"/>
        <v>#DIV/0!</v>
      </c>
      <c r="Q1479" s="175">
        <f t="shared" si="418"/>
        <v>0</v>
      </c>
      <c r="R1479" s="176" t="e">
        <f t="shared" si="419"/>
        <v>#DIV/0!</v>
      </c>
      <c r="S1479" s="259">
        <f t="shared" si="420"/>
        <v>0</v>
      </c>
      <c r="T1479" s="169"/>
      <c r="U1479" s="169"/>
      <c r="V1479" s="169"/>
      <c r="W1479" s="175">
        <v>1</v>
      </c>
      <c r="X1479" s="169"/>
    </row>
    <row r="1480" spans="2:24">
      <c r="B1480" s="632"/>
      <c r="C1480" s="423"/>
      <c r="D1480" s="206">
        <f t="shared" si="422"/>
        <v>4</v>
      </c>
      <c r="E1480" s="169"/>
      <c r="F1480" s="260"/>
      <c r="G1480" s="169"/>
      <c r="H1480" s="169"/>
      <c r="I1480" s="177" t="e">
        <f t="shared" si="414"/>
        <v>#DIV/0!</v>
      </c>
      <c r="J1480" s="169"/>
      <c r="K1480" s="177" t="e">
        <f t="shared" si="415"/>
        <v>#DIV/0!</v>
      </c>
      <c r="L1480" s="260"/>
      <c r="M1480" s="177" t="e">
        <f t="shared" si="416"/>
        <v>#DIV/0!</v>
      </c>
      <c r="N1480" s="260"/>
      <c r="O1480" s="169"/>
      <c r="P1480" s="176" t="e">
        <f t="shared" si="417"/>
        <v>#DIV/0!</v>
      </c>
      <c r="Q1480" s="175">
        <f t="shared" si="418"/>
        <v>0</v>
      </c>
      <c r="R1480" s="176" t="e">
        <f t="shared" si="419"/>
        <v>#DIV/0!</v>
      </c>
      <c r="S1480" s="259">
        <f t="shared" si="420"/>
        <v>0</v>
      </c>
      <c r="T1480" s="169"/>
      <c r="U1480" s="169"/>
      <c r="V1480" s="169"/>
      <c r="W1480" s="175">
        <v>1</v>
      </c>
      <c r="X1480" s="169"/>
    </row>
    <row r="1481" spans="2:24">
      <c r="B1481" s="632"/>
      <c r="C1481" s="423"/>
      <c r="D1481" s="206">
        <f t="shared" si="422"/>
        <v>5</v>
      </c>
      <c r="E1481" s="169"/>
      <c r="F1481" s="260"/>
      <c r="G1481" s="169"/>
      <c r="H1481" s="169"/>
      <c r="I1481" s="177" t="e">
        <f t="shared" si="414"/>
        <v>#DIV/0!</v>
      </c>
      <c r="J1481" s="169"/>
      <c r="K1481" s="177" t="e">
        <f t="shared" si="415"/>
        <v>#DIV/0!</v>
      </c>
      <c r="L1481" s="260"/>
      <c r="M1481" s="177" t="e">
        <f t="shared" si="416"/>
        <v>#DIV/0!</v>
      </c>
      <c r="N1481" s="260"/>
      <c r="O1481" s="169"/>
      <c r="P1481" s="176" t="e">
        <f t="shared" si="417"/>
        <v>#DIV/0!</v>
      </c>
      <c r="Q1481" s="175">
        <f t="shared" si="418"/>
        <v>0</v>
      </c>
      <c r="R1481" s="176" t="e">
        <f t="shared" si="419"/>
        <v>#DIV/0!</v>
      </c>
      <c r="S1481" s="259">
        <f t="shared" si="420"/>
        <v>0</v>
      </c>
      <c r="T1481" s="169"/>
      <c r="U1481" s="169"/>
      <c r="V1481" s="169"/>
      <c r="W1481" s="175">
        <v>1</v>
      </c>
      <c r="X1481" s="169"/>
    </row>
    <row r="1482" spans="2:24">
      <c r="B1482" s="632"/>
      <c r="C1482" s="423"/>
      <c r="D1482" s="206">
        <f t="shared" si="422"/>
        <v>6</v>
      </c>
      <c r="E1482" s="169"/>
      <c r="F1482" s="260"/>
      <c r="G1482" s="169"/>
      <c r="H1482" s="169"/>
      <c r="I1482" s="177" t="e">
        <f t="shared" si="414"/>
        <v>#DIV/0!</v>
      </c>
      <c r="J1482" s="169"/>
      <c r="K1482" s="177" t="e">
        <f t="shared" si="415"/>
        <v>#DIV/0!</v>
      </c>
      <c r="L1482" s="260"/>
      <c r="M1482" s="177" t="e">
        <f t="shared" si="416"/>
        <v>#DIV/0!</v>
      </c>
      <c r="N1482" s="260"/>
      <c r="O1482" s="169"/>
      <c r="P1482" s="176" t="e">
        <f t="shared" si="417"/>
        <v>#DIV/0!</v>
      </c>
      <c r="Q1482" s="175">
        <f t="shared" si="418"/>
        <v>0</v>
      </c>
      <c r="R1482" s="176" t="e">
        <f t="shared" si="419"/>
        <v>#DIV/0!</v>
      </c>
      <c r="S1482" s="259">
        <f t="shared" si="420"/>
        <v>0</v>
      </c>
      <c r="T1482" s="169"/>
      <c r="U1482" s="169"/>
      <c r="V1482" s="169"/>
      <c r="W1482" s="175">
        <v>1</v>
      </c>
      <c r="X1482" s="169"/>
    </row>
    <row r="1483" spans="2:24">
      <c r="B1483" s="632"/>
      <c r="C1483" s="423"/>
      <c r="D1483" s="206">
        <f t="shared" si="422"/>
        <v>7</v>
      </c>
      <c r="E1483" s="169"/>
      <c r="F1483" s="260"/>
      <c r="G1483" s="169"/>
      <c r="H1483" s="169"/>
      <c r="I1483" s="177" t="e">
        <f t="shared" si="414"/>
        <v>#DIV/0!</v>
      </c>
      <c r="J1483" s="169"/>
      <c r="K1483" s="177" t="e">
        <f t="shared" si="415"/>
        <v>#DIV/0!</v>
      </c>
      <c r="L1483" s="260"/>
      <c r="M1483" s="177" t="e">
        <f t="shared" si="416"/>
        <v>#DIV/0!</v>
      </c>
      <c r="N1483" s="260"/>
      <c r="O1483" s="169"/>
      <c r="P1483" s="176" t="e">
        <f t="shared" si="417"/>
        <v>#DIV/0!</v>
      </c>
      <c r="Q1483" s="175">
        <f t="shared" si="418"/>
        <v>0</v>
      </c>
      <c r="R1483" s="176" t="e">
        <f t="shared" si="419"/>
        <v>#DIV/0!</v>
      </c>
      <c r="S1483" s="259">
        <f t="shared" si="420"/>
        <v>0</v>
      </c>
      <c r="T1483" s="169"/>
      <c r="U1483" s="169"/>
      <c r="V1483" s="169"/>
      <c r="W1483" s="175">
        <v>1</v>
      </c>
      <c r="X1483" s="169"/>
    </row>
    <row r="1484" spans="2:24">
      <c r="B1484" s="632"/>
      <c r="C1484" s="423"/>
      <c r="D1484" s="206">
        <f t="shared" si="422"/>
        <v>8</v>
      </c>
      <c r="E1484" s="169"/>
      <c r="F1484" s="260"/>
      <c r="G1484" s="169"/>
      <c r="H1484" s="169"/>
      <c r="I1484" s="177" t="e">
        <f t="shared" si="414"/>
        <v>#DIV/0!</v>
      </c>
      <c r="J1484" s="169"/>
      <c r="K1484" s="177" t="e">
        <f t="shared" si="415"/>
        <v>#DIV/0!</v>
      </c>
      <c r="L1484" s="260"/>
      <c r="M1484" s="177" t="e">
        <f t="shared" si="416"/>
        <v>#DIV/0!</v>
      </c>
      <c r="N1484" s="260"/>
      <c r="O1484" s="169"/>
      <c r="P1484" s="176" t="e">
        <f t="shared" si="417"/>
        <v>#DIV/0!</v>
      </c>
      <c r="Q1484" s="175">
        <f t="shared" si="418"/>
        <v>0</v>
      </c>
      <c r="R1484" s="176" t="e">
        <f t="shared" si="419"/>
        <v>#DIV/0!</v>
      </c>
      <c r="S1484" s="259">
        <f t="shared" si="420"/>
        <v>0</v>
      </c>
      <c r="T1484" s="169"/>
      <c r="U1484" s="169"/>
      <c r="V1484" s="169"/>
      <c r="W1484" s="175">
        <v>1</v>
      </c>
      <c r="X1484" s="169"/>
    </row>
    <row r="1485" spans="2:24">
      <c r="B1485" s="632"/>
      <c r="C1485" s="423"/>
      <c r="D1485" s="206">
        <f t="shared" si="422"/>
        <v>9</v>
      </c>
      <c r="E1485" s="169"/>
      <c r="F1485" s="260"/>
      <c r="G1485" s="169"/>
      <c r="H1485" s="169"/>
      <c r="I1485" s="177" t="e">
        <f t="shared" si="414"/>
        <v>#DIV/0!</v>
      </c>
      <c r="J1485" s="169"/>
      <c r="K1485" s="177" t="e">
        <f t="shared" si="415"/>
        <v>#DIV/0!</v>
      </c>
      <c r="L1485" s="260"/>
      <c r="M1485" s="177" t="e">
        <f t="shared" si="416"/>
        <v>#DIV/0!</v>
      </c>
      <c r="N1485" s="260"/>
      <c r="O1485" s="169"/>
      <c r="P1485" s="176" t="e">
        <f t="shared" si="417"/>
        <v>#DIV/0!</v>
      </c>
      <c r="Q1485" s="175">
        <f t="shared" si="418"/>
        <v>0</v>
      </c>
      <c r="R1485" s="176" t="e">
        <f t="shared" si="419"/>
        <v>#DIV/0!</v>
      </c>
      <c r="S1485" s="259">
        <f t="shared" si="420"/>
        <v>0</v>
      </c>
      <c r="T1485" s="169"/>
      <c r="U1485" s="169"/>
      <c r="V1485" s="169"/>
      <c r="W1485" s="175">
        <v>1</v>
      </c>
      <c r="X1485" s="169"/>
    </row>
    <row r="1486" spans="2:24">
      <c r="B1486" s="633"/>
      <c r="C1486" s="423"/>
      <c r="D1486" s="206">
        <f t="shared" si="422"/>
        <v>10</v>
      </c>
      <c r="E1486" s="169"/>
      <c r="F1486" s="260"/>
      <c r="G1486" s="169"/>
      <c r="H1486" s="169"/>
      <c r="I1486" s="177" t="e">
        <f t="shared" si="414"/>
        <v>#DIV/0!</v>
      </c>
      <c r="J1486" s="169"/>
      <c r="K1486" s="177" t="e">
        <f t="shared" si="415"/>
        <v>#DIV/0!</v>
      </c>
      <c r="L1486" s="260"/>
      <c r="M1486" s="177" t="e">
        <f t="shared" si="416"/>
        <v>#DIV/0!</v>
      </c>
      <c r="N1486" s="260"/>
      <c r="O1486" s="169"/>
      <c r="P1486" s="176" t="e">
        <f t="shared" si="417"/>
        <v>#DIV/0!</v>
      </c>
      <c r="Q1486" s="175">
        <f t="shared" si="418"/>
        <v>0</v>
      </c>
      <c r="R1486" s="176" t="e">
        <f t="shared" si="419"/>
        <v>#DIV/0!</v>
      </c>
      <c r="S1486" s="259">
        <f t="shared" si="420"/>
        <v>0</v>
      </c>
      <c r="T1486" s="169"/>
      <c r="U1486" s="169"/>
      <c r="V1486" s="169"/>
      <c r="W1486" s="175">
        <v>1</v>
      </c>
      <c r="X1486" s="169"/>
    </row>
    <row r="1487" spans="2:24">
      <c r="B1487" s="631">
        <v>46018</v>
      </c>
      <c r="C1487" s="423" t="str">
        <f t="shared" ref="C1487" si="425">RIGHT(TEXT(B1487,"aaa"),1)</f>
        <v>六</v>
      </c>
      <c r="D1487" s="206">
        <f t="shared" si="422"/>
        <v>1</v>
      </c>
      <c r="E1487" s="169"/>
      <c r="F1487" s="260"/>
      <c r="G1487" s="169"/>
      <c r="H1487" s="169"/>
      <c r="I1487" s="177" t="e">
        <f t="shared" si="414"/>
        <v>#DIV/0!</v>
      </c>
      <c r="J1487" s="169"/>
      <c r="K1487" s="177" t="e">
        <f t="shared" si="415"/>
        <v>#DIV/0!</v>
      </c>
      <c r="L1487" s="260"/>
      <c r="M1487" s="177" t="e">
        <f t="shared" si="416"/>
        <v>#DIV/0!</v>
      </c>
      <c r="N1487" s="260"/>
      <c r="O1487" s="169"/>
      <c r="P1487" s="176" t="e">
        <f t="shared" si="417"/>
        <v>#DIV/0!</v>
      </c>
      <c r="Q1487" s="175">
        <f t="shared" si="418"/>
        <v>0</v>
      </c>
      <c r="R1487" s="176" t="e">
        <f t="shared" si="419"/>
        <v>#DIV/0!</v>
      </c>
      <c r="S1487" s="259">
        <f t="shared" si="420"/>
        <v>0</v>
      </c>
      <c r="T1487" s="169"/>
      <c r="U1487" s="169"/>
      <c r="V1487" s="169"/>
      <c r="W1487" s="175">
        <v>1</v>
      </c>
      <c r="X1487" s="169"/>
    </row>
    <row r="1488" spans="2:24">
      <c r="B1488" s="632"/>
      <c r="C1488" s="423"/>
      <c r="D1488" s="206">
        <f t="shared" si="422"/>
        <v>2</v>
      </c>
      <c r="E1488" s="169"/>
      <c r="F1488" s="260"/>
      <c r="G1488" s="169"/>
      <c r="H1488" s="169"/>
      <c r="I1488" s="177" t="e">
        <f t="shared" si="414"/>
        <v>#DIV/0!</v>
      </c>
      <c r="J1488" s="169"/>
      <c r="K1488" s="177" t="e">
        <f t="shared" si="415"/>
        <v>#DIV/0!</v>
      </c>
      <c r="L1488" s="260"/>
      <c r="M1488" s="177" t="e">
        <f t="shared" si="416"/>
        <v>#DIV/0!</v>
      </c>
      <c r="N1488" s="260"/>
      <c r="O1488" s="169"/>
      <c r="P1488" s="176" t="e">
        <f t="shared" si="417"/>
        <v>#DIV/0!</v>
      </c>
      <c r="Q1488" s="175">
        <f t="shared" si="418"/>
        <v>0</v>
      </c>
      <c r="R1488" s="176" t="e">
        <f t="shared" si="419"/>
        <v>#DIV/0!</v>
      </c>
      <c r="S1488" s="259">
        <f t="shared" si="420"/>
        <v>0</v>
      </c>
      <c r="T1488" s="169"/>
      <c r="U1488" s="169"/>
      <c r="V1488" s="169"/>
      <c r="W1488" s="175">
        <v>1</v>
      </c>
      <c r="X1488" s="169"/>
    </row>
    <row r="1489" spans="2:24">
      <c r="B1489" s="632"/>
      <c r="C1489" s="423"/>
      <c r="D1489" s="206">
        <f t="shared" si="422"/>
        <v>3</v>
      </c>
      <c r="E1489" s="169"/>
      <c r="F1489" s="260"/>
      <c r="G1489" s="169"/>
      <c r="H1489" s="169"/>
      <c r="I1489" s="177" t="e">
        <f t="shared" si="414"/>
        <v>#DIV/0!</v>
      </c>
      <c r="J1489" s="169"/>
      <c r="K1489" s="177" t="e">
        <f t="shared" si="415"/>
        <v>#DIV/0!</v>
      </c>
      <c r="L1489" s="260"/>
      <c r="M1489" s="177" t="e">
        <f t="shared" si="416"/>
        <v>#DIV/0!</v>
      </c>
      <c r="N1489" s="260"/>
      <c r="O1489" s="169"/>
      <c r="P1489" s="176" t="e">
        <f t="shared" si="417"/>
        <v>#DIV/0!</v>
      </c>
      <c r="Q1489" s="175">
        <f t="shared" si="418"/>
        <v>0</v>
      </c>
      <c r="R1489" s="176" t="e">
        <f t="shared" si="419"/>
        <v>#DIV/0!</v>
      </c>
      <c r="S1489" s="259">
        <f t="shared" si="420"/>
        <v>0</v>
      </c>
      <c r="T1489" s="169"/>
      <c r="U1489" s="169"/>
      <c r="V1489" s="169"/>
      <c r="W1489" s="175">
        <v>1</v>
      </c>
      <c r="X1489" s="169"/>
    </row>
    <row r="1490" spans="2:24">
      <c r="B1490" s="632"/>
      <c r="C1490" s="423"/>
      <c r="D1490" s="206">
        <f t="shared" si="422"/>
        <v>4</v>
      </c>
      <c r="E1490" s="169"/>
      <c r="F1490" s="260"/>
      <c r="G1490" s="169"/>
      <c r="H1490" s="169"/>
      <c r="I1490" s="177" t="e">
        <f t="shared" si="414"/>
        <v>#DIV/0!</v>
      </c>
      <c r="J1490" s="169"/>
      <c r="K1490" s="177" t="e">
        <f t="shared" si="415"/>
        <v>#DIV/0!</v>
      </c>
      <c r="L1490" s="260"/>
      <c r="M1490" s="177" t="e">
        <f t="shared" si="416"/>
        <v>#DIV/0!</v>
      </c>
      <c r="N1490" s="260"/>
      <c r="O1490" s="169"/>
      <c r="P1490" s="176" t="e">
        <f t="shared" si="417"/>
        <v>#DIV/0!</v>
      </c>
      <c r="Q1490" s="175">
        <f t="shared" si="418"/>
        <v>0</v>
      </c>
      <c r="R1490" s="176" t="e">
        <f t="shared" si="419"/>
        <v>#DIV/0!</v>
      </c>
      <c r="S1490" s="259">
        <f t="shared" si="420"/>
        <v>0</v>
      </c>
      <c r="T1490" s="169"/>
      <c r="U1490" s="169"/>
      <c r="V1490" s="169"/>
      <c r="W1490" s="175">
        <v>1</v>
      </c>
      <c r="X1490" s="169"/>
    </row>
    <row r="1491" spans="2:24">
      <c r="B1491" s="632"/>
      <c r="C1491" s="423"/>
      <c r="D1491" s="206">
        <f t="shared" si="422"/>
        <v>5</v>
      </c>
      <c r="E1491" s="169"/>
      <c r="F1491" s="260"/>
      <c r="G1491" s="169"/>
      <c r="H1491" s="169"/>
      <c r="I1491" s="177" t="e">
        <f t="shared" si="414"/>
        <v>#DIV/0!</v>
      </c>
      <c r="J1491" s="169"/>
      <c r="K1491" s="177" t="e">
        <f t="shared" si="415"/>
        <v>#DIV/0!</v>
      </c>
      <c r="L1491" s="260"/>
      <c r="M1491" s="177" t="e">
        <f t="shared" si="416"/>
        <v>#DIV/0!</v>
      </c>
      <c r="N1491" s="260"/>
      <c r="O1491" s="169"/>
      <c r="P1491" s="176" t="e">
        <f t="shared" si="417"/>
        <v>#DIV/0!</v>
      </c>
      <c r="Q1491" s="175">
        <f t="shared" si="418"/>
        <v>0</v>
      </c>
      <c r="R1491" s="176" t="e">
        <f t="shared" si="419"/>
        <v>#DIV/0!</v>
      </c>
      <c r="S1491" s="259">
        <f t="shared" si="420"/>
        <v>0</v>
      </c>
      <c r="T1491" s="169"/>
      <c r="U1491" s="169"/>
      <c r="V1491" s="169"/>
      <c r="W1491" s="175">
        <v>1</v>
      </c>
      <c r="X1491" s="169"/>
    </row>
    <row r="1492" spans="2:24">
      <c r="B1492" s="632"/>
      <c r="C1492" s="423"/>
      <c r="D1492" s="206">
        <f t="shared" si="422"/>
        <v>6</v>
      </c>
      <c r="E1492" s="169"/>
      <c r="F1492" s="260"/>
      <c r="G1492" s="169"/>
      <c r="H1492" s="169"/>
      <c r="I1492" s="177" t="e">
        <f t="shared" si="414"/>
        <v>#DIV/0!</v>
      </c>
      <c r="J1492" s="169"/>
      <c r="K1492" s="177" t="e">
        <f t="shared" si="415"/>
        <v>#DIV/0!</v>
      </c>
      <c r="L1492" s="260"/>
      <c r="M1492" s="177" t="e">
        <f t="shared" si="416"/>
        <v>#DIV/0!</v>
      </c>
      <c r="N1492" s="260"/>
      <c r="O1492" s="169"/>
      <c r="P1492" s="176" t="e">
        <f t="shared" si="417"/>
        <v>#DIV/0!</v>
      </c>
      <c r="Q1492" s="175">
        <f t="shared" si="418"/>
        <v>0</v>
      </c>
      <c r="R1492" s="176" t="e">
        <f t="shared" si="419"/>
        <v>#DIV/0!</v>
      </c>
      <c r="S1492" s="259">
        <f t="shared" si="420"/>
        <v>0</v>
      </c>
      <c r="T1492" s="169"/>
      <c r="U1492" s="169"/>
      <c r="V1492" s="169"/>
      <c r="W1492" s="175">
        <v>1</v>
      </c>
      <c r="X1492" s="169"/>
    </row>
    <row r="1493" spans="2:24">
      <c r="B1493" s="632"/>
      <c r="C1493" s="423"/>
      <c r="D1493" s="206">
        <f t="shared" si="422"/>
        <v>7</v>
      </c>
      <c r="E1493" s="169"/>
      <c r="F1493" s="260"/>
      <c r="G1493" s="169"/>
      <c r="H1493" s="169"/>
      <c r="I1493" s="177" t="e">
        <f t="shared" si="414"/>
        <v>#DIV/0!</v>
      </c>
      <c r="J1493" s="169"/>
      <c r="K1493" s="177" t="e">
        <f t="shared" si="415"/>
        <v>#DIV/0!</v>
      </c>
      <c r="L1493" s="260"/>
      <c r="M1493" s="177" t="e">
        <f t="shared" si="416"/>
        <v>#DIV/0!</v>
      </c>
      <c r="N1493" s="260"/>
      <c r="O1493" s="169"/>
      <c r="P1493" s="176" t="e">
        <f t="shared" si="417"/>
        <v>#DIV/0!</v>
      </c>
      <c r="Q1493" s="175">
        <f t="shared" si="418"/>
        <v>0</v>
      </c>
      <c r="R1493" s="176" t="e">
        <f t="shared" si="419"/>
        <v>#DIV/0!</v>
      </c>
      <c r="S1493" s="259">
        <f t="shared" si="420"/>
        <v>0</v>
      </c>
      <c r="T1493" s="169"/>
      <c r="U1493" s="169"/>
      <c r="V1493" s="169"/>
      <c r="W1493" s="175">
        <v>1</v>
      </c>
      <c r="X1493" s="169"/>
    </row>
    <row r="1494" spans="2:24">
      <c r="B1494" s="632"/>
      <c r="C1494" s="423"/>
      <c r="D1494" s="206">
        <f t="shared" si="422"/>
        <v>8</v>
      </c>
      <c r="E1494" s="169"/>
      <c r="F1494" s="260"/>
      <c r="G1494" s="169"/>
      <c r="H1494" s="169"/>
      <c r="I1494" s="177" t="e">
        <f t="shared" si="414"/>
        <v>#DIV/0!</v>
      </c>
      <c r="J1494" s="169"/>
      <c r="K1494" s="177" t="e">
        <f t="shared" si="415"/>
        <v>#DIV/0!</v>
      </c>
      <c r="L1494" s="260"/>
      <c r="M1494" s="177" t="e">
        <f t="shared" si="416"/>
        <v>#DIV/0!</v>
      </c>
      <c r="N1494" s="260"/>
      <c r="O1494" s="169"/>
      <c r="P1494" s="176" t="e">
        <f t="shared" si="417"/>
        <v>#DIV/0!</v>
      </c>
      <c r="Q1494" s="175">
        <f t="shared" si="418"/>
        <v>0</v>
      </c>
      <c r="R1494" s="176" t="e">
        <f t="shared" si="419"/>
        <v>#DIV/0!</v>
      </c>
      <c r="S1494" s="259">
        <f t="shared" si="420"/>
        <v>0</v>
      </c>
      <c r="T1494" s="169"/>
      <c r="U1494" s="169"/>
      <c r="V1494" s="169"/>
      <c r="W1494" s="175">
        <v>1</v>
      </c>
      <c r="X1494" s="169"/>
    </row>
    <row r="1495" spans="2:24">
      <c r="B1495" s="632"/>
      <c r="C1495" s="423"/>
      <c r="D1495" s="206">
        <f t="shared" si="422"/>
        <v>9</v>
      </c>
      <c r="E1495" s="169"/>
      <c r="F1495" s="260"/>
      <c r="G1495" s="169"/>
      <c r="H1495" s="169"/>
      <c r="I1495" s="177" t="e">
        <f t="shared" si="414"/>
        <v>#DIV/0!</v>
      </c>
      <c r="J1495" s="169"/>
      <c r="K1495" s="177" t="e">
        <f t="shared" si="415"/>
        <v>#DIV/0!</v>
      </c>
      <c r="L1495" s="260"/>
      <c r="M1495" s="177" t="e">
        <f t="shared" si="416"/>
        <v>#DIV/0!</v>
      </c>
      <c r="N1495" s="260"/>
      <c r="O1495" s="169"/>
      <c r="P1495" s="176" t="e">
        <f t="shared" si="417"/>
        <v>#DIV/0!</v>
      </c>
      <c r="Q1495" s="175">
        <f t="shared" si="418"/>
        <v>0</v>
      </c>
      <c r="R1495" s="176" t="e">
        <f t="shared" si="419"/>
        <v>#DIV/0!</v>
      </c>
      <c r="S1495" s="259">
        <f t="shared" si="420"/>
        <v>0</v>
      </c>
      <c r="T1495" s="169"/>
      <c r="U1495" s="169"/>
      <c r="V1495" s="169"/>
      <c r="W1495" s="175">
        <v>1</v>
      </c>
      <c r="X1495" s="169"/>
    </row>
    <row r="1496" spans="2:24">
      <c r="B1496" s="633"/>
      <c r="C1496" s="423"/>
      <c r="D1496" s="206">
        <f t="shared" si="422"/>
        <v>10</v>
      </c>
      <c r="E1496" s="169"/>
      <c r="F1496" s="260"/>
      <c r="G1496" s="169"/>
      <c r="H1496" s="169"/>
      <c r="I1496" s="177" t="e">
        <f t="shared" si="414"/>
        <v>#DIV/0!</v>
      </c>
      <c r="J1496" s="169"/>
      <c r="K1496" s="177" t="e">
        <f t="shared" si="415"/>
        <v>#DIV/0!</v>
      </c>
      <c r="L1496" s="260"/>
      <c r="M1496" s="177" t="e">
        <f t="shared" si="416"/>
        <v>#DIV/0!</v>
      </c>
      <c r="N1496" s="260"/>
      <c r="O1496" s="169"/>
      <c r="P1496" s="176" t="e">
        <f t="shared" si="417"/>
        <v>#DIV/0!</v>
      </c>
      <c r="Q1496" s="175">
        <f t="shared" si="418"/>
        <v>0</v>
      </c>
      <c r="R1496" s="176" t="e">
        <f t="shared" si="419"/>
        <v>#DIV/0!</v>
      </c>
      <c r="S1496" s="259">
        <f t="shared" si="420"/>
        <v>0</v>
      </c>
      <c r="T1496" s="169"/>
      <c r="U1496" s="169"/>
      <c r="V1496" s="169"/>
      <c r="W1496" s="175">
        <v>1</v>
      </c>
      <c r="X1496" s="169"/>
    </row>
    <row r="1497" spans="2:24">
      <c r="B1497" s="631">
        <v>46019</v>
      </c>
      <c r="C1497" s="423" t="str">
        <f t="shared" ref="C1497" si="426">RIGHT(TEXT(B1497,"aaa"),1)</f>
        <v>日</v>
      </c>
      <c r="D1497" s="206">
        <f t="shared" si="422"/>
        <v>1</v>
      </c>
      <c r="E1497" s="169"/>
      <c r="F1497" s="260"/>
      <c r="G1497" s="169"/>
      <c r="H1497" s="169"/>
      <c r="I1497" s="177" t="e">
        <f t="shared" ref="I1497:I1546" si="427">H1497/G1497</f>
        <v>#DIV/0!</v>
      </c>
      <c r="J1497" s="169"/>
      <c r="K1497" s="177" t="e">
        <f t="shared" ref="K1497:K1546" si="428">J1497/G1497</f>
        <v>#DIV/0!</v>
      </c>
      <c r="L1497" s="260"/>
      <c r="M1497" s="177" t="e">
        <f t="shared" ref="M1497:M1546" si="429">(H1497+J1497)/G1497</f>
        <v>#DIV/0!</v>
      </c>
      <c r="N1497" s="260"/>
      <c r="O1497" s="169"/>
      <c r="P1497" s="176" t="e">
        <f t="shared" ref="P1497:P1546" si="430">O1497/G1497</f>
        <v>#DIV/0!</v>
      </c>
      <c r="Q1497" s="175">
        <f t="shared" ref="Q1497:Q1546" si="431">(H1497+J1497)-G1497-O1497</f>
        <v>0</v>
      </c>
      <c r="R1497" s="176" t="e">
        <f t="shared" ref="R1497:R1546" si="432">Q1497/G1497</f>
        <v>#DIV/0!</v>
      </c>
      <c r="S1497" s="259">
        <f t="shared" ref="S1497:S1546" si="433">Q1497*L1497</f>
        <v>0</v>
      </c>
      <c r="T1497" s="169"/>
      <c r="U1497" s="169"/>
      <c r="V1497" s="169"/>
      <c r="W1497" s="175">
        <v>1</v>
      </c>
      <c r="X1497" s="169"/>
    </row>
    <row r="1498" spans="2:24">
      <c r="B1498" s="632"/>
      <c r="C1498" s="423"/>
      <c r="D1498" s="206">
        <f t="shared" si="422"/>
        <v>2</v>
      </c>
      <c r="E1498" s="169"/>
      <c r="F1498" s="260"/>
      <c r="G1498" s="169"/>
      <c r="H1498" s="169"/>
      <c r="I1498" s="177" t="e">
        <f t="shared" si="427"/>
        <v>#DIV/0!</v>
      </c>
      <c r="J1498" s="169"/>
      <c r="K1498" s="177" t="e">
        <f t="shared" si="428"/>
        <v>#DIV/0!</v>
      </c>
      <c r="L1498" s="260"/>
      <c r="M1498" s="177" t="e">
        <f t="shared" si="429"/>
        <v>#DIV/0!</v>
      </c>
      <c r="N1498" s="260"/>
      <c r="O1498" s="169"/>
      <c r="P1498" s="176" t="e">
        <f t="shared" si="430"/>
        <v>#DIV/0!</v>
      </c>
      <c r="Q1498" s="175">
        <f t="shared" si="431"/>
        <v>0</v>
      </c>
      <c r="R1498" s="176" t="e">
        <f t="shared" si="432"/>
        <v>#DIV/0!</v>
      </c>
      <c r="S1498" s="259">
        <f t="shared" si="433"/>
        <v>0</v>
      </c>
      <c r="T1498" s="169"/>
      <c r="U1498" s="169"/>
      <c r="V1498" s="169"/>
      <c r="W1498" s="175">
        <v>1</v>
      </c>
      <c r="X1498" s="169"/>
    </row>
    <row r="1499" spans="2:24">
      <c r="B1499" s="632"/>
      <c r="C1499" s="423"/>
      <c r="D1499" s="206">
        <f t="shared" si="422"/>
        <v>3</v>
      </c>
      <c r="E1499" s="169"/>
      <c r="F1499" s="260"/>
      <c r="G1499" s="169"/>
      <c r="H1499" s="169"/>
      <c r="I1499" s="177" t="e">
        <f t="shared" si="427"/>
        <v>#DIV/0!</v>
      </c>
      <c r="J1499" s="169"/>
      <c r="K1499" s="177" t="e">
        <f t="shared" si="428"/>
        <v>#DIV/0!</v>
      </c>
      <c r="L1499" s="260"/>
      <c r="M1499" s="177" t="e">
        <f t="shared" si="429"/>
        <v>#DIV/0!</v>
      </c>
      <c r="N1499" s="260"/>
      <c r="O1499" s="169"/>
      <c r="P1499" s="176" t="e">
        <f t="shared" si="430"/>
        <v>#DIV/0!</v>
      </c>
      <c r="Q1499" s="175">
        <f t="shared" si="431"/>
        <v>0</v>
      </c>
      <c r="R1499" s="176" t="e">
        <f t="shared" si="432"/>
        <v>#DIV/0!</v>
      </c>
      <c r="S1499" s="259">
        <f t="shared" si="433"/>
        <v>0</v>
      </c>
      <c r="T1499" s="169"/>
      <c r="U1499" s="169"/>
      <c r="V1499" s="169"/>
      <c r="W1499" s="175">
        <v>1</v>
      </c>
      <c r="X1499" s="169"/>
    </row>
    <row r="1500" spans="2:24">
      <c r="B1500" s="632"/>
      <c r="C1500" s="423"/>
      <c r="D1500" s="206">
        <f t="shared" si="422"/>
        <v>4</v>
      </c>
      <c r="E1500" s="169"/>
      <c r="F1500" s="260"/>
      <c r="G1500" s="169"/>
      <c r="H1500" s="169"/>
      <c r="I1500" s="177" t="e">
        <f t="shared" si="427"/>
        <v>#DIV/0!</v>
      </c>
      <c r="J1500" s="169"/>
      <c r="K1500" s="177" t="e">
        <f t="shared" si="428"/>
        <v>#DIV/0!</v>
      </c>
      <c r="L1500" s="260"/>
      <c r="M1500" s="177" t="e">
        <f t="shared" si="429"/>
        <v>#DIV/0!</v>
      </c>
      <c r="N1500" s="260"/>
      <c r="O1500" s="169"/>
      <c r="P1500" s="176" t="e">
        <f t="shared" si="430"/>
        <v>#DIV/0!</v>
      </c>
      <c r="Q1500" s="175">
        <f t="shared" si="431"/>
        <v>0</v>
      </c>
      <c r="R1500" s="176" t="e">
        <f t="shared" si="432"/>
        <v>#DIV/0!</v>
      </c>
      <c r="S1500" s="259">
        <f t="shared" si="433"/>
        <v>0</v>
      </c>
      <c r="T1500" s="169"/>
      <c r="U1500" s="169"/>
      <c r="V1500" s="169"/>
      <c r="W1500" s="175">
        <v>1</v>
      </c>
      <c r="X1500" s="169"/>
    </row>
    <row r="1501" spans="2:24">
      <c r="B1501" s="632"/>
      <c r="C1501" s="423"/>
      <c r="D1501" s="206">
        <f t="shared" si="422"/>
        <v>5</v>
      </c>
      <c r="E1501" s="169"/>
      <c r="F1501" s="260"/>
      <c r="G1501" s="169"/>
      <c r="H1501" s="169"/>
      <c r="I1501" s="177" t="e">
        <f t="shared" si="427"/>
        <v>#DIV/0!</v>
      </c>
      <c r="J1501" s="169"/>
      <c r="K1501" s="177" t="e">
        <f t="shared" si="428"/>
        <v>#DIV/0!</v>
      </c>
      <c r="L1501" s="260"/>
      <c r="M1501" s="177" t="e">
        <f t="shared" si="429"/>
        <v>#DIV/0!</v>
      </c>
      <c r="N1501" s="260"/>
      <c r="O1501" s="169"/>
      <c r="P1501" s="176" t="e">
        <f t="shared" si="430"/>
        <v>#DIV/0!</v>
      </c>
      <c r="Q1501" s="175">
        <f t="shared" si="431"/>
        <v>0</v>
      </c>
      <c r="R1501" s="176" t="e">
        <f t="shared" si="432"/>
        <v>#DIV/0!</v>
      </c>
      <c r="S1501" s="259">
        <f t="shared" si="433"/>
        <v>0</v>
      </c>
      <c r="T1501" s="169"/>
      <c r="U1501" s="169"/>
      <c r="V1501" s="169"/>
      <c r="W1501" s="175">
        <v>1</v>
      </c>
      <c r="X1501" s="169"/>
    </row>
    <row r="1502" spans="2:24">
      <c r="B1502" s="632"/>
      <c r="C1502" s="423"/>
      <c r="D1502" s="206">
        <f t="shared" si="422"/>
        <v>6</v>
      </c>
      <c r="E1502" s="169"/>
      <c r="F1502" s="260"/>
      <c r="G1502" s="169"/>
      <c r="H1502" s="169"/>
      <c r="I1502" s="177" t="e">
        <f t="shared" si="427"/>
        <v>#DIV/0!</v>
      </c>
      <c r="J1502" s="169"/>
      <c r="K1502" s="177" t="e">
        <f t="shared" si="428"/>
        <v>#DIV/0!</v>
      </c>
      <c r="L1502" s="260"/>
      <c r="M1502" s="177" t="e">
        <f t="shared" si="429"/>
        <v>#DIV/0!</v>
      </c>
      <c r="N1502" s="260"/>
      <c r="O1502" s="169"/>
      <c r="P1502" s="176" t="e">
        <f t="shared" si="430"/>
        <v>#DIV/0!</v>
      </c>
      <c r="Q1502" s="175">
        <f t="shared" si="431"/>
        <v>0</v>
      </c>
      <c r="R1502" s="176" t="e">
        <f t="shared" si="432"/>
        <v>#DIV/0!</v>
      </c>
      <c r="S1502" s="259">
        <f t="shared" si="433"/>
        <v>0</v>
      </c>
      <c r="T1502" s="169"/>
      <c r="U1502" s="169"/>
      <c r="V1502" s="169"/>
      <c r="W1502" s="175">
        <v>1</v>
      </c>
      <c r="X1502" s="169"/>
    </row>
    <row r="1503" spans="2:24">
      <c r="B1503" s="632"/>
      <c r="C1503" s="423"/>
      <c r="D1503" s="206">
        <f t="shared" si="422"/>
        <v>7</v>
      </c>
      <c r="E1503" s="169"/>
      <c r="F1503" s="260"/>
      <c r="G1503" s="169"/>
      <c r="H1503" s="169"/>
      <c r="I1503" s="177" t="e">
        <f t="shared" si="427"/>
        <v>#DIV/0!</v>
      </c>
      <c r="J1503" s="169"/>
      <c r="K1503" s="177" t="e">
        <f t="shared" si="428"/>
        <v>#DIV/0!</v>
      </c>
      <c r="L1503" s="260"/>
      <c r="M1503" s="177" t="e">
        <f t="shared" si="429"/>
        <v>#DIV/0!</v>
      </c>
      <c r="N1503" s="260"/>
      <c r="O1503" s="169"/>
      <c r="P1503" s="176" t="e">
        <f t="shared" si="430"/>
        <v>#DIV/0!</v>
      </c>
      <c r="Q1503" s="175">
        <f t="shared" si="431"/>
        <v>0</v>
      </c>
      <c r="R1503" s="176" t="e">
        <f t="shared" si="432"/>
        <v>#DIV/0!</v>
      </c>
      <c r="S1503" s="259">
        <f t="shared" si="433"/>
        <v>0</v>
      </c>
      <c r="T1503" s="169"/>
      <c r="U1503" s="169"/>
      <c r="V1503" s="169"/>
      <c r="W1503" s="175">
        <v>1</v>
      </c>
      <c r="X1503" s="169"/>
    </row>
    <row r="1504" spans="2:24">
      <c r="B1504" s="632"/>
      <c r="C1504" s="423"/>
      <c r="D1504" s="206">
        <f t="shared" si="422"/>
        <v>8</v>
      </c>
      <c r="E1504" s="169"/>
      <c r="F1504" s="260"/>
      <c r="G1504" s="169"/>
      <c r="H1504" s="169"/>
      <c r="I1504" s="177" t="e">
        <f t="shared" si="427"/>
        <v>#DIV/0!</v>
      </c>
      <c r="J1504" s="169"/>
      <c r="K1504" s="177" t="e">
        <f t="shared" si="428"/>
        <v>#DIV/0!</v>
      </c>
      <c r="L1504" s="260"/>
      <c r="M1504" s="177" t="e">
        <f t="shared" si="429"/>
        <v>#DIV/0!</v>
      </c>
      <c r="N1504" s="260"/>
      <c r="O1504" s="169"/>
      <c r="P1504" s="176" t="e">
        <f t="shared" si="430"/>
        <v>#DIV/0!</v>
      </c>
      <c r="Q1504" s="175">
        <f t="shared" si="431"/>
        <v>0</v>
      </c>
      <c r="R1504" s="176" t="e">
        <f t="shared" si="432"/>
        <v>#DIV/0!</v>
      </c>
      <c r="S1504" s="259">
        <f t="shared" si="433"/>
        <v>0</v>
      </c>
      <c r="T1504" s="169"/>
      <c r="U1504" s="169"/>
      <c r="V1504" s="169"/>
      <c r="W1504" s="175">
        <v>1</v>
      </c>
      <c r="X1504" s="169"/>
    </row>
    <row r="1505" spans="2:24">
      <c r="B1505" s="632"/>
      <c r="C1505" s="423"/>
      <c r="D1505" s="206">
        <f t="shared" si="422"/>
        <v>9</v>
      </c>
      <c r="E1505" s="169"/>
      <c r="F1505" s="260"/>
      <c r="G1505" s="169"/>
      <c r="H1505" s="169"/>
      <c r="I1505" s="177" t="e">
        <f t="shared" si="427"/>
        <v>#DIV/0!</v>
      </c>
      <c r="J1505" s="169"/>
      <c r="K1505" s="177" t="e">
        <f t="shared" si="428"/>
        <v>#DIV/0!</v>
      </c>
      <c r="L1505" s="260"/>
      <c r="M1505" s="177" t="e">
        <f t="shared" si="429"/>
        <v>#DIV/0!</v>
      </c>
      <c r="N1505" s="260"/>
      <c r="O1505" s="169"/>
      <c r="P1505" s="176" t="e">
        <f t="shared" si="430"/>
        <v>#DIV/0!</v>
      </c>
      <c r="Q1505" s="175">
        <f t="shared" si="431"/>
        <v>0</v>
      </c>
      <c r="R1505" s="176" t="e">
        <f t="shared" si="432"/>
        <v>#DIV/0!</v>
      </c>
      <c r="S1505" s="259">
        <f t="shared" si="433"/>
        <v>0</v>
      </c>
      <c r="T1505" s="169"/>
      <c r="U1505" s="169"/>
      <c r="V1505" s="169"/>
      <c r="W1505" s="175">
        <v>1</v>
      </c>
      <c r="X1505" s="169"/>
    </row>
    <row r="1506" spans="2:24">
      <c r="B1506" s="633"/>
      <c r="C1506" s="423"/>
      <c r="D1506" s="206">
        <f t="shared" si="422"/>
        <v>10</v>
      </c>
      <c r="E1506" s="169"/>
      <c r="F1506" s="260"/>
      <c r="G1506" s="169"/>
      <c r="H1506" s="169"/>
      <c r="I1506" s="177" t="e">
        <f t="shared" si="427"/>
        <v>#DIV/0!</v>
      </c>
      <c r="J1506" s="169"/>
      <c r="K1506" s="177" t="e">
        <f t="shared" si="428"/>
        <v>#DIV/0!</v>
      </c>
      <c r="L1506" s="260"/>
      <c r="M1506" s="177" t="e">
        <f t="shared" si="429"/>
        <v>#DIV/0!</v>
      </c>
      <c r="N1506" s="260"/>
      <c r="O1506" s="169"/>
      <c r="P1506" s="176" t="e">
        <f t="shared" si="430"/>
        <v>#DIV/0!</v>
      </c>
      <c r="Q1506" s="175">
        <f t="shared" si="431"/>
        <v>0</v>
      </c>
      <c r="R1506" s="176" t="e">
        <f t="shared" si="432"/>
        <v>#DIV/0!</v>
      </c>
      <c r="S1506" s="259">
        <f t="shared" si="433"/>
        <v>0</v>
      </c>
      <c r="T1506" s="169"/>
      <c r="U1506" s="169"/>
      <c r="V1506" s="169"/>
      <c r="W1506" s="175">
        <v>1</v>
      </c>
      <c r="X1506" s="169"/>
    </row>
    <row r="1507" spans="2:24">
      <c r="B1507" s="631">
        <v>46020</v>
      </c>
      <c r="C1507" s="423" t="str">
        <f t="shared" ref="C1507" si="434">RIGHT(TEXT(B1507,"aaa"),1)</f>
        <v>一</v>
      </c>
      <c r="D1507" s="206">
        <f t="shared" si="422"/>
        <v>1</v>
      </c>
      <c r="E1507" s="169"/>
      <c r="F1507" s="260"/>
      <c r="G1507" s="169"/>
      <c r="H1507" s="169"/>
      <c r="I1507" s="177" t="e">
        <f t="shared" si="427"/>
        <v>#DIV/0!</v>
      </c>
      <c r="J1507" s="169"/>
      <c r="K1507" s="177" t="e">
        <f t="shared" si="428"/>
        <v>#DIV/0!</v>
      </c>
      <c r="L1507" s="260"/>
      <c r="M1507" s="177" t="e">
        <f t="shared" si="429"/>
        <v>#DIV/0!</v>
      </c>
      <c r="N1507" s="260"/>
      <c r="O1507" s="169"/>
      <c r="P1507" s="176" t="e">
        <f t="shared" si="430"/>
        <v>#DIV/0!</v>
      </c>
      <c r="Q1507" s="175">
        <f t="shared" si="431"/>
        <v>0</v>
      </c>
      <c r="R1507" s="176" t="e">
        <f t="shared" si="432"/>
        <v>#DIV/0!</v>
      </c>
      <c r="S1507" s="259">
        <f t="shared" si="433"/>
        <v>0</v>
      </c>
      <c r="T1507" s="169"/>
      <c r="U1507" s="169"/>
      <c r="V1507" s="169"/>
      <c r="W1507" s="175">
        <v>1</v>
      </c>
      <c r="X1507" s="169"/>
    </row>
    <row r="1508" spans="2:24">
      <c r="B1508" s="632"/>
      <c r="C1508" s="423"/>
      <c r="D1508" s="206">
        <f t="shared" si="422"/>
        <v>2</v>
      </c>
      <c r="E1508" s="169"/>
      <c r="F1508" s="260"/>
      <c r="G1508" s="169"/>
      <c r="H1508" s="169"/>
      <c r="I1508" s="177" t="e">
        <f t="shared" si="427"/>
        <v>#DIV/0!</v>
      </c>
      <c r="J1508" s="169"/>
      <c r="K1508" s="177" t="e">
        <f t="shared" si="428"/>
        <v>#DIV/0!</v>
      </c>
      <c r="L1508" s="260"/>
      <c r="M1508" s="177" t="e">
        <f t="shared" si="429"/>
        <v>#DIV/0!</v>
      </c>
      <c r="N1508" s="260"/>
      <c r="O1508" s="169"/>
      <c r="P1508" s="176" t="e">
        <f t="shared" si="430"/>
        <v>#DIV/0!</v>
      </c>
      <c r="Q1508" s="175">
        <f t="shared" si="431"/>
        <v>0</v>
      </c>
      <c r="R1508" s="176" t="e">
        <f t="shared" si="432"/>
        <v>#DIV/0!</v>
      </c>
      <c r="S1508" s="259">
        <f t="shared" si="433"/>
        <v>0</v>
      </c>
      <c r="T1508" s="169"/>
      <c r="U1508" s="169"/>
      <c r="V1508" s="169"/>
      <c r="W1508" s="175">
        <v>1</v>
      </c>
      <c r="X1508" s="169"/>
    </row>
    <row r="1509" spans="2:24">
      <c r="B1509" s="632"/>
      <c r="C1509" s="423"/>
      <c r="D1509" s="206">
        <f t="shared" si="422"/>
        <v>3</v>
      </c>
      <c r="E1509" s="169"/>
      <c r="F1509" s="260"/>
      <c r="G1509" s="169"/>
      <c r="H1509" s="169"/>
      <c r="I1509" s="177" t="e">
        <f t="shared" si="427"/>
        <v>#DIV/0!</v>
      </c>
      <c r="J1509" s="169"/>
      <c r="K1509" s="177" t="e">
        <f t="shared" si="428"/>
        <v>#DIV/0!</v>
      </c>
      <c r="L1509" s="260"/>
      <c r="M1509" s="177" t="e">
        <f t="shared" si="429"/>
        <v>#DIV/0!</v>
      </c>
      <c r="N1509" s="260"/>
      <c r="O1509" s="169"/>
      <c r="P1509" s="176" t="e">
        <f t="shared" si="430"/>
        <v>#DIV/0!</v>
      </c>
      <c r="Q1509" s="175">
        <f t="shared" si="431"/>
        <v>0</v>
      </c>
      <c r="R1509" s="176" t="e">
        <f t="shared" si="432"/>
        <v>#DIV/0!</v>
      </c>
      <c r="S1509" s="259">
        <f t="shared" si="433"/>
        <v>0</v>
      </c>
      <c r="T1509" s="169"/>
      <c r="U1509" s="169"/>
      <c r="V1509" s="169"/>
      <c r="W1509" s="175">
        <v>1</v>
      </c>
      <c r="X1509" s="169"/>
    </row>
    <row r="1510" spans="2:24">
      <c r="B1510" s="632"/>
      <c r="C1510" s="423"/>
      <c r="D1510" s="206">
        <f t="shared" si="422"/>
        <v>4</v>
      </c>
      <c r="E1510" s="169"/>
      <c r="F1510" s="260"/>
      <c r="G1510" s="169"/>
      <c r="H1510" s="169"/>
      <c r="I1510" s="177" t="e">
        <f t="shared" si="427"/>
        <v>#DIV/0!</v>
      </c>
      <c r="J1510" s="169"/>
      <c r="K1510" s="177" t="e">
        <f t="shared" si="428"/>
        <v>#DIV/0!</v>
      </c>
      <c r="L1510" s="260"/>
      <c r="M1510" s="177" t="e">
        <f t="shared" si="429"/>
        <v>#DIV/0!</v>
      </c>
      <c r="N1510" s="260"/>
      <c r="O1510" s="169"/>
      <c r="P1510" s="176" t="e">
        <f t="shared" si="430"/>
        <v>#DIV/0!</v>
      </c>
      <c r="Q1510" s="175">
        <f t="shared" si="431"/>
        <v>0</v>
      </c>
      <c r="R1510" s="176" t="e">
        <f t="shared" si="432"/>
        <v>#DIV/0!</v>
      </c>
      <c r="S1510" s="259">
        <f t="shared" si="433"/>
        <v>0</v>
      </c>
      <c r="T1510" s="169"/>
      <c r="U1510" s="169"/>
      <c r="V1510" s="169"/>
      <c r="W1510" s="175">
        <v>1</v>
      </c>
      <c r="X1510" s="169"/>
    </row>
    <row r="1511" spans="2:24">
      <c r="B1511" s="632"/>
      <c r="C1511" s="423"/>
      <c r="D1511" s="206">
        <f t="shared" si="422"/>
        <v>5</v>
      </c>
      <c r="E1511" s="169"/>
      <c r="F1511" s="260"/>
      <c r="G1511" s="169"/>
      <c r="H1511" s="169"/>
      <c r="I1511" s="177" t="e">
        <f t="shared" si="427"/>
        <v>#DIV/0!</v>
      </c>
      <c r="J1511" s="169"/>
      <c r="K1511" s="177" t="e">
        <f t="shared" si="428"/>
        <v>#DIV/0!</v>
      </c>
      <c r="L1511" s="260"/>
      <c r="M1511" s="177" t="e">
        <f t="shared" si="429"/>
        <v>#DIV/0!</v>
      </c>
      <c r="N1511" s="260"/>
      <c r="O1511" s="169"/>
      <c r="P1511" s="176" t="e">
        <f t="shared" si="430"/>
        <v>#DIV/0!</v>
      </c>
      <c r="Q1511" s="175">
        <f t="shared" si="431"/>
        <v>0</v>
      </c>
      <c r="R1511" s="176" t="e">
        <f t="shared" si="432"/>
        <v>#DIV/0!</v>
      </c>
      <c r="S1511" s="259">
        <f t="shared" si="433"/>
        <v>0</v>
      </c>
      <c r="T1511" s="169"/>
      <c r="U1511" s="169"/>
      <c r="V1511" s="169"/>
      <c r="W1511" s="175">
        <v>1</v>
      </c>
      <c r="X1511" s="169"/>
    </row>
    <row r="1512" spans="2:24">
      <c r="B1512" s="632"/>
      <c r="C1512" s="423"/>
      <c r="D1512" s="206">
        <f t="shared" si="422"/>
        <v>6</v>
      </c>
      <c r="E1512" s="169"/>
      <c r="F1512" s="260"/>
      <c r="G1512" s="169"/>
      <c r="H1512" s="169"/>
      <c r="I1512" s="177" t="e">
        <f t="shared" si="427"/>
        <v>#DIV/0!</v>
      </c>
      <c r="J1512" s="169"/>
      <c r="K1512" s="177" t="e">
        <f t="shared" si="428"/>
        <v>#DIV/0!</v>
      </c>
      <c r="L1512" s="260"/>
      <c r="M1512" s="177" t="e">
        <f t="shared" si="429"/>
        <v>#DIV/0!</v>
      </c>
      <c r="N1512" s="260"/>
      <c r="O1512" s="169"/>
      <c r="P1512" s="176" t="e">
        <f t="shared" si="430"/>
        <v>#DIV/0!</v>
      </c>
      <c r="Q1512" s="175">
        <f t="shared" si="431"/>
        <v>0</v>
      </c>
      <c r="R1512" s="176" t="e">
        <f t="shared" si="432"/>
        <v>#DIV/0!</v>
      </c>
      <c r="S1512" s="259">
        <f t="shared" si="433"/>
        <v>0</v>
      </c>
      <c r="T1512" s="169"/>
      <c r="U1512" s="169"/>
      <c r="V1512" s="169"/>
      <c r="W1512" s="175">
        <v>1</v>
      </c>
      <c r="X1512" s="169"/>
    </row>
    <row r="1513" spans="2:24">
      <c r="B1513" s="632"/>
      <c r="C1513" s="423"/>
      <c r="D1513" s="206">
        <f t="shared" si="422"/>
        <v>7</v>
      </c>
      <c r="E1513" s="169"/>
      <c r="F1513" s="260"/>
      <c r="G1513" s="169"/>
      <c r="H1513" s="169"/>
      <c r="I1513" s="177" t="e">
        <f t="shared" si="427"/>
        <v>#DIV/0!</v>
      </c>
      <c r="J1513" s="169"/>
      <c r="K1513" s="177" t="e">
        <f t="shared" si="428"/>
        <v>#DIV/0!</v>
      </c>
      <c r="L1513" s="260"/>
      <c r="M1513" s="177" t="e">
        <f t="shared" si="429"/>
        <v>#DIV/0!</v>
      </c>
      <c r="N1513" s="260"/>
      <c r="O1513" s="169"/>
      <c r="P1513" s="176" t="e">
        <f t="shared" si="430"/>
        <v>#DIV/0!</v>
      </c>
      <c r="Q1513" s="175">
        <f t="shared" si="431"/>
        <v>0</v>
      </c>
      <c r="R1513" s="176" t="e">
        <f t="shared" si="432"/>
        <v>#DIV/0!</v>
      </c>
      <c r="S1513" s="259">
        <f t="shared" si="433"/>
        <v>0</v>
      </c>
      <c r="T1513" s="169"/>
      <c r="U1513" s="169"/>
      <c r="V1513" s="169"/>
      <c r="W1513" s="175">
        <v>1</v>
      </c>
      <c r="X1513" s="169"/>
    </row>
    <row r="1514" spans="2:24">
      <c r="B1514" s="632"/>
      <c r="C1514" s="423"/>
      <c r="D1514" s="206">
        <f t="shared" si="422"/>
        <v>8</v>
      </c>
      <c r="E1514" s="169"/>
      <c r="F1514" s="260"/>
      <c r="G1514" s="169"/>
      <c r="H1514" s="169"/>
      <c r="I1514" s="177" t="e">
        <f t="shared" si="427"/>
        <v>#DIV/0!</v>
      </c>
      <c r="J1514" s="169"/>
      <c r="K1514" s="177" t="e">
        <f t="shared" si="428"/>
        <v>#DIV/0!</v>
      </c>
      <c r="L1514" s="260"/>
      <c r="M1514" s="177" t="e">
        <f t="shared" si="429"/>
        <v>#DIV/0!</v>
      </c>
      <c r="N1514" s="260"/>
      <c r="O1514" s="169"/>
      <c r="P1514" s="176" t="e">
        <f t="shared" si="430"/>
        <v>#DIV/0!</v>
      </c>
      <c r="Q1514" s="175">
        <f t="shared" si="431"/>
        <v>0</v>
      </c>
      <c r="R1514" s="176" t="e">
        <f t="shared" si="432"/>
        <v>#DIV/0!</v>
      </c>
      <c r="S1514" s="259">
        <f t="shared" si="433"/>
        <v>0</v>
      </c>
      <c r="T1514" s="169"/>
      <c r="U1514" s="169"/>
      <c r="V1514" s="169"/>
      <c r="W1514" s="175">
        <v>1</v>
      </c>
      <c r="X1514" s="169"/>
    </row>
    <row r="1515" spans="2:24">
      <c r="B1515" s="632"/>
      <c r="C1515" s="423"/>
      <c r="D1515" s="206">
        <f t="shared" si="422"/>
        <v>9</v>
      </c>
      <c r="E1515" s="169"/>
      <c r="F1515" s="260"/>
      <c r="G1515" s="169"/>
      <c r="H1515" s="169"/>
      <c r="I1515" s="177" t="e">
        <f t="shared" si="427"/>
        <v>#DIV/0!</v>
      </c>
      <c r="J1515" s="169"/>
      <c r="K1515" s="177" t="e">
        <f t="shared" si="428"/>
        <v>#DIV/0!</v>
      </c>
      <c r="L1515" s="260"/>
      <c r="M1515" s="177" t="e">
        <f t="shared" si="429"/>
        <v>#DIV/0!</v>
      </c>
      <c r="N1515" s="260"/>
      <c r="O1515" s="169"/>
      <c r="P1515" s="176" t="e">
        <f t="shared" si="430"/>
        <v>#DIV/0!</v>
      </c>
      <c r="Q1515" s="175">
        <f t="shared" si="431"/>
        <v>0</v>
      </c>
      <c r="R1515" s="176" t="e">
        <f t="shared" si="432"/>
        <v>#DIV/0!</v>
      </c>
      <c r="S1515" s="259">
        <f t="shared" si="433"/>
        <v>0</v>
      </c>
      <c r="T1515" s="169"/>
      <c r="U1515" s="169"/>
      <c r="V1515" s="169"/>
      <c r="W1515" s="175">
        <v>1</v>
      </c>
      <c r="X1515" s="169"/>
    </row>
    <row r="1516" spans="2:24">
      <c r="B1516" s="633"/>
      <c r="C1516" s="423"/>
      <c r="D1516" s="206">
        <f t="shared" si="422"/>
        <v>10</v>
      </c>
      <c r="E1516" s="169"/>
      <c r="F1516" s="260"/>
      <c r="G1516" s="169"/>
      <c r="H1516" s="169"/>
      <c r="I1516" s="177" t="e">
        <f t="shared" si="427"/>
        <v>#DIV/0!</v>
      </c>
      <c r="J1516" s="169"/>
      <c r="K1516" s="177" t="e">
        <f t="shared" si="428"/>
        <v>#DIV/0!</v>
      </c>
      <c r="L1516" s="260"/>
      <c r="M1516" s="177" t="e">
        <f t="shared" si="429"/>
        <v>#DIV/0!</v>
      </c>
      <c r="N1516" s="260"/>
      <c r="O1516" s="169"/>
      <c r="P1516" s="176" t="e">
        <f t="shared" si="430"/>
        <v>#DIV/0!</v>
      </c>
      <c r="Q1516" s="175">
        <f t="shared" si="431"/>
        <v>0</v>
      </c>
      <c r="R1516" s="176" t="e">
        <f t="shared" si="432"/>
        <v>#DIV/0!</v>
      </c>
      <c r="S1516" s="259">
        <f t="shared" si="433"/>
        <v>0</v>
      </c>
      <c r="T1516" s="169"/>
      <c r="U1516" s="169"/>
      <c r="V1516" s="169"/>
      <c r="W1516" s="175">
        <v>1</v>
      </c>
      <c r="X1516" s="169"/>
    </row>
    <row r="1517" spans="2:24">
      <c r="B1517" s="631">
        <v>46021</v>
      </c>
      <c r="C1517" s="423" t="str">
        <f t="shared" ref="C1517" si="435">RIGHT(TEXT(B1517,"aaa"),1)</f>
        <v>二</v>
      </c>
      <c r="D1517" s="206">
        <f t="shared" si="422"/>
        <v>1</v>
      </c>
      <c r="E1517" s="169"/>
      <c r="F1517" s="260"/>
      <c r="G1517" s="169"/>
      <c r="H1517" s="169"/>
      <c r="I1517" s="177" t="e">
        <f t="shared" si="427"/>
        <v>#DIV/0!</v>
      </c>
      <c r="J1517" s="169"/>
      <c r="K1517" s="177" t="e">
        <f t="shared" si="428"/>
        <v>#DIV/0!</v>
      </c>
      <c r="L1517" s="260"/>
      <c r="M1517" s="177" t="e">
        <f t="shared" si="429"/>
        <v>#DIV/0!</v>
      </c>
      <c r="N1517" s="260"/>
      <c r="O1517" s="169"/>
      <c r="P1517" s="176" t="e">
        <f t="shared" si="430"/>
        <v>#DIV/0!</v>
      </c>
      <c r="Q1517" s="175">
        <f t="shared" si="431"/>
        <v>0</v>
      </c>
      <c r="R1517" s="176" t="e">
        <f t="shared" si="432"/>
        <v>#DIV/0!</v>
      </c>
      <c r="S1517" s="259">
        <f t="shared" si="433"/>
        <v>0</v>
      </c>
      <c r="T1517" s="169"/>
      <c r="U1517" s="169"/>
      <c r="V1517" s="169"/>
      <c r="W1517" s="175">
        <v>1</v>
      </c>
      <c r="X1517" s="169"/>
    </row>
    <row r="1518" spans="2:24">
      <c r="B1518" s="632"/>
      <c r="C1518" s="423"/>
      <c r="D1518" s="206">
        <f t="shared" si="422"/>
        <v>2</v>
      </c>
      <c r="E1518" s="169"/>
      <c r="F1518" s="260"/>
      <c r="G1518" s="169"/>
      <c r="H1518" s="169"/>
      <c r="I1518" s="177" t="e">
        <f t="shared" si="427"/>
        <v>#DIV/0!</v>
      </c>
      <c r="J1518" s="169"/>
      <c r="K1518" s="177" t="e">
        <f t="shared" si="428"/>
        <v>#DIV/0!</v>
      </c>
      <c r="L1518" s="260"/>
      <c r="M1518" s="177" t="e">
        <f t="shared" si="429"/>
        <v>#DIV/0!</v>
      </c>
      <c r="N1518" s="260"/>
      <c r="O1518" s="169"/>
      <c r="P1518" s="176" t="e">
        <f t="shared" si="430"/>
        <v>#DIV/0!</v>
      </c>
      <c r="Q1518" s="175">
        <f t="shared" si="431"/>
        <v>0</v>
      </c>
      <c r="R1518" s="176" t="e">
        <f t="shared" si="432"/>
        <v>#DIV/0!</v>
      </c>
      <c r="S1518" s="259">
        <f t="shared" si="433"/>
        <v>0</v>
      </c>
      <c r="T1518" s="169"/>
      <c r="U1518" s="169"/>
      <c r="V1518" s="169"/>
      <c r="W1518" s="175">
        <v>1</v>
      </c>
      <c r="X1518" s="169"/>
    </row>
    <row r="1519" spans="2:24">
      <c r="B1519" s="632"/>
      <c r="C1519" s="423"/>
      <c r="D1519" s="206">
        <f t="shared" si="422"/>
        <v>3</v>
      </c>
      <c r="E1519" s="169"/>
      <c r="F1519" s="260"/>
      <c r="G1519" s="169"/>
      <c r="H1519" s="169"/>
      <c r="I1519" s="177" t="e">
        <f t="shared" si="427"/>
        <v>#DIV/0!</v>
      </c>
      <c r="J1519" s="169"/>
      <c r="K1519" s="177" t="e">
        <f t="shared" si="428"/>
        <v>#DIV/0!</v>
      </c>
      <c r="L1519" s="260"/>
      <c r="M1519" s="177" t="e">
        <f t="shared" si="429"/>
        <v>#DIV/0!</v>
      </c>
      <c r="N1519" s="260"/>
      <c r="O1519" s="169"/>
      <c r="P1519" s="176" t="e">
        <f t="shared" si="430"/>
        <v>#DIV/0!</v>
      </c>
      <c r="Q1519" s="175">
        <f t="shared" si="431"/>
        <v>0</v>
      </c>
      <c r="R1519" s="176" t="e">
        <f t="shared" si="432"/>
        <v>#DIV/0!</v>
      </c>
      <c r="S1519" s="259">
        <f t="shared" si="433"/>
        <v>0</v>
      </c>
      <c r="T1519" s="169"/>
      <c r="U1519" s="169"/>
      <c r="V1519" s="169"/>
      <c r="W1519" s="175">
        <v>1</v>
      </c>
      <c r="X1519" s="169"/>
    </row>
    <row r="1520" spans="2:24">
      <c r="B1520" s="632"/>
      <c r="C1520" s="423"/>
      <c r="D1520" s="206">
        <f t="shared" si="422"/>
        <v>4</v>
      </c>
      <c r="E1520" s="169"/>
      <c r="F1520" s="260"/>
      <c r="G1520" s="169"/>
      <c r="H1520" s="169"/>
      <c r="I1520" s="177" t="e">
        <f t="shared" si="427"/>
        <v>#DIV/0!</v>
      </c>
      <c r="J1520" s="169"/>
      <c r="K1520" s="177" t="e">
        <f t="shared" si="428"/>
        <v>#DIV/0!</v>
      </c>
      <c r="L1520" s="260"/>
      <c r="M1520" s="177" t="e">
        <f t="shared" si="429"/>
        <v>#DIV/0!</v>
      </c>
      <c r="N1520" s="260"/>
      <c r="O1520" s="169"/>
      <c r="P1520" s="176" t="e">
        <f t="shared" si="430"/>
        <v>#DIV/0!</v>
      </c>
      <c r="Q1520" s="175">
        <f t="shared" si="431"/>
        <v>0</v>
      </c>
      <c r="R1520" s="176" t="e">
        <f t="shared" si="432"/>
        <v>#DIV/0!</v>
      </c>
      <c r="S1520" s="259">
        <f t="shared" si="433"/>
        <v>0</v>
      </c>
      <c r="T1520" s="169"/>
      <c r="U1520" s="169"/>
      <c r="V1520" s="169"/>
      <c r="W1520" s="175">
        <v>1</v>
      </c>
      <c r="X1520" s="169"/>
    </row>
    <row r="1521" spans="2:24">
      <c r="B1521" s="632"/>
      <c r="C1521" s="423"/>
      <c r="D1521" s="206">
        <f t="shared" si="422"/>
        <v>5</v>
      </c>
      <c r="E1521" s="169"/>
      <c r="F1521" s="260"/>
      <c r="G1521" s="169"/>
      <c r="H1521" s="169"/>
      <c r="I1521" s="177" t="e">
        <f t="shared" si="427"/>
        <v>#DIV/0!</v>
      </c>
      <c r="J1521" s="169"/>
      <c r="K1521" s="177" t="e">
        <f t="shared" si="428"/>
        <v>#DIV/0!</v>
      </c>
      <c r="L1521" s="260"/>
      <c r="M1521" s="177" t="e">
        <f t="shared" si="429"/>
        <v>#DIV/0!</v>
      </c>
      <c r="N1521" s="260"/>
      <c r="O1521" s="169"/>
      <c r="P1521" s="176" t="e">
        <f t="shared" si="430"/>
        <v>#DIV/0!</v>
      </c>
      <c r="Q1521" s="175">
        <f t="shared" si="431"/>
        <v>0</v>
      </c>
      <c r="R1521" s="176" t="e">
        <f t="shared" si="432"/>
        <v>#DIV/0!</v>
      </c>
      <c r="S1521" s="259">
        <f t="shared" si="433"/>
        <v>0</v>
      </c>
      <c r="T1521" s="169"/>
      <c r="U1521" s="169"/>
      <c r="V1521" s="169"/>
      <c r="W1521" s="175">
        <v>1</v>
      </c>
      <c r="X1521" s="169"/>
    </row>
    <row r="1522" spans="2:24">
      <c r="B1522" s="632"/>
      <c r="C1522" s="423"/>
      <c r="D1522" s="206">
        <f t="shared" si="422"/>
        <v>6</v>
      </c>
      <c r="E1522" s="169"/>
      <c r="F1522" s="260"/>
      <c r="G1522" s="169"/>
      <c r="H1522" s="169"/>
      <c r="I1522" s="177" t="e">
        <f t="shared" si="427"/>
        <v>#DIV/0!</v>
      </c>
      <c r="J1522" s="169"/>
      <c r="K1522" s="177" t="e">
        <f t="shared" si="428"/>
        <v>#DIV/0!</v>
      </c>
      <c r="L1522" s="260"/>
      <c r="M1522" s="177" t="e">
        <f t="shared" si="429"/>
        <v>#DIV/0!</v>
      </c>
      <c r="N1522" s="260"/>
      <c r="O1522" s="169"/>
      <c r="P1522" s="176" t="e">
        <f t="shared" si="430"/>
        <v>#DIV/0!</v>
      </c>
      <c r="Q1522" s="175">
        <f t="shared" si="431"/>
        <v>0</v>
      </c>
      <c r="R1522" s="176" t="e">
        <f t="shared" si="432"/>
        <v>#DIV/0!</v>
      </c>
      <c r="S1522" s="259">
        <f t="shared" si="433"/>
        <v>0</v>
      </c>
      <c r="T1522" s="169"/>
      <c r="U1522" s="169"/>
      <c r="V1522" s="169"/>
      <c r="W1522" s="175">
        <v>1</v>
      </c>
      <c r="X1522" s="169"/>
    </row>
    <row r="1523" spans="2:24">
      <c r="B1523" s="632"/>
      <c r="C1523" s="423"/>
      <c r="D1523" s="206">
        <f t="shared" si="422"/>
        <v>7</v>
      </c>
      <c r="E1523" s="169"/>
      <c r="F1523" s="260"/>
      <c r="G1523" s="169"/>
      <c r="H1523" s="169"/>
      <c r="I1523" s="177" t="e">
        <f t="shared" si="427"/>
        <v>#DIV/0!</v>
      </c>
      <c r="J1523" s="169"/>
      <c r="K1523" s="177" t="e">
        <f t="shared" si="428"/>
        <v>#DIV/0!</v>
      </c>
      <c r="L1523" s="260"/>
      <c r="M1523" s="177" t="e">
        <f t="shared" si="429"/>
        <v>#DIV/0!</v>
      </c>
      <c r="N1523" s="260"/>
      <c r="O1523" s="169"/>
      <c r="P1523" s="176" t="e">
        <f t="shared" si="430"/>
        <v>#DIV/0!</v>
      </c>
      <c r="Q1523" s="175">
        <f t="shared" si="431"/>
        <v>0</v>
      </c>
      <c r="R1523" s="176" t="e">
        <f t="shared" si="432"/>
        <v>#DIV/0!</v>
      </c>
      <c r="S1523" s="259">
        <f t="shared" si="433"/>
        <v>0</v>
      </c>
      <c r="T1523" s="169"/>
      <c r="U1523" s="169"/>
      <c r="V1523" s="169"/>
      <c r="W1523" s="175">
        <v>1</v>
      </c>
      <c r="X1523" s="169"/>
    </row>
    <row r="1524" spans="2:24">
      <c r="B1524" s="632"/>
      <c r="C1524" s="423"/>
      <c r="D1524" s="206">
        <f t="shared" ref="D1524:D1586" si="436">D1514</f>
        <v>8</v>
      </c>
      <c r="E1524" s="169"/>
      <c r="F1524" s="260"/>
      <c r="G1524" s="169"/>
      <c r="H1524" s="169"/>
      <c r="I1524" s="177" t="e">
        <f t="shared" si="427"/>
        <v>#DIV/0!</v>
      </c>
      <c r="J1524" s="169"/>
      <c r="K1524" s="177" t="e">
        <f t="shared" si="428"/>
        <v>#DIV/0!</v>
      </c>
      <c r="L1524" s="260"/>
      <c r="M1524" s="177" t="e">
        <f t="shared" si="429"/>
        <v>#DIV/0!</v>
      </c>
      <c r="N1524" s="260"/>
      <c r="O1524" s="169"/>
      <c r="P1524" s="176" t="e">
        <f t="shared" si="430"/>
        <v>#DIV/0!</v>
      </c>
      <c r="Q1524" s="175">
        <f t="shared" si="431"/>
        <v>0</v>
      </c>
      <c r="R1524" s="176" t="e">
        <f t="shared" si="432"/>
        <v>#DIV/0!</v>
      </c>
      <c r="S1524" s="259">
        <f t="shared" si="433"/>
        <v>0</v>
      </c>
      <c r="T1524" s="169"/>
      <c r="U1524" s="169"/>
      <c r="V1524" s="169"/>
      <c r="W1524" s="175">
        <v>1</v>
      </c>
      <c r="X1524" s="169"/>
    </row>
    <row r="1525" spans="2:24">
      <c r="B1525" s="632"/>
      <c r="C1525" s="423"/>
      <c r="D1525" s="206">
        <f t="shared" si="436"/>
        <v>9</v>
      </c>
      <c r="E1525" s="169"/>
      <c r="F1525" s="260"/>
      <c r="G1525" s="169"/>
      <c r="H1525" s="169"/>
      <c r="I1525" s="177" t="e">
        <f t="shared" si="427"/>
        <v>#DIV/0!</v>
      </c>
      <c r="J1525" s="169"/>
      <c r="K1525" s="177" t="e">
        <f t="shared" si="428"/>
        <v>#DIV/0!</v>
      </c>
      <c r="L1525" s="260"/>
      <c r="M1525" s="177" t="e">
        <f t="shared" si="429"/>
        <v>#DIV/0!</v>
      </c>
      <c r="N1525" s="260"/>
      <c r="O1525" s="169"/>
      <c r="P1525" s="176" t="e">
        <f t="shared" si="430"/>
        <v>#DIV/0!</v>
      </c>
      <c r="Q1525" s="175">
        <f t="shared" si="431"/>
        <v>0</v>
      </c>
      <c r="R1525" s="176" t="e">
        <f t="shared" si="432"/>
        <v>#DIV/0!</v>
      </c>
      <c r="S1525" s="259">
        <f t="shared" si="433"/>
        <v>0</v>
      </c>
      <c r="T1525" s="169"/>
      <c r="U1525" s="169"/>
      <c r="V1525" s="169"/>
      <c r="W1525" s="175">
        <v>1</v>
      </c>
      <c r="X1525" s="169"/>
    </row>
    <row r="1526" spans="2:24">
      <c r="B1526" s="633"/>
      <c r="C1526" s="423"/>
      <c r="D1526" s="206">
        <f t="shared" si="436"/>
        <v>10</v>
      </c>
      <c r="E1526" s="169"/>
      <c r="F1526" s="260"/>
      <c r="G1526" s="169"/>
      <c r="H1526" s="169"/>
      <c r="I1526" s="177" t="e">
        <f t="shared" si="427"/>
        <v>#DIV/0!</v>
      </c>
      <c r="J1526" s="169"/>
      <c r="K1526" s="177" t="e">
        <f t="shared" si="428"/>
        <v>#DIV/0!</v>
      </c>
      <c r="L1526" s="260"/>
      <c r="M1526" s="177" t="e">
        <f t="shared" si="429"/>
        <v>#DIV/0!</v>
      </c>
      <c r="N1526" s="260"/>
      <c r="O1526" s="169"/>
      <c r="P1526" s="176" t="e">
        <f t="shared" si="430"/>
        <v>#DIV/0!</v>
      </c>
      <c r="Q1526" s="175">
        <f t="shared" si="431"/>
        <v>0</v>
      </c>
      <c r="R1526" s="176" t="e">
        <f t="shared" si="432"/>
        <v>#DIV/0!</v>
      </c>
      <c r="S1526" s="259">
        <f t="shared" si="433"/>
        <v>0</v>
      </c>
      <c r="T1526" s="169"/>
      <c r="U1526" s="169"/>
      <c r="V1526" s="169"/>
      <c r="W1526" s="175">
        <v>1</v>
      </c>
      <c r="X1526" s="169"/>
    </row>
    <row r="1527" spans="2:24">
      <c r="B1527" s="631">
        <v>46022</v>
      </c>
      <c r="C1527" s="423" t="str">
        <f t="shared" ref="C1527" si="437">RIGHT(TEXT(B1527,"aaa"),1)</f>
        <v>三</v>
      </c>
      <c r="D1527" s="206">
        <f t="shared" si="436"/>
        <v>1</v>
      </c>
      <c r="E1527" s="169"/>
      <c r="F1527" s="260"/>
      <c r="G1527" s="169"/>
      <c r="H1527" s="169"/>
      <c r="I1527" s="177" t="e">
        <f t="shared" si="427"/>
        <v>#DIV/0!</v>
      </c>
      <c r="J1527" s="169"/>
      <c r="K1527" s="177" t="e">
        <f t="shared" si="428"/>
        <v>#DIV/0!</v>
      </c>
      <c r="L1527" s="260"/>
      <c r="M1527" s="177" t="e">
        <f t="shared" si="429"/>
        <v>#DIV/0!</v>
      </c>
      <c r="N1527" s="260"/>
      <c r="O1527" s="169"/>
      <c r="P1527" s="176" t="e">
        <f t="shared" si="430"/>
        <v>#DIV/0!</v>
      </c>
      <c r="Q1527" s="175">
        <f t="shared" si="431"/>
        <v>0</v>
      </c>
      <c r="R1527" s="176" t="e">
        <f t="shared" si="432"/>
        <v>#DIV/0!</v>
      </c>
      <c r="S1527" s="259">
        <f t="shared" si="433"/>
        <v>0</v>
      </c>
      <c r="T1527" s="169"/>
      <c r="U1527" s="169"/>
      <c r="V1527" s="169"/>
      <c r="W1527" s="175">
        <v>1</v>
      </c>
      <c r="X1527" s="169"/>
    </row>
    <row r="1528" spans="2:24">
      <c r="B1528" s="632"/>
      <c r="C1528" s="423"/>
      <c r="D1528" s="206">
        <f t="shared" si="436"/>
        <v>2</v>
      </c>
      <c r="E1528" s="169"/>
      <c r="F1528" s="260"/>
      <c r="G1528" s="169"/>
      <c r="H1528" s="169"/>
      <c r="I1528" s="177" t="e">
        <f t="shared" si="427"/>
        <v>#DIV/0!</v>
      </c>
      <c r="J1528" s="169"/>
      <c r="K1528" s="177" t="e">
        <f t="shared" si="428"/>
        <v>#DIV/0!</v>
      </c>
      <c r="L1528" s="260"/>
      <c r="M1528" s="177" t="e">
        <f t="shared" si="429"/>
        <v>#DIV/0!</v>
      </c>
      <c r="N1528" s="260"/>
      <c r="O1528" s="169"/>
      <c r="P1528" s="176" t="e">
        <f t="shared" si="430"/>
        <v>#DIV/0!</v>
      </c>
      <c r="Q1528" s="175">
        <f t="shared" si="431"/>
        <v>0</v>
      </c>
      <c r="R1528" s="176" t="e">
        <f t="shared" si="432"/>
        <v>#DIV/0!</v>
      </c>
      <c r="S1528" s="259">
        <f t="shared" si="433"/>
        <v>0</v>
      </c>
      <c r="T1528" s="169"/>
      <c r="U1528" s="169"/>
      <c r="V1528" s="169"/>
      <c r="W1528" s="175">
        <v>1</v>
      </c>
      <c r="X1528" s="169"/>
    </row>
    <row r="1529" spans="2:24">
      <c r="B1529" s="632"/>
      <c r="C1529" s="423"/>
      <c r="D1529" s="206">
        <f t="shared" si="436"/>
        <v>3</v>
      </c>
      <c r="E1529" s="169"/>
      <c r="F1529" s="260"/>
      <c r="G1529" s="169"/>
      <c r="H1529" s="169"/>
      <c r="I1529" s="177" t="e">
        <f t="shared" si="427"/>
        <v>#DIV/0!</v>
      </c>
      <c r="J1529" s="169"/>
      <c r="K1529" s="177" t="e">
        <f t="shared" si="428"/>
        <v>#DIV/0!</v>
      </c>
      <c r="L1529" s="260"/>
      <c r="M1529" s="177" t="e">
        <f t="shared" si="429"/>
        <v>#DIV/0!</v>
      </c>
      <c r="N1529" s="260"/>
      <c r="O1529" s="169"/>
      <c r="P1529" s="176" t="e">
        <f t="shared" si="430"/>
        <v>#DIV/0!</v>
      </c>
      <c r="Q1529" s="175">
        <f t="shared" si="431"/>
        <v>0</v>
      </c>
      <c r="R1529" s="176" t="e">
        <f t="shared" si="432"/>
        <v>#DIV/0!</v>
      </c>
      <c r="S1529" s="259">
        <f t="shared" si="433"/>
        <v>0</v>
      </c>
      <c r="T1529" s="169"/>
      <c r="U1529" s="169"/>
      <c r="V1529" s="169"/>
      <c r="W1529" s="175">
        <v>1</v>
      </c>
      <c r="X1529" s="169"/>
    </row>
    <row r="1530" spans="2:24">
      <c r="B1530" s="632"/>
      <c r="C1530" s="423"/>
      <c r="D1530" s="206">
        <f t="shared" si="436"/>
        <v>4</v>
      </c>
      <c r="E1530" s="169"/>
      <c r="F1530" s="260"/>
      <c r="G1530" s="169"/>
      <c r="H1530" s="169"/>
      <c r="I1530" s="177" t="e">
        <f t="shared" si="427"/>
        <v>#DIV/0!</v>
      </c>
      <c r="J1530" s="169"/>
      <c r="K1530" s="177" t="e">
        <f t="shared" si="428"/>
        <v>#DIV/0!</v>
      </c>
      <c r="L1530" s="260"/>
      <c r="M1530" s="177" t="e">
        <f t="shared" si="429"/>
        <v>#DIV/0!</v>
      </c>
      <c r="N1530" s="260"/>
      <c r="O1530" s="169"/>
      <c r="P1530" s="176" t="e">
        <f t="shared" si="430"/>
        <v>#DIV/0!</v>
      </c>
      <c r="Q1530" s="175">
        <f t="shared" si="431"/>
        <v>0</v>
      </c>
      <c r="R1530" s="176" t="e">
        <f t="shared" si="432"/>
        <v>#DIV/0!</v>
      </c>
      <c r="S1530" s="259">
        <f t="shared" si="433"/>
        <v>0</v>
      </c>
      <c r="T1530" s="169"/>
      <c r="U1530" s="169"/>
      <c r="V1530" s="169"/>
      <c r="W1530" s="175">
        <v>1</v>
      </c>
      <c r="X1530" s="169"/>
    </row>
    <row r="1531" spans="2:24">
      <c r="B1531" s="632"/>
      <c r="C1531" s="423"/>
      <c r="D1531" s="206">
        <f t="shared" si="436"/>
        <v>5</v>
      </c>
      <c r="E1531" s="169"/>
      <c r="F1531" s="260"/>
      <c r="G1531" s="169"/>
      <c r="H1531" s="169"/>
      <c r="I1531" s="177" t="e">
        <f t="shared" si="427"/>
        <v>#DIV/0!</v>
      </c>
      <c r="J1531" s="169"/>
      <c r="K1531" s="177" t="e">
        <f t="shared" si="428"/>
        <v>#DIV/0!</v>
      </c>
      <c r="L1531" s="260"/>
      <c r="M1531" s="177" t="e">
        <f t="shared" si="429"/>
        <v>#DIV/0!</v>
      </c>
      <c r="N1531" s="260"/>
      <c r="O1531" s="169"/>
      <c r="P1531" s="176" t="e">
        <f t="shared" si="430"/>
        <v>#DIV/0!</v>
      </c>
      <c r="Q1531" s="175">
        <f t="shared" si="431"/>
        <v>0</v>
      </c>
      <c r="R1531" s="176" t="e">
        <f t="shared" si="432"/>
        <v>#DIV/0!</v>
      </c>
      <c r="S1531" s="259">
        <f t="shared" si="433"/>
        <v>0</v>
      </c>
      <c r="T1531" s="169"/>
      <c r="U1531" s="169"/>
      <c r="V1531" s="169"/>
      <c r="W1531" s="175">
        <v>1</v>
      </c>
      <c r="X1531" s="169"/>
    </row>
    <row r="1532" spans="2:24">
      <c r="B1532" s="632"/>
      <c r="C1532" s="423"/>
      <c r="D1532" s="206">
        <f t="shared" si="436"/>
        <v>6</v>
      </c>
      <c r="E1532" s="169"/>
      <c r="F1532" s="260"/>
      <c r="G1532" s="169"/>
      <c r="H1532" s="169"/>
      <c r="I1532" s="177" t="e">
        <f t="shared" si="427"/>
        <v>#DIV/0!</v>
      </c>
      <c r="J1532" s="169"/>
      <c r="K1532" s="177" t="e">
        <f t="shared" si="428"/>
        <v>#DIV/0!</v>
      </c>
      <c r="L1532" s="260"/>
      <c r="M1532" s="177" t="e">
        <f t="shared" si="429"/>
        <v>#DIV/0!</v>
      </c>
      <c r="N1532" s="260"/>
      <c r="O1532" s="169"/>
      <c r="P1532" s="176" t="e">
        <f t="shared" si="430"/>
        <v>#DIV/0!</v>
      </c>
      <c r="Q1532" s="175">
        <f t="shared" si="431"/>
        <v>0</v>
      </c>
      <c r="R1532" s="176" t="e">
        <f t="shared" si="432"/>
        <v>#DIV/0!</v>
      </c>
      <c r="S1532" s="259">
        <f t="shared" si="433"/>
        <v>0</v>
      </c>
      <c r="T1532" s="169"/>
      <c r="U1532" s="169"/>
      <c r="V1532" s="169"/>
      <c r="W1532" s="175">
        <v>1</v>
      </c>
      <c r="X1532" s="169"/>
    </row>
    <row r="1533" spans="2:24">
      <c r="B1533" s="632"/>
      <c r="C1533" s="423"/>
      <c r="D1533" s="206">
        <f t="shared" si="436"/>
        <v>7</v>
      </c>
      <c r="E1533" s="169"/>
      <c r="F1533" s="260"/>
      <c r="G1533" s="169"/>
      <c r="H1533" s="169"/>
      <c r="I1533" s="177" t="e">
        <f t="shared" si="427"/>
        <v>#DIV/0!</v>
      </c>
      <c r="J1533" s="169"/>
      <c r="K1533" s="177" t="e">
        <f t="shared" si="428"/>
        <v>#DIV/0!</v>
      </c>
      <c r="L1533" s="260"/>
      <c r="M1533" s="177" t="e">
        <f t="shared" si="429"/>
        <v>#DIV/0!</v>
      </c>
      <c r="N1533" s="260"/>
      <c r="O1533" s="169"/>
      <c r="P1533" s="176" t="e">
        <f t="shared" si="430"/>
        <v>#DIV/0!</v>
      </c>
      <c r="Q1533" s="175">
        <f t="shared" si="431"/>
        <v>0</v>
      </c>
      <c r="R1533" s="176" t="e">
        <f t="shared" si="432"/>
        <v>#DIV/0!</v>
      </c>
      <c r="S1533" s="259">
        <f t="shared" si="433"/>
        <v>0</v>
      </c>
      <c r="T1533" s="169"/>
      <c r="U1533" s="169"/>
      <c r="V1533" s="169"/>
      <c r="W1533" s="175">
        <v>1</v>
      </c>
      <c r="X1533" s="169"/>
    </row>
    <row r="1534" spans="2:24">
      <c r="B1534" s="632"/>
      <c r="C1534" s="423"/>
      <c r="D1534" s="206">
        <f t="shared" si="436"/>
        <v>8</v>
      </c>
      <c r="E1534" s="169"/>
      <c r="F1534" s="260"/>
      <c r="G1534" s="169"/>
      <c r="H1534" s="169"/>
      <c r="I1534" s="177" t="e">
        <f t="shared" si="427"/>
        <v>#DIV/0!</v>
      </c>
      <c r="J1534" s="169"/>
      <c r="K1534" s="177" t="e">
        <f t="shared" si="428"/>
        <v>#DIV/0!</v>
      </c>
      <c r="L1534" s="260"/>
      <c r="M1534" s="177" t="e">
        <f t="shared" si="429"/>
        <v>#DIV/0!</v>
      </c>
      <c r="N1534" s="260"/>
      <c r="O1534" s="169"/>
      <c r="P1534" s="176" t="e">
        <f t="shared" si="430"/>
        <v>#DIV/0!</v>
      </c>
      <c r="Q1534" s="175">
        <f t="shared" si="431"/>
        <v>0</v>
      </c>
      <c r="R1534" s="176" t="e">
        <f t="shared" si="432"/>
        <v>#DIV/0!</v>
      </c>
      <c r="S1534" s="259">
        <f t="shared" si="433"/>
        <v>0</v>
      </c>
      <c r="T1534" s="169"/>
      <c r="U1534" s="169"/>
      <c r="V1534" s="169"/>
      <c r="W1534" s="175">
        <v>1</v>
      </c>
      <c r="X1534" s="169"/>
    </row>
    <row r="1535" spans="2:24">
      <c r="B1535" s="632"/>
      <c r="C1535" s="423"/>
      <c r="D1535" s="206">
        <f t="shared" si="436"/>
        <v>9</v>
      </c>
      <c r="E1535" s="169"/>
      <c r="F1535" s="260"/>
      <c r="G1535" s="169"/>
      <c r="H1535" s="169"/>
      <c r="I1535" s="177" t="e">
        <f t="shared" si="427"/>
        <v>#DIV/0!</v>
      </c>
      <c r="J1535" s="169"/>
      <c r="K1535" s="177" t="e">
        <f t="shared" si="428"/>
        <v>#DIV/0!</v>
      </c>
      <c r="L1535" s="260"/>
      <c r="M1535" s="177" t="e">
        <f t="shared" si="429"/>
        <v>#DIV/0!</v>
      </c>
      <c r="N1535" s="260"/>
      <c r="O1535" s="169"/>
      <c r="P1535" s="176" t="e">
        <f t="shared" si="430"/>
        <v>#DIV/0!</v>
      </c>
      <c r="Q1535" s="175">
        <f t="shared" si="431"/>
        <v>0</v>
      </c>
      <c r="R1535" s="176" t="e">
        <f t="shared" si="432"/>
        <v>#DIV/0!</v>
      </c>
      <c r="S1535" s="259">
        <f t="shared" si="433"/>
        <v>0</v>
      </c>
      <c r="T1535" s="169"/>
      <c r="U1535" s="169"/>
      <c r="V1535" s="169"/>
      <c r="W1535" s="175">
        <v>1</v>
      </c>
      <c r="X1535" s="169"/>
    </row>
    <row r="1536" spans="2:24">
      <c r="B1536" s="633"/>
      <c r="C1536" s="423"/>
      <c r="D1536" s="206">
        <f t="shared" si="436"/>
        <v>10</v>
      </c>
      <c r="E1536" s="169"/>
      <c r="F1536" s="260"/>
      <c r="G1536" s="169"/>
      <c r="H1536" s="169"/>
      <c r="I1536" s="177" t="e">
        <f t="shared" si="427"/>
        <v>#DIV/0!</v>
      </c>
      <c r="J1536" s="169"/>
      <c r="K1536" s="177" t="e">
        <f t="shared" si="428"/>
        <v>#DIV/0!</v>
      </c>
      <c r="L1536" s="260"/>
      <c r="M1536" s="177" t="e">
        <f t="shared" si="429"/>
        <v>#DIV/0!</v>
      </c>
      <c r="N1536" s="260"/>
      <c r="O1536" s="169"/>
      <c r="P1536" s="176" t="e">
        <f t="shared" si="430"/>
        <v>#DIV/0!</v>
      </c>
      <c r="Q1536" s="175">
        <f t="shared" si="431"/>
        <v>0</v>
      </c>
      <c r="R1536" s="176" t="e">
        <f t="shared" si="432"/>
        <v>#DIV/0!</v>
      </c>
      <c r="S1536" s="259">
        <f t="shared" si="433"/>
        <v>0</v>
      </c>
      <c r="T1536" s="169"/>
      <c r="U1536" s="169"/>
      <c r="V1536" s="169"/>
      <c r="W1536" s="175">
        <v>1</v>
      </c>
      <c r="X1536" s="169"/>
    </row>
    <row r="1537" spans="2:24">
      <c r="B1537" s="631">
        <v>46023</v>
      </c>
      <c r="C1537" s="423" t="str">
        <f t="shared" ref="C1537" si="438">RIGHT(TEXT(B1537,"aaa"),1)</f>
        <v>四</v>
      </c>
      <c r="D1537" s="206">
        <f t="shared" si="436"/>
        <v>1</v>
      </c>
      <c r="E1537" s="169"/>
      <c r="F1537" s="260"/>
      <c r="G1537" s="169"/>
      <c r="H1537" s="169"/>
      <c r="I1537" s="177" t="e">
        <f t="shared" si="427"/>
        <v>#DIV/0!</v>
      </c>
      <c r="J1537" s="169"/>
      <c r="K1537" s="177" t="e">
        <f t="shared" si="428"/>
        <v>#DIV/0!</v>
      </c>
      <c r="L1537" s="260"/>
      <c r="M1537" s="177" t="e">
        <f t="shared" si="429"/>
        <v>#DIV/0!</v>
      </c>
      <c r="N1537" s="260"/>
      <c r="O1537" s="169"/>
      <c r="P1537" s="176" t="e">
        <f t="shared" si="430"/>
        <v>#DIV/0!</v>
      </c>
      <c r="Q1537" s="175">
        <f t="shared" si="431"/>
        <v>0</v>
      </c>
      <c r="R1537" s="176" t="e">
        <f t="shared" si="432"/>
        <v>#DIV/0!</v>
      </c>
      <c r="S1537" s="259">
        <f t="shared" si="433"/>
        <v>0</v>
      </c>
      <c r="T1537" s="169"/>
      <c r="U1537" s="169"/>
      <c r="V1537" s="169"/>
      <c r="W1537" s="175">
        <v>1</v>
      </c>
      <c r="X1537" s="169"/>
    </row>
    <row r="1538" spans="2:24">
      <c r="B1538" s="632"/>
      <c r="C1538" s="423"/>
      <c r="D1538" s="206">
        <f t="shared" si="436"/>
        <v>2</v>
      </c>
      <c r="E1538" s="169"/>
      <c r="F1538" s="260"/>
      <c r="G1538" s="169"/>
      <c r="H1538" s="169"/>
      <c r="I1538" s="177" t="e">
        <f t="shared" si="427"/>
        <v>#DIV/0!</v>
      </c>
      <c r="J1538" s="169"/>
      <c r="K1538" s="177" t="e">
        <f t="shared" si="428"/>
        <v>#DIV/0!</v>
      </c>
      <c r="L1538" s="260"/>
      <c r="M1538" s="177" t="e">
        <f t="shared" si="429"/>
        <v>#DIV/0!</v>
      </c>
      <c r="N1538" s="260"/>
      <c r="O1538" s="169"/>
      <c r="P1538" s="176" t="e">
        <f t="shared" si="430"/>
        <v>#DIV/0!</v>
      </c>
      <c r="Q1538" s="175">
        <f t="shared" si="431"/>
        <v>0</v>
      </c>
      <c r="R1538" s="176" t="e">
        <f t="shared" si="432"/>
        <v>#DIV/0!</v>
      </c>
      <c r="S1538" s="259">
        <f t="shared" si="433"/>
        <v>0</v>
      </c>
      <c r="T1538" s="169"/>
      <c r="U1538" s="169"/>
      <c r="V1538" s="169"/>
      <c r="W1538" s="175">
        <v>1</v>
      </c>
      <c r="X1538" s="169"/>
    </row>
    <row r="1539" spans="2:24">
      <c r="B1539" s="632"/>
      <c r="C1539" s="423"/>
      <c r="D1539" s="206">
        <f t="shared" si="436"/>
        <v>3</v>
      </c>
      <c r="E1539" s="169"/>
      <c r="F1539" s="260"/>
      <c r="G1539" s="169"/>
      <c r="H1539" s="169"/>
      <c r="I1539" s="177" t="e">
        <f t="shared" si="427"/>
        <v>#DIV/0!</v>
      </c>
      <c r="J1539" s="169"/>
      <c r="K1539" s="177" t="e">
        <f t="shared" si="428"/>
        <v>#DIV/0!</v>
      </c>
      <c r="L1539" s="260"/>
      <c r="M1539" s="177" t="e">
        <f t="shared" si="429"/>
        <v>#DIV/0!</v>
      </c>
      <c r="N1539" s="260"/>
      <c r="O1539" s="169"/>
      <c r="P1539" s="176" t="e">
        <f t="shared" si="430"/>
        <v>#DIV/0!</v>
      </c>
      <c r="Q1539" s="175">
        <f t="shared" si="431"/>
        <v>0</v>
      </c>
      <c r="R1539" s="176" t="e">
        <f t="shared" si="432"/>
        <v>#DIV/0!</v>
      </c>
      <c r="S1539" s="259">
        <f t="shared" si="433"/>
        <v>0</v>
      </c>
      <c r="T1539" s="169"/>
      <c r="U1539" s="169"/>
      <c r="V1539" s="169"/>
      <c r="W1539" s="175">
        <v>1</v>
      </c>
      <c r="X1539" s="169"/>
    </row>
    <row r="1540" spans="2:24">
      <c r="B1540" s="632"/>
      <c r="C1540" s="423"/>
      <c r="D1540" s="206">
        <f t="shared" si="436"/>
        <v>4</v>
      </c>
      <c r="E1540" s="169"/>
      <c r="F1540" s="260"/>
      <c r="G1540" s="169"/>
      <c r="H1540" s="169"/>
      <c r="I1540" s="177" t="e">
        <f t="shared" si="427"/>
        <v>#DIV/0!</v>
      </c>
      <c r="J1540" s="169"/>
      <c r="K1540" s="177" t="e">
        <f t="shared" si="428"/>
        <v>#DIV/0!</v>
      </c>
      <c r="L1540" s="260"/>
      <c r="M1540" s="177" t="e">
        <f t="shared" si="429"/>
        <v>#DIV/0!</v>
      </c>
      <c r="N1540" s="260"/>
      <c r="O1540" s="169"/>
      <c r="P1540" s="176" t="e">
        <f t="shared" si="430"/>
        <v>#DIV/0!</v>
      </c>
      <c r="Q1540" s="175">
        <f t="shared" si="431"/>
        <v>0</v>
      </c>
      <c r="R1540" s="176" t="e">
        <f t="shared" si="432"/>
        <v>#DIV/0!</v>
      </c>
      <c r="S1540" s="259">
        <f t="shared" si="433"/>
        <v>0</v>
      </c>
      <c r="T1540" s="169"/>
      <c r="U1540" s="169"/>
      <c r="V1540" s="169"/>
      <c r="W1540" s="175">
        <v>1</v>
      </c>
      <c r="X1540" s="169"/>
    </row>
    <row r="1541" spans="2:24">
      <c r="B1541" s="632"/>
      <c r="C1541" s="423"/>
      <c r="D1541" s="206">
        <f t="shared" si="436"/>
        <v>5</v>
      </c>
      <c r="E1541" s="169"/>
      <c r="F1541" s="260"/>
      <c r="G1541" s="169"/>
      <c r="H1541" s="169"/>
      <c r="I1541" s="177" t="e">
        <f t="shared" si="427"/>
        <v>#DIV/0!</v>
      </c>
      <c r="J1541" s="169"/>
      <c r="K1541" s="177" t="e">
        <f t="shared" si="428"/>
        <v>#DIV/0!</v>
      </c>
      <c r="L1541" s="260"/>
      <c r="M1541" s="177" t="e">
        <f t="shared" si="429"/>
        <v>#DIV/0!</v>
      </c>
      <c r="N1541" s="260"/>
      <c r="O1541" s="169"/>
      <c r="P1541" s="176" t="e">
        <f t="shared" si="430"/>
        <v>#DIV/0!</v>
      </c>
      <c r="Q1541" s="175">
        <f t="shared" si="431"/>
        <v>0</v>
      </c>
      <c r="R1541" s="176" t="e">
        <f t="shared" si="432"/>
        <v>#DIV/0!</v>
      </c>
      <c r="S1541" s="259">
        <f t="shared" si="433"/>
        <v>0</v>
      </c>
      <c r="T1541" s="169"/>
      <c r="U1541" s="169"/>
      <c r="V1541" s="169"/>
      <c r="W1541" s="175">
        <v>1</v>
      </c>
      <c r="X1541" s="169"/>
    </row>
    <row r="1542" spans="2:24">
      <c r="B1542" s="632"/>
      <c r="C1542" s="423"/>
      <c r="D1542" s="206">
        <f t="shared" si="436"/>
        <v>6</v>
      </c>
      <c r="E1542" s="169"/>
      <c r="F1542" s="260"/>
      <c r="G1542" s="169"/>
      <c r="H1542" s="169"/>
      <c r="I1542" s="177" t="e">
        <f t="shared" si="427"/>
        <v>#DIV/0!</v>
      </c>
      <c r="J1542" s="169"/>
      <c r="K1542" s="177" t="e">
        <f t="shared" si="428"/>
        <v>#DIV/0!</v>
      </c>
      <c r="L1542" s="260"/>
      <c r="M1542" s="177" t="e">
        <f t="shared" si="429"/>
        <v>#DIV/0!</v>
      </c>
      <c r="N1542" s="260"/>
      <c r="O1542" s="169"/>
      <c r="P1542" s="176" t="e">
        <f t="shared" si="430"/>
        <v>#DIV/0!</v>
      </c>
      <c r="Q1542" s="175">
        <f t="shared" si="431"/>
        <v>0</v>
      </c>
      <c r="R1542" s="176" t="e">
        <f t="shared" si="432"/>
        <v>#DIV/0!</v>
      </c>
      <c r="S1542" s="259">
        <f t="shared" si="433"/>
        <v>0</v>
      </c>
      <c r="T1542" s="169"/>
      <c r="U1542" s="169"/>
      <c r="V1542" s="169"/>
      <c r="W1542" s="175">
        <v>1</v>
      </c>
      <c r="X1542" s="169"/>
    </row>
    <row r="1543" spans="2:24">
      <c r="B1543" s="632"/>
      <c r="C1543" s="423"/>
      <c r="D1543" s="206">
        <f t="shared" si="436"/>
        <v>7</v>
      </c>
      <c r="E1543" s="169"/>
      <c r="F1543" s="260"/>
      <c r="G1543" s="169"/>
      <c r="H1543" s="169"/>
      <c r="I1543" s="177" t="e">
        <f t="shared" si="427"/>
        <v>#DIV/0!</v>
      </c>
      <c r="J1543" s="169"/>
      <c r="K1543" s="177" t="e">
        <f t="shared" si="428"/>
        <v>#DIV/0!</v>
      </c>
      <c r="L1543" s="260"/>
      <c r="M1543" s="177" t="e">
        <f t="shared" si="429"/>
        <v>#DIV/0!</v>
      </c>
      <c r="N1543" s="260"/>
      <c r="O1543" s="169"/>
      <c r="P1543" s="176" t="e">
        <f t="shared" si="430"/>
        <v>#DIV/0!</v>
      </c>
      <c r="Q1543" s="175">
        <f t="shared" si="431"/>
        <v>0</v>
      </c>
      <c r="R1543" s="176" t="e">
        <f t="shared" si="432"/>
        <v>#DIV/0!</v>
      </c>
      <c r="S1543" s="259">
        <f t="shared" si="433"/>
        <v>0</v>
      </c>
      <c r="T1543" s="169"/>
      <c r="U1543" s="169"/>
      <c r="V1543" s="169"/>
      <c r="W1543" s="175">
        <v>1</v>
      </c>
      <c r="X1543" s="169"/>
    </row>
    <row r="1544" spans="2:24">
      <c r="B1544" s="632"/>
      <c r="C1544" s="423"/>
      <c r="D1544" s="206">
        <f t="shared" si="436"/>
        <v>8</v>
      </c>
      <c r="E1544" s="169"/>
      <c r="F1544" s="260"/>
      <c r="G1544" s="169"/>
      <c r="H1544" s="169"/>
      <c r="I1544" s="177" t="e">
        <f t="shared" si="427"/>
        <v>#DIV/0!</v>
      </c>
      <c r="J1544" s="169"/>
      <c r="K1544" s="177" t="e">
        <f t="shared" si="428"/>
        <v>#DIV/0!</v>
      </c>
      <c r="L1544" s="260"/>
      <c r="M1544" s="177" t="e">
        <f t="shared" si="429"/>
        <v>#DIV/0!</v>
      </c>
      <c r="N1544" s="260"/>
      <c r="O1544" s="169"/>
      <c r="P1544" s="176" t="e">
        <f t="shared" si="430"/>
        <v>#DIV/0!</v>
      </c>
      <c r="Q1544" s="175">
        <f t="shared" si="431"/>
        <v>0</v>
      </c>
      <c r="R1544" s="176" t="e">
        <f t="shared" si="432"/>
        <v>#DIV/0!</v>
      </c>
      <c r="S1544" s="259">
        <f t="shared" si="433"/>
        <v>0</v>
      </c>
      <c r="T1544" s="169"/>
      <c r="U1544" s="169"/>
      <c r="V1544" s="169"/>
      <c r="W1544" s="175">
        <v>1</v>
      </c>
      <c r="X1544" s="169"/>
    </row>
    <row r="1545" spans="2:24">
      <c r="B1545" s="632"/>
      <c r="C1545" s="423"/>
      <c r="D1545" s="206">
        <f t="shared" si="436"/>
        <v>9</v>
      </c>
      <c r="E1545" s="169"/>
      <c r="F1545" s="260"/>
      <c r="G1545" s="169"/>
      <c r="H1545" s="169"/>
      <c r="I1545" s="177" t="e">
        <f t="shared" si="427"/>
        <v>#DIV/0!</v>
      </c>
      <c r="J1545" s="169"/>
      <c r="K1545" s="177" t="e">
        <f t="shared" si="428"/>
        <v>#DIV/0!</v>
      </c>
      <c r="L1545" s="260"/>
      <c r="M1545" s="177" t="e">
        <f t="shared" si="429"/>
        <v>#DIV/0!</v>
      </c>
      <c r="N1545" s="260"/>
      <c r="O1545" s="169"/>
      <c r="P1545" s="176" t="e">
        <f t="shared" si="430"/>
        <v>#DIV/0!</v>
      </c>
      <c r="Q1545" s="175">
        <f t="shared" si="431"/>
        <v>0</v>
      </c>
      <c r="R1545" s="176" t="e">
        <f t="shared" si="432"/>
        <v>#DIV/0!</v>
      </c>
      <c r="S1545" s="259">
        <f t="shared" si="433"/>
        <v>0</v>
      </c>
      <c r="T1545" s="169"/>
      <c r="U1545" s="169"/>
      <c r="V1545" s="169"/>
      <c r="W1545" s="175">
        <v>1</v>
      </c>
      <c r="X1545" s="169"/>
    </row>
    <row r="1546" spans="2:24">
      <c r="B1546" s="633"/>
      <c r="C1546" s="423"/>
      <c r="D1546" s="206">
        <f t="shared" si="436"/>
        <v>10</v>
      </c>
      <c r="E1546" s="169"/>
      <c r="F1546" s="260"/>
      <c r="G1546" s="169"/>
      <c r="H1546" s="169"/>
      <c r="I1546" s="177" t="e">
        <f t="shared" si="427"/>
        <v>#DIV/0!</v>
      </c>
      <c r="J1546" s="169"/>
      <c r="K1546" s="177" t="e">
        <f t="shared" si="428"/>
        <v>#DIV/0!</v>
      </c>
      <c r="L1546" s="260"/>
      <c r="M1546" s="177" t="e">
        <f t="shared" si="429"/>
        <v>#DIV/0!</v>
      </c>
      <c r="N1546" s="260"/>
      <c r="O1546" s="169"/>
      <c r="P1546" s="176" t="e">
        <f t="shared" si="430"/>
        <v>#DIV/0!</v>
      </c>
      <c r="Q1546" s="175">
        <f t="shared" si="431"/>
        <v>0</v>
      </c>
      <c r="R1546" s="176" t="e">
        <f t="shared" si="432"/>
        <v>#DIV/0!</v>
      </c>
      <c r="S1546" s="259">
        <f t="shared" si="433"/>
        <v>0</v>
      </c>
      <c r="T1546" s="169"/>
      <c r="U1546" s="169"/>
      <c r="V1546" s="169"/>
      <c r="W1546" s="175">
        <v>1</v>
      </c>
      <c r="X1546" s="169"/>
    </row>
    <row r="1547" spans="2:24">
      <c r="B1547" s="631">
        <v>46024</v>
      </c>
      <c r="C1547" s="423" t="str">
        <f t="shared" ref="C1547" si="439">RIGHT(TEXT(B1547,"aaa"),1)</f>
        <v>五</v>
      </c>
      <c r="D1547" s="206">
        <f t="shared" si="436"/>
        <v>1</v>
      </c>
      <c r="E1547" s="169"/>
      <c r="F1547" s="260"/>
      <c r="G1547" s="169"/>
      <c r="H1547" s="169"/>
      <c r="I1547" s="177" t="e">
        <f t="shared" ref="I1547:I1566" si="440">H1547/G1547</f>
        <v>#DIV/0!</v>
      </c>
      <c r="J1547" s="169"/>
      <c r="K1547" s="177" t="e">
        <f t="shared" ref="K1547:K1566" si="441">J1547/G1547</f>
        <v>#DIV/0!</v>
      </c>
      <c r="L1547" s="260"/>
      <c r="M1547" s="177" t="e">
        <f t="shared" ref="M1547:M1566" si="442">(H1547+J1547)/G1547</f>
        <v>#DIV/0!</v>
      </c>
      <c r="N1547" s="260"/>
      <c r="O1547" s="169"/>
      <c r="P1547" s="176" t="e">
        <f t="shared" ref="P1547:P1566" si="443">O1547/G1547</f>
        <v>#DIV/0!</v>
      </c>
      <c r="Q1547" s="175">
        <f t="shared" ref="Q1547:Q1566" si="444">(H1547+J1547)-G1547-O1547</f>
        <v>0</v>
      </c>
      <c r="R1547" s="176" t="e">
        <f t="shared" ref="R1547:R1566" si="445">Q1547/G1547</f>
        <v>#DIV/0!</v>
      </c>
      <c r="S1547" s="259">
        <f t="shared" ref="S1547:S1566" si="446">Q1547*L1547</f>
        <v>0</v>
      </c>
      <c r="T1547" s="169"/>
      <c r="U1547" s="169"/>
      <c r="V1547" s="169"/>
      <c r="W1547" s="175">
        <v>1</v>
      </c>
      <c r="X1547" s="169"/>
    </row>
    <row r="1548" spans="2:24">
      <c r="B1548" s="632"/>
      <c r="C1548" s="423"/>
      <c r="D1548" s="206">
        <f t="shared" si="436"/>
        <v>2</v>
      </c>
      <c r="E1548" s="169"/>
      <c r="F1548" s="260"/>
      <c r="G1548" s="169"/>
      <c r="H1548" s="169"/>
      <c r="I1548" s="177" t="e">
        <f t="shared" si="440"/>
        <v>#DIV/0!</v>
      </c>
      <c r="J1548" s="169"/>
      <c r="K1548" s="177" t="e">
        <f t="shared" si="441"/>
        <v>#DIV/0!</v>
      </c>
      <c r="L1548" s="260"/>
      <c r="M1548" s="177" t="e">
        <f t="shared" si="442"/>
        <v>#DIV/0!</v>
      </c>
      <c r="N1548" s="260"/>
      <c r="O1548" s="169"/>
      <c r="P1548" s="176" t="e">
        <f t="shared" si="443"/>
        <v>#DIV/0!</v>
      </c>
      <c r="Q1548" s="175">
        <f t="shared" si="444"/>
        <v>0</v>
      </c>
      <c r="R1548" s="176" t="e">
        <f t="shared" si="445"/>
        <v>#DIV/0!</v>
      </c>
      <c r="S1548" s="259">
        <f t="shared" si="446"/>
        <v>0</v>
      </c>
      <c r="T1548" s="169"/>
      <c r="U1548" s="169"/>
      <c r="V1548" s="169"/>
      <c r="W1548" s="175">
        <v>1</v>
      </c>
      <c r="X1548" s="169"/>
    </row>
    <row r="1549" spans="2:24">
      <c r="B1549" s="632"/>
      <c r="C1549" s="423"/>
      <c r="D1549" s="206">
        <f t="shared" si="436"/>
        <v>3</v>
      </c>
      <c r="E1549" s="169"/>
      <c r="F1549" s="260"/>
      <c r="G1549" s="169"/>
      <c r="H1549" s="169"/>
      <c r="I1549" s="177" t="e">
        <f t="shared" si="440"/>
        <v>#DIV/0!</v>
      </c>
      <c r="J1549" s="169"/>
      <c r="K1549" s="177" t="e">
        <f t="shared" si="441"/>
        <v>#DIV/0!</v>
      </c>
      <c r="L1549" s="260"/>
      <c r="M1549" s="177" t="e">
        <f t="shared" si="442"/>
        <v>#DIV/0!</v>
      </c>
      <c r="N1549" s="260"/>
      <c r="O1549" s="169"/>
      <c r="P1549" s="176" t="e">
        <f t="shared" si="443"/>
        <v>#DIV/0!</v>
      </c>
      <c r="Q1549" s="175">
        <f t="shared" si="444"/>
        <v>0</v>
      </c>
      <c r="R1549" s="176" t="e">
        <f t="shared" si="445"/>
        <v>#DIV/0!</v>
      </c>
      <c r="S1549" s="259">
        <f t="shared" si="446"/>
        <v>0</v>
      </c>
      <c r="T1549" s="169"/>
      <c r="U1549" s="169"/>
      <c r="V1549" s="169"/>
      <c r="W1549" s="175">
        <v>1</v>
      </c>
      <c r="X1549" s="169"/>
    </row>
    <row r="1550" spans="2:24">
      <c r="B1550" s="632"/>
      <c r="C1550" s="423"/>
      <c r="D1550" s="206">
        <f t="shared" si="436"/>
        <v>4</v>
      </c>
      <c r="E1550" s="169"/>
      <c r="F1550" s="260"/>
      <c r="G1550" s="169"/>
      <c r="H1550" s="169"/>
      <c r="I1550" s="177" t="e">
        <f t="shared" si="440"/>
        <v>#DIV/0!</v>
      </c>
      <c r="J1550" s="169"/>
      <c r="K1550" s="177" t="e">
        <f t="shared" si="441"/>
        <v>#DIV/0!</v>
      </c>
      <c r="L1550" s="260"/>
      <c r="M1550" s="177" t="e">
        <f t="shared" si="442"/>
        <v>#DIV/0!</v>
      </c>
      <c r="N1550" s="260"/>
      <c r="O1550" s="169"/>
      <c r="P1550" s="176" t="e">
        <f t="shared" si="443"/>
        <v>#DIV/0!</v>
      </c>
      <c r="Q1550" s="175">
        <f t="shared" si="444"/>
        <v>0</v>
      </c>
      <c r="R1550" s="176" t="e">
        <f t="shared" si="445"/>
        <v>#DIV/0!</v>
      </c>
      <c r="S1550" s="259">
        <f t="shared" si="446"/>
        <v>0</v>
      </c>
      <c r="T1550" s="169"/>
      <c r="U1550" s="169"/>
      <c r="V1550" s="169"/>
      <c r="W1550" s="175">
        <v>1</v>
      </c>
      <c r="X1550" s="169"/>
    </row>
    <row r="1551" spans="2:24">
      <c r="B1551" s="632"/>
      <c r="C1551" s="423"/>
      <c r="D1551" s="206">
        <f t="shared" si="436"/>
        <v>5</v>
      </c>
      <c r="E1551" s="169"/>
      <c r="F1551" s="260"/>
      <c r="G1551" s="169"/>
      <c r="H1551" s="169"/>
      <c r="I1551" s="177" t="e">
        <f t="shared" si="440"/>
        <v>#DIV/0!</v>
      </c>
      <c r="J1551" s="169"/>
      <c r="K1551" s="177" t="e">
        <f t="shared" si="441"/>
        <v>#DIV/0!</v>
      </c>
      <c r="L1551" s="260"/>
      <c r="M1551" s="177" t="e">
        <f t="shared" si="442"/>
        <v>#DIV/0!</v>
      </c>
      <c r="N1551" s="260"/>
      <c r="O1551" s="169"/>
      <c r="P1551" s="176" t="e">
        <f t="shared" si="443"/>
        <v>#DIV/0!</v>
      </c>
      <c r="Q1551" s="175">
        <f t="shared" si="444"/>
        <v>0</v>
      </c>
      <c r="R1551" s="176" t="e">
        <f t="shared" si="445"/>
        <v>#DIV/0!</v>
      </c>
      <c r="S1551" s="259">
        <f t="shared" si="446"/>
        <v>0</v>
      </c>
      <c r="T1551" s="169"/>
      <c r="U1551" s="169"/>
      <c r="V1551" s="169"/>
      <c r="W1551" s="175">
        <v>1</v>
      </c>
      <c r="X1551" s="169"/>
    </row>
    <row r="1552" spans="2:24">
      <c r="B1552" s="632"/>
      <c r="C1552" s="423"/>
      <c r="D1552" s="206">
        <f t="shared" si="436"/>
        <v>6</v>
      </c>
      <c r="E1552" s="169"/>
      <c r="F1552" s="260"/>
      <c r="G1552" s="169"/>
      <c r="H1552" s="169"/>
      <c r="I1552" s="177" t="e">
        <f t="shared" si="440"/>
        <v>#DIV/0!</v>
      </c>
      <c r="J1552" s="169"/>
      <c r="K1552" s="177" t="e">
        <f t="shared" si="441"/>
        <v>#DIV/0!</v>
      </c>
      <c r="L1552" s="260"/>
      <c r="M1552" s="177" t="e">
        <f t="shared" si="442"/>
        <v>#DIV/0!</v>
      </c>
      <c r="N1552" s="260"/>
      <c r="O1552" s="169"/>
      <c r="P1552" s="176" t="e">
        <f t="shared" si="443"/>
        <v>#DIV/0!</v>
      </c>
      <c r="Q1552" s="175">
        <f t="shared" si="444"/>
        <v>0</v>
      </c>
      <c r="R1552" s="176" t="e">
        <f t="shared" si="445"/>
        <v>#DIV/0!</v>
      </c>
      <c r="S1552" s="259">
        <f t="shared" si="446"/>
        <v>0</v>
      </c>
      <c r="T1552" s="169"/>
      <c r="U1552" s="169"/>
      <c r="V1552" s="169"/>
      <c r="W1552" s="175">
        <v>1</v>
      </c>
      <c r="X1552" s="169"/>
    </row>
    <row r="1553" spans="2:24">
      <c r="B1553" s="632"/>
      <c r="C1553" s="423"/>
      <c r="D1553" s="206">
        <f t="shared" si="436"/>
        <v>7</v>
      </c>
      <c r="E1553" s="169"/>
      <c r="F1553" s="260"/>
      <c r="G1553" s="169"/>
      <c r="H1553" s="169"/>
      <c r="I1553" s="177" t="e">
        <f t="shared" si="440"/>
        <v>#DIV/0!</v>
      </c>
      <c r="J1553" s="169"/>
      <c r="K1553" s="177" t="e">
        <f t="shared" si="441"/>
        <v>#DIV/0!</v>
      </c>
      <c r="L1553" s="260"/>
      <c r="M1553" s="177" t="e">
        <f t="shared" si="442"/>
        <v>#DIV/0!</v>
      </c>
      <c r="N1553" s="260"/>
      <c r="O1553" s="169"/>
      <c r="P1553" s="176" t="e">
        <f t="shared" si="443"/>
        <v>#DIV/0!</v>
      </c>
      <c r="Q1553" s="175">
        <f t="shared" si="444"/>
        <v>0</v>
      </c>
      <c r="R1553" s="176" t="e">
        <f t="shared" si="445"/>
        <v>#DIV/0!</v>
      </c>
      <c r="S1553" s="259">
        <f t="shared" si="446"/>
        <v>0</v>
      </c>
      <c r="T1553" s="169"/>
      <c r="U1553" s="169"/>
      <c r="V1553" s="169"/>
      <c r="W1553" s="175">
        <v>1</v>
      </c>
      <c r="X1553" s="169"/>
    </row>
    <row r="1554" spans="2:24">
      <c r="B1554" s="632"/>
      <c r="C1554" s="423"/>
      <c r="D1554" s="206">
        <f t="shared" si="436"/>
        <v>8</v>
      </c>
      <c r="E1554" s="169"/>
      <c r="F1554" s="260"/>
      <c r="G1554" s="169"/>
      <c r="H1554" s="169"/>
      <c r="I1554" s="177" t="e">
        <f t="shared" si="440"/>
        <v>#DIV/0!</v>
      </c>
      <c r="J1554" s="169"/>
      <c r="K1554" s="177" t="e">
        <f t="shared" si="441"/>
        <v>#DIV/0!</v>
      </c>
      <c r="L1554" s="260"/>
      <c r="M1554" s="177" t="e">
        <f t="shared" si="442"/>
        <v>#DIV/0!</v>
      </c>
      <c r="N1554" s="260"/>
      <c r="O1554" s="169"/>
      <c r="P1554" s="176" t="e">
        <f t="shared" si="443"/>
        <v>#DIV/0!</v>
      </c>
      <c r="Q1554" s="175">
        <f t="shared" si="444"/>
        <v>0</v>
      </c>
      <c r="R1554" s="176" t="e">
        <f t="shared" si="445"/>
        <v>#DIV/0!</v>
      </c>
      <c r="S1554" s="259">
        <f t="shared" si="446"/>
        <v>0</v>
      </c>
      <c r="T1554" s="169"/>
      <c r="U1554" s="169"/>
      <c r="V1554" s="169"/>
      <c r="W1554" s="175">
        <v>1</v>
      </c>
      <c r="X1554" s="169"/>
    </row>
    <row r="1555" spans="2:24">
      <c r="B1555" s="632"/>
      <c r="C1555" s="423"/>
      <c r="D1555" s="206">
        <f t="shared" si="436"/>
        <v>9</v>
      </c>
      <c r="E1555" s="169"/>
      <c r="F1555" s="260"/>
      <c r="G1555" s="169"/>
      <c r="H1555" s="169"/>
      <c r="I1555" s="177" t="e">
        <f t="shared" si="440"/>
        <v>#DIV/0!</v>
      </c>
      <c r="J1555" s="169"/>
      <c r="K1555" s="177" t="e">
        <f t="shared" si="441"/>
        <v>#DIV/0!</v>
      </c>
      <c r="L1555" s="260"/>
      <c r="M1555" s="177" t="e">
        <f t="shared" si="442"/>
        <v>#DIV/0!</v>
      </c>
      <c r="N1555" s="260"/>
      <c r="O1555" s="169"/>
      <c r="P1555" s="176" t="e">
        <f t="shared" si="443"/>
        <v>#DIV/0!</v>
      </c>
      <c r="Q1555" s="175">
        <f t="shared" si="444"/>
        <v>0</v>
      </c>
      <c r="R1555" s="176" t="e">
        <f t="shared" si="445"/>
        <v>#DIV/0!</v>
      </c>
      <c r="S1555" s="259">
        <f t="shared" si="446"/>
        <v>0</v>
      </c>
      <c r="T1555" s="169"/>
      <c r="U1555" s="169"/>
      <c r="V1555" s="169"/>
      <c r="W1555" s="175">
        <v>1</v>
      </c>
      <c r="X1555" s="169"/>
    </row>
    <row r="1556" spans="2:24">
      <c r="B1556" s="633"/>
      <c r="C1556" s="423"/>
      <c r="D1556" s="206">
        <f t="shared" si="436"/>
        <v>10</v>
      </c>
      <c r="E1556" s="169"/>
      <c r="F1556" s="260"/>
      <c r="G1556" s="169"/>
      <c r="H1556" s="169"/>
      <c r="I1556" s="177" t="e">
        <f t="shared" si="440"/>
        <v>#DIV/0!</v>
      </c>
      <c r="J1556" s="169"/>
      <c r="K1556" s="177" t="e">
        <f t="shared" si="441"/>
        <v>#DIV/0!</v>
      </c>
      <c r="L1556" s="260"/>
      <c r="M1556" s="177" t="e">
        <f t="shared" si="442"/>
        <v>#DIV/0!</v>
      </c>
      <c r="N1556" s="260"/>
      <c r="O1556" s="169"/>
      <c r="P1556" s="176" t="e">
        <f t="shared" si="443"/>
        <v>#DIV/0!</v>
      </c>
      <c r="Q1556" s="175">
        <f t="shared" si="444"/>
        <v>0</v>
      </c>
      <c r="R1556" s="176" t="e">
        <f t="shared" si="445"/>
        <v>#DIV/0!</v>
      </c>
      <c r="S1556" s="259">
        <f t="shared" si="446"/>
        <v>0</v>
      </c>
      <c r="T1556" s="169"/>
      <c r="U1556" s="169"/>
      <c r="V1556" s="169"/>
      <c r="W1556" s="175">
        <v>1</v>
      </c>
      <c r="X1556" s="169"/>
    </row>
    <row r="1557" spans="2:24">
      <c r="B1557" s="631">
        <v>46025</v>
      </c>
      <c r="C1557" s="423" t="str">
        <f t="shared" ref="C1557" si="447">RIGHT(TEXT(B1557,"aaa"),1)</f>
        <v>六</v>
      </c>
      <c r="D1557" s="206">
        <f t="shared" si="436"/>
        <v>1</v>
      </c>
      <c r="E1557" s="169"/>
      <c r="F1557" s="260"/>
      <c r="G1557" s="169"/>
      <c r="H1557" s="169"/>
      <c r="I1557" s="177" t="e">
        <f t="shared" si="440"/>
        <v>#DIV/0!</v>
      </c>
      <c r="J1557" s="169"/>
      <c r="K1557" s="177" t="e">
        <f t="shared" si="441"/>
        <v>#DIV/0!</v>
      </c>
      <c r="L1557" s="260"/>
      <c r="M1557" s="177" t="e">
        <f t="shared" si="442"/>
        <v>#DIV/0!</v>
      </c>
      <c r="N1557" s="260"/>
      <c r="O1557" s="169"/>
      <c r="P1557" s="176" t="e">
        <f t="shared" si="443"/>
        <v>#DIV/0!</v>
      </c>
      <c r="Q1557" s="175">
        <f t="shared" si="444"/>
        <v>0</v>
      </c>
      <c r="R1557" s="176" t="e">
        <f t="shared" si="445"/>
        <v>#DIV/0!</v>
      </c>
      <c r="S1557" s="259">
        <f t="shared" si="446"/>
        <v>0</v>
      </c>
      <c r="T1557" s="169"/>
      <c r="U1557" s="169"/>
      <c r="V1557" s="169"/>
      <c r="W1557" s="175">
        <v>1</v>
      </c>
      <c r="X1557" s="169"/>
    </row>
    <row r="1558" spans="2:24">
      <c r="B1558" s="632"/>
      <c r="C1558" s="423"/>
      <c r="D1558" s="206">
        <f t="shared" si="436"/>
        <v>2</v>
      </c>
      <c r="E1558" s="169"/>
      <c r="F1558" s="260"/>
      <c r="G1558" s="169"/>
      <c r="H1558" s="169"/>
      <c r="I1558" s="177" t="e">
        <f t="shared" si="440"/>
        <v>#DIV/0!</v>
      </c>
      <c r="J1558" s="169"/>
      <c r="K1558" s="177" t="e">
        <f t="shared" si="441"/>
        <v>#DIV/0!</v>
      </c>
      <c r="L1558" s="260"/>
      <c r="M1558" s="177" t="e">
        <f t="shared" si="442"/>
        <v>#DIV/0!</v>
      </c>
      <c r="N1558" s="260"/>
      <c r="O1558" s="169"/>
      <c r="P1558" s="176" t="e">
        <f t="shared" si="443"/>
        <v>#DIV/0!</v>
      </c>
      <c r="Q1558" s="175">
        <f t="shared" si="444"/>
        <v>0</v>
      </c>
      <c r="R1558" s="176" t="e">
        <f t="shared" si="445"/>
        <v>#DIV/0!</v>
      </c>
      <c r="S1558" s="259">
        <f t="shared" si="446"/>
        <v>0</v>
      </c>
      <c r="T1558" s="169"/>
      <c r="U1558" s="169"/>
      <c r="V1558" s="169"/>
      <c r="W1558" s="175">
        <v>1</v>
      </c>
      <c r="X1558" s="169"/>
    </row>
    <row r="1559" spans="2:24">
      <c r="B1559" s="632"/>
      <c r="C1559" s="423"/>
      <c r="D1559" s="206">
        <f t="shared" si="436"/>
        <v>3</v>
      </c>
      <c r="E1559" s="169"/>
      <c r="F1559" s="260"/>
      <c r="G1559" s="169"/>
      <c r="H1559" s="169"/>
      <c r="I1559" s="177" t="e">
        <f t="shared" si="440"/>
        <v>#DIV/0!</v>
      </c>
      <c r="J1559" s="169"/>
      <c r="K1559" s="177" t="e">
        <f t="shared" si="441"/>
        <v>#DIV/0!</v>
      </c>
      <c r="L1559" s="260"/>
      <c r="M1559" s="177" t="e">
        <f t="shared" si="442"/>
        <v>#DIV/0!</v>
      </c>
      <c r="N1559" s="260"/>
      <c r="O1559" s="169"/>
      <c r="P1559" s="176" t="e">
        <f t="shared" si="443"/>
        <v>#DIV/0!</v>
      </c>
      <c r="Q1559" s="175">
        <f t="shared" si="444"/>
        <v>0</v>
      </c>
      <c r="R1559" s="176" t="e">
        <f t="shared" si="445"/>
        <v>#DIV/0!</v>
      </c>
      <c r="S1559" s="259">
        <f t="shared" si="446"/>
        <v>0</v>
      </c>
      <c r="T1559" s="169"/>
      <c r="U1559" s="169"/>
      <c r="V1559" s="169"/>
      <c r="W1559" s="175">
        <v>1</v>
      </c>
      <c r="X1559" s="169"/>
    </row>
    <row r="1560" spans="2:24">
      <c r="B1560" s="632"/>
      <c r="C1560" s="423"/>
      <c r="D1560" s="206">
        <f t="shared" si="436"/>
        <v>4</v>
      </c>
      <c r="E1560" s="169"/>
      <c r="F1560" s="260"/>
      <c r="G1560" s="169"/>
      <c r="H1560" s="169"/>
      <c r="I1560" s="177" t="e">
        <f t="shared" si="440"/>
        <v>#DIV/0!</v>
      </c>
      <c r="J1560" s="169"/>
      <c r="K1560" s="177" t="e">
        <f t="shared" si="441"/>
        <v>#DIV/0!</v>
      </c>
      <c r="L1560" s="260"/>
      <c r="M1560" s="177" t="e">
        <f t="shared" si="442"/>
        <v>#DIV/0!</v>
      </c>
      <c r="N1560" s="260"/>
      <c r="O1560" s="169"/>
      <c r="P1560" s="176" t="e">
        <f t="shared" si="443"/>
        <v>#DIV/0!</v>
      </c>
      <c r="Q1560" s="175">
        <f t="shared" si="444"/>
        <v>0</v>
      </c>
      <c r="R1560" s="176" t="e">
        <f t="shared" si="445"/>
        <v>#DIV/0!</v>
      </c>
      <c r="S1560" s="259">
        <f t="shared" si="446"/>
        <v>0</v>
      </c>
      <c r="T1560" s="169"/>
      <c r="U1560" s="169"/>
      <c r="V1560" s="169"/>
      <c r="W1560" s="175">
        <v>1</v>
      </c>
      <c r="X1560" s="169"/>
    </row>
    <row r="1561" spans="2:24">
      <c r="B1561" s="632"/>
      <c r="C1561" s="423"/>
      <c r="D1561" s="206">
        <f t="shared" si="436"/>
        <v>5</v>
      </c>
      <c r="E1561" s="169"/>
      <c r="F1561" s="260"/>
      <c r="G1561" s="169"/>
      <c r="H1561" s="169"/>
      <c r="I1561" s="177" t="e">
        <f t="shared" si="440"/>
        <v>#DIV/0!</v>
      </c>
      <c r="J1561" s="169"/>
      <c r="K1561" s="177" t="e">
        <f t="shared" si="441"/>
        <v>#DIV/0!</v>
      </c>
      <c r="L1561" s="260"/>
      <c r="M1561" s="177" t="e">
        <f t="shared" si="442"/>
        <v>#DIV/0!</v>
      </c>
      <c r="N1561" s="260"/>
      <c r="O1561" s="169"/>
      <c r="P1561" s="176" t="e">
        <f t="shared" si="443"/>
        <v>#DIV/0!</v>
      </c>
      <c r="Q1561" s="175">
        <f t="shared" si="444"/>
        <v>0</v>
      </c>
      <c r="R1561" s="176" t="e">
        <f t="shared" si="445"/>
        <v>#DIV/0!</v>
      </c>
      <c r="S1561" s="259">
        <f t="shared" si="446"/>
        <v>0</v>
      </c>
      <c r="T1561" s="169"/>
      <c r="U1561" s="169"/>
      <c r="V1561" s="169"/>
      <c r="W1561" s="175">
        <v>1</v>
      </c>
      <c r="X1561" s="169"/>
    </row>
    <row r="1562" spans="2:24">
      <c r="B1562" s="632"/>
      <c r="C1562" s="423"/>
      <c r="D1562" s="206">
        <f t="shared" si="436"/>
        <v>6</v>
      </c>
      <c r="E1562" s="169"/>
      <c r="F1562" s="260"/>
      <c r="G1562" s="169"/>
      <c r="H1562" s="169"/>
      <c r="I1562" s="177" t="e">
        <f t="shared" si="440"/>
        <v>#DIV/0!</v>
      </c>
      <c r="J1562" s="169"/>
      <c r="K1562" s="177" t="e">
        <f t="shared" si="441"/>
        <v>#DIV/0!</v>
      </c>
      <c r="L1562" s="260"/>
      <c r="M1562" s="177" t="e">
        <f t="shared" si="442"/>
        <v>#DIV/0!</v>
      </c>
      <c r="N1562" s="260"/>
      <c r="O1562" s="169"/>
      <c r="P1562" s="176" t="e">
        <f t="shared" si="443"/>
        <v>#DIV/0!</v>
      </c>
      <c r="Q1562" s="175">
        <f t="shared" si="444"/>
        <v>0</v>
      </c>
      <c r="R1562" s="176" t="e">
        <f t="shared" si="445"/>
        <v>#DIV/0!</v>
      </c>
      <c r="S1562" s="259">
        <f t="shared" si="446"/>
        <v>0</v>
      </c>
      <c r="T1562" s="169"/>
      <c r="U1562" s="169"/>
      <c r="V1562" s="169"/>
      <c r="W1562" s="175">
        <v>1</v>
      </c>
      <c r="X1562" s="169"/>
    </row>
    <row r="1563" spans="2:24">
      <c r="B1563" s="632"/>
      <c r="C1563" s="423"/>
      <c r="D1563" s="206">
        <f t="shared" si="436"/>
        <v>7</v>
      </c>
      <c r="E1563" s="169"/>
      <c r="F1563" s="260"/>
      <c r="G1563" s="169"/>
      <c r="H1563" s="169"/>
      <c r="I1563" s="177" t="e">
        <f t="shared" si="440"/>
        <v>#DIV/0!</v>
      </c>
      <c r="J1563" s="169"/>
      <c r="K1563" s="177" t="e">
        <f t="shared" si="441"/>
        <v>#DIV/0!</v>
      </c>
      <c r="L1563" s="260"/>
      <c r="M1563" s="177" t="e">
        <f t="shared" si="442"/>
        <v>#DIV/0!</v>
      </c>
      <c r="N1563" s="260"/>
      <c r="O1563" s="169"/>
      <c r="P1563" s="176" t="e">
        <f t="shared" si="443"/>
        <v>#DIV/0!</v>
      </c>
      <c r="Q1563" s="175">
        <f t="shared" si="444"/>
        <v>0</v>
      </c>
      <c r="R1563" s="176" t="e">
        <f t="shared" si="445"/>
        <v>#DIV/0!</v>
      </c>
      <c r="S1563" s="259">
        <f t="shared" si="446"/>
        <v>0</v>
      </c>
      <c r="T1563" s="169"/>
      <c r="U1563" s="169"/>
      <c r="V1563" s="169"/>
      <c r="W1563" s="175">
        <v>1</v>
      </c>
      <c r="X1563" s="169"/>
    </row>
    <row r="1564" spans="2:24">
      <c r="B1564" s="632"/>
      <c r="C1564" s="423"/>
      <c r="D1564" s="206">
        <f t="shared" si="436"/>
        <v>8</v>
      </c>
      <c r="E1564" s="169"/>
      <c r="F1564" s="260"/>
      <c r="G1564" s="169"/>
      <c r="H1564" s="169"/>
      <c r="I1564" s="177" t="e">
        <f t="shared" si="440"/>
        <v>#DIV/0!</v>
      </c>
      <c r="J1564" s="169"/>
      <c r="K1564" s="177" t="e">
        <f t="shared" si="441"/>
        <v>#DIV/0!</v>
      </c>
      <c r="L1564" s="260"/>
      <c r="M1564" s="177" t="e">
        <f t="shared" si="442"/>
        <v>#DIV/0!</v>
      </c>
      <c r="N1564" s="260"/>
      <c r="O1564" s="169"/>
      <c r="P1564" s="176" t="e">
        <f t="shared" si="443"/>
        <v>#DIV/0!</v>
      </c>
      <c r="Q1564" s="175">
        <f t="shared" si="444"/>
        <v>0</v>
      </c>
      <c r="R1564" s="176" t="e">
        <f t="shared" si="445"/>
        <v>#DIV/0!</v>
      </c>
      <c r="S1564" s="259">
        <f t="shared" si="446"/>
        <v>0</v>
      </c>
      <c r="T1564" s="169"/>
      <c r="U1564" s="169"/>
      <c r="V1564" s="169"/>
      <c r="W1564" s="175">
        <v>1</v>
      </c>
      <c r="X1564" s="169"/>
    </row>
    <row r="1565" spans="2:24">
      <c r="B1565" s="632"/>
      <c r="C1565" s="423"/>
      <c r="D1565" s="206">
        <f t="shared" si="436"/>
        <v>9</v>
      </c>
      <c r="E1565" s="169"/>
      <c r="F1565" s="260"/>
      <c r="G1565" s="169"/>
      <c r="H1565" s="169"/>
      <c r="I1565" s="177" t="e">
        <f t="shared" si="440"/>
        <v>#DIV/0!</v>
      </c>
      <c r="J1565" s="169"/>
      <c r="K1565" s="177" t="e">
        <f t="shared" si="441"/>
        <v>#DIV/0!</v>
      </c>
      <c r="L1565" s="260"/>
      <c r="M1565" s="177" t="e">
        <f t="shared" si="442"/>
        <v>#DIV/0!</v>
      </c>
      <c r="N1565" s="260"/>
      <c r="O1565" s="169"/>
      <c r="P1565" s="176" t="e">
        <f t="shared" si="443"/>
        <v>#DIV/0!</v>
      </c>
      <c r="Q1565" s="175">
        <f t="shared" si="444"/>
        <v>0</v>
      </c>
      <c r="R1565" s="176" t="e">
        <f t="shared" si="445"/>
        <v>#DIV/0!</v>
      </c>
      <c r="S1565" s="259">
        <f t="shared" si="446"/>
        <v>0</v>
      </c>
      <c r="T1565" s="169"/>
      <c r="U1565" s="169"/>
      <c r="V1565" s="169"/>
      <c r="W1565" s="175">
        <v>1</v>
      </c>
      <c r="X1565" s="169"/>
    </row>
    <row r="1566" spans="2:24">
      <c r="B1566" s="633"/>
      <c r="C1566" s="423"/>
      <c r="D1566" s="206">
        <f t="shared" si="436"/>
        <v>10</v>
      </c>
      <c r="E1566" s="169"/>
      <c r="F1566" s="260"/>
      <c r="G1566" s="169"/>
      <c r="H1566" s="169"/>
      <c r="I1566" s="177" t="e">
        <f t="shared" si="440"/>
        <v>#DIV/0!</v>
      </c>
      <c r="J1566" s="169"/>
      <c r="K1566" s="177" t="e">
        <f t="shared" si="441"/>
        <v>#DIV/0!</v>
      </c>
      <c r="L1566" s="260"/>
      <c r="M1566" s="177" t="e">
        <f t="shared" si="442"/>
        <v>#DIV/0!</v>
      </c>
      <c r="N1566" s="260"/>
      <c r="O1566" s="169"/>
      <c r="P1566" s="176" t="e">
        <f t="shared" si="443"/>
        <v>#DIV/0!</v>
      </c>
      <c r="Q1566" s="175">
        <f t="shared" si="444"/>
        <v>0</v>
      </c>
      <c r="R1566" s="176" t="e">
        <f t="shared" si="445"/>
        <v>#DIV/0!</v>
      </c>
      <c r="S1566" s="259">
        <f t="shared" si="446"/>
        <v>0</v>
      </c>
      <c r="T1566" s="169"/>
      <c r="U1566" s="169"/>
      <c r="V1566" s="169"/>
      <c r="W1566" s="175">
        <v>1</v>
      </c>
      <c r="X1566" s="169"/>
    </row>
    <row r="1567" spans="2:24">
      <c r="B1567" s="631">
        <v>46026</v>
      </c>
      <c r="C1567" s="423" t="str">
        <f t="shared" ref="C1567" si="448">RIGHT(TEXT(B1567,"aaa"),1)</f>
        <v>日</v>
      </c>
      <c r="D1567" s="206">
        <f t="shared" si="436"/>
        <v>1</v>
      </c>
      <c r="E1567" s="169"/>
      <c r="F1567" s="260"/>
      <c r="G1567" s="169"/>
      <c r="H1567" s="169"/>
      <c r="I1567" s="177" t="e">
        <f t="shared" ref="I1567:I1586" si="449">H1567/G1567</f>
        <v>#DIV/0!</v>
      </c>
      <c r="J1567" s="169"/>
      <c r="K1567" s="177" t="e">
        <f t="shared" ref="K1567:K1586" si="450">J1567/G1567</f>
        <v>#DIV/0!</v>
      </c>
      <c r="L1567" s="260"/>
      <c r="M1567" s="177" t="e">
        <f t="shared" ref="M1567:M1586" si="451">(H1567+J1567)/G1567</f>
        <v>#DIV/0!</v>
      </c>
      <c r="N1567" s="260"/>
      <c r="O1567" s="169"/>
      <c r="P1567" s="176" t="e">
        <f t="shared" ref="P1567:P1586" si="452">O1567/G1567</f>
        <v>#DIV/0!</v>
      </c>
      <c r="Q1567" s="175">
        <f t="shared" ref="Q1567:Q1586" si="453">(H1567+J1567)-G1567-O1567</f>
        <v>0</v>
      </c>
      <c r="R1567" s="176" t="e">
        <f t="shared" ref="R1567:R1586" si="454">Q1567/G1567</f>
        <v>#DIV/0!</v>
      </c>
      <c r="S1567" s="259">
        <f t="shared" ref="S1567:S1586" si="455">Q1567*L1567</f>
        <v>0</v>
      </c>
      <c r="T1567" s="169"/>
      <c r="U1567" s="169"/>
      <c r="V1567" s="169"/>
      <c r="W1567" s="175">
        <v>1</v>
      </c>
      <c r="X1567" s="169"/>
    </row>
    <row r="1568" spans="2:24">
      <c r="B1568" s="632"/>
      <c r="C1568" s="423"/>
      <c r="D1568" s="206">
        <f t="shared" si="436"/>
        <v>2</v>
      </c>
      <c r="E1568" s="169"/>
      <c r="F1568" s="260"/>
      <c r="G1568" s="169"/>
      <c r="H1568" s="169"/>
      <c r="I1568" s="177" t="e">
        <f t="shared" si="449"/>
        <v>#DIV/0!</v>
      </c>
      <c r="J1568" s="169"/>
      <c r="K1568" s="177" t="e">
        <f t="shared" si="450"/>
        <v>#DIV/0!</v>
      </c>
      <c r="L1568" s="260"/>
      <c r="M1568" s="177" t="e">
        <f t="shared" si="451"/>
        <v>#DIV/0!</v>
      </c>
      <c r="N1568" s="260"/>
      <c r="O1568" s="169"/>
      <c r="P1568" s="176" t="e">
        <f t="shared" si="452"/>
        <v>#DIV/0!</v>
      </c>
      <c r="Q1568" s="175">
        <f t="shared" si="453"/>
        <v>0</v>
      </c>
      <c r="R1568" s="176" t="e">
        <f t="shared" si="454"/>
        <v>#DIV/0!</v>
      </c>
      <c r="S1568" s="259">
        <f t="shared" si="455"/>
        <v>0</v>
      </c>
      <c r="T1568" s="169"/>
      <c r="U1568" s="169"/>
      <c r="V1568" s="169"/>
      <c r="W1568" s="175">
        <v>1</v>
      </c>
      <c r="X1568" s="169"/>
    </row>
    <row r="1569" spans="2:24">
      <c r="B1569" s="632"/>
      <c r="C1569" s="423"/>
      <c r="D1569" s="206">
        <f t="shared" si="436"/>
        <v>3</v>
      </c>
      <c r="E1569" s="169"/>
      <c r="F1569" s="260"/>
      <c r="G1569" s="169"/>
      <c r="H1569" s="169"/>
      <c r="I1569" s="177" t="e">
        <f t="shared" si="449"/>
        <v>#DIV/0!</v>
      </c>
      <c r="J1569" s="169"/>
      <c r="K1569" s="177" t="e">
        <f t="shared" si="450"/>
        <v>#DIV/0!</v>
      </c>
      <c r="L1569" s="260"/>
      <c r="M1569" s="177" t="e">
        <f t="shared" si="451"/>
        <v>#DIV/0!</v>
      </c>
      <c r="N1569" s="260"/>
      <c r="O1569" s="169"/>
      <c r="P1569" s="176" t="e">
        <f t="shared" si="452"/>
        <v>#DIV/0!</v>
      </c>
      <c r="Q1569" s="175">
        <f t="shared" si="453"/>
        <v>0</v>
      </c>
      <c r="R1569" s="176" t="e">
        <f t="shared" si="454"/>
        <v>#DIV/0!</v>
      </c>
      <c r="S1569" s="259">
        <f t="shared" si="455"/>
        <v>0</v>
      </c>
      <c r="T1569" s="169"/>
      <c r="U1569" s="169"/>
      <c r="V1569" s="169"/>
      <c r="W1569" s="175">
        <v>1</v>
      </c>
      <c r="X1569" s="169"/>
    </row>
    <row r="1570" spans="2:24">
      <c r="B1570" s="632"/>
      <c r="C1570" s="423"/>
      <c r="D1570" s="206">
        <f t="shared" si="436"/>
        <v>4</v>
      </c>
      <c r="E1570" s="169"/>
      <c r="F1570" s="260"/>
      <c r="G1570" s="169"/>
      <c r="H1570" s="169"/>
      <c r="I1570" s="177" t="e">
        <f t="shared" si="449"/>
        <v>#DIV/0!</v>
      </c>
      <c r="J1570" s="169"/>
      <c r="K1570" s="177" t="e">
        <f t="shared" si="450"/>
        <v>#DIV/0!</v>
      </c>
      <c r="L1570" s="260"/>
      <c r="M1570" s="177" t="e">
        <f t="shared" si="451"/>
        <v>#DIV/0!</v>
      </c>
      <c r="N1570" s="260"/>
      <c r="O1570" s="169"/>
      <c r="P1570" s="176" t="e">
        <f t="shared" si="452"/>
        <v>#DIV/0!</v>
      </c>
      <c r="Q1570" s="175">
        <f t="shared" si="453"/>
        <v>0</v>
      </c>
      <c r="R1570" s="176" t="e">
        <f t="shared" si="454"/>
        <v>#DIV/0!</v>
      </c>
      <c r="S1570" s="259">
        <f t="shared" si="455"/>
        <v>0</v>
      </c>
      <c r="T1570" s="169"/>
      <c r="U1570" s="169"/>
      <c r="V1570" s="169"/>
      <c r="W1570" s="175">
        <v>1</v>
      </c>
      <c r="X1570" s="169"/>
    </row>
    <row r="1571" spans="2:24">
      <c r="B1571" s="632"/>
      <c r="C1571" s="423"/>
      <c r="D1571" s="206">
        <f t="shared" si="436"/>
        <v>5</v>
      </c>
      <c r="E1571" s="169"/>
      <c r="F1571" s="260"/>
      <c r="G1571" s="169"/>
      <c r="H1571" s="169"/>
      <c r="I1571" s="177" t="e">
        <f t="shared" si="449"/>
        <v>#DIV/0!</v>
      </c>
      <c r="J1571" s="169"/>
      <c r="K1571" s="177" t="e">
        <f t="shared" si="450"/>
        <v>#DIV/0!</v>
      </c>
      <c r="L1571" s="260"/>
      <c r="M1571" s="177" t="e">
        <f t="shared" si="451"/>
        <v>#DIV/0!</v>
      </c>
      <c r="N1571" s="260"/>
      <c r="O1571" s="169"/>
      <c r="P1571" s="176" t="e">
        <f t="shared" si="452"/>
        <v>#DIV/0!</v>
      </c>
      <c r="Q1571" s="175">
        <f t="shared" si="453"/>
        <v>0</v>
      </c>
      <c r="R1571" s="176" t="e">
        <f t="shared" si="454"/>
        <v>#DIV/0!</v>
      </c>
      <c r="S1571" s="259">
        <f t="shared" si="455"/>
        <v>0</v>
      </c>
      <c r="T1571" s="169"/>
      <c r="U1571" s="169"/>
      <c r="V1571" s="169"/>
      <c r="W1571" s="175">
        <v>1</v>
      </c>
      <c r="X1571" s="169"/>
    </row>
    <row r="1572" spans="2:24">
      <c r="B1572" s="632"/>
      <c r="C1572" s="423"/>
      <c r="D1572" s="206">
        <f t="shared" si="436"/>
        <v>6</v>
      </c>
      <c r="E1572" s="169"/>
      <c r="F1572" s="260"/>
      <c r="G1572" s="169"/>
      <c r="H1572" s="169"/>
      <c r="I1572" s="177" t="e">
        <f t="shared" si="449"/>
        <v>#DIV/0!</v>
      </c>
      <c r="J1572" s="169"/>
      <c r="K1572" s="177" t="e">
        <f t="shared" si="450"/>
        <v>#DIV/0!</v>
      </c>
      <c r="L1572" s="260"/>
      <c r="M1572" s="177" t="e">
        <f t="shared" si="451"/>
        <v>#DIV/0!</v>
      </c>
      <c r="N1572" s="260"/>
      <c r="O1572" s="169"/>
      <c r="P1572" s="176" t="e">
        <f t="shared" si="452"/>
        <v>#DIV/0!</v>
      </c>
      <c r="Q1572" s="175">
        <f t="shared" si="453"/>
        <v>0</v>
      </c>
      <c r="R1572" s="176" t="e">
        <f t="shared" si="454"/>
        <v>#DIV/0!</v>
      </c>
      <c r="S1572" s="259">
        <f t="shared" si="455"/>
        <v>0</v>
      </c>
      <c r="T1572" s="169"/>
      <c r="U1572" s="169"/>
      <c r="V1572" s="169"/>
      <c r="W1572" s="175">
        <v>1</v>
      </c>
      <c r="X1572" s="169"/>
    </row>
    <row r="1573" spans="2:24">
      <c r="B1573" s="632"/>
      <c r="C1573" s="423"/>
      <c r="D1573" s="206">
        <f t="shared" si="436"/>
        <v>7</v>
      </c>
      <c r="E1573" s="169"/>
      <c r="F1573" s="260"/>
      <c r="G1573" s="169"/>
      <c r="H1573" s="169"/>
      <c r="I1573" s="177" t="e">
        <f t="shared" si="449"/>
        <v>#DIV/0!</v>
      </c>
      <c r="J1573" s="169"/>
      <c r="K1573" s="177" t="e">
        <f t="shared" si="450"/>
        <v>#DIV/0!</v>
      </c>
      <c r="L1573" s="260"/>
      <c r="M1573" s="177" t="e">
        <f t="shared" si="451"/>
        <v>#DIV/0!</v>
      </c>
      <c r="N1573" s="260"/>
      <c r="O1573" s="169"/>
      <c r="P1573" s="176" t="e">
        <f t="shared" si="452"/>
        <v>#DIV/0!</v>
      </c>
      <c r="Q1573" s="175">
        <f t="shared" si="453"/>
        <v>0</v>
      </c>
      <c r="R1573" s="176" t="e">
        <f t="shared" si="454"/>
        <v>#DIV/0!</v>
      </c>
      <c r="S1573" s="259">
        <f t="shared" si="455"/>
        <v>0</v>
      </c>
      <c r="T1573" s="169"/>
      <c r="U1573" s="169"/>
      <c r="V1573" s="169"/>
      <c r="W1573" s="175">
        <v>1</v>
      </c>
      <c r="X1573" s="169"/>
    </row>
    <row r="1574" spans="2:24">
      <c r="B1574" s="632"/>
      <c r="C1574" s="423"/>
      <c r="D1574" s="206">
        <f t="shared" si="436"/>
        <v>8</v>
      </c>
      <c r="E1574" s="169"/>
      <c r="F1574" s="260"/>
      <c r="G1574" s="169"/>
      <c r="H1574" s="169"/>
      <c r="I1574" s="177" t="e">
        <f t="shared" si="449"/>
        <v>#DIV/0!</v>
      </c>
      <c r="J1574" s="169"/>
      <c r="K1574" s="177" t="e">
        <f t="shared" si="450"/>
        <v>#DIV/0!</v>
      </c>
      <c r="L1574" s="260"/>
      <c r="M1574" s="177" t="e">
        <f t="shared" si="451"/>
        <v>#DIV/0!</v>
      </c>
      <c r="N1574" s="260"/>
      <c r="O1574" s="169"/>
      <c r="P1574" s="176" t="e">
        <f t="shared" si="452"/>
        <v>#DIV/0!</v>
      </c>
      <c r="Q1574" s="175">
        <f t="shared" si="453"/>
        <v>0</v>
      </c>
      <c r="R1574" s="176" t="e">
        <f t="shared" si="454"/>
        <v>#DIV/0!</v>
      </c>
      <c r="S1574" s="259">
        <f t="shared" si="455"/>
        <v>0</v>
      </c>
      <c r="T1574" s="169"/>
      <c r="U1574" s="169"/>
      <c r="V1574" s="169"/>
      <c r="W1574" s="175">
        <v>1</v>
      </c>
      <c r="X1574" s="169"/>
    </row>
    <row r="1575" spans="2:24">
      <c r="B1575" s="632"/>
      <c r="C1575" s="423"/>
      <c r="D1575" s="206">
        <f t="shared" si="436"/>
        <v>9</v>
      </c>
      <c r="E1575" s="169"/>
      <c r="F1575" s="260"/>
      <c r="G1575" s="169"/>
      <c r="H1575" s="169"/>
      <c r="I1575" s="177" t="e">
        <f t="shared" si="449"/>
        <v>#DIV/0!</v>
      </c>
      <c r="J1575" s="169"/>
      <c r="K1575" s="177" t="e">
        <f t="shared" si="450"/>
        <v>#DIV/0!</v>
      </c>
      <c r="L1575" s="260"/>
      <c r="M1575" s="177" t="e">
        <f t="shared" si="451"/>
        <v>#DIV/0!</v>
      </c>
      <c r="N1575" s="260"/>
      <c r="O1575" s="169"/>
      <c r="P1575" s="176" t="e">
        <f t="shared" si="452"/>
        <v>#DIV/0!</v>
      </c>
      <c r="Q1575" s="175">
        <f t="shared" si="453"/>
        <v>0</v>
      </c>
      <c r="R1575" s="176" t="e">
        <f t="shared" si="454"/>
        <v>#DIV/0!</v>
      </c>
      <c r="S1575" s="259">
        <f t="shared" si="455"/>
        <v>0</v>
      </c>
      <c r="T1575" s="169"/>
      <c r="U1575" s="169"/>
      <c r="V1575" s="169"/>
      <c r="W1575" s="175">
        <v>1</v>
      </c>
      <c r="X1575" s="169"/>
    </row>
    <row r="1576" spans="2:24">
      <c r="B1576" s="633"/>
      <c r="C1576" s="423"/>
      <c r="D1576" s="206">
        <f t="shared" si="436"/>
        <v>10</v>
      </c>
      <c r="E1576" s="169"/>
      <c r="F1576" s="260"/>
      <c r="G1576" s="169"/>
      <c r="H1576" s="169"/>
      <c r="I1576" s="177" t="e">
        <f t="shared" si="449"/>
        <v>#DIV/0!</v>
      </c>
      <c r="J1576" s="169"/>
      <c r="K1576" s="177" t="e">
        <f t="shared" si="450"/>
        <v>#DIV/0!</v>
      </c>
      <c r="L1576" s="260"/>
      <c r="M1576" s="177" t="e">
        <f t="shared" si="451"/>
        <v>#DIV/0!</v>
      </c>
      <c r="N1576" s="260"/>
      <c r="O1576" s="169"/>
      <c r="P1576" s="176" t="e">
        <f t="shared" si="452"/>
        <v>#DIV/0!</v>
      </c>
      <c r="Q1576" s="175">
        <f t="shared" si="453"/>
        <v>0</v>
      </c>
      <c r="R1576" s="176" t="e">
        <f t="shared" si="454"/>
        <v>#DIV/0!</v>
      </c>
      <c r="S1576" s="259">
        <f t="shared" si="455"/>
        <v>0</v>
      </c>
      <c r="T1576" s="169"/>
      <c r="U1576" s="169"/>
      <c r="V1576" s="169"/>
      <c r="W1576" s="175">
        <v>1</v>
      </c>
      <c r="X1576" s="169"/>
    </row>
    <row r="1577" spans="2:24">
      <c r="B1577" s="631">
        <v>46027</v>
      </c>
      <c r="C1577" s="423" t="str">
        <f t="shared" ref="C1577" si="456">RIGHT(TEXT(B1577,"aaa"),1)</f>
        <v>一</v>
      </c>
      <c r="D1577" s="206">
        <f t="shared" si="436"/>
        <v>1</v>
      </c>
      <c r="E1577" s="169"/>
      <c r="F1577" s="260"/>
      <c r="G1577" s="169"/>
      <c r="H1577" s="169"/>
      <c r="I1577" s="177" t="e">
        <f t="shared" si="449"/>
        <v>#DIV/0!</v>
      </c>
      <c r="J1577" s="169"/>
      <c r="K1577" s="177" t="e">
        <f t="shared" si="450"/>
        <v>#DIV/0!</v>
      </c>
      <c r="L1577" s="260"/>
      <c r="M1577" s="177" t="e">
        <f t="shared" si="451"/>
        <v>#DIV/0!</v>
      </c>
      <c r="N1577" s="260"/>
      <c r="O1577" s="169"/>
      <c r="P1577" s="176" t="e">
        <f t="shared" si="452"/>
        <v>#DIV/0!</v>
      </c>
      <c r="Q1577" s="175">
        <f t="shared" si="453"/>
        <v>0</v>
      </c>
      <c r="R1577" s="176" t="e">
        <f t="shared" si="454"/>
        <v>#DIV/0!</v>
      </c>
      <c r="S1577" s="259">
        <f t="shared" si="455"/>
        <v>0</v>
      </c>
      <c r="T1577" s="169"/>
      <c r="U1577" s="169"/>
      <c r="V1577" s="169"/>
      <c r="W1577" s="175">
        <v>1</v>
      </c>
      <c r="X1577" s="169"/>
    </row>
    <row r="1578" spans="2:24">
      <c r="B1578" s="632"/>
      <c r="C1578" s="423"/>
      <c r="D1578" s="206">
        <f t="shared" si="436"/>
        <v>2</v>
      </c>
      <c r="E1578" s="169"/>
      <c r="F1578" s="260"/>
      <c r="G1578" s="169"/>
      <c r="H1578" s="169"/>
      <c r="I1578" s="177" t="e">
        <f t="shared" si="449"/>
        <v>#DIV/0!</v>
      </c>
      <c r="J1578" s="169"/>
      <c r="K1578" s="177" t="e">
        <f t="shared" si="450"/>
        <v>#DIV/0!</v>
      </c>
      <c r="L1578" s="260"/>
      <c r="M1578" s="177" t="e">
        <f t="shared" si="451"/>
        <v>#DIV/0!</v>
      </c>
      <c r="N1578" s="260"/>
      <c r="O1578" s="169"/>
      <c r="P1578" s="176" t="e">
        <f t="shared" si="452"/>
        <v>#DIV/0!</v>
      </c>
      <c r="Q1578" s="175">
        <f t="shared" si="453"/>
        <v>0</v>
      </c>
      <c r="R1578" s="176" t="e">
        <f t="shared" si="454"/>
        <v>#DIV/0!</v>
      </c>
      <c r="S1578" s="259">
        <f t="shared" si="455"/>
        <v>0</v>
      </c>
      <c r="T1578" s="169"/>
      <c r="U1578" s="169"/>
      <c r="V1578" s="169"/>
      <c r="W1578" s="175">
        <v>1</v>
      </c>
      <c r="X1578" s="169"/>
    </row>
    <row r="1579" spans="2:24">
      <c r="B1579" s="632"/>
      <c r="C1579" s="423"/>
      <c r="D1579" s="206">
        <f t="shared" si="436"/>
        <v>3</v>
      </c>
      <c r="E1579" s="169"/>
      <c r="F1579" s="260"/>
      <c r="G1579" s="169"/>
      <c r="H1579" s="169"/>
      <c r="I1579" s="177" t="e">
        <f t="shared" si="449"/>
        <v>#DIV/0!</v>
      </c>
      <c r="J1579" s="169"/>
      <c r="K1579" s="177" t="e">
        <f t="shared" si="450"/>
        <v>#DIV/0!</v>
      </c>
      <c r="L1579" s="260"/>
      <c r="M1579" s="177" t="e">
        <f t="shared" si="451"/>
        <v>#DIV/0!</v>
      </c>
      <c r="N1579" s="260"/>
      <c r="O1579" s="169"/>
      <c r="P1579" s="176" t="e">
        <f t="shared" si="452"/>
        <v>#DIV/0!</v>
      </c>
      <c r="Q1579" s="175">
        <f t="shared" si="453"/>
        <v>0</v>
      </c>
      <c r="R1579" s="176" t="e">
        <f t="shared" si="454"/>
        <v>#DIV/0!</v>
      </c>
      <c r="S1579" s="259">
        <f t="shared" si="455"/>
        <v>0</v>
      </c>
      <c r="T1579" s="169"/>
      <c r="U1579" s="169"/>
      <c r="V1579" s="169"/>
      <c r="W1579" s="175">
        <v>1</v>
      </c>
      <c r="X1579" s="169"/>
    </row>
    <row r="1580" spans="2:24">
      <c r="B1580" s="632"/>
      <c r="C1580" s="423"/>
      <c r="D1580" s="206">
        <f t="shared" si="436"/>
        <v>4</v>
      </c>
      <c r="E1580" s="169"/>
      <c r="F1580" s="260"/>
      <c r="G1580" s="169"/>
      <c r="H1580" s="169"/>
      <c r="I1580" s="177" t="e">
        <f t="shared" si="449"/>
        <v>#DIV/0!</v>
      </c>
      <c r="J1580" s="169"/>
      <c r="K1580" s="177" t="e">
        <f t="shared" si="450"/>
        <v>#DIV/0!</v>
      </c>
      <c r="L1580" s="260"/>
      <c r="M1580" s="177" t="e">
        <f t="shared" si="451"/>
        <v>#DIV/0!</v>
      </c>
      <c r="N1580" s="260"/>
      <c r="O1580" s="169"/>
      <c r="P1580" s="176" t="e">
        <f t="shared" si="452"/>
        <v>#DIV/0!</v>
      </c>
      <c r="Q1580" s="175">
        <f t="shared" si="453"/>
        <v>0</v>
      </c>
      <c r="R1580" s="176" t="e">
        <f t="shared" si="454"/>
        <v>#DIV/0!</v>
      </c>
      <c r="S1580" s="259">
        <f t="shared" si="455"/>
        <v>0</v>
      </c>
      <c r="T1580" s="169"/>
      <c r="U1580" s="169"/>
      <c r="V1580" s="169"/>
      <c r="W1580" s="175">
        <v>1</v>
      </c>
      <c r="X1580" s="169"/>
    </row>
    <row r="1581" spans="2:24">
      <c r="B1581" s="632"/>
      <c r="C1581" s="423"/>
      <c r="D1581" s="206">
        <f t="shared" si="436"/>
        <v>5</v>
      </c>
      <c r="E1581" s="169"/>
      <c r="F1581" s="260"/>
      <c r="G1581" s="169"/>
      <c r="H1581" s="169"/>
      <c r="I1581" s="177" t="e">
        <f t="shared" si="449"/>
        <v>#DIV/0!</v>
      </c>
      <c r="J1581" s="169"/>
      <c r="K1581" s="177" t="e">
        <f t="shared" si="450"/>
        <v>#DIV/0!</v>
      </c>
      <c r="L1581" s="260"/>
      <c r="M1581" s="177" t="e">
        <f t="shared" si="451"/>
        <v>#DIV/0!</v>
      </c>
      <c r="N1581" s="260"/>
      <c r="O1581" s="169"/>
      <c r="P1581" s="176" t="e">
        <f t="shared" si="452"/>
        <v>#DIV/0!</v>
      </c>
      <c r="Q1581" s="175">
        <f t="shared" si="453"/>
        <v>0</v>
      </c>
      <c r="R1581" s="176" t="e">
        <f t="shared" si="454"/>
        <v>#DIV/0!</v>
      </c>
      <c r="S1581" s="259">
        <f t="shared" si="455"/>
        <v>0</v>
      </c>
      <c r="T1581" s="169"/>
      <c r="U1581" s="169"/>
      <c r="V1581" s="169"/>
      <c r="W1581" s="175">
        <v>1</v>
      </c>
      <c r="X1581" s="169"/>
    </row>
    <row r="1582" spans="2:24">
      <c r="B1582" s="632"/>
      <c r="C1582" s="423"/>
      <c r="D1582" s="206">
        <f t="shared" si="436"/>
        <v>6</v>
      </c>
      <c r="E1582" s="169"/>
      <c r="F1582" s="260"/>
      <c r="G1582" s="169"/>
      <c r="H1582" s="169"/>
      <c r="I1582" s="177" t="e">
        <f t="shared" si="449"/>
        <v>#DIV/0!</v>
      </c>
      <c r="J1582" s="169"/>
      <c r="K1582" s="177" t="e">
        <f t="shared" si="450"/>
        <v>#DIV/0!</v>
      </c>
      <c r="L1582" s="260"/>
      <c r="M1582" s="177" t="e">
        <f t="shared" si="451"/>
        <v>#DIV/0!</v>
      </c>
      <c r="N1582" s="260"/>
      <c r="O1582" s="169"/>
      <c r="P1582" s="176" t="e">
        <f t="shared" si="452"/>
        <v>#DIV/0!</v>
      </c>
      <c r="Q1582" s="175">
        <f t="shared" si="453"/>
        <v>0</v>
      </c>
      <c r="R1582" s="176" t="e">
        <f t="shared" si="454"/>
        <v>#DIV/0!</v>
      </c>
      <c r="S1582" s="259">
        <f t="shared" si="455"/>
        <v>0</v>
      </c>
      <c r="T1582" s="169"/>
      <c r="U1582" s="169"/>
      <c r="V1582" s="169"/>
      <c r="W1582" s="175">
        <v>1</v>
      </c>
      <c r="X1582" s="169"/>
    </row>
    <row r="1583" spans="2:24">
      <c r="B1583" s="632"/>
      <c r="C1583" s="423"/>
      <c r="D1583" s="206">
        <f t="shared" si="436"/>
        <v>7</v>
      </c>
      <c r="E1583" s="169"/>
      <c r="F1583" s="260"/>
      <c r="G1583" s="169"/>
      <c r="H1583" s="169"/>
      <c r="I1583" s="177" t="e">
        <f t="shared" si="449"/>
        <v>#DIV/0!</v>
      </c>
      <c r="J1583" s="169"/>
      <c r="K1583" s="177" t="e">
        <f t="shared" si="450"/>
        <v>#DIV/0!</v>
      </c>
      <c r="L1583" s="260"/>
      <c r="M1583" s="177" t="e">
        <f t="shared" si="451"/>
        <v>#DIV/0!</v>
      </c>
      <c r="N1583" s="260"/>
      <c r="O1583" s="169"/>
      <c r="P1583" s="176" t="e">
        <f t="shared" si="452"/>
        <v>#DIV/0!</v>
      </c>
      <c r="Q1583" s="175">
        <f t="shared" si="453"/>
        <v>0</v>
      </c>
      <c r="R1583" s="176" t="e">
        <f t="shared" si="454"/>
        <v>#DIV/0!</v>
      </c>
      <c r="S1583" s="259">
        <f t="shared" si="455"/>
        <v>0</v>
      </c>
      <c r="T1583" s="169"/>
      <c r="U1583" s="169"/>
      <c r="V1583" s="169"/>
      <c r="W1583" s="175">
        <v>1</v>
      </c>
      <c r="X1583" s="169"/>
    </row>
    <row r="1584" spans="2:24">
      <c r="B1584" s="632"/>
      <c r="C1584" s="423"/>
      <c r="D1584" s="206">
        <f t="shared" si="436"/>
        <v>8</v>
      </c>
      <c r="E1584" s="169"/>
      <c r="F1584" s="260"/>
      <c r="G1584" s="169"/>
      <c r="H1584" s="169"/>
      <c r="I1584" s="177" t="e">
        <f t="shared" si="449"/>
        <v>#DIV/0!</v>
      </c>
      <c r="J1584" s="169"/>
      <c r="K1584" s="177" t="e">
        <f t="shared" si="450"/>
        <v>#DIV/0!</v>
      </c>
      <c r="L1584" s="260"/>
      <c r="M1584" s="177" t="e">
        <f t="shared" si="451"/>
        <v>#DIV/0!</v>
      </c>
      <c r="N1584" s="260"/>
      <c r="O1584" s="169"/>
      <c r="P1584" s="176" t="e">
        <f t="shared" si="452"/>
        <v>#DIV/0!</v>
      </c>
      <c r="Q1584" s="175">
        <f t="shared" si="453"/>
        <v>0</v>
      </c>
      <c r="R1584" s="176" t="e">
        <f t="shared" si="454"/>
        <v>#DIV/0!</v>
      </c>
      <c r="S1584" s="259">
        <f t="shared" si="455"/>
        <v>0</v>
      </c>
      <c r="T1584" s="169"/>
      <c r="U1584" s="169"/>
      <c r="V1584" s="169"/>
      <c r="W1584" s="175">
        <v>1</v>
      </c>
      <c r="X1584" s="169"/>
    </row>
    <row r="1585" spans="2:24">
      <c r="B1585" s="632"/>
      <c r="C1585" s="423"/>
      <c r="D1585" s="206">
        <f t="shared" si="436"/>
        <v>9</v>
      </c>
      <c r="E1585" s="169"/>
      <c r="F1585" s="260"/>
      <c r="G1585" s="169"/>
      <c r="H1585" s="169"/>
      <c r="I1585" s="177" t="e">
        <f t="shared" si="449"/>
        <v>#DIV/0!</v>
      </c>
      <c r="J1585" s="169"/>
      <c r="K1585" s="177" t="e">
        <f t="shared" si="450"/>
        <v>#DIV/0!</v>
      </c>
      <c r="L1585" s="260"/>
      <c r="M1585" s="177" t="e">
        <f t="shared" si="451"/>
        <v>#DIV/0!</v>
      </c>
      <c r="N1585" s="260"/>
      <c r="O1585" s="169"/>
      <c r="P1585" s="176" t="e">
        <f t="shared" si="452"/>
        <v>#DIV/0!</v>
      </c>
      <c r="Q1585" s="175">
        <f t="shared" si="453"/>
        <v>0</v>
      </c>
      <c r="R1585" s="176" t="e">
        <f t="shared" si="454"/>
        <v>#DIV/0!</v>
      </c>
      <c r="S1585" s="259">
        <f t="shared" si="455"/>
        <v>0</v>
      </c>
      <c r="T1585" s="169"/>
      <c r="U1585" s="169"/>
      <c r="V1585" s="169"/>
      <c r="W1585" s="175">
        <v>1</v>
      </c>
      <c r="X1585" s="169"/>
    </row>
    <row r="1586" spans="2:24">
      <c r="B1586" s="633"/>
      <c r="C1586" s="423"/>
      <c r="D1586" s="206">
        <f t="shared" si="436"/>
        <v>10</v>
      </c>
      <c r="E1586" s="169"/>
      <c r="F1586" s="260"/>
      <c r="G1586" s="169"/>
      <c r="H1586" s="169"/>
      <c r="I1586" s="177" t="e">
        <f t="shared" si="449"/>
        <v>#DIV/0!</v>
      </c>
      <c r="J1586" s="169"/>
      <c r="K1586" s="177" t="e">
        <f t="shared" si="450"/>
        <v>#DIV/0!</v>
      </c>
      <c r="L1586" s="260"/>
      <c r="M1586" s="177" t="e">
        <f t="shared" si="451"/>
        <v>#DIV/0!</v>
      </c>
      <c r="N1586" s="260"/>
      <c r="O1586" s="169"/>
      <c r="P1586" s="176" t="e">
        <f t="shared" si="452"/>
        <v>#DIV/0!</v>
      </c>
      <c r="Q1586" s="175">
        <f t="shared" si="453"/>
        <v>0</v>
      </c>
      <c r="R1586" s="176" t="e">
        <f t="shared" si="454"/>
        <v>#DIV/0!</v>
      </c>
      <c r="S1586" s="259">
        <f t="shared" si="455"/>
        <v>0</v>
      </c>
      <c r="T1586" s="169"/>
      <c r="U1586" s="169"/>
      <c r="V1586" s="169"/>
      <c r="W1586" s="175">
        <v>1</v>
      </c>
      <c r="X1586" s="169"/>
    </row>
  </sheetData>
  <mergeCells count="339"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3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0000000}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activeCell="S1364" sqref="S1364"/>
      <selection pane="topRight" activeCell="S1364" sqref="S1364"/>
      <selection pane="bottomLeft" activeCell="S1364" sqref="S1364"/>
      <selection pane="bottomRight" activeCell="S1364" sqref="S1364"/>
    </sheetView>
  </sheetViews>
  <sheetFormatPr defaultColWidth="8.85546875" defaultRowHeight="16.5"/>
  <cols>
    <col min="1" max="1" width="0" style="167" hidden="1" customWidth="1"/>
    <col min="2" max="2" width="13.42578125" style="167" bestFit="1" customWidth="1"/>
    <col min="3" max="3" width="4.5703125" style="167" bestFit="1" customWidth="1"/>
    <col min="4" max="4" width="6.85546875" style="167" customWidth="1"/>
    <col min="5" max="5" width="35.28515625" style="167" bestFit="1" customWidth="1"/>
    <col min="6" max="6" width="12.140625" style="167" bestFit="1" customWidth="1"/>
    <col min="7" max="8" width="11.5703125" style="167" bestFit="1" customWidth="1"/>
    <col min="9" max="9" width="16.85546875" style="167" customWidth="1"/>
    <col min="10" max="10" width="8.7109375" style="167" bestFit="1" customWidth="1"/>
    <col min="11" max="11" width="11.5703125" style="167" bestFit="1" customWidth="1"/>
    <col min="12" max="12" width="10.140625" style="167" bestFit="1" customWidth="1"/>
    <col min="13" max="13" width="18.28515625" style="167" bestFit="1" customWidth="1"/>
    <col min="14" max="14" width="10.140625" style="167" bestFit="1" customWidth="1"/>
    <col min="15" max="15" width="9.85546875" style="167" bestFit="1" customWidth="1"/>
    <col min="16" max="16" width="11.7109375" style="167" bestFit="1" customWidth="1"/>
    <col min="17" max="17" width="10.140625" style="167" bestFit="1" customWidth="1"/>
    <col min="18" max="18" width="9.85546875" style="167" bestFit="1" customWidth="1"/>
    <col min="19" max="19" width="11.7109375" style="167" bestFit="1" customWidth="1"/>
    <col min="20" max="20" width="10.140625" style="167" customWidth="1"/>
    <col min="21" max="21" width="15.5703125" style="167" customWidth="1"/>
    <col min="22" max="22" width="70.7109375" style="167" customWidth="1"/>
    <col min="23" max="23" width="7.5703125" style="167" bestFit="1" customWidth="1"/>
    <col min="24" max="24" width="32.5703125" style="167" bestFit="1" customWidth="1"/>
    <col min="25" max="25" width="8.85546875" style="167"/>
    <col min="26" max="27" width="21.5703125" style="167" customWidth="1"/>
    <col min="28" max="33" width="14.42578125" style="167" customWidth="1"/>
    <col min="34" max="34" width="11.5703125" style="167" bestFit="1" customWidth="1"/>
    <col min="35" max="16384" width="8.85546875" style="167"/>
  </cols>
  <sheetData>
    <row r="2" spans="2:34" ht="41.1" customHeight="1">
      <c r="B2" s="607" t="s">
        <v>584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Z2" s="168"/>
      <c r="AA2" s="168"/>
    </row>
    <row r="3" spans="2:34" ht="17.100000000000001" customHeight="1">
      <c r="B3" s="640" t="s">
        <v>389</v>
      </c>
      <c r="C3" s="610"/>
      <c r="D3" s="603" t="s">
        <v>173</v>
      </c>
      <c r="E3" s="603"/>
      <c r="F3" s="603"/>
      <c r="G3" s="603" t="s">
        <v>187</v>
      </c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 t="s">
        <v>174</v>
      </c>
      <c r="U3" s="615" t="s">
        <v>390</v>
      </c>
      <c r="V3" s="621" t="s">
        <v>585</v>
      </c>
      <c r="W3" s="621" t="s">
        <v>391</v>
      </c>
      <c r="X3" s="638" t="s">
        <v>175</v>
      </c>
      <c r="Z3" s="603" t="s">
        <v>392</v>
      </c>
      <c r="AA3" s="603"/>
      <c r="AB3" s="603"/>
      <c r="AC3" s="603"/>
      <c r="AD3" s="603"/>
      <c r="AE3" s="603"/>
      <c r="AF3" s="603"/>
      <c r="AG3" s="603"/>
      <c r="AH3" s="603"/>
    </row>
    <row r="4" spans="2:34" ht="17.100000000000001" customHeight="1">
      <c r="B4" s="611"/>
      <c r="C4" s="612"/>
      <c r="D4" s="637" t="s">
        <v>172</v>
      </c>
      <c r="E4" s="603" t="s">
        <v>176</v>
      </c>
      <c r="F4" s="603"/>
      <c r="G4" s="603" t="s">
        <v>188</v>
      </c>
      <c r="H4" s="603"/>
      <c r="I4" s="603"/>
      <c r="J4" s="603"/>
      <c r="K4" s="603"/>
      <c r="L4" s="603"/>
      <c r="M4" s="603"/>
      <c r="N4" s="603"/>
      <c r="O4" s="603" t="s">
        <v>177</v>
      </c>
      <c r="P4" s="603"/>
      <c r="Q4" s="603"/>
      <c r="R4" s="603"/>
      <c r="S4" s="603"/>
      <c r="T4" s="603"/>
      <c r="U4" s="616"/>
      <c r="V4" s="622"/>
      <c r="W4" s="622"/>
      <c r="X4" s="638"/>
      <c r="Z4" s="603"/>
      <c r="AA4" s="603"/>
      <c r="AB4" s="603"/>
      <c r="AC4" s="603"/>
      <c r="AD4" s="603"/>
      <c r="AE4" s="603"/>
      <c r="AF4" s="603"/>
      <c r="AG4" s="603"/>
      <c r="AH4" s="603"/>
    </row>
    <row r="5" spans="2:34" ht="17.100000000000001" customHeight="1">
      <c r="B5" s="611"/>
      <c r="C5" s="612"/>
      <c r="D5" s="637"/>
      <c r="E5" s="637" t="s">
        <v>178</v>
      </c>
      <c r="F5" s="638" t="s">
        <v>586</v>
      </c>
      <c r="G5" s="639" t="s">
        <v>189</v>
      </c>
      <c r="H5" s="639"/>
      <c r="I5" s="639"/>
      <c r="J5" s="639"/>
      <c r="K5" s="639"/>
      <c r="L5" s="639"/>
      <c r="M5" s="639"/>
      <c r="N5" s="639"/>
      <c r="O5" s="642" t="s">
        <v>171</v>
      </c>
      <c r="P5" s="643"/>
      <c r="Q5" s="644"/>
      <c r="R5" s="639" t="s">
        <v>179</v>
      </c>
      <c r="S5" s="639"/>
      <c r="T5" s="603"/>
      <c r="U5" s="616"/>
      <c r="V5" s="622"/>
      <c r="W5" s="622"/>
      <c r="X5" s="638"/>
      <c r="Z5" s="603"/>
      <c r="AA5" s="603"/>
      <c r="AB5" s="603"/>
      <c r="AC5" s="603"/>
      <c r="AD5" s="603"/>
      <c r="AE5" s="603"/>
      <c r="AF5" s="603"/>
      <c r="AG5" s="603"/>
      <c r="AH5" s="603"/>
    </row>
    <row r="6" spans="2:34" ht="38.450000000000003" customHeight="1">
      <c r="B6" s="613"/>
      <c r="C6" s="614"/>
      <c r="D6" s="637"/>
      <c r="E6" s="637"/>
      <c r="F6" s="638"/>
      <c r="G6" s="246" t="s">
        <v>180</v>
      </c>
      <c r="H6" s="246" t="s">
        <v>587</v>
      </c>
      <c r="I6" s="246" t="s">
        <v>588</v>
      </c>
      <c r="J6" s="246" t="s">
        <v>181</v>
      </c>
      <c r="K6" s="246" t="s">
        <v>393</v>
      </c>
      <c r="L6" s="246" t="s">
        <v>182</v>
      </c>
      <c r="M6" s="246" t="s">
        <v>190</v>
      </c>
      <c r="N6" s="246" t="s">
        <v>183</v>
      </c>
      <c r="O6" s="245" t="s">
        <v>184</v>
      </c>
      <c r="P6" s="245" t="s">
        <v>185</v>
      </c>
      <c r="Q6" s="246" t="s">
        <v>186</v>
      </c>
      <c r="R6" s="245" t="s">
        <v>184</v>
      </c>
      <c r="S6" s="245" t="s">
        <v>185</v>
      </c>
      <c r="T6" s="603"/>
      <c r="U6" s="617"/>
      <c r="V6" s="623"/>
      <c r="W6" s="623"/>
      <c r="X6" s="638"/>
      <c r="Z6" s="219" t="s">
        <v>394</v>
      </c>
      <c r="AA6" s="219" t="s">
        <v>395</v>
      </c>
      <c r="AB6" s="247" t="s">
        <v>589</v>
      </c>
      <c r="AC6" s="247" t="s">
        <v>396</v>
      </c>
      <c r="AD6" s="247" t="s">
        <v>784</v>
      </c>
      <c r="AE6" s="247" t="s">
        <v>397</v>
      </c>
      <c r="AF6" s="247" t="s">
        <v>398</v>
      </c>
      <c r="AG6" s="247" t="s">
        <v>399</v>
      </c>
      <c r="AH6" s="247" t="s">
        <v>590</v>
      </c>
    </row>
    <row r="7" spans="2:34" hidden="1">
      <c r="B7" s="634">
        <v>45870</v>
      </c>
      <c r="C7" s="423" t="s">
        <v>400</v>
      </c>
      <c r="D7" s="206">
        <v>1</v>
      </c>
      <c r="E7" s="169" t="s">
        <v>479</v>
      </c>
      <c r="F7" s="260">
        <v>4059.9100000000003</v>
      </c>
      <c r="G7" s="169">
        <v>268.60000000000002</v>
      </c>
      <c r="H7" s="169">
        <v>279</v>
      </c>
      <c r="I7" s="177">
        <f>H7/G7</f>
        <v>1.0387192851824274</v>
      </c>
      <c r="J7" s="169">
        <v>27.95</v>
      </c>
      <c r="K7" s="177">
        <f>J7/G7</f>
        <v>0.10405807892777363</v>
      </c>
      <c r="L7" s="260">
        <v>111.2</v>
      </c>
      <c r="M7" s="177">
        <f>(H7+J7)/G7</f>
        <v>1.1427773641102008</v>
      </c>
      <c r="N7" s="260">
        <v>4264.5200000000004</v>
      </c>
      <c r="O7" s="169">
        <v>1.84</v>
      </c>
      <c r="P7" s="176">
        <f t="shared" ref="P7:P15" si="0">O7/G7</f>
        <v>6.8503350707371556E-3</v>
      </c>
      <c r="Q7" s="260">
        <f t="shared" ref="Q7:Q15" si="1">O7*L7</f>
        <v>204.608</v>
      </c>
      <c r="R7" s="169">
        <f t="shared" ref="R7:R15" si="2">(H7+J7)-G7-O7</f>
        <v>36.509999999999962</v>
      </c>
      <c r="S7" s="171">
        <f t="shared" ref="S7:S15" si="3">R7/G7</f>
        <v>0.13592702903946374</v>
      </c>
      <c r="T7" s="169" t="s">
        <v>475</v>
      </c>
      <c r="U7" s="169" t="s">
        <v>534</v>
      </c>
      <c r="V7" s="169" t="s">
        <v>480</v>
      </c>
      <c r="W7" s="169">
        <v>1</v>
      </c>
      <c r="X7" s="169" t="s">
        <v>427</v>
      </c>
      <c r="Y7" s="172" t="s">
        <v>401</v>
      </c>
      <c r="Z7" s="261">
        <f>SUM(W7:W46)</f>
        <v>40</v>
      </c>
      <c r="AA7" s="261">
        <f>SUMIF($U$7:$U$46,TRIM(AA6),$W$7:$W$46)</f>
        <v>0</v>
      </c>
      <c r="AB7" s="261">
        <f t="shared" ref="AB7:AH7" si="4">SUMIF($U$7:$U$46,TRIM(AB6),$W$7:$W$46)</f>
        <v>0</v>
      </c>
      <c r="AC7" s="261">
        <f t="shared" si="4"/>
        <v>0</v>
      </c>
      <c r="AD7" s="261">
        <f t="shared" si="4"/>
        <v>24</v>
      </c>
      <c r="AE7" s="261">
        <f t="shared" si="4"/>
        <v>8</v>
      </c>
      <c r="AF7" s="261">
        <f t="shared" si="4"/>
        <v>1</v>
      </c>
      <c r="AG7" s="261">
        <f t="shared" si="4"/>
        <v>7</v>
      </c>
      <c r="AH7" s="261">
        <f t="shared" si="4"/>
        <v>0</v>
      </c>
    </row>
    <row r="8" spans="2:34" hidden="1">
      <c r="B8" s="423"/>
      <c r="C8" s="423"/>
      <c r="D8" s="206">
        <v>2</v>
      </c>
      <c r="E8" s="169" t="s">
        <v>481</v>
      </c>
      <c r="F8" s="260">
        <v>3540.3599999999997</v>
      </c>
      <c r="G8" s="169">
        <v>76.3</v>
      </c>
      <c r="H8" s="169">
        <v>78.62</v>
      </c>
      <c r="I8" s="177">
        <f t="shared" ref="I8:I16" si="5">H8/G8</f>
        <v>1.0304062909567497</v>
      </c>
      <c r="J8" s="169">
        <v>15.3</v>
      </c>
      <c r="K8" s="177">
        <f t="shared" ref="K8:K16" si="6">J8/G8</f>
        <v>0.20052424639580604</v>
      </c>
      <c r="L8" s="260">
        <v>212.89</v>
      </c>
      <c r="M8" s="177">
        <f t="shared" ref="M8:M16" si="7">(H8+J8)/G8</f>
        <v>1.2309305373525559</v>
      </c>
      <c r="N8" s="260">
        <v>3751.12</v>
      </c>
      <c r="O8" s="169">
        <v>0.99</v>
      </c>
      <c r="P8" s="176">
        <f t="shared" si="0"/>
        <v>1.2975098296199214E-2</v>
      </c>
      <c r="Q8" s="260">
        <f t="shared" si="1"/>
        <v>210.76109999999997</v>
      </c>
      <c r="R8" s="169">
        <f t="shared" si="2"/>
        <v>16.630000000000006</v>
      </c>
      <c r="S8" s="171">
        <f t="shared" si="3"/>
        <v>0.21795543905635659</v>
      </c>
      <c r="T8" s="169" t="s">
        <v>482</v>
      </c>
      <c r="U8" s="169" t="s">
        <v>712</v>
      </c>
      <c r="V8" s="169" t="s">
        <v>483</v>
      </c>
      <c r="W8" s="169">
        <v>1</v>
      </c>
      <c r="X8" s="169" t="s">
        <v>467</v>
      </c>
      <c r="Y8" s="172" t="s">
        <v>409</v>
      </c>
      <c r="Z8" s="261"/>
      <c r="AA8" s="262">
        <f>SUMIF($U$7:$U$46,TRIM(AA6),$F$7:$F$46)</f>
        <v>0</v>
      </c>
      <c r="AB8" s="262">
        <f>SUMIF($U$7:$U$46,TRIM(AB6),$F$7:$F$46)</f>
        <v>0</v>
      </c>
      <c r="AC8" s="262">
        <f t="shared" ref="AC8:AH8" si="8">SUMIF($U$7:$U$46,TRIM(AC6),$F$7:$F$46)</f>
        <v>0</v>
      </c>
      <c r="AD8" s="262">
        <f t="shared" si="8"/>
        <v>60928.479999999989</v>
      </c>
      <c r="AE8" s="262">
        <f t="shared" si="8"/>
        <v>17955.359999999997</v>
      </c>
      <c r="AF8" s="262">
        <f t="shared" si="8"/>
        <v>1833.52</v>
      </c>
      <c r="AG8" s="262">
        <f t="shared" si="8"/>
        <v>17174.04</v>
      </c>
      <c r="AH8" s="262">
        <f t="shared" si="8"/>
        <v>0</v>
      </c>
    </row>
    <row r="9" spans="2:34" hidden="1">
      <c r="B9" s="423"/>
      <c r="C9" s="423"/>
      <c r="D9" s="206">
        <v>3</v>
      </c>
      <c r="E9" s="169" t="s">
        <v>484</v>
      </c>
      <c r="F9" s="260">
        <v>2858.81</v>
      </c>
      <c r="G9" s="169">
        <v>70.44</v>
      </c>
      <c r="H9" s="169">
        <v>72.3</v>
      </c>
      <c r="I9" s="177">
        <f t="shared" si="5"/>
        <v>1.026405451448041</v>
      </c>
      <c r="J9" s="169">
        <v>5.6</v>
      </c>
      <c r="K9" s="177">
        <f t="shared" si="6"/>
        <v>7.9500283929585455E-2</v>
      </c>
      <c r="L9" s="260">
        <v>410.16</v>
      </c>
      <c r="M9" s="177">
        <f t="shared" si="7"/>
        <v>1.1059057353776263</v>
      </c>
      <c r="N9" s="260">
        <v>3059.79</v>
      </c>
      <c r="O9" s="169">
        <v>0.49</v>
      </c>
      <c r="P9" s="176">
        <f t="shared" si="0"/>
        <v>6.9562748438387282E-3</v>
      </c>
      <c r="Q9" s="260">
        <f t="shared" si="1"/>
        <v>200.97840000000002</v>
      </c>
      <c r="R9" s="169">
        <f t="shared" si="2"/>
        <v>6.9699999999999935</v>
      </c>
      <c r="S9" s="171">
        <f t="shared" si="3"/>
        <v>9.8949460533787531E-2</v>
      </c>
      <c r="T9" s="169" t="s">
        <v>475</v>
      </c>
      <c r="U9" s="169" t="s">
        <v>534</v>
      </c>
      <c r="V9" s="169" t="s">
        <v>485</v>
      </c>
      <c r="W9" s="169">
        <v>1</v>
      </c>
      <c r="X9" s="169" t="s">
        <v>467</v>
      </c>
      <c r="Y9" s="172" t="s">
        <v>360</v>
      </c>
      <c r="Z9" s="261">
        <f>SUM(W47:W116)</f>
        <v>70</v>
      </c>
      <c r="AA9" s="261">
        <f t="shared" ref="AA9:AH9" si="9">SUMIF($U$47:$U$116,TRIM(AA6),$W$47:$W$116)</f>
        <v>0</v>
      </c>
      <c r="AB9" s="261">
        <f t="shared" si="9"/>
        <v>0</v>
      </c>
      <c r="AC9" s="261">
        <f t="shared" si="9"/>
        <v>0</v>
      </c>
      <c r="AD9" s="261">
        <f t="shared" si="9"/>
        <v>54</v>
      </c>
      <c r="AE9" s="261">
        <f t="shared" si="9"/>
        <v>12</v>
      </c>
      <c r="AF9" s="261">
        <f t="shared" si="9"/>
        <v>4</v>
      </c>
      <c r="AG9" s="261">
        <f t="shared" si="9"/>
        <v>0</v>
      </c>
      <c r="AH9" s="261">
        <f t="shared" si="9"/>
        <v>0</v>
      </c>
    </row>
    <row r="10" spans="2:34" hidden="1">
      <c r="B10" s="423"/>
      <c r="C10" s="423"/>
      <c r="D10" s="206">
        <v>4</v>
      </c>
      <c r="E10" s="169" t="s">
        <v>486</v>
      </c>
      <c r="F10" s="260">
        <v>2383.71</v>
      </c>
      <c r="G10" s="169">
        <v>49.8</v>
      </c>
      <c r="H10" s="169">
        <v>52.33</v>
      </c>
      <c r="I10" s="177">
        <f t="shared" si="5"/>
        <v>1.0508032128514055</v>
      </c>
      <c r="J10" s="169">
        <v>4.55</v>
      </c>
      <c r="K10" s="177">
        <f t="shared" si="6"/>
        <v>9.1365461847389556E-2</v>
      </c>
      <c r="L10" s="260">
        <v>365.6</v>
      </c>
      <c r="M10" s="177">
        <f t="shared" si="7"/>
        <v>1.1421686746987951</v>
      </c>
      <c r="N10" s="260">
        <v>2588.4499999999998</v>
      </c>
      <c r="O10" s="169">
        <v>0.56000000000000005</v>
      </c>
      <c r="P10" s="176">
        <f t="shared" si="0"/>
        <v>1.1244979919678717E-2</v>
      </c>
      <c r="Q10" s="260">
        <f t="shared" si="1"/>
        <v>204.73600000000002</v>
      </c>
      <c r="R10" s="169">
        <f t="shared" si="2"/>
        <v>6.5199999999999978</v>
      </c>
      <c r="S10" s="171">
        <f t="shared" si="3"/>
        <v>0.13092369477911642</v>
      </c>
      <c r="T10" s="169" t="s">
        <v>465</v>
      </c>
      <c r="U10" s="169" t="s">
        <v>534</v>
      </c>
      <c r="V10" s="169" t="s">
        <v>487</v>
      </c>
      <c r="W10" s="169">
        <v>1</v>
      </c>
      <c r="X10" s="169" t="s">
        <v>416</v>
      </c>
      <c r="Y10" s="172" t="s">
        <v>409</v>
      </c>
      <c r="Z10" s="261"/>
      <c r="AA10" s="262">
        <f t="shared" ref="AA10:AH10" si="10">SUMIF($U$47:$U$116,TRIM(AA6),$F$47:$F$116)</f>
        <v>0</v>
      </c>
      <c r="AB10" s="262">
        <f t="shared" si="10"/>
        <v>0</v>
      </c>
      <c r="AC10" s="262">
        <f t="shared" si="10"/>
        <v>0</v>
      </c>
      <c r="AD10" s="262">
        <f t="shared" si="10"/>
        <v>149279.18000000002</v>
      </c>
      <c r="AE10" s="262">
        <f t="shared" si="10"/>
        <v>41102.519999999997</v>
      </c>
      <c r="AF10" s="262">
        <f t="shared" si="10"/>
        <v>11520</v>
      </c>
      <c r="AG10" s="262">
        <f t="shared" si="10"/>
        <v>0</v>
      </c>
      <c r="AH10" s="262">
        <f t="shared" si="10"/>
        <v>0</v>
      </c>
    </row>
    <row r="11" spans="2:34" hidden="1">
      <c r="B11" s="423"/>
      <c r="C11" s="423"/>
      <c r="D11" s="206">
        <v>5</v>
      </c>
      <c r="E11" s="169" t="s">
        <v>488</v>
      </c>
      <c r="F11" s="260">
        <v>2112.29</v>
      </c>
      <c r="G11" s="169">
        <v>106.35</v>
      </c>
      <c r="H11" s="169">
        <v>109.3</v>
      </c>
      <c r="I11" s="177">
        <f t="shared" si="5"/>
        <v>1.0277385989656793</v>
      </c>
      <c r="J11" s="169">
        <v>15.4</v>
      </c>
      <c r="K11" s="177">
        <f t="shared" si="6"/>
        <v>0.14480488951574991</v>
      </c>
      <c r="L11" s="260">
        <v>127.4</v>
      </c>
      <c r="M11" s="177">
        <f t="shared" si="7"/>
        <v>1.1725434884814294</v>
      </c>
      <c r="N11" s="260">
        <v>2337.79</v>
      </c>
      <c r="O11" s="169">
        <v>1.77</v>
      </c>
      <c r="P11" s="176">
        <f t="shared" si="0"/>
        <v>1.6643159379407618E-2</v>
      </c>
      <c r="Q11" s="260">
        <f t="shared" si="1"/>
        <v>225.49800000000002</v>
      </c>
      <c r="R11" s="169">
        <f t="shared" si="2"/>
        <v>16.580000000000009</v>
      </c>
      <c r="S11" s="171">
        <f t="shared" si="3"/>
        <v>0.15590032910202173</v>
      </c>
      <c r="T11" s="169" t="s">
        <v>475</v>
      </c>
      <c r="U11" s="169" t="s">
        <v>534</v>
      </c>
      <c r="V11" s="169" t="s">
        <v>489</v>
      </c>
      <c r="W11" s="169">
        <v>1</v>
      </c>
      <c r="X11" s="169" t="s">
        <v>467</v>
      </c>
      <c r="Y11" s="172"/>
      <c r="Z11" s="261"/>
      <c r="AA11" s="261"/>
      <c r="AB11" s="261"/>
      <c r="AC11" s="261"/>
      <c r="AD11" s="261"/>
      <c r="AE11" s="261"/>
      <c r="AF11" s="261"/>
      <c r="AG11" s="261"/>
      <c r="AH11" s="261"/>
    </row>
    <row r="12" spans="2:34" hidden="1">
      <c r="B12" s="423"/>
      <c r="C12" s="423"/>
      <c r="D12" s="206">
        <v>6</v>
      </c>
      <c r="E12" s="169" t="s">
        <v>490</v>
      </c>
      <c r="F12" s="260">
        <v>2072.11</v>
      </c>
      <c r="G12" s="169">
        <v>174.45</v>
      </c>
      <c r="H12" s="169">
        <v>180.3</v>
      </c>
      <c r="I12" s="177">
        <f t="shared" si="5"/>
        <v>1.0335339638865007</v>
      </c>
      <c r="J12" s="169">
        <v>8.6999999999999993</v>
      </c>
      <c r="K12" s="177">
        <f t="shared" si="6"/>
        <v>4.9871023215821153E-2</v>
      </c>
      <c r="L12" s="260">
        <v>156.74</v>
      </c>
      <c r="M12" s="177">
        <f t="shared" si="7"/>
        <v>1.0834049871023217</v>
      </c>
      <c r="N12" s="260">
        <v>2280.5700000000002</v>
      </c>
      <c r="O12" s="169">
        <v>1.33</v>
      </c>
      <c r="P12" s="176">
        <f t="shared" si="0"/>
        <v>7.623961020349671E-3</v>
      </c>
      <c r="Q12" s="260">
        <f t="shared" si="1"/>
        <v>208.46420000000003</v>
      </c>
      <c r="R12" s="169">
        <f t="shared" si="2"/>
        <v>13.220000000000011</v>
      </c>
      <c r="S12" s="171">
        <f t="shared" si="3"/>
        <v>7.5781026081971986E-2</v>
      </c>
      <c r="T12" s="169" t="s">
        <v>475</v>
      </c>
      <c r="U12" s="169" t="s">
        <v>534</v>
      </c>
      <c r="V12" s="169" t="s">
        <v>487</v>
      </c>
      <c r="W12" s="169">
        <v>1</v>
      </c>
      <c r="X12" s="169" t="s">
        <v>467</v>
      </c>
      <c r="Y12" s="172" t="s">
        <v>361</v>
      </c>
      <c r="Z12" s="261">
        <f>SUM(W117:W186)</f>
        <v>70</v>
      </c>
      <c r="AA12" s="261">
        <f t="shared" ref="AA12:AH12" si="11">SUMIF($U$117:$U$186,TRIM(AA6),$W$117:$W$186)</f>
        <v>0</v>
      </c>
      <c r="AB12" s="261">
        <f t="shared" si="11"/>
        <v>0</v>
      </c>
      <c r="AC12" s="261">
        <f t="shared" si="11"/>
        <v>0</v>
      </c>
      <c r="AD12" s="261">
        <f t="shared" si="11"/>
        <v>64</v>
      </c>
      <c r="AE12" s="261">
        <f t="shared" si="11"/>
        <v>6</v>
      </c>
      <c r="AF12" s="261">
        <f t="shared" si="11"/>
        <v>0</v>
      </c>
      <c r="AG12" s="261">
        <f t="shared" si="11"/>
        <v>0</v>
      </c>
      <c r="AH12" s="261">
        <f t="shared" si="11"/>
        <v>0</v>
      </c>
    </row>
    <row r="13" spans="2:34" hidden="1">
      <c r="B13" s="423"/>
      <c r="C13" s="423"/>
      <c r="D13" s="206">
        <v>7</v>
      </c>
      <c r="E13" s="169" t="s">
        <v>491</v>
      </c>
      <c r="F13" s="260">
        <v>2049.3200000000002</v>
      </c>
      <c r="G13" s="169">
        <v>49.25</v>
      </c>
      <c r="H13" s="169">
        <v>53.44</v>
      </c>
      <c r="I13" s="177">
        <f t="shared" si="5"/>
        <v>1.0850761421319797</v>
      </c>
      <c r="J13" s="169">
        <v>3.9</v>
      </c>
      <c r="K13" s="177">
        <f t="shared" si="6"/>
        <v>7.9187817258883242E-2</v>
      </c>
      <c r="L13" s="260">
        <v>278.82</v>
      </c>
      <c r="M13" s="177">
        <f t="shared" si="7"/>
        <v>1.1642639593908628</v>
      </c>
      <c r="N13" s="260">
        <v>2255.65</v>
      </c>
      <c r="O13" s="169">
        <v>0.74</v>
      </c>
      <c r="P13" s="176">
        <f t="shared" si="0"/>
        <v>1.5025380710659899E-2</v>
      </c>
      <c r="Q13" s="260">
        <f t="shared" si="1"/>
        <v>206.32679999999999</v>
      </c>
      <c r="R13" s="169">
        <f t="shared" si="2"/>
        <v>7.3499999999999961</v>
      </c>
      <c r="S13" s="171">
        <f t="shared" si="3"/>
        <v>0.14923857868020296</v>
      </c>
      <c r="T13" s="169" t="s">
        <v>465</v>
      </c>
      <c r="U13" s="169" t="s">
        <v>712</v>
      </c>
      <c r="V13" s="169" t="s">
        <v>466</v>
      </c>
      <c r="W13" s="169">
        <v>1</v>
      </c>
      <c r="X13" s="169" t="s">
        <v>467</v>
      </c>
      <c r="Y13" s="172" t="s">
        <v>409</v>
      </c>
      <c r="Z13" s="261"/>
      <c r="AA13" s="262">
        <f t="shared" ref="AA13:AH13" si="12">SUMIF($U$117:$U$186,TRIM(AA6),$F$117:$F$186)</f>
        <v>0</v>
      </c>
      <c r="AB13" s="262">
        <f t="shared" si="12"/>
        <v>0</v>
      </c>
      <c r="AC13" s="262">
        <f t="shared" si="12"/>
        <v>0</v>
      </c>
      <c r="AD13" s="262">
        <f t="shared" si="12"/>
        <v>187054.96000000002</v>
      </c>
      <c r="AE13" s="262">
        <f t="shared" si="12"/>
        <v>12896.55</v>
      </c>
      <c r="AF13" s="262">
        <f t="shared" si="12"/>
        <v>0</v>
      </c>
      <c r="AG13" s="262">
        <f t="shared" si="12"/>
        <v>0</v>
      </c>
      <c r="AH13" s="262">
        <f t="shared" si="12"/>
        <v>0</v>
      </c>
    </row>
    <row r="14" spans="2:34" hidden="1">
      <c r="B14" s="423"/>
      <c r="C14" s="423"/>
      <c r="D14" s="206">
        <v>8</v>
      </c>
      <c r="E14" s="169" t="s">
        <v>492</v>
      </c>
      <c r="F14" s="260">
        <v>1922.07</v>
      </c>
      <c r="G14" s="169">
        <v>174.8</v>
      </c>
      <c r="H14" s="169">
        <v>185.22</v>
      </c>
      <c r="I14" s="177">
        <f t="shared" si="5"/>
        <v>1.0596109839816932</v>
      </c>
      <c r="J14" s="169">
        <v>30</v>
      </c>
      <c r="K14" s="177">
        <f t="shared" si="6"/>
        <v>0.17162471395881007</v>
      </c>
      <c r="L14" s="260">
        <v>53.51</v>
      </c>
      <c r="M14" s="177">
        <f t="shared" si="7"/>
        <v>1.2312356979405032</v>
      </c>
      <c r="N14" s="260">
        <v>2162.87</v>
      </c>
      <c r="O14" s="169">
        <v>4.5</v>
      </c>
      <c r="P14" s="176">
        <f t="shared" si="0"/>
        <v>2.5743707093821507E-2</v>
      </c>
      <c r="Q14" s="260">
        <f t="shared" si="1"/>
        <v>240.79499999999999</v>
      </c>
      <c r="R14" s="169">
        <f t="shared" si="2"/>
        <v>35.919999999999987</v>
      </c>
      <c r="S14" s="171">
        <f t="shared" si="3"/>
        <v>0.20549199084668185</v>
      </c>
      <c r="T14" s="169" t="s">
        <v>475</v>
      </c>
      <c r="U14" s="169" t="s">
        <v>534</v>
      </c>
      <c r="V14" s="169" t="s">
        <v>493</v>
      </c>
      <c r="W14" s="169">
        <v>1</v>
      </c>
      <c r="X14" s="169" t="s">
        <v>412</v>
      </c>
      <c r="Y14" s="172"/>
      <c r="Z14" s="261"/>
      <c r="AA14" s="261"/>
      <c r="AB14" s="261"/>
      <c r="AC14" s="261"/>
      <c r="AD14" s="261"/>
      <c r="AE14" s="261"/>
      <c r="AF14" s="261"/>
      <c r="AG14" s="261"/>
      <c r="AH14" s="261"/>
    </row>
    <row r="15" spans="2:34" hidden="1">
      <c r="B15" s="423"/>
      <c r="C15" s="423"/>
      <c r="D15" s="206">
        <v>9</v>
      </c>
      <c r="E15" s="169" t="s">
        <v>494</v>
      </c>
      <c r="F15" s="260">
        <v>1833.52</v>
      </c>
      <c r="G15" s="169">
        <v>59.09</v>
      </c>
      <c r="H15" s="169">
        <v>60.08</v>
      </c>
      <c r="I15" s="177">
        <f t="shared" si="5"/>
        <v>1.0167541039092909</v>
      </c>
      <c r="J15" s="169">
        <v>5.55</v>
      </c>
      <c r="K15" s="177">
        <f t="shared" si="6"/>
        <v>9.3924521915721773E-2</v>
      </c>
      <c r="L15" s="260">
        <v>318.32</v>
      </c>
      <c r="M15" s="177">
        <f t="shared" si="7"/>
        <v>1.1106786258250125</v>
      </c>
      <c r="N15" s="260">
        <v>2081.81</v>
      </c>
      <c r="O15" s="169">
        <v>0.78</v>
      </c>
      <c r="P15" s="176">
        <f t="shared" si="0"/>
        <v>1.3200203080047384E-2</v>
      </c>
      <c r="Q15" s="260">
        <f t="shared" si="1"/>
        <v>248.28960000000001</v>
      </c>
      <c r="R15" s="169">
        <f t="shared" si="2"/>
        <v>5.7599999999999918</v>
      </c>
      <c r="S15" s="171">
        <f t="shared" si="3"/>
        <v>9.7478422744965168E-2</v>
      </c>
      <c r="T15" s="169" t="s">
        <v>482</v>
      </c>
      <c r="U15" s="169" t="s">
        <v>220</v>
      </c>
      <c r="V15" s="169" t="s">
        <v>487</v>
      </c>
      <c r="W15" s="169">
        <v>1</v>
      </c>
      <c r="X15" s="169" t="s">
        <v>422</v>
      </c>
      <c r="Y15" s="172" t="s">
        <v>362</v>
      </c>
      <c r="Z15" s="261">
        <f>SUM(W187:W256)</f>
        <v>70</v>
      </c>
      <c r="AA15" s="261">
        <f t="shared" ref="AA15:AH15" si="13">SUMIF($U$187:$U$256,TRIM(AA6),$W$187:$W$256)</f>
        <v>0</v>
      </c>
      <c r="AB15" s="261">
        <f t="shared" si="13"/>
        <v>0</v>
      </c>
      <c r="AC15" s="261">
        <f t="shared" si="13"/>
        <v>0</v>
      </c>
      <c r="AD15" s="261">
        <f t="shared" si="13"/>
        <v>70</v>
      </c>
      <c r="AE15" s="261">
        <f t="shared" si="13"/>
        <v>0</v>
      </c>
      <c r="AF15" s="261">
        <f t="shared" si="13"/>
        <v>0</v>
      </c>
      <c r="AG15" s="261">
        <f t="shared" si="13"/>
        <v>0</v>
      </c>
      <c r="AH15" s="261">
        <f t="shared" si="13"/>
        <v>0</v>
      </c>
    </row>
    <row r="16" spans="2:34" hidden="1">
      <c r="B16" s="423"/>
      <c r="C16" s="423"/>
      <c r="D16" s="206">
        <v>10</v>
      </c>
      <c r="E16" s="169" t="s">
        <v>495</v>
      </c>
      <c r="F16" s="260">
        <v>1765.14</v>
      </c>
      <c r="G16" s="169">
        <v>161.94999999999999</v>
      </c>
      <c r="H16" s="169">
        <v>187.33</v>
      </c>
      <c r="I16" s="177">
        <f t="shared" si="5"/>
        <v>1.1567150355047855</v>
      </c>
      <c r="J16" s="169">
        <v>0</v>
      </c>
      <c r="K16" s="177">
        <f t="shared" si="6"/>
        <v>0</v>
      </c>
      <c r="L16" s="260">
        <v>78</v>
      </c>
      <c r="M16" s="177">
        <f t="shared" si="7"/>
        <v>1.1567150355047855</v>
      </c>
      <c r="N16" s="260">
        <v>1979.64</v>
      </c>
      <c r="O16" s="169">
        <v>2.75</v>
      </c>
      <c r="P16" s="176">
        <f>O16/G16</f>
        <v>1.6980549552330967E-2</v>
      </c>
      <c r="Q16" s="260">
        <f>O16*L16</f>
        <v>214.5</v>
      </c>
      <c r="R16" s="169">
        <f>(H16+J16)-G16-O16</f>
        <v>22.630000000000024</v>
      </c>
      <c r="S16" s="171">
        <f>R16/G16</f>
        <v>0.13973448595245461</v>
      </c>
      <c r="T16" s="169" t="s">
        <v>475</v>
      </c>
      <c r="U16" s="169" t="s">
        <v>534</v>
      </c>
      <c r="V16" s="169" t="s">
        <v>496</v>
      </c>
      <c r="W16" s="169">
        <v>1</v>
      </c>
      <c r="X16" s="169" t="s">
        <v>467</v>
      </c>
      <c r="Y16" s="172" t="s">
        <v>409</v>
      </c>
      <c r="Z16" s="261"/>
      <c r="AA16" s="262">
        <f t="shared" ref="AA16:AH16" si="14">SUMIF($U$187:$U$256,TRIM(AA6),$F$187:$F$256)</f>
        <v>0</v>
      </c>
      <c r="AB16" s="262">
        <f t="shared" si="14"/>
        <v>0</v>
      </c>
      <c r="AC16" s="262">
        <f t="shared" si="14"/>
        <v>0</v>
      </c>
      <c r="AD16" s="262">
        <f t="shared" si="14"/>
        <v>81495.154499999975</v>
      </c>
      <c r="AE16" s="262">
        <f t="shared" si="14"/>
        <v>0</v>
      </c>
      <c r="AF16" s="262">
        <f t="shared" si="14"/>
        <v>0</v>
      </c>
      <c r="AG16" s="262">
        <f t="shared" si="14"/>
        <v>0</v>
      </c>
      <c r="AH16" s="262">
        <f t="shared" si="14"/>
        <v>0</v>
      </c>
    </row>
    <row r="17" spans="2:34" hidden="1">
      <c r="B17" s="634">
        <v>45871</v>
      </c>
      <c r="C17" s="423" t="s">
        <v>319</v>
      </c>
      <c r="D17" s="206">
        <v>1</v>
      </c>
      <c r="E17" s="169" t="s">
        <v>513</v>
      </c>
      <c r="F17" s="259">
        <v>2705.71</v>
      </c>
      <c r="G17" s="175">
        <v>300.45999999999998</v>
      </c>
      <c r="H17" s="175">
        <v>321.7</v>
      </c>
      <c r="I17" s="177">
        <f t="shared" ref="I17:I71" si="15">H17/G17</f>
        <v>1.0706916062038208</v>
      </c>
      <c r="J17" s="175">
        <v>0</v>
      </c>
      <c r="K17" s="177">
        <f t="shared" ref="K17:K71" si="16">J17/G17</f>
        <v>0</v>
      </c>
      <c r="L17" s="259">
        <v>133.88</v>
      </c>
      <c r="M17" s="177">
        <f t="shared" ref="M17:M71" si="17">(H17+J17)/G17</f>
        <v>1.0706916062038208</v>
      </c>
      <c r="N17" s="259">
        <v>2843.61</v>
      </c>
      <c r="O17" s="175">
        <v>1.03</v>
      </c>
      <c r="P17" s="176">
        <f t="shared" ref="P17:P80" si="18">O17/G17</f>
        <v>3.4280769486786928E-3</v>
      </c>
      <c r="Q17" s="260">
        <f t="shared" ref="Q17:Q80" si="19">O17*L17</f>
        <v>137.8964</v>
      </c>
      <c r="R17" s="169">
        <f t="shared" ref="R17:R80" si="20">(H17+J17)-G17-O17</f>
        <v>20.210000000000008</v>
      </c>
      <c r="S17" s="171">
        <f t="shared" ref="S17:S80" si="21">R17/G17</f>
        <v>6.7263529255142146E-2</v>
      </c>
      <c r="T17" s="175" t="s">
        <v>475</v>
      </c>
      <c r="U17" s="169" t="s">
        <v>712</v>
      </c>
      <c r="V17" s="175" t="s">
        <v>518</v>
      </c>
      <c r="W17" s="175">
        <v>1</v>
      </c>
      <c r="X17" s="175" t="s">
        <v>411</v>
      </c>
      <c r="Y17" s="172"/>
      <c r="Z17" s="261"/>
      <c r="AA17" s="261"/>
      <c r="AB17" s="261"/>
      <c r="AC17" s="261"/>
      <c r="AD17" s="261"/>
      <c r="AE17" s="261"/>
      <c r="AF17" s="261"/>
      <c r="AG17" s="261"/>
      <c r="AH17" s="261"/>
    </row>
    <row r="18" spans="2:34" hidden="1">
      <c r="B18" s="423"/>
      <c r="C18" s="423"/>
      <c r="D18" s="206">
        <v>2</v>
      </c>
      <c r="E18" s="169" t="s">
        <v>481</v>
      </c>
      <c r="F18" s="259">
        <v>2671.77</v>
      </c>
      <c r="G18" s="175">
        <v>75.709999999999994</v>
      </c>
      <c r="H18" s="175">
        <v>77.599999999999994</v>
      </c>
      <c r="I18" s="177">
        <f t="shared" si="15"/>
        <v>1.0249636771892749</v>
      </c>
      <c r="J18" s="175">
        <v>11.4</v>
      </c>
      <c r="K18" s="177">
        <f t="shared" si="16"/>
        <v>0.15057456082419762</v>
      </c>
      <c r="L18" s="259">
        <v>212.89</v>
      </c>
      <c r="M18" s="177">
        <f t="shared" si="17"/>
        <v>1.1755382380134725</v>
      </c>
      <c r="N18" s="259">
        <v>2829.31</v>
      </c>
      <c r="O18" s="175">
        <v>0.74</v>
      </c>
      <c r="P18" s="176">
        <f t="shared" si="18"/>
        <v>9.7741381587637035E-3</v>
      </c>
      <c r="Q18" s="260">
        <f t="shared" si="19"/>
        <v>157.53859999999997</v>
      </c>
      <c r="R18" s="169">
        <f t="shared" si="20"/>
        <v>12.550000000000006</v>
      </c>
      <c r="S18" s="171">
        <f t="shared" si="21"/>
        <v>0.16576409985470886</v>
      </c>
      <c r="T18" s="175" t="s">
        <v>475</v>
      </c>
      <c r="U18" s="169" t="s">
        <v>712</v>
      </c>
      <c r="V18" s="175" t="s">
        <v>483</v>
      </c>
      <c r="W18" s="175">
        <v>1</v>
      </c>
      <c r="X18" s="175" t="s">
        <v>467</v>
      </c>
      <c r="Y18" s="172" t="s">
        <v>363</v>
      </c>
      <c r="Z18" s="261">
        <f>SUM(W257:W326)</f>
        <v>70</v>
      </c>
      <c r="AA18" s="261">
        <f t="shared" ref="AA18:AH18" si="22">SUMIF($U$257:$U$326,TRIM(AA6),$W$257:$W$326)</f>
        <v>0</v>
      </c>
      <c r="AB18" s="261">
        <f t="shared" si="22"/>
        <v>0</v>
      </c>
      <c r="AC18" s="261">
        <f t="shared" si="22"/>
        <v>0</v>
      </c>
      <c r="AD18" s="261">
        <f t="shared" si="22"/>
        <v>70</v>
      </c>
      <c r="AE18" s="261">
        <f t="shared" si="22"/>
        <v>0</v>
      </c>
      <c r="AF18" s="261">
        <f t="shared" si="22"/>
        <v>0</v>
      </c>
      <c r="AG18" s="261">
        <f t="shared" si="22"/>
        <v>0</v>
      </c>
      <c r="AH18" s="261">
        <f t="shared" si="22"/>
        <v>0</v>
      </c>
    </row>
    <row r="19" spans="2:34" hidden="1">
      <c r="B19" s="423"/>
      <c r="C19" s="423"/>
      <c r="D19" s="206">
        <v>3</v>
      </c>
      <c r="E19" s="169" t="s">
        <v>490</v>
      </c>
      <c r="F19" s="259">
        <v>2658.31</v>
      </c>
      <c r="G19" s="175">
        <v>178.84</v>
      </c>
      <c r="H19" s="175">
        <v>177.62</v>
      </c>
      <c r="I19" s="177">
        <f t="shared" si="15"/>
        <v>0.99317825989711472</v>
      </c>
      <c r="J19" s="175">
        <v>18.899999999999999</v>
      </c>
      <c r="K19" s="177">
        <f t="shared" si="16"/>
        <v>0.10568105569223886</v>
      </c>
      <c r="L19" s="259">
        <v>156.74</v>
      </c>
      <c r="M19" s="177">
        <f t="shared" si="17"/>
        <v>1.0988593155893536</v>
      </c>
      <c r="N19" s="259">
        <v>2771.16</v>
      </c>
      <c r="O19" s="175">
        <v>0.72</v>
      </c>
      <c r="P19" s="176">
        <f t="shared" si="18"/>
        <v>4.0259449787519571E-3</v>
      </c>
      <c r="Q19" s="260">
        <f t="shared" si="19"/>
        <v>112.8528</v>
      </c>
      <c r="R19" s="169">
        <f t="shared" si="20"/>
        <v>16.960000000000008</v>
      </c>
      <c r="S19" s="171">
        <f t="shared" si="21"/>
        <v>9.4833370610601694E-2</v>
      </c>
      <c r="T19" s="175" t="s">
        <v>475</v>
      </c>
      <c r="U19" s="175" t="s">
        <v>712</v>
      </c>
      <c r="V19" s="175" t="s">
        <v>487</v>
      </c>
      <c r="W19" s="175">
        <v>1</v>
      </c>
      <c r="X19" s="175" t="s">
        <v>467</v>
      </c>
      <c r="Y19" s="172" t="s">
        <v>409</v>
      </c>
      <c r="Z19" s="261"/>
      <c r="AA19" s="262">
        <f t="shared" ref="AA19:AH19" si="23">SUMIF($U$257:$U$326,TRIM(AA6),$F$257:$F$326)</f>
        <v>0</v>
      </c>
      <c r="AB19" s="262">
        <f t="shared" si="23"/>
        <v>0</v>
      </c>
      <c r="AC19" s="262">
        <f t="shared" si="23"/>
        <v>0</v>
      </c>
      <c r="AD19" s="262">
        <f t="shared" si="23"/>
        <v>93651.549999999988</v>
      </c>
      <c r="AE19" s="262">
        <f t="shared" si="23"/>
        <v>0</v>
      </c>
      <c r="AF19" s="262">
        <f t="shared" si="23"/>
        <v>0</v>
      </c>
      <c r="AG19" s="262">
        <f t="shared" si="23"/>
        <v>0</v>
      </c>
      <c r="AH19" s="262">
        <f t="shared" si="23"/>
        <v>0</v>
      </c>
    </row>
    <row r="20" spans="2:34" hidden="1">
      <c r="B20" s="423"/>
      <c r="C20" s="423"/>
      <c r="D20" s="206">
        <v>4</v>
      </c>
      <c r="E20" s="169" t="s">
        <v>514</v>
      </c>
      <c r="F20" s="259">
        <v>2539.9</v>
      </c>
      <c r="G20" s="175">
        <v>80.040000000000006</v>
      </c>
      <c r="H20" s="175">
        <v>83.75</v>
      </c>
      <c r="I20" s="177">
        <f t="shared" si="15"/>
        <v>1.0463518240879559</v>
      </c>
      <c r="J20" s="175">
        <v>4.6500000000000004</v>
      </c>
      <c r="K20" s="177">
        <f t="shared" si="16"/>
        <v>5.8095952023988005E-2</v>
      </c>
      <c r="L20" s="259">
        <v>331.58</v>
      </c>
      <c r="M20" s="177">
        <f t="shared" si="17"/>
        <v>1.104447776111944</v>
      </c>
      <c r="N20" s="259">
        <v>2772.01</v>
      </c>
      <c r="O20" s="175">
        <v>0.7</v>
      </c>
      <c r="P20" s="176">
        <f t="shared" si="18"/>
        <v>8.7456271864067951E-3</v>
      </c>
      <c r="Q20" s="260">
        <f t="shared" si="19"/>
        <v>232.10599999999997</v>
      </c>
      <c r="R20" s="169">
        <f t="shared" si="20"/>
        <v>7.6599999999999993</v>
      </c>
      <c r="S20" s="171">
        <f t="shared" si="21"/>
        <v>9.5702148925537217E-2</v>
      </c>
      <c r="T20" s="175" t="s">
        <v>482</v>
      </c>
      <c r="U20" s="175" t="s">
        <v>219</v>
      </c>
      <c r="V20" s="175" t="s">
        <v>487</v>
      </c>
      <c r="W20" s="175">
        <v>1</v>
      </c>
      <c r="X20" s="175" t="s">
        <v>419</v>
      </c>
      <c r="Y20" s="172"/>
      <c r="Z20" s="261"/>
      <c r="AA20" s="261"/>
      <c r="AB20" s="261"/>
      <c r="AC20" s="261"/>
      <c r="AD20" s="261"/>
      <c r="AE20" s="261"/>
      <c r="AF20" s="261"/>
      <c r="AG20" s="261"/>
      <c r="AH20" s="261"/>
    </row>
    <row r="21" spans="2:34" hidden="1">
      <c r="B21" s="423"/>
      <c r="C21" s="423"/>
      <c r="D21" s="206">
        <v>5</v>
      </c>
      <c r="E21" s="169" t="s">
        <v>479</v>
      </c>
      <c r="F21" s="259">
        <v>2175.0700000000002</v>
      </c>
      <c r="G21" s="175">
        <v>272.60000000000002</v>
      </c>
      <c r="H21" s="175">
        <v>278.39999999999998</v>
      </c>
      <c r="I21" s="177">
        <f t="shared" si="15"/>
        <v>1.0212765957446808</v>
      </c>
      <c r="J21" s="175">
        <v>20</v>
      </c>
      <c r="K21" s="177">
        <f t="shared" si="16"/>
        <v>7.3367571533382234E-2</v>
      </c>
      <c r="L21" s="259">
        <v>111.2</v>
      </c>
      <c r="M21" s="177">
        <f t="shared" si="17"/>
        <v>1.0946441672780629</v>
      </c>
      <c r="N21" s="259">
        <v>2868.96</v>
      </c>
      <c r="O21" s="175">
        <v>6.24</v>
      </c>
      <c r="P21" s="176">
        <f t="shared" si="18"/>
        <v>2.2890682318415258E-2</v>
      </c>
      <c r="Q21" s="260">
        <f t="shared" si="19"/>
        <v>693.88800000000003</v>
      </c>
      <c r="R21" s="169">
        <f t="shared" si="20"/>
        <v>19.559999999999953</v>
      </c>
      <c r="S21" s="171">
        <f t="shared" si="21"/>
        <v>7.1753484959647659E-2</v>
      </c>
      <c r="T21" s="175" t="s">
        <v>475</v>
      </c>
      <c r="U21" s="169" t="s">
        <v>712</v>
      </c>
      <c r="V21" s="175" t="s">
        <v>480</v>
      </c>
      <c r="W21" s="175">
        <v>1</v>
      </c>
      <c r="X21" s="175" t="s">
        <v>427</v>
      </c>
      <c r="Y21" s="172"/>
      <c r="Z21" s="263"/>
      <c r="AA21" s="263"/>
      <c r="AB21" s="263"/>
      <c r="AC21" s="263"/>
      <c r="AD21" s="263"/>
      <c r="AE21" s="263"/>
      <c r="AF21" s="263"/>
      <c r="AG21" s="263"/>
      <c r="AH21" s="263"/>
    </row>
    <row r="22" spans="2:34" hidden="1">
      <c r="B22" s="423"/>
      <c r="C22" s="423"/>
      <c r="D22" s="206">
        <v>6</v>
      </c>
      <c r="E22" s="169" t="s">
        <v>464</v>
      </c>
      <c r="F22" s="259">
        <v>2140.8200000000002</v>
      </c>
      <c r="G22" s="175">
        <v>65.260000000000005</v>
      </c>
      <c r="H22" s="175">
        <v>65.239999999999995</v>
      </c>
      <c r="I22" s="177">
        <f t="shared" si="15"/>
        <v>0.99969353355807522</v>
      </c>
      <c r="J22" s="175">
        <v>11.2</v>
      </c>
      <c r="K22" s="177">
        <f t="shared" si="16"/>
        <v>0.17162120747778115</v>
      </c>
      <c r="L22" s="259">
        <v>203.5</v>
      </c>
      <c r="M22" s="177">
        <f t="shared" si="17"/>
        <v>1.1713147410358564</v>
      </c>
      <c r="N22" s="259">
        <v>2275.13</v>
      </c>
      <c r="O22" s="175">
        <v>0.66</v>
      </c>
      <c r="P22" s="176">
        <f t="shared" si="18"/>
        <v>1.0113392583512106E-2</v>
      </c>
      <c r="Q22" s="260">
        <f t="shared" si="19"/>
        <v>134.31</v>
      </c>
      <c r="R22" s="169">
        <f t="shared" si="20"/>
        <v>10.519999999999992</v>
      </c>
      <c r="S22" s="171">
        <f t="shared" si="21"/>
        <v>0.16120134845234435</v>
      </c>
      <c r="T22" s="175" t="s">
        <v>465</v>
      </c>
      <c r="U22" s="175" t="s">
        <v>219</v>
      </c>
      <c r="V22" s="175" t="s">
        <v>466</v>
      </c>
      <c r="W22" s="175">
        <v>1</v>
      </c>
      <c r="X22" s="175" t="s">
        <v>467</v>
      </c>
      <c r="Y22" s="167" t="s">
        <v>381</v>
      </c>
      <c r="Z22" s="261">
        <f>SUM(W7:W9860)</f>
        <v>1580</v>
      </c>
      <c r="AA22" s="261">
        <f t="shared" ref="AA22:AH22" si="24">SUMIF($U$7:$U$9860,TRIM(AA6),$W$7:$W$9860)</f>
        <v>0</v>
      </c>
      <c r="AB22" s="261">
        <f t="shared" si="24"/>
        <v>0</v>
      </c>
      <c r="AC22" s="261">
        <f t="shared" si="24"/>
        <v>0</v>
      </c>
      <c r="AD22" s="261">
        <f t="shared" si="24"/>
        <v>876</v>
      </c>
      <c r="AE22" s="261">
        <f t="shared" si="24"/>
        <v>158</v>
      </c>
      <c r="AF22" s="261">
        <f t="shared" si="24"/>
        <v>329</v>
      </c>
      <c r="AG22" s="261">
        <f t="shared" si="24"/>
        <v>7</v>
      </c>
      <c r="AH22" s="261">
        <f t="shared" si="24"/>
        <v>0</v>
      </c>
    </row>
    <row r="23" spans="2:34" hidden="1">
      <c r="B23" s="423"/>
      <c r="C23" s="423"/>
      <c r="D23" s="206">
        <v>7</v>
      </c>
      <c r="E23" s="169" t="s">
        <v>515</v>
      </c>
      <c r="F23" s="259">
        <v>2088.86</v>
      </c>
      <c r="G23" s="175">
        <v>27.85</v>
      </c>
      <c r="H23" s="175">
        <v>35.6</v>
      </c>
      <c r="I23" s="177">
        <f t="shared" si="15"/>
        <v>1.2782764811490126</v>
      </c>
      <c r="J23" s="175">
        <v>0</v>
      </c>
      <c r="K23" s="177">
        <f t="shared" si="16"/>
        <v>0</v>
      </c>
      <c r="L23" s="259">
        <v>294.62</v>
      </c>
      <c r="M23" s="177">
        <f t="shared" si="17"/>
        <v>1.2782764811490126</v>
      </c>
      <c r="N23" s="259">
        <v>2283.31</v>
      </c>
      <c r="O23" s="175">
        <v>0.66</v>
      </c>
      <c r="P23" s="176">
        <f t="shared" si="18"/>
        <v>2.3698384201077199E-2</v>
      </c>
      <c r="Q23" s="260">
        <f t="shared" si="19"/>
        <v>194.44920000000002</v>
      </c>
      <c r="R23" s="169">
        <f t="shared" si="20"/>
        <v>7.09</v>
      </c>
      <c r="S23" s="171">
        <f t="shared" si="21"/>
        <v>0.25457809694793537</v>
      </c>
      <c r="T23" s="175" t="s">
        <v>465</v>
      </c>
      <c r="U23" s="175" t="s">
        <v>219</v>
      </c>
      <c r="V23" s="175" t="s">
        <v>519</v>
      </c>
      <c r="W23" s="175">
        <v>1</v>
      </c>
      <c r="X23" s="175" t="s">
        <v>467</v>
      </c>
      <c r="Y23" s="172" t="s">
        <v>409</v>
      </c>
      <c r="Z23" s="261"/>
      <c r="AA23" s="262">
        <f t="shared" ref="AA23:AH23" si="25">SUMIF($U$7:$U$9860,TRIM(AA6),$F$7:$F$9860)</f>
        <v>0</v>
      </c>
      <c r="AB23" s="262">
        <f t="shared" si="25"/>
        <v>0</v>
      </c>
      <c r="AC23" s="262">
        <f t="shared" si="25"/>
        <v>0</v>
      </c>
      <c r="AD23" s="262">
        <f t="shared" si="25"/>
        <v>1530796.0945000008</v>
      </c>
      <c r="AE23" s="262">
        <f t="shared" si="25"/>
        <v>1268122.8400000003</v>
      </c>
      <c r="AF23" s="262">
        <f t="shared" si="25"/>
        <v>667565.44999999972</v>
      </c>
      <c r="AG23" s="262">
        <f t="shared" si="25"/>
        <v>17174.04</v>
      </c>
      <c r="AH23" s="262">
        <f t="shared" si="25"/>
        <v>0</v>
      </c>
    </row>
    <row r="24" spans="2:34" hidden="1">
      <c r="B24" s="423"/>
      <c r="C24" s="423"/>
      <c r="D24" s="206">
        <v>8</v>
      </c>
      <c r="E24" s="169" t="s">
        <v>484</v>
      </c>
      <c r="F24" s="259">
        <v>1800.6100000000001</v>
      </c>
      <c r="G24" s="175">
        <v>73.180000000000007</v>
      </c>
      <c r="H24" s="175">
        <v>73.099999999999994</v>
      </c>
      <c r="I24" s="177">
        <f t="shared" si="15"/>
        <v>0.99890680513801566</v>
      </c>
      <c r="J24" s="175">
        <v>7.62</v>
      </c>
      <c r="K24" s="177">
        <f t="shared" si="16"/>
        <v>0.10412681060399015</v>
      </c>
      <c r="L24" s="259">
        <v>410.16</v>
      </c>
      <c r="M24" s="177">
        <f t="shared" si="17"/>
        <v>1.103033615742006</v>
      </c>
      <c r="N24" s="259">
        <v>3092.61</v>
      </c>
      <c r="O24" s="175">
        <v>3.15</v>
      </c>
      <c r="P24" s="176">
        <f t="shared" si="18"/>
        <v>4.3044547690625851E-2</v>
      </c>
      <c r="Q24" s="260">
        <f t="shared" si="19"/>
        <v>1292.0040000000001</v>
      </c>
      <c r="R24" s="169">
        <f t="shared" si="20"/>
        <v>4.3899999999999917</v>
      </c>
      <c r="S24" s="171">
        <f t="shared" si="21"/>
        <v>5.9989068051380039E-2</v>
      </c>
      <c r="T24" s="175" t="s">
        <v>475</v>
      </c>
      <c r="U24" s="169" t="s">
        <v>712</v>
      </c>
      <c r="V24" s="175" t="s">
        <v>487</v>
      </c>
      <c r="W24" s="175">
        <v>1</v>
      </c>
      <c r="X24" s="175" t="s">
        <v>467</v>
      </c>
    </row>
    <row r="25" spans="2:34" hidden="1">
      <c r="B25" s="423"/>
      <c r="C25" s="423"/>
      <c r="D25" s="206">
        <v>9</v>
      </c>
      <c r="E25" s="169" t="s">
        <v>516</v>
      </c>
      <c r="F25" s="259">
        <v>1735.8</v>
      </c>
      <c r="G25" s="175">
        <v>100.77</v>
      </c>
      <c r="H25" s="175">
        <v>106.95</v>
      </c>
      <c r="I25" s="177">
        <f t="shared" si="15"/>
        <v>1.0613277761238464</v>
      </c>
      <c r="J25" s="175">
        <v>10.5</v>
      </c>
      <c r="K25" s="177">
        <f t="shared" si="16"/>
        <v>0.10419767788032153</v>
      </c>
      <c r="L25" s="259">
        <v>110</v>
      </c>
      <c r="M25" s="177">
        <f t="shared" si="17"/>
        <v>1.165525454004168</v>
      </c>
      <c r="N25" s="259">
        <v>1834.8</v>
      </c>
      <c r="O25" s="175">
        <v>0.9</v>
      </c>
      <c r="P25" s="176">
        <f t="shared" si="18"/>
        <v>8.9312295325989881E-3</v>
      </c>
      <c r="Q25" s="260">
        <f t="shared" si="19"/>
        <v>99</v>
      </c>
      <c r="R25" s="169">
        <f t="shared" si="20"/>
        <v>15.780000000000006</v>
      </c>
      <c r="S25" s="171">
        <f t="shared" si="21"/>
        <v>0.15659422447156898</v>
      </c>
      <c r="T25" s="175" t="s">
        <v>465</v>
      </c>
      <c r="U25" s="175" t="s">
        <v>219</v>
      </c>
      <c r="V25" s="175" t="s">
        <v>519</v>
      </c>
      <c r="W25" s="175">
        <v>1</v>
      </c>
      <c r="X25" s="175" t="s">
        <v>467</v>
      </c>
    </row>
    <row r="26" spans="2:34" hidden="1">
      <c r="B26" s="423"/>
      <c r="C26" s="423"/>
      <c r="D26" s="206">
        <v>10</v>
      </c>
      <c r="E26" s="169" t="s">
        <v>517</v>
      </c>
      <c r="F26" s="259">
        <v>1571.05</v>
      </c>
      <c r="G26" s="175">
        <v>173.36</v>
      </c>
      <c r="H26" s="175">
        <v>174.3</v>
      </c>
      <c r="I26" s="177">
        <f t="shared" si="15"/>
        <v>1.0054222427318873</v>
      </c>
      <c r="J26" s="175">
        <v>15.75</v>
      </c>
      <c r="K26" s="177">
        <f t="shared" si="16"/>
        <v>9.0851407475772944E-2</v>
      </c>
      <c r="L26" s="259">
        <v>99.12</v>
      </c>
      <c r="M26" s="177">
        <f t="shared" si="17"/>
        <v>1.0962736502076604</v>
      </c>
      <c r="N26" s="259">
        <v>1654.31</v>
      </c>
      <c r="O26" s="175">
        <v>0.84</v>
      </c>
      <c r="P26" s="176">
        <f t="shared" si="18"/>
        <v>4.8454083987078903E-3</v>
      </c>
      <c r="Q26" s="260">
        <f t="shared" si="19"/>
        <v>83.260800000000003</v>
      </c>
      <c r="R26" s="169">
        <f t="shared" si="20"/>
        <v>15.849999999999998</v>
      </c>
      <c r="S26" s="171">
        <f t="shared" si="21"/>
        <v>9.1428241808952454E-2</v>
      </c>
      <c r="T26" s="175" t="s">
        <v>475</v>
      </c>
      <c r="U26" s="169" t="s">
        <v>712</v>
      </c>
      <c r="V26" s="175" t="s">
        <v>520</v>
      </c>
      <c r="W26" s="175">
        <v>1</v>
      </c>
      <c r="X26" s="175" t="s">
        <v>467</v>
      </c>
    </row>
    <row r="27" spans="2:34" hidden="1">
      <c r="B27" s="634">
        <v>45872</v>
      </c>
      <c r="C27" s="423" t="s">
        <v>311</v>
      </c>
      <c r="D27" s="206">
        <v>1</v>
      </c>
      <c r="E27" s="169" t="s">
        <v>490</v>
      </c>
      <c r="F27" s="260">
        <v>5559.5599999999995</v>
      </c>
      <c r="G27" s="169">
        <v>237.98</v>
      </c>
      <c r="H27" s="169">
        <v>245.89999999999998</v>
      </c>
      <c r="I27" s="177">
        <f t="shared" si="15"/>
        <v>1.0332801075720648</v>
      </c>
      <c r="J27" s="169">
        <v>28.8</v>
      </c>
      <c r="K27" s="177">
        <f t="shared" si="16"/>
        <v>0.12101857298932685</v>
      </c>
      <c r="L27" s="260">
        <v>156.74</v>
      </c>
      <c r="M27" s="177">
        <f t="shared" si="17"/>
        <v>1.1542986805613917</v>
      </c>
      <c r="N27" s="260">
        <v>5755.49</v>
      </c>
      <c r="O27" s="169">
        <v>1.25</v>
      </c>
      <c r="P27" s="176">
        <f t="shared" si="18"/>
        <v>5.2525422304395327E-3</v>
      </c>
      <c r="Q27" s="260">
        <f t="shared" si="19"/>
        <v>195.92500000000001</v>
      </c>
      <c r="R27" s="169">
        <f t="shared" si="20"/>
        <v>35.47</v>
      </c>
      <c r="S27" s="171">
        <f t="shared" si="21"/>
        <v>0.14904613833095218</v>
      </c>
      <c r="T27" s="169" t="s">
        <v>475</v>
      </c>
      <c r="U27" s="175" t="s">
        <v>712</v>
      </c>
      <c r="V27" s="169" t="s">
        <v>487</v>
      </c>
      <c r="W27" s="175">
        <v>1</v>
      </c>
      <c r="X27" s="169" t="s">
        <v>467</v>
      </c>
    </row>
    <row r="28" spans="2:34" hidden="1">
      <c r="B28" s="423"/>
      <c r="C28" s="423"/>
      <c r="D28" s="206">
        <v>2</v>
      </c>
      <c r="E28" s="169" t="s">
        <v>481</v>
      </c>
      <c r="F28" s="260">
        <v>4772.99</v>
      </c>
      <c r="G28" s="169">
        <v>108.69</v>
      </c>
      <c r="H28" s="169">
        <v>117.23000000000002</v>
      </c>
      <c r="I28" s="177">
        <f t="shared" si="15"/>
        <v>1.0785720857484591</v>
      </c>
      <c r="J28" s="169">
        <v>15.6</v>
      </c>
      <c r="K28" s="177">
        <f t="shared" si="16"/>
        <v>0.14352746342809827</v>
      </c>
      <c r="L28" s="260">
        <v>212.89</v>
      </c>
      <c r="M28" s="177">
        <f t="shared" si="17"/>
        <v>1.2220995491765574</v>
      </c>
      <c r="N28" s="260">
        <v>5139.16</v>
      </c>
      <c r="O28" s="169">
        <v>1.72</v>
      </c>
      <c r="P28" s="176">
        <f t="shared" si="18"/>
        <v>1.5824822890790322E-2</v>
      </c>
      <c r="Q28" s="260">
        <f t="shared" si="19"/>
        <v>366.17079999999999</v>
      </c>
      <c r="R28" s="169">
        <f t="shared" si="20"/>
        <v>22.420000000000016</v>
      </c>
      <c r="S28" s="171">
        <f t="shared" si="21"/>
        <v>0.20627472628576701</v>
      </c>
      <c r="T28" s="169" t="s">
        <v>475</v>
      </c>
      <c r="U28" s="169" t="s">
        <v>712</v>
      </c>
      <c r="V28" s="169" t="s">
        <v>483</v>
      </c>
      <c r="W28" s="175">
        <v>1</v>
      </c>
      <c r="X28" s="169" t="s">
        <v>467</v>
      </c>
    </row>
    <row r="29" spans="2:34" hidden="1">
      <c r="B29" s="423"/>
      <c r="C29" s="423"/>
      <c r="D29" s="206">
        <v>3</v>
      </c>
      <c r="E29" s="169" t="s">
        <v>486</v>
      </c>
      <c r="F29" s="260">
        <v>3933.8599999999997</v>
      </c>
      <c r="G29" s="169">
        <v>70.31</v>
      </c>
      <c r="H29" s="169">
        <v>73.489999999999995</v>
      </c>
      <c r="I29" s="177">
        <f t="shared" si="15"/>
        <v>1.0452282747831032</v>
      </c>
      <c r="J29" s="169">
        <v>8.75</v>
      </c>
      <c r="K29" s="177">
        <f t="shared" si="16"/>
        <v>0.12444886929313041</v>
      </c>
      <c r="L29" s="260">
        <v>365.6</v>
      </c>
      <c r="M29" s="177">
        <f t="shared" si="17"/>
        <v>1.1696771440762337</v>
      </c>
      <c r="N29" s="260">
        <v>4361.6099999999997</v>
      </c>
      <c r="O29" s="169">
        <v>1.17</v>
      </c>
      <c r="P29" s="176">
        <f t="shared" si="18"/>
        <v>1.6640591665481437E-2</v>
      </c>
      <c r="Q29" s="260">
        <f t="shared" si="19"/>
        <v>427.75200000000001</v>
      </c>
      <c r="R29" s="169">
        <f t="shared" si="20"/>
        <v>10.759999999999993</v>
      </c>
      <c r="S29" s="171">
        <f t="shared" si="21"/>
        <v>0.15303655241075229</v>
      </c>
      <c r="T29" s="169" t="s">
        <v>475</v>
      </c>
      <c r="U29" s="175" t="s">
        <v>219</v>
      </c>
      <c r="V29" s="169" t="s">
        <v>487</v>
      </c>
      <c r="W29" s="175">
        <v>1</v>
      </c>
      <c r="X29" s="169" t="s">
        <v>416</v>
      </c>
    </row>
    <row r="30" spans="2:34" hidden="1">
      <c r="B30" s="423"/>
      <c r="C30" s="423"/>
      <c r="D30" s="206">
        <v>4</v>
      </c>
      <c r="E30" s="169" t="s">
        <v>491</v>
      </c>
      <c r="F30" s="260">
        <v>3725.03</v>
      </c>
      <c r="G30" s="169">
        <v>63.82</v>
      </c>
      <c r="H30" s="169">
        <v>66.2</v>
      </c>
      <c r="I30" s="177">
        <f t="shared" si="15"/>
        <v>1.037292384832341</v>
      </c>
      <c r="J30" s="169">
        <v>12.5</v>
      </c>
      <c r="K30" s="177">
        <f t="shared" si="16"/>
        <v>0.19586336571607646</v>
      </c>
      <c r="L30" s="260">
        <v>278.82</v>
      </c>
      <c r="M30" s="177">
        <f t="shared" si="17"/>
        <v>1.2331557505484174</v>
      </c>
      <c r="N30" s="260">
        <v>4148.84</v>
      </c>
      <c r="O30" s="169">
        <v>1.52</v>
      </c>
      <c r="P30" s="176">
        <f t="shared" si="18"/>
        <v>2.3816985271074897E-2</v>
      </c>
      <c r="Q30" s="260">
        <f t="shared" si="19"/>
        <v>423.8064</v>
      </c>
      <c r="R30" s="169">
        <f t="shared" si="20"/>
        <v>13.360000000000003</v>
      </c>
      <c r="S30" s="171">
        <f t="shared" si="21"/>
        <v>0.20933876527734258</v>
      </c>
      <c r="T30" s="169" t="s">
        <v>465</v>
      </c>
      <c r="U30" s="175" t="s">
        <v>712</v>
      </c>
      <c r="V30" s="169" t="s">
        <v>466</v>
      </c>
      <c r="W30" s="175">
        <v>1</v>
      </c>
      <c r="X30" s="169" t="s">
        <v>467</v>
      </c>
    </row>
    <row r="31" spans="2:34" hidden="1">
      <c r="B31" s="423"/>
      <c r="C31" s="423"/>
      <c r="D31" s="206">
        <v>5</v>
      </c>
      <c r="E31" s="169" t="s">
        <v>479</v>
      </c>
      <c r="F31" s="260">
        <v>2824.48</v>
      </c>
      <c r="G31" s="169">
        <v>344.1</v>
      </c>
      <c r="H31" s="169">
        <v>357.56</v>
      </c>
      <c r="I31" s="177">
        <f t="shared" si="15"/>
        <v>1.0391165358907293</v>
      </c>
      <c r="J31" s="169">
        <v>20</v>
      </c>
      <c r="K31" s="177">
        <f t="shared" si="16"/>
        <v>5.8122638767800057E-2</v>
      </c>
      <c r="L31" s="260">
        <v>111.2</v>
      </c>
      <c r="M31" s="177">
        <f t="shared" si="17"/>
        <v>1.0972391746585295</v>
      </c>
      <c r="N31" s="260">
        <v>3720.75</v>
      </c>
      <c r="O31" s="169">
        <v>8.06</v>
      </c>
      <c r="P31" s="176">
        <f t="shared" si="18"/>
        <v>2.3423423423423424E-2</v>
      </c>
      <c r="Q31" s="260">
        <f t="shared" si="19"/>
        <v>896.27200000000005</v>
      </c>
      <c r="R31" s="169">
        <f t="shared" si="20"/>
        <v>25.399999999999977</v>
      </c>
      <c r="S31" s="171">
        <f t="shared" si="21"/>
        <v>7.3815751235106003E-2</v>
      </c>
      <c r="T31" s="169" t="s">
        <v>475</v>
      </c>
      <c r="U31" s="169" t="s">
        <v>712</v>
      </c>
      <c r="V31" s="169" t="s">
        <v>480</v>
      </c>
      <c r="W31" s="175">
        <v>1</v>
      </c>
      <c r="X31" s="169" t="s">
        <v>427</v>
      </c>
    </row>
    <row r="32" spans="2:34" hidden="1">
      <c r="B32" s="423"/>
      <c r="C32" s="423"/>
      <c r="D32" s="206">
        <v>6</v>
      </c>
      <c r="E32" s="169" t="s">
        <v>526</v>
      </c>
      <c r="F32" s="260">
        <v>2515.77</v>
      </c>
      <c r="G32" s="169">
        <v>53.38</v>
      </c>
      <c r="H32" s="169">
        <v>55.34</v>
      </c>
      <c r="I32" s="177">
        <f t="shared" si="15"/>
        <v>1.0367178718621206</v>
      </c>
      <c r="J32" s="169">
        <v>10.5</v>
      </c>
      <c r="K32" s="177">
        <f t="shared" si="16"/>
        <v>0.19670288497564631</v>
      </c>
      <c r="L32" s="260">
        <v>235.78</v>
      </c>
      <c r="M32" s="177">
        <f t="shared" si="17"/>
        <v>1.2334207568377669</v>
      </c>
      <c r="N32" s="260">
        <v>2937.82</v>
      </c>
      <c r="O32" s="169">
        <v>1.79</v>
      </c>
      <c r="P32" s="176">
        <f t="shared" si="18"/>
        <v>3.3533158486324467E-2</v>
      </c>
      <c r="Q32" s="260">
        <f t="shared" si="19"/>
        <v>422.0462</v>
      </c>
      <c r="R32" s="169">
        <f t="shared" si="20"/>
        <v>10.670000000000002</v>
      </c>
      <c r="S32" s="171">
        <f t="shared" si="21"/>
        <v>0.19988759835144251</v>
      </c>
      <c r="T32" s="169" t="s">
        <v>475</v>
      </c>
      <c r="U32" s="169" t="s">
        <v>712</v>
      </c>
      <c r="V32" s="169" t="s">
        <v>520</v>
      </c>
      <c r="W32" s="175">
        <v>1</v>
      </c>
      <c r="X32" s="169" t="s">
        <v>467</v>
      </c>
    </row>
    <row r="33" spans="2:24" hidden="1">
      <c r="B33" s="423"/>
      <c r="C33" s="423"/>
      <c r="D33" s="206">
        <v>7</v>
      </c>
      <c r="E33" s="169" t="s">
        <v>488</v>
      </c>
      <c r="F33" s="260">
        <v>1735.19</v>
      </c>
      <c r="G33" s="169">
        <v>150.08000000000001</v>
      </c>
      <c r="H33" s="169">
        <v>171.06</v>
      </c>
      <c r="I33" s="177">
        <f t="shared" si="15"/>
        <v>1.1397921108742004</v>
      </c>
      <c r="J33" s="169">
        <v>0</v>
      </c>
      <c r="K33" s="177">
        <f t="shared" si="16"/>
        <v>0</v>
      </c>
      <c r="L33" s="260">
        <v>127.4</v>
      </c>
      <c r="M33" s="177">
        <f t="shared" si="17"/>
        <v>1.1397921108742004</v>
      </c>
      <c r="N33" s="260">
        <v>2672.85</v>
      </c>
      <c r="O33" s="169">
        <v>7.36</v>
      </c>
      <c r="P33" s="176">
        <f t="shared" si="18"/>
        <v>4.9040511727078892E-2</v>
      </c>
      <c r="Q33" s="260">
        <f t="shared" si="19"/>
        <v>937.6640000000001</v>
      </c>
      <c r="R33" s="169">
        <f t="shared" si="20"/>
        <v>13.61999999999999</v>
      </c>
      <c r="S33" s="171">
        <f t="shared" si="21"/>
        <v>9.075159914712147E-2</v>
      </c>
      <c r="T33" s="169" t="s">
        <v>475</v>
      </c>
      <c r="U33" s="169" t="s">
        <v>712</v>
      </c>
      <c r="V33" s="169" t="s">
        <v>480</v>
      </c>
      <c r="W33" s="175">
        <v>1</v>
      </c>
      <c r="X33" s="169" t="s">
        <v>467</v>
      </c>
    </row>
    <row r="34" spans="2:24" hidden="1">
      <c r="B34" s="423"/>
      <c r="C34" s="423"/>
      <c r="D34" s="206">
        <v>8</v>
      </c>
      <c r="E34" s="169" t="s">
        <v>527</v>
      </c>
      <c r="F34" s="260">
        <v>1707.6000000000001</v>
      </c>
      <c r="G34" s="169">
        <v>520.38</v>
      </c>
      <c r="H34" s="169">
        <v>533.67999999999995</v>
      </c>
      <c r="I34" s="177">
        <f t="shared" si="15"/>
        <v>1.0255582458972288</v>
      </c>
      <c r="J34" s="169">
        <v>9</v>
      </c>
      <c r="K34" s="177">
        <f t="shared" si="16"/>
        <v>1.7295053614666205E-2</v>
      </c>
      <c r="L34" s="260">
        <v>79.459999999999994</v>
      </c>
      <c r="M34" s="177">
        <f t="shared" si="17"/>
        <v>1.0428532995118951</v>
      </c>
      <c r="N34" s="260">
        <v>1771.96</v>
      </c>
      <c r="O34" s="169">
        <v>0.81</v>
      </c>
      <c r="P34" s="176">
        <f t="shared" si="18"/>
        <v>1.5565548253199586E-3</v>
      </c>
      <c r="Q34" s="260">
        <f t="shared" si="19"/>
        <v>64.3626</v>
      </c>
      <c r="R34" s="169">
        <f t="shared" si="20"/>
        <v>21.489999999999956</v>
      </c>
      <c r="S34" s="171">
        <f t="shared" si="21"/>
        <v>4.1296744686575113E-2</v>
      </c>
      <c r="T34" s="169" t="s">
        <v>475</v>
      </c>
      <c r="U34" s="169" t="s">
        <v>712</v>
      </c>
      <c r="V34" s="169" t="s">
        <v>529</v>
      </c>
      <c r="W34" s="175">
        <v>1</v>
      </c>
      <c r="X34" s="169" t="s">
        <v>413</v>
      </c>
    </row>
    <row r="35" spans="2:24" hidden="1">
      <c r="B35" s="423"/>
      <c r="C35" s="423"/>
      <c r="D35" s="206">
        <v>9</v>
      </c>
      <c r="E35" s="169" t="s">
        <v>528</v>
      </c>
      <c r="F35" s="260">
        <v>1697.5899999999997</v>
      </c>
      <c r="G35" s="169">
        <v>33.96</v>
      </c>
      <c r="H35" s="169">
        <v>35.9</v>
      </c>
      <c r="I35" s="177">
        <f t="shared" si="15"/>
        <v>1.0571260306242638</v>
      </c>
      <c r="J35" s="169">
        <v>7.7</v>
      </c>
      <c r="K35" s="177">
        <f t="shared" si="16"/>
        <v>0.22673733804475854</v>
      </c>
      <c r="L35" s="260">
        <v>212.73</v>
      </c>
      <c r="M35" s="177">
        <f t="shared" si="17"/>
        <v>1.2838633686690224</v>
      </c>
      <c r="N35" s="260">
        <v>2050.7199999999998</v>
      </c>
      <c r="O35" s="169">
        <v>1.66</v>
      </c>
      <c r="P35" s="176">
        <f t="shared" si="18"/>
        <v>4.8881036513545341E-2</v>
      </c>
      <c r="Q35" s="260">
        <f t="shared" si="19"/>
        <v>353.13179999999994</v>
      </c>
      <c r="R35" s="169">
        <f t="shared" si="20"/>
        <v>7.98</v>
      </c>
      <c r="S35" s="171">
        <f t="shared" si="21"/>
        <v>0.23498233215547704</v>
      </c>
      <c r="T35" s="169" t="s">
        <v>475</v>
      </c>
      <c r="U35" s="169" t="s">
        <v>712</v>
      </c>
      <c r="V35" s="169" t="s">
        <v>480</v>
      </c>
      <c r="W35" s="175">
        <v>1</v>
      </c>
      <c r="X35" s="169" t="s">
        <v>434</v>
      </c>
    </row>
    <row r="36" spans="2:24" hidden="1">
      <c r="B36" s="423"/>
      <c r="C36" s="423"/>
      <c r="D36" s="206">
        <v>10</v>
      </c>
      <c r="E36" s="169" t="s">
        <v>521</v>
      </c>
      <c r="F36" s="260">
        <v>1662.3300000000002</v>
      </c>
      <c r="G36" s="169">
        <v>47.88</v>
      </c>
      <c r="H36" s="169">
        <v>55.75</v>
      </c>
      <c r="I36" s="177">
        <f t="shared" si="15"/>
        <v>1.1643692564745196</v>
      </c>
      <c r="J36" s="169">
        <v>0</v>
      </c>
      <c r="K36" s="177">
        <f t="shared" si="16"/>
        <v>0</v>
      </c>
      <c r="L36" s="260">
        <v>342.75</v>
      </c>
      <c r="M36" s="177">
        <f t="shared" si="17"/>
        <v>1.1643692564745196</v>
      </c>
      <c r="N36" s="260">
        <v>2697.44</v>
      </c>
      <c r="O36" s="169">
        <v>3.02</v>
      </c>
      <c r="P36" s="176">
        <f t="shared" si="18"/>
        <v>6.3074352548036755E-2</v>
      </c>
      <c r="Q36" s="260">
        <f t="shared" si="19"/>
        <v>1035.105</v>
      </c>
      <c r="R36" s="169">
        <f t="shared" si="20"/>
        <v>4.8499999999999979</v>
      </c>
      <c r="S36" s="171">
        <f t="shared" si="21"/>
        <v>0.10129490392648283</v>
      </c>
      <c r="T36" s="169" t="s">
        <v>475</v>
      </c>
      <c r="U36" s="169" t="s">
        <v>712</v>
      </c>
      <c r="V36" s="169" t="s">
        <v>487</v>
      </c>
      <c r="W36" s="175">
        <v>1</v>
      </c>
      <c r="X36" s="169" t="s">
        <v>423</v>
      </c>
    </row>
    <row r="37" spans="2:24" hidden="1">
      <c r="B37" s="634">
        <v>45873</v>
      </c>
      <c r="C37" s="423" t="s">
        <v>402</v>
      </c>
      <c r="D37" s="206">
        <v>1</v>
      </c>
      <c r="E37" s="169" t="s">
        <v>491</v>
      </c>
      <c r="F37" s="260">
        <v>2796.57</v>
      </c>
      <c r="G37" s="169">
        <v>62.93</v>
      </c>
      <c r="H37" s="169">
        <v>63.32</v>
      </c>
      <c r="I37" s="177">
        <f t="shared" si="15"/>
        <v>1.0061973621484188</v>
      </c>
      <c r="J37" s="169">
        <v>10.9</v>
      </c>
      <c r="K37" s="177">
        <f t="shared" si="16"/>
        <v>0.17320832671221995</v>
      </c>
      <c r="L37" s="260">
        <v>278.82</v>
      </c>
      <c r="M37" s="177">
        <f t="shared" si="17"/>
        <v>1.1794056888606388</v>
      </c>
      <c r="N37" s="260">
        <v>3147.88</v>
      </c>
      <c r="O37" s="169">
        <v>1.26</v>
      </c>
      <c r="P37" s="176">
        <f t="shared" si="18"/>
        <v>2.0022246941045607E-2</v>
      </c>
      <c r="Q37" s="260">
        <f t="shared" si="19"/>
        <v>351.31319999999999</v>
      </c>
      <c r="R37" s="169">
        <f t="shared" si="20"/>
        <v>10.029999999999999</v>
      </c>
      <c r="S37" s="171">
        <f t="shared" si="21"/>
        <v>0.15938344191959319</v>
      </c>
      <c r="T37" s="169" t="s">
        <v>465</v>
      </c>
      <c r="U37" s="175" t="s">
        <v>712</v>
      </c>
      <c r="V37" s="169" t="s">
        <v>466</v>
      </c>
      <c r="W37" s="175">
        <v>1</v>
      </c>
      <c r="X37" s="169" t="s">
        <v>467</v>
      </c>
    </row>
    <row r="38" spans="2:24" hidden="1">
      <c r="B38" s="423"/>
      <c r="C38" s="423"/>
      <c r="D38" s="206">
        <v>2</v>
      </c>
      <c r="E38" s="169" t="s">
        <v>484</v>
      </c>
      <c r="F38" s="260">
        <v>2571.7099999999996</v>
      </c>
      <c r="G38" s="169">
        <v>95.4</v>
      </c>
      <c r="H38" s="169">
        <v>95.789999999999992</v>
      </c>
      <c r="I38" s="177">
        <f t="shared" si="15"/>
        <v>1.0040880503144654</v>
      </c>
      <c r="J38" s="169">
        <v>6.4</v>
      </c>
      <c r="K38" s="177">
        <f t="shared" si="16"/>
        <v>6.7085953878406712E-2</v>
      </c>
      <c r="L38" s="260">
        <v>410.16</v>
      </c>
      <c r="M38" s="177">
        <f t="shared" si="17"/>
        <v>1.0711740041928721</v>
      </c>
      <c r="N38" s="260">
        <v>2784.99</v>
      </c>
      <c r="O38" s="169">
        <v>0.52</v>
      </c>
      <c r="P38" s="176">
        <f t="shared" si="18"/>
        <v>5.450733752620545E-3</v>
      </c>
      <c r="Q38" s="260">
        <f t="shared" si="19"/>
        <v>213.28320000000002</v>
      </c>
      <c r="R38" s="169">
        <f t="shared" si="20"/>
        <v>6.2699999999999925</v>
      </c>
      <c r="S38" s="171">
        <f t="shared" si="21"/>
        <v>6.5723270440251488E-2</v>
      </c>
      <c r="T38" s="169" t="s">
        <v>475</v>
      </c>
      <c r="U38" s="169" t="s">
        <v>712</v>
      </c>
      <c r="V38" s="169" t="s">
        <v>487</v>
      </c>
      <c r="W38" s="175">
        <v>1</v>
      </c>
      <c r="X38" s="169" t="s">
        <v>467</v>
      </c>
    </row>
    <row r="39" spans="2:24" hidden="1">
      <c r="B39" s="423"/>
      <c r="C39" s="423"/>
      <c r="D39" s="206">
        <v>3</v>
      </c>
      <c r="E39" s="169" t="s">
        <v>521</v>
      </c>
      <c r="F39" s="260">
        <v>2334.1200000000003</v>
      </c>
      <c r="G39" s="169">
        <v>47.39</v>
      </c>
      <c r="H39" s="169">
        <v>49.06</v>
      </c>
      <c r="I39" s="177">
        <f t="shared" si="15"/>
        <v>1.0352395020046423</v>
      </c>
      <c r="J39" s="169">
        <v>5.8</v>
      </c>
      <c r="K39" s="177">
        <f t="shared" si="16"/>
        <v>0.12238868959696138</v>
      </c>
      <c r="L39" s="260">
        <v>342.75</v>
      </c>
      <c r="M39" s="177">
        <f t="shared" si="17"/>
        <v>1.1576281916016038</v>
      </c>
      <c r="N39" s="260">
        <v>2560.34</v>
      </c>
      <c r="O39" s="169">
        <v>0.66</v>
      </c>
      <c r="P39" s="176">
        <f t="shared" si="18"/>
        <v>1.3926988816205951E-2</v>
      </c>
      <c r="Q39" s="260">
        <f t="shared" si="19"/>
        <v>226.215</v>
      </c>
      <c r="R39" s="169">
        <f t="shared" si="20"/>
        <v>6.8099999999999987</v>
      </c>
      <c r="S39" s="171">
        <f t="shared" si="21"/>
        <v>0.14370120278539775</v>
      </c>
      <c r="T39" s="169" t="s">
        <v>475</v>
      </c>
      <c r="U39" s="169" t="s">
        <v>712</v>
      </c>
      <c r="V39" s="169" t="s">
        <v>487</v>
      </c>
      <c r="W39" s="175">
        <v>1</v>
      </c>
      <c r="X39" s="169" t="s">
        <v>423</v>
      </c>
    </row>
    <row r="40" spans="2:24" hidden="1">
      <c r="B40" s="423"/>
      <c r="C40" s="423"/>
      <c r="D40" s="206">
        <v>4</v>
      </c>
      <c r="E40" s="169" t="s">
        <v>486</v>
      </c>
      <c r="F40" s="260">
        <v>2332.5300000000002</v>
      </c>
      <c r="G40" s="169">
        <v>69.89</v>
      </c>
      <c r="H40" s="169">
        <v>73.17</v>
      </c>
      <c r="I40" s="177">
        <f t="shared" si="15"/>
        <v>1.0469308914007727</v>
      </c>
      <c r="J40" s="169">
        <v>3.85</v>
      </c>
      <c r="K40" s="177">
        <f t="shared" si="16"/>
        <v>5.5086564601516667E-2</v>
      </c>
      <c r="L40" s="260">
        <v>365.6</v>
      </c>
      <c r="M40" s="177">
        <f t="shared" si="17"/>
        <v>1.1020174560022893</v>
      </c>
      <c r="N40" s="260">
        <v>2606.73</v>
      </c>
      <c r="O40" s="169">
        <v>0.75</v>
      </c>
      <c r="P40" s="176">
        <f t="shared" si="18"/>
        <v>1.0731148948347403E-2</v>
      </c>
      <c r="Q40" s="260">
        <f t="shared" si="19"/>
        <v>274.20000000000005</v>
      </c>
      <c r="R40" s="169">
        <f t="shared" si="20"/>
        <v>6.3799999999999955</v>
      </c>
      <c r="S40" s="171">
        <f t="shared" si="21"/>
        <v>9.1286307053941848E-2</v>
      </c>
      <c r="T40" s="169" t="s">
        <v>482</v>
      </c>
      <c r="U40" s="175" t="s">
        <v>219</v>
      </c>
      <c r="V40" s="169" t="s">
        <v>487</v>
      </c>
      <c r="W40" s="175">
        <v>1</v>
      </c>
      <c r="X40" s="169" t="s">
        <v>416</v>
      </c>
    </row>
    <row r="41" spans="2:24" hidden="1">
      <c r="B41" s="423"/>
      <c r="C41" s="423"/>
      <c r="D41" s="206">
        <v>5</v>
      </c>
      <c r="E41" s="169" t="s">
        <v>526</v>
      </c>
      <c r="F41" s="260">
        <v>2296.5</v>
      </c>
      <c r="G41" s="169">
        <v>52.43</v>
      </c>
      <c r="H41" s="169">
        <v>54.77</v>
      </c>
      <c r="I41" s="177">
        <f t="shared" si="15"/>
        <v>1.0446309364867443</v>
      </c>
      <c r="J41" s="169">
        <v>9</v>
      </c>
      <c r="K41" s="177">
        <f t="shared" si="16"/>
        <v>0.17165744802593935</v>
      </c>
      <c r="L41" s="260">
        <v>235.78</v>
      </c>
      <c r="M41" s="177">
        <f t="shared" si="17"/>
        <v>1.2162883845126837</v>
      </c>
      <c r="N41" s="260">
        <v>2673.75</v>
      </c>
      <c r="O41" s="169">
        <v>1.6</v>
      </c>
      <c r="P41" s="176">
        <f t="shared" si="18"/>
        <v>3.0516879649055886E-2</v>
      </c>
      <c r="Q41" s="260">
        <f t="shared" si="19"/>
        <v>377.24800000000005</v>
      </c>
      <c r="R41" s="169">
        <f t="shared" si="20"/>
        <v>9.7400000000000038</v>
      </c>
      <c r="S41" s="171">
        <f t="shared" si="21"/>
        <v>0.18577150486362776</v>
      </c>
      <c r="T41" s="169" t="s">
        <v>475</v>
      </c>
      <c r="U41" s="169" t="s">
        <v>712</v>
      </c>
      <c r="V41" s="169" t="s">
        <v>520</v>
      </c>
      <c r="W41" s="175">
        <v>1</v>
      </c>
      <c r="X41" s="169" t="s">
        <v>467</v>
      </c>
    </row>
    <row r="42" spans="2:24" hidden="1">
      <c r="B42" s="423"/>
      <c r="C42" s="423"/>
      <c r="D42" s="206">
        <v>6</v>
      </c>
      <c r="E42" s="169" t="s">
        <v>479</v>
      </c>
      <c r="F42" s="260">
        <v>1998.27</v>
      </c>
      <c r="G42" s="169">
        <v>338.5</v>
      </c>
      <c r="H42" s="169">
        <v>345.89</v>
      </c>
      <c r="I42" s="177">
        <f t="shared" si="15"/>
        <v>1.021831610044313</v>
      </c>
      <c r="J42" s="169">
        <v>15</v>
      </c>
      <c r="K42" s="177">
        <f t="shared" si="16"/>
        <v>4.4313146233382568E-2</v>
      </c>
      <c r="L42" s="260">
        <v>111.2</v>
      </c>
      <c r="M42" s="177">
        <f t="shared" si="17"/>
        <v>1.0661447562776958</v>
      </c>
      <c r="N42" s="260">
        <v>2489.77</v>
      </c>
      <c r="O42" s="169">
        <v>4.42</v>
      </c>
      <c r="P42" s="176">
        <f t="shared" si="18"/>
        <v>1.3057607090103398E-2</v>
      </c>
      <c r="Q42" s="260">
        <f t="shared" si="19"/>
        <v>491.50400000000002</v>
      </c>
      <c r="R42" s="169">
        <f t="shared" si="20"/>
        <v>17.969999999999985</v>
      </c>
      <c r="S42" s="171">
        <f t="shared" si="21"/>
        <v>5.3087149187592275E-2</v>
      </c>
      <c r="T42" s="169" t="s">
        <v>475</v>
      </c>
      <c r="U42" s="169" t="s">
        <v>712</v>
      </c>
      <c r="V42" s="169" t="s">
        <v>480</v>
      </c>
      <c r="W42" s="175">
        <v>1</v>
      </c>
      <c r="X42" s="169" t="s">
        <v>427</v>
      </c>
    </row>
    <row r="43" spans="2:24" hidden="1">
      <c r="B43" s="423"/>
      <c r="C43" s="423"/>
      <c r="D43" s="206">
        <v>7</v>
      </c>
      <c r="E43" s="169" t="s">
        <v>463</v>
      </c>
      <c r="F43" s="260">
        <v>1945.8400000000001</v>
      </c>
      <c r="G43" s="169">
        <v>42.64</v>
      </c>
      <c r="H43" s="169">
        <v>42.23</v>
      </c>
      <c r="I43" s="177">
        <f t="shared" si="15"/>
        <v>0.99038461538461531</v>
      </c>
      <c r="J43" s="169">
        <v>3.25</v>
      </c>
      <c r="K43" s="177">
        <f t="shared" si="16"/>
        <v>7.621951219512195E-2</v>
      </c>
      <c r="L43" s="260">
        <v>814.16</v>
      </c>
      <c r="M43" s="177">
        <f t="shared" si="17"/>
        <v>1.0666041275797373</v>
      </c>
      <c r="N43" s="260">
        <v>2312.21</v>
      </c>
      <c r="O43" s="169">
        <v>0.45</v>
      </c>
      <c r="P43" s="176">
        <f t="shared" si="18"/>
        <v>1.0553470919324579E-2</v>
      </c>
      <c r="Q43" s="260">
        <f t="shared" si="19"/>
        <v>366.37200000000001</v>
      </c>
      <c r="R43" s="169">
        <f t="shared" si="20"/>
        <v>2.3899999999999961</v>
      </c>
      <c r="S43" s="171">
        <f t="shared" si="21"/>
        <v>5.6050656660412666E-2</v>
      </c>
      <c r="T43" s="169" t="s">
        <v>482</v>
      </c>
      <c r="U43" s="175" t="s">
        <v>712</v>
      </c>
      <c r="V43" s="169" t="s">
        <v>487</v>
      </c>
      <c r="W43" s="175">
        <v>1</v>
      </c>
      <c r="X43" s="169" t="s">
        <v>412</v>
      </c>
    </row>
    <row r="44" spans="2:24" hidden="1">
      <c r="B44" s="423"/>
      <c r="C44" s="423"/>
      <c r="D44" s="206">
        <v>8</v>
      </c>
      <c r="E44" s="169" t="s">
        <v>464</v>
      </c>
      <c r="F44" s="260">
        <v>1628</v>
      </c>
      <c r="G44" s="169">
        <v>96.23</v>
      </c>
      <c r="H44" s="169">
        <v>97.84</v>
      </c>
      <c r="I44" s="177">
        <f t="shared" si="15"/>
        <v>1.0167307492465967</v>
      </c>
      <c r="J44" s="169">
        <v>10.4</v>
      </c>
      <c r="K44" s="177">
        <f t="shared" si="16"/>
        <v>0.10807440507118363</v>
      </c>
      <c r="L44" s="260">
        <v>203.5</v>
      </c>
      <c r="M44" s="177">
        <f t="shared" si="17"/>
        <v>1.1248051543177804</v>
      </c>
      <c r="N44" s="260">
        <v>2444.04</v>
      </c>
      <c r="O44" s="169">
        <v>4.01</v>
      </c>
      <c r="P44" s="176">
        <f t="shared" si="18"/>
        <v>4.167099657071599E-2</v>
      </c>
      <c r="Q44" s="260">
        <f t="shared" si="19"/>
        <v>816.03499999999997</v>
      </c>
      <c r="R44" s="169">
        <f t="shared" si="20"/>
        <v>8.0000000000000053</v>
      </c>
      <c r="S44" s="171">
        <f t="shared" si="21"/>
        <v>8.3134157747064383E-2</v>
      </c>
      <c r="T44" s="169" t="s">
        <v>465</v>
      </c>
      <c r="U44" s="175" t="s">
        <v>219</v>
      </c>
      <c r="V44" s="169" t="s">
        <v>466</v>
      </c>
      <c r="W44" s="175">
        <v>1</v>
      </c>
      <c r="X44" s="169" t="s">
        <v>467</v>
      </c>
    </row>
    <row r="45" spans="2:24" hidden="1">
      <c r="B45" s="423"/>
      <c r="C45" s="423"/>
      <c r="D45" s="206">
        <v>9</v>
      </c>
      <c r="E45" s="169" t="s">
        <v>524</v>
      </c>
      <c r="F45" s="260">
        <v>1612.73</v>
      </c>
      <c r="G45" s="169">
        <v>75.63</v>
      </c>
      <c r="H45" s="169">
        <v>78.099999999999994</v>
      </c>
      <c r="I45" s="177">
        <f t="shared" si="15"/>
        <v>1.0326589977522147</v>
      </c>
      <c r="J45" s="169">
        <v>4.2</v>
      </c>
      <c r="K45" s="177">
        <f t="shared" si="16"/>
        <v>5.5533518445061492E-2</v>
      </c>
      <c r="L45" s="260">
        <v>333.9</v>
      </c>
      <c r="M45" s="177">
        <f t="shared" si="17"/>
        <v>1.0881925161972763</v>
      </c>
      <c r="N45" s="260">
        <v>2227.11</v>
      </c>
      <c r="O45" s="169">
        <v>1.84</v>
      </c>
      <c r="P45" s="176">
        <f t="shared" si="18"/>
        <v>2.4328969985455511E-2</v>
      </c>
      <c r="Q45" s="260">
        <f t="shared" si="19"/>
        <v>614.37599999999998</v>
      </c>
      <c r="R45" s="169">
        <f t="shared" si="20"/>
        <v>4.8300000000000018</v>
      </c>
      <c r="S45" s="171">
        <f t="shared" si="21"/>
        <v>6.3863546211820735E-2</v>
      </c>
      <c r="T45" s="169" t="s">
        <v>482</v>
      </c>
      <c r="U45" s="175" t="s">
        <v>712</v>
      </c>
      <c r="V45" s="169" t="s">
        <v>487</v>
      </c>
      <c r="W45" s="175">
        <v>1</v>
      </c>
      <c r="X45" s="169" t="s">
        <v>413</v>
      </c>
    </row>
    <row r="46" spans="2:24" hidden="1">
      <c r="B46" s="423"/>
      <c r="C46" s="423"/>
      <c r="D46" s="206">
        <v>10</v>
      </c>
      <c r="E46" s="169" t="s">
        <v>515</v>
      </c>
      <c r="F46" s="260">
        <v>1555.5900000000001</v>
      </c>
      <c r="G46" s="169">
        <v>34.950000000000003</v>
      </c>
      <c r="H46" s="169">
        <v>44.52</v>
      </c>
      <c r="I46" s="177">
        <f t="shared" si="15"/>
        <v>1.2738197424892703</v>
      </c>
      <c r="J46" s="169">
        <v>0</v>
      </c>
      <c r="K46" s="177">
        <f t="shared" si="16"/>
        <v>0</v>
      </c>
      <c r="L46" s="260">
        <v>294.62</v>
      </c>
      <c r="M46" s="177">
        <f t="shared" si="17"/>
        <v>1.2738197424892703</v>
      </c>
      <c r="N46" s="260">
        <v>2819.51</v>
      </c>
      <c r="O46" s="169">
        <v>4.29</v>
      </c>
      <c r="P46" s="176">
        <f t="shared" si="18"/>
        <v>0.12274678111587982</v>
      </c>
      <c r="Q46" s="260">
        <f t="shared" si="19"/>
        <v>1263.9198000000001</v>
      </c>
      <c r="R46" s="169">
        <f t="shared" si="20"/>
        <v>5.28</v>
      </c>
      <c r="S46" s="171">
        <f t="shared" si="21"/>
        <v>0.15107296137339055</v>
      </c>
      <c r="T46" s="169" t="s">
        <v>465</v>
      </c>
      <c r="U46" s="175" t="s">
        <v>219</v>
      </c>
      <c r="V46" s="169" t="s">
        <v>519</v>
      </c>
      <c r="W46" s="175">
        <v>1</v>
      </c>
      <c r="X46" s="169" t="s">
        <v>467</v>
      </c>
    </row>
    <row r="47" spans="2:24" hidden="1">
      <c r="B47" s="634">
        <v>45874</v>
      </c>
      <c r="C47" s="423" t="s">
        <v>403</v>
      </c>
      <c r="D47" s="206">
        <v>1</v>
      </c>
      <c r="E47" s="169" t="s">
        <v>591</v>
      </c>
      <c r="F47" s="260">
        <v>8763.66</v>
      </c>
      <c r="G47" s="169">
        <v>96.81</v>
      </c>
      <c r="H47" s="169">
        <v>111.78999999999999</v>
      </c>
      <c r="I47" s="177">
        <f t="shared" si="15"/>
        <v>1.1547360809833693</v>
      </c>
      <c r="J47" s="169">
        <v>12.4</v>
      </c>
      <c r="K47" s="177">
        <f t="shared" si="16"/>
        <v>0.12808594153496539</v>
      </c>
      <c r="L47" s="260">
        <v>331.58</v>
      </c>
      <c r="M47" s="177">
        <f t="shared" si="17"/>
        <v>1.2828220225183349</v>
      </c>
      <c r="N47" s="260">
        <v>9078.66</v>
      </c>
      <c r="O47" s="169">
        <v>0.95</v>
      </c>
      <c r="P47" s="176">
        <f t="shared" si="18"/>
        <v>9.813035843404606E-3</v>
      </c>
      <c r="Q47" s="260">
        <f t="shared" si="19"/>
        <v>315.00099999999998</v>
      </c>
      <c r="R47" s="169">
        <f t="shared" si="20"/>
        <v>26.429999999999996</v>
      </c>
      <c r="S47" s="171">
        <f t="shared" si="21"/>
        <v>0.27300898667493023</v>
      </c>
      <c r="T47" s="169" t="s">
        <v>482</v>
      </c>
      <c r="U47" s="175" t="s">
        <v>219</v>
      </c>
      <c r="V47" s="169" t="s">
        <v>487</v>
      </c>
      <c r="W47" s="175">
        <v>1</v>
      </c>
      <c r="X47" s="169" t="s">
        <v>419</v>
      </c>
    </row>
    <row r="48" spans="2:24" hidden="1">
      <c r="B48" s="423"/>
      <c r="C48" s="423"/>
      <c r="D48" s="206">
        <v>2</v>
      </c>
      <c r="E48" s="169" t="s">
        <v>484</v>
      </c>
      <c r="F48" s="260">
        <v>3393.2999999999997</v>
      </c>
      <c r="G48" s="169">
        <v>91.66</v>
      </c>
      <c r="H48" s="169">
        <v>95.65</v>
      </c>
      <c r="I48" s="177">
        <f t="shared" si="15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260">
        <f t="shared" si="19"/>
        <v>1524.5237040000013</v>
      </c>
      <c r="R48" s="169">
        <f t="shared" si="20"/>
        <v>8.2731000000000066</v>
      </c>
      <c r="S48" s="171">
        <f t="shared" si="21"/>
        <v>9.0258564259218924E-2</v>
      </c>
      <c r="T48" s="169" t="s">
        <v>475</v>
      </c>
      <c r="U48" s="169" t="s">
        <v>712</v>
      </c>
      <c r="V48" s="169" t="s">
        <v>487</v>
      </c>
      <c r="W48" s="175">
        <v>1</v>
      </c>
      <c r="X48" s="169" t="s">
        <v>467</v>
      </c>
    </row>
    <row r="49" spans="2:24" hidden="1">
      <c r="B49" s="423"/>
      <c r="C49" s="423"/>
      <c r="D49" s="206">
        <v>3</v>
      </c>
      <c r="E49" s="169" t="s">
        <v>494</v>
      </c>
      <c r="F49" s="260">
        <v>3094.07</v>
      </c>
      <c r="G49" s="169">
        <v>81.22</v>
      </c>
      <c r="H49" s="169">
        <v>84.53</v>
      </c>
      <c r="I49" s="177">
        <f t="shared" si="15"/>
        <v>1.0407535089879341</v>
      </c>
      <c r="J49" s="169">
        <v>7.4</v>
      </c>
      <c r="K49" s="177">
        <f t="shared" si="16"/>
        <v>9.1110563900517125E-2</v>
      </c>
      <c r="L49" s="260">
        <v>318.32</v>
      </c>
      <c r="M49" s="177">
        <f t="shared" si="17"/>
        <v>1.1318640728884513</v>
      </c>
      <c r="N49" s="260">
        <v>3409.21</v>
      </c>
      <c r="O49" s="169">
        <v>0.99</v>
      </c>
      <c r="P49" s="176">
        <f t="shared" si="18"/>
        <v>1.2189115981285397E-2</v>
      </c>
      <c r="Q49" s="260">
        <f t="shared" si="19"/>
        <v>315.13679999999999</v>
      </c>
      <c r="R49" s="169">
        <f t="shared" si="20"/>
        <v>9.7200000000000077</v>
      </c>
      <c r="S49" s="171">
        <f t="shared" si="21"/>
        <v>0.11967495690716581</v>
      </c>
      <c r="T49" s="169" t="s">
        <v>482</v>
      </c>
      <c r="U49" s="169" t="s">
        <v>220</v>
      </c>
      <c r="V49" s="169" t="s">
        <v>487</v>
      </c>
      <c r="W49" s="175">
        <v>1</v>
      </c>
      <c r="X49" s="169" t="s">
        <v>422</v>
      </c>
    </row>
    <row r="50" spans="2:24" hidden="1">
      <c r="B50" s="423"/>
      <c r="C50" s="423"/>
      <c r="D50" s="206">
        <v>4</v>
      </c>
      <c r="E50" s="169" t="s">
        <v>464</v>
      </c>
      <c r="F50" s="260">
        <v>3024.0099999999998</v>
      </c>
      <c r="G50" s="169">
        <v>107.37</v>
      </c>
      <c r="H50" s="169">
        <v>119.83000000000001</v>
      </c>
      <c r="I50" s="177">
        <f t="shared" si="15"/>
        <v>1.1160473130297104</v>
      </c>
      <c r="J50" s="169">
        <v>12</v>
      </c>
      <c r="K50" s="177">
        <f t="shared" si="16"/>
        <v>0.11176306230790724</v>
      </c>
      <c r="L50" s="260">
        <v>203.5</v>
      </c>
      <c r="M50" s="177">
        <f t="shared" si="17"/>
        <v>1.2278103753376177</v>
      </c>
      <c r="N50" s="260">
        <v>4977.6099999999997</v>
      </c>
      <c r="O50" s="169">
        <v>9.6</v>
      </c>
      <c r="P50" s="176">
        <f t="shared" si="18"/>
        <v>8.9410449846325776E-2</v>
      </c>
      <c r="Q50" s="260">
        <f t="shared" si="19"/>
        <v>1953.6</v>
      </c>
      <c r="R50" s="169">
        <f t="shared" si="20"/>
        <v>14.860000000000008</v>
      </c>
      <c r="S50" s="171">
        <f t="shared" si="21"/>
        <v>0.13839992549129188</v>
      </c>
      <c r="T50" s="169" t="s">
        <v>465</v>
      </c>
      <c r="U50" s="169" t="s">
        <v>219</v>
      </c>
      <c r="V50" s="169" t="s">
        <v>466</v>
      </c>
      <c r="W50" s="175">
        <v>1</v>
      </c>
      <c r="X50" s="169" t="s">
        <v>467</v>
      </c>
    </row>
    <row r="51" spans="2:24" hidden="1">
      <c r="B51" s="423"/>
      <c r="C51" s="423"/>
      <c r="D51" s="206">
        <v>5</v>
      </c>
      <c r="E51" s="169" t="s">
        <v>516</v>
      </c>
      <c r="F51" s="260">
        <v>2846.7999999999997</v>
      </c>
      <c r="G51" s="169">
        <v>112.95</v>
      </c>
      <c r="H51" s="169">
        <v>129.71</v>
      </c>
      <c r="I51" s="177">
        <f t="shared" si="15"/>
        <v>1.1483842408145197</v>
      </c>
      <c r="J51" s="169">
        <v>12</v>
      </c>
      <c r="K51" s="177">
        <f t="shared" si="16"/>
        <v>0.10624169986719788</v>
      </c>
      <c r="L51" s="260">
        <v>110</v>
      </c>
      <c r="M51" s="177">
        <f t="shared" si="17"/>
        <v>1.2546259406817175</v>
      </c>
      <c r="N51" s="260">
        <v>3163.6</v>
      </c>
      <c r="O51" s="169">
        <v>2.88</v>
      </c>
      <c r="P51" s="176">
        <f t="shared" si="18"/>
        <v>2.5498007968127488E-2</v>
      </c>
      <c r="Q51" s="260">
        <f t="shared" si="19"/>
        <v>316.8</v>
      </c>
      <c r="R51" s="169">
        <f t="shared" si="20"/>
        <v>25.880000000000006</v>
      </c>
      <c r="S51" s="171">
        <f t="shared" si="21"/>
        <v>0.22912793271359014</v>
      </c>
      <c r="T51" s="169" t="s">
        <v>465</v>
      </c>
      <c r="U51" s="169" t="s">
        <v>219</v>
      </c>
      <c r="V51" s="169" t="s">
        <v>519</v>
      </c>
      <c r="W51" s="175">
        <v>1</v>
      </c>
      <c r="X51" s="169" t="s">
        <v>456</v>
      </c>
    </row>
    <row r="52" spans="2:24" hidden="1">
      <c r="B52" s="423"/>
      <c r="C52" s="423"/>
      <c r="D52" s="206">
        <v>6</v>
      </c>
      <c r="E52" s="169" t="s">
        <v>539</v>
      </c>
      <c r="F52" s="260">
        <v>2762.4399999999996</v>
      </c>
      <c r="G52" s="169">
        <v>45.18</v>
      </c>
      <c r="H52" s="169">
        <v>53.819999999999993</v>
      </c>
      <c r="I52" s="177">
        <f t="shared" si="15"/>
        <v>1.191235059760956</v>
      </c>
      <c r="J52" s="169">
        <v>12</v>
      </c>
      <c r="K52" s="177">
        <f t="shared" si="16"/>
        <v>0.26560424966799467</v>
      </c>
      <c r="L52" s="260">
        <v>149.16</v>
      </c>
      <c r="M52" s="177">
        <f t="shared" si="17"/>
        <v>1.4568393094289507</v>
      </c>
      <c r="N52" s="260">
        <v>3078.66</v>
      </c>
      <c r="O52" s="169">
        <v>2.12</v>
      </c>
      <c r="P52" s="176">
        <f t="shared" si="18"/>
        <v>4.6923417441345733E-2</v>
      </c>
      <c r="Q52" s="260">
        <f t="shared" si="19"/>
        <v>316.2192</v>
      </c>
      <c r="R52" s="169">
        <f t="shared" si="20"/>
        <v>18.519999999999992</v>
      </c>
      <c r="S52" s="171">
        <f t="shared" si="21"/>
        <v>0.40991589198760497</v>
      </c>
      <c r="T52" s="169" t="s">
        <v>475</v>
      </c>
      <c r="U52" s="169" t="s">
        <v>712</v>
      </c>
      <c r="V52" s="169" t="s">
        <v>541</v>
      </c>
      <c r="W52" s="175">
        <v>1</v>
      </c>
      <c r="X52" s="169" t="s">
        <v>456</v>
      </c>
    </row>
    <row r="53" spans="2:24" hidden="1">
      <c r="B53" s="423"/>
      <c r="C53" s="423"/>
      <c r="D53" s="206">
        <v>7</v>
      </c>
      <c r="E53" s="169" t="s">
        <v>488</v>
      </c>
      <c r="F53" s="260">
        <v>2739.1000000000004</v>
      </c>
      <c r="G53" s="169">
        <v>142.05000000000001</v>
      </c>
      <c r="H53" s="169">
        <v>159.43</v>
      </c>
      <c r="I53" s="177">
        <f t="shared" si="15"/>
        <v>1.1223512847588877</v>
      </c>
      <c r="J53" s="169">
        <v>6.6</v>
      </c>
      <c r="K53" s="177">
        <f t="shared" si="16"/>
        <v>4.6462513199577608E-2</v>
      </c>
      <c r="L53" s="260">
        <v>127.4</v>
      </c>
      <c r="M53" s="177">
        <f t="shared" si="17"/>
        <v>1.1688137979584652</v>
      </c>
      <c r="N53" s="260">
        <v>3055.05</v>
      </c>
      <c r="O53" s="169">
        <v>2.48</v>
      </c>
      <c r="P53" s="176">
        <f t="shared" si="18"/>
        <v>1.7458641323477648E-2</v>
      </c>
      <c r="Q53" s="260">
        <f t="shared" si="19"/>
        <v>315.952</v>
      </c>
      <c r="R53" s="169">
        <f t="shared" si="20"/>
        <v>21.499999999999989</v>
      </c>
      <c r="S53" s="171">
        <f t="shared" si="21"/>
        <v>0.15135515663498758</v>
      </c>
      <c r="T53" s="169" t="s">
        <v>475</v>
      </c>
      <c r="U53" s="169" t="s">
        <v>712</v>
      </c>
      <c r="V53" s="169" t="s">
        <v>480</v>
      </c>
      <c r="W53" s="175">
        <v>1</v>
      </c>
      <c r="X53" s="169" t="s">
        <v>467</v>
      </c>
    </row>
    <row r="54" spans="2:24" hidden="1">
      <c r="B54" s="423"/>
      <c r="C54" s="423"/>
      <c r="D54" s="206">
        <v>8</v>
      </c>
      <c r="E54" s="169" t="s">
        <v>540</v>
      </c>
      <c r="F54" s="260">
        <v>2672.8</v>
      </c>
      <c r="G54" s="169">
        <v>68.75</v>
      </c>
      <c r="H54" s="169">
        <v>75.48</v>
      </c>
      <c r="I54" s="177">
        <f t="shared" si="15"/>
        <v>1.0978909090909093</v>
      </c>
      <c r="J54" s="169">
        <v>12</v>
      </c>
      <c r="K54" s="177">
        <f t="shared" si="16"/>
        <v>0.17454545454545456</v>
      </c>
      <c r="L54" s="260">
        <v>159.57</v>
      </c>
      <c r="M54" s="177">
        <f t="shared" si="17"/>
        <v>1.2724363636363636</v>
      </c>
      <c r="N54" s="260">
        <v>2988.75</v>
      </c>
      <c r="O54" s="169">
        <v>1.98</v>
      </c>
      <c r="P54" s="176">
        <f t="shared" si="18"/>
        <v>2.8799999999999999E-2</v>
      </c>
      <c r="Q54" s="260">
        <f t="shared" si="19"/>
        <v>315.9486</v>
      </c>
      <c r="R54" s="169">
        <f t="shared" si="20"/>
        <v>16.750000000000004</v>
      </c>
      <c r="S54" s="171">
        <f t="shared" si="21"/>
        <v>0.24363636363636368</v>
      </c>
      <c r="T54" s="169" t="s">
        <v>475</v>
      </c>
      <c r="U54" s="169" t="s">
        <v>712</v>
      </c>
      <c r="V54" s="169" t="s">
        <v>480</v>
      </c>
      <c r="W54" s="175">
        <v>1</v>
      </c>
      <c r="X54" s="169" t="s">
        <v>467</v>
      </c>
    </row>
    <row r="55" spans="2:24" hidden="1">
      <c r="B55" s="423"/>
      <c r="C55" s="423"/>
      <c r="D55" s="206">
        <v>9</v>
      </c>
      <c r="E55" s="169" t="s">
        <v>491</v>
      </c>
      <c r="F55" s="260">
        <v>2540.0499999999997</v>
      </c>
      <c r="G55" s="169">
        <v>58.59</v>
      </c>
      <c r="H55" s="169">
        <v>64.48</v>
      </c>
      <c r="I55" s="177">
        <f t="shared" si="15"/>
        <v>1.1005291005291005</v>
      </c>
      <c r="J55" s="169">
        <v>4.3499999999999996</v>
      </c>
      <c r="K55" s="177">
        <f t="shared" si="16"/>
        <v>7.424475166410649E-2</v>
      </c>
      <c r="L55" s="260">
        <v>278.82</v>
      </c>
      <c r="M55" s="177">
        <f t="shared" si="17"/>
        <v>1.174773852193207</v>
      </c>
      <c r="N55" s="260">
        <v>2855.12</v>
      </c>
      <c r="O55" s="169">
        <v>1.1299999999999999</v>
      </c>
      <c r="P55" s="176">
        <f t="shared" si="18"/>
        <v>1.9286567673664445E-2</v>
      </c>
      <c r="Q55" s="260">
        <f t="shared" si="19"/>
        <v>315.06659999999994</v>
      </c>
      <c r="R55" s="169">
        <f t="shared" si="20"/>
        <v>9.1099999999999959</v>
      </c>
      <c r="S55" s="171">
        <f t="shared" si="21"/>
        <v>0.1554872845195425</v>
      </c>
      <c r="T55" s="169" t="s">
        <v>465</v>
      </c>
      <c r="U55" s="169" t="s">
        <v>712</v>
      </c>
      <c r="V55" s="169" t="s">
        <v>466</v>
      </c>
      <c r="W55" s="175">
        <v>1</v>
      </c>
      <c r="X55" s="169" t="s">
        <v>467</v>
      </c>
    </row>
    <row r="56" spans="2:24" hidden="1">
      <c r="B56" s="423"/>
      <c r="C56" s="423"/>
      <c r="D56" s="206">
        <v>10</v>
      </c>
      <c r="E56" s="169" t="s">
        <v>528</v>
      </c>
      <c r="F56" s="260">
        <v>1153</v>
      </c>
      <c r="G56" s="169">
        <v>32.840000000000003</v>
      </c>
      <c r="H56" s="169">
        <v>30.94</v>
      </c>
      <c r="I56" s="177">
        <f t="shared" si="15"/>
        <v>0.94214372716199746</v>
      </c>
      <c r="J56" s="169">
        <v>11.1</v>
      </c>
      <c r="K56" s="177">
        <f t="shared" si="16"/>
        <v>0.33800243605359315</v>
      </c>
      <c r="L56" s="260">
        <v>212.73</v>
      </c>
      <c r="M56" s="177">
        <f t="shared" si="17"/>
        <v>1.2801461632155906</v>
      </c>
      <c r="N56" s="260">
        <v>1957.12</v>
      </c>
      <c r="O56" s="169">
        <v>3.78</v>
      </c>
      <c r="P56" s="176">
        <f t="shared" si="18"/>
        <v>0.11510353227771009</v>
      </c>
      <c r="Q56" s="260">
        <f t="shared" si="19"/>
        <v>804.11939999999993</v>
      </c>
      <c r="R56" s="169">
        <f t="shared" si="20"/>
        <v>5.4199999999999964</v>
      </c>
      <c r="S56" s="171">
        <f t="shared" si="21"/>
        <v>0.16504263093788052</v>
      </c>
      <c r="T56" s="169" t="s">
        <v>475</v>
      </c>
      <c r="U56" s="169" t="s">
        <v>712</v>
      </c>
      <c r="V56" s="169" t="s">
        <v>480</v>
      </c>
      <c r="W56" s="175">
        <v>1</v>
      </c>
      <c r="X56" s="169" t="s">
        <v>434</v>
      </c>
    </row>
    <row r="57" spans="2:24" hidden="1">
      <c r="B57" s="634">
        <v>45875</v>
      </c>
      <c r="C57" s="423" t="s">
        <v>404</v>
      </c>
      <c r="D57" s="206">
        <v>1</v>
      </c>
      <c r="E57" s="169" t="s">
        <v>524</v>
      </c>
      <c r="F57" s="260">
        <v>4437.53</v>
      </c>
      <c r="G57" s="169">
        <v>72.150000000000006</v>
      </c>
      <c r="H57" s="169">
        <v>83.45</v>
      </c>
      <c r="I57" s="177">
        <f t="shared" si="15"/>
        <v>1.1566181566181566</v>
      </c>
      <c r="J57" s="169">
        <v>2.89</v>
      </c>
      <c r="K57" s="177">
        <f t="shared" si="16"/>
        <v>4.0055440055440053E-2</v>
      </c>
      <c r="L57" s="260">
        <v>333.9</v>
      </c>
      <c r="M57" s="177">
        <f t="shared" si="17"/>
        <v>1.1966735966735966</v>
      </c>
      <c r="N57" s="260">
        <v>4738.04</v>
      </c>
      <c r="O57" s="169">
        <v>0.9</v>
      </c>
      <c r="P57" s="176">
        <f t="shared" si="18"/>
        <v>1.2474012474012473E-2</v>
      </c>
      <c r="Q57" s="260">
        <f t="shared" si="19"/>
        <v>300.51</v>
      </c>
      <c r="R57" s="169">
        <f t="shared" si="20"/>
        <v>13.289999999999997</v>
      </c>
      <c r="S57" s="171">
        <f t="shared" si="21"/>
        <v>0.18419958419958415</v>
      </c>
      <c r="T57" s="169" t="s">
        <v>475</v>
      </c>
      <c r="U57" s="169" t="s">
        <v>712</v>
      </c>
      <c r="V57" s="169" t="s">
        <v>487</v>
      </c>
      <c r="W57" s="175">
        <v>1</v>
      </c>
      <c r="X57" s="169" t="s">
        <v>413</v>
      </c>
    </row>
    <row r="58" spans="2:24" hidden="1">
      <c r="B58" s="423"/>
      <c r="C58" s="423"/>
      <c r="D58" s="206">
        <v>2</v>
      </c>
      <c r="E58" s="169" t="s">
        <v>484</v>
      </c>
      <c r="F58" s="260">
        <v>4384.6100000000006</v>
      </c>
      <c r="G58" s="169">
        <v>91.72</v>
      </c>
      <c r="H58" s="169">
        <v>96.72999999999999</v>
      </c>
      <c r="I58" s="177">
        <f t="shared" si="15"/>
        <v>1.0546227649367639</v>
      </c>
      <c r="J58" s="169">
        <v>6.4</v>
      </c>
      <c r="K58" s="177">
        <f t="shared" si="16"/>
        <v>6.97775839511557E-2</v>
      </c>
      <c r="L58" s="260">
        <v>410.16</v>
      </c>
      <c r="M58" s="177">
        <f t="shared" si="17"/>
        <v>1.1244003488879197</v>
      </c>
      <c r="N58" s="260">
        <v>4679.93</v>
      </c>
      <c r="O58" s="169">
        <v>0.72</v>
      </c>
      <c r="P58" s="176">
        <f t="shared" si="18"/>
        <v>7.849978194505015E-3</v>
      </c>
      <c r="Q58" s="260">
        <f t="shared" si="19"/>
        <v>295.3152</v>
      </c>
      <c r="R58" s="169">
        <f t="shared" si="20"/>
        <v>10.689999999999996</v>
      </c>
      <c r="S58" s="171">
        <f t="shared" si="21"/>
        <v>0.1165503706934147</v>
      </c>
      <c r="T58" s="169" t="s">
        <v>475</v>
      </c>
      <c r="U58" s="169" t="s">
        <v>712</v>
      </c>
      <c r="V58" s="169" t="s">
        <v>487</v>
      </c>
      <c r="W58" s="175">
        <v>1</v>
      </c>
      <c r="X58" s="169" t="s">
        <v>467</v>
      </c>
    </row>
    <row r="59" spans="2:24" hidden="1">
      <c r="B59" s="423"/>
      <c r="C59" s="423"/>
      <c r="D59" s="206">
        <v>3</v>
      </c>
      <c r="E59" s="169" t="s">
        <v>486</v>
      </c>
      <c r="F59" s="260">
        <v>4208.0600000000004</v>
      </c>
      <c r="G59" s="169">
        <v>64.33</v>
      </c>
      <c r="H59" s="169">
        <v>69.66</v>
      </c>
      <c r="I59" s="177">
        <f t="shared" si="15"/>
        <v>1.0828540338877661</v>
      </c>
      <c r="J59" s="169">
        <v>7</v>
      </c>
      <c r="K59" s="177">
        <f t="shared" si="16"/>
        <v>0.1088139281828074</v>
      </c>
      <c r="L59" s="260">
        <v>365.6</v>
      </c>
      <c r="M59" s="177">
        <f t="shared" si="17"/>
        <v>1.1916679620705737</v>
      </c>
      <c r="N59" s="260">
        <v>4507.8500000000004</v>
      </c>
      <c r="O59" s="169">
        <v>0.82</v>
      </c>
      <c r="P59" s="176">
        <f t="shared" si="18"/>
        <v>1.2746774444271724E-2</v>
      </c>
      <c r="Q59" s="260">
        <f t="shared" si="19"/>
        <v>299.79199999999997</v>
      </c>
      <c r="R59" s="169">
        <f t="shared" si="20"/>
        <v>11.509999999999998</v>
      </c>
      <c r="S59" s="171">
        <f t="shared" si="21"/>
        <v>0.17892118762630185</v>
      </c>
      <c r="T59" s="169" t="s">
        <v>475</v>
      </c>
      <c r="U59" s="169" t="s">
        <v>712</v>
      </c>
      <c r="V59" s="169" t="s">
        <v>487</v>
      </c>
      <c r="W59" s="175">
        <v>1</v>
      </c>
      <c r="X59" s="169" t="s">
        <v>416</v>
      </c>
    </row>
    <row r="60" spans="2:24" hidden="1">
      <c r="B60" s="423"/>
      <c r="C60" s="423"/>
      <c r="D60" s="206">
        <v>4</v>
      </c>
      <c r="E60" s="169" t="s">
        <v>521</v>
      </c>
      <c r="F60" s="260">
        <v>4157.5600000000004</v>
      </c>
      <c r="G60" s="169">
        <v>45.41</v>
      </c>
      <c r="H60" s="169">
        <v>54.059999999999995</v>
      </c>
      <c r="I60" s="177">
        <f t="shared" si="15"/>
        <v>1.1904866769434046</v>
      </c>
      <c r="J60" s="169">
        <v>4.3499999999999996</v>
      </c>
      <c r="K60" s="177">
        <f t="shared" si="16"/>
        <v>9.5793878000440424E-2</v>
      </c>
      <c r="L60" s="260">
        <v>342.75</v>
      </c>
      <c r="M60" s="177">
        <f t="shared" si="17"/>
        <v>1.286280554943845</v>
      </c>
      <c r="N60" s="260">
        <v>4455.75</v>
      </c>
      <c r="O60" s="169">
        <v>0.87</v>
      </c>
      <c r="P60" s="176">
        <f t="shared" si="18"/>
        <v>1.9158775600088086E-2</v>
      </c>
      <c r="Q60" s="260">
        <f t="shared" si="19"/>
        <v>298.1925</v>
      </c>
      <c r="R60" s="169">
        <f t="shared" si="20"/>
        <v>12.13</v>
      </c>
      <c r="S60" s="171">
        <f t="shared" si="21"/>
        <v>0.26712177934375692</v>
      </c>
      <c r="T60" s="169" t="s">
        <v>475</v>
      </c>
      <c r="U60" s="169" t="s">
        <v>712</v>
      </c>
      <c r="V60" s="169" t="s">
        <v>487</v>
      </c>
      <c r="W60" s="175">
        <v>1</v>
      </c>
      <c r="X60" s="169" t="s">
        <v>423</v>
      </c>
    </row>
    <row r="61" spans="2:24" hidden="1">
      <c r="B61" s="423"/>
      <c r="C61" s="423"/>
      <c r="D61" s="206">
        <v>5</v>
      </c>
      <c r="E61" s="169" t="s">
        <v>479</v>
      </c>
      <c r="F61" s="260">
        <v>3431.63</v>
      </c>
      <c r="G61" s="169">
        <v>327.39999999999998</v>
      </c>
      <c r="H61" s="169">
        <v>340.95</v>
      </c>
      <c r="I61" s="177">
        <f t="shared" si="15"/>
        <v>1.0413866829566281</v>
      </c>
      <c r="J61" s="169">
        <v>20</v>
      </c>
      <c r="K61" s="177">
        <f t="shared" si="16"/>
        <v>6.1087354917532075E-2</v>
      </c>
      <c r="L61" s="260">
        <v>111.2</v>
      </c>
      <c r="M61" s="177">
        <f t="shared" si="17"/>
        <v>1.10247403787416</v>
      </c>
      <c r="N61" s="260">
        <v>3730.76</v>
      </c>
      <c r="O61" s="169">
        <v>2.69</v>
      </c>
      <c r="P61" s="176">
        <f t="shared" si="18"/>
        <v>8.2162492364080634E-3</v>
      </c>
      <c r="Q61" s="260">
        <f t="shared" si="19"/>
        <v>299.12799999999999</v>
      </c>
      <c r="R61" s="169">
        <f t="shared" si="20"/>
        <v>30.86000000000001</v>
      </c>
      <c r="S61" s="171">
        <f t="shared" si="21"/>
        <v>9.4257788637752027E-2</v>
      </c>
      <c r="T61" s="169" t="s">
        <v>475</v>
      </c>
      <c r="U61" s="169" t="s">
        <v>712</v>
      </c>
      <c r="V61" s="169" t="s">
        <v>480</v>
      </c>
      <c r="W61" s="175">
        <v>1</v>
      </c>
      <c r="X61" s="169" t="s">
        <v>427</v>
      </c>
    </row>
    <row r="62" spans="2:24" hidden="1">
      <c r="B62" s="423"/>
      <c r="C62" s="423"/>
      <c r="D62" s="206">
        <v>6</v>
      </c>
      <c r="E62" s="169" t="s">
        <v>543</v>
      </c>
      <c r="F62" s="260">
        <v>3346.19</v>
      </c>
      <c r="G62" s="169">
        <v>144.4</v>
      </c>
      <c r="H62" s="169">
        <v>154.29</v>
      </c>
      <c r="I62" s="177">
        <f t="shared" si="15"/>
        <v>1.0684903047091412</v>
      </c>
      <c r="J62" s="169">
        <v>12</v>
      </c>
      <c r="K62" s="177">
        <f t="shared" si="16"/>
        <v>8.3102493074792241E-2</v>
      </c>
      <c r="L62" s="260">
        <v>166.56</v>
      </c>
      <c r="M62" s="177">
        <f t="shared" si="17"/>
        <v>1.1515927977839333</v>
      </c>
      <c r="N62" s="260">
        <v>3646</v>
      </c>
      <c r="O62" s="169">
        <v>1.8</v>
      </c>
      <c r="P62" s="176">
        <f t="shared" si="18"/>
        <v>1.2465373961218837E-2</v>
      </c>
      <c r="Q62" s="260">
        <f t="shared" si="19"/>
        <v>299.80799999999999</v>
      </c>
      <c r="R62" s="169">
        <f t="shared" si="20"/>
        <v>20.089999999999986</v>
      </c>
      <c r="S62" s="171">
        <f t="shared" si="21"/>
        <v>0.13912742382271456</v>
      </c>
      <c r="T62" s="169" t="s">
        <v>475</v>
      </c>
      <c r="U62" s="169" t="s">
        <v>712</v>
      </c>
      <c r="V62" s="169" t="s">
        <v>480</v>
      </c>
      <c r="W62" s="175">
        <v>1</v>
      </c>
      <c r="X62" s="169" t="s">
        <v>459</v>
      </c>
    </row>
    <row r="63" spans="2:24" hidden="1">
      <c r="B63" s="423"/>
      <c r="C63" s="423"/>
      <c r="D63" s="206">
        <v>7</v>
      </c>
      <c r="E63" s="169" t="s">
        <v>544</v>
      </c>
      <c r="F63" s="260">
        <v>3123.2200000000003</v>
      </c>
      <c r="G63" s="169">
        <v>46.53</v>
      </c>
      <c r="H63" s="169">
        <v>55.260000000000005</v>
      </c>
      <c r="I63" s="177">
        <f t="shared" si="15"/>
        <v>1.1876208897485494</v>
      </c>
      <c r="J63" s="169">
        <v>15</v>
      </c>
      <c r="K63" s="177">
        <f t="shared" si="16"/>
        <v>0.32237266279819471</v>
      </c>
      <c r="L63" s="260">
        <v>143.07</v>
      </c>
      <c r="M63" s="177">
        <f t="shared" si="17"/>
        <v>1.5099935525467441</v>
      </c>
      <c r="N63" s="260">
        <v>3395.05</v>
      </c>
      <c r="O63" s="169">
        <v>1.9</v>
      </c>
      <c r="P63" s="176">
        <f t="shared" si="18"/>
        <v>4.0833870621104662E-2</v>
      </c>
      <c r="Q63" s="260">
        <f t="shared" si="19"/>
        <v>271.83299999999997</v>
      </c>
      <c r="R63" s="169">
        <f t="shared" si="20"/>
        <v>21.830000000000005</v>
      </c>
      <c r="S63" s="171">
        <f t="shared" si="21"/>
        <v>0.4691596819256395</v>
      </c>
      <c r="T63" s="169" t="s">
        <v>475</v>
      </c>
      <c r="U63" s="169" t="s">
        <v>712</v>
      </c>
      <c r="V63" s="169" t="s">
        <v>480</v>
      </c>
      <c r="W63" s="175">
        <v>1</v>
      </c>
      <c r="X63" s="169" t="s">
        <v>437</v>
      </c>
    </row>
    <row r="64" spans="2:24" hidden="1">
      <c r="B64" s="423"/>
      <c r="C64" s="423"/>
      <c r="D64" s="206">
        <v>8</v>
      </c>
      <c r="E64" s="169" t="s">
        <v>540</v>
      </c>
      <c r="F64" s="260">
        <v>2811.62</v>
      </c>
      <c r="G64" s="169">
        <v>68.790000000000006</v>
      </c>
      <c r="H64" s="169">
        <v>80.78</v>
      </c>
      <c r="I64" s="177">
        <f t="shared" si="15"/>
        <v>1.1742985899113243</v>
      </c>
      <c r="J64" s="169">
        <v>7.5</v>
      </c>
      <c r="K64" s="177">
        <f t="shared" si="16"/>
        <v>0.10902747492368076</v>
      </c>
      <c r="L64" s="260">
        <v>159.57</v>
      </c>
      <c r="M64" s="177">
        <f t="shared" si="17"/>
        <v>1.2833260648350049</v>
      </c>
      <c r="N64" s="260">
        <v>3110.02</v>
      </c>
      <c r="O64" s="169">
        <v>1.87</v>
      </c>
      <c r="P64" s="176">
        <f t="shared" si="18"/>
        <v>2.7184183747637737E-2</v>
      </c>
      <c r="Q64" s="260">
        <f t="shared" si="19"/>
        <v>298.39589999999998</v>
      </c>
      <c r="R64" s="169">
        <f t="shared" si="20"/>
        <v>17.619999999999994</v>
      </c>
      <c r="S64" s="171">
        <f t="shared" si="21"/>
        <v>0.25614188108736724</v>
      </c>
      <c r="T64" s="169" t="s">
        <v>475</v>
      </c>
      <c r="U64" s="169" t="s">
        <v>712</v>
      </c>
      <c r="V64" s="169" t="s">
        <v>480</v>
      </c>
      <c r="W64" s="175">
        <v>1</v>
      </c>
      <c r="X64" s="169" t="s">
        <v>467</v>
      </c>
    </row>
    <row r="65" spans="2:24" hidden="1">
      <c r="B65" s="423"/>
      <c r="C65" s="423"/>
      <c r="D65" s="206">
        <v>9</v>
      </c>
      <c r="E65" s="169" t="s">
        <v>528</v>
      </c>
      <c r="F65" s="260">
        <v>2508.08</v>
      </c>
      <c r="G65" s="169">
        <v>31.85</v>
      </c>
      <c r="H65" s="169">
        <v>37.29</v>
      </c>
      <c r="I65" s="177">
        <f t="shared" si="15"/>
        <v>1.1708006279434851</v>
      </c>
      <c r="J65" s="169">
        <v>7.7</v>
      </c>
      <c r="K65" s="177">
        <f t="shared" si="16"/>
        <v>0.24175824175824176</v>
      </c>
      <c r="L65" s="260">
        <v>212.73</v>
      </c>
      <c r="M65" s="177">
        <f t="shared" si="17"/>
        <v>1.4125588697017268</v>
      </c>
      <c r="N65" s="260">
        <v>2795.27</v>
      </c>
      <c r="O65" s="169">
        <v>1.35</v>
      </c>
      <c r="P65" s="176">
        <f t="shared" si="18"/>
        <v>4.2386185243328101E-2</v>
      </c>
      <c r="Q65" s="260">
        <f t="shared" si="19"/>
        <v>287.18549999999999</v>
      </c>
      <c r="R65" s="169">
        <f t="shared" si="20"/>
        <v>11.790000000000001</v>
      </c>
      <c r="S65" s="171">
        <f t="shared" si="21"/>
        <v>0.37017268445839874</v>
      </c>
      <c r="T65" s="169" t="s">
        <v>475</v>
      </c>
      <c r="U65" s="169" t="s">
        <v>712</v>
      </c>
      <c r="V65" s="169" t="s">
        <v>480</v>
      </c>
      <c r="W65" s="175">
        <v>1</v>
      </c>
      <c r="X65" s="169" t="s">
        <v>434</v>
      </c>
    </row>
    <row r="66" spans="2:24" hidden="1">
      <c r="B66" s="423"/>
      <c r="C66" s="423"/>
      <c r="D66" s="206">
        <v>10</v>
      </c>
      <c r="E66" s="169" t="s">
        <v>526</v>
      </c>
      <c r="F66" s="260">
        <v>1841.4400000000003</v>
      </c>
      <c r="G66" s="169">
        <v>51.78</v>
      </c>
      <c r="H66" s="169">
        <v>50.73</v>
      </c>
      <c r="I66" s="177">
        <f t="shared" si="15"/>
        <v>0.97972190034762452</v>
      </c>
      <c r="J66" s="169">
        <v>16.5</v>
      </c>
      <c r="K66" s="177">
        <f t="shared" si="16"/>
        <v>0.3186558516801854</v>
      </c>
      <c r="L66" s="260">
        <v>235.78</v>
      </c>
      <c r="M66" s="177">
        <f t="shared" si="17"/>
        <v>1.2983777520278097</v>
      </c>
      <c r="N66" s="260">
        <v>3642.8</v>
      </c>
      <c r="O66" s="169">
        <v>7.64</v>
      </c>
      <c r="P66" s="176">
        <f t="shared" si="18"/>
        <v>0.14754731556585554</v>
      </c>
      <c r="Q66" s="260">
        <f t="shared" si="19"/>
        <v>1801.3591999999999</v>
      </c>
      <c r="R66" s="169">
        <f t="shared" si="20"/>
        <v>7.809999999999989</v>
      </c>
      <c r="S66" s="171">
        <f t="shared" si="21"/>
        <v>0.15083043646195421</v>
      </c>
      <c r="T66" s="169" t="s">
        <v>475</v>
      </c>
      <c r="U66" s="169" t="s">
        <v>712</v>
      </c>
      <c r="V66" s="169" t="s">
        <v>520</v>
      </c>
      <c r="W66" s="175">
        <v>1</v>
      </c>
      <c r="X66" s="169" t="s">
        <v>467</v>
      </c>
    </row>
    <row r="67" spans="2:24" hidden="1">
      <c r="B67" s="634">
        <v>45876</v>
      </c>
      <c r="C67" s="423" t="s">
        <v>320</v>
      </c>
      <c r="D67" s="206">
        <v>1</v>
      </c>
      <c r="E67" s="169" t="s">
        <v>490</v>
      </c>
      <c r="F67" s="260">
        <v>3000.01</v>
      </c>
      <c r="G67" s="169">
        <v>348.78</v>
      </c>
      <c r="H67" s="169">
        <v>338.06</v>
      </c>
      <c r="I67" s="177">
        <f t="shared" si="15"/>
        <v>0.9692642926773325</v>
      </c>
      <c r="J67" s="169">
        <v>35.200000000000003</v>
      </c>
      <c r="K67" s="177">
        <f t="shared" si="16"/>
        <v>0.10092321807443089</v>
      </c>
      <c r="L67" s="260">
        <v>156.74</v>
      </c>
      <c r="M67" s="177">
        <f t="shared" si="17"/>
        <v>1.0701875107517633</v>
      </c>
      <c r="N67" s="260">
        <v>3837</v>
      </c>
      <c r="O67" s="169">
        <v>5.34</v>
      </c>
      <c r="P67" s="176">
        <f t="shared" si="18"/>
        <v>1.5310510923791503E-2</v>
      </c>
      <c r="Q67" s="260">
        <f t="shared" si="19"/>
        <v>836.99160000000006</v>
      </c>
      <c r="R67" s="169">
        <f t="shared" si="20"/>
        <v>19.140000000000018</v>
      </c>
      <c r="S67" s="171">
        <f t="shared" si="21"/>
        <v>5.4876999827971847E-2</v>
      </c>
      <c r="T67" s="169" t="s">
        <v>475</v>
      </c>
      <c r="U67" s="169" t="s">
        <v>712</v>
      </c>
      <c r="V67" s="169" t="s">
        <v>487</v>
      </c>
      <c r="W67" s="175">
        <v>1</v>
      </c>
      <c r="X67" s="169" t="s">
        <v>467</v>
      </c>
    </row>
    <row r="68" spans="2:24" hidden="1">
      <c r="B68" s="423"/>
      <c r="C68" s="423"/>
      <c r="D68" s="206">
        <v>2</v>
      </c>
      <c r="E68" s="169" t="s">
        <v>481</v>
      </c>
      <c r="F68" s="260">
        <v>2748.41</v>
      </c>
      <c r="G68" s="169">
        <v>106.24</v>
      </c>
      <c r="H68" s="169">
        <v>106.84</v>
      </c>
      <c r="I68" s="177">
        <f t="shared" si="15"/>
        <v>1.0056475903614459</v>
      </c>
      <c r="J68" s="169">
        <v>13.5</v>
      </c>
      <c r="K68" s="177">
        <f t="shared" si="16"/>
        <v>0.12707078313253012</v>
      </c>
      <c r="L68" s="260">
        <v>212.89</v>
      </c>
      <c r="M68" s="177">
        <f t="shared" si="17"/>
        <v>1.1327183734939761</v>
      </c>
      <c r="N68" s="260">
        <v>3001.75</v>
      </c>
      <c r="O68" s="169">
        <v>1.19</v>
      </c>
      <c r="P68" s="176">
        <f t="shared" si="18"/>
        <v>1.120105421686747E-2</v>
      </c>
      <c r="Q68" s="260">
        <f t="shared" si="19"/>
        <v>253.33909999999997</v>
      </c>
      <c r="R68" s="169">
        <f t="shared" si="20"/>
        <v>12.910000000000009</v>
      </c>
      <c r="S68" s="171">
        <f t="shared" si="21"/>
        <v>0.12151731927710853</v>
      </c>
      <c r="T68" s="169" t="s">
        <v>475</v>
      </c>
      <c r="U68" s="169" t="s">
        <v>712</v>
      </c>
      <c r="V68" s="169" t="s">
        <v>483</v>
      </c>
      <c r="W68" s="175">
        <v>1</v>
      </c>
      <c r="X68" s="169" t="s">
        <v>467</v>
      </c>
    </row>
    <row r="69" spans="2:24" hidden="1">
      <c r="B69" s="423"/>
      <c r="C69" s="423"/>
      <c r="D69" s="206">
        <v>3</v>
      </c>
      <c r="E69" s="169" t="s">
        <v>479</v>
      </c>
      <c r="F69" s="260">
        <v>2603.19</v>
      </c>
      <c r="G69" s="169">
        <v>327.2</v>
      </c>
      <c r="H69" s="169">
        <v>332.74</v>
      </c>
      <c r="I69" s="177">
        <f t="shared" si="15"/>
        <v>1.0169315403422983</v>
      </c>
      <c r="J69" s="169">
        <v>20</v>
      </c>
      <c r="K69" s="177">
        <f t="shared" si="16"/>
        <v>6.1124694376528121E-2</v>
      </c>
      <c r="L69" s="260">
        <v>111.2</v>
      </c>
      <c r="M69" s="177">
        <f t="shared" si="17"/>
        <v>1.0780562347188265</v>
      </c>
      <c r="N69" s="260">
        <v>2840.05</v>
      </c>
      <c r="O69" s="169">
        <v>2.13</v>
      </c>
      <c r="P69" s="176">
        <f t="shared" si="18"/>
        <v>6.5097799511002448E-3</v>
      </c>
      <c r="Q69" s="260">
        <f t="shared" si="19"/>
        <v>236.85599999999999</v>
      </c>
      <c r="R69" s="169">
        <f t="shared" si="20"/>
        <v>23.410000000000021</v>
      </c>
      <c r="S69" s="171">
        <f t="shared" si="21"/>
        <v>7.1546454767726225E-2</v>
      </c>
      <c r="T69" s="169" t="s">
        <v>475</v>
      </c>
      <c r="U69" s="169" t="s">
        <v>712</v>
      </c>
      <c r="V69" s="169" t="s">
        <v>480</v>
      </c>
      <c r="W69" s="175">
        <v>1</v>
      </c>
      <c r="X69" s="169" t="s">
        <v>427</v>
      </c>
    </row>
    <row r="70" spans="2:24" hidden="1">
      <c r="B70" s="423"/>
      <c r="C70" s="423"/>
      <c r="D70" s="206">
        <v>4</v>
      </c>
      <c r="E70" s="169" t="s">
        <v>526</v>
      </c>
      <c r="F70" s="260">
        <v>2503.9899999999998</v>
      </c>
      <c r="G70" s="169">
        <v>50.46</v>
      </c>
      <c r="H70" s="169">
        <v>54.8</v>
      </c>
      <c r="I70" s="177">
        <f t="shared" si="15"/>
        <v>1.0860087197780419</v>
      </c>
      <c r="J70" s="169">
        <v>7.5</v>
      </c>
      <c r="K70" s="177">
        <f t="shared" si="16"/>
        <v>0.14863258026159334</v>
      </c>
      <c r="L70" s="260">
        <v>235.78</v>
      </c>
      <c r="M70" s="177">
        <f t="shared" si="17"/>
        <v>1.2346413000396352</v>
      </c>
      <c r="N70" s="260">
        <v>2791.64</v>
      </c>
      <c r="O70" s="169">
        <v>1.22</v>
      </c>
      <c r="P70" s="176">
        <f t="shared" si="18"/>
        <v>2.4177566389219182E-2</v>
      </c>
      <c r="Q70" s="260">
        <f t="shared" si="19"/>
        <v>287.65159999999997</v>
      </c>
      <c r="R70" s="169">
        <f t="shared" si="20"/>
        <v>10.619999999999996</v>
      </c>
      <c r="S70" s="171">
        <f t="shared" si="21"/>
        <v>0.21046373365041607</v>
      </c>
      <c r="T70" s="169" t="s">
        <v>475</v>
      </c>
      <c r="U70" s="169" t="s">
        <v>712</v>
      </c>
      <c r="V70" s="169" t="s">
        <v>520</v>
      </c>
      <c r="W70" s="175">
        <v>1</v>
      </c>
      <c r="X70" s="169" t="s">
        <v>467</v>
      </c>
    </row>
    <row r="71" spans="2:24" hidden="1">
      <c r="B71" s="423"/>
      <c r="C71" s="423"/>
      <c r="D71" s="206">
        <v>5</v>
      </c>
      <c r="E71" s="169" t="s">
        <v>488</v>
      </c>
      <c r="F71" s="260">
        <v>2382.38</v>
      </c>
      <c r="G71" s="169">
        <v>138.82</v>
      </c>
      <c r="H71" s="169">
        <v>148.71</v>
      </c>
      <c r="I71" s="177">
        <f t="shared" si="15"/>
        <v>1.0712433366950009</v>
      </c>
      <c r="J71" s="169">
        <v>10.84</v>
      </c>
      <c r="K71" s="177">
        <f t="shared" si="16"/>
        <v>7.8086731018585223E-2</v>
      </c>
      <c r="L71" s="260">
        <v>127.4</v>
      </c>
      <c r="M71" s="177">
        <f t="shared" si="17"/>
        <v>1.149330067713586</v>
      </c>
      <c r="N71" s="260">
        <v>2641</v>
      </c>
      <c r="O71" s="169">
        <v>2.0299999999999998</v>
      </c>
      <c r="P71" s="176">
        <f t="shared" si="18"/>
        <v>1.4623253133554242E-2</v>
      </c>
      <c r="Q71" s="260">
        <f t="shared" si="19"/>
        <v>258.62200000000001</v>
      </c>
      <c r="R71" s="169">
        <f t="shared" si="20"/>
        <v>18.700000000000017</v>
      </c>
      <c r="S71" s="171">
        <f t="shared" si="21"/>
        <v>0.13470681458003184</v>
      </c>
      <c r="T71" s="169" t="s">
        <v>475</v>
      </c>
      <c r="U71" s="169" t="s">
        <v>712</v>
      </c>
      <c r="V71" s="169" t="s">
        <v>480</v>
      </c>
      <c r="W71" s="175">
        <v>1</v>
      </c>
      <c r="X71" s="169" t="s">
        <v>467</v>
      </c>
    </row>
    <row r="72" spans="2:24" hidden="1">
      <c r="B72" s="423"/>
      <c r="C72" s="423"/>
      <c r="D72" s="206">
        <v>6</v>
      </c>
      <c r="E72" s="169" t="s">
        <v>484</v>
      </c>
      <c r="F72" s="260">
        <v>2378.9299999999998</v>
      </c>
      <c r="G72" s="169">
        <v>88.24</v>
      </c>
      <c r="H72" s="169">
        <v>90.59</v>
      </c>
      <c r="I72" s="177">
        <f t="shared" ref="I72:I135" si="26">H72/G72</f>
        <v>1.026631912964642</v>
      </c>
      <c r="J72" s="169">
        <v>4</v>
      </c>
      <c r="K72" s="177">
        <f t="shared" ref="K72:K135" si="27">J72/G72</f>
        <v>4.5330915684496827E-2</v>
      </c>
      <c r="L72" s="260">
        <v>410.16</v>
      </c>
      <c r="M72" s="177">
        <f t="shared" ref="M72:M135" si="28">(H72+J72)/G72</f>
        <v>1.0719628286491387</v>
      </c>
      <c r="N72" s="260">
        <v>2604.52</v>
      </c>
      <c r="O72" s="169">
        <v>0.55000000000000004</v>
      </c>
      <c r="P72" s="176">
        <f t="shared" si="18"/>
        <v>6.233000906618315E-3</v>
      </c>
      <c r="Q72" s="260">
        <f t="shared" si="19"/>
        <v>225.58800000000002</v>
      </c>
      <c r="R72" s="169">
        <f t="shared" si="20"/>
        <v>5.8000000000000087</v>
      </c>
      <c r="S72" s="171">
        <f t="shared" si="21"/>
        <v>6.5729827742520508E-2</v>
      </c>
      <c r="T72" s="169" t="s">
        <v>475</v>
      </c>
      <c r="U72" s="169" t="s">
        <v>712</v>
      </c>
      <c r="V72" s="169" t="s">
        <v>487</v>
      </c>
      <c r="W72" s="175">
        <v>1</v>
      </c>
      <c r="X72" s="169" t="s">
        <v>467</v>
      </c>
    </row>
    <row r="73" spans="2:24" hidden="1">
      <c r="B73" s="423"/>
      <c r="C73" s="423"/>
      <c r="D73" s="206">
        <v>7</v>
      </c>
      <c r="E73" s="169" t="s">
        <v>514</v>
      </c>
      <c r="F73" s="260">
        <v>2138.6899999999996</v>
      </c>
      <c r="G73" s="169">
        <v>85.53</v>
      </c>
      <c r="H73" s="169">
        <v>87.12</v>
      </c>
      <c r="I73" s="177">
        <f t="shared" si="26"/>
        <v>1.0185899684321291</v>
      </c>
      <c r="J73" s="169">
        <v>5.58</v>
      </c>
      <c r="K73" s="177">
        <f t="shared" si="27"/>
        <v>6.5240266573132241E-2</v>
      </c>
      <c r="L73" s="260">
        <v>331.58</v>
      </c>
      <c r="M73" s="177">
        <f t="shared" si="28"/>
        <v>1.0838302350052613</v>
      </c>
      <c r="N73" s="260">
        <v>2377.4299999999998</v>
      </c>
      <c r="O73" s="169">
        <v>0.72</v>
      </c>
      <c r="P73" s="176">
        <f t="shared" si="18"/>
        <v>8.4180989126622242E-3</v>
      </c>
      <c r="Q73" s="260">
        <f t="shared" si="19"/>
        <v>238.73759999999999</v>
      </c>
      <c r="R73" s="169">
        <f t="shared" si="20"/>
        <v>6.450000000000002</v>
      </c>
      <c r="S73" s="171">
        <f t="shared" si="21"/>
        <v>7.5412136092599114E-2</v>
      </c>
      <c r="T73" s="169" t="s">
        <v>475</v>
      </c>
      <c r="U73" s="169" t="s">
        <v>219</v>
      </c>
      <c r="V73" s="169" t="s">
        <v>487</v>
      </c>
      <c r="W73" s="175">
        <v>1</v>
      </c>
      <c r="X73" s="169" t="s">
        <v>419</v>
      </c>
    </row>
    <row r="74" spans="2:24" hidden="1">
      <c r="B74" s="423"/>
      <c r="C74" s="423"/>
      <c r="D74" s="206">
        <v>8</v>
      </c>
      <c r="E74" s="169" t="s">
        <v>524</v>
      </c>
      <c r="F74" s="260">
        <v>2020.09</v>
      </c>
      <c r="G74" s="169">
        <v>65.34</v>
      </c>
      <c r="H74" s="169">
        <v>66.900000000000006</v>
      </c>
      <c r="I74" s="177">
        <f t="shared" si="26"/>
        <v>1.0238751147842058</v>
      </c>
      <c r="J74" s="169">
        <v>5.2</v>
      </c>
      <c r="K74" s="177">
        <f t="shared" si="27"/>
        <v>7.9583715947352307E-2</v>
      </c>
      <c r="L74" s="260">
        <v>333.9</v>
      </c>
      <c r="M74" s="177">
        <f t="shared" si="28"/>
        <v>1.103458830731558</v>
      </c>
      <c r="N74" s="260">
        <v>2257.16</v>
      </c>
      <c r="O74" s="169">
        <v>0.71</v>
      </c>
      <c r="P74" s="176">
        <f t="shared" si="18"/>
        <v>1.0866238138965411E-2</v>
      </c>
      <c r="Q74" s="260">
        <f t="shared" si="19"/>
        <v>237.06899999999996</v>
      </c>
      <c r="R74" s="169">
        <f t="shared" si="20"/>
        <v>6.0500000000000052</v>
      </c>
      <c r="S74" s="171">
        <f t="shared" si="21"/>
        <v>9.2592592592592671E-2</v>
      </c>
      <c r="T74" s="169" t="s">
        <v>475</v>
      </c>
      <c r="U74" s="169" t="s">
        <v>712</v>
      </c>
      <c r="V74" s="169" t="s">
        <v>487</v>
      </c>
      <c r="W74" s="175">
        <v>1</v>
      </c>
      <c r="X74" s="169" t="s">
        <v>413</v>
      </c>
    </row>
    <row r="75" spans="2:24" hidden="1">
      <c r="B75" s="423"/>
      <c r="C75" s="423"/>
      <c r="D75" s="206">
        <v>9</v>
      </c>
      <c r="E75" s="169" t="s">
        <v>528</v>
      </c>
      <c r="F75" s="260">
        <v>1948.6100000000001</v>
      </c>
      <c r="G75" s="169">
        <v>29.29</v>
      </c>
      <c r="H75" s="169">
        <v>35.51</v>
      </c>
      <c r="I75" s="177">
        <f t="shared" si="26"/>
        <v>1.2123591669511777</v>
      </c>
      <c r="J75" s="169">
        <v>4.2</v>
      </c>
      <c r="K75" s="177">
        <f t="shared" si="27"/>
        <v>0.14339364970979857</v>
      </c>
      <c r="L75" s="260">
        <v>212.73</v>
      </c>
      <c r="M75" s="177">
        <f t="shared" si="28"/>
        <v>1.3557528166609765</v>
      </c>
      <c r="N75" s="260">
        <v>2216.65</v>
      </c>
      <c r="O75" s="169">
        <v>1.26</v>
      </c>
      <c r="P75" s="176">
        <f t="shared" si="18"/>
        <v>4.3018094912939571E-2</v>
      </c>
      <c r="Q75" s="260">
        <f t="shared" si="19"/>
        <v>268.03980000000001</v>
      </c>
      <c r="R75" s="169">
        <f t="shared" si="20"/>
        <v>9.1600000000000019</v>
      </c>
      <c r="S75" s="171">
        <f t="shared" si="21"/>
        <v>0.31273472174803696</v>
      </c>
      <c r="T75" s="169" t="s">
        <v>475</v>
      </c>
      <c r="U75" s="169" t="s">
        <v>712</v>
      </c>
      <c r="V75" s="169" t="s">
        <v>480</v>
      </c>
      <c r="W75" s="175">
        <v>1</v>
      </c>
      <c r="X75" s="169" t="s">
        <v>434</v>
      </c>
    </row>
    <row r="76" spans="2:24" hidden="1">
      <c r="B76" s="423"/>
      <c r="C76" s="423"/>
      <c r="D76" s="206">
        <v>10</v>
      </c>
      <c r="E76" s="169" t="s">
        <v>517</v>
      </c>
      <c r="F76" s="260">
        <v>1784.16</v>
      </c>
      <c r="G76" s="169">
        <v>220.85</v>
      </c>
      <c r="H76" s="169">
        <v>221.5</v>
      </c>
      <c r="I76" s="177">
        <f t="shared" si="26"/>
        <v>1.0029431741000678</v>
      </c>
      <c r="J76" s="169">
        <v>25.55</v>
      </c>
      <c r="K76" s="177">
        <f t="shared" si="27"/>
        <v>0.11568938193343899</v>
      </c>
      <c r="L76" s="260">
        <v>99.12</v>
      </c>
      <c r="M76" s="177">
        <f t="shared" si="28"/>
        <v>1.1186325560335071</v>
      </c>
      <c r="N76" s="260">
        <v>2596.94</v>
      </c>
      <c r="O76" s="169">
        <v>8.1999999999999993</v>
      </c>
      <c r="P76" s="176">
        <f t="shared" si="18"/>
        <v>3.712927326239529E-2</v>
      </c>
      <c r="Q76" s="260">
        <f t="shared" si="19"/>
        <v>812.78399999999999</v>
      </c>
      <c r="R76" s="169">
        <f t="shared" si="20"/>
        <v>18.000000000000018</v>
      </c>
      <c r="S76" s="171">
        <f t="shared" si="21"/>
        <v>8.1503282771111699E-2</v>
      </c>
      <c r="T76" s="169" t="s">
        <v>475</v>
      </c>
      <c r="U76" s="169" t="s">
        <v>712</v>
      </c>
      <c r="V76" s="169" t="s">
        <v>520</v>
      </c>
      <c r="W76" s="175">
        <v>1</v>
      </c>
      <c r="X76" s="169" t="s">
        <v>467</v>
      </c>
    </row>
    <row r="77" spans="2:24" hidden="1">
      <c r="B77" s="634">
        <v>45877</v>
      </c>
      <c r="C77" s="423" t="s">
        <v>405</v>
      </c>
      <c r="D77" s="206">
        <v>1</v>
      </c>
      <c r="E77" s="169" t="s">
        <v>490</v>
      </c>
      <c r="F77" s="260">
        <v>3257.0600000000004</v>
      </c>
      <c r="G77" s="169">
        <v>287.10000000000002</v>
      </c>
      <c r="H77" s="169">
        <v>291.45</v>
      </c>
      <c r="I77" s="177">
        <f t="shared" si="26"/>
        <v>1.0151515151515151</v>
      </c>
      <c r="J77" s="169">
        <v>30</v>
      </c>
      <c r="K77" s="177">
        <f t="shared" si="27"/>
        <v>0.1044932079414838</v>
      </c>
      <c r="L77" s="260">
        <v>156.74</v>
      </c>
      <c r="M77" s="177">
        <f t="shared" si="28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260">
        <f t="shared" si="19"/>
        <v>2126.9618</v>
      </c>
      <c r="R77" s="169">
        <f t="shared" si="20"/>
        <v>20.779999999999966</v>
      </c>
      <c r="S77" s="171">
        <f t="shared" si="21"/>
        <v>7.2378962034134325E-2</v>
      </c>
      <c r="T77" s="169" t="s">
        <v>475</v>
      </c>
      <c r="U77" s="169" t="s">
        <v>712</v>
      </c>
      <c r="V77" s="169" t="s">
        <v>487</v>
      </c>
      <c r="W77" s="175">
        <v>1</v>
      </c>
      <c r="X77" s="169" t="s">
        <v>467</v>
      </c>
    </row>
    <row r="78" spans="2:24" hidden="1">
      <c r="B78" s="423"/>
      <c r="C78" s="423"/>
      <c r="D78" s="206">
        <v>2</v>
      </c>
      <c r="E78" s="169" t="s">
        <v>524</v>
      </c>
      <c r="F78" s="260">
        <v>3088.57</v>
      </c>
      <c r="G78" s="169">
        <v>56.26</v>
      </c>
      <c r="H78" s="169">
        <v>58.879999999999995</v>
      </c>
      <c r="I78" s="177">
        <f t="shared" si="26"/>
        <v>1.0465694987557768</v>
      </c>
      <c r="J78" s="169">
        <v>7.28</v>
      </c>
      <c r="K78" s="177">
        <f t="shared" si="27"/>
        <v>0.1293992179168148</v>
      </c>
      <c r="L78" s="260">
        <v>333.9</v>
      </c>
      <c r="M78" s="177">
        <f t="shared" si="28"/>
        <v>1.1759687166725916</v>
      </c>
      <c r="N78" s="260">
        <v>3305.61</v>
      </c>
      <c r="O78" s="169">
        <v>0.65</v>
      </c>
      <c r="P78" s="176">
        <f t="shared" si="18"/>
        <v>1.1553501599715608E-2</v>
      </c>
      <c r="Q78" s="260">
        <f t="shared" si="19"/>
        <v>217.035</v>
      </c>
      <c r="R78" s="169">
        <f t="shared" si="20"/>
        <v>9.2499999999999982</v>
      </c>
      <c r="S78" s="171">
        <f t="shared" si="21"/>
        <v>0.1644152150728759</v>
      </c>
      <c r="T78" s="169" t="s">
        <v>475</v>
      </c>
      <c r="U78" s="169" t="s">
        <v>712</v>
      </c>
      <c r="V78" s="169" t="s">
        <v>487</v>
      </c>
      <c r="W78" s="175">
        <v>1</v>
      </c>
      <c r="X78" s="169" t="s">
        <v>413</v>
      </c>
    </row>
    <row r="79" spans="2:24" hidden="1">
      <c r="B79" s="423"/>
      <c r="C79" s="423"/>
      <c r="D79" s="206">
        <v>3</v>
      </c>
      <c r="E79" s="169" t="s">
        <v>464</v>
      </c>
      <c r="F79" s="260">
        <v>2651.6099999999997</v>
      </c>
      <c r="G79" s="169">
        <v>67.33</v>
      </c>
      <c r="H79" s="169">
        <v>69.38</v>
      </c>
      <c r="I79" s="177">
        <f t="shared" si="26"/>
        <v>1.0304470518342492</v>
      </c>
      <c r="J79" s="169">
        <v>12</v>
      </c>
      <c r="K79" s="177">
        <f t="shared" si="27"/>
        <v>0.17822664488341008</v>
      </c>
      <c r="L79" s="260">
        <v>203.5</v>
      </c>
      <c r="M79" s="177">
        <f t="shared" si="28"/>
        <v>1.2086736967176592</v>
      </c>
      <c r="N79" s="260">
        <v>2859.18</v>
      </c>
      <c r="O79" s="169">
        <v>1.02</v>
      </c>
      <c r="P79" s="176">
        <f t="shared" si="18"/>
        <v>1.5149264815089856E-2</v>
      </c>
      <c r="Q79" s="260">
        <f t="shared" si="19"/>
        <v>207.57</v>
      </c>
      <c r="R79" s="169">
        <f t="shared" si="20"/>
        <v>13.029999999999998</v>
      </c>
      <c r="S79" s="171">
        <f t="shared" si="21"/>
        <v>0.1935244319025694</v>
      </c>
      <c r="T79" s="169" t="s">
        <v>465</v>
      </c>
      <c r="U79" s="169" t="s">
        <v>219</v>
      </c>
      <c r="V79" s="169" t="s">
        <v>466</v>
      </c>
      <c r="W79" s="175">
        <v>1</v>
      </c>
      <c r="X79" s="169" t="s">
        <v>467</v>
      </c>
    </row>
    <row r="80" spans="2:24" hidden="1">
      <c r="B80" s="423"/>
      <c r="C80" s="423"/>
      <c r="D80" s="206">
        <v>4</v>
      </c>
      <c r="E80" s="169" t="s">
        <v>557</v>
      </c>
      <c r="F80" s="260">
        <v>2404.15</v>
      </c>
      <c r="G80" s="169">
        <v>129.33000000000001</v>
      </c>
      <c r="H80" s="169">
        <v>142.44</v>
      </c>
      <c r="I80" s="177">
        <f t="shared" si="26"/>
        <v>1.1013685919740199</v>
      </c>
      <c r="J80" s="169">
        <v>0</v>
      </c>
      <c r="K80" s="177">
        <f t="shared" si="27"/>
        <v>0</v>
      </c>
      <c r="L80" s="260">
        <v>194.04</v>
      </c>
      <c r="M80" s="177">
        <f t="shared" si="28"/>
        <v>1.1013685919740199</v>
      </c>
      <c r="N80" s="260">
        <v>2543.86</v>
      </c>
      <c r="O80" s="169">
        <v>0.72</v>
      </c>
      <c r="P80" s="176">
        <f t="shared" si="18"/>
        <v>5.5671537926235207E-3</v>
      </c>
      <c r="Q80" s="260">
        <f t="shared" si="19"/>
        <v>139.7088</v>
      </c>
      <c r="R80" s="169">
        <f t="shared" si="20"/>
        <v>12.389999999999985</v>
      </c>
      <c r="S80" s="171">
        <f t="shared" si="21"/>
        <v>9.5801438181396303E-2</v>
      </c>
      <c r="T80" s="169" t="s">
        <v>475</v>
      </c>
      <c r="U80" s="169" t="s">
        <v>712</v>
      </c>
      <c r="V80" s="169" t="s">
        <v>489</v>
      </c>
      <c r="W80" s="175">
        <v>1</v>
      </c>
      <c r="X80" s="169" t="s">
        <v>433</v>
      </c>
    </row>
    <row r="81" spans="2:24" hidden="1">
      <c r="B81" s="423"/>
      <c r="C81" s="423"/>
      <c r="D81" s="206">
        <v>5</v>
      </c>
      <c r="E81" s="169" t="s">
        <v>481</v>
      </c>
      <c r="F81" s="260">
        <v>2352.4300000000003</v>
      </c>
      <c r="G81" s="169">
        <v>77.13</v>
      </c>
      <c r="H81" s="169">
        <v>80.02</v>
      </c>
      <c r="I81" s="177">
        <f t="shared" si="26"/>
        <v>1.0374692078309349</v>
      </c>
      <c r="J81" s="169">
        <v>9</v>
      </c>
      <c r="K81" s="177">
        <f t="shared" si="27"/>
        <v>0.11668611435239207</v>
      </c>
      <c r="L81" s="260">
        <v>212.89</v>
      </c>
      <c r="M81" s="177">
        <f t="shared" si="28"/>
        <v>1.1541553221833269</v>
      </c>
      <c r="N81" s="260">
        <v>2531.2600000000002</v>
      </c>
      <c r="O81" s="169">
        <v>0.84</v>
      </c>
      <c r="P81" s="176">
        <f t="shared" ref="P81:P144" si="29">O81/G81</f>
        <v>1.0890704006223259E-2</v>
      </c>
      <c r="Q81" s="260">
        <f t="shared" ref="Q81:Q144" si="30">O81*L81</f>
        <v>178.82759999999999</v>
      </c>
      <c r="R81" s="169">
        <f t="shared" ref="R81:R144" si="31">(H81+J81)-G81-O81</f>
        <v>11.05</v>
      </c>
      <c r="S81" s="171">
        <f t="shared" ref="S81:S144" si="32">R81/G81</f>
        <v>0.14326461817710362</v>
      </c>
      <c r="T81" s="169" t="s">
        <v>482</v>
      </c>
      <c r="U81" s="169" t="s">
        <v>712</v>
      </c>
      <c r="V81" s="169" t="s">
        <v>483</v>
      </c>
      <c r="W81" s="175">
        <v>1</v>
      </c>
      <c r="X81" s="169" t="s">
        <v>467</v>
      </c>
    </row>
    <row r="82" spans="2:24" hidden="1">
      <c r="B82" s="423"/>
      <c r="C82" s="423"/>
      <c r="D82" s="206">
        <v>6</v>
      </c>
      <c r="E82" s="169" t="s">
        <v>521</v>
      </c>
      <c r="F82" s="260">
        <v>2121.63</v>
      </c>
      <c r="G82" s="169">
        <v>35.35</v>
      </c>
      <c r="H82" s="169">
        <v>39.270000000000003</v>
      </c>
      <c r="I82" s="177">
        <f t="shared" si="26"/>
        <v>1.110891089108911</v>
      </c>
      <c r="J82" s="169">
        <v>2.9</v>
      </c>
      <c r="K82" s="177">
        <f t="shared" si="27"/>
        <v>8.2036775106082024E-2</v>
      </c>
      <c r="L82" s="260">
        <v>342.75</v>
      </c>
      <c r="M82" s="177">
        <f t="shared" si="28"/>
        <v>1.192927864214993</v>
      </c>
      <c r="N82" s="260">
        <v>2337.56</v>
      </c>
      <c r="O82" s="169">
        <v>0.63</v>
      </c>
      <c r="P82" s="176">
        <f t="shared" si="29"/>
        <v>1.782178217821782E-2</v>
      </c>
      <c r="Q82" s="260">
        <f t="shared" si="30"/>
        <v>215.9325</v>
      </c>
      <c r="R82" s="169">
        <f t="shared" si="31"/>
        <v>6.19</v>
      </c>
      <c r="S82" s="171">
        <f t="shared" si="32"/>
        <v>0.17510608203677511</v>
      </c>
      <c r="T82" s="169" t="s">
        <v>475</v>
      </c>
      <c r="U82" s="169" t="s">
        <v>712</v>
      </c>
      <c r="V82" s="169" t="s">
        <v>487</v>
      </c>
      <c r="W82" s="175">
        <v>1</v>
      </c>
      <c r="X82" s="169" t="s">
        <v>423</v>
      </c>
    </row>
    <row r="83" spans="2:24" hidden="1">
      <c r="B83" s="423"/>
      <c r="C83" s="423"/>
      <c r="D83" s="206">
        <v>7</v>
      </c>
      <c r="E83" s="169" t="s">
        <v>514</v>
      </c>
      <c r="F83" s="260">
        <v>2052.48</v>
      </c>
      <c r="G83" s="169">
        <v>73.47</v>
      </c>
      <c r="H83" s="169">
        <v>74.7</v>
      </c>
      <c r="I83" s="177">
        <f t="shared" si="26"/>
        <v>1.0167415271539404</v>
      </c>
      <c r="J83" s="169">
        <v>5.58</v>
      </c>
      <c r="K83" s="177">
        <f t="shared" si="27"/>
        <v>7.5949367088607597E-2</v>
      </c>
      <c r="L83" s="260">
        <v>331.58</v>
      </c>
      <c r="M83" s="177">
        <f t="shared" si="28"/>
        <v>1.0926908942425479</v>
      </c>
      <c r="N83" s="260">
        <v>2258.06</v>
      </c>
      <c r="O83" s="169">
        <v>0.62</v>
      </c>
      <c r="P83" s="176">
        <f t="shared" si="29"/>
        <v>8.4388185654008432E-3</v>
      </c>
      <c r="Q83" s="260">
        <f t="shared" si="30"/>
        <v>205.5796</v>
      </c>
      <c r="R83" s="169">
        <f t="shared" si="31"/>
        <v>6.1900000000000022</v>
      </c>
      <c r="S83" s="171">
        <f t="shared" si="32"/>
        <v>8.4252075677147167E-2</v>
      </c>
      <c r="T83" s="169" t="s">
        <v>475</v>
      </c>
      <c r="U83" s="169" t="s">
        <v>219</v>
      </c>
      <c r="V83" s="169" t="s">
        <v>487</v>
      </c>
      <c r="W83" s="175">
        <v>1</v>
      </c>
      <c r="X83" s="169" t="s">
        <v>419</v>
      </c>
    </row>
    <row r="84" spans="2:24" hidden="1">
      <c r="B84" s="423"/>
      <c r="C84" s="423"/>
      <c r="D84" s="206">
        <v>8</v>
      </c>
      <c r="E84" s="169" t="s">
        <v>494</v>
      </c>
      <c r="F84" s="260">
        <v>1929.02</v>
      </c>
      <c r="G84" s="169">
        <v>61.23</v>
      </c>
      <c r="H84" s="169">
        <v>64.179999999999993</v>
      </c>
      <c r="I84" s="177">
        <f t="shared" si="26"/>
        <v>1.0481789972235831</v>
      </c>
      <c r="J84" s="169">
        <v>3.7</v>
      </c>
      <c r="K84" s="177">
        <f t="shared" si="27"/>
        <v>6.042789482279929E-2</v>
      </c>
      <c r="L84" s="260">
        <v>318.32</v>
      </c>
      <c r="M84" s="177">
        <f t="shared" si="28"/>
        <v>1.1086068920463825</v>
      </c>
      <c r="N84" s="260">
        <v>2116.83</v>
      </c>
      <c r="O84" s="169">
        <v>0.59</v>
      </c>
      <c r="P84" s="176">
        <f t="shared" si="29"/>
        <v>9.6357994447166424E-3</v>
      </c>
      <c r="Q84" s="260">
        <f t="shared" si="30"/>
        <v>187.80879999999999</v>
      </c>
      <c r="R84" s="169">
        <f t="shared" si="31"/>
        <v>6.0599999999999987</v>
      </c>
      <c r="S84" s="171">
        <f t="shared" si="32"/>
        <v>9.8971092601665839E-2</v>
      </c>
      <c r="T84" s="169" t="s">
        <v>482</v>
      </c>
      <c r="U84" s="169" t="s">
        <v>220</v>
      </c>
      <c r="V84" s="169" t="s">
        <v>487</v>
      </c>
      <c r="W84" s="175">
        <v>1</v>
      </c>
      <c r="X84" s="169" t="s">
        <v>422</v>
      </c>
    </row>
    <row r="85" spans="2:24" hidden="1">
      <c r="B85" s="423"/>
      <c r="C85" s="423"/>
      <c r="D85" s="206">
        <v>9</v>
      </c>
      <c r="E85" s="169" t="s">
        <v>484</v>
      </c>
      <c r="F85" s="260">
        <v>1439.6599999999999</v>
      </c>
      <c r="G85" s="169">
        <v>73.84</v>
      </c>
      <c r="H85" s="169">
        <v>73.930000000000007</v>
      </c>
      <c r="I85" s="177">
        <f t="shared" si="26"/>
        <v>1.0012188515709644</v>
      </c>
      <c r="J85" s="169">
        <v>4</v>
      </c>
      <c r="K85" s="177">
        <f t="shared" si="27"/>
        <v>5.4171180931744313E-2</v>
      </c>
      <c r="L85" s="260">
        <v>410.16</v>
      </c>
      <c r="M85" s="177">
        <f t="shared" si="28"/>
        <v>1.0553900325027086</v>
      </c>
      <c r="N85" s="260">
        <v>1677.55</v>
      </c>
      <c r="O85" s="169">
        <v>0.57999999999999996</v>
      </c>
      <c r="P85" s="176">
        <f t="shared" si="29"/>
        <v>7.8548212351029247E-3</v>
      </c>
      <c r="Q85" s="260">
        <f t="shared" si="30"/>
        <v>237.89279999999999</v>
      </c>
      <c r="R85" s="169">
        <f t="shared" si="31"/>
        <v>3.5100000000000033</v>
      </c>
      <c r="S85" s="171">
        <f t="shared" si="32"/>
        <v>4.7535211267605675E-2</v>
      </c>
      <c r="T85" s="169" t="s">
        <v>475</v>
      </c>
      <c r="U85" s="169" t="s">
        <v>712</v>
      </c>
      <c r="V85" s="169" t="s">
        <v>485</v>
      </c>
      <c r="W85" s="175">
        <v>1</v>
      </c>
      <c r="X85" s="169" t="s">
        <v>467</v>
      </c>
    </row>
    <row r="86" spans="2:24" hidden="1">
      <c r="B86" s="423"/>
      <c r="C86" s="423"/>
      <c r="D86" s="206">
        <v>10</v>
      </c>
      <c r="E86" s="169" t="s">
        <v>488</v>
      </c>
      <c r="F86" s="260">
        <v>1401.4</v>
      </c>
      <c r="G86" s="169">
        <v>111.56</v>
      </c>
      <c r="H86" s="169">
        <v>114.39</v>
      </c>
      <c r="I86" s="177">
        <f t="shared" si="26"/>
        <v>1.0253675152384367</v>
      </c>
      <c r="J86" s="169">
        <v>8.8000000000000007</v>
      </c>
      <c r="K86" s="177">
        <f t="shared" si="27"/>
        <v>7.8881319469343861E-2</v>
      </c>
      <c r="L86" s="260">
        <v>127.4</v>
      </c>
      <c r="M86" s="177">
        <f t="shared" si="28"/>
        <v>1.1042488347077806</v>
      </c>
      <c r="N86" s="260">
        <v>1481.66</v>
      </c>
      <c r="O86" s="169">
        <v>0.63</v>
      </c>
      <c r="P86" s="176">
        <f t="shared" si="29"/>
        <v>5.6471853711007533E-3</v>
      </c>
      <c r="Q86" s="260">
        <f t="shared" si="30"/>
        <v>80.262</v>
      </c>
      <c r="R86" s="169">
        <f t="shared" si="31"/>
        <v>10.999999999999995</v>
      </c>
      <c r="S86" s="171">
        <f t="shared" si="32"/>
        <v>9.8601649336679767E-2</v>
      </c>
      <c r="T86" s="169" t="s">
        <v>475</v>
      </c>
      <c r="U86" s="169" t="s">
        <v>712</v>
      </c>
      <c r="V86" s="169" t="s">
        <v>489</v>
      </c>
      <c r="W86" s="175">
        <v>1</v>
      </c>
      <c r="X86" s="169" t="s">
        <v>467</v>
      </c>
    </row>
    <row r="87" spans="2:24" hidden="1">
      <c r="B87" s="634">
        <v>45878</v>
      </c>
      <c r="C87" s="423" t="s">
        <v>319</v>
      </c>
      <c r="D87" s="206">
        <v>1</v>
      </c>
      <c r="E87" s="169" t="s">
        <v>490</v>
      </c>
      <c r="F87" s="260">
        <v>6192.8</v>
      </c>
      <c r="G87" s="169">
        <v>286.77999999999997</v>
      </c>
      <c r="H87" s="169">
        <v>298.27999999999997</v>
      </c>
      <c r="I87" s="177">
        <f t="shared" si="26"/>
        <v>1.0401004254132087</v>
      </c>
      <c r="J87" s="169">
        <v>29.55</v>
      </c>
      <c r="K87" s="177">
        <f t="shared" si="27"/>
        <v>0.10304065834437549</v>
      </c>
      <c r="L87" s="260">
        <v>156.74</v>
      </c>
      <c r="M87" s="177">
        <f t="shared" si="28"/>
        <v>1.1431410837575842</v>
      </c>
      <c r="N87" s="260">
        <v>6434.18</v>
      </c>
      <c r="O87" s="169">
        <v>1.54</v>
      </c>
      <c r="P87" s="176">
        <f t="shared" si="29"/>
        <v>5.3699700118557785E-3</v>
      </c>
      <c r="Q87" s="260">
        <f t="shared" si="30"/>
        <v>241.37960000000001</v>
      </c>
      <c r="R87" s="169">
        <f t="shared" si="31"/>
        <v>39.510000000000012</v>
      </c>
      <c r="S87" s="171">
        <f t="shared" si="32"/>
        <v>0.13777111374572848</v>
      </c>
      <c r="T87" s="169" t="s">
        <v>475</v>
      </c>
      <c r="U87" s="169" t="s">
        <v>712</v>
      </c>
      <c r="V87" s="169" t="s">
        <v>487</v>
      </c>
      <c r="W87" s="175">
        <v>1</v>
      </c>
      <c r="X87" s="169" t="s">
        <v>467</v>
      </c>
    </row>
    <row r="88" spans="2:24" hidden="1">
      <c r="B88" s="423"/>
      <c r="C88" s="423"/>
      <c r="D88" s="206">
        <v>2</v>
      </c>
      <c r="E88" s="169" t="s">
        <v>514</v>
      </c>
      <c r="F88" s="260">
        <v>4267.4399999999996</v>
      </c>
      <c r="G88" s="169">
        <v>79.2</v>
      </c>
      <c r="H88" s="169">
        <v>86.6</v>
      </c>
      <c r="I88" s="177">
        <f t="shared" si="26"/>
        <v>1.0934343434343434</v>
      </c>
      <c r="J88" s="169">
        <v>6.2</v>
      </c>
      <c r="K88" s="177">
        <f t="shared" si="27"/>
        <v>7.8282828282828287E-2</v>
      </c>
      <c r="L88" s="260">
        <v>331.58</v>
      </c>
      <c r="M88" s="177">
        <f t="shared" si="28"/>
        <v>1.1717171717171717</v>
      </c>
      <c r="N88" s="260">
        <v>4509.49</v>
      </c>
      <c r="O88" s="169">
        <v>0.73</v>
      </c>
      <c r="P88" s="176">
        <f t="shared" si="29"/>
        <v>9.2171717171717158E-3</v>
      </c>
      <c r="Q88" s="260">
        <f t="shared" si="30"/>
        <v>242.05339999999998</v>
      </c>
      <c r="R88" s="169">
        <f t="shared" si="31"/>
        <v>12.869999999999994</v>
      </c>
      <c r="S88" s="171">
        <f t="shared" si="32"/>
        <v>0.16249999999999992</v>
      </c>
      <c r="T88" s="169" t="s">
        <v>475</v>
      </c>
      <c r="U88" s="169" t="s">
        <v>219</v>
      </c>
      <c r="V88" s="169" t="s">
        <v>487</v>
      </c>
      <c r="W88" s="175">
        <v>1</v>
      </c>
      <c r="X88" s="169" t="s">
        <v>419</v>
      </c>
    </row>
    <row r="89" spans="2:24" hidden="1">
      <c r="B89" s="423"/>
      <c r="C89" s="423"/>
      <c r="D89" s="206">
        <v>3</v>
      </c>
      <c r="E89" s="169" t="s">
        <v>463</v>
      </c>
      <c r="F89" s="260">
        <v>2735.58</v>
      </c>
      <c r="G89" s="169">
        <v>36.270000000000003</v>
      </c>
      <c r="H89" s="169">
        <v>41.18</v>
      </c>
      <c r="I89" s="177">
        <f t="shared" si="26"/>
        <v>1.13537358698649</v>
      </c>
      <c r="J89" s="169">
        <v>0</v>
      </c>
      <c r="K89" s="177">
        <f t="shared" si="27"/>
        <v>0</v>
      </c>
      <c r="L89" s="260">
        <v>814.16</v>
      </c>
      <c r="M89" s="177">
        <f t="shared" si="28"/>
        <v>1.13537358698649</v>
      </c>
      <c r="N89" s="260">
        <v>3997.53</v>
      </c>
      <c r="O89" s="169">
        <v>1.55</v>
      </c>
      <c r="P89" s="176">
        <f t="shared" si="29"/>
        <v>4.2735042735042736E-2</v>
      </c>
      <c r="Q89" s="260">
        <f t="shared" si="30"/>
        <v>1261.9480000000001</v>
      </c>
      <c r="R89" s="169">
        <f t="shared" si="31"/>
        <v>3.3599999999999968</v>
      </c>
      <c r="S89" s="171">
        <f t="shared" si="32"/>
        <v>9.263854425144738E-2</v>
      </c>
      <c r="T89" s="169" t="s">
        <v>482</v>
      </c>
      <c r="U89" s="169" t="s">
        <v>712</v>
      </c>
      <c r="V89" s="169" t="s">
        <v>487</v>
      </c>
      <c r="W89" s="175">
        <v>1</v>
      </c>
      <c r="X89" s="169" t="s">
        <v>412</v>
      </c>
    </row>
    <row r="90" spans="2:24" hidden="1">
      <c r="B90" s="423"/>
      <c r="C90" s="423"/>
      <c r="D90" s="206">
        <v>4</v>
      </c>
      <c r="E90" s="169" t="s">
        <v>526</v>
      </c>
      <c r="F90" s="260">
        <v>2155.0300000000002</v>
      </c>
      <c r="G90" s="169">
        <v>41.99</v>
      </c>
      <c r="H90" s="169">
        <v>43.09</v>
      </c>
      <c r="I90" s="177">
        <f t="shared" si="26"/>
        <v>1.0261967135032151</v>
      </c>
      <c r="J90" s="169">
        <v>9</v>
      </c>
      <c r="K90" s="177">
        <f t="shared" si="27"/>
        <v>0.21433674684448678</v>
      </c>
      <c r="L90" s="260">
        <v>235.78</v>
      </c>
      <c r="M90" s="177">
        <f t="shared" si="28"/>
        <v>1.2405334603477018</v>
      </c>
      <c r="N90" s="260">
        <v>2381.38</v>
      </c>
      <c r="O90" s="169">
        <v>0.96</v>
      </c>
      <c r="P90" s="176">
        <f t="shared" si="29"/>
        <v>2.2862586330078587E-2</v>
      </c>
      <c r="Q90" s="260">
        <f t="shared" si="30"/>
        <v>226.34879999999998</v>
      </c>
      <c r="R90" s="169">
        <f t="shared" si="31"/>
        <v>9.14</v>
      </c>
      <c r="S90" s="171">
        <f t="shared" si="32"/>
        <v>0.21767087401762325</v>
      </c>
      <c r="T90" s="169" t="s">
        <v>475</v>
      </c>
      <c r="U90" s="169" t="s">
        <v>712</v>
      </c>
      <c r="V90" s="169" t="s">
        <v>520</v>
      </c>
      <c r="W90" s="175">
        <v>1</v>
      </c>
      <c r="X90" s="169" t="s">
        <v>467</v>
      </c>
    </row>
    <row r="91" spans="2:24" hidden="1">
      <c r="B91" s="423"/>
      <c r="C91" s="423"/>
      <c r="D91" s="206">
        <v>5</v>
      </c>
      <c r="E91" s="169" t="s">
        <v>479</v>
      </c>
      <c r="F91" s="260">
        <v>1986.0300000000002</v>
      </c>
      <c r="G91" s="169">
        <v>278.3</v>
      </c>
      <c r="H91" s="169">
        <v>286.74</v>
      </c>
      <c r="I91" s="177">
        <f t="shared" si="26"/>
        <v>1.0303269852676966</v>
      </c>
      <c r="J91" s="169">
        <v>10</v>
      </c>
      <c r="K91" s="177">
        <f t="shared" si="27"/>
        <v>3.5932446999640676E-2</v>
      </c>
      <c r="L91" s="260">
        <v>111.2</v>
      </c>
      <c r="M91" s="177">
        <f t="shared" si="28"/>
        <v>1.0662594322673373</v>
      </c>
      <c r="N91" s="260">
        <v>2050.5300000000002</v>
      </c>
      <c r="O91" s="169">
        <v>0.57999999999999996</v>
      </c>
      <c r="P91" s="176">
        <f t="shared" si="29"/>
        <v>2.084081925979159E-3</v>
      </c>
      <c r="Q91" s="260">
        <f t="shared" si="30"/>
        <v>64.495999999999995</v>
      </c>
      <c r="R91" s="169">
        <f t="shared" si="31"/>
        <v>17.86</v>
      </c>
      <c r="S91" s="171">
        <f t="shared" si="32"/>
        <v>6.4175350341358239E-2</v>
      </c>
      <c r="T91" s="169" t="s">
        <v>475</v>
      </c>
      <c r="U91" s="169" t="s">
        <v>712</v>
      </c>
      <c r="V91" s="169" t="s">
        <v>480</v>
      </c>
      <c r="W91" s="175">
        <v>1</v>
      </c>
      <c r="X91" s="169" t="s">
        <v>427</v>
      </c>
    </row>
    <row r="92" spans="2:24" hidden="1">
      <c r="B92" s="423"/>
      <c r="C92" s="423"/>
      <c r="D92" s="206">
        <v>6</v>
      </c>
      <c r="E92" s="169" t="s">
        <v>460</v>
      </c>
      <c r="F92" s="260">
        <v>1881.15</v>
      </c>
      <c r="G92" s="169">
        <v>12.03</v>
      </c>
      <c r="H92" s="169">
        <v>13.83</v>
      </c>
      <c r="I92" s="177">
        <f t="shared" si="26"/>
        <v>1.1496259351620948</v>
      </c>
      <c r="J92" s="169">
        <v>0</v>
      </c>
      <c r="K92" s="177">
        <f t="shared" si="27"/>
        <v>0</v>
      </c>
      <c r="L92" s="260">
        <v>1567.63</v>
      </c>
      <c r="M92" s="177">
        <f t="shared" si="28"/>
        <v>1.1496259351620948</v>
      </c>
      <c r="N92" s="260">
        <v>2821.73</v>
      </c>
      <c r="O92" s="169">
        <v>0.6</v>
      </c>
      <c r="P92" s="176">
        <f t="shared" si="29"/>
        <v>4.9875311720698257E-2</v>
      </c>
      <c r="Q92" s="260">
        <f t="shared" si="30"/>
        <v>940.57799999999997</v>
      </c>
      <c r="R92" s="169">
        <f t="shared" si="31"/>
        <v>1.2000000000000006</v>
      </c>
      <c r="S92" s="171">
        <f t="shared" si="32"/>
        <v>9.9750623441396569E-2</v>
      </c>
      <c r="T92" s="169" t="s">
        <v>475</v>
      </c>
      <c r="U92" s="169" t="s">
        <v>712</v>
      </c>
      <c r="V92" s="169" t="s">
        <v>560</v>
      </c>
      <c r="W92" s="175">
        <v>1</v>
      </c>
      <c r="X92" s="169" t="s">
        <v>414</v>
      </c>
    </row>
    <row r="93" spans="2:24" hidden="1">
      <c r="B93" s="423"/>
      <c r="C93" s="423"/>
      <c r="D93" s="206">
        <v>7</v>
      </c>
      <c r="E93" s="169" t="s">
        <v>521</v>
      </c>
      <c r="F93" s="260">
        <v>1816.5700000000002</v>
      </c>
      <c r="G93" s="169">
        <v>41.33</v>
      </c>
      <c r="H93" s="169">
        <v>47.2</v>
      </c>
      <c r="I93" s="177">
        <f t="shared" si="26"/>
        <v>1.1420275828695863</v>
      </c>
      <c r="J93" s="169">
        <v>0</v>
      </c>
      <c r="K93" s="177">
        <f t="shared" si="27"/>
        <v>0</v>
      </c>
      <c r="L93" s="260">
        <v>342.75</v>
      </c>
      <c r="M93" s="177">
        <f t="shared" si="28"/>
        <v>1.1420275828695863</v>
      </c>
      <c r="N93" s="260">
        <v>2011.94</v>
      </c>
      <c r="O93" s="169">
        <v>0.56999999999999995</v>
      </c>
      <c r="P93" s="176">
        <f t="shared" si="29"/>
        <v>1.3791434793128478E-2</v>
      </c>
      <c r="Q93" s="260">
        <f t="shared" si="30"/>
        <v>195.36749999999998</v>
      </c>
      <c r="R93" s="169">
        <f t="shared" si="31"/>
        <v>5.3000000000000043</v>
      </c>
      <c r="S93" s="171">
        <f t="shared" si="32"/>
        <v>0.12823614807645789</v>
      </c>
      <c r="T93" s="169" t="s">
        <v>475</v>
      </c>
      <c r="U93" s="169" t="s">
        <v>712</v>
      </c>
      <c r="V93" s="169" t="s">
        <v>487</v>
      </c>
      <c r="W93" s="175">
        <v>1</v>
      </c>
      <c r="X93" s="169" t="s">
        <v>423</v>
      </c>
    </row>
    <row r="94" spans="2:24" hidden="1">
      <c r="B94" s="423"/>
      <c r="C94" s="423"/>
      <c r="D94" s="206">
        <v>8</v>
      </c>
      <c r="E94" s="169" t="s">
        <v>464</v>
      </c>
      <c r="F94" s="260">
        <v>1644.28</v>
      </c>
      <c r="G94" s="169">
        <v>65.09</v>
      </c>
      <c r="H94" s="169">
        <v>72.12</v>
      </c>
      <c r="I94" s="177">
        <f t="shared" si="26"/>
        <v>1.1080043017360577</v>
      </c>
      <c r="J94" s="169">
        <v>1.6</v>
      </c>
      <c r="K94" s="177">
        <f t="shared" si="27"/>
        <v>2.4581348901520972E-2</v>
      </c>
      <c r="L94" s="260">
        <v>203.5</v>
      </c>
      <c r="M94" s="177">
        <f t="shared" si="28"/>
        <v>1.1325856506375787</v>
      </c>
      <c r="N94" s="260">
        <v>1756.21</v>
      </c>
      <c r="O94" s="169">
        <v>0.55000000000000004</v>
      </c>
      <c r="P94" s="176">
        <f t="shared" si="29"/>
        <v>8.4498386848978341E-3</v>
      </c>
      <c r="Q94" s="260">
        <f t="shared" si="30"/>
        <v>111.92500000000001</v>
      </c>
      <c r="R94" s="169">
        <f t="shared" si="31"/>
        <v>8.0799999999999947</v>
      </c>
      <c r="S94" s="171">
        <f t="shared" si="32"/>
        <v>0.12413581195268082</v>
      </c>
      <c r="T94" s="169" t="s">
        <v>465</v>
      </c>
      <c r="U94" s="169" t="s">
        <v>219</v>
      </c>
      <c r="V94" s="169" t="s">
        <v>466</v>
      </c>
      <c r="W94" s="175">
        <v>1</v>
      </c>
      <c r="X94" s="169" t="s">
        <v>467</v>
      </c>
    </row>
    <row r="95" spans="2:24" hidden="1">
      <c r="B95" s="423"/>
      <c r="C95" s="423"/>
      <c r="D95" s="206">
        <v>9</v>
      </c>
      <c r="E95" s="169" t="s">
        <v>539</v>
      </c>
      <c r="F95" s="260">
        <v>1506.51</v>
      </c>
      <c r="G95" s="169">
        <v>41.02</v>
      </c>
      <c r="H95" s="169">
        <v>45.72</v>
      </c>
      <c r="I95" s="177">
        <f t="shared" si="26"/>
        <v>1.1145782545099949</v>
      </c>
      <c r="J95" s="169">
        <v>6</v>
      </c>
      <c r="K95" s="177">
        <f t="shared" si="27"/>
        <v>0.14627011214041929</v>
      </c>
      <c r="L95" s="260">
        <v>149.16</v>
      </c>
      <c r="M95" s="177">
        <f t="shared" si="28"/>
        <v>1.2608483666504142</v>
      </c>
      <c r="N95" s="260">
        <v>1596.01</v>
      </c>
      <c r="O95" s="169">
        <v>0.6</v>
      </c>
      <c r="P95" s="176">
        <f t="shared" si="29"/>
        <v>1.4627011214041929E-2</v>
      </c>
      <c r="Q95" s="260">
        <f t="shared" si="30"/>
        <v>89.495999999999995</v>
      </c>
      <c r="R95" s="169">
        <f t="shared" si="31"/>
        <v>10.099999999999996</v>
      </c>
      <c r="S95" s="171">
        <f t="shared" si="32"/>
        <v>0.24622135543637239</v>
      </c>
      <c r="T95" s="169" t="s">
        <v>475</v>
      </c>
      <c r="U95" s="169" t="s">
        <v>712</v>
      </c>
      <c r="V95" s="169" t="s">
        <v>541</v>
      </c>
      <c r="W95" s="175">
        <v>1</v>
      </c>
      <c r="X95" s="169" t="s">
        <v>456</v>
      </c>
    </row>
    <row r="96" spans="2:24" hidden="1">
      <c r="B96" s="423"/>
      <c r="C96" s="423"/>
      <c r="D96" s="206">
        <v>10</v>
      </c>
      <c r="E96" s="169" t="s">
        <v>543</v>
      </c>
      <c r="F96" s="260">
        <v>1434.08</v>
      </c>
      <c r="G96" s="169">
        <v>117.04</v>
      </c>
      <c r="H96" s="169">
        <v>118.24</v>
      </c>
      <c r="I96" s="177">
        <f t="shared" si="26"/>
        <v>1.0102529049897471</v>
      </c>
      <c r="J96" s="169">
        <v>8</v>
      </c>
      <c r="K96" s="177">
        <f t="shared" si="27"/>
        <v>6.835269993164729E-2</v>
      </c>
      <c r="L96" s="260">
        <v>166.56</v>
      </c>
      <c r="M96" s="177">
        <f t="shared" si="28"/>
        <v>1.0786056049213943</v>
      </c>
      <c r="N96" s="260">
        <v>1532.35</v>
      </c>
      <c r="O96" s="169">
        <v>0.59</v>
      </c>
      <c r="P96" s="176">
        <f t="shared" si="29"/>
        <v>5.0410116199589875E-3</v>
      </c>
      <c r="Q96" s="260">
        <f t="shared" si="30"/>
        <v>98.270399999999995</v>
      </c>
      <c r="R96" s="169">
        <f t="shared" si="31"/>
        <v>8.6099999999999888</v>
      </c>
      <c r="S96" s="171">
        <f t="shared" si="32"/>
        <v>7.3564593301435305E-2</v>
      </c>
      <c r="T96" s="169" t="s">
        <v>475</v>
      </c>
      <c r="U96" s="169" t="s">
        <v>712</v>
      </c>
      <c r="V96" s="169" t="s">
        <v>489</v>
      </c>
      <c r="W96" s="175">
        <v>1</v>
      </c>
      <c r="X96" s="169" t="s">
        <v>459</v>
      </c>
    </row>
    <row r="97" spans="2:24" hidden="1">
      <c r="B97" s="634">
        <v>45879</v>
      </c>
      <c r="C97" s="423" t="s">
        <v>311</v>
      </c>
      <c r="D97" s="206">
        <v>1</v>
      </c>
      <c r="E97" s="169" t="s">
        <v>526</v>
      </c>
      <c r="F97" s="260">
        <v>4043.63</v>
      </c>
      <c r="G97" s="169">
        <v>54</v>
      </c>
      <c r="H97" s="169">
        <v>54.24</v>
      </c>
      <c r="I97" s="177">
        <f t="shared" si="26"/>
        <v>1.0044444444444445</v>
      </c>
      <c r="J97" s="169">
        <v>18</v>
      </c>
      <c r="K97" s="177">
        <f t="shared" si="27"/>
        <v>0.33333333333333331</v>
      </c>
      <c r="L97" s="260">
        <v>235.78</v>
      </c>
      <c r="M97" s="177">
        <f t="shared" si="28"/>
        <v>1.337777777777778</v>
      </c>
      <c r="N97" s="260">
        <v>4300.63</v>
      </c>
      <c r="O97" s="169">
        <v>1.0900000000000001</v>
      </c>
      <c r="P97" s="176">
        <f t="shared" si="29"/>
        <v>2.0185185185185188E-2</v>
      </c>
      <c r="Q97" s="260">
        <f t="shared" si="30"/>
        <v>257.00020000000001</v>
      </c>
      <c r="R97" s="169">
        <f t="shared" si="31"/>
        <v>17.150000000000009</v>
      </c>
      <c r="S97" s="171">
        <f t="shared" si="32"/>
        <v>0.31759259259259276</v>
      </c>
      <c r="T97" s="169" t="s">
        <v>475</v>
      </c>
      <c r="U97" s="169" t="s">
        <v>712</v>
      </c>
      <c r="V97" s="169" t="s">
        <v>520</v>
      </c>
      <c r="W97" s="175">
        <v>1</v>
      </c>
      <c r="X97" s="169" t="s">
        <v>467</v>
      </c>
    </row>
    <row r="98" spans="2:24" hidden="1">
      <c r="B98" s="423"/>
      <c r="C98" s="423"/>
      <c r="D98" s="206">
        <v>2</v>
      </c>
      <c r="E98" s="169" t="s">
        <v>558</v>
      </c>
      <c r="F98" s="260">
        <v>3833.73</v>
      </c>
      <c r="G98" s="169">
        <v>599.48</v>
      </c>
      <c r="H98" s="169">
        <v>647</v>
      </c>
      <c r="I98" s="177">
        <f t="shared" si="26"/>
        <v>1.079268699539601</v>
      </c>
      <c r="J98" s="169">
        <v>19.600000000000001</v>
      </c>
      <c r="K98" s="177">
        <f t="shared" si="27"/>
        <v>3.2695002335357312E-2</v>
      </c>
      <c r="L98" s="260">
        <v>60.94</v>
      </c>
      <c r="M98" s="177">
        <f t="shared" si="28"/>
        <v>1.1119637018749584</v>
      </c>
      <c r="N98" s="260">
        <v>4090.29</v>
      </c>
      <c r="O98" s="169">
        <v>4.21</v>
      </c>
      <c r="P98" s="176">
        <f t="shared" si="29"/>
        <v>7.0227530526456262E-3</v>
      </c>
      <c r="Q98" s="260">
        <f t="shared" si="30"/>
        <v>256.55739999999997</v>
      </c>
      <c r="R98" s="169">
        <f t="shared" si="31"/>
        <v>62.910000000000004</v>
      </c>
      <c r="S98" s="171">
        <f t="shared" si="32"/>
        <v>0.10494094882231267</v>
      </c>
      <c r="T98" s="169" t="s">
        <v>475</v>
      </c>
      <c r="U98" s="169" t="s">
        <v>712</v>
      </c>
      <c r="V98" s="169" t="s">
        <v>561</v>
      </c>
      <c r="W98" s="175">
        <v>1</v>
      </c>
      <c r="X98" s="169" t="s">
        <v>422</v>
      </c>
    </row>
    <row r="99" spans="2:24" hidden="1">
      <c r="B99" s="423"/>
      <c r="C99" s="423"/>
      <c r="D99" s="206">
        <v>3</v>
      </c>
      <c r="E99" s="169" t="s">
        <v>514</v>
      </c>
      <c r="F99" s="260">
        <v>3750.1699999999996</v>
      </c>
      <c r="G99" s="169">
        <v>90.89</v>
      </c>
      <c r="H99" s="169">
        <v>98.77</v>
      </c>
      <c r="I99" s="177">
        <f t="shared" si="26"/>
        <v>1.0866982066233908</v>
      </c>
      <c r="J99" s="169">
        <v>4.2</v>
      </c>
      <c r="K99" s="177">
        <f t="shared" si="27"/>
        <v>4.6209704037847951E-2</v>
      </c>
      <c r="L99" s="260">
        <v>331.58</v>
      </c>
      <c r="M99" s="177">
        <f t="shared" si="28"/>
        <v>1.1329079106612387</v>
      </c>
      <c r="N99" s="260">
        <v>4005.49</v>
      </c>
      <c r="O99" s="169">
        <v>0.77</v>
      </c>
      <c r="P99" s="176">
        <f t="shared" si="29"/>
        <v>8.4717790736054573E-3</v>
      </c>
      <c r="Q99" s="260">
        <f t="shared" si="30"/>
        <v>255.31659999999999</v>
      </c>
      <c r="R99" s="169">
        <f t="shared" si="31"/>
        <v>11.309999999999999</v>
      </c>
      <c r="S99" s="171">
        <f t="shared" si="32"/>
        <v>0.12443613158763339</v>
      </c>
      <c r="T99" s="169" t="s">
        <v>475</v>
      </c>
      <c r="U99" s="169" t="s">
        <v>219</v>
      </c>
      <c r="V99" s="169" t="s">
        <v>487</v>
      </c>
      <c r="W99" s="175">
        <v>1</v>
      </c>
      <c r="X99" s="169" t="s">
        <v>419</v>
      </c>
    </row>
    <row r="100" spans="2:24" hidden="1">
      <c r="B100" s="423"/>
      <c r="C100" s="423"/>
      <c r="D100" s="206">
        <v>4</v>
      </c>
      <c r="E100" s="169" t="s">
        <v>521</v>
      </c>
      <c r="F100" s="260">
        <v>3444.64</v>
      </c>
      <c r="G100" s="169">
        <v>46.2</v>
      </c>
      <c r="H100" s="169">
        <v>57</v>
      </c>
      <c r="I100" s="177">
        <f t="shared" si="26"/>
        <v>1.2337662337662336</v>
      </c>
      <c r="J100" s="169">
        <v>0</v>
      </c>
      <c r="K100" s="177">
        <f t="shared" si="27"/>
        <v>0</v>
      </c>
      <c r="L100" s="260">
        <v>342.75</v>
      </c>
      <c r="M100" s="177">
        <f t="shared" si="28"/>
        <v>1.2337662337662336</v>
      </c>
      <c r="N100" s="260">
        <v>3701.7</v>
      </c>
      <c r="O100" s="169">
        <v>0.75</v>
      </c>
      <c r="P100" s="176">
        <f t="shared" si="29"/>
        <v>1.6233766233766232E-2</v>
      </c>
      <c r="Q100" s="260">
        <f t="shared" si="30"/>
        <v>257.0625</v>
      </c>
      <c r="R100" s="169">
        <f t="shared" si="31"/>
        <v>10.049999999999997</v>
      </c>
      <c r="S100" s="171">
        <f t="shared" si="32"/>
        <v>0.21753246753246747</v>
      </c>
      <c r="T100" s="169" t="s">
        <v>475</v>
      </c>
      <c r="U100" s="169" t="s">
        <v>712</v>
      </c>
      <c r="V100" s="169" t="s">
        <v>487</v>
      </c>
      <c r="W100" s="175">
        <v>1</v>
      </c>
      <c r="X100" s="169" t="s">
        <v>423</v>
      </c>
    </row>
    <row r="101" spans="2:24" hidden="1">
      <c r="B101" s="423"/>
      <c r="C101" s="423"/>
      <c r="D101" s="206">
        <v>5</v>
      </c>
      <c r="E101" s="169" t="s">
        <v>490</v>
      </c>
      <c r="F101" s="260">
        <v>3058</v>
      </c>
      <c r="G101" s="169">
        <v>377.98</v>
      </c>
      <c r="H101" s="169">
        <v>380.83</v>
      </c>
      <c r="I101" s="177">
        <f t="shared" si="26"/>
        <v>1.0075400814857929</v>
      </c>
      <c r="J101" s="169">
        <v>18.3</v>
      </c>
      <c r="K101" s="177">
        <f t="shared" si="27"/>
        <v>4.8415260066670192E-2</v>
      </c>
      <c r="L101" s="260">
        <v>156.74</v>
      </c>
      <c r="M101" s="177">
        <f t="shared" si="28"/>
        <v>1.055955341552463</v>
      </c>
      <c r="N101" s="260">
        <v>3315.05</v>
      </c>
      <c r="O101" s="169">
        <v>1.64</v>
      </c>
      <c r="P101" s="176">
        <f t="shared" si="29"/>
        <v>4.3388539076141593E-3</v>
      </c>
      <c r="Q101" s="260">
        <f t="shared" si="30"/>
        <v>257.05360000000002</v>
      </c>
      <c r="R101" s="169">
        <f t="shared" si="31"/>
        <v>19.509999999999977</v>
      </c>
      <c r="S101" s="171">
        <f t="shared" si="32"/>
        <v>5.1616487644848871E-2</v>
      </c>
      <c r="T101" s="169" t="s">
        <v>475</v>
      </c>
      <c r="U101" s="169" t="s">
        <v>712</v>
      </c>
      <c r="V101" s="169" t="s">
        <v>487</v>
      </c>
      <c r="W101" s="175">
        <v>1</v>
      </c>
      <c r="X101" s="169" t="s">
        <v>467</v>
      </c>
    </row>
    <row r="102" spans="2:24" hidden="1">
      <c r="B102" s="423"/>
      <c r="C102" s="423"/>
      <c r="D102" s="206">
        <v>6</v>
      </c>
      <c r="E102" s="169" t="s">
        <v>488</v>
      </c>
      <c r="F102" s="260">
        <v>2918.74</v>
      </c>
      <c r="G102" s="169">
        <v>150.72</v>
      </c>
      <c r="H102" s="169">
        <v>153.63999999999999</v>
      </c>
      <c r="I102" s="177">
        <f t="shared" si="26"/>
        <v>1.0193736730360934</v>
      </c>
      <c r="J102" s="169">
        <v>22</v>
      </c>
      <c r="K102" s="177">
        <f t="shared" si="27"/>
        <v>0.1459660297239915</v>
      </c>
      <c r="L102" s="260">
        <v>127.4</v>
      </c>
      <c r="M102" s="177">
        <f t="shared" si="28"/>
        <v>1.1653397027600849</v>
      </c>
      <c r="N102" s="260">
        <v>3174.81</v>
      </c>
      <c r="O102" s="169">
        <v>2.0099999999999998</v>
      </c>
      <c r="P102" s="176">
        <f t="shared" si="29"/>
        <v>1.3335987261146496E-2</v>
      </c>
      <c r="Q102" s="260">
        <f t="shared" si="30"/>
        <v>256.07400000000001</v>
      </c>
      <c r="R102" s="169">
        <f t="shared" si="31"/>
        <v>22.909999999999989</v>
      </c>
      <c r="S102" s="171">
        <f t="shared" si="32"/>
        <v>0.15200371549893835</v>
      </c>
      <c r="T102" s="169" t="s">
        <v>475</v>
      </c>
      <c r="U102" s="169" t="s">
        <v>712</v>
      </c>
      <c r="V102" s="169" t="s">
        <v>489</v>
      </c>
      <c r="W102" s="175">
        <v>1</v>
      </c>
      <c r="X102" s="169" t="s">
        <v>467</v>
      </c>
    </row>
    <row r="103" spans="2:24" hidden="1">
      <c r="B103" s="423"/>
      <c r="C103" s="423"/>
      <c r="D103" s="206">
        <v>7</v>
      </c>
      <c r="E103" s="169" t="s">
        <v>494</v>
      </c>
      <c r="F103" s="260">
        <v>2524.27</v>
      </c>
      <c r="G103" s="169">
        <v>79.22</v>
      </c>
      <c r="H103" s="169">
        <v>80.55</v>
      </c>
      <c r="I103" s="177">
        <f t="shared" si="26"/>
        <v>1.0167886897248168</v>
      </c>
      <c r="J103" s="169">
        <v>7.4</v>
      </c>
      <c r="K103" s="177">
        <f t="shared" si="27"/>
        <v>9.3410754859883871E-2</v>
      </c>
      <c r="L103" s="260">
        <v>318.32</v>
      </c>
      <c r="M103" s="177">
        <f t="shared" si="28"/>
        <v>1.110199444584701</v>
      </c>
      <c r="N103" s="260">
        <v>2778.93</v>
      </c>
      <c r="O103" s="169">
        <v>0.8</v>
      </c>
      <c r="P103" s="176">
        <f t="shared" si="29"/>
        <v>1.0098459984852311E-2</v>
      </c>
      <c r="Q103" s="260">
        <f t="shared" si="30"/>
        <v>254.65600000000001</v>
      </c>
      <c r="R103" s="169">
        <f t="shared" si="31"/>
        <v>7.9300000000000042</v>
      </c>
      <c r="S103" s="171">
        <f t="shared" si="32"/>
        <v>0.10010098459984858</v>
      </c>
      <c r="T103" s="169" t="s">
        <v>475</v>
      </c>
      <c r="U103" s="169" t="s">
        <v>220</v>
      </c>
      <c r="V103" s="169" t="s">
        <v>487</v>
      </c>
      <c r="W103" s="175">
        <v>1</v>
      </c>
      <c r="X103" s="169" t="s">
        <v>422</v>
      </c>
    </row>
    <row r="104" spans="2:24" hidden="1">
      <c r="B104" s="423"/>
      <c r="C104" s="423"/>
      <c r="D104" s="206">
        <v>8</v>
      </c>
      <c r="E104" s="169" t="s">
        <v>481</v>
      </c>
      <c r="F104" s="260">
        <v>2288.5700000000002</v>
      </c>
      <c r="G104" s="169">
        <v>118.05</v>
      </c>
      <c r="H104" s="169">
        <v>123.7</v>
      </c>
      <c r="I104" s="177">
        <f t="shared" si="26"/>
        <v>1.0478610758153326</v>
      </c>
      <c r="J104" s="169">
        <v>6.3</v>
      </c>
      <c r="K104" s="177">
        <f t="shared" si="27"/>
        <v>5.3367217280813214E-2</v>
      </c>
      <c r="L104" s="260">
        <v>212.89</v>
      </c>
      <c r="M104" s="177">
        <f t="shared" si="28"/>
        <v>1.1012282930961457</v>
      </c>
      <c r="N104" s="260">
        <v>2544.04</v>
      </c>
      <c r="O104" s="169">
        <v>1.2</v>
      </c>
      <c r="P104" s="176">
        <f t="shared" si="29"/>
        <v>1.0165184243964422E-2</v>
      </c>
      <c r="Q104" s="260">
        <f t="shared" si="30"/>
        <v>255.46799999999996</v>
      </c>
      <c r="R104" s="169">
        <f t="shared" si="31"/>
        <v>10.750000000000004</v>
      </c>
      <c r="S104" s="171">
        <f t="shared" si="32"/>
        <v>9.1063108852181315E-2</v>
      </c>
      <c r="T104" s="169" t="s">
        <v>475</v>
      </c>
      <c r="U104" s="169" t="s">
        <v>712</v>
      </c>
      <c r="V104" s="169" t="s">
        <v>483</v>
      </c>
      <c r="W104" s="175">
        <v>1</v>
      </c>
      <c r="X104" s="169" t="s">
        <v>467</v>
      </c>
    </row>
    <row r="105" spans="2:24" hidden="1">
      <c r="B105" s="423"/>
      <c r="C105" s="423"/>
      <c r="D105" s="206">
        <v>9</v>
      </c>
      <c r="E105" s="169" t="s">
        <v>528</v>
      </c>
      <c r="F105" s="260">
        <v>2114.5300000000002</v>
      </c>
      <c r="G105" s="169">
        <v>32.61</v>
      </c>
      <c r="H105" s="169">
        <v>33.28</v>
      </c>
      <c r="I105" s="177">
        <f t="shared" si="26"/>
        <v>1.0205458448328735</v>
      </c>
      <c r="J105" s="169">
        <v>9.8000000000000007</v>
      </c>
      <c r="K105" s="177">
        <f t="shared" si="27"/>
        <v>0.30052131248083414</v>
      </c>
      <c r="L105" s="260">
        <v>212.73</v>
      </c>
      <c r="M105" s="177">
        <f t="shared" si="28"/>
        <v>1.3210671573137074</v>
      </c>
      <c r="N105" s="260">
        <v>2227.2800000000002</v>
      </c>
      <c r="O105" s="169">
        <v>0.53</v>
      </c>
      <c r="P105" s="176">
        <f t="shared" si="29"/>
        <v>1.6252683226004296E-2</v>
      </c>
      <c r="Q105" s="260">
        <f t="shared" si="30"/>
        <v>112.7469</v>
      </c>
      <c r="R105" s="169">
        <f t="shared" si="31"/>
        <v>9.94</v>
      </c>
      <c r="S105" s="171">
        <f t="shared" si="32"/>
        <v>0.30481447408770312</v>
      </c>
      <c r="T105" s="169" t="s">
        <v>475</v>
      </c>
      <c r="U105" s="169" t="s">
        <v>712</v>
      </c>
      <c r="V105" s="169" t="s">
        <v>489</v>
      </c>
      <c r="W105" s="175">
        <v>1</v>
      </c>
      <c r="X105" s="169" t="s">
        <v>434</v>
      </c>
    </row>
    <row r="106" spans="2:24" hidden="1">
      <c r="B106" s="423"/>
      <c r="C106" s="423"/>
      <c r="D106" s="206">
        <v>10</v>
      </c>
      <c r="E106" s="169" t="s">
        <v>559</v>
      </c>
      <c r="F106" s="260">
        <v>2089.8000000000002</v>
      </c>
      <c r="G106" s="169">
        <v>30.09</v>
      </c>
      <c r="H106" s="169">
        <v>31.2</v>
      </c>
      <c r="I106" s="177">
        <f t="shared" si="26"/>
        <v>1.036889332003988</v>
      </c>
      <c r="J106" s="169">
        <v>9.8000000000000007</v>
      </c>
      <c r="K106" s="177">
        <f t="shared" si="27"/>
        <v>0.32568959787304758</v>
      </c>
      <c r="L106" s="260">
        <v>215</v>
      </c>
      <c r="M106" s="177">
        <f t="shared" si="28"/>
        <v>1.3625789298770357</v>
      </c>
      <c r="N106" s="260">
        <v>2345.65</v>
      </c>
      <c r="O106" s="169">
        <v>1.19</v>
      </c>
      <c r="P106" s="176">
        <f t="shared" si="29"/>
        <v>3.9548022598870053E-2</v>
      </c>
      <c r="Q106" s="260">
        <f t="shared" si="30"/>
        <v>255.85</v>
      </c>
      <c r="R106" s="169">
        <f t="shared" si="31"/>
        <v>9.7200000000000006</v>
      </c>
      <c r="S106" s="171">
        <f t="shared" si="32"/>
        <v>0.32303090727816552</v>
      </c>
      <c r="T106" s="169" t="s">
        <v>475</v>
      </c>
      <c r="U106" s="169" t="s">
        <v>712</v>
      </c>
      <c r="V106" s="169" t="s">
        <v>489</v>
      </c>
      <c r="W106" s="175">
        <v>1</v>
      </c>
      <c r="X106" s="169" t="s">
        <v>432</v>
      </c>
    </row>
    <row r="107" spans="2:24" hidden="1">
      <c r="B107" s="634">
        <v>45880</v>
      </c>
      <c r="C107" s="423" t="s">
        <v>402</v>
      </c>
      <c r="D107" s="206">
        <v>1</v>
      </c>
      <c r="E107" s="169" t="s">
        <v>479</v>
      </c>
      <c r="F107" s="260">
        <v>4218.93</v>
      </c>
      <c r="G107" s="169">
        <v>338.4</v>
      </c>
      <c r="H107" s="169">
        <v>356.43</v>
      </c>
      <c r="I107" s="177">
        <f t="shared" si="26"/>
        <v>1.0532801418439717</v>
      </c>
      <c r="J107" s="169">
        <v>23</v>
      </c>
      <c r="K107" s="177">
        <f t="shared" si="27"/>
        <v>6.7966903073286053E-2</v>
      </c>
      <c r="L107" s="260">
        <v>111.2</v>
      </c>
      <c r="M107" s="177">
        <f t="shared" si="28"/>
        <v>1.1212470449172578</v>
      </c>
      <c r="N107" s="260">
        <v>4562.54</v>
      </c>
      <c r="O107" s="169">
        <v>3.09</v>
      </c>
      <c r="P107" s="176">
        <f t="shared" si="29"/>
        <v>9.1312056737588663E-3</v>
      </c>
      <c r="Q107" s="260">
        <f t="shared" si="30"/>
        <v>343.608</v>
      </c>
      <c r="R107" s="169">
        <f t="shared" si="31"/>
        <v>37.940000000000026</v>
      </c>
      <c r="S107" s="171">
        <f t="shared" si="32"/>
        <v>0.1121158392434989</v>
      </c>
      <c r="T107" s="169" t="s">
        <v>475</v>
      </c>
      <c r="U107" s="169" t="s">
        <v>712</v>
      </c>
      <c r="V107" s="169" t="s">
        <v>489</v>
      </c>
      <c r="W107" s="175">
        <v>1</v>
      </c>
      <c r="X107" s="169" t="s">
        <v>427</v>
      </c>
    </row>
    <row r="108" spans="2:24" hidden="1">
      <c r="B108" s="423"/>
      <c r="C108" s="423"/>
      <c r="D108" s="206">
        <v>2</v>
      </c>
      <c r="E108" s="169" t="s">
        <v>514</v>
      </c>
      <c r="F108" s="260">
        <v>4171.2700000000004</v>
      </c>
      <c r="G108" s="169">
        <v>92.57</v>
      </c>
      <c r="H108" s="169">
        <v>96.88000000000001</v>
      </c>
      <c r="I108" s="177">
        <f t="shared" si="26"/>
        <v>1.0465593604839583</v>
      </c>
      <c r="J108" s="169">
        <v>9.3000000000000007</v>
      </c>
      <c r="K108" s="177">
        <f t="shared" si="27"/>
        <v>0.10046451334125528</v>
      </c>
      <c r="L108" s="260">
        <v>331.58</v>
      </c>
      <c r="M108" s="177">
        <f t="shared" si="28"/>
        <v>1.1470238738252134</v>
      </c>
      <c r="N108" s="260">
        <v>4512.8</v>
      </c>
      <c r="O108" s="169">
        <v>1.03</v>
      </c>
      <c r="P108" s="176">
        <f t="shared" si="29"/>
        <v>1.1126714918440101E-2</v>
      </c>
      <c r="Q108" s="260">
        <f t="shared" si="30"/>
        <v>341.5274</v>
      </c>
      <c r="R108" s="169">
        <f t="shared" si="31"/>
        <v>12.580000000000014</v>
      </c>
      <c r="S108" s="171">
        <f t="shared" si="32"/>
        <v>0.13589715890677342</v>
      </c>
      <c r="T108" s="169" t="s">
        <v>475</v>
      </c>
      <c r="U108" s="169" t="s">
        <v>219</v>
      </c>
      <c r="V108" s="169" t="s">
        <v>487</v>
      </c>
      <c r="W108" s="175">
        <v>1</v>
      </c>
      <c r="X108" s="169" t="s">
        <v>419</v>
      </c>
    </row>
    <row r="109" spans="2:24" hidden="1">
      <c r="B109" s="423"/>
      <c r="C109" s="423"/>
      <c r="D109" s="206">
        <v>3</v>
      </c>
      <c r="E109" s="169" t="s">
        <v>526</v>
      </c>
      <c r="F109" s="260">
        <v>4069.5599999999995</v>
      </c>
      <c r="G109" s="169">
        <v>54.09</v>
      </c>
      <c r="H109" s="169">
        <v>60.8</v>
      </c>
      <c r="I109" s="177">
        <f t="shared" si="26"/>
        <v>1.124052505084119</v>
      </c>
      <c r="J109" s="169">
        <v>12</v>
      </c>
      <c r="K109" s="177">
        <f t="shared" si="27"/>
        <v>0.22185246810870771</v>
      </c>
      <c r="L109" s="260">
        <v>235.78</v>
      </c>
      <c r="M109" s="177">
        <f t="shared" si="28"/>
        <v>1.3459049731928265</v>
      </c>
      <c r="N109" s="260">
        <v>4411.4399999999996</v>
      </c>
      <c r="O109" s="169">
        <v>1.45</v>
      </c>
      <c r="P109" s="176">
        <f t="shared" si="29"/>
        <v>2.6807173229802177E-2</v>
      </c>
      <c r="Q109" s="260">
        <f t="shared" si="30"/>
        <v>341.88099999999997</v>
      </c>
      <c r="R109" s="169">
        <f t="shared" si="31"/>
        <v>17.259999999999994</v>
      </c>
      <c r="S109" s="171">
        <f t="shared" si="32"/>
        <v>0.31909779996302445</v>
      </c>
      <c r="T109" s="169" t="s">
        <v>475</v>
      </c>
      <c r="U109" s="169" t="s">
        <v>712</v>
      </c>
      <c r="V109" s="169" t="s">
        <v>520</v>
      </c>
      <c r="W109" s="175">
        <v>1</v>
      </c>
      <c r="X109" s="169" t="s">
        <v>467</v>
      </c>
    </row>
    <row r="110" spans="2:24" hidden="1">
      <c r="B110" s="423"/>
      <c r="C110" s="423"/>
      <c r="D110" s="206">
        <v>4</v>
      </c>
      <c r="E110" s="169" t="s">
        <v>494</v>
      </c>
      <c r="F110" s="260">
        <v>3972.64</v>
      </c>
      <c r="G110" s="169">
        <v>79.25</v>
      </c>
      <c r="H110" s="169">
        <v>85.399999999999991</v>
      </c>
      <c r="I110" s="177">
        <f t="shared" si="26"/>
        <v>1.0776025236593059</v>
      </c>
      <c r="J110" s="169">
        <v>7.4</v>
      </c>
      <c r="K110" s="177">
        <f t="shared" si="27"/>
        <v>9.3375394321766572E-2</v>
      </c>
      <c r="L110" s="260">
        <v>318.32</v>
      </c>
      <c r="M110" s="177">
        <f t="shared" si="28"/>
        <v>1.1709779179810724</v>
      </c>
      <c r="N110" s="260">
        <v>4313.24</v>
      </c>
      <c r="O110" s="169">
        <v>1.07</v>
      </c>
      <c r="P110" s="176">
        <f t="shared" si="29"/>
        <v>1.3501577287066246E-2</v>
      </c>
      <c r="Q110" s="260">
        <f t="shared" si="30"/>
        <v>340.60239999999999</v>
      </c>
      <c r="R110" s="169">
        <f t="shared" si="31"/>
        <v>12.479999999999997</v>
      </c>
      <c r="S110" s="171">
        <f t="shared" si="32"/>
        <v>0.15747634069400626</v>
      </c>
      <c r="T110" s="169" t="s">
        <v>475</v>
      </c>
      <c r="U110" s="169" t="s">
        <v>220</v>
      </c>
      <c r="V110" s="169" t="s">
        <v>487</v>
      </c>
      <c r="W110" s="175">
        <v>1</v>
      </c>
      <c r="X110" s="169" t="s">
        <v>422</v>
      </c>
    </row>
    <row r="111" spans="2:24" hidden="1">
      <c r="B111" s="423"/>
      <c r="C111" s="423"/>
      <c r="D111" s="206">
        <v>5</v>
      </c>
      <c r="E111" s="169" t="s">
        <v>488</v>
      </c>
      <c r="F111" s="260">
        <v>3348.07</v>
      </c>
      <c r="G111" s="169">
        <v>147.91</v>
      </c>
      <c r="H111" s="169">
        <v>158.18</v>
      </c>
      <c r="I111" s="177">
        <f t="shared" si="26"/>
        <v>1.0694341153404099</v>
      </c>
      <c r="J111" s="169">
        <v>18.7</v>
      </c>
      <c r="K111" s="177">
        <f t="shared" si="27"/>
        <v>0.12642823338516665</v>
      </c>
      <c r="L111" s="260">
        <v>127.4</v>
      </c>
      <c r="M111" s="177">
        <f t="shared" si="28"/>
        <v>1.1958623487255764</v>
      </c>
      <c r="N111" s="260">
        <v>3690.78</v>
      </c>
      <c r="O111" s="169">
        <v>2.69</v>
      </c>
      <c r="P111" s="176">
        <f t="shared" si="29"/>
        <v>1.8186735176796701E-2</v>
      </c>
      <c r="Q111" s="260">
        <f t="shared" si="30"/>
        <v>342.70600000000002</v>
      </c>
      <c r="R111" s="169">
        <f t="shared" si="31"/>
        <v>26.279999999999998</v>
      </c>
      <c r="S111" s="171">
        <f t="shared" si="32"/>
        <v>0.17767561354877964</v>
      </c>
      <c r="T111" s="169" t="s">
        <v>475</v>
      </c>
      <c r="U111" s="169" t="s">
        <v>712</v>
      </c>
      <c r="V111" s="169" t="s">
        <v>489</v>
      </c>
      <c r="W111" s="175">
        <v>1</v>
      </c>
      <c r="X111" s="169" t="s">
        <v>467</v>
      </c>
    </row>
    <row r="112" spans="2:24" hidden="1">
      <c r="B112" s="423"/>
      <c r="C112" s="423"/>
      <c r="D112" s="206">
        <v>6</v>
      </c>
      <c r="E112" s="169" t="s">
        <v>515</v>
      </c>
      <c r="F112" s="260">
        <v>3329.21</v>
      </c>
      <c r="G112" s="169">
        <v>36.06</v>
      </c>
      <c r="H112" s="169">
        <v>48.52</v>
      </c>
      <c r="I112" s="177">
        <f t="shared" si="26"/>
        <v>1.3455352190793122</v>
      </c>
      <c r="J112" s="169">
        <v>0</v>
      </c>
      <c r="K112" s="177">
        <f t="shared" si="27"/>
        <v>0</v>
      </c>
      <c r="L112" s="260">
        <v>294.62</v>
      </c>
      <c r="M112" s="177">
        <f t="shared" si="28"/>
        <v>1.3455352190793122</v>
      </c>
      <c r="N112" s="260">
        <v>3670.97</v>
      </c>
      <c r="O112" s="169">
        <v>1.1599999999999999</v>
      </c>
      <c r="P112" s="176">
        <f t="shared" si="29"/>
        <v>3.2168607875762617E-2</v>
      </c>
      <c r="Q112" s="260">
        <f t="shared" si="30"/>
        <v>341.75919999999996</v>
      </c>
      <c r="R112" s="169">
        <f t="shared" si="31"/>
        <v>11.3</v>
      </c>
      <c r="S112" s="171">
        <f t="shared" si="32"/>
        <v>0.31336661120354964</v>
      </c>
      <c r="T112" s="169" t="s">
        <v>465</v>
      </c>
      <c r="U112" s="169" t="s">
        <v>219</v>
      </c>
      <c r="V112" s="169" t="s">
        <v>562</v>
      </c>
      <c r="W112" s="175">
        <v>1</v>
      </c>
      <c r="X112" s="169" t="s">
        <v>467</v>
      </c>
    </row>
    <row r="113" spans="2:25" hidden="1">
      <c r="B113" s="423"/>
      <c r="C113" s="423"/>
      <c r="D113" s="206">
        <v>7</v>
      </c>
      <c r="E113" s="169" t="s">
        <v>543</v>
      </c>
      <c r="F113" s="260">
        <v>2861.5</v>
      </c>
      <c r="G113" s="169">
        <v>144.32</v>
      </c>
      <c r="H113" s="169">
        <v>152.76</v>
      </c>
      <c r="I113" s="177">
        <f t="shared" si="26"/>
        <v>1.058481152993348</v>
      </c>
      <c r="J113" s="169">
        <v>10.8</v>
      </c>
      <c r="K113" s="177">
        <f t="shared" si="27"/>
        <v>7.483370288248338E-2</v>
      </c>
      <c r="L113" s="260">
        <v>166.56</v>
      </c>
      <c r="M113" s="177">
        <f t="shared" si="28"/>
        <v>1.1333148558758315</v>
      </c>
      <c r="N113" s="260">
        <v>3204.61</v>
      </c>
      <c r="O113" s="169">
        <v>2.06</v>
      </c>
      <c r="P113" s="176">
        <f t="shared" si="29"/>
        <v>1.4273835920177384E-2</v>
      </c>
      <c r="Q113" s="260">
        <f t="shared" si="30"/>
        <v>343.11360000000002</v>
      </c>
      <c r="R113" s="169">
        <f t="shared" si="31"/>
        <v>17.18000000000001</v>
      </c>
      <c r="S113" s="171">
        <f t="shared" si="32"/>
        <v>0.11904101995565418</v>
      </c>
      <c r="T113" s="169" t="s">
        <v>475</v>
      </c>
      <c r="U113" s="169" t="s">
        <v>712</v>
      </c>
      <c r="V113" s="169" t="s">
        <v>489</v>
      </c>
      <c r="W113" s="175">
        <v>1</v>
      </c>
      <c r="X113" s="169" t="s">
        <v>459</v>
      </c>
    </row>
    <row r="114" spans="2:25" hidden="1">
      <c r="B114" s="423"/>
      <c r="C114" s="423"/>
      <c r="D114" s="206">
        <v>8</v>
      </c>
      <c r="E114" s="169" t="s">
        <v>521</v>
      </c>
      <c r="F114" s="260">
        <v>2776.28</v>
      </c>
      <c r="G114" s="169">
        <v>47.56</v>
      </c>
      <c r="H114" s="169">
        <v>53.76</v>
      </c>
      <c r="I114" s="177">
        <f t="shared" si="26"/>
        <v>1.1303616484440706</v>
      </c>
      <c r="J114" s="169">
        <v>2.9</v>
      </c>
      <c r="K114" s="177">
        <f t="shared" si="27"/>
        <v>6.097560975609756E-2</v>
      </c>
      <c r="L114" s="260">
        <v>342.75</v>
      </c>
      <c r="M114" s="177">
        <f t="shared" si="28"/>
        <v>1.191337258200168</v>
      </c>
      <c r="N114" s="260">
        <v>3119.03</v>
      </c>
      <c r="O114" s="169">
        <v>1</v>
      </c>
      <c r="P114" s="176">
        <f t="shared" si="29"/>
        <v>2.1026072329688814E-2</v>
      </c>
      <c r="Q114" s="260">
        <f t="shared" si="30"/>
        <v>342.75</v>
      </c>
      <c r="R114" s="169">
        <f t="shared" si="31"/>
        <v>8.0999999999999943</v>
      </c>
      <c r="S114" s="171">
        <f t="shared" si="32"/>
        <v>0.17031118587047928</v>
      </c>
      <c r="T114" s="169" t="s">
        <v>475</v>
      </c>
      <c r="U114" s="169" t="s">
        <v>712</v>
      </c>
      <c r="V114" s="169" t="s">
        <v>487</v>
      </c>
      <c r="W114" s="175">
        <v>1</v>
      </c>
      <c r="X114" s="169" t="s">
        <v>423</v>
      </c>
    </row>
    <row r="115" spans="2:25" hidden="1">
      <c r="B115" s="423"/>
      <c r="C115" s="423"/>
      <c r="D115" s="206">
        <v>9</v>
      </c>
      <c r="E115" s="169" t="s">
        <v>516</v>
      </c>
      <c r="F115" s="260">
        <v>2462.9</v>
      </c>
      <c r="G115" s="169">
        <v>120.51</v>
      </c>
      <c r="H115" s="169">
        <v>132.52000000000001</v>
      </c>
      <c r="I115" s="177">
        <f t="shared" si="26"/>
        <v>1.0996597792714298</v>
      </c>
      <c r="J115" s="169">
        <v>13.5</v>
      </c>
      <c r="K115" s="177">
        <f t="shared" si="27"/>
        <v>0.11202389843166542</v>
      </c>
      <c r="L115" s="260">
        <v>110</v>
      </c>
      <c r="M115" s="177">
        <f t="shared" si="28"/>
        <v>1.2116836777030953</v>
      </c>
      <c r="N115" s="260">
        <v>2806.1</v>
      </c>
      <c r="O115" s="169">
        <v>3.12</v>
      </c>
      <c r="P115" s="176">
        <f t="shared" si="29"/>
        <v>2.5889967637540454E-2</v>
      </c>
      <c r="Q115" s="260">
        <f t="shared" si="30"/>
        <v>343.2</v>
      </c>
      <c r="R115" s="169">
        <f t="shared" si="31"/>
        <v>22.390000000000004</v>
      </c>
      <c r="S115" s="171">
        <f t="shared" si="32"/>
        <v>0.18579371006555476</v>
      </c>
      <c r="T115" s="169" t="s">
        <v>465</v>
      </c>
      <c r="U115" s="169" t="s">
        <v>219</v>
      </c>
      <c r="V115" s="169" t="s">
        <v>563</v>
      </c>
      <c r="W115" s="175">
        <v>1</v>
      </c>
      <c r="X115" s="169" t="s">
        <v>467</v>
      </c>
    </row>
    <row r="116" spans="2:25" hidden="1">
      <c r="B116" s="423"/>
      <c r="C116" s="423"/>
      <c r="D116" s="206">
        <v>10</v>
      </c>
      <c r="E116" s="169" t="s">
        <v>517</v>
      </c>
      <c r="F116" s="260">
        <v>1560.15</v>
      </c>
      <c r="G116" s="169">
        <v>235.31</v>
      </c>
      <c r="H116" s="169">
        <v>246.34</v>
      </c>
      <c r="I116" s="177">
        <f t="shared" si="26"/>
        <v>1.0468743359823212</v>
      </c>
      <c r="J116" s="169">
        <v>10.25</v>
      </c>
      <c r="K116" s="177">
        <f t="shared" si="27"/>
        <v>4.3559559729718242E-2</v>
      </c>
      <c r="L116" s="260">
        <v>99.12</v>
      </c>
      <c r="M116" s="177">
        <f t="shared" si="28"/>
        <v>1.0904338957120396</v>
      </c>
      <c r="N116" s="260">
        <v>2109.27</v>
      </c>
      <c r="O116" s="169">
        <v>5.54</v>
      </c>
      <c r="P116" s="176">
        <f t="shared" si="29"/>
        <v>2.3543410819769666E-2</v>
      </c>
      <c r="Q116" s="260">
        <f t="shared" si="30"/>
        <v>549.12480000000005</v>
      </c>
      <c r="R116" s="169">
        <f t="shared" si="31"/>
        <v>15.74000000000003</v>
      </c>
      <c r="S116" s="171">
        <f t="shared" si="32"/>
        <v>6.6890484892269897E-2</v>
      </c>
      <c r="T116" s="169" t="s">
        <v>475</v>
      </c>
      <c r="U116" s="169" t="s">
        <v>712</v>
      </c>
      <c r="V116" s="169" t="s">
        <v>520</v>
      </c>
      <c r="W116" s="175">
        <v>1</v>
      </c>
      <c r="X116" s="169" t="s">
        <v>467</v>
      </c>
    </row>
    <row r="117" spans="2:25" hidden="1">
      <c r="B117" s="634">
        <v>45881</v>
      </c>
      <c r="C117" s="423" t="s">
        <v>322</v>
      </c>
      <c r="D117" s="206">
        <v>1</v>
      </c>
      <c r="E117" s="169" t="s">
        <v>490</v>
      </c>
      <c r="F117" s="260">
        <v>5456.12</v>
      </c>
      <c r="G117" s="169">
        <v>338.48</v>
      </c>
      <c r="H117" s="169">
        <v>341.2</v>
      </c>
      <c r="I117" s="177">
        <f t="shared" si="26"/>
        <v>1.0080359253131645</v>
      </c>
      <c r="J117" s="169">
        <v>32.880000000000003</v>
      </c>
      <c r="K117" s="177">
        <f t="shared" si="27"/>
        <v>9.7140155991491381E-2</v>
      </c>
      <c r="L117" s="260">
        <v>156.74</v>
      </c>
      <c r="M117" s="177">
        <f t="shared" si="28"/>
        <v>1.1051760813046561</v>
      </c>
      <c r="N117" s="260">
        <v>5579.94</v>
      </c>
      <c r="O117" s="169">
        <v>0.79</v>
      </c>
      <c r="P117" s="176">
        <f t="shared" si="29"/>
        <v>2.3339636019853462E-3</v>
      </c>
      <c r="Q117" s="260">
        <f t="shared" si="30"/>
        <v>123.82460000000002</v>
      </c>
      <c r="R117" s="169">
        <f t="shared" si="31"/>
        <v>34.809999999999967</v>
      </c>
      <c r="S117" s="171">
        <f t="shared" si="32"/>
        <v>0.10284211770267065</v>
      </c>
      <c r="T117" s="169" t="s">
        <v>475</v>
      </c>
      <c r="U117" s="169" t="s">
        <v>712</v>
      </c>
      <c r="V117" s="169" t="s">
        <v>487</v>
      </c>
      <c r="W117" s="175">
        <v>1</v>
      </c>
      <c r="X117" s="169" t="s">
        <v>467</v>
      </c>
    </row>
    <row r="118" spans="2:25" hidden="1">
      <c r="B118" s="423"/>
      <c r="C118" s="423"/>
      <c r="D118" s="206">
        <v>2</v>
      </c>
      <c r="E118" s="169" t="s">
        <v>617</v>
      </c>
      <c r="F118" s="260">
        <v>3770.3</v>
      </c>
      <c r="G118" s="169">
        <v>195.95</v>
      </c>
      <c r="H118" s="169">
        <v>217.2</v>
      </c>
      <c r="I118" s="177">
        <f t="shared" si="26"/>
        <v>1.108446032151059</v>
      </c>
      <c r="J118" s="169">
        <v>0</v>
      </c>
      <c r="K118" s="177">
        <f t="shared" si="27"/>
        <v>0</v>
      </c>
      <c r="L118" s="260">
        <v>185</v>
      </c>
      <c r="M118" s="177">
        <f t="shared" si="28"/>
        <v>1.108446032151059</v>
      </c>
      <c r="N118" s="260">
        <v>3931.25</v>
      </c>
      <c r="O118" s="169">
        <v>0.87</v>
      </c>
      <c r="P118" s="176">
        <f t="shared" si="29"/>
        <v>4.4399081398315901E-3</v>
      </c>
      <c r="Q118" s="260">
        <f t="shared" si="30"/>
        <v>160.94999999999999</v>
      </c>
      <c r="R118" s="169">
        <f t="shared" si="31"/>
        <v>20.38</v>
      </c>
      <c r="S118" s="171">
        <f t="shared" si="32"/>
        <v>0.10400612401122736</v>
      </c>
      <c r="T118" s="169" t="s">
        <v>475</v>
      </c>
      <c r="U118" s="169" t="s">
        <v>712</v>
      </c>
      <c r="V118" s="169" t="s">
        <v>489</v>
      </c>
      <c r="W118" s="175">
        <v>1</v>
      </c>
      <c r="X118" s="169" t="s">
        <v>442</v>
      </c>
    </row>
    <row r="119" spans="2:25" hidden="1">
      <c r="B119" s="423"/>
      <c r="C119" s="423"/>
      <c r="D119" s="206">
        <v>3</v>
      </c>
      <c r="E119" s="169" t="s">
        <v>620</v>
      </c>
      <c r="F119" s="260">
        <v>3615.71</v>
      </c>
      <c r="G119" s="169">
        <v>34.159999999999997</v>
      </c>
      <c r="H119" s="169">
        <v>37.58</v>
      </c>
      <c r="I119" s="177">
        <f t="shared" si="26"/>
        <v>1.1001170960187354</v>
      </c>
      <c r="J119" s="169">
        <v>16</v>
      </c>
      <c r="K119" s="177">
        <f t="shared" si="27"/>
        <v>0.46838407494145201</v>
      </c>
      <c r="L119" s="260">
        <v>194.08</v>
      </c>
      <c r="M119" s="177">
        <f t="shared" si="28"/>
        <v>1.5685011709601875</v>
      </c>
      <c r="N119" s="260">
        <v>3769.03</v>
      </c>
      <c r="O119" s="169">
        <v>0.79</v>
      </c>
      <c r="P119" s="176">
        <f t="shared" si="29"/>
        <v>2.3126463700234197E-2</v>
      </c>
      <c r="Q119" s="260">
        <f t="shared" si="30"/>
        <v>153.32320000000001</v>
      </c>
      <c r="R119" s="169">
        <f t="shared" si="31"/>
        <v>18.630000000000003</v>
      </c>
      <c r="S119" s="171">
        <f t="shared" si="32"/>
        <v>0.5453747072599533</v>
      </c>
      <c r="T119" s="169" t="s">
        <v>475</v>
      </c>
      <c r="U119" s="169" t="s">
        <v>712</v>
      </c>
      <c r="V119" s="169" t="s">
        <v>621</v>
      </c>
      <c r="W119" s="175">
        <v>1</v>
      </c>
      <c r="X119" s="169" t="s">
        <v>459</v>
      </c>
    </row>
    <row r="120" spans="2:25" hidden="1">
      <c r="B120" s="423"/>
      <c r="C120" s="423"/>
      <c r="D120" s="206">
        <v>4</v>
      </c>
      <c r="E120" s="169" t="s">
        <v>526</v>
      </c>
      <c r="F120" s="260">
        <v>2760.9900000000002</v>
      </c>
      <c r="G120" s="169">
        <v>49.79</v>
      </c>
      <c r="H120" s="169">
        <v>50.4</v>
      </c>
      <c r="I120" s="177">
        <f t="shared" si="26"/>
        <v>1.0122514561156859</v>
      </c>
      <c r="J120" s="169">
        <v>12</v>
      </c>
      <c r="K120" s="177">
        <f t="shared" si="27"/>
        <v>0.24101225145611568</v>
      </c>
      <c r="L120" s="260">
        <v>235.78</v>
      </c>
      <c r="M120" s="177">
        <f t="shared" si="28"/>
        <v>1.2532637075718016</v>
      </c>
      <c r="N120" s="260">
        <v>2973.19</v>
      </c>
      <c r="O120" s="169">
        <v>0.9</v>
      </c>
      <c r="P120" s="176">
        <f t="shared" si="29"/>
        <v>1.8075918859208676E-2</v>
      </c>
      <c r="Q120" s="260">
        <f t="shared" si="30"/>
        <v>212.202</v>
      </c>
      <c r="R120" s="169">
        <f t="shared" si="31"/>
        <v>11.709999999999999</v>
      </c>
      <c r="S120" s="171">
        <f t="shared" si="32"/>
        <v>0.23518778871259288</v>
      </c>
      <c r="T120" s="169" t="s">
        <v>475</v>
      </c>
      <c r="U120" s="169" t="s">
        <v>712</v>
      </c>
      <c r="V120" s="169" t="s">
        <v>520</v>
      </c>
      <c r="W120" s="175">
        <v>1</v>
      </c>
      <c r="X120" s="169" t="s">
        <v>467</v>
      </c>
    </row>
    <row r="121" spans="2:25" hidden="1">
      <c r="B121" s="423"/>
      <c r="C121" s="423"/>
      <c r="D121" s="206">
        <v>5</v>
      </c>
      <c r="E121" s="169" t="s">
        <v>479</v>
      </c>
      <c r="F121" s="260">
        <v>2654.3399999999997</v>
      </c>
      <c r="G121" s="169">
        <v>318.7</v>
      </c>
      <c r="H121" s="169">
        <v>318.67</v>
      </c>
      <c r="I121" s="177">
        <f t="shared" si="26"/>
        <v>0.99990586758707256</v>
      </c>
      <c r="J121" s="169">
        <v>25</v>
      </c>
      <c r="K121" s="177">
        <f t="shared" si="27"/>
        <v>7.8443677439598375E-2</v>
      </c>
      <c r="L121" s="260">
        <v>111.2</v>
      </c>
      <c r="M121" s="177">
        <f t="shared" si="28"/>
        <v>1.0783495450266709</v>
      </c>
      <c r="N121" s="260">
        <v>2776.66</v>
      </c>
      <c r="O121" s="169">
        <v>1.1000000000000001</v>
      </c>
      <c r="P121" s="176">
        <f t="shared" si="29"/>
        <v>3.4515218073423288E-3</v>
      </c>
      <c r="Q121" s="260">
        <f t="shared" si="30"/>
        <v>122.32000000000001</v>
      </c>
      <c r="R121" s="169">
        <f t="shared" si="31"/>
        <v>23.870000000000026</v>
      </c>
      <c r="S121" s="171">
        <f t="shared" si="32"/>
        <v>7.4898023219328605E-2</v>
      </c>
      <c r="T121" s="169" t="s">
        <v>475</v>
      </c>
      <c r="U121" s="169" t="s">
        <v>712</v>
      </c>
      <c r="V121" s="169" t="s">
        <v>489</v>
      </c>
      <c r="W121" s="175">
        <v>1</v>
      </c>
      <c r="X121" s="169" t="s">
        <v>427</v>
      </c>
    </row>
    <row r="122" spans="2:25" hidden="1">
      <c r="B122" s="423"/>
      <c r="C122" s="423"/>
      <c r="D122" s="206">
        <v>6</v>
      </c>
      <c r="E122" s="169" t="s">
        <v>521</v>
      </c>
      <c r="F122" s="260">
        <v>1912.55</v>
      </c>
      <c r="G122" s="169">
        <v>48.52</v>
      </c>
      <c r="H122" s="169">
        <v>54.9</v>
      </c>
      <c r="I122" s="177">
        <f t="shared" si="26"/>
        <v>1.1314921681780707</v>
      </c>
      <c r="J122" s="169">
        <v>0</v>
      </c>
      <c r="K122" s="177">
        <f t="shared" si="27"/>
        <v>0</v>
      </c>
      <c r="L122" s="260">
        <v>342.75</v>
      </c>
      <c r="M122" s="177">
        <f t="shared" si="28"/>
        <v>1.1314921681780707</v>
      </c>
      <c r="N122" s="260">
        <v>2186.75</v>
      </c>
      <c r="O122" s="169">
        <v>0.8</v>
      </c>
      <c r="P122" s="176">
        <f t="shared" si="29"/>
        <v>1.6488046166529265E-2</v>
      </c>
      <c r="Q122" s="260">
        <f t="shared" si="30"/>
        <v>274.2</v>
      </c>
      <c r="R122" s="169">
        <f t="shared" si="31"/>
        <v>5.5799999999999956</v>
      </c>
      <c r="S122" s="171">
        <f t="shared" si="32"/>
        <v>0.11500412201154153</v>
      </c>
      <c r="T122" s="169" t="s">
        <v>475</v>
      </c>
      <c r="U122" s="169" t="s">
        <v>712</v>
      </c>
      <c r="V122" s="169" t="s">
        <v>487</v>
      </c>
      <c r="W122" s="175">
        <v>1</v>
      </c>
      <c r="X122" s="169" t="s">
        <v>423</v>
      </c>
    </row>
    <row r="123" spans="2:25" hidden="1">
      <c r="B123" s="423"/>
      <c r="C123" s="423"/>
      <c r="D123" s="206">
        <v>7</v>
      </c>
      <c r="E123" s="169" t="s">
        <v>528</v>
      </c>
      <c r="F123" s="260">
        <v>1857.77</v>
      </c>
      <c r="G123" s="169">
        <v>29.04</v>
      </c>
      <c r="H123" s="169">
        <v>31.553000000000001</v>
      </c>
      <c r="I123" s="177">
        <f t="shared" si="26"/>
        <v>1.0865358126721765</v>
      </c>
      <c r="J123" s="169">
        <v>7</v>
      </c>
      <c r="K123" s="177">
        <f t="shared" si="27"/>
        <v>0.24104683195592289</v>
      </c>
      <c r="L123" s="260">
        <v>212.73</v>
      </c>
      <c r="M123" s="177">
        <f t="shared" si="28"/>
        <v>1.3275826446280992</v>
      </c>
      <c r="N123" s="260">
        <v>2023.7</v>
      </c>
      <c r="O123" s="169">
        <v>0.78</v>
      </c>
      <c r="P123" s="176">
        <f t="shared" si="29"/>
        <v>2.6859504132231406E-2</v>
      </c>
      <c r="Q123" s="260">
        <f t="shared" si="30"/>
        <v>165.92939999999999</v>
      </c>
      <c r="R123" s="169">
        <f t="shared" si="31"/>
        <v>8.7329999999999988</v>
      </c>
      <c r="S123" s="171">
        <f t="shared" si="32"/>
        <v>0.30072314049586774</v>
      </c>
      <c r="T123" s="169" t="s">
        <v>475</v>
      </c>
      <c r="U123" s="169" t="s">
        <v>712</v>
      </c>
      <c r="V123" s="169" t="s">
        <v>489</v>
      </c>
      <c r="W123" s="175">
        <v>1</v>
      </c>
      <c r="X123" s="169" t="s">
        <v>434</v>
      </c>
    </row>
    <row r="124" spans="2:25" hidden="1">
      <c r="B124" s="423"/>
      <c r="C124" s="423"/>
      <c r="D124" s="206">
        <v>8</v>
      </c>
      <c r="E124" s="169" t="s">
        <v>516</v>
      </c>
      <c r="F124" s="260">
        <v>1838.1</v>
      </c>
      <c r="G124" s="169">
        <v>110.7</v>
      </c>
      <c r="H124" s="169">
        <v>112.21</v>
      </c>
      <c r="I124" s="177">
        <f t="shared" si="26"/>
        <v>1.0136404697380306</v>
      </c>
      <c r="J124" s="169">
        <v>13.8</v>
      </c>
      <c r="K124" s="177">
        <f t="shared" si="27"/>
        <v>0.12466124661246612</v>
      </c>
      <c r="L124" s="260">
        <v>110</v>
      </c>
      <c r="M124" s="177">
        <f t="shared" si="28"/>
        <v>1.1383017163504967</v>
      </c>
      <c r="N124" s="260">
        <v>1903</v>
      </c>
      <c r="O124" s="169">
        <v>0.89</v>
      </c>
      <c r="P124" s="176">
        <f t="shared" si="29"/>
        <v>8.0397470641373082E-3</v>
      </c>
      <c r="Q124" s="260">
        <f t="shared" si="30"/>
        <v>97.9</v>
      </c>
      <c r="R124" s="169">
        <f t="shared" si="31"/>
        <v>14.419999999999987</v>
      </c>
      <c r="S124" s="171">
        <f t="shared" si="32"/>
        <v>0.13026196928635941</v>
      </c>
      <c r="T124" s="169" t="s">
        <v>465</v>
      </c>
      <c r="U124" s="169" t="s">
        <v>219</v>
      </c>
      <c r="V124" s="169" t="s">
        <v>519</v>
      </c>
      <c r="W124" s="175">
        <v>1</v>
      </c>
      <c r="X124" s="169" t="s">
        <v>467</v>
      </c>
    </row>
    <row r="125" spans="2:25" hidden="1">
      <c r="B125" s="423"/>
      <c r="C125" s="423"/>
      <c r="D125" s="206">
        <v>9</v>
      </c>
      <c r="E125" s="169" t="s">
        <v>491</v>
      </c>
      <c r="F125" s="260">
        <v>1558.6</v>
      </c>
      <c r="G125" s="169">
        <v>20.21</v>
      </c>
      <c r="H125" s="169">
        <v>21.07</v>
      </c>
      <c r="I125" s="177">
        <f t="shared" si="26"/>
        <v>1.0425531914893618</v>
      </c>
      <c r="J125" s="169">
        <v>5.58</v>
      </c>
      <c r="K125" s="177">
        <f t="shared" si="27"/>
        <v>0.27610094012864916</v>
      </c>
      <c r="L125" s="260">
        <v>278.82</v>
      </c>
      <c r="M125" s="177">
        <f t="shared" si="28"/>
        <v>1.3186541316180107</v>
      </c>
      <c r="N125" s="260">
        <v>1795.6</v>
      </c>
      <c r="O125" s="169">
        <v>0.85</v>
      </c>
      <c r="P125" s="176">
        <f t="shared" si="29"/>
        <v>4.2058386937159818E-2</v>
      </c>
      <c r="Q125" s="260">
        <f t="shared" si="30"/>
        <v>236.99699999999999</v>
      </c>
      <c r="R125" s="169">
        <f t="shared" si="31"/>
        <v>5.5899999999999981</v>
      </c>
      <c r="S125" s="171">
        <f t="shared" si="32"/>
        <v>0.27659574468085096</v>
      </c>
      <c r="T125" s="169" t="s">
        <v>475</v>
      </c>
      <c r="U125" s="169" t="s">
        <v>712</v>
      </c>
      <c r="V125" s="169" t="s">
        <v>466</v>
      </c>
      <c r="W125" s="175">
        <v>1</v>
      </c>
      <c r="X125" s="169" t="s">
        <v>467</v>
      </c>
    </row>
    <row r="126" spans="2:25" hidden="1">
      <c r="B126" s="423"/>
      <c r="C126" s="423"/>
      <c r="D126" s="206">
        <v>10</v>
      </c>
      <c r="E126" s="169" t="s">
        <v>554</v>
      </c>
      <c r="F126" s="260">
        <v>1434.6999999999998</v>
      </c>
      <c r="G126" s="169">
        <v>54.36</v>
      </c>
      <c r="H126" s="169">
        <v>54.97</v>
      </c>
      <c r="I126" s="177">
        <f t="shared" si="26"/>
        <v>1.0112214863870492</v>
      </c>
      <c r="J126" s="169">
        <v>6.3</v>
      </c>
      <c r="K126" s="177">
        <f t="shared" si="27"/>
        <v>0.11589403973509933</v>
      </c>
      <c r="L126" s="260">
        <v>230.66</v>
      </c>
      <c r="M126" s="177">
        <f t="shared" si="28"/>
        <v>1.1271155261221486</v>
      </c>
      <c r="N126" s="260">
        <v>1593.86</v>
      </c>
      <c r="O126" s="169">
        <v>0.69</v>
      </c>
      <c r="P126" s="176">
        <f t="shared" si="29"/>
        <v>1.2693156732891831E-2</v>
      </c>
      <c r="Q126" s="260">
        <f t="shared" si="30"/>
        <v>159.15539999999999</v>
      </c>
      <c r="R126" s="169">
        <f t="shared" si="31"/>
        <v>6.2199999999999971</v>
      </c>
      <c r="S126" s="171">
        <f t="shared" si="32"/>
        <v>0.11442236938925675</v>
      </c>
      <c r="T126" s="169" t="s">
        <v>475</v>
      </c>
      <c r="U126" s="169" t="s">
        <v>712</v>
      </c>
      <c r="V126" s="169" t="s">
        <v>489</v>
      </c>
      <c r="W126" s="175">
        <v>1</v>
      </c>
      <c r="X126" s="169" t="s">
        <v>467</v>
      </c>
    </row>
    <row r="127" spans="2:25" hidden="1">
      <c r="B127" s="634">
        <v>45882</v>
      </c>
      <c r="C127" s="423" t="s">
        <v>323</v>
      </c>
      <c r="D127" s="206">
        <v>1</v>
      </c>
      <c r="E127" s="169" t="s">
        <v>513</v>
      </c>
      <c r="F127" s="260">
        <v>4043.1700000000005</v>
      </c>
      <c r="G127" s="169">
        <v>317.45999999999998</v>
      </c>
      <c r="H127" s="169">
        <v>349.2</v>
      </c>
      <c r="I127" s="177">
        <f t="shared" si="26"/>
        <v>1.0999810999810999</v>
      </c>
      <c r="J127" s="169">
        <v>0</v>
      </c>
      <c r="K127" s="177">
        <f t="shared" si="27"/>
        <v>0</v>
      </c>
      <c r="L127" s="260">
        <v>133.88</v>
      </c>
      <c r="M127" s="177">
        <f t="shared" si="28"/>
        <v>1.0999810999810999</v>
      </c>
      <c r="N127" s="260">
        <v>4249.3500000000004</v>
      </c>
      <c r="O127" s="169">
        <v>1.54</v>
      </c>
      <c r="P127" s="176">
        <f t="shared" si="29"/>
        <v>4.8510048510048516E-3</v>
      </c>
      <c r="Q127" s="260">
        <f t="shared" si="30"/>
        <v>206.17519999999999</v>
      </c>
      <c r="R127" s="169">
        <f t="shared" si="31"/>
        <v>30.20000000000001</v>
      </c>
      <c r="S127" s="171">
        <f t="shared" si="32"/>
        <v>9.5130095130095169E-2</v>
      </c>
      <c r="T127" s="169" t="s">
        <v>475</v>
      </c>
      <c r="U127" s="169" t="s">
        <v>712</v>
      </c>
      <c r="V127" s="169" t="s">
        <v>623</v>
      </c>
      <c r="W127" s="175">
        <v>1</v>
      </c>
      <c r="X127" s="169" t="s">
        <v>411</v>
      </c>
      <c r="Y127" s="172" t="s">
        <v>406</v>
      </c>
    </row>
    <row r="128" spans="2:25" hidden="1">
      <c r="B128" s="423"/>
      <c r="C128" s="423"/>
      <c r="D128" s="206">
        <v>2</v>
      </c>
      <c r="E128" s="169" t="s">
        <v>490</v>
      </c>
      <c r="F128" s="260">
        <v>3775.87</v>
      </c>
      <c r="G128" s="169">
        <v>354.2</v>
      </c>
      <c r="H128" s="169">
        <v>362.92</v>
      </c>
      <c r="I128" s="177">
        <f t="shared" si="26"/>
        <v>1.0246188594014682</v>
      </c>
      <c r="J128" s="169">
        <v>22.9</v>
      </c>
      <c r="K128" s="177">
        <f t="shared" si="27"/>
        <v>6.4652738565782047E-2</v>
      </c>
      <c r="L128" s="260">
        <v>156.74</v>
      </c>
      <c r="M128" s="177">
        <f t="shared" si="28"/>
        <v>1.0892715979672503</v>
      </c>
      <c r="N128" s="260">
        <v>4956.12</v>
      </c>
      <c r="O128" s="169">
        <v>7.53</v>
      </c>
      <c r="P128" s="176">
        <f t="shared" si="29"/>
        <v>2.1259175607001694E-2</v>
      </c>
      <c r="Q128" s="260">
        <f t="shared" si="30"/>
        <v>1180.2522000000001</v>
      </c>
      <c r="R128" s="169">
        <f t="shared" si="31"/>
        <v>24.090000000000003</v>
      </c>
      <c r="S128" s="171">
        <f t="shared" si="32"/>
        <v>6.8012422360248459E-2</v>
      </c>
      <c r="T128" s="169" t="s">
        <v>475</v>
      </c>
      <c r="U128" s="169" t="s">
        <v>712</v>
      </c>
      <c r="V128" s="169" t="s">
        <v>487</v>
      </c>
      <c r="W128" s="175">
        <v>1</v>
      </c>
      <c r="X128" s="169" t="s">
        <v>467</v>
      </c>
      <c r="Y128" s="174" t="s">
        <v>407</v>
      </c>
    </row>
    <row r="129" spans="2:24" hidden="1">
      <c r="B129" s="423"/>
      <c r="C129" s="423"/>
      <c r="D129" s="206">
        <v>3</v>
      </c>
      <c r="E129" s="169" t="s">
        <v>521</v>
      </c>
      <c r="F129" s="260">
        <v>3293.83</v>
      </c>
      <c r="G129" s="169">
        <v>46.52</v>
      </c>
      <c r="H129" s="169">
        <v>50.94</v>
      </c>
      <c r="I129" s="177">
        <f t="shared" si="26"/>
        <v>1.0950128976784177</v>
      </c>
      <c r="J129" s="169">
        <v>5.8</v>
      </c>
      <c r="K129" s="177">
        <f t="shared" si="27"/>
        <v>0.12467755803955287</v>
      </c>
      <c r="L129" s="260">
        <v>342.75</v>
      </c>
      <c r="M129" s="177">
        <f t="shared" si="28"/>
        <v>1.2196904557179706</v>
      </c>
      <c r="N129" s="260">
        <v>3502.91</v>
      </c>
      <c r="O129" s="169">
        <v>0.61</v>
      </c>
      <c r="P129" s="176">
        <f t="shared" si="29"/>
        <v>1.3112639724849526E-2</v>
      </c>
      <c r="Q129" s="260">
        <f t="shared" si="30"/>
        <v>209.07749999999999</v>
      </c>
      <c r="R129" s="169">
        <f t="shared" si="31"/>
        <v>9.6099999999999923</v>
      </c>
      <c r="S129" s="171">
        <f t="shared" si="32"/>
        <v>0.20657781599312106</v>
      </c>
      <c r="T129" s="169" t="s">
        <v>475</v>
      </c>
      <c r="U129" s="169" t="s">
        <v>712</v>
      </c>
      <c r="V129" s="169" t="s">
        <v>487</v>
      </c>
      <c r="W129" s="175">
        <v>1</v>
      </c>
      <c r="X129" s="169" t="s">
        <v>423</v>
      </c>
    </row>
    <row r="130" spans="2:24" hidden="1">
      <c r="B130" s="423"/>
      <c r="C130" s="423"/>
      <c r="D130" s="206">
        <v>4</v>
      </c>
      <c r="E130" s="169" t="s">
        <v>484</v>
      </c>
      <c r="F130" s="260">
        <v>2551.1899999999996</v>
      </c>
      <c r="G130" s="169">
        <v>94.28</v>
      </c>
      <c r="H130" s="169">
        <v>96.1</v>
      </c>
      <c r="I130" s="177">
        <f t="shared" si="26"/>
        <v>1.0193042002545607</v>
      </c>
      <c r="J130" s="169">
        <v>6</v>
      </c>
      <c r="K130" s="177">
        <f t="shared" si="27"/>
        <v>6.3640220619431476E-2</v>
      </c>
      <c r="L130" s="260">
        <v>410.16</v>
      </c>
      <c r="M130" s="177">
        <f t="shared" si="28"/>
        <v>1.0829444208739922</v>
      </c>
      <c r="N130" s="260">
        <v>3207.45</v>
      </c>
      <c r="O130" s="169">
        <v>1.6</v>
      </c>
      <c r="P130" s="176">
        <f t="shared" si="29"/>
        <v>1.6970725498515062E-2</v>
      </c>
      <c r="Q130" s="260">
        <f t="shared" si="30"/>
        <v>656.25600000000009</v>
      </c>
      <c r="R130" s="169">
        <f t="shared" si="31"/>
        <v>6.2199999999999935</v>
      </c>
      <c r="S130" s="171">
        <f t="shared" si="32"/>
        <v>6.5973695375477232E-2</v>
      </c>
      <c r="T130" s="169" t="s">
        <v>475</v>
      </c>
      <c r="U130" s="169" t="s">
        <v>712</v>
      </c>
      <c r="V130" s="169" t="s">
        <v>487</v>
      </c>
      <c r="W130" s="175">
        <v>1</v>
      </c>
      <c r="X130" s="169" t="s">
        <v>467</v>
      </c>
    </row>
    <row r="131" spans="2:24" hidden="1">
      <c r="B131" s="423"/>
      <c r="C131" s="423"/>
      <c r="D131" s="206">
        <v>5</v>
      </c>
      <c r="E131" s="169" t="s">
        <v>486</v>
      </c>
      <c r="F131" s="260">
        <v>2482.4300000000003</v>
      </c>
      <c r="G131" s="169">
        <v>71.92</v>
      </c>
      <c r="H131" s="169">
        <v>72.3</v>
      </c>
      <c r="I131" s="177">
        <f t="shared" si="26"/>
        <v>1.0052836484983314</v>
      </c>
      <c r="J131" s="169">
        <v>7</v>
      </c>
      <c r="K131" s="177">
        <f t="shared" si="27"/>
        <v>9.7330367074527246E-2</v>
      </c>
      <c r="L131" s="260">
        <v>365.6</v>
      </c>
      <c r="M131" s="177">
        <f t="shared" si="28"/>
        <v>1.1026140155728588</v>
      </c>
      <c r="N131" s="260">
        <v>2698.13</v>
      </c>
      <c r="O131" s="169">
        <v>0.59</v>
      </c>
      <c r="P131" s="176">
        <f t="shared" si="29"/>
        <v>8.2035595105672959E-3</v>
      </c>
      <c r="Q131" s="260">
        <f t="shared" si="30"/>
        <v>215.70400000000001</v>
      </c>
      <c r="R131" s="169">
        <f t="shared" si="31"/>
        <v>6.7899999999999956</v>
      </c>
      <c r="S131" s="171">
        <f t="shared" si="32"/>
        <v>9.441045606229137E-2</v>
      </c>
      <c r="T131" s="169" t="s">
        <v>475</v>
      </c>
      <c r="U131" s="169" t="s">
        <v>712</v>
      </c>
      <c r="V131" s="169" t="s">
        <v>487</v>
      </c>
      <c r="W131" s="175">
        <v>1</v>
      </c>
      <c r="X131" s="169" t="s">
        <v>416</v>
      </c>
    </row>
    <row r="132" spans="2:24" hidden="1">
      <c r="B132" s="423"/>
      <c r="C132" s="423"/>
      <c r="D132" s="206">
        <v>6</v>
      </c>
      <c r="E132" s="169" t="s">
        <v>488</v>
      </c>
      <c r="F132" s="260">
        <v>2346.7000000000003</v>
      </c>
      <c r="G132" s="169">
        <v>138.91</v>
      </c>
      <c r="H132" s="169">
        <v>139.22</v>
      </c>
      <c r="I132" s="177">
        <f t="shared" si="26"/>
        <v>1.0022316607875603</v>
      </c>
      <c r="J132" s="169">
        <v>19.8</v>
      </c>
      <c r="K132" s="177">
        <f t="shared" si="27"/>
        <v>0.14253833417320569</v>
      </c>
      <c r="L132" s="260">
        <v>127.4</v>
      </c>
      <c r="M132" s="177">
        <f t="shared" si="28"/>
        <v>1.1447699949607661</v>
      </c>
      <c r="N132" s="260">
        <v>2562.0100000000002</v>
      </c>
      <c r="O132" s="169">
        <v>1.69</v>
      </c>
      <c r="P132" s="176">
        <f t="shared" si="29"/>
        <v>1.2166150745086746E-2</v>
      </c>
      <c r="Q132" s="260">
        <f t="shared" si="30"/>
        <v>215.30600000000001</v>
      </c>
      <c r="R132" s="169">
        <f t="shared" si="31"/>
        <v>18.420000000000012</v>
      </c>
      <c r="S132" s="171">
        <f t="shared" si="32"/>
        <v>0.13260384421567931</v>
      </c>
      <c r="T132" s="169" t="s">
        <v>475</v>
      </c>
      <c r="U132" s="169" t="s">
        <v>712</v>
      </c>
      <c r="V132" s="169" t="s">
        <v>489</v>
      </c>
      <c r="W132" s="175">
        <v>1</v>
      </c>
      <c r="X132" s="169" t="s">
        <v>467</v>
      </c>
    </row>
    <row r="133" spans="2:24" hidden="1">
      <c r="B133" s="423"/>
      <c r="C133" s="423"/>
      <c r="D133" s="206">
        <v>7</v>
      </c>
      <c r="E133" s="169" t="s">
        <v>515</v>
      </c>
      <c r="F133" s="260">
        <v>2115.37</v>
      </c>
      <c r="G133" s="169">
        <v>33.99</v>
      </c>
      <c r="H133" s="169">
        <v>41.9</v>
      </c>
      <c r="I133" s="177">
        <f t="shared" si="26"/>
        <v>1.2327155045601645</v>
      </c>
      <c r="J133" s="169">
        <v>0</v>
      </c>
      <c r="K133" s="177">
        <f t="shared" si="27"/>
        <v>0</v>
      </c>
      <c r="L133" s="260">
        <v>294.62</v>
      </c>
      <c r="M133" s="177">
        <f t="shared" si="28"/>
        <v>1.2327155045601645</v>
      </c>
      <c r="N133" s="260">
        <v>2330.44</v>
      </c>
      <c r="O133" s="169">
        <v>0.73</v>
      </c>
      <c r="P133" s="176">
        <f t="shared" si="29"/>
        <v>2.1476904972050601E-2</v>
      </c>
      <c r="Q133" s="260">
        <f t="shared" si="30"/>
        <v>215.07259999999999</v>
      </c>
      <c r="R133" s="169">
        <f t="shared" si="31"/>
        <v>7.1799999999999962</v>
      </c>
      <c r="S133" s="171">
        <f t="shared" si="32"/>
        <v>0.21123859958811403</v>
      </c>
      <c r="T133" s="169" t="s">
        <v>465</v>
      </c>
      <c r="U133" s="169" t="s">
        <v>219</v>
      </c>
      <c r="V133" s="169" t="s">
        <v>519</v>
      </c>
      <c r="W133" s="175">
        <v>1</v>
      </c>
      <c r="X133" s="169" t="s">
        <v>467</v>
      </c>
    </row>
    <row r="134" spans="2:24" hidden="1">
      <c r="B134" s="423"/>
      <c r="C134" s="423"/>
      <c r="D134" s="206">
        <v>8</v>
      </c>
      <c r="E134" s="169" t="s">
        <v>491</v>
      </c>
      <c r="F134" s="260">
        <v>2057.69</v>
      </c>
      <c r="G134" s="169">
        <v>20.64</v>
      </c>
      <c r="H134" s="169">
        <v>23.85</v>
      </c>
      <c r="I134" s="177">
        <f t="shared" si="26"/>
        <v>1.1555232558139534</v>
      </c>
      <c r="J134" s="169">
        <v>4.95</v>
      </c>
      <c r="K134" s="177">
        <f t="shared" si="27"/>
        <v>0.23982558139534885</v>
      </c>
      <c r="L134" s="260">
        <v>278.82</v>
      </c>
      <c r="M134" s="177">
        <f t="shared" si="28"/>
        <v>1.3953488372093024</v>
      </c>
      <c r="N134" s="260">
        <v>2275.17</v>
      </c>
      <c r="O134" s="169">
        <v>0.78</v>
      </c>
      <c r="P134" s="176">
        <f t="shared" si="29"/>
        <v>3.7790697674418602E-2</v>
      </c>
      <c r="Q134" s="260">
        <f t="shared" si="30"/>
        <v>217.4796</v>
      </c>
      <c r="R134" s="169">
        <f t="shared" si="31"/>
        <v>7.38</v>
      </c>
      <c r="S134" s="171">
        <f t="shared" si="32"/>
        <v>0.35755813953488369</v>
      </c>
      <c r="T134" s="169" t="s">
        <v>475</v>
      </c>
      <c r="U134" s="169" t="s">
        <v>712</v>
      </c>
      <c r="V134" s="169" t="s">
        <v>466</v>
      </c>
      <c r="W134" s="175">
        <v>1</v>
      </c>
      <c r="X134" s="169" t="s">
        <v>467</v>
      </c>
    </row>
    <row r="135" spans="2:24" hidden="1">
      <c r="B135" s="423"/>
      <c r="C135" s="423"/>
      <c r="D135" s="206">
        <v>9</v>
      </c>
      <c r="E135" s="169" t="s">
        <v>622</v>
      </c>
      <c r="F135" s="260">
        <v>2017.71</v>
      </c>
      <c r="G135" s="169">
        <v>480.4</v>
      </c>
      <c r="H135" s="169">
        <v>481.97</v>
      </c>
      <c r="I135" s="177">
        <f t="shared" si="26"/>
        <v>1.0032681099084098</v>
      </c>
      <c r="J135" s="169">
        <v>26</v>
      </c>
      <c r="K135" s="177">
        <f t="shared" si="27"/>
        <v>5.4121565362198171E-2</v>
      </c>
      <c r="L135" s="260">
        <v>81</v>
      </c>
      <c r="M135" s="177">
        <f t="shared" si="28"/>
        <v>1.057389675270608</v>
      </c>
      <c r="N135" s="260">
        <v>2233.17</v>
      </c>
      <c r="O135" s="169">
        <v>2.66</v>
      </c>
      <c r="P135" s="176">
        <f t="shared" si="29"/>
        <v>5.5370524562864286E-3</v>
      </c>
      <c r="Q135" s="260">
        <f t="shared" si="30"/>
        <v>215.46</v>
      </c>
      <c r="R135" s="169">
        <f t="shared" si="31"/>
        <v>24.91000000000005</v>
      </c>
      <c r="S135" s="171">
        <f t="shared" si="32"/>
        <v>5.1852622814321507E-2</v>
      </c>
      <c r="T135" s="169" t="s">
        <v>475</v>
      </c>
      <c r="U135" s="169" t="s">
        <v>712</v>
      </c>
      <c r="V135" s="169" t="s">
        <v>489</v>
      </c>
      <c r="W135" s="175">
        <v>1</v>
      </c>
      <c r="X135" s="169" t="s">
        <v>467</v>
      </c>
    </row>
    <row r="136" spans="2:24" hidden="1">
      <c r="B136" s="423"/>
      <c r="C136" s="423"/>
      <c r="D136" s="206">
        <v>10</v>
      </c>
      <c r="E136" s="169" t="s">
        <v>554</v>
      </c>
      <c r="F136" s="260">
        <v>1969.84</v>
      </c>
      <c r="G136" s="169">
        <v>53.29</v>
      </c>
      <c r="H136" s="169">
        <v>53.32</v>
      </c>
      <c r="I136" s="177">
        <f t="shared" ref="I136:I199" si="33">H136/G136</f>
        <v>1.0005629574028898</v>
      </c>
      <c r="J136" s="169">
        <v>9.4499999999999993</v>
      </c>
      <c r="K136" s="177">
        <f t="shared" ref="K136:K199" si="34">J136/G136</f>
        <v>0.1773315819103021</v>
      </c>
      <c r="L136" s="260">
        <v>230.66</v>
      </c>
      <c r="M136" s="177">
        <f t="shared" ref="M136:M199" si="35">(H136+J136)/G136</f>
        <v>1.1778945393131919</v>
      </c>
      <c r="N136" s="260">
        <v>2186.66</v>
      </c>
      <c r="O136" s="169">
        <v>0.94</v>
      </c>
      <c r="P136" s="176">
        <f t="shared" si="29"/>
        <v>1.7639331957215235E-2</v>
      </c>
      <c r="Q136" s="260">
        <f t="shared" si="30"/>
        <v>216.82039999999998</v>
      </c>
      <c r="R136" s="169">
        <f t="shared" si="31"/>
        <v>8.5399999999999974</v>
      </c>
      <c r="S136" s="171">
        <f t="shared" si="32"/>
        <v>0.16025520735597668</v>
      </c>
      <c r="T136" s="169" t="s">
        <v>475</v>
      </c>
      <c r="U136" s="169" t="s">
        <v>712</v>
      </c>
      <c r="V136" s="169" t="s">
        <v>489</v>
      </c>
      <c r="W136" s="175">
        <v>1</v>
      </c>
      <c r="X136" s="169" t="s">
        <v>467</v>
      </c>
    </row>
    <row r="137" spans="2:24" hidden="1">
      <c r="B137" s="634">
        <v>45883</v>
      </c>
      <c r="C137" s="423" t="s">
        <v>408</v>
      </c>
      <c r="D137" s="206">
        <v>1</v>
      </c>
      <c r="E137" s="169" t="s">
        <v>490</v>
      </c>
      <c r="F137" s="260">
        <v>6319.76</v>
      </c>
      <c r="G137" s="169">
        <v>340.34</v>
      </c>
      <c r="H137" s="169">
        <v>344.53</v>
      </c>
      <c r="I137" s="177">
        <f t="shared" si="33"/>
        <v>1.0123112181935712</v>
      </c>
      <c r="J137" s="169">
        <v>38.25</v>
      </c>
      <c r="K137" s="177">
        <f t="shared" si="34"/>
        <v>0.1123876123876124</v>
      </c>
      <c r="L137" s="260">
        <v>156.74</v>
      </c>
      <c r="M137" s="177">
        <f t="shared" si="35"/>
        <v>1.1246988305811836</v>
      </c>
      <c r="N137" s="260">
        <v>6652.05</v>
      </c>
      <c r="O137" s="169">
        <v>2.12</v>
      </c>
      <c r="P137" s="176">
        <f t="shared" si="29"/>
        <v>6.229065052594465E-3</v>
      </c>
      <c r="Q137" s="260">
        <f t="shared" si="30"/>
        <v>332.28880000000004</v>
      </c>
      <c r="R137" s="169">
        <f t="shared" si="31"/>
        <v>40.32</v>
      </c>
      <c r="S137" s="171">
        <f t="shared" si="32"/>
        <v>0.11846976552858907</v>
      </c>
      <c r="T137" s="169" t="s">
        <v>475</v>
      </c>
      <c r="U137" s="169" t="s">
        <v>712</v>
      </c>
      <c r="V137" s="169" t="s">
        <v>487</v>
      </c>
      <c r="W137" s="175">
        <v>1</v>
      </c>
      <c r="X137" s="169" t="s">
        <v>467</v>
      </c>
    </row>
    <row r="138" spans="2:24" hidden="1">
      <c r="B138" s="423"/>
      <c r="C138" s="423"/>
      <c r="D138" s="206">
        <v>2</v>
      </c>
      <c r="E138" s="169" t="s">
        <v>514</v>
      </c>
      <c r="F138" s="260">
        <v>4622.2300000000005</v>
      </c>
      <c r="G138" s="169">
        <v>86.86</v>
      </c>
      <c r="H138" s="169">
        <v>91.57</v>
      </c>
      <c r="I138" s="177">
        <f t="shared" si="33"/>
        <v>1.0542251899608566</v>
      </c>
      <c r="J138" s="169">
        <v>10.23</v>
      </c>
      <c r="K138" s="177">
        <f t="shared" si="34"/>
        <v>0.11777573106147825</v>
      </c>
      <c r="L138" s="260">
        <v>331.58</v>
      </c>
      <c r="M138" s="177">
        <f t="shared" si="35"/>
        <v>1.1720009210223348</v>
      </c>
      <c r="N138" s="260">
        <v>4953.8100000000004</v>
      </c>
      <c r="O138" s="169">
        <v>1</v>
      </c>
      <c r="P138" s="176">
        <f t="shared" si="29"/>
        <v>1.1512779184895234E-2</v>
      </c>
      <c r="Q138" s="260">
        <f t="shared" si="30"/>
        <v>331.58</v>
      </c>
      <c r="R138" s="169">
        <f t="shared" si="31"/>
        <v>13.939999999999998</v>
      </c>
      <c r="S138" s="171">
        <f t="shared" si="32"/>
        <v>0.16048814183743954</v>
      </c>
      <c r="T138" s="169" t="s">
        <v>475</v>
      </c>
      <c r="U138" s="169" t="s">
        <v>712</v>
      </c>
      <c r="V138" s="169" t="s">
        <v>487</v>
      </c>
      <c r="W138" s="175">
        <v>1</v>
      </c>
      <c r="X138" s="169" t="s">
        <v>419</v>
      </c>
    </row>
    <row r="139" spans="2:24" hidden="1">
      <c r="B139" s="423"/>
      <c r="C139" s="423"/>
      <c r="D139" s="206">
        <v>3</v>
      </c>
      <c r="E139" s="169" t="s">
        <v>515</v>
      </c>
      <c r="F139" s="260">
        <v>2536.6800000000003</v>
      </c>
      <c r="G139" s="169">
        <v>32.53</v>
      </c>
      <c r="H139" s="169">
        <v>39.26</v>
      </c>
      <c r="I139" s="177">
        <f t="shared" si="33"/>
        <v>1.2068859514294497</v>
      </c>
      <c r="J139" s="169">
        <v>3</v>
      </c>
      <c r="K139" s="177">
        <f t="shared" si="34"/>
        <v>9.2222563787273282E-2</v>
      </c>
      <c r="L139" s="260">
        <v>294.62</v>
      </c>
      <c r="M139" s="177">
        <f t="shared" si="35"/>
        <v>1.299108515216723</v>
      </c>
      <c r="N139" s="260">
        <v>2866.65</v>
      </c>
      <c r="O139" s="169">
        <v>1.1200000000000001</v>
      </c>
      <c r="P139" s="176">
        <f t="shared" si="29"/>
        <v>3.4429757147248698E-2</v>
      </c>
      <c r="Q139" s="260">
        <f t="shared" si="30"/>
        <v>329.97440000000006</v>
      </c>
      <c r="R139" s="169">
        <f t="shared" si="31"/>
        <v>8.6099999999999959</v>
      </c>
      <c r="S139" s="171">
        <f t="shared" si="32"/>
        <v>0.26467875806947422</v>
      </c>
      <c r="T139" s="169" t="s">
        <v>465</v>
      </c>
      <c r="U139" s="169" t="s">
        <v>219</v>
      </c>
      <c r="V139" s="169" t="s">
        <v>519</v>
      </c>
      <c r="W139" s="175">
        <v>1</v>
      </c>
      <c r="X139" s="169" t="s">
        <v>467</v>
      </c>
    </row>
    <row r="140" spans="2:24" hidden="1">
      <c r="B140" s="423"/>
      <c r="C140" s="423"/>
      <c r="D140" s="206">
        <v>4</v>
      </c>
      <c r="E140" s="169" t="s">
        <v>463</v>
      </c>
      <c r="F140" s="260">
        <v>2450.62</v>
      </c>
      <c r="G140" s="169">
        <v>33.520000000000003</v>
      </c>
      <c r="H140" s="169">
        <v>36.08</v>
      </c>
      <c r="I140" s="177">
        <f t="shared" si="33"/>
        <v>1.0763723150357993</v>
      </c>
      <c r="J140" s="169">
        <v>1.9</v>
      </c>
      <c r="K140" s="177">
        <f t="shared" si="34"/>
        <v>5.6682577565632448E-2</v>
      </c>
      <c r="L140" s="260">
        <v>814.16</v>
      </c>
      <c r="M140" s="177">
        <f t="shared" si="35"/>
        <v>1.1330548926014319</v>
      </c>
      <c r="N140" s="260">
        <v>3631.15</v>
      </c>
      <c r="O140" s="169">
        <v>1.45</v>
      </c>
      <c r="P140" s="176">
        <f t="shared" si="29"/>
        <v>4.3257756563245819E-2</v>
      </c>
      <c r="Q140" s="260">
        <f t="shared" si="30"/>
        <v>1180.5319999999999</v>
      </c>
      <c r="R140" s="169">
        <f t="shared" si="31"/>
        <v>3.0099999999999936</v>
      </c>
      <c r="S140" s="171">
        <f t="shared" si="32"/>
        <v>8.9797136038185954E-2</v>
      </c>
      <c r="T140" s="169" t="s">
        <v>475</v>
      </c>
      <c r="U140" s="169" t="s">
        <v>712</v>
      </c>
      <c r="V140" s="169" t="s">
        <v>487</v>
      </c>
      <c r="W140" s="175">
        <v>1</v>
      </c>
      <c r="X140" s="169" t="s">
        <v>412</v>
      </c>
    </row>
    <row r="141" spans="2:24" hidden="1">
      <c r="B141" s="423"/>
      <c r="C141" s="423"/>
      <c r="D141" s="206">
        <v>5</v>
      </c>
      <c r="E141" s="169" t="s">
        <v>481</v>
      </c>
      <c r="F141" s="260">
        <v>2252.37</v>
      </c>
      <c r="G141" s="169">
        <v>91.99</v>
      </c>
      <c r="H141" s="169">
        <v>95.13</v>
      </c>
      <c r="I141" s="177">
        <f t="shared" si="33"/>
        <v>1.0341341450157626</v>
      </c>
      <c r="J141" s="169">
        <v>9</v>
      </c>
      <c r="K141" s="177">
        <f t="shared" si="34"/>
        <v>9.7836721382759007E-2</v>
      </c>
      <c r="L141" s="260">
        <v>212.89</v>
      </c>
      <c r="M141" s="177">
        <f t="shared" si="35"/>
        <v>1.1319708663985215</v>
      </c>
      <c r="N141" s="260">
        <v>2584.48</v>
      </c>
      <c r="O141" s="169">
        <v>1.56</v>
      </c>
      <c r="P141" s="176">
        <f t="shared" si="29"/>
        <v>1.6958365039678229E-2</v>
      </c>
      <c r="Q141" s="260">
        <f t="shared" si="30"/>
        <v>332.10840000000002</v>
      </c>
      <c r="R141" s="169">
        <f t="shared" si="31"/>
        <v>10.58</v>
      </c>
      <c r="S141" s="171">
        <f t="shared" si="32"/>
        <v>0.11501250135884336</v>
      </c>
      <c r="T141" s="169" t="s">
        <v>475</v>
      </c>
      <c r="U141" s="169" t="s">
        <v>712</v>
      </c>
      <c r="V141" s="169" t="s">
        <v>483</v>
      </c>
      <c r="W141" s="175">
        <v>1</v>
      </c>
      <c r="X141" s="169" t="s">
        <v>467</v>
      </c>
    </row>
    <row r="142" spans="2:24" hidden="1">
      <c r="B142" s="423"/>
      <c r="C142" s="423"/>
      <c r="D142" s="206">
        <v>6</v>
      </c>
      <c r="E142" s="169" t="s">
        <v>526</v>
      </c>
      <c r="F142" s="260">
        <v>2067.79</v>
      </c>
      <c r="G142" s="169">
        <v>48.8</v>
      </c>
      <c r="H142" s="169">
        <v>49.93</v>
      </c>
      <c r="I142" s="177">
        <f t="shared" si="33"/>
        <v>1.0231557377049181</v>
      </c>
      <c r="J142" s="169">
        <v>9</v>
      </c>
      <c r="K142" s="177">
        <f t="shared" si="34"/>
        <v>0.18442622950819673</v>
      </c>
      <c r="L142" s="260">
        <v>235.78</v>
      </c>
      <c r="M142" s="177">
        <f t="shared" si="35"/>
        <v>1.2075819672131147</v>
      </c>
      <c r="N142" s="260">
        <v>2388.4499999999998</v>
      </c>
      <c r="O142" s="169">
        <v>1.36</v>
      </c>
      <c r="P142" s="176">
        <f t="shared" si="29"/>
        <v>2.7868852459016397E-2</v>
      </c>
      <c r="Q142" s="260">
        <f t="shared" si="30"/>
        <v>320.66080000000005</v>
      </c>
      <c r="R142" s="169">
        <f t="shared" si="31"/>
        <v>8.7700000000000031</v>
      </c>
      <c r="S142" s="171">
        <f t="shared" si="32"/>
        <v>0.17971311475409843</v>
      </c>
      <c r="T142" s="169" t="s">
        <v>475</v>
      </c>
      <c r="U142" s="169" t="s">
        <v>712</v>
      </c>
      <c r="V142" s="169" t="s">
        <v>520</v>
      </c>
      <c r="W142" s="175">
        <v>1</v>
      </c>
      <c r="X142" s="169" t="s">
        <v>467</v>
      </c>
    </row>
    <row r="143" spans="2:24" hidden="1">
      <c r="B143" s="423"/>
      <c r="C143" s="423"/>
      <c r="D143" s="206">
        <v>7</v>
      </c>
      <c r="E143" s="169" t="s">
        <v>516</v>
      </c>
      <c r="F143" s="260">
        <v>1930.4999999999998</v>
      </c>
      <c r="G143" s="169">
        <v>112.53</v>
      </c>
      <c r="H143" s="169">
        <v>115.6</v>
      </c>
      <c r="I143" s="177">
        <f t="shared" si="33"/>
        <v>1.0272816137918777</v>
      </c>
      <c r="J143" s="169">
        <v>17.399999999999999</v>
      </c>
      <c r="K143" s="177">
        <f t="shared" si="34"/>
        <v>0.15462543321780858</v>
      </c>
      <c r="L143" s="260">
        <v>110</v>
      </c>
      <c r="M143" s="177">
        <f t="shared" si="35"/>
        <v>1.1819070470096862</v>
      </c>
      <c r="N143" s="260">
        <v>2251.6999999999998</v>
      </c>
      <c r="O143" s="169">
        <v>2.92</v>
      </c>
      <c r="P143" s="176">
        <f t="shared" si="29"/>
        <v>2.5948635919310407E-2</v>
      </c>
      <c r="Q143" s="260">
        <f t="shared" si="30"/>
        <v>321.2</v>
      </c>
      <c r="R143" s="169">
        <f t="shared" si="31"/>
        <v>17.549999999999997</v>
      </c>
      <c r="S143" s="171">
        <f t="shared" si="32"/>
        <v>0.15595841109037586</v>
      </c>
      <c r="T143" s="169" t="s">
        <v>465</v>
      </c>
      <c r="U143" s="169" t="s">
        <v>219</v>
      </c>
      <c r="V143" s="169" t="s">
        <v>519</v>
      </c>
      <c r="W143" s="175">
        <v>1</v>
      </c>
      <c r="X143" s="169" t="s">
        <v>467</v>
      </c>
    </row>
    <row r="144" spans="2:24" hidden="1">
      <c r="B144" s="423"/>
      <c r="C144" s="423"/>
      <c r="D144" s="206">
        <v>8</v>
      </c>
      <c r="E144" s="169" t="s">
        <v>617</v>
      </c>
      <c r="F144" s="260">
        <v>1565.1</v>
      </c>
      <c r="G144" s="169">
        <v>186.3</v>
      </c>
      <c r="H144" s="169">
        <v>196.55</v>
      </c>
      <c r="I144" s="177">
        <f t="shared" si="33"/>
        <v>1.0550187869028449</v>
      </c>
      <c r="J144" s="169">
        <v>0</v>
      </c>
      <c r="K144" s="177">
        <f t="shared" si="34"/>
        <v>0</v>
      </c>
      <c r="L144" s="260">
        <v>185</v>
      </c>
      <c r="M144" s="177">
        <f t="shared" si="35"/>
        <v>1.0550187869028449</v>
      </c>
      <c r="N144" s="260">
        <v>1896.25</v>
      </c>
      <c r="O144" s="169">
        <v>1.79</v>
      </c>
      <c r="P144" s="176">
        <f t="shared" si="29"/>
        <v>9.6081588835212027E-3</v>
      </c>
      <c r="Q144" s="260">
        <f t="shared" si="30"/>
        <v>331.15000000000003</v>
      </c>
      <c r="R144" s="169">
        <f t="shared" si="31"/>
        <v>8.4600000000000009</v>
      </c>
      <c r="S144" s="171">
        <f t="shared" si="32"/>
        <v>4.5410628019323676E-2</v>
      </c>
      <c r="T144" s="169" t="s">
        <v>475</v>
      </c>
      <c r="U144" s="169" t="s">
        <v>712</v>
      </c>
      <c r="V144" s="169" t="s">
        <v>489</v>
      </c>
      <c r="W144" s="175">
        <v>1</v>
      </c>
      <c r="X144" s="169" t="s">
        <v>442</v>
      </c>
    </row>
    <row r="145" spans="2:24" hidden="1">
      <c r="B145" s="423"/>
      <c r="C145" s="423"/>
      <c r="D145" s="206">
        <v>9</v>
      </c>
      <c r="E145" s="169" t="s">
        <v>522</v>
      </c>
      <c r="F145" s="260">
        <v>1351.6100000000001</v>
      </c>
      <c r="G145" s="169">
        <v>30.53</v>
      </c>
      <c r="H145" s="169">
        <v>31.27</v>
      </c>
      <c r="I145" s="177">
        <f t="shared" si="33"/>
        <v>1.024238453979692</v>
      </c>
      <c r="J145" s="169">
        <v>4.8</v>
      </c>
      <c r="K145" s="177">
        <f t="shared" si="34"/>
        <v>0.15722240419259742</v>
      </c>
      <c r="L145" s="260">
        <v>268.70999999999998</v>
      </c>
      <c r="M145" s="177">
        <f t="shared" si="35"/>
        <v>1.1814608581722894</v>
      </c>
      <c r="N145" s="260">
        <v>1488.65</v>
      </c>
      <c r="O145" s="169">
        <v>0.51</v>
      </c>
      <c r="P145" s="176">
        <f t="shared" ref="P145:P208" si="36">O145/G145</f>
        <v>1.6704880445463477E-2</v>
      </c>
      <c r="Q145" s="260">
        <f t="shared" ref="Q145:Q208" si="37">O145*L145</f>
        <v>137.0421</v>
      </c>
      <c r="R145" s="169">
        <f t="shared" ref="R145:R208" si="38">(H145+J145)-G145-O145</f>
        <v>5.0299999999999994</v>
      </c>
      <c r="S145" s="171">
        <f t="shared" ref="S145:S208" si="39">R145/G145</f>
        <v>0.16475597772682604</v>
      </c>
      <c r="T145" s="169" t="s">
        <v>475</v>
      </c>
      <c r="U145" s="169" t="s">
        <v>712</v>
      </c>
      <c r="V145" s="169" t="s">
        <v>489</v>
      </c>
      <c r="W145" s="175">
        <v>1</v>
      </c>
      <c r="X145" s="169" t="s">
        <v>432</v>
      </c>
    </row>
    <row r="146" spans="2:24" hidden="1">
      <c r="B146" s="423"/>
      <c r="C146" s="423"/>
      <c r="D146" s="206">
        <v>10</v>
      </c>
      <c r="E146" s="169" t="s">
        <v>469</v>
      </c>
      <c r="F146" s="260">
        <v>1332.6899999999998</v>
      </c>
      <c r="G146" s="169">
        <v>46.13</v>
      </c>
      <c r="H146" s="169">
        <v>49.59</v>
      </c>
      <c r="I146" s="177">
        <f t="shared" si="33"/>
        <v>1.0750054194667245</v>
      </c>
      <c r="J146" s="169">
        <v>9</v>
      </c>
      <c r="K146" s="177">
        <f t="shared" si="34"/>
        <v>0.19510080208107522</v>
      </c>
      <c r="L146" s="260">
        <v>118.99</v>
      </c>
      <c r="M146" s="177">
        <f t="shared" si="35"/>
        <v>1.2701062215477996</v>
      </c>
      <c r="N146" s="260">
        <v>1482.62</v>
      </c>
      <c r="O146" s="169">
        <v>1.26</v>
      </c>
      <c r="P146" s="176">
        <f t="shared" si="36"/>
        <v>2.7314112291350529E-2</v>
      </c>
      <c r="Q146" s="260">
        <f t="shared" si="37"/>
        <v>149.92740000000001</v>
      </c>
      <c r="R146" s="169">
        <f t="shared" si="38"/>
        <v>11.200000000000001</v>
      </c>
      <c r="S146" s="171">
        <f t="shared" si="39"/>
        <v>0.24279210925644917</v>
      </c>
      <c r="T146" s="169" t="s">
        <v>475</v>
      </c>
      <c r="U146" s="169" t="s">
        <v>712</v>
      </c>
      <c r="V146" s="169" t="s">
        <v>520</v>
      </c>
      <c r="W146" s="175">
        <v>1</v>
      </c>
      <c r="X146" s="169" t="s">
        <v>458</v>
      </c>
    </row>
    <row r="147" spans="2:24" hidden="1">
      <c r="B147" s="634">
        <v>45884</v>
      </c>
      <c r="C147" s="423" t="s">
        <v>324</v>
      </c>
      <c r="D147" s="206">
        <v>1</v>
      </c>
      <c r="E147" s="169" t="s">
        <v>484</v>
      </c>
      <c r="F147" s="260">
        <v>4183.63</v>
      </c>
      <c r="G147" s="169">
        <v>74.08</v>
      </c>
      <c r="H147" s="169">
        <v>78.900000000000006</v>
      </c>
      <c r="I147" s="177">
        <f t="shared" si="33"/>
        <v>1.0650647948164147</v>
      </c>
      <c r="J147" s="169">
        <v>6</v>
      </c>
      <c r="K147" s="177">
        <f t="shared" si="34"/>
        <v>8.0993520518358536E-2</v>
      </c>
      <c r="L147" s="260">
        <v>410.16</v>
      </c>
      <c r="M147" s="177">
        <f t="shared" si="35"/>
        <v>1.1460583153347734</v>
      </c>
      <c r="N147" s="260">
        <v>4437.93</v>
      </c>
      <c r="O147" s="169">
        <v>0.62</v>
      </c>
      <c r="P147" s="176">
        <f t="shared" si="36"/>
        <v>8.3693304535637156E-3</v>
      </c>
      <c r="Q147" s="260">
        <f t="shared" si="37"/>
        <v>254.29920000000001</v>
      </c>
      <c r="R147" s="169">
        <f t="shared" si="38"/>
        <v>10.200000000000008</v>
      </c>
      <c r="S147" s="171">
        <f t="shared" si="39"/>
        <v>0.13768898488120962</v>
      </c>
      <c r="T147" s="169" t="s">
        <v>475</v>
      </c>
      <c r="U147" s="169" t="s">
        <v>712</v>
      </c>
      <c r="V147" s="169" t="s">
        <v>487</v>
      </c>
      <c r="W147" s="175">
        <v>1</v>
      </c>
      <c r="X147" s="169" t="s">
        <v>467</v>
      </c>
    </row>
    <row r="148" spans="2:24" hidden="1">
      <c r="B148" s="423"/>
      <c r="C148" s="423"/>
      <c r="D148" s="206">
        <v>2</v>
      </c>
      <c r="E148" s="169" t="s">
        <v>494</v>
      </c>
      <c r="F148" s="260">
        <v>3737.07</v>
      </c>
      <c r="G148" s="169">
        <v>67.16</v>
      </c>
      <c r="H148" s="169">
        <v>76</v>
      </c>
      <c r="I148" s="177">
        <f t="shared" si="33"/>
        <v>1.131625967837999</v>
      </c>
      <c r="J148" s="169">
        <v>3.7</v>
      </c>
      <c r="K148" s="177">
        <f t="shared" si="34"/>
        <v>5.5092316855271002E-2</v>
      </c>
      <c r="L148" s="260">
        <v>318.32</v>
      </c>
      <c r="M148" s="177">
        <f t="shared" si="35"/>
        <v>1.18671828469327</v>
      </c>
      <c r="N148" s="260">
        <v>3991.73</v>
      </c>
      <c r="O148" s="169">
        <v>0.8</v>
      </c>
      <c r="P148" s="176">
        <f t="shared" si="36"/>
        <v>1.1911852293031568E-2</v>
      </c>
      <c r="Q148" s="260">
        <f t="shared" si="37"/>
        <v>254.65600000000001</v>
      </c>
      <c r="R148" s="169">
        <f t="shared" si="38"/>
        <v>11.740000000000006</v>
      </c>
      <c r="S148" s="171">
        <f t="shared" si="39"/>
        <v>0.17480643240023833</v>
      </c>
      <c r="T148" s="169" t="s">
        <v>475</v>
      </c>
      <c r="U148" s="169" t="s">
        <v>712</v>
      </c>
      <c r="V148" s="169" t="s">
        <v>487</v>
      </c>
      <c r="W148" s="175">
        <v>1</v>
      </c>
      <c r="X148" s="169" t="s">
        <v>422</v>
      </c>
    </row>
    <row r="149" spans="2:24" hidden="1">
      <c r="B149" s="423"/>
      <c r="C149" s="423"/>
      <c r="D149" s="206">
        <v>3</v>
      </c>
      <c r="E149" s="169" t="s">
        <v>464</v>
      </c>
      <c r="F149" s="260">
        <v>3549.04</v>
      </c>
      <c r="G149" s="169">
        <v>63.95</v>
      </c>
      <c r="H149" s="169">
        <v>66.650000000000006</v>
      </c>
      <c r="I149" s="177">
        <f t="shared" si="33"/>
        <v>1.042220484753714</v>
      </c>
      <c r="J149" s="169">
        <v>16</v>
      </c>
      <c r="K149" s="177">
        <f t="shared" si="34"/>
        <v>0.2501954652071931</v>
      </c>
      <c r="L149" s="260">
        <v>203.5</v>
      </c>
      <c r="M149" s="177">
        <f t="shared" si="35"/>
        <v>1.2924159499609069</v>
      </c>
      <c r="N149" s="260">
        <v>3805.45</v>
      </c>
      <c r="O149" s="169">
        <v>1.26</v>
      </c>
      <c r="P149" s="176">
        <f t="shared" si="36"/>
        <v>1.9702892885066457E-2</v>
      </c>
      <c r="Q149" s="260">
        <f t="shared" si="37"/>
        <v>256.41000000000003</v>
      </c>
      <c r="R149" s="169">
        <f t="shared" si="38"/>
        <v>17.440000000000001</v>
      </c>
      <c r="S149" s="171">
        <f t="shared" si="39"/>
        <v>0.27271305707584048</v>
      </c>
      <c r="T149" s="169" t="s">
        <v>475</v>
      </c>
      <c r="U149" s="169" t="s">
        <v>712</v>
      </c>
      <c r="V149" s="169" t="s">
        <v>466</v>
      </c>
      <c r="W149" s="175">
        <v>1</v>
      </c>
      <c r="X149" s="169" t="s">
        <v>467</v>
      </c>
    </row>
    <row r="150" spans="2:24" hidden="1">
      <c r="B150" s="423"/>
      <c r="C150" s="423"/>
      <c r="D150" s="206">
        <v>4</v>
      </c>
      <c r="E150" s="169" t="s">
        <v>490</v>
      </c>
      <c r="F150" s="260">
        <v>3059.57</v>
      </c>
      <c r="G150" s="169">
        <v>283.99</v>
      </c>
      <c r="H150" s="169">
        <v>285.68</v>
      </c>
      <c r="I150" s="177">
        <f t="shared" si="33"/>
        <v>1.0059509137645692</v>
      </c>
      <c r="J150" s="169">
        <v>23.4</v>
      </c>
      <c r="K150" s="177">
        <f t="shared" si="34"/>
        <v>8.2397267509419336E-2</v>
      </c>
      <c r="L150" s="260">
        <v>156.74</v>
      </c>
      <c r="M150" s="177">
        <f t="shared" si="35"/>
        <v>1.0883481812739884</v>
      </c>
      <c r="N150" s="260">
        <v>3932.61</v>
      </c>
      <c r="O150" s="169">
        <v>5.57</v>
      </c>
      <c r="P150" s="176">
        <f t="shared" si="36"/>
        <v>1.9613366667840419E-2</v>
      </c>
      <c r="Q150" s="260">
        <f t="shared" si="37"/>
        <v>873.04180000000008</v>
      </c>
      <c r="R150" s="169">
        <f t="shared" si="38"/>
        <v>19.519999999999975</v>
      </c>
      <c r="S150" s="171">
        <f t="shared" si="39"/>
        <v>6.8734814606148012E-2</v>
      </c>
      <c r="T150" s="169" t="s">
        <v>475</v>
      </c>
      <c r="U150" s="169" t="s">
        <v>712</v>
      </c>
      <c r="V150" s="169" t="s">
        <v>487</v>
      </c>
      <c r="W150" s="175">
        <v>1</v>
      </c>
      <c r="X150" s="169" t="s">
        <v>467</v>
      </c>
    </row>
    <row r="151" spans="2:24" hidden="1">
      <c r="B151" s="423"/>
      <c r="C151" s="423"/>
      <c r="D151" s="206">
        <v>5</v>
      </c>
      <c r="E151" s="169" t="s">
        <v>521</v>
      </c>
      <c r="F151" s="260">
        <v>1998.23</v>
      </c>
      <c r="G151" s="169">
        <v>37.03</v>
      </c>
      <c r="H151" s="169">
        <v>40.700000000000003</v>
      </c>
      <c r="I151" s="177">
        <f t="shared" si="33"/>
        <v>1.0991088306778289</v>
      </c>
      <c r="J151" s="169">
        <v>2.9</v>
      </c>
      <c r="K151" s="177">
        <f t="shared" si="34"/>
        <v>7.8314879827167158E-2</v>
      </c>
      <c r="L151" s="260">
        <v>342.75</v>
      </c>
      <c r="M151" s="177">
        <f t="shared" si="35"/>
        <v>1.1774237105049961</v>
      </c>
      <c r="N151" s="260">
        <v>2251.87</v>
      </c>
      <c r="O151" s="169">
        <v>0.74</v>
      </c>
      <c r="P151" s="176">
        <f t="shared" si="36"/>
        <v>1.9983796921415067E-2</v>
      </c>
      <c r="Q151" s="260">
        <f t="shared" si="37"/>
        <v>253.63499999999999</v>
      </c>
      <c r="R151" s="169">
        <f t="shared" si="38"/>
        <v>5.83</v>
      </c>
      <c r="S151" s="171">
        <f t="shared" si="39"/>
        <v>0.15743991358358086</v>
      </c>
      <c r="T151" s="169" t="s">
        <v>475</v>
      </c>
      <c r="U151" s="169" t="s">
        <v>712</v>
      </c>
      <c r="V151" s="169" t="s">
        <v>487</v>
      </c>
      <c r="W151" s="175">
        <v>1</v>
      </c>
      <c r="X151" s="169" t="s">
        <v>423</v>
      </c>
    </row>
    <row r="152" spans="2:24" hidden="1">
      <c r="B152" s="423"/>
      <c r="C152" s="423"/>
      <c r="D152" s="206">
        <v>6</v>
      </c>
      <c r="E152" s="169" t="s">
        <v>516</v>
      </c>
      <c r="F152" s="260">
        <v>1901.8999999999999</v>
      </c>
      <c r="G152" s="169">
        <v>97.38</v>
      </c>
      <c r="H152" s="169">
        <v>102</v>
      </c>
      <c r="I152" s="177">
        <f t="shared" si="33"/>
        <v>1.0474430067775724</v>
      </c>
      <c r="J152" s="169">
        <v>15</v>
      </c>
      <c r="K152" s="177">
        <f t="shared" si="34"/>
        <v>0.15403573629081949</v>
      </c>
      <c r="L152" s="260">
        <v>110</v>
      </c>
      <c r="M152" s="177">
        <f t="shared" si="35"/>
        <v>1.201478743068392</v>
      </c>
      <c r="N152" s="260">
        <v>2158.1999999999998</v>
      </c>
      <c r="O152" s="169">
        <v>2.33</v>
      </c>
      <c r="P152" s="176">
        <f t="shared" si="36"/>
        <v>2.3926884370507294E-2</v>
      </c>
      <c r="Q152" s="260">
        <f t="shared" si="37"/>
        <v>256.3</v>
      </c>
      <c r="R152" s="169">
        <f t="shared" si="38"/>
        <v>17.290000000000006</v>
      </c>
      <c r="S152" s="171">
        <f t="shared" si="39"/>
        <v>0.17755185869788465</v>
      </c>
      <c r="T152" s="169" t="s">
        <v>465</v>
      </c>
      <c r="U152" s="169" t="s">
        <v>219</v>
      </c>
      <c r="V152" s="169" t="s">
        <v>519</v>
      </c>
      <c r="W152" s="175">
        <v>1</v>
      </c>
      <c r="X152" s="169" t="s">
        <v>467</v>
      </c>
    </row>
    <row r="153" spans="2:24" hidden="1">
      <c r="B153" s="423"/>
      <c r="C153" s="423"/>
      <c r="D153" s="206">
        <v>7</v>
      </c>
      <c r="E153" s="169" t="s">
        <v>486</v>
      </c>
      <c r="F153" s="260">
        <v>1732.9399999999998</v>
      </c>
      <c r="G153" s="169">
        <v>52.33</v>
      </c>
      <c r="H153" s="169">
        <v>52.52</v>
      </c>
      <c r="I153" s="177">
        <f t="shared" si="33"/>
        <v>1.0036308045098414</v>
      </c>
      <c r="J153" s="169">
        <v>5.25</v>
      </c>
      <c r="K153" s="177">
        <f t="shared" si="34"/>
        <v>0.10032486145614371</v>
      </c>
      <c r="L153" s="260">
        <v>365.6</v>
      </c>
      <c r="M153" s="177">
        <f t="shared" si="35"/>
        <v>1.1039556659659853</v>
      </c>
      <c r="N153" s="260">
        <v>1988.86</v>
      </c>
      <c r="O153" s="169">
        <v>0.7</v>
      </c>
      <c r="P153" s="176">
        <f t="shared" si="36"/>
        <v>1.3376648194152494E-2</v>
      </c>
      <c r="Q153" s="260">
        <f t="shared" si="37"/>
        <v>255.92</v>
      </c>
      <c r="R153" s="169">
        <f t="shared" si="38"/>
        <v>4.7400000000000047</v>
      </c>
      <c r="S153" s="171">
        <f t="shared" si="39"/>
        <v>9.0579017771832693E-2</v>
      </c>
      <c r="T153" s="169" t="s">
        <v>475</v>
      </c>
      <c r="U153" s="169" t="s">
        <v>712</v>
      </c>
      <c r="V153" s="169" t="s">
        <v>487</v>
      </c>
      <c r="W153" s="175">
        <v>1</v>
      </c>
      <c r="X153" s="169" t="s">
        <v>416</v>
      </c>
    </row>
    <row r="154" spans="2:24" hidden="1">
      <c r="B154" s="423"/>
      <c r="C154" s="423"/>
      <c r="D154" s="206">
        <v>8</v>
      </c>
      <c r="E154" s="169" t="s">
        <v>491</v>
      </c>
      <c r="F154" s="260">
        <v>1296.52</v>
      </c>
      <c r="G154" s="169">
        <v>17.059999999999999</v>
      </c>
      <c r="H154" s="169">
        <v>17.829999999999998</v>
      </c>
      <c r="I154" s="177">
        <f t="shared" si="33"/>
        <v>1.0451348182883939</v>
      </c>
      <c r="J154" s="169">
        <v>4.8</v>
      </c>
      <c r="K154" s="177">
        <f t="shared" si="34"/>
        <v>0.2813599062133646</v>
      </c>
      <c r="L154" s="260">
        <v>278.82</v>
      </c>
      <c r="M154" s="177">
        <f t="shared" si="35"/>
        <v>1.3264947245017586</v>
      </c>
      <c r="N154" s="260">
        <v>1553.03</v>
      </c>
      <c r="O154" s="169">
        <v>0.92</v>
      </c>
      <c r="P154" s="176">
        <f t="shared" si="36"/>
        <v>5.3927315357561553E-2</v>
      </c>
      <c r="Q154" s="260">
        <f t="shared" si="37"/>
        <v>256.51440000000002</v>
      </c>
      <c r="R154" s="169">
        <f t="shared" si="38"/>
        <v>4.6500000000000004</v>
      </c>
      <c r="S154" s="171">
        <f t="shared" si="39"/>
        <v>0.27256740914419697</v>
      </c>
      <c r="T154" s="169" t="s">
        <v>475</v>
      </c>
      <c r="U154" s="169" t="s">
        <v>712</v>
      </c>
      <c r="V154" s="169" t="s">
        <v>466</v>
      </c>
      <c r="W154" s="175">
        <v>1</v>
      </c>
      <c r="X154" s="169" t="s">
        <v>467</v>
      </c>
    </row>
    <row r="155" spans="2:24" hidden="1">
      <c r="B155" s="423"/>
      <c r="C155" s="423"/>
      <c r="D155" s="206">
        <v>9</v>
      </c>
      <c r="E155" s="169" t="s">
        <v>526</v>
      </c>
      <c r="F155" s="260">
        <v>1195.4000000000001</v>
      </c>
      <c r="G155" s="169">
        <v>42.39</v>
      </c>
      <c r="H155" s="169">
        <v>44.91</v>
      </c>
      <c r="I155" s="177">
        <f t="shared" si="33"/>
        <v>1.059447983014862</v>
      </c>
      <c r="J155" s="169">
        <v>5.75</v>
      </c>
      <c r="K155" s="177">
        <f t="shared" si="34"/>
        <v>0.13564519933946687</v>
      </c>
      <c r="L155" s="260">
        <v>235.78</v>
      </c>
      <c r="M155" s="177">
        <f t="shared" si="35"/>
        <v>1.1950931823543287</v>
      </c>
      <c r="N155" s="260">
        <v>1949.9</v>
      </c>
      <c r="O155" s="169">
        <v>3.2</v>
      </c>
      <c r="P155" s="176">
        <f t="shared" si="36"/>
        <v>7.5489502241094603E-2</v>
      </c>
      <c r="Q155" s="260">
        <f t="shared" si="37"/>
        <v>754.49600000000009</v>
      </c>
      <c r="R155" s="169">
        <f t="shared" si="38"/>
        <v>5.0699999999999958</v>
      </c>
      <c r="S155" s="171">
        <f t="shared" si="39"/>
        <v>0.11960368011323415</v>
      </c>
      <c r="T155" s="169" t="s">
        <v>475</v>
      </c>
      <c r="U155" s="169" t="s">
        <v>712</v>
      </c>
      <c r="V155" s="169" t="s">
        <v>520</v>
      </c>
      <c r="W155" s="175">
        <v>1</v>
      </c>
      <c r="X155" s="169" t="s">
        <v>467</v>
      </c>
    </row>
    <row r="156" spans="2:24" hidden="1">
      <c r="B156" s="423"/>
      <c r="C156" s="423"/>
      <c r="D156" s="206">
        <v>10</v>
      </c>
      <c r="E156" s="169" t="s">
        <v>528</v>
      </c>
      <c r="F156" s="260">
        <v>1063.6500000000001</v>
      </c>
      <c r="G156" s="169">
        <v>22.75</v>
      </c>
      <c r="H156" s="169">
        <v>23.75</v>
      </c>
      <c r="I156" s="177">
        <f t="shared" si="33"/>
        <v>1.043956043956044</v>
      </c>
      <c r="J156" s="169">
        <v>5.2</v>
      </c>
      <c r="K156" s="177">
        <f t="shared" si="34"/>
        <v>0.22857142857142859</v>
      </c>
      <c r="L156" s="260">
        <v>212.73</v>
      </c>
      <c r="M156" s="177">
        <f t="shared" si="35"/>
        <v>1.2725274725274724</v>
      </c>
      <c r="N156" s="260">
        <v>1318.93</v>
      </c>
      <c r="O156" s="169">
        <v>1.2</v>
      </c>
      <c r="P156" s="176">
        <f t="shared" si="36"/>
        <v>5.2747252747252747E-2</v>
      </c>
      <c r="Q156" s="260">
        <f t="shared" si="37"/>
        <v>255.27599999999998</v>
      </c>
      <c r="R156" s="169">
        <f t="shared" si="38"/>
        <v>4.9999999999999991</v>
      </c>
      <c r="S156" s="171">
        <f t="shared" si="39"/>
        <v>0.21978021978021975</v>
      </c>
      <c r="T156" s="169" t="s">
        <v>475</v>
      </c>
      <c r="U156" s="169" t="s">
        <v>712</v>
      </c>
      <c r="V156" s="169" t="s">
        <v>489</v>
      </c>
      <c r="W156" s="175">
        <v>1</v>
      </c>
      <c r="X156" s="169" t="s">
        <v>434</v>
      </c>
    </row>
    <row r="157" spans="2:24" hidden="1">
      <c r="B157" s="634">
        <v>45885</v>
      </c>
      <c r="C157" s="423" t="s">
        <v>319</v>
      </c>
      <c r="D157" s="206">
        <v>1</v>
      </c>
      <c r="E157" s="169" t="s">
        <v>514</v>
      </c>
      <c r="F157" s="260">
        <v>5451.17</v>
      </c>
      <c r="G157" s="169">
        <v>84.04</v>
      </c>
      <c r="H157" s="169">
        <v>96.55</v>
      </c>
      <c r="I157" s="177">
        <f t="shared" si="33"/>
        <v>1.1488576868158018</v>
      </c>
      <c r="J157" s="169">
        <v>4.6500000000000004</v>
      </c>
      <c r="K157" s="177">
        <f t="shared" si="34"/>
        <v>5.5330794859590672E-2</v>
      </c>
      <c r="L157" s="260">
        <v>331.58</v>
      </c>
      <c r="M157" s="177">
        <f t="shared" si="35"/>
        <v>1.2041884816753927</v>
      </c>
      <c r="N157" s="260">
        <v>5689.91</v>
      </c>
      <c r="O157" s="169">
        <v>0.72</v>
      </c>
      <c r="P157" s="176">
        <f t="shared" si="36"/>
        <v>8.5673488814850055E-3</v>
      </c>
      <c r="Q157" s="260">
        <f t="shared" si="37"/>
        <v>238.73759999999999</v>
      </c>
      <c r="R157" s="169">
        <f t="shared" si="38"/>
        <v>16.439999999999998</v>
      </c>
      <c r="S157" s="171">
        <f t="shared" si="39"/>
        <v>0.19562113279390761</v>
      </c>
      <c r="T157" s="169" t="s">
        <v>475</v>
      </c>
      <c r="U157" s="169" t="s">
        <v>712</v>
      </c>
      <c r="V157" s="169" t="s">
        <v>487</v>
      </c>
      <c r="W157" s="175">
        <v>1</v>
      </c>
      <c r="X157" s="169" t="s">
        <v>419</v>
      </c>
    </row>
    <row r="158" spans="2:24" hidden="1">
      <c r="B158" s="423"/>
      <c r="C158" s="423"/>
      <c r="D158" s="206">
        <v>2</v>
      </c>
      <c r="E158" s="169" t="s">
        <v>481</v>
      </c>
      <c r="F158" s="260">
        <v>4391.92</v>
      </c>
      <c r="G158" s="169">
        <v>74.97</v>
      </c>
      <c r="H158" s="169">
        <v>90.12</v>
      </c>
      <c r="I158" s="177">
        <f t="shared" si="33"/>
        <v>1.2020808323329333</v>
      </c>
      <c r="J158" s="169">
        <v>6.6</v>
      </c>
      <c r="K158" s="177">
        <f t="shared" si="34"/>
        <v>8.803521408563425E-2</v>
      </c>
      <c r="L158" s="260">
        <v>212.89</v>
      </c>
      <c r="M158" s="177">
        <f t="shared" si="35"/>
        <v>1.2901160464185675</v>
      </c>
      <c r="N158" s="260">
        <v>4630.3599999999997</v>
      </c>
      <c r="O158" s="169">
        <v>1.1200000000000001</v>
      </c>
      <c r="P158" s="176">
        <f t="shared" si="36"/>
        <v>1.4939309056956118E-2</v>
      </c>
      <c r="Q158" s="260">
        <f t="shared" si="37"/>
        <v>238.43680000000001</v>
      </c>
      <c r="R158" s="169">
        <f t="shared" si="38"/>
        <v>20.63</v>
      </c>
      <c r="S158" s="171">
        <f t="shared" si="39"/>
        <v>0.2751767373616113</v>
      </c>
      <c r="T158" s="169" t="s">
        <v>475</v>
      </c>
      <c r="U158" s="169" t="s">
        <v>712</v>
      </c>
      <c r="V158" s="169" t="s">
        <v>483</v>
      </c>
      <c r="W158" s="175">
        <v>1</v>
      </c>
      <c r="X158" s="169" t="s">
        <v>467</v>
      </c>
    </row>
    <row r="159" spans="2:24" hidden="1">
      <c r="B159" s="423"/>
      <c r="C159" s="423"/>
      <c r="D159" s="206">
        <v>3</v>
      </c>
      <c r="E159" s="169" t="s">
        <v>488</v>
      </c>
      <c r="F159" s="260">
        <v>3066.5200000000004</v>
      </c>
      <c r="G159" s="169">
        <v>115.26</v>
      </c>
      <c r="H159" s="169">
        <v>130.21</v>
      </c>
      <c r="I159" s="177">
        <f t="shared" si="33"/>
        <v>1.1297067499566198</v>
      </c>
      <c r="J159" s="169">
        <v>11</v>
      </c>
      <c r="K159" s="177">
        <f t="shared" si="34"/>
        <v>9.5436404650355716E-2</v>
      </c>
      <c r="L159" s="260">
        <v>127.4</v>
      </c>
      <c r="M159" s="177">
        <f t="shared" si="35"/>
        <v>1.2251431546069755</v>
      </c>
      <c r="N159" s="260">
        <v>3306.03</v>
      </c>
      <c r="O159" s="169">
        <v>1.88</v>
      </c>
      <c r="P159" s="176">
        <f t="shared" si="36"/>
        <v>1.6310949158424431E-2</v>
      </c>
      <c r="Q159" s="260">
        <f t="shared" si="37"/>
        <v>239.512</v>
      </c>
      <c r="R159" s="169">
        <f t="shared" si="38"/>
        <v>24.070000000000004</v>
      </c>
      <c r="S159" s="171">
        <f t="shared" si="39"/>
        <v>0.20883220544855113</v>
      </c>
      <c r="T159" s="169" t="s">
        <v>475</v>
      </c>
      <c r="U159" s="169" t="s">
        <v>712</v>
      </c>
      <c r="V159" s="169" t="s">
        <v>489</v>
      </c>
      <c r="W159" s="175">
        <v>1</v>
      </c>
      <c r="X159" s="169" t="s">
        <v>467</v>
      </c>
    </row>
    <row r="160" spans="2:24" hidden="1">
      <c r="B160" s="423"/>
      <c r="C160" s="423"/>
      <c r="D160" s="206">
        <v>4</v>
      </c>
      <c r="E160" s="169" t="s">
        <v>624</v>
      </c>
      <c r="F160" s="260">
        <v>2960.45</v>
      </c>
      <c r="G160" s="169">
        <v>252.25</v>
      </c>
      <c r="H160" s="169">
        <v>295.12</v>
      </c>
      <c r="I160" s="177">
        <f t="shared" si="33"/>
        <v>1.169950445986125</v>
      </c>
      <c r="J160" s="169">
        <v>12.5</v>
      </c>
      <c r="K160" s="177">
        <f t="shared" si="34"/>
        <v>4.9554013875123884E-2</v>
      </c>
      <c r="L160" s="260">
        <v>57.81</v>
      </c>
      <c r="M160" s="177">
        <f t="shared" si="35"/>
        <v>1.2195044598612488</v>
      </c>
      <c r="N160" s="260">
        <v>3200.94</v>
      </c>
      <c r="O160" s="169">
        <v>4.16</v>
      </c>
      <c r="P160" s="176">
        <f t="shared" si="36"/>
        <v>1.649157581764123E-2</v>
      </c>
      <c r="Q160" s="260">
        <f t="shared" si="37"/>
        <v>240.48960000000002</v>
      </c>
      <c r="R160" s="169">
        <f t="shared" si="38"/>
        <v>51.210000000000008</v>
      </c>
      <c r="S160" s="171">
        <f t="shared" si="39"/>
        <v>0.20301288404360757</v>
      </c>
      <c r="T160" s="169" t="s">
        <v>475</v>
      </c>
      <c r="U160" s="169" t="s">
        <v>712</v>
      </c>
      <c r="V160" s="169" t="s">
        <v>625</v>
      </c>
      <c r="W160" s="175">
        <v>1</v>
      </c>
      <c r="X160" s="169" t="s">
        <v>425</v>
      </c>
    </row>
    <row r="161" spans="2:24" hidden="1">
      <c r="B161" s="423"/>
      <c r="C161" s="423"/>
      <c r="D161" s="206">
        <v>5</v>
      </c>
      <c r="E161" s="169" t="s">
        <v>490</v>
      </c>
      <c r="F161" s="260">
        <v>2622.26</v>
      </c>
      <c r="G161" s="169">
        <v>301.29000000000002</v>
      </c>
      <c r="H161" s="169">
        <v>300.12</v>
      </c>
      <c r="I161" s="177">
        <f t="shared" si="33"/>
        <v>0.99611669819774962</v>
      </c>
      <c r="J161" s="169">
        <v>20.399999999999999</v>
      </c>
      <c r="K161" s="177">
        <f t="shared" si="34"/>
        <v>6.7708851936672296E-2</v>
      </c>
      <c r="L161" s="260">
        <v>156.74</v>
      </c>
      <c r="M161" s="177">
        <f t="shared" si="35"/>
        <v>1.0638255501344218</v>
      </c>
      <c r="N161" s="260">
        <v>3014.11</v>
      </c>
      <c r="O161" s="169">
        <v>2.5</v>
      </c>
      <c r="P161" s="176">
        <f t="shared" si="36"/>
        <v>8.2976534236118022E-3</v>
      </c>
      <c r="Q161" s="260">
        <f t="shared" si="37"/>
        <v>391.85</v>
      </c>
      <c r="R161" s="169">
        <f t="shared" si="38"/>
        <v>16.729999999999961</v>
      </c>
      <c r="S161" s="171">
        <f t="shared" si="39"/>
        <v>5.552789671081005E-2</v>
      </c>
      <c r="T161" s="169" t="s">
        <v>475</v>
      </c>
      <c r="U161" s="169" t="s">
        <v>712</v>
      </c>
      <c r="V161" s="169" t="s">
        <v>487</v>
      </c>
      <c r="W161" s="175">
        <v>1</v>
      </c>
      <c r="X161" s="169" t="s">
        <v>467</v>
      </c>
    </row>
    <row r="162" spans="2:24" hidden="1">
      <c r="B162" s="423"/>
      <c r="C162" s="423"/>
      <c r="D162" s="206">
        <v>6</v>
      </c>
      <c r="E162" s="169" t="s">
        <v>484</v>
      </c>
      <c r="F162" s="260">
        <v>2317.3999999999996</v>
      </c>
      <c r="G162" s="169">
        <v>77.64</v>
      </c>
      <c r="H162" s="169">
        <v>79.209999999999994</v>
      </c>
      <c r="I162" s="177">
        <f t="shared" si="33"/>
        <v>1.0202215352910871</v>
      </c>
      <c r="J162" s="169">
        <v>6</v>
      </c>
      <c r="K162" s="177">
        <f t="shared" si="34"/>
        <v>7.7279752704791344E-2</v>
      </c>
      <c r="L162" s="260">
        <v>410.16</v>
      </c>
      <c r="M162" s="177">
        <f t="shared" si="35"/>
        <v>1.0975012879958783</v>
      </c>
      <c r="N162" s="260">
        <v>3104.91</v>
      </c>
      <c r="O162" s="169">
        <v>1.92</v>
      </c>
      <c r="P162" s="176">
        <f t="shared" si="36"/>
        <v>2.472952086553323E-2</v>
      </c>
      <c r="Q162" s="260">
        <f t="shared" si="37"/>
        <v>787.50720000000001</v>
      </c>
      <c r="R162" s="169">
        <f t="shared" si="38"/>
        <v>5.6499999999999932</v>
      </c>
      <c r="S162" s="171">
        <f t="shared" si="39"/>
        <v>7.2771767130345097E-2</v>
      </c>
      <c r="T162" s="169" t="s">
        <v>475</v>
      </c>
      <c r="U162" s="169" t="s">
        <v>712</v>
      </c>
      <c r="V162" s="169" t="s">
        <v>487</v>
      </c>
      <c r="W162" s="175">
        <v>1</v>
      </c>
      <c r="X162" s="169" t="s">
        <v>467</v>
      </c>
    </row>
    <row r="163" spans="2:24" hidden="1">
      <c r="B163" s="423"/>
      <c r="C163" s="423"/>
      <c r="D163" s="206">
        <v>7</v>
      </c>
      <c r="E163" s="169" t="s">
        <v>486</v>
      </c>
      <c r="F163" s="260">
        <v>1546.4899999999998</v>
      </c>
      <c r="G163" s="169">
        <v>53.09</v>
      </c>
      <c r="H163" s="169">
        <v>59.370000000000005</v>
      </c>
      <c r="I163" s="177">
        <f t="shared" si="33"/>
        <v>1.1182896967413827</v>
      </c>
      <c r="J163" s="169">
        <v>0</v>
      </c>
      <c r="K163" s="177">
        <f t="shared" si="34"/>
        <v>0</v>
      </c>
      <c r="L163" s="260">
        <v>365.6</v>
      </c>
      <c r="M163" s="177">
        <f t="shared" si="35"/>
        <v>1.1182896967413827</v>
      </c>
      <c r="N163" s="260">
        <v>2295.9699999999998</v>
      </c>
      <c r="O163" s="169">
        <v>2.0499999999999998</v>
      </c>
      <c r="P163" s="176">
        <f t="shared" si="36"/>
        <v>3.8613674891693345E-2</v>
      </c>
      <c r="Q163" s="260">
        <f t="shared" si="37"/>
        <v>749.48</v>
      </c>
      <c r="R163" s="169">
        <f t="shared" si="38"/>
        <v>4.2300000000000013</v>
      </c>
      <c r="S163" s="171">
        <f t="shared" si="39"/>
        <v>7.9676021849689221E-2</v>
      </c>
      <c r="T163" s="169" t="s">
        <v>475</v>
      </c>
      <c r="U163" s="169" t="s">
        <v>712</v>
      </c>
      <c r="V163" s="169" t="s">
        <v>487</v>
      </c>
      <c r="W163" s="175">
        <v>1</v>
      </c>
      <c r="X163" s="169" t="s">
        <v>416</v>
      </c>
    </row>
    <row r="164" spans="2:24" hidden="1">
      <c r="B164" s="423"/>
      <c r="C164" s="423"/>
      <c r="D164" s="206">
        <v>8</v>
      </c>
      <c r="E164" s="169" t="s">
        <v>521</v>
      </c>
      <c r="F164" s="260">
        <v>1511.5299999999997</v>
      </c>
      <c r="G164" s="169">
        <v>42.46</v>
      </c>
      <c r="H164" s="169">
        <v>49.26</v>
      </c>
      <c r="I164" s="177">
        <f t="shared" si="33"/>
        <v>1.1601507300989164</v>
      </c>
      <c r="J164" s="169">
        <v>0</v>
      </c>
      <c r="K164" s="177">
        <f t="shared" si="34"/>
        <v>0</v>
      </c>
      <c r="L164" s="260">
        <v>342.75</v>
      </c>
      <c r="M164" s="177">
        <f t="shared" si="35"/>
        <v>1.1601507300989164</v>
      </c>
      <c r="N164" s="260">
        <v>2330.6999999999998</v>
      </c>
      <c r="O164" s="169">
        <v>2.39</v>
      </c>
      <c r="P164" s="176">
        <f t="shared" si="36"/>
        <v>5.6288271314178052E-2</v>
      </c>
      <c r="Q164" s="260">
        <f t="shared" si="37"/>
        <v>819.17250000000001</v>
      </c>
      <c r="R164" s="169">
        <f t="shared" si="38"/>
        <v>4.4099999999999966</v>
      </c>
      <c r="S164" s="171">
        <f t="shared" si="39"/>
        <v>0.1038624587847385</v>
      </c>
      <c r="T164" s="169" t="s">
        <v>475</v>
      </c>
      <c r="U164" s="169" t="s">
        <v>712</v>
      </c>
      <c r="V164" s="169" t="s">
        <v>487</v>
      </c>
      <c r="W164" s="175">
        <v>1</v>
      </c>
      <c r="X164" s="169" t="s">
        <v>423</v>
      </c>
    </row>
    <row r="165" spans="2:24" hidden="1">
      <c r="B165" s="423"/>
      <c r="C165" s="423"/>
      <c r="D165" s="206">
        <v>9</v>
      </c>
      <c r="E165" s="169" t="s">
        <v>491</v>
      </c>
      <c r="F165" s="260">
        <v>1210.08</v>
      </c>
      <c r="G165" s="169">
        <v>9.18</v>
      </c>
      <c r="H165" s="169">
        <v>10.69</v>
      </c>
      <c r="I165" s="177">
        <f t="shared" si="33"/>
        <v>1.1644880174291938</v>
      </c>
      <c r="J165" s="169">
        <v>3.15</v>
      </c>
      <c r="K165" s="177">
        <f t="shared" si="34"/>
        <v>0.34313725490196079</v>
      </c>
      <c r="L165" s="260">
        <v>278.82</v>
      </c>
      <c r="M165" s="177">
        <f t="shared" si="35"/>
        <v>1.5076252723311547</v>
      </c>
      <c r="N165" s="260">
        <v>1299.3</v>
      </c>
      <c r="O165" s="169">
        <v>0.32</v>
      </c>
      <c r="P165" s="176">
        <f t="shared" si="36"/>
        <v>3.4858387799564274E-2</v>
      </c>
      <c r="Q165" s="260">
        <f t="shared" si="37"/>
        <v>89.222399999999993</v>
      </c>
      <c r="R165" s="169">
        <f t="shared" si="38"/>
        <v>4.34</v>
      </c>
      <c r="S165" s="171">
        <f t="shared" si="39"/>
        <v>0.47276688453159044</v>
      </c>
      <c r="T165" s="169" t="s">
        <v>475</v>
      </c>
      <c r="U165" s="169" t="s">
        <v>712</v>
      </c>
      <c r="V165" s="169" t="s">
        <v>466</v>
      </c>
      <c r="W165" s="175">
        <v>1</v>
      </c>
      <c r="X165" s="169" t="s">
        <v>459</v>
      </c>
    </row>
    <row r="166" spans="2:24" hidden="1">
      <c r="B166" s="423"/>
      <c r="C166" s="423"/>
      <c r="D166" s="206">
        <v>10</v>
      </c>
      <c r="E166" s="169" t="s">
        <v>528</v>
      </c>
      <c r="F166" s="260">
        <v>1148.74</v>
      </c>
      <c r="G166" s="169">
        <v>22.58</v>
      </c>
      <c r="H166" s="169">
        <v>24.16</v>
      </c>
      <c r="I166" s="177">
        <f t="shared" si="33"/>
        <v>1.0699734278122233</v>
      </c>
      <c r="J166" s="169">
        <v>4.2</v>
      </c>
      <c r="K166" s="177">
        <f t="shared" si="34"/>
        <v>0.18600531443755539</v>
      </c>
      <c r="L166" s="260">
        <v>212.73</v>
      </c>
      <c r="M166" s="177">
        <f t="shared" si="35"/>
        <v>1.2559787422497786</v>
      </c>
      <c r="N166" s="260">
        <v>1229.58</v>
      </c>
      <c r="O166" s="169">
        <v>0.38</v>
      </c>
      <c r="P166" s="176">
        <f t="shared" si="36"/>
        <v>1.6829052258635964E-2</v>
      </c>
      <c r="Q166" s="260">
        <f t="shared" si="37"/>
        <v>80.837400000000002</v>
      </c>
      <c r="R166" s="169">
        <f t="shared" si="38"/>
        <v>5.4000000000000012</v>
      </c>
      <c r="S166" s="171">
        <f t="shared" si="39"/>
        <v>0.23914968999114267</v>
      </c>
      <c r="T166" s="169" t="s">
        <v>475</v>
      </c>
      <c r="U166" s="169" t="s">
        <v>712</v>
      </c>
      <c r="V166" s="169" t="s">
        <v>489</v>
      </c>
      <c r="W166" s="175">
        <v>1</v>
      </c>
      <c r="X166" s="169" t="s">
        <v>434</v>
      </c>
    </row>
    <row r="167" spans="2:24" hidden="1">
      <c r="B167" s="634">
        <v>45886</v>
      </c>
      <c r="C167" s="423" t="s">
        <v>311</v>
      </c>
      <c r="D167" s="206">
        <v>1</v>
      </c>
      <c r="E167" s="169" t="s">
        <v>514</v>
      </c>
      <c r="F167" s="260">
        <v>6704.55</v>
      </c>
      <c r="G167" s="169">
        <v>98.58</v>
      </c>
      <c r="H167" s="169">
        <v>112.01</v>
      </c>
      <c r="I167" s="177">
        <f t="shared" si="33"/>
        <v>1.136234530330696</v>
      </c>
      <c r="J167" s="169">
        <v>7.91</v>
      </c>
      <c r="K167" s="177">
        <f t="shared" si="34"/>
        <v>8.0239399472509645E-2</v>
      </c>
      <c r="L167" s="260">
        <v>331.58</v>
      </c>
      <c r="M167" s="177">
        <f t="shared" si="35"/>
        <v>1.2164739298032055</v>
      </c>
      <c r="N167" s="260">
        <v>7075.92</v>
      </c>
      <c r="O167" s="169">
        <v>1.1200000000000001</v>
      </c>
      <c r="P167" s="176">
        <f t="shared" si="36"/>
        <v>1.1361330898762428E-2</v>
      </c>
      <c r="Q167" s="260">
        <f t="shared" si="37"/>
        <v>371.36959999999999</v>
      </c>
      <c r="R167" s="169">
        <f t="shared" si="38"/>
        <v>20.220000000000002</v>
      </c>
      <c r="S167" s="171">
        <f t="shared" si="39"/>
        <v>0.20511259890444311</v>
      </c>
      <c r="T167" s="169" t="s">
        <v>475</v>
      </c>
      <c r="U167" s="169" t="s">
        <v>712</v>
      </c>
      <c r="V167" s="169" t="s">
        <v>487</v>
      </c>
      <c r="W167" s="175">
        <v>1</v>
      </c>
      <c r="X167" s="169" t="s">
        <v>419</v>
      </c>
    </row>
    <row r="168" spans="2:24" hidden="1">
      <c r="B168" s="423"/>
      <c r="C168" s="423"/>
      <c r="D168" s="206">
        <v>2</v>
      </c>
      <c r="E168" s="169" t="s">
        <v>481</v>
      </c>
      <c r="F168" s="260">
        <v>6444.1799999999994</v>
      </c>
      <c r="G168" s="169">
        <v>111.49</v>
      </c>
      <c r="H168" s="169">
        <v>131.62</v>
      </c>
      <c r="I168" s="177">
        <f t="shared" si="33"/>
        <v>1.18055430980357</v>
      </c>
      <c r="J168" s="169">
        <v>11.88</v>
      </c>
      <c r="K168" s="177">
        <f t="shared" si="34"/>
        <v>0.10655664185128712</v>
      </c>
      <c r="L168" s="260">
        <v>212.89</v>
      </c>
      <c r="M168" s="177">
        <f t="shared" si="35"/>
        <v>1.2871109516548569</v>
      </c>
      <c r="N168" s="260">
        <v>6814.61</v>
      </c>
      <c r="O168" s="169">
        <v>1.74</v>
      </c>
      <c r="P168" s="176">
        <f t="shared" si="36"/>
        <v>1.560678087720872E-2</v>
      </c>
      <c r="Q168" s="260">
        <f t="shared" si="37"/>
        <v>370.42859999999996</v>
      </c>
      <c r="R168" s="169">
        <f t="shared" si="38"/>
        <v>30.270000000000007</v>
      </c>
      <c r="S168" s="171">
        <f t="shared" si="39"/>
        <v>0.27150417077764827</v>
      </c>
      <c r="T168" s="169" t="s">
        <v>475</v>
      </c>
      <c r="U168" s="169" t="s">
        <v>712</v>
      </c>
      <c r="V168" s="169" t="s">
        <v>483</v>
      </c>
      <c r="W168" s="175">
        <v>1</v>
      </c>
      <c r="X168" s="169" t="s">
        <v>467</v>
      </c>
    </row>
    <row r="169" spans="2:24" hidden="1">
      <c r="B169" s="423"/>
      <c r="C169" s="423"/>
      <c r="D169" s="206">
        <v>3</v>
      </c>
      <c r="E169" s="169" t="s">
        <v>488</v>
      </c>
      <c r="F169" s="260">
        <v>4456.45</v>
      </c>
      <c r="G169" s="169">
        <v>157.74</v>
      </c>
      <c r="H169" s="169">
        <v>175.83999999999997</v>
      </c>
      <c r="I169" s="177">
        <f t="shared" si="33"/>
        <v>1.1147457842018509</v>
      </c>
      <c r="J169" s="169">
        <v>19.8</v>
      </c>
      <c r="K169" s="177">
        <f t="shared" si="34"/>
        <v>0.12552301255230125</v>
      </c>
      <c r="L169" s="260">
        <v>127.4</v>
      </c>
      <c r="M169" s="177">
        <f t="shared" si="35"/>
        <v>1.2402687967541521</v>
      </c>
      <c r="N169" s="260">
        <v>4828.46</v>
      </c>
      <c r="O169" s="169">
        <v>2.92</v>
      </c>
      <c r="P169" s="176">
        <f t="shared" si="36"/>
        <v>1.8511474578420183E-2</v>
      </c>
      <c r="Q169" s="260">
        <f t="shared" si="37"/>
        <v>372.00799999999998</v>
      </c>
      <c r="R169" s="169">
        <f t="shared" si="38"/>
        <v>34.979999999999976</v>
      </c>
      <c r="S169" s="171">
        <f t="shared" si="39"/>
        <v>0.22175732217573205</v>
      </c>
      <c r="T169" s="169" t="s">
        <v>475</v>
      </c>
      <c r="U169" s="169" t="s">
        <v>712</v>
      </c>
      <c r="V169" s="169" t="s">
        <v>489</v>
      </c>
      <c r="W169" s="175">
        <v>1</v>
      </c>
      <c r="X169" s="169" t="s">
        <v>467</v>
      </c>
    </row>
    <row r="170" spans="2:24" hidden="1">
      <c r="B170" s="423"/>
      <c r="C170" s="423"/>
      <c r="D170" s="206">
        <v>4</v>
      </c>
      <c r="E170" s="169" t="s">
        <v>521</v>
      </c>
      <c r="F170" s="260">
        <v>3993.04</v>
      </c>
      <c r="G170" s="169">
        <v>49.13</v>
      </c>
      <c r="H170" s="169">
        <v>58.96</v>
      </c>
      <c r="I170" s="177">
        <f t="shared" si="33"/>
        <v>1.2000814166497049</v>
      </c>
      <c r="J170" s="169">
        <v>2.9</v>
      </c>
      <c r="K170" s="177">
        <f t="shared" si="34"/>
        <v>5.9027071036026862E-2</v>
      </c>
      <c r="L170" s="260">
        <v>342.75</v>
      </c>
      <c r="M170" s="177">
        <f t="shared" si="35"/>
        <v>1.2591084876857317</v>
      </c>
      <c r="N170" s="260">
        <v>4363.21</v>
      </c>
      <c r="O170" s="169">
        <v>1.08</v>
      </c>
      <c r="P170" s="176">
        <f t="shared" si="36"/>
        <v>2.1982495420313455E-2</v>
      </c>
      <c r="Q170" s="260">
        <f t="shared" si="37"/>
        <v>370.17</v>
      </c>
      <c r="R170" s="169">
        <f t="shared" si="38"/>
        <v>11.649999999999997</v>
      </c>
      <c r="S170" s="171">
        <f t="shared" si="39"/>
        <v>0.2371259922654182</v>
      </c>
      <c r="T170" s="169" t="s">
        <v>475</v>
      </c>
      <c r="U170" s="169" t="s">
        <v>712</v>
      </c>
      <c r="V170" s="169" t="s">
        <v>487</v>
      </c>
      <c r="W170" s="175">
        <v>1</v>
      </c>
      <c r="X170" s="169" t="s">
        <v>423</v>
      </c>
    </row>
    <row r="171" spans="2:24" hidden="1">
      <c r="B171" s="423"/>
      <c r="C171" s="423"/>
      <c r="D171" s="206">
        <v>5</v>
      </c>
      <c r="E171" s="169" t="s">
        <v>490</v>
      </c>
      <c r="F171" s="260">
        <v>3496.8700000000003</v>
      </c>
      <c r="G171" s="169">
        <v>395.6</v>
      </c>
      <c r="H171" s="169">
        <v>415.09999999999997</v>
      </c>
      <c r="I171" s="177">
        <f t="shared" si="33"/>
        <v>1.0492922143579371</v>
      </c>
      <c r="J171" s="169">
        <v>10.72</v>
      </c>
      <c r="K171" s="177">
        <f t="shared" si="34"/>
        <v>2.7098078867542973E-2</v>
      </c>
      <c r="L171" s="260">
        <v>156.74</v>
      </c>
      <c r="M171" s="177">
        <f t="shared" si="35"/>
        <v>1.0763902932254803</v>
      </c>
      <c r="N171" s="260">
        <v>4736.68</v>
      </c>
      <c r="O171" s="169">
        <v>7.91</v>
      </c>
      <c r="P171" s="176">
        <f t="shared" si="36"/>
        <v>1.9994944388270978E-2</v>
      </c>
      <c r="Q171" s="260">
        <f t="shared" si="37"/>
        <v>1239.8134</v>
      </c>
      <c r="R171" s="169">
        <f t="shared" si="38"/>
        <v>22.30999999999997</v>
      </c>
      <c r="S171" s="171">
        <f t="shared" si="39"/>
        <v>5.6395348837209223E-2</v>
      </c>
      <c r="T171" s="169" t="s">
        <v>475</v>
      </c>
      <c r="U171" s="169" t="s">
        <v>712</v>
      </c>
      <c r="V171" s="169" t="s">
        <v>487</v>
      </c>
      <c r="W171" s="175">
        <v>1</v>
      </c>
      <c r="X171" s="169" t="s">
        <v>467</v>
      </c>
    </row>
    <row r="172" spans="2:24" hidden="1">
      <c r="B172" s="423"/>
      <c r="C172" s="423"/>
      <c r="D172" s="206">
        <v>6</v>
      </c>
      <c r="E172" s="169" t="s">
        <v>622</v>
      </c>
      <c r="F172" s="260">
        <v>3411.7200000000003</v>
      </c>
      <c r="G172" s="169">
        <v>470.68</v>
      </c>
      <c r="H172" s="169">
        <v>496.12000000000006</v>
      </c>
      <c r="I172" s="177">
        <f t="shared" si="33"/>
        <v>1.0540494603552308</v>
      </c>
      <c r="J172" s="169">
        <v>21.2</v>
      </c>
      <c r="K172" s="177">
        <f t="shared" si="34"/>
        <v>4.5041216962692275E-2</v>
      </c>
      <c r="L172" s="260">
        <v>81</v>
      </c>
      <c r="M172" s="177">
        <f t="shared" si="35"/>
        <v>1.0990906773179232</v>
      </c>
      <c r="N172" s="260">
        <v>3777.84</v>
      </c>
      <c r="O172" s="169">
        <v>4.5199999999999996</v>
      </c>
      <c r="P172" s="176">
        <f t="shared" si="36"/>
        <v>9.6031273901589186E-3</v>
      </c>
      <c r="Q172" s="260">
        <f t="shared" si="37"/>
        <v>366.11999999999995</v>
      </c>
      <c r="R172" s="169">
        <f t="shared" si="38"/>
        <v>42.120000000000047</v>
      </c>
      <c r="S172" s="171">
        <f t="shared" si="39"/>
        <v>8.9487549927764184E-2</v>
      </c>
      <c r="T172" s="169" t="s">
        <v>475</v>
      </c>
      <c r="U172" s="169" t="s">
        <v>712</v>
      </c>
      <c r="V172" s="169" t="s">
        <v>489</v>
      </c>
      <c r="W172" s="175">
        <v>1</v>
      </c>
      <c r="X172" s="169" t="s">
        <v>467</v>
      </c>
    </row>
    <row r="173" spans="2:24" hidden="1">
      <c r="B173" s="423"/>
      <c r="C173" s="423"/>
      <c r="D173" s="206">
        <v>7</v>
      </c>
      <c r="E173" s="169" t="s">
        <v>494</v>
      </c>
      <c r="F173" s="260">
        <v>3183.2</v>
      </c>
      <c r="G173" s="169">
        <v>80.73</v>
      </c>
      <c r="H173" s="169">
        <v>86.34</v>
      </c>
      <c r="I173" s="177">
        <f t="shared" si="33"/>
        <v>1.0694908955778522</v>
      </c>
      <c r="J173" s="169">
        <v>5.55</v>
      </c>
      <c r="K173" s="177">
        <f t="shared" si="34"/>
        <v>6.8747677443329616E-2</v>
      </c>
      <c r="L173" s="260">
        <v>318.32</v>
      </c>
      <c r="M173" s="177">
        <f t="shared" si="35"/>
        <v>1.1382385730211817</v>
      </c>
      <c r="N173" s="260">
        <v>3552.45</v>
      </c>
      <c r="O173" s="169">
        <v>1.1599999999999999</v>
      </c>
      <c r="P173" s="176">
        <f t="shared" si="36"/>
        <v>1.4368883934101323E-2</v>
      </c>
      <c r="Q173" s="260">
        <f t="shared" si="37"/>
        <v>369.25119999999998</v>
      </c>
      <c r="R173" s="169">
        <f t="shared" si="38"/>
        <v>9.9999999999999964</v>
      </c>
      <c r="S173" s="171">
        <f t="shared" si="39"/>
        <v>0.12386968908708035</v>
      </c>
      <c r="T173" s="169" t="s">
        <v>475</v>
      </c>
      <c r="U173" s="169" t="s">
        <v>712</v>
      </c>
      <c r="V173" s="169" t="s">
        <v>487</v>
      </c>
      <c r="W173" s="175">
        <v>1</v>
      </c>
      <c r="X173" s="169" t="s">
        <v>422</v>
      </c>
    </row>
    <row r="174" spans="2:24" hidden="1">
      <c r="B174" s="423"/>
      <c r="C174" s="423"/>
      <c r="D174" s="206">
        <v>8</v>
      </c>
      <c r="E174" s="169" t="s">
        <v>558</v>
      </c>
      <c r="F174" s="260">
        <v>2827.62</v>
      </c>
      <c r="G174" s="169">
        <v>610.96</v>
      </c>
      <c r="H174" s="169">
        <v>635.46</v>
      </c>
      <c r="I174" s="177">
        <f t="shared" si="33"/>
        <v>1.0401008249312558</v>
      </c>
      <c r="J174" s="169">
        <v>28</v>
      </c>
      <c r="K174" s="177">
        <f t="shared" si="34"/>
        <v>4.5829514207149404E-2</v>
      </c>
      <c r="L174" s="260">
        <v>60.94</v>
      </c>
      <c r="M174" s="177">
        <f t="shared" si="35"/>
        <v>1.0859303391384052</v>
      </c>
      <c r="N174" s="260">
        <v>3199.35</v>
      </c>
      <c r="O174" s="169">
        <v>6.1</v>
      </c>
      <c r="P174" s="176">
        <f t="shared" si="36"/>
        <v>9.9842870237004042E-3</v>
      </c>
      <c r="Q174" s="260">
        <f t="shared" si="37"/>
        <v>371.73399999999998</v>
      </c>
      <c r="R174" s="169">
        <f t="shared" si="38"/>
        <v>46.4</v>
      </c>
      <c r="S174" s="171">
        <f t="shared" si="39"/>
        <v>7.5946052114704718E-2</v>
      </c>
      <c r="T174" s="169" t="s">
        <v>475</v>
      </c>
      <c r="U174" s="169" t="s">
        <v>712</v>
      </c>
      <c r="V174" s="169" t="s">
        <v>626</v>
      </c>
      <c r="W174" s="175">
        <v>1</v>
      </c>
      <c r="X174" s="169" t="s">
        <v>422</v>
      </c>
    </row>
    <row r="175" spans="2:24" hidden="1">
      <c r="B175" s="423"/>
      <c r="C175" s="423"/>
      <c r="D175" s="206">
        <v>9</v>
      </c>
      <c r="E175" s="169" t="s">
        <v>522</v>
      </c>
      <c r="F175" s="260">
        <v>2176.5500000000002</v>
      </c>
      <c r="G175" s="169">
        <v>32.93</v>
      </c>
      <c r="H175" s="169">
        <v>37.230000000000004</v>
      </c>
      <c r="I175" s="177">
        <f t="shared" si="33"/>
        <v>1.1305800182204677</v>
      </c>
      <c r="J175" s="169">
        <v>5.12</v>
      </c>
      <c r="K175" s="177">
        <f t="shared" si="34"/>
        <v>0.15548132402064987</v>
      </c>
      <c r="L175" s="260">
        <v>268.70999999999998</v>
      </c>
      <c r="M175" s="177">
        <f t="shared" si="35"/>
        <v>1.2860613422411176</v>
      </c>
      <c r="N175" s="260">
        <v>2531.25</v>
      </c>
      <c r="O175" s="169">
        <v>1.32</v>
      </c>
      <c r="P175" s="176">
        <f t="shared" si="36"/>
        <v>4.0085028849073792E-2</v>
      </c>
      <c r="Q175" s="260">
        <f t="shared" si="37"/>
        <v>354.69720000000001</v>
      </c>
      <c r="R175" s="169">
        <f t="shared" si="38"/>
        <v>8.1000000000000014</v>
      </c>
      <c r="S175" s="171">
        <f t="shared" si="39"/>
        <v>0.24597631339204376</v>
      </c>
      <c r="T175" s="169" t="s">
        <v>475</v>
      </c>
      <c r="U175" s="169" t="s">
        <v>712</v>
      </c>
      <c r="V175" s="169" t="s">
        <v>489</v>
      </c>
      <c r="W175" s="175">
        <v>1</v>
      </c>
      <c r="X175" s="169" t="s">
        <v>432</v>
      </c>
    </row>
    <row r="176" spans="2:24" hidden="1">
      <c r="B176" s="423"/>
      <c r="C176" s="423"/>
      <c r="D176" s="206">
        <v>10</v>
      </c>
      <c r="E176" s="169" t="s">
        <v>491</v>
      </c>
      <c r="F176" s="260">
        <v>864.34000000000015</v>
      </c>
      <c r="G176" s="169">
        <v>11.71</v>
      </c>
      <c r="H176" s="169">
        <v>13.64</v>
      </c>
      <c r="I176" s="177">
        <f t="shared" si="33"/>
        <v>1.1648163962425278</v>
      </c>
      <c r="J176" s="169">
        <v>2.5</v>
      </c>
      <c r="K176" s="177">
        <f t="shared" si="34"/>
        <v>0.2134927412467976</v>
      </c>
      <c r="L176" s="260">
        <v>278.82</v>
      </c>
      <c r="M176" s="177">
        <f t="shared" si="35"/>
        <v>1.3783091374893253</v>
      </c>
      <c r="N176" s="260">
        <v>1235.17</v>
      </c>
      <c r="O176" s="169">
        <v>1.33</v>
      </c>
      <c r="P176" s="176">
        <f t="shared" si="36"/>
        <v>0.11357813834329633</v>
      </c>
      <c r="Q176" s="260">
        <f t="shared" si="37"/>
        <v>370.8306</v>
      </c>
      <c r="R176" s="169">
        <f t="shared" si="38"/>
        <v>3.0999999999999996</v>
      </c>
      <c r="S176" s="171">
        <f t="shared" si="39"/>
        <v>0.26473099914602899</v>
      </c>
      <c r="T176" s="169" t="s">
        <v>475</v>
      </c>
      <c r="U176" s="169" t="s">
        <v>712</v>
      </c>
      <c r="V176" s="169" t="s">
        <v>466</v>
      </c>
      <c r="W176" s="175">
        <v>1</v>
      </c>
      <c r="X176" s="169" t="s">
        <v>459</v>
      </c>
    </row>
    <row r="177" spans="2:24" hidden="1">
      <c r="B177" s="634">
        <v>45887</v>
      </c>
      <c r="C177" s="423" t="s">
        <v>321</v>
      </c>
      <c r="D177" s="206">
        <v>1</v>
      </c>
      <c r="E177" s="169" t="s">
        <v>514</v>
      </c>
      <c r="F177" s="260">
        <v>5922.02</v>
      </c>
      <c r="G177" s="169">
        <v>98.58</v>
      </c>
      <c r="H177" s="169">
        <v>108.88</v>
      </c>
      <c r="I177" s="177">
        <f t="shared" si="33"/>
        <v>1.1044836680868331</v>
      </c>
      <c r="J177" s="169">
        <v>8.66</v>
      </c>
      <c r="K177" s="177">
        <f t="shared" si="34"/>
        <v>8.7847433556502333E-2</v>
      </c>
      <c r="L177" s="260">
        <v>331.58</v>
      </c>
      <c r="M177" s="177">
        <f t="shared" si="35"/>
        <v>1.1923311016433353</v>
      </c>
      <c r="N177" s="260">
        <v>6286.76</v>
      </c>
      <c r="O177" s="169">
        <v>1.1000000000000001</v>
      </c>
      <c r="P177" s="176">
        <f t="shared" si="36"/>
        <v>1.1158449989855955E-2</v>
      </c>
      <c r="Q177" s="260">
        <f t="shared" si="37"/>
        <v>364.738</v>
      </c>
      <c r="R177" s="169">
        <f t="shared" si="38"/>
        <v>17.859999999999992</v>
      </c>
      <c r="S177" s="171">
        <f t="shared" si="39"/>
        <v>0.18117265165347934</v>
      </c>
      <c r="T177" s="169" t="s">
        <v>475</v>
      </c>
      <c r="U177" s="169" t="s">
        <v>712</v>
      </c>
      <c r="V177" s="169" t="s">
        <v>487</v>
      </c>
      <c r="W177" s="175">
        <v>1</v>
      </c>
      <c r="X177" s="169" t="s">
        <v>419</v>
      </c>
    </row>
    <row r="178" spans="2:24" hidden="1">
      <c r="B178" s="423"/>
      <c r="C178" s="423"/>
      <c r="D178" s="206">
        <v>2</v>
      </c>
      <c r="E178" s="169" t="s">
        <v>557</v>
      </c>
      <c r="F178" s="260">
        <v>5567</v>
      </c>
      <c r="G178" s="169">
        <v>198.93</v>
      </c>
      <c r="H178" s="169">
        <v>214.51</v>
      </c>
      <c r="I178" s="177">
        <f t="shared" si="33"/>
        <v>1.0783190066857689</v>
      </c>
      <c r="J178" s="169">
        <v>15</v>
      </c>
      <c r="K178" s="177">
        <f t="shared" si="34"/>
        <v>7.5403408234052172E-2</v>
      </c>
      <c r="L178" s="260">
        <v>194.04</v>
      </c>
      <c r="M178" s="177">
        <f t="shared" si="35"/>
        <v>1.1537224149198209</v>
      </c>
      <c r="N178" s="260">
        <v>5933.74</v>
      </c>
      <c r="O178" s="169">
        <v>1.89</v>
      </c>
      <c r="P178" s="176">
        <f t="shared" si="36"/>
        <v>9.5008294374905738E-3</v>
      </c>
      <c r="Q178" s="260">
        <f t="shared" si="37"/>
        <v>366.73559999999998</v>
      </c>
      <c r="R178" s="169">
        <f t="shared" si="38"/>
        <v>28.689999999999984</v>
      </c>
      <c r="S178" s="171">
        <f t="shared" si="39"/>
        <v>0.14422158548233038</v>
      </c>
      <c r="T178" s="169" t="s">
        <v>475</v>
      </c>
      <c r="U178" s="169" t="s">
        <v>712</v>
      </c>
      <c r="V178" s="169" t="s">
        <v>489</v>
      </c>
      <c r="W178" s="175">
        <v>1</v>
      </c>
      <c r="X178" s="169" t="s">
        <v>433</v>
      </c>
    </row>
    <row r="179" spans="2:24" hidden="1">
      <c r="B179" s="423"/>
      <c r="C179" s="423"/>
      <c r="D179" s="206">
        <v>3</v>
      </c>
      <c r="E179" s="169" t="s">
        <v>524</v>
      </c>
      <c r="F179" s="260">
        <v>5519.37</v>
      </c>
      <c r="G179" s="169">
        <v>74.930000000000007</v>
      </c>
      <c r="H179" s="169">
        <v>82.929999999999993</v>
      </c>
      <c r="I179" s="177">
        <f t="shared" si="33"/>
        <v>1.1067663152275455</v>
      </c>
      <c r="J179" s="169">
        <v>9.6199999999999992</v>
      </c>
      <c r="K179" s="177">
        <f t="shared" si="34"/>
        <v>0.12838649406112371</v>
      </c>
      <c r="L179" s="260">
        <v>333.9</v>
      </c>
      <c r="M179" s="177">
        <f t="shared" si="35"/>
        <v>1.2351528092886692</v>
      </c>
      <c r="N179" s="260">
        <v>5883.32</v>
      </c>
      <c r="O179" s="169">
        <v>1.0900000000000001</v>
      </c>
      <c r="P179" s="176">
        <f t="shared" si="36"/>
        <v>1.4546910449753103E-2</v>
      </c>
      <c r="Q179" s="260">
        <f t="shared" si="37"/>
        <v>363.95100000000002</v>
      </c>
      <c r="R179" s="169">
        <f t="shared" si="38"/>
        <v>16.52999999999999</v>
      </c>
      <c r="S179" s="171">
        <f t="shared" si="39"/>
        <v>0.22060589883891618</v>
      </c>
      <c r="T179" s="169" t="s">
        <v>475</v>
      </c>
      <c r="U179" s="169" t="s">
        <v>712</v>
      </c>
      <c r="V179" s="169" t="s">
        <v>487</v>
      </c>
      <c r="W179" s="175">
        <v>1</v>
      </c>
      <c r="X179" s="169" t="s">
        <v>413</v>
      </c>
    </row>
    <row r="180" spans="2:24" hidden="1">
      <c r="B180" s="423"/>
      <c r="C180" s="423"/>
      <c r="D180" s="206">
        <v>4</v>
      </c>
      <c r="E180" s="169" t="s">
        <v>486</v>
      </c>
      <c r="F180" s="260">
        <v>4420.0999999999995</v>
      </c>
      <c r="G180" s="169">
        <v>67.52</v>
      </c>
      <c r="H180" s="169">
        <v>74.66</v>
      </c>
      <c r="I180" s="177">
        <f t="shared" si="33"/>
        <v>1.1057464454976302</v>
      </c>
      <c r="J180" s="169">
        <v>5.95</v>
      </c>
      <c r="K180" s="177">
        <f t="shared" si="34"/>
        <v>8.8122037914691947E-2</v>
      </c>
      <c r="L180" s="260">
        <v>365.6</v>
      </c>
      <c r="M180" s="177">
        <f t="shared" si="35"/>
        <v>1.1938684834123223</v>
      </c>
      <c r="N180" s="260">
        <v>4785.7</v>
      </c>
      <c r="O180" s="169">
        <v>1</v>
      </c>
      <c r="P180" s="176">
        <f t="shared" si="36"/>
        <v>1.481042654028436E-2</v>
      </c>
      <c r="Q180" s="260">
        <f t="shared" si="37"/>
        <v>365.6</v>
      </c>
      <c r="R180" s="169">
        <f t="shared" si="38"/>
        <v>12.090000000000003</v>
      </c>
      <c r="S180" s="171">
        <f t="shared" si="39"/>
        <v>0.17905805687203796</v>
      </c>
      <c r="T180" s="169" t="s">
        <v>475</v>
      </c>
      <c r="U180" s="169" t="s">
        <v>712</v>
      </c>
      <c r="V180" s="169" t="s">
        <v>487</v>
      </c>
      <c r="W180" s="175">
        <v>1</v>
      </c>
      <c r="X180" s="169" t="s">
        <v>416</v>
      </c>
    </row>
    <row r="181" spans="2:24" hidden="1">
      <c r="B181" s="423"/>
      <c r="C181" s="423"/>
      <c r="D181" s="206">
        <v>5</v>
      </c>
      <c r="E181" s="169" t="s">
        <v>516</v>
      </c>
      <c r="F181" s="260">
        <v>2574</v>
      </c>
      <c r="G181" s="169">
        <v>125.01</v>
      </c>
      <c r="H181" s="169">
        <v>138.22999999999999</v>
      </c>
      <c r="I181" s="177">
        <f t="shared" si="33"/>
        <v>1.1057515398768096</v>
      </c>
      <c r="J181" s="169">
        <v>13.5</v>
      </c>
      <c r="K181" s="177">
        <f t="shared" si="34"/>
        <v>0.10799136069114471</v>
      </c>
      <c r="L181" s="260">
        <v>110</v>
      </c>
      <c r="M181" s="177">
        <f t="shared" si="35"/>
        <v>1.2137429005679545</v>
      </c>
      <c r="N181" s="260">
        <v>2939.2</v>
      </c>
      <c r="O181" s="169">
        <v>3.32</v>
      </c>
      <c r="P181" s="176">
        <f t="shared" si="36"/>
        <v>2.65578753699704E-2</v>
      </c>
      <c r="Q181" s="260">
        <f t="shared" si="37"/>
        <v>365.2</v>
      </c>
      <c r="R181" s="169">
        <f t="shared" si="38"/>
        <v>23.399999999999984</v>
      </c>
      <c r="S181" s="171">
        <f t="shared" si="39"/>
        <v>0.18718502519798402</v>
      </c>
      <c r="T181" s="169" t="s">
        <v>465</v>
      </c>
      <c r="U181" s="169" t="s">
        <v>219</v>
      </c>
      <c r="V181" s="169" t="s">
        <v>519</v>
      </c>
      <c r="W181" s="175">
        <v>1</v>
      </c>
      <c r="X181" s="169" t="s">
        <v>456</v>
      </c>
    </row>
    <row r="182" spans="2:24" hidden="1">
      <c r="B182" s="423"/>
      <c r="C182" s="423"/>
      <c r="D182" s="206">
        <v>6</v>
      </c>
      <c r="E182" s="169" t="s">
        <v>528</v>
      </c>
      <c r="F182" s="260">
        <v>2271.9499999999998</v>
      </c>
      <c r="G182" s="169">
        <v>30.83</v>
      </c>
      <c r="H182" s="169">
        <v>39.029999999999994</v>
      </c>
      <c r="I182" s="177">
        <f t="shared" si="33"/>
        <v>1.2659746999675638</v>
      </c>
      <c r="J182" s="169">
        <v>4.2</v>
      </c>
      <c r="K182" s="177">
        <f t="shared" si="34"/>
        <v>0.13623094388582552</v>
      </c>
      <c r="L182" s="260">
        <v>212.73</v>
      </c>
      <c r="M182" s="177">
        <f t="shared" si="35"/>
        <v>1.4022056438533896</v>
      </c>
      <c r="N182" s="260">
        <v>2637.85</v>
      </c>
      <c r="O182" s="169">
        <v>1.72</v>
      </c>
      <c r="P182" s="176">
        <f t="shared" si="36"/>
        <v>5.5789815115147585E-2</v>
      </c>
      <c r="Q182" s="260">
        <f t="shared" si="37"/>
        <v>365.8956</v>
      </c>
      <c r="R182" s="169">
        <f t="shared" si="38"/>
        <v>10.679999999999998</v>
      </c>
      <c r="S182" s="171">
        <f t="shared" si="39"/>
        <v>0.34641582873824195</v>
      </c>
      <c r="T182" s="169" t="s">
        <v>475</v>
      </c>
      <c r="U182" s="169" t="s">
        <v>712</v>
      </c>
      <c r="V182" s="169" t="s">
        <v>489</v>
      </c>
      <c r="W182" s="175">
        <v>1</v>
      </c>
      <c r="X182" s="169" t="s">
        <v>434</v>
      </c>
    </row>
    <row r="183" spans="2:24" hidden="1">
      <c r="B183" s="423"/>
      <c r="C183" s="423"/>
      <c r="D183" s="206">
        <v>7</v>
      </c>
      <c r="E183" s="169" t="s">
        <v>484</v>
      </c>
      <c r="F183" s="260">
        <v>1919.55</v>
      </c>
      <c r="G183" s="169">
        <v>103.1</v>
      </c>
      <c r="H183" s="169">
        <v>101.27</v>
      </c>
      <c r="I183" s="177">
        <f t="shared" si="33"/>
        <v>0.98225024248302617</v>
      </c>
      <c r="J183" s="169">
        <v>7.6</v>
      </c>
      <c r="K183" s="177">
        <f t="shared" si="34"/>
        <v>7.3714839961202719E-2</v>
      </c>
      <c r="L183" s="260">
        <v>410.16</v>
      </c>
      <c r="M183" s="177">
        <f t="shared" si="35"/>
        <v>1.0559650824442288</v>
      </c>
      <c r="N183" s="260">
        <v>2366.62</v>
      </c>
      <c r="O183" s="169">
        <v>1.0900000000000001</v>
      </c>
      <c r="P183" s="176">
        <f t="shared" si="36"/>
        <v>1.0572259941804074E-2</v>
      </c>
      <c r="Q183" s="260">
        <f t="shared" si="37"/>
        <v>447.07440000000008</v>
      </c>
      <c r="R183" s="169">
        <f t="shared" si="38"/>
        <v>4.6799999999999962</v>
      </c>
      <c r="S183" s="171">
        <f t="shared" si="39"/>
        <v>4.5392822502424796E-2</v>
      </c>
      <c r="T183" s="169" t="s">
        <v>475</v>
      </c>
      <c r="U183" s="169" t="s">
        <v>712</v>
      </c>
      <c r="V183" s="169" t="s">
        <v>487</v>
      </c>
      <c r="W183" s="175">
        <v>1</v>
      </c>
      <c r="X183" s="169" t="s">
        <v>467</v>
      </c>
    </row>
    <row r="184" spans="2:24" hidden="1">
      <c r="B184" s="423"/>
      <c r="C184" s="423"/>
      <c r="D184" s="206">
        <v>8</v>
      </c>
      <c r="E184" s="169" t="s">
        <v>521</v>
      </c>
      <c r="F184" s="260">
        <v>1724.0299999999997</v>
      </c>
      <c r="G184" s="169">
        <v>48.05</v>
      </c>
      <c r="H184" s="169">
        <v>51.67</v>
      </c>
      <c r="I184" s="177">
        <f t="shared" si="33"/>
        <v>1.0753381893860563</v>
      </c>
      <c r="J184" s="169">
        <v>4.3499999999999996</v>
      </c>
      <c r="K184" s="177">
        <f t="shared" si="34"/>
        <v>9.053069719042664E-2</v>
      </c>
      <c r="L184" s="260">
        <v>342.75</v>
      </c>
      <c r="M184" s="177">
        <f t="shared" si="35"/>
        <v>1.165868886576483</v>
      </c>
      <c r="N184" s="260">
        <v>2731.72</v>
      </c>
      <c r="O184" s="169">
        <v>2.94</v>
      </c>
      <c r="P184" s="176">
        <f t="shared" si="36"/>
        <v>6.1186264308012488E-2</v>
      </c>
      <c r="Q184" s="260">
        <f t="shared" si="37"/>
        <v>1007.6849999999999</v>
      </c>
      <c r="R184" s="169">
        <f t="shared" si="38"/>
        <v>5.0300000000000065</v>
      </c>
      <c r="S184" s="171">
        <f t="shared" si="39"/>
        <v>0.10468262226847048</v>
      </c>
      <c r="T184" s="169" t="s">
        <v>475</v>
      </c>
      <c r="U184" s="169" t="s">
        <v>712</v>
      </c>
      <c r="V184" s="169" t="s">
        <v>487</v>
      </c>
      <c r="W184" s="175">
        <v>1</v>
      </c>
      <c r="X184" s="169" t="s">
        <v>423</v>
      </c>
    </row>
    <row r="185" spans="2:24" hidden="1">
      <c r="B185" s="423"/>
      <c r="C185" s="423"/>
      <c r="D185" s="206">
        <v>9</v>
      </c>
      <c r="E185" s="169" t="s">
        <v>628</v>
      </c>
      <c r="F185" s="260">
        <v>1297.8899999999999</v>
      </c>
      <c r="G185" s="169">
        <v>377.2</v>
      </c>
      <c r="H185" s="169">
        <v>389.34</v>
      </c>
      <c r="I185" s="177">
        <f t="shared" si="33"/>
        <v>1.0321845174973487</v>
      </c>
      <c r="J185" s="169">
        <v>15</v>
      </c>
      <c r="K185" s="177">
        <f t="shared" si="34"/>
        <v>3.9766702014846236E-2</v>
      </c>
      <c r="L185" s="260">
        <v>61.25</v>
      </c>
      <c r="M185" s="177">
        <f t="shared" si="35"/>
        <v>1.0719512195121952</v>
      </c>
      <c r="N185" s="260">
        <v>1662.33</v>
      </c>
      <c r="O185" s="169">
        <v>5.95</v>
      </c>
      <c r="P185" s="176">
        <f t="shared" si="36"/>
        <v>1.5774125132555675E-2</v>
      </c>
      <c r="Q185" s="260">
        <f t="shared" si="37"/>
        <v>364.4375</v>
      </c>
      <c r="R185" s="169">
        <f t="shared" si="38"/>
        <v>21.189999999999987</v>
      </c>
      <c r="S185" s="171">
        <f t="shared" si="39"/>
        <v>5.6177094379639414E-2</v>
      </c>
      <c r="T185" s="169" t="s">
        <v>475</v>
      </c>
      <c r="U185" s="169" t="s">
        <v>712</v>
      </c>
      <c r="V185" s="169" t="s">
        <v>629</v>
      </c>
      <c r="W185" s="175">
        <v>1</v>
      </c>
      <c r="X185" s="169" t="s">
        <v>459</v>
      </c>
    </row>
    <row r="186" spans="2:24" hidden="1">
      <c r="B186" s="423"/>
      <c r="C186" s="423"/>
      <c r="D186" s="206">
        <v>10</v>
      </c>
      <c r="E186" s="169" t="s">
        <v>539</v>
      </c>
      <c r="F186" s="260">
        <v>1290.24</v>
      </c>
      <c r="G186" s="169">
        <v>50</v>
      </c>
      <c r="H186" s="169">
        <v>58.03</v>
      </c>
      <c r="I186" s="177">
        <f t="shared" si="33"/>
        <v>1.1606000000000001</v>
      </c>
      <c r="J186" s="169">
        <v>2.4</v>
      </c>
      <c r="K186" s="177">
        <f t="shared" si="34"/>
        <v>4.8000000000000001E-2</v>
      </c>
      <c r="L186" s="260">
        <v>149.16</v>
      </c>
      <c r="M186" s="177">
        <f t="shared" si="35"/>
        <v>1.2085999999999999</v>
      </c>
      <c r="N186" s="260">
        <v>1555.74</v>
      </c>
      <c r="O186" s="169">
        <v>1.78</v>
      </c>
      <c r="P186" s="176">
        <f t="shared" si="36"/>
        <v>3.56E-2</v>
      </c>
      <c r="Q186" s="260">
        <f t="shared" si="37"/>
        <v>265.50479999999999</v>
      </c>
      <c r="R186" s="169">
        <f t="shared" si="38"/>
        <v>8.65</v>
      </c>
      <c r="S186" s="171">
        <f t="shared" si="39"/>
        <v>0.17300000000000001</v>
      </c>
      <c r="T186" s="169" t="s">
        <v>475</v>
      </c>
      <c r="U186" s="169" t="s">
        <v>712</v>
      </c>
      <c r="V186" s="169" t="s">
        <v>630</v>
      </c>
      <c r="W186" s="175">
        <v>1</v>
      </c>
      <c r="X186" s="169" t="s">
        <v>456</v>
      </c>
    </row>
    <row r="187" spans="2:24" hidden="1">
      <c r="B187" s="634">
        <v>45888</v>
      </c>
      <c r="C187" s="423" t="s">
        <v>322</v>
      </c>
      <c r="D187" s="206">
        <v>1</v>
      </c>
      <c r="E187" s="169" t="s">
        <v>488</v>
      </c>
      <c r="F187" s="260">
        <v>3502.23</v>
      </c>
      <c r="G187" s="169">
        <v>145.35</v>
      </c>
      <c r="H187" s="169">
        <v>145.35</v>
      </c>
      <c r="I187" s="177">
        <f t="shared" si="33"/>
        <v>1</v>
      </c>
      <c r="J187" s="169">
        <v>29.35</v>
      </c>
      <c r="K187" s="177">
        <f t="shared" si="34"/>
        <v>0.20192638458892331</v>
      </c>
      <c r="L187" s="260">
        <v>127.4</v>
      </c>
      <c r="M187" s="177">
        <f t="shared" si="35"/>
        <v>1.2019263845889232</v>
      </c>
      <c r="N187" s="260">
        <v>3739.19</v>
      </c>
      <c r="O187" s="169">
        <v>1.86</v>
      </c>
      <c r="P187" s="176">
        <f t="shared" si="36"/>
        <v>1.2796697626418991E-2</v>
      </c>
      <c r="Q187" s="260">
        <f t="shared" si="37"/>
        <v>236.96400000000003</v>
      </c>
      <c r="R187" s="169">
        <f t="shared" si="38"/>
        <v>27.489999999999995</v>
      </c>
      <c r="S187" s="171">
        <f t="shared" si="39"/>
        <v>0.18912968696250426</v>
      </c>
      <c r="T187" s="169" t="s">
        <v>475</v>
      </c>
      <c r="U187" s="169" t="s">
        <v>712</v>
      </c>
      <c r="V187" s="169" t="s">
        <v>489</v>
      </c>
      <c r="W187" s="175">
        <v>1</v>
      </c>
      <c r="X187" s="169" t="s">
        <v>467</v>
      </c>
    </row>
    <row r="188" spans="2:24" hidden="1">
      <c r="B188" s="423"/>
      <c r="C188" s="423"/>
      <c r="D188" s="206">
        <v>2</v>
      </c>
      <c r="E188" s="169" t="s">
        <v>612</v>
      </c>
      <c r="F188" s="260">
        <v>2289.11</v>
      </c>
      <c r="G188" s="169">
        <v>262.92</v>
      </c>
      <c r="H188" s="169">
        <v>262.92</v>
      </c>
      <c r="I188" s="177">
        <f t="shared" si="33"/>
        <v>1</v>
      </c>
      <c r="J188" s="169">
        <v>25.5</v>
      </c>
      <c r="K188" s="177">
        <f t="shared" si="34"/>
        <v>9.6987676859881328E-2</v>
      </c>
      <c r="L188" s="260">
        <v>95.34</v>
      </c>
      <c r="M188" s="177">
        <f t="shared" si="35"/>
        <v>1.0969876768598814</v>
      </c>
      <c r="N188" s="260">
        <v>2431.17</v>
      </c>
      <c r="O188" s="169">
        <v>1.49</v>
      </c>
      <c r="P188" s="176">
        <f t="shared" si="36"/>
        <v>5.6671230792636543E-3</v>
      </c>
      <c r="Q188" s="260">
        <f t="shared" si="37"/>
        <v>142.0566</v>
      </c>
      <c r="R188" s="169">
        <f t="shared" si="38"/>
        <v>24.01</v>
      </c>
      <c r="S188" s="171">
        <f t="shared" si="39"/>
        <v>9.132055378061768E-2</v>
      </c>
      <c r="T188" s="169" t="s">
        <v>475</v>
      </c>
      <c r="U188" s="169" t="s">
        <v>712</v>
      </c>
      <c r="V188" s="169" t="s">
        <v>489</v>
      </c>
      <c r="W188" s="175">
        <v>1</v>
      </c>
      <c r="X188" s="169" t="s">
        <v>467</v>
      </c>
    </row>
    <row r="189" spans="2:24" hidden="1">
      <c r="B189" s="423"/>
      <c r="C189" s="423"/>
      <c r="D189" s="206">
        <v>3</v>
      </c>
      <c r="E189" s="169" t="s">
        <v>542</v>
      </c>
      <c r="F189" s="260">
        <v>2039.06</v>
      </c>
      <c r="G189" s="169">
        <v>320.33999999999997</v>
      </c>
      <c r="H189" s="169">
        <v>320.33999999999997</v>
      </c>
      <c r="I189" s="177">
        <f t="shared" si="33"/>
        <v>1</v>
      </c>
      <c r="J189" s="169">
        <v>18.57</v>
      </c>
      <c r="K189" s="177">
        <f t="shared" si="34"/>
        <v>5.7969657239183375E-2</v>
      </c>
      <c r="L189" s="260">
        <v>156.72999999999999</v>
      </c>
      <c r="M189" s="177">
        <f t="shared" si="35"/>
        <v>1.0579696572391835</v>
      </c>
      <c r="N189" s="260">
        <v>2910.48</v>
      </c>
      <c r="O189" s="169">
        <v>5.56</v>
      </c>
      <c r="P189" s="176">
        <f t="shared" si="36"/>
        <v>1.7356558656427545E-2</v>
      </c>
      <c r="Q189" s="260">
        <f t="shared" si="37"/>
        <v>871.41879999999992</v>
      </c>
      <c r="R189" s="169">
        <f t="shared" si="38"/>
        <v>13.009999999999994</v>
      </c>
      <c r="S189" s="171">
        <f t="shared" si="39"/>
        <v>4.0613098582755809E-2</v>
      </c>
      <c r="T189" s="169" t="s">
        <v>475</v>
      </c>
      <c r="U189" s="169" t="s">
        <v>712</v>
      </c>
      <c r="V189" s="169" t="s">
        <v>466</v>
      </c>
      <c r="W189" s="175">
        <v>1</v>
      </c>
      <c r="X189" s="169" t="s">
        <v>467</v>
      </c>
    </row>
    <row r="190" spans="2:24" hidden="1">
      <c r="B190" s="423"/>
      <c r="C190" s="423"/>
      <c r="D190" s="206">
        <v>4</v>
      </c>
      <c r="E190" s="169" t="s">
        <v>627</v>
      </c>
      <c r="F190" s="260">
        <v>1943.73</v>
      </c>
      <c r="G190" s="169">
        <v>95.82</v>
      </c>
      <c r="H190" s="169">
        <v>95.82</v>
      </c>
      <c r="I190" s="177">
        <f t="shared" si="33"/>
        <v>1</v>
      </c>
      <c r="J190" s="169">
        <v>20.8</v>
      </c>
      <c r="K190" s="177">
        <f t="shared" si="34"/>
        <v>0.21707367981632231</v>
      </c>
      <c r="L190" s="260">
        <v>104.84</v>
      </c>
      <c r="M190" s="177">
        <f t="shared" si="35"/>
        <v>1.2170736798163222</v>
      </c>
      <c r="N190" s="260">
        <v>2180.67</v>
      </c>
      <c r="O190" s="169">
        <v>2.2599999999999998</v>
      </c>
      <c r="P190" s="176">
        <f t="shared" si="36"/>
        <v>2.3585890210811939E-2</v>
      </c>
      <c r="Q190" s="260">
        <f t="shared" si="37"/>
        <v>236.93839999999997</v>
      </c>
      <c r="R190" s="169">
        <f t="shared" si="38"/>
        <v>18.54</v>
      </c>
      <c r="S190" s="171">
        <f t="shared" si="39"/>
        <v>0.19348778960551033</v>
      </c>
      <c r="T190" s="169" t="s">
        <v>475</v>
      </c>
      <c r="U190" s="169" t="s">
        <v>712</v>
      </c>
      <c r="V190" s="169" t="s">
        <v>520</v>
      </c>
      <c r="W190" s="175">
        <v>1</v>
      </c>
      <c r="X190" s="169" t="s">
        <v>467</v>
      </c>
    </row>
    <row r="191" spans="2:24" hidden="1">
      <c r="B191" s="423"/>
      <c r="C191" s="423"/>
      <c r="D191" s="206">
        <v>5</v>
      </c>
      <c r="E191" s="169" t="s">
        <v>517</v>
      </c>
      <c r="F191" s="260">
        <v>1746.4900000000002</v>
      </c>
      <c r="G191" s="169">
        <v>231.25</v>
      </c>
      <c r="H191" s="169">
        <v>231.25</v>
      </c>
      <c r="I191" s="177">
        <f t="shared" si="33"/>
        <v>1</v>
      </c>
      <c r="J191" s="169">
        <v>23.76</v>
      </c>
      <c r="K191" s="177">
        <f t="shared" si="34"/>
        <v>0.10274594594594595</v>
      </c>
      <c r="L191" s="260">
        <v>99.12</v>
      </c>
      <c r="M191" s="177">
        <f t="shared" si="35"/>
        <v>1.1027459459459459</v>
      </c>
      <c r="N191" s="260">
        <v>2355.09</v>
      </c>
      <c r="O191" s="169">
        <v>6.14</v>
      </c>
      <c r="P191" s="176">
        <f t="shared" si="36"/>
        <v>2.6551351351351352E-2</v>
      </c>
      <c r="Q191" s="260">
        <f t="shared" si="37"/>
        <v>608.59680000000003</v>
      </c>
      <c r="R191" s="169">
        <f t="shared" si="38"/>
        <v>17.61999999999999</v>
      </c>
      <c r="S191" s="171">
        <f t="shared" si="39"/>
        <v>7.6194594594594559E-2</v>
      </c>
      <c r="T191" s="169" t="s">
        <v>475</v>
      </c>
      <c r="U191" s="169" t="s">
        <v>712</v>
      </c>
      <c r="V191" s="169" t="s">
        <v>520</v>
      </c>
      <c r="W191" s="175">
        <v>1</v>
      </c>
      <c r="X191" s="169" t="s">
        <v>467</v>
      </c>
    </row>
    <row r="192" spans="2:24" hidden="1">
      <c r="B192" s="423"/>
      <c r="C192" s="423"/>
      <c r="D192" s="206">
        <v>6</v>
      </c>
      <c r="E192" s="169" t="s">
        <v>641</v>
      </c>
      <c r="F192" s="260">
        <v>1147.97</v>
      </c>
      <c r="G192" s="169">
        <v>119.78</v>
      </c>
      <c r="H192" s="169">
        <v>119.78</v>
      </c>
      <c r="I192" s="177">
        <f t="shared" si="33"/>
        <v>1</v>
      </c>
      <c r="J192" s="169">
        <v>20.329999999999998</v>
      </c>
      <c r="K192" s="177">
        <f t="shared" si="34"/>
        <v>0.16972783436299882</v>
      </c>
      <c r="L192" s="260">
        <v>64.930000000000007</v>
      </c>
      <c r="M192" s="177">
        <f t="shared" si="35"/>
        <v>1.1697278343629989</v>
      </c>
      <c r="N192" s="260">
        <v>1320.03</v>
      </c>
      <c r="O192" s="169">
        <v>2.65</v>
      </c>
      <c r="P192" s="176">
        <f t="shared" si="36"/>
        <v>2.2123893805309734E-2</v>
      </c>
      <c r="Q192" s="260">
        <f t="shared" si="37"/>
        <v>172.06450000000001</v>
      </c>
      <c r="R192" s="169">
        <f t="shared" si="38"/>
        <v>17.680000000000014</v>
      </c>
      <c r="S192" s="171">
        <f t="shared" si="39"/>
        <v>0.14760394055768922</v>
      </c>
      <c r="T192" s="169" t="s">
        <v>475</v>
      </c>
      <c r="U192" s="169" t="s">
        <v>712</v>
      </c>
      <c r="V192" s="169" t="s">
        <v>489</v>
      </c>
      <c r="W192" s="175">
        <v>1</v>
      </c>
      <c r="X192" s="169" t="s">
        <v>467</v>
      </c>
    </row>
    <row r="193" spans="2:24" hidden="1">
      <c r="B193" s="423"/>
      <c r="C193" s="423"/>
      <c r="D193" s="206">
        <v>7</v>
      </c>
      <c r="E193" s="169" t="s">
        <v>642</v>
      </c>
      <c r="F193" s="260">
        <v>1104.01</v>
      </c>
      <c r="G193" s="169">
        <v>272.2</v>
      </c>
      <c r="H193" s="169">
        <v>272.2</v>
      </c>
      <c r="I193" s="177">
        <f t="shared" si="33"/>
        <v>1</v>
      </c>
      <c r="J193" s="169">
        <v>25.89</v>
      </c>
      <c r="K193" s="177">
        <f t="shared" si="34"/>
        <v>9.5113886847905962E-2</v>
      </c>
      <c r="L193" s="260">
        <v>44.86</v>
      </c>
      <c r="M193" s="177">
        <f t="shared" si="35"/>
        <v>1.095113886847906</v>
      </c>
      <c r="N193" s="260">
        <v>1161.43</v>
      </c>
      <c r="O193" s="169">
        <v>1.28</v>
      </c>
      <c r="P193" s="176">
        <f t="shared" si="36"/>
        <v>4.7024246877296113E-3</v>
      </c>
      <c r="Q193" s="260">
        <f t="shared" si="37"/>
        <v>57.4208</v>
      </c>
      <c r="R193" s="169">
        <f t="shared" si="38"/>
        <v>24.609999999999985</v>
      </c>
      <c r="S193" s="171">
        <f t="shared" si="39"/>
        <v>9.0411462160176287E-2</v>
      </c>
      <c r="T193" s="169" t="s">
        <v>475</v>
      </c>
      <c r="U193" s="169" t="s">
        <v>712</v>
      </c>
      <c r="V193" s="169" t="s">
        <v>529</v>
      </c>
      <c r="W193" s="175">
        <v>1</v>
      </c>
      <c r="X193" s="169" t="s">
        <v>467</v>
      </c>
    </row>
    <row r="194" spans="2:24" hidden="1">
      <c r="B194" s="423"/>
      <c r="C194" s="423"/>
      <c r="D194" s="206">
        <v>8</v>
      </c>
      <c r="E194" s="169" t="s">
        <v>637</v>
      </c>
      <c r="F194" s="260">
        <v>1085.8499999999999</v>
      </c>
      <c r="G194" s="169">
        <v>90.63</v>
      </c>
      <c r="H194" s="169">
        <v>90.63</v>
      </c>
      <c r="I194" s="177">
        <f t="shared" si="33"/>
        <v>1</v>
      </c>
      <c r="J194" s="169">
        <v>13.74</v>
      </c>
      <c r="K194" s="177">
        <f t="shared" si="34"/>
        <v>0.15160542866600465</v>
      </c>
      <c r="L194" s="260">
        <v>121.46</v>
      </c>
      <c r="M194" s="177">
        <f t="shared" si="35"/>
        <v>1.1516054286660047</v>
      </c>
      <c r="N194" s="260">
        <v>1668.86</v>
      </c>
      <c r="O194" s="169">
        <v>4.8</v>
      </c>
      <c r="P194" s="176">
        <f t="shared" si="36"/>
        <v>5.2962595167163194E-2</v>
      </c>
      <c r="Q194" s="260">
        <f t="shared" si="37"/>
        <v>583.00799999999992</v>
      </c>
      <c r="R194" s="169">
        <f t="shared" si="38"/>
        <v>8.9399999999999942</v>
      </c>
      <c r="S194" s="171">
        <f t="shared" si="39"/>
        <v>9.8642833498841384E-2</v>
      </c>
      <c r="T194" s="169" t="s">
        <v>475</v>
      </c>
      <c r="U194" s="169" t="s">
        <v>712</v>
      </c>
      <c r="V194" s="169" t="s">
        <v>489</v>
      </c>
      <c r="W194" s="175">
        <v>1</v>
      </c>
      <c r="X194" s="169" t="s">
        <v>633</v>
      </c>
    </row>
    <row r="195" spans="2:24" hidden="1">
      <c r="B195" s="423"/>
      <c r="C195" s="423"/>
      <c r="D195" s="206">
        <v>9</v>
      </c>
      <c r="E195" s="169" t="s">
        <v>495</v>
      </c>
      <c r="F195" s="260">
        <v>1062.3600000000001</v>
      </c>
      <c r="G195" s="169">
        <v>229.88</v>
      </c>
      <c r="H195" s="169">
        <v>229.88</v>
      </c>
      <c r="I195" s="177">
        <f t="shared" si="33"/>
        <v>1</v>
      </c>
      <c r="J195" s="169">
        <v>15.66</v>
      </c>
      <c r="K195" s="177">
        <f t="shared" si="34"/>
        <v>6.8122498694971292E-2</v>
      </c>
      <c r="L195" s="260">
        <v>78</v>
      </c>
      <c r="M195" s="177">
        <f t="shared" si="35"/>
        <v>1.0681224986949713</v>
      </c>
      <c r="N195" s="260">
        <v>1221.48</v>
      </c>
      <c r="O195" s="169">
        <v>2.04</v>
      </c>
      <c r="P195" s="176">
        <f t="shared" si="36"/>
        <v>8.8741952322951116E-3</v>
      </c>
      <c r="Q195" s="260">
        <f t="shared" si="37"/>
        <v>159.12</v>
      </c>
      <c r="R195" s="169">
        <f t="shared" si="38"/>
        <v>13.619999999999997</v>
      </c>
      <c r="S195" s="171">
        <f t="shared" si="39"/>
        <v>5.924830346267617E-2</v>
      </c>
      <c r="T195" s="169" t="s">
        <v>475</v>
      </c>
      <c r="U195" s="169" t="s">
        <v>712</v>
      </c>
      <c r="V195" s="169" t="s">
        <v>630</v>
      </c>
      <c r="W195" s="175">
        <v>1</v>
      </c>
      <c r="X195" s="169" t="s">
        <v>467</v>
      </c>
    </row>
    <row r="196" spans="2:24" hidden="1">
      <c r="B196" s="423"/>
      <c r="C196" s="423"/>
      <c r="D196" s="206">
        <v>10</v>
      </c>
      <c r="E196" s="169" t="s">
        <v>513</v>
      </c>
      <c r="F196" s="260">
        <v>1057.6499999999999</v>
      </c>
      <c r="G196" s="169">
        <v>332.9</v>
      </c>
      <c r="H196" s="169">
        <v>332.9</v>
      </c>
      <c r="I196" s="177">
        <f t="shared" si="33"/>
        <v>1</v>
      </c>
      <c r="J196" s="169">
        <v>9.67</v>
      </c>
      <c r="K196" s="177">
        <f t="shared" si="34"/>
        <v>2.9047762090717934E-2</v>
      </c>
      <c r="L196" s="260">
        <v>133.88</v>
      </c>
      <c r="M196" s="177">
        <f t="shared" si="35"/>
        <v>1.0290477620907179</v>
      </c>
      <c r="N196" s="260">
        <v>1294.6199999999999</v>
      </c>
      <c r="O196" s="169">
        <v>1.77</v>
      </c>
      <c r="P196" s="176">
        <f t="shared" si="36"/>
        <v>5.3169119855812561E-3</v>
      </c>
      <c r="Q196" s="260">
        <f t="shared" si="37"/>
        <v>236.9676</v>
      </c>
      <c r="R196" s="169">
        <f t="shared" si="38"/>
        <v>7.9000000000000163</v>
      </c>
      <c r="S196" s="171">
        <f t="shared" si="39"/>
        <v>2.3730850105136727E-2</v>
      </c>
      <c r="T196" s="169" t="s">
        <v>475</v>
      </c>
      <c r="U196" s="169" t="s">
        <v>712</v>
      </c>
      <c r="V196" s="169" t="s">
        <v>643</v>
      </c>
      <c r="W196" s="175">
        <v>1</v>
      </c>
      <c r="X196" s="169" t="s">
        <v>411</v>
      </c>
    </row>
    <row r="197" spans="2:24" hidden="1">
      <c r="B197" s="634">
        <v>45889</v>
      </c>
      <c r="C197" s="423" t="s">
        <v>323</v>
      </c>
      <c r="D197" s="206">
        <v>1</v>
      </c>
      <c r="E197" s="169" t="s">
        <v>557</v>
      </c>
      <c r="F197" s="260">
        <v>4928.616</v>
      </c>
      <c r="G197" s="169">
        <v>185.07</v>
      </c>
      <c r="H197" s="169">
        <v>185.07</v>
      </c>
      <c r="I197" s="177">
        <f t="shared" si="33"/>
        <v>1</v>
      </c>
      <c r="J197" s="169">
        <v>31.12</v>
      </c>
      <c r="K197" s="177">
        <f t="shared" si="34"/>
        <v>0.168152590911547</v>
      </c>
      <c r="L197" s="260">
        <v>194.04</v>
      </c>
      <c r="M197" s="177">
        <f t="shared" si="35"/>
        <v>1.1681525909115471</v>
      </c>
      <c r="N197" s="260">
        <v>6038.5248000000001</v>
      </c>
      <c r="O197" s="169">
        <v>5.72</v>
      </c>
      <c r="P197" s="176">
        <f t="shared" si="36"/>
        <v>3.0907224293510564E-2</v>
      </c>
      <c r="Q197" s="260">
        <f t="shared" si="37"/>
        <v>1109.9087999999999</v>
      </c>
      <c r="R197" s="169">
        <f t="shared" si="38"/>
        <v>25.400000000000006</v>
      </c>
      <c r="S197" s="171">
        <f t="shared" si="39"/>
        <v>0.13724536661803646</v>
      </c>
      <c r="T197" s="169" t="s">
        <v>475</v>
      </c>
      <c r="U197" s="169" t="s">
        <v>712</v>
      </c>
      <c r="V197" s="169" t="s">
        <v>489</v>
      </c>
      <c r="W197" s="175">
        <v>1</v>
      </c>
      <c r="X197" s="169" t="s">
        <v>433</v>
      </c>
    </row>
    <row r="198" spans="2:24" hidden="1">
      <c r="B198" s="423"/>
      <c r="C198" s="423"/>
      <c r="D198" s="206">
        <v>2</v>
      </c>
      <c r="E198" s="169" t="s">
        <v>530</v>
      </c>
      <c r="F198" s="260">
        <v>1253.7449999999999</v>
      </c>
      <c r="G198" s="169">
        <v>87.66</v>
      </c>
      <c r="H198" s="169">
        <v>87.66</v>
      </c>
      <c r="I198" s="177">
        <f t="shared" si="33"/>
        <v>1</v>
      </c>
      <c r="J198" s="169">
        <v>11.33</v>
      </c>
      <c r="K198" s="177">
        <f t="shared" si="34"/>
        <v>0.12924937257586128</v>
      </c>
      <c r="L198" s="260">
        <v>135.54</v>
      </c>
      <c r="M198" s="177">
        <f t="shared" si="35"/>
        <v>1.1292493725758612</v>
      </c>
      <c r="N198" s="260">
        <v>1535.6682000000001</v>
      </c>
      <c r="O198" s="169">
        <v>2.08</v>
      </c>
      <c r="P198" s="176">
        <f t="shared" si="36"/>
        <v>2.3728040155144878E-2</v>
      </c>
      <c r="Q198" s="260">
        <f t="shared" si="37"/>
        <v>281.92320000000001</v>
      </c>
      <c r="R198" s="169">
        <f t="shared" si="38"/>
        <v>9.2499999999999982</v>
      </c>
      <c r="S198" s="171">
        <f t="shared" si="39"/>
        <v>0.10552133242071639</v>
      </c>
      <c r="T198" s="169" t="s">
        <v>177</v>
      </c>
      <c r="U198" s="169" t="s">
        <v>712</v>
      </c>
      <c r="V198" s="169" t="s">
        <v>507</v>
      </c>
      <c r="W198" s="175">
        <v>1</v>
      </c>
      <c r="X198" s="169" t="s">
        <v>467</v>
      </c>
    </row>
    <row r="199" spans="2:24" hidden="1">
      <c r="B199" s="423"/>
      <c r="C199" s="423"/>
      <c r="D199" s="206">
        <v>3</v>
      </c>
      <c r="E199" s="169" t="s">
        <v>484</v>
      </c>
      <c r="F199" s="260">
        <v>1099.2288000000001</v>
      </c>
      <c r="G199" s="169">
        <v>97.28</v>
      </c>
      <c r="H199" s="169">
        <v>97.28</v>
      </c>
      <c r="I199" s="177">
        <f t="shared" si="33"/>
        <v>1</v>
      </c>
      <c r="J199" s="169">
        <v>3.25</v>
      </c>
      <c r="K199" s="177">
        <f t="shared" si="34"/>
        <v>3.3408717105263157E-2</v>
      </c>
      <c r="L199" s="260">
        <v>410.16</v>
      </c>
      <c r="M199" s="177">
        <f t="shared" si="35"/>
        <v>1.0334087171052631</v>
      </c>
      <c r="N199" s="260">
        <v>1333.02</v>
      </c>
      <c r="O199" s="169">
        <v>0.56999999999999995</v>
      </c>
      <c r="P199" s="176">
        <f t="shared" si="36"/>
        <v>5.8593749999999991E-3</v>
      </c>
      <c r="Q199" s="260">
        <f t="shared" si="37"/>
        <v>233.7912</v>
      </c>
      <c r="R199" s="169">
        <f t="shared" si="38"/>
        <v>2.68</v>
      </c>
      <c r="S199" s="171">
        <f t="shared" si="39"/>
        <v>2.754934210526316E-2</v>
      </c>
      <c r="T199" s="169" t="s">
        <v>475</v>
      </c>
      <c r="U199" s="169" t="s">
        <v>712</v>
      </c>
      <c r="V199" s="169" t="s">
        <v>487</v>
      </c>
      <c r="W199" s="175">
        <v>1</v>
      </c>
      <c r="X199" s="169" t="s">
        <v>467</v>
      </c>
    </row>
    <row r="200" spans="2:24" hidden="1">
      <c r="B200" s="423"/>
      <c r="C200" s="423"/>
      <c r="D200" s="206">
        <v>4</v>
      </c>
      <c r="E200" s="169" t="s">
        <v>551</v>
      </c>
      <c r="F200" s="260">
        <v>1082.7609</v>
      </c>
      <c r="G200" s="169">
        <v>68.760000000000005</v>
      </c>
      <c r="H200" s="169">
        <v>68.760000000000005</v>
      </c>
      <c r="I200" s="177">
        <f t="shared" ref="I200:I263" si="40">H200/G200</f>
        <v>1</v>
      </c>
      <c r="J200" s="169">
        <v>11.16</v>
      </c>
      <c r="K200" s="177">
        <f t="shared" ref="K200:K263" si="41">J200/G200</f>
        <v>0.16230366492146595</v>
      </c>
      <c r="L200" s="260">
        <v>122.07</v>
      </c>
      <c r="M200" s="177">
        <f t="shared" ref="M200:M263" si="42">(H200+J200)/G200</f>
        <v>1.162303664921466</v>
      </c>
      <c r="N200" s="260">
        <v>1362.3012000000001</v>
      </c>
      <c r="O200" s="169">
        <v>2.29</v>
      </c>
      <c r="P200" s="176">
        <f t="shared" si="36"/>
        <v>3.3304246655031997E-2</v>
      </c>
      <c r="Q200" s="260">
        <f t="shared" si="37"/>
        <v>279.5403</v>
      </c>
      <c r="R200" s="169">
        <f t="shared" si="38"/>
        <v>8.8699999999999974</v>
      </c>
      <c r="S200" s="171">
        <f t="shared" si="39"/>
        <v>0.12899941826643394</v>
      </c>
      <c r="T200" s="169" t="s">
        <v>475</v>
      </c>
      <c r="U200" s="169" t="s">
        <v>712</v>
      </c>
      <c r="V200" s="169" t="s">
        <v>630</v>
      </c>
      <c r="W200" s="175">
        <v>1</v>
      </c>
      <c r="X200" s="169" t="s">
        <v>502</v>
      </c>
    </row>
    <row r="201" spans="2:24" hidden="1">
      <c r="B201" s="423"/>
      <c r="C201" s="423"/>
      <c r="D201" s="206">
        <v>5</v>
      </c>
      <c r="E201" s="169" t="s">
        <v>517</v>
      </c>
      <c r="F201" s="260">
        <v>1045.7159999999999</v>
      </c>
      <c r="G201" s="169">
        <v>233.38</v>
      </c>
      <c r="H201" s="169">
        <v>233.38</v>
      </c>
      <c r="I201" s="177">
        <f t="shared" si="40"/>
        <v>1</v>
      </c>
      <c r="J201" s="169">
        <v>12.99</v>
      </c>
      <c r="K201" s="177">
        <f t="shared" si="41"/>
        <v>5.5660296512126145E-2</v>
      </c>
      <c r="L201" s="260">
        <v>99.12</v>
      </c>
      <c r="M201" s="177">
        <f t="shared" si="42"/>
        <v>1.0556602965121262</v>
      </c>
      <c r="N201" s="260">
        <v>1287.5688</v>
      </c>
      <c r="O201" s="169">
        <v>2.44</v>
      </c>
      <c r="P201" s="176">
        <f t="shared" si="36"/>
        <v>1.0455051846773502E-2</v>
      </c>
      <c r="Q201" s="260">
        <f t="shared" si="37"/>
        <v>241.8528</v>
      </c>
      <c r="R201" s="169">
        <f t="shared" si="38"/>
        <v>10.55000000000001</v>
      </c>
      <c r="S201" s="171">
        <f t="shared" si="39"/>
        <v>4.5205244665352688E-2</v>
      </c>
      <c r="T201" s="169" t="s">
        <v>475</v>
      </c>
      <c r="U201" s="169" t="s">
        <v>712</v>
      </c>
      <c r="V201" s="169" t="s">
        <v>520</v>
      </c>
      <c r="W201" s="175">
        <v>1</v>
      </c>
      <c r="X201" s="169" t="s">
        <v>467</v>
      </c>
    </row>
    <row r="202" spans="2:24" hidden="1">
      <c r="B202" s="423"/>
      <c r="C202" s="423"/>
      <c r="D202" s="206">
        <v>6</v>
      </c>
      <c r="E202" s="169" t="s">
        <v>546</v>
      </c>
      <c r="F202" s="260">
        <v>1043.2457999999999</v>
      </c>
      <c r="G202" s="169">
        <v>23.45</v>
      </c>
      <c r="H202" s="169">
        <v>23.45</v>
      </c>
      <c r="I202" s="177">
        <f t="shared" si="40"/>
        <v>1</v>
      </c>
      <c r="J202" s="169">
        <v>1.24</v>
      </c>
      <c r="K202" s="177">
        <f t="shared" si="41"/>
        <v>5.2878464818763328E-2</v>
      </c>
      <c r="L202" s="260">
        <v>1012.86</v>
      </c>
      <c r="M202" s="177">
        <f t="shared" si="42"/>
        <v>1.0528784648187632</v>
      </c>
      <c r="N202" s="260">
        <v>1255.9464</v>
      </c>
      <c r="O202" s="169">
        <v>0.21</v>
      </c>
      <c r="P202" s="176">
        <f t="shared" si="36"/>
        <v>8.9552238805970154E-3</v>
      </c>
      <c r="Q202" s="260">
        <f t="shared" si="37"/>
        <v>212.70060000000001</v>
      </c>
      <c r="R202" s="169">
        <f t="shared" si="38"/>
        <v>1.0299999999999985</v>
      </c>
      <c r="S202" s="171">
        <f t="shared" si="39"/>
        <v>4.3923240938166248E-2</v>
      </c>
      <c r="T202" s="169" t="s">
        <v>475</v>
      </c>
      <c r="U202" s="169" t="s">
        <v>712</v>
      </c>
      <c r="V202" s="169" t="s">
        <v>644</v>
      </c>
      <c r="W202" s="175">
        <v>1</v>
      </c>
      <c r="X202" s="169" t="s">
        <v>422</v>
      </c>
    </row>
    <row r="203" spans="2:24" hidden="1">
      <c r="B203" s="423"/>
      <c r="C203" s="423"/>
      <c r="D203" s="206">
        <v>7</v>
      </c>
      <c r="E203" s="169" t="s">
        <v>495</v>
      </c>
      <c r="F203" s="260">
        <v>1028.82</v>
      </c>
      <c r="G203" s="169">
        <v>225.68</v>
      </c>
      <c r="H203" s="169">
        <v>225.68</v>
      </c>
      <c r="I203" s="177">
        <f t="shared" si="40"/>
        <v>1</v>
      </c>
      <c r="J203" s="169">
        <v>15.91</v>
      </c>
      <c r="K203" s="177">
        <f t="shared" si="41"/>
        <v>7.0498050336760015E-2</v>
      </c>
      <c r="L203" s="260">
        <v>78</v>
      </c>
      <c r="M203" s="177">
        <f t="shared" si="42"/>
        <v>1.07049805033676</v>
      </c>
      <c r="N203" s="260">
        <v>1240.98</v>
      </c>
      <c r="O203" s="169">
        <v>2.72</v>
      </c>
      <c r="P203" s="176">
        <f t="shared" si="36"/>
        <v>1.2052463665366891E-2</v>
      </c>
      <c r="Q203" s="260">
        <f t="shared" si="37"/>
        <v>212.16000000000003</v>
      </c>
      <c r="R203" s="169">
        <f t="shared" si="38"/>
        <v>13.189999999999996</v>
      </c>
      <c r="S203" s="171">
        <f t="shared" si="39"/>
        <v>5.8445586671393102E-2</v>
      </c>
      <c r="T203" s="169" t="s">
        <v>475</v>
      </c>
      <c r="U203" s="169" t="s">
        <v>712</v>
      </c>
      <c r="V203" s="169" t="s">
        <v>630</v>
      </c>
      <c r="W203" s="175">
        <v>1</v>
      </c>
      <c r="X203" s="169" t="s">
        <v>467</v>
      </c>
    </row>
    <row r="204" spans="2:24" hidden="1">
      <c r="B204" s="423"/>
      <c r="C204" s="423"/>
      <c r="D204" s="206">
        <v>8</v>
      </c>
      <c r="E204" s="169" t="s">
        <v>612</v>
      </c>
      <c r="F204" s="260">
        <v>1001.07</v>
      </c>
      <c r="G204" s="169">
        <v>264.86</v>
      </c>
      <c r="H204" s="169">
        <v>264.86</v>
      </c>
      <c r="I204" s="177">
        <f t="shared" si="40"/>
        <v>1</v>
      </c>
      <c r="J204" s="169">
        <v>12.73</v>
      </c>
      <c r="K204" s="177">
        <f t="shared" si="41"/>
        <v>4.8063127690100432E-2</v>
      </c>
      <c r="L204" s="260">
        <v>95.34</v>
      </c>
      <c r="M204" s="177">
        <f t="shared" si="42"/>
        <v>1.0480631276901005</v>
      </c>
      <c r="N204" s="260">
        <v>1213.6782000000001</v>
      </c>
      <c r="O204" s="169">
        <v>2.23</v>
      </c>
      <c r="P204" s="176">
        <f t="shared" si="36"/>
        <v>8.4195423997583622E-3</v>
      </c>
      <c r="Q204" s="260">
        <f t="shared" si="37"/>
        <v>212.60820000000001</v>
      </c>
      <c r="R204" s="169">
        <f t="shared" si="38"/>
        <v>10.500000000000018</v>
      </c>
      <c r="S204" s="171">
        <f t="shared" si="39"/>
        <v>3.9643585290342134E-2</v>
      </c>
      <c r="T204" s="169" t="s">
        <v>475</v>
      </c>
      <c r="U204" s="169" t="s">
        <v>712</v>
      </c>
      <c r="V204" s="169" t="s">
        <v>489</v>
      </c>
      <c r="W204" s="175">
        <v>1</v>
      </c>
      <c r="X204" s="169" t="s">
        <v>467</v>
      </c>
    </row>
    <row r="205" spans="2:24" hidden="1">
      <c r="B205" s="423"/>
      <c r="C205" s="423"/>
      <c r="D205" s="206">
        <v>9</v>
      </c>
      <c r="E205" s="169" t="s">
        <v>488</v>
      </c>
      <c r="F205" s="260">
        <v>1000.09</v>
      </c>
      <c r="G205" s="169">
        <v>146.69</v>
      </c>
      <c r="H205" s="169">
        <v>146.69</v>
      </c>
      <c r="I205" s="177">
        <f t="shared" si="40"/>
        <v>1</v>
      </c>
      <c r="J205" s="169">
        <v>9.52</v>
      </c>
      <c r="K205" s="177">
        <f t="shared" si="41"/>
        <v>6.4898766105392316E-2</v>
      </c>
      <c r="L205" s="260">
        <v>127.4</v>
      </c>
      <c r="M205" s="177">
        <f t="shared" si="42"/>
        <v>1.0648987661053924</v>
      </c>
      <c r="N205" s="260">
        <v>1212.848</v>
      </c>
      <c r="O205" s="169">
        <v>1.67</v>
      </c>
      <c r="P205" s="176">
        <f t="shared" si="36"/>
        <v>1.138455245756357E-2</v>
      </c>
      <c r="Q205" s="260">
        <f t="shared" si="37"/>
        <v>212.75800000000001</v>
      </c>
      <c r="R205" s="169">
        <f t="shared" si="38"/>
        <v>7.8500000000000103</v>
      </c>
      <c r="S205" s="171">
        <f t="shared" si="39"/>
        <v>5.3514213647828823E-2</v>
      </c>
      <c r="T205" s="169" t="s">
        <v>475</v>
      </c>
      <c r="U205" s="169" t="s">
        <v>712</v>
      </c>
      <c r="V205" s="169" t="s">
        <v>489</v>
      </c>
      <c r="W205" s="175">
        <v>1</v>
      </c>
      <c r="X205" s="169" t="s">
        <v>467</v>
      </c>
    </row>
    <row r="206" spans="2:24" hidden="1">
      <c r="B206" s="423"/>
      <c r="C206" s="423"/>
      <c r="D206" s="206">
        <v>10</v>
      </c>
      <c r="E206" s="169" t="s">
        <v>641</v>
      </c>
      <c r="F206" s="260">
        <v>999.92200000000003</v>
      </c>
      <c r="G206" s="169">
        <v>121.61</v>
      </c>
      <c r="H206" s="169">
        <v>121.61</v>
      </c>
      <c r="I206" s="177">
        <f t="shared" si="40"/>
        <v>1</v>
      </c>
      <c r="J206" s="169">
        <v>18.670000000000002</v>
      </c>
      <c r="K206" s="177">
        <f t="shared" si="41"/>
        <v>0.15352355891785216</v>
      </c>
      <c r="L206" s="260">
        <v>64.930000000000007</v>
      </c>
      <c r="M206" s="177">
        <f t="shared" si="42"/>
        <v>1.1535235589178521</v>
      </c>
      <c r="N206" s="260">
        <v>1212.2430999999999</v>
      </c>
      <c r="O206" s="169">
        <v>3.27</v>
      </c>
      <c r="P206" s="176">
        <f t="shared" si="36"/>
        <v>2.6889236082559002E-2</v>
      </c>
      <c r="Q206" s="260">
        <f t="shared" si="37"/>
        <v>212.32110000000003</v>
      </c>
      <c r="R206" s="169">
        <f t="shared" si="38"/>
        <v>15.400000000000002</v>
      </c>
      <c r="S206" s="171">
        <f t="shared" si="39"/>
        <v>0.12663432283529316</v>
      </c>
      <c r="T206" s="169" t="s">
        <v>475</v>
      </c>
      <c r="U206" s="169" t="s">
        <v>712</v>
      </c>
      <c r="V206" s="169" t="s">
        <v>489</v>
      </c>
      <c r="W206" s="175">
        <v>1</v>
      </c>
      <c r="X206" s="169" t="s">
        <v>467</v>
      </c>
    </row>
    <row r="207" spans="2:24" hidden="1">
      <c r="B207" s="634">
        <v>45890</v>
      </c>
      <c r="C207" s="423" t="s">
        <v>320</v>
      </c>
      <c r="D207" s="206">
        <v>1</v>
      </c>
      <c r="E207" s="169" t="s">
        <v>557</v>
      </c>
      <c r="F207" s="260">
        <v>2252.8000000000002</v>
      </c>
      <c r="G207" s="169">
        <v>179.55</v>
      </c>
      <c r="H207" s="169">
        <v>179.55</v>
      </c>
      <c r="I207" s="177">
        <f t="shared" si="40"/>
        <v>1</v>
      </c>
      <c r="J207" s="169">
        <v>17.03</v>
      </c>
      <c r="K207" s="177">
        <f t="shared" si="41"/>
        <v>9.4848231690336959E-2</v>
      </c>
      <c r="L207" s="260">
        <v>194.04</v>
      </c>
      <c r="M207" s="177">
        <f t="shared" si="42"/>
        <v>1.094848231690337</v>
      </c>
      <c r="N207" s="260">
        <v>3304.5</v>
      </c>
      <c r="O207" s="169">
        <v>5.42</v>
      </c>
      <c r="P207" s="176">
        <f t="shared" si="36"/>
        <v>3.0186577554998605E-2</v>
      </c>
      <c r="Q207" s="260">
        <f t="shared" si="37"/>
        <v>1051.6967999999999</v>
      </c>
      <c r="R207" s="169">
        <f t="shared" si="38"/>
        <v>11.610000000000001</v>
      </c>
      <c r="S207" s="171">
        <f t="shared" si="39"/>
        <v>6.4661654135338351E-2</v>
      </c>
      <c r="T207" s="169" t="s">
        <v>475</v>
      </c>
      <c r="U207" s="169" t="s">
        <v>712</v>
      </c>
      <c r="V207" s="169" t="s">
        <v>489</v>
      </c>
      <c r="W207" s="175">
        <v>1</v>
      </c>
      <c r="X207" s="169" t="s">
        <v>433</v>
      </c>
    </row>
    <row r="208" spans="2:24" hidden="1">
      <c r="B208" s="423"/>
      <c r="C208" s="423"/>
      <c r="D208" s="206">
        <v>2</v>
      </c>
      <c r="E208" s="169" t="s">
        <v>543</v>
      </c>
      <c r="F208" s="260">
        <v>1502.38</v>
      </c>
      <c r="G208" s="169">
        <v>131.88</v>
      </c>
      <c r="H208" s="169">
        <v>131.88</v>
      </c>
      <c r="I208" s="177">
        <f t="shared" si="40"/>
        <v>1</v>
      </c>
      <c r="J208" s="169">
        <v>13.1</v>
      </c>
      <c r="K208" s="177">
        <f t="shared" si="41"/>
        <v>9.9332726721261755E-2</v>
      </c>
      <c r="L208" s="260">
        <v>166.56</v>
      </c>
      <c r="M208" s="177">
        <f t="shared" si="42"/>
        <v>1.0993327267212618</v>
      </c>
      <c r="N208" s="260">
        <v>2181.94</v>
      </c>
      <c r="O208" s="169">
        <v>4.08</v>
      </c>
      <c r="P208" s="176">
        <f t="shared" si="36"/>
        <v>3.0937215650591449E-2</v>
      </c>
      <c r="Q208" s="260">
        <f t="shared" si="37"/>
        <v>679.56479999999999</v>
      </c>
      <c r="R208" s="169">
        <f t="shared" si="38"/>
        <v>9.0199999999999942</v>
      </c>
      <c r="S208" s="171">
        <f t="shared" si="39"/>
        <v>6.8395511070670267E-2</v>
      </c>
      <c r="T208" s="169" t="s">
        <v>475</v>
      </c>
      <c r="U208" s="169" t="s">
        <v>712</v>
      </c>
      <c r="V208" s="169" t="s">
        <v>489</v>
      </c>
      <c r="W208" s="175">
        <v>1</v>
      </c>
      <c r="X208" s="169" t="s">
        <v>459</v>
      </c>
    </row>
    <row r="209" spans="2:24" hidden="1">
      <c r="B209" s="423"/>
      <c r="C209" s="423"/>
      <c r="D209" s="206">
        <v>3</v>
      </c>
      <c r="E209" s="169" t="s">
        <v>479</v>
      </c>
      <c r="F209" s="260">
        <v>1412.24</v>
      </c>
      <c r="G209" s="169">
        <v>326.60000000000002</v>
      </c>
      <c r="H209" s="169">
        <v>326.60000000000002</v>
      </c>
      <c r="I209" s="177">
        <f t="shared" si="40"/>
        <v>1</v>
      </c>
      <c r="J209" s="169">
        <v>15.72</v>
      </c>
      <c r="K209" s="177">
        <f t="shared" si="41"/>
        <v>4.8132271892222904E-2</v>
      </c>
      <c r="L209" s="260">
        <v>111.2</v>
      </c>
      <c r="M209" s="177">
        <f t="shared" si="42"/>
        <v>1.048132271892223</v>
      </c>
      <c r="N209" s="260">
        <v>1748.06</v>
      </c>
      <c r="O209" s="169">
        <v>3.02</v>
      </c>
      <c r="P209" s="176">
        <f t="shared" ref="P209:P272" si="43">O209/G209</f>
        <v>9.246785058175137E-3</v>
      </c>
      <c r="Q209" s="260">
        <f t="shared" ref="Q209:Q272" si="44">O209*L209</f>
        <v>335.82400000000001</v>
      </c>
      <c r="R209" s="169">
        <f t="shared" ref="R209:R272" si="45">(H209+J209)-G209-O209</f>
        <v>12.700000000000028</v>
      </c>
      <c r="S209" s="171">
        <f t="shared" ref="S209:S272" si="46">R209/G209</f>
        <v>3.8885486834047849E-2</v>
      </c>
      <c r="T209" s="169" t="s">
        <v>475</v>
      </c>
      <c r="U209" s="169" t="s">
        <v>712</v>
      </c>
      <c r="V209" s="169" t="s">
        <v>489</v>
      </c>
      <c r="W209" s="175">
        <v>1</v>
      </c>
      <c r="X209" s="169" t="s">
        <v>427</v>
      </c>
    </row>
    <row r="210" spans="2:24" hidden="1">
      <c r="B210" s="423"/>
      <c r="C210" s="423"/>
      <c r="D210" s="206">
        <v>4</v>
      </c>
      <c r="E210" s="169" t="s">
        <v>612</v>
      </c>
      <c r="F210" s="260">
        <v>1151.7099999999998</v>
      </c>
      <c r="G210" s="169">
        <v>249.57</v>
      </c>
      <c r="H210" s="169">
        <v>249.57</v>
      </c>
      <c r="I210" s="177">
        <f t="shared" si="40"/>
        <v>1</v>
      </c>
      <c r="J210" s="169">
        <v>14.14</v>
      </c>
      <c r="K210" s="177">
        <f t="shared" si="41"/>
        <v>5.6657450815402494E-2</v>
      </c>
      <c r="L210" s="260">
        <v>95.34</v>
      </c>
      <c r="M210" s="177">
        <f t="shared" si="42"/>
        <v>1.0566574508154025</v>
      </c>
      <c r="N210" s="260">
        <v>1348.11</v>
      </c>
      <c r="O210" s="169">
        <v>2.06</v>
      </c>
      <c r="P210" s="176">
        <f t="shared" si="43"/>
        <v>8.2541972192170538E-3</v>
      </c>
      <c r="Q210" s="260">
        <f t="shared" si="44"/>
        <v>196.40040000000002</v>
      </c>
      <c r="R210" s="169">
        <f t="shared" si="45"/>
        <v>12.079999999999986</v>
      </c>
      <c r="S210" s="171">
        <f t="shared" si="46"/>
        <v>4.8403253596185386E-2</v>
      </c>
      <c r="T210" s="169" t="s">
        <v>475</v>
      </c>
      <c r="U210" s="169" t="s">
        <v>712</v>
      </c>
      <c r="V210" s="169" t="s">
        <v>489</v>
      </c>
      <c r="W210" s="175">
        <v>1</v>
      </c>
      <c r="X210" s="169" t="s">
        <v>467</v>
      </c>
    </row>
    <row r="211" spans="2:24" hidden="1">
      <c r="B211" s="423"/>
      <c r="C211" s="423"/>
      <c r="D211" s="206">
        <v>5</v>
      </c>
      <c r="E211" s="169" t="s">
        <v>495</v>
      </c>
      <c r="F211" s="260">
        <v>901.68000000000006</v>
      </c>
      <c r="G211" s="169">
        <v>213.14</v>
      </c>
      <c r="H211" s="169">
        <v>213.14</v>
      </c>
      <c r="I211" s="177">
        <f t="shared" si="40"/>
        <v>1</v>
      </c>
      <c r="J211" s="169">
        <v>14.07</v>
      </c>
      <c r="K211" s="177">
        <f t="shared" si="41"/>
        <v>6.601294923524445E-2</v>
      </c>
      <c r="L211" s="260">
        <v>78</v>
      </c>
      <c r="M211" s="177">
        <f t="shared" si="42"/>
        <v>1.0660129492352444</v>
      </c>
      <c r="N211" s="260">
        <v>1097.46</v>
      </c>
      <c r="O211" s="169">
        <v>2.5099999999999998</v>
      </c>
      <c r="P211" s="176">
        <f t="shared" si="43"/>
        <v>1.1776297269400394E-2</v>
      </c>
      <c r="Q211" s="260">
        <f t="shared" si="44"/>
        <v>195.77999999999997</v>
      </c>
      <c r="R211" s="169">
        <f t="shared" si="45"/>
        <v>11.559999999999993</v>
      </c>
      <c r="S211" s="171">
        <f t="shared" si="46"/>
        <v>5.423665196584402E-2</v>
      </c>
      <c r="T211" s="169" t="s">
        <v>475</v>
      </c>
      <c r="U211" s="169" t="s">
        <v>712</v>
      </c>
      <c r="V211" s="169" t="s">
        <v>630</v>
      </c>
      <c r="W211" s="175">
        <v>1</v>
      </c>
      <c r="X211" s="169" t="s">
        <v>467</v>
      </c>
    </row>
    <row r="212" spans="2:24" hidden="1">
      <c r="B212" s="423"/>
      <c r="C212" s="423"/>
      <c r="D212" s="206">
        <v>6</v>
      </c>
      <c r="E212" s="169" t="s">
        <v>546</v>
      </c>
      <c r="F212" s="260">
        <v>901.45</v>
      </c>
      <c r="G212" s="169">
        <v>20.46</v>
      </c>
      <c r="H212" s="169">
        <v>20.46</v>
      </c>
      <c r="I212" s="177">
        <f t="shared" si="40"/>
        <v>1</v>
      </c>
      <c r="J212" s="169">
        <v>1.08</v>
      </c>
      <c r="K212" s="177">
        <f t="shared" si="41"/>
        <v>5.2785923753665691E-2</v>
      </c>
      <c r="L212" s="260">
        <v>1012.86</v>
      </c>
      <c r="M212" s="177">
        <f t="shared" si="42"/>
        <v>1.0527859237536656</v>
      </c>
      <c r="N212" s="260">
        <v>1093.8900000000001</v>
      </c>
      <c r="O212" s="169">
        <v>0.19</v>
      </c>
      <c r="P212" s="176">
        <f t="shared" si="43"/>
        <v>9.2864125122189643E-3</v>
      </c>
      <c r="Q212" s="260">
        <f t="shared" si="44"/>
        <v>192.4434</v>
      </c>
      <c r="R212" s="169">
        <f t="shared" si="45"/>
        <v>0.88999999999999835</v>
      </c>
      <c r="S212" s="171">
        <f t="shared" si="46"/>
        <v>4.3499511241446645E-2</v>
      </c>
      <c r="T212" s="169" t="s">
        <v>475</v>
      </c>
      <c r="U212" s="169" t="s">
        <v>712</v>
      </c>
      <c r="V212" s="169" t="s">
        <v>644</v>
      </c>
      <c r="W212" s="175">
        <v>1</v>
      </c>
      <c r="X212" s="169" t="s">
        <v>422</v>
      </c>
    </row>
    <row r="213" spans="2:24" hidden="1">
      <c r="B213" s="423"/>
      <c r="C213" s="423"/>
      <c r="D213" s="206">
        <v>7</v>
      </c>
      <c r="E213" s="169" t="s">
        <v>484</v>
      </c>
      <c r="F213" s="260">
        <v>877.7399999999999</v>
      </c>
      <c r="G213" s="169">
        <v>91.48</v>
      </c>
      <c r="H213" s="169">
        <v>91.48</v>
      </c>
      <c r="I213" s="177">
        <f t="shared" si="40"/>
        <v>1</v>
      </c>
      <c r="J213" s="169">
        <v>2.62</v>
      </c>
      <c r="K213" s="177">
        <f t="shared" si="41"/>
        <v>2.8640139921294272E-2</v>
      </c>
      <c r="L213" s="260">
        <v>410.16</v>
      </c>
      <c r="M213" s="177">
        <f t="shared" si="42"/>
        <v>1.0286401399212943</v>
      </c>
      <c r="N213" s="260">
        <v>1074.6199999999999</v>
      </c>
      <c r="O213" s="169">
        <v>0.48</v>
      </c>
      <c r="P213" s="176">
        <f t="shared" si="43"/>
        <v>5.2470485351989501E-3</v>
      </c>
      <c r="Q213" s="260">
        <f t="shared" si="44"/>
        <v>196.8768</v>
      </c>
      <c r="R213" s="169">
        <f t="shared" si="45"/>
        <v>2.1400000000000046</v>
      </c>
      <c r="S213" s="171">
        <f t="shared" si="46"/>
        <v>2.3393091386095369E-2</v>
      </c>
      <c r="T213" s="169" t="s">
        <v>475</v>
      </c>
      <c r="U213" s="169" t="s">
        <v>712</v>
      </c>
      <c r="V213" s="169" t="s">
        <v>487</v>
      </c>
      <c r="W213" s="175">
        <v>1</v>
      </c>
      <c r="X213" s="169" t="s">
        <v>467</v>
      </c>
    </row>
    <row r="214" spans="2:24" hidden="1">
      <c r="B214" s="423"/>
      <c r="C214" s="423"/>
      <c r="D214" s="206">
        <v>8</v>
      </c>
      <c r="E214" s="169" t="s">
        <v>488</v>
      </c>
      <c r="F214" s="260">
        <v>876.51</v>
      </c>
      <c r="G214" s="169">
        <v>136.72999999999999</v>
      </c>
      <c r="H214" s="169">
        <v>136.72999999999999</v>
      </c>
      <c r="I214" s="177">
        <f t="shared" si="40"/>
        <v>1</v>
      </c>
      <c r="J214" s="169">
        <v>8.42</v>
      </c>
      <c r="K214" s="177">
        <f t="shared" si="41"/>
        <v>6.1581218459738171E-2</v>
      </c>
      <c r="L214" s="260">
        <v>127.4</v>
      </c>
      <c r="M214" s="177">
        <f t="shared" si="42"/>
        <v>1.0615812184597382</v>
      </c>
      <c r="N214" s="260">
        <v>1072.71</v>
      </c>
      <c r="O214" s="169">
        <v>1.54</v>
      </c>
      <c r="P214" s="176">
        <f t="shared" si="43"/>
        <v>1.1263073209975867E-2</v>
      </c>
      <c r="Q214" s="260">
        <f t="shared" si="44"/>
        <v>196.19600000000003</v>
      </c>
      <c r="R214" s="169">
        <f t="shared" si="45"/>
        <v>6.8799999999999875</v>
      </c>
      <c r="S214" s="171">
        <f t="shared" si="46"/>
        <v>5.0318145249762219E-2</v>
      </c>
      <c r="T214" s="169" t="s">
        <v>475</v>
      </c>
      <c r="U214" s="169" t="s">
        <v>712</v>
      </c>
      <c r="V214" s="169" t="s">
        <v>489</v>
      </c>
      <c r="W214" s="175">
        <v>1</v>
      </c>
      <c r="X214" s="169" t="s">
        <v>467</v>
      </c>
    </row>
    <row r="215" spans="2:24" hidden="1">
      <c r="B215" s="423"/>
      <c r="C215" s="423"/>
      <c r="D215" s="206">
        <v>9</v>
      </c>
      <c r="E215" s="169" t="s">
        <v>645</v>
      </c>
      <c r="F215" s="260">
        <v>835.5</v>
      </c>
      <c r="G215" s="169">
        <v>66.06</v>
      </c>
      <c r="H215" s="169">
        <v>66.06</v>
      </c>
      <c r="I215" s="177">
        <f t="shared" si="40"/>
        <v>1</v>
      </c>
      <c r="J215" s="169">
        <v>11.38</v>
      </c>
      <c r="K215" s="177">
        <f t="shared" si="41"/>
        <v>0.17226763548289434</v>
      </c>
      <c r="L215" s="260">
        <v>114.14</v>
      </c>
      <c r="M215" s="177">
        <f t="shared" si="42"/>
        <v>1.1722676354828943</v>
      </c>
      <c r="N215" s="260">
        <v>1298.9100000000001</v>
      </c>
      <c r="O215" s="169">
        <v>4.0599999999999996</v>
      </c>
      <c r="P215" s="176">
        <f t="shared" si="43"/>
        <v>6.1459279442930663E-2</v>
      </c>
      <c r="Q215" s="260">
        <f t="shared" si="44"/>
        <v>463.40839999999997</v>
      </c>
      <c r="R215" s="169">
        <f t="shared" si="45"/>
        <v>7.3199999999999958</v>
      </c>
      <c r="S215" s="171">
        <f t="shared" si="46"/>
        <v>0.1108083560399636</v>
      </c>
      <c r="T215" s="169" t="s">
        <v>475</v>
      </c>
      <c r="U215" s="169" t="s">
        <v>712</v>
      </c>
      <c r="V215" s="169" t="s">
        <v>489</v>
      </c>
      <c r="W215" s="175">
        <v>1</v>
      </c>
      <c r="X215" s="169" t="s">
        <v>428</v>
      </c>
    </row>
    <row r="216" spans="2:24" hidden="1">
      <c r="B216" s="423"/>
      <c r="C216" s="423"/>
      <c r="D216" s="206">
        <v>10</v>
      </c>
      <c r="E216" s="169" t="s">
        <v>646</v>
      </c>
      <c r="F216" s="260">
        <v>784.07</v>
      </c>
      <c r="G216" s="169">
        <v>448.35</v>
      </c>
      <c r="H216" s="169">
        <v>448.35</v>
      </c>
      <c r="I216" s="177">
        <f t="shared" si="40"/>
        <v>1</v>
      </c>
      <c r="J216" s="169">
        <v>16.55</v>
      </c>
      <c r="K216" s="177">
        <f t="shared" si="41"/>
        <v>3.6913125906100144E-2</v>
      </c>
      <c r="L216" s="260">
        <v>59.22</v>
      </c>
      <c r="M216" s="177">
        <f t="shared" si="42"/>
        <v>1.0369131259061002</v>
      </c>
      <c r="N216" s="260">
        <v>980.09</v>
      </c>
      <c r="O216" s="169">
        <v>3.31</v>
      </c>
      <c r="P216" s="176">
        <f t="shared" si="43"/>
        <v>7.3826251812200289E-3</v>
      </c>
      <c r="Q216" s="260">
        <f t="shared" si="44"/>
        <v>196.01820000000001</v>
      </c>
      <c r="R216" s="169">
        <f t="shared" si="45"/>
        <v>13.240000000000011</v>
      </c>
      <c r="S216" s="171">
        <f t="shared" si="46"/>
        <v>2.953050072488014E-2</v>
      </c>
      <c r="T216" s="169" t="s">
        <v>475</v>
      </c>
      <c r="U216" s="169" t="s">
        <v>712</v>
      </c>
      <c r="V216" s="169" t="s">
        <v>643</v>
      </c>
      <c r="W216" s="175">
        <v>1</v>
      </c>
      <c r="X216" s="169" t="s">
        <v>424</v>
      </c>
    </row>
    <row r="217" spans="2:24" hidden="1">
      <c r="B217" s="634">
        <v>45891</v>
      </c>
      <c r="C217" s="423" t="s">
        <v>324</v>
      </c>
      <c r="D217" s="206">
        <v>1</v>
      </c>
      <c r="E217" s="169" t="s">
        <v>542</v>
      </c>
      <c r="F217" s="260">
        <v>1709.92</v>
      </c>
      <c r="G217" s="169">
        <v>201.92</v>
      </c>
      <c r="H217" s="169">
        <v>201.92</v>
      </c>
      <c r="I217" s="177">
        <f t="shared" si="40"/>
        <v>1</v>
      </c>
      <c r="J217" s="169">
        <v>13.39</v>
      </c>
      <c r="K217" s="177">
        <f t="shared" si="41"/>
        <v>6.6313391442155312E-2</v>
      </c>
      <c r="L217" s="260">
        <v>156.72999999999999</v>
      </c>
      <c r="M217" s="177">
        <f t="shared" si="42"/>
        <v>1.0663133914421554</v>
      </c>
      <c r="N217" s="260">
        <v>2098.61</v>
      </c>
      <c r="O217" s="169">
        <v>2.48</v>
      </c>
      <c r="P217" s="176">
        <f t="shared" si="43"/>
        <v>1.2282091917591127E-2</v>
      </c>
      <c r="Q217" s="260">
        <f t="shared" si="44"/>
        <v>388.69039999999995</v>
      </c>
      <c r="R217" s="169">
        <f t="shared" si="45"/>
        <v>10.910000000000014</v>
      </c>
      <c r="S217" s="171">
        <f t="shared" si="46"/>
        <v>5.4031299524564258E-2</v>
      </c>
      <c r="T217" s="169" t="s">
        <v>475</v>
      </c>
      <c r="U217" s="169" t="s">
        <v>712</v>
      </c>
      <c r="V217" s="169" t="s">
        <v>466</v>
      </c>
      <c r="W217" s="175">
        <v>1</v>
      </c>
      <c r="X217" s="169" t="s">
        <v>467</v>
      </c>
    </row>
    <row r="218" spans="2:24" hidden="1">
      <c r="B218" s="423"/>
      <c r="C218" s="423"/>
      <c r="D218" s="206">
        <v>2</v>
      </c>
      <c r="E218" s="169" t="s">
        <v>612</v>
      </c>
      <c r="F218" s="260">
        <v>1293.76</v>
      </c>
      <c r="G218" s="169">
        <v>181.79</v>
      </c>
      <c r="H218" s="169">
        <v>181.79</v>
      </c>
      <c r="I218" s="177">
        <f t="shared" si="40"/>
        <v>1</v>
      </c>
      <c r="J218" s="169">
        <v>18.13</v>
      </c>
      <c r="K218" s="177">
        <f t="shared" si="41"/>
        <v>9.9730458221024262E-2</v>
      </c>
      <c r="L218" s="260">
        <v>95.34</v>
      </c>
      <c r="M218" s="177">
        <f t="shared" si="42"/>
        <v>1.0997304582210243</v>
      </c>
      <c r="N218" s="260">
        <v>1728.51</v>
      </c>
      <c r="O218" s="169">
        <v>4.5599999999999996</v>
      </c>
      <c r="P218" s="176">
        <f t="shared" si="43"/>
        <v>2.5083888002640407E-2</v>
      </c>
      <c r="Q218" s="260">
        <f t="shared" si="44"/>
        <v>434.75039999999996</v>
      </c>
      <c r="R218" s="169">
        <f t="shared" si="45"/>
        <v>13.569999999999997</v>
      </c>
      <c r="S218" s="171">
        <f t="shared" si="46"/>
        <v>7.4646570218383834E-2</v>
      </c>
      <c r="T218" s="169" t="s">
        <v>475</v>
      </c>
      <c r="U218" s="169" t="s">
        <v>712</v>
      </c>
      <c r="V218" s="169" t="s">
        <v>489</v>
      </c>
      <c r="W218" s="175">
        <v>1</v>
      </c>
      <c r="X218" s="169" t="s">
        <v>467</v>
      </c>
    </row>
    <row r="219" spans="2:24" hidden="1">
      <c r="B219" s="423"/>
      <c r="C219" s="423"/>
      <c r="D219" s="206">
        <v>3</v>
      </c>
      <c r="E219" s="169" t="s">
        <v>488</v>
      </c>
      <c r="F219" s="260">
        <v>891.80000000000007</v>
      </c>
      <c r="G219" s="169">
        <v>112.57</v>
      </c>
      <c r="H219" s="169">
        <v>112.57</v>
      </c>
      <c r="I219" s="177">
        <f t="shared" si="40"/>
        <v>1</v>
      </c>
      <c r="J219" s="169">
        <v>11.23</v>
      </c>
      <c r="K219" s="177">
        <f t="shared" si="41"/>
        <v>9.9760149240472606E-2</v>
      </c>
      <c r="L219" s="260">
        <v>127.4</v>
      </c>
      <c r="M219" s="177">
        <f t="shared" si="42"/>
        <v>1.0997601492404727</v>
      </c>
      <c r="N219" s="260">
        <v>1430.7</v>
      </c>
      <c r="O219" s="169">
        <v>4.2300000000000004</v>
      </c>
      <c r="P219" s="176">
        <f t="shared" si="43"/>
        <v>3.7576618992626813E-2</v>
      </c>
      <c r="Q219" s="260">
        <f t="shared" si="44"/>
        <v>538.90200000000004</v>
      </c>
      <c r="R219" s="169">
        <f t="shared" si="45"/>
        <v>7.0000000000000036</v>
      </c>
      <c r="S219" s="171">
        <f t="shared" si="46"/>
        <v>6.2183530247845821E-2</v>
      </c>
      <c r="T219" s="169" t="s">
        <v>475</v>
      </c>
      <c r="U219" s="169" t="s">
        <v>712</v>
      </c>
      <c r="V219" s="169" t="s">
        <v>489</v>
      </c>
      <c r="W219" s="175">
        <v>1</v>
      </c>
      <c r="X219" s="169" t="s">
        <v>467</v>
      </c>
    </row>
    <row r="220" spans="2:24" hidden="1">
      <c r="B220" s="423"/>
      <c r="C220" s="423"/>
      <c r="D220" s="206">
        <v>4</v>
      </c>
      <c r="E220" s="169" t="s">
        <v>546</v>
      </c>
      <c r="F220" s="260">
        <v>772.19999999999993</v>
      </c>
      <c r="G220" s="169">
        <v>20.58</v>
      </c>
      <c r="H220" s="169">
        <v>20.58</v>
      </c>
      <c r="I220" s="177">
        <f t="shared" si="40"/>
        <v>1</v>
      </c>
      <c r="J220" s="169">
        <v>0.99</v>
      </c>
      <c r="K220" s="177">
        <f t="shared" si="41"/>
        <v>4.8104956268221581E-2</v>
      </c>
      <c r="L220" s="260">
        <v>930.36</v>
      </c>
      <c r="M220" s="177">
        <f t="shared" si="42"/>
        <v>1.0481049562682214</v>
      </c>
      <c r="N220" s="260">
        <v>921.06</v>
      </c>
      <c r="O220" s="169">
        <v>0.16</v>
      </c>
      <c r="P220" s="176">
        <f t="shared" si="43"/>
        <v>7.7745383867832852E-3</v>
      </c>
      <c r="Q220" s="260">
        <f t="shared" si="44"/>
        <v>148.85760000000002</v>
      </c>
      <c r="R220" s="169">
        <f t="shared" si="45"/>
        <v>0.82999999999999841</v>
      </c>
      <c r="S220" s="171">
        <f t="shared" si="46"/>
        <v>4.0330417881438214E-2</v>
      </c>
      <c r="T220" s="169" t="s">
        <v>475</v>
      </c>
      <c r="U220" s="169" t="s">
        <v>712</v>
      </c>
      <c r="V220" s="169" t="s">
        <v>489</v>
      </c>
      <c r="W220" s="175">
        <v>1</v>
      </c>
      <c r="X220" s="169" t="s">
        <v>422</v>
      </c>
    </row>
    <row r="221" spans="2:24" hidden="1">
      <c r="B221" s="423"/>
      <c r="C221" s="423"/>
      <c r="D221" s="206">
        <v>5</v>
      </c>
      <c r="E221" s="169" t="s">
        <v>495</v>
      </c>
      <c r="F221" s="260">
        <v>755.81999999999994</v>
      </c>
      <c r="G221" s="169">
        <v>161.15</v>
      </c>
      <c r="H221" s="169">
        <v>161.15</v>
      </c>
      <c r="I221" s="177">
        <f t="shared" si="40"/>
        <v>1</v>
      </c>
      <c r="J221" s="169">
        <v>11.76</v>
      </c>
      <c r="K221" s="177">
        <f t="shared" si="41"/>
        <v>7.2975488675147374E-2</v>
      </c>
      <c r="L221" s="260">
        <v>78</v>
      </c>
      <c r="M221" s="177">
        <f t="shared" si="42"/>
        <v>1.0729754886751472</v>
      </c>
      <c r="N221" s="260">
        <v>917.28</v>
      </c>
      <c r="O221" s="169">
        <v>2.0699999999999998</v>
      </c>
      <c r="P221" s="176">
        <f t="shared" si="43"/>
        <v>1.2845175302513185E-2</v>
      </c>
      <c r="Q221" s="260">
        <f t="shared" si="44"/>
        <v>161.45999999999998</v>
      </c>
      <c r="R221" s="169">
        <f t="shared" si="45"/>
        <v>9.6899999999999906</v>
      </c>
      <c r="S221" s="171">
        <f t="shared" si="46"/>
        <v>6.013031337263413E-2</v>
      </c>
      <c r="T221" s="169" t="s">
        <v>475</v>
      </c>
      <c r="U221" s="169" t="s">
        <v>712</v>
      </c>
      <c r="V221" s="169" t="s">
        <v>630</v>
      </c>
      <c r="W221" s="175">
        <v>1</v>
      </c>
      <c r="X221" s="169" t="s">
        <v>467</v>
      </c>
    </row>
    <row r="222" spans="2:24" hidden="1">
      <c r="B222" s="423"/>
      <c r="C222" s="423"/>
      <c r="D222" s="206">
        <v>6</v>
      </c>
      <c r="E222" s="169" t="s">
        <v>484</v>
      </c>
      <c r="F222" s="260">
        <v>725.99</v>
      </c>
      <c r="G222" s="169">
        <v>76.959999999999994</v>
      </c>
      <c r="H222" s="169">
        <v>76.959999999999994</v>
      </c>
      <c r="I222" s="177">
        <f t="shared" si="40"/>
        <v>1</v>
      </c>
      <c r="J222" s="169">
        <v>2.16</v>
      </c>
      <c r="K222" s="177">
        <f t="shared" si="41"/>
        <v>2.8066528066528072E-2</v>
      </c>
      <c r="L222" s="260">
        <v>410.16</v>
      </c>
      <c r="M222" s="177">
        <f t="shared" si="42"/>
        <v>1.028066528066528</v>
      </c>
      <c r="N222" s="260">
        <v>885.95</v>
      </c>
      <c r="O222" s="169">
        <v>0.39</v>
      </c>
      <c r="P222" s="176">
        <f t="shared" si="43"/>
        <v>5.0675675675675678E-3</v>
      </c>
      <c r="Q222" s="260">
        <f t="shared" si="44"/>
        <v>159.9624</v>
      </c>
      <c r="R222" s="169">
        <f t="shared" si="45"/>
        <v>1.7699999999999965</v>
      </c>
      <c r="S222" s="171">
        <f t="shared" si="46"/>
        <v>2.2998960498960455E-2</v>
      </c>
      <c r="T222" s="169" t="s">
        <v>475</v>
      </c>
      <c r="U222" s="169" t="s">
        <v>712</v>
      </c>
      <c r="V222" s="169" t="s">
        <v>487</v>
      </c>
      <c r="W222" s="175">
        <v>1</v>
      </c>
      <c r="X222" s="169" t="s">
        <v>467</v>
      </c>
    </row>
    <row r="223" spans="2:24" hidden="1">
      <c r="B223" s="423"/>
      <c r="C223" s="423"/>
      <c r="D223" s="206">
        <v>7</v>
      </c>
      <c r="E223" s="169" t="s">
        <v>642</v>
      </c>
      <c r="F223" s="260">
        <v>713.73</v>
      </c>
      <c r="G223" s="169">
        <v>209.92</v>
      </c>
      <c r="H223" s="169">
        <v>209.92</v>
      </c>
      <c r="I223" s="177">
        <f t="shared" si="40"/>
        <v>1</v>
      </c>
      <c r="J223" s="169">
        <v>19.52</v>
      </c>
      <c r="K223" s="177">
        <f t="shared" si="41"/>
        <v>9.298780487804878E-2</v>
      </c>
      <c r="L223" s="260">
        <v>44.86</v>
      </c>
      <c r="M223" s="177">
        <f t="shared" si="42"/>
        <v>1.0929878048780488</v>
      </c>
      <c r="N223" s="260">
        <v>875.67</v>
      </c>
      <c r="O223" s="169">
        <v>3.61</v>
      </c>
      <c r="P223" s="176">
        <f t="shared" si="43"/>
        <v>1.719702743902439E-2</v>
      </c>
      <c r="Q223" s="260">
        <f t="shared" si="44"/>
        <v>161.94459999999998</v>
      </c>
      <c r="R223" s="169">
        <f t="shared" si="45"/>
        <v>15.910000000000011</v>
      </c>
      <c r="S223" s="171">
        <f t="shared" si="46"/>
        <v>7.5790777439024445E-2</v>
      </c>
      <c r="T223" s="169" t="s">
        <v>475</v>
      </c>
      <c r="U223" s="169" t="s">
        <v>712</v>
      </c>
      <c r="V223" s="169" t="s">
        <v>529</v>
      </c>
      <c r="W223" s="175">
        <v>1</v>
      </c>
      <c r="X223" s="169" t="s">
        <v>467</v>
      </c>
    </row>
    <row r="224" spans="2:24" hidden="1">
      <c r="B224" s="423"/>
      <c r="C224" s="423"/>
      <c r="D224" s="206">
        <v>8</v>
      </c>
      <c r="E224" s="169" t="s">
        <v>513</v>
      </c>
      <c r="F224" s="260">
        <v>713.59</v>
      </c>
      <c r="G224" s="169">
        <v>265.2</v>
      </c>
      <c r="H224" s="169">
        <v>265.2</v>
      </c>
      <c r="I224" s="177">
        <f t="shared" si="40"/>
        <v>1</v>
      </c>
      <c r="J224" s="169">
        <v>6.54</v>
      </c>
      <c r="K224" s="177">
        <f t="shared" si="41"/>
        <v>2.4660633484162899E-2</v>
      </c>
      <c r="L224" s="260">
        <v>133.88</v>
      </c>
      <c r="M224" s="177">
        <f t="shared" si="42"/>
        <v>1.024660633484163</v>
      </c>
      <c r="N224" s="260">
        <v>875.58</v>
      </c>
      <c r="O224" s="169">
        <v>1.21</v>
      </c>
      <c r="P224" s="176">
        <f t="shared" si="43"/>
        <v>4.5625942684766217E-3</v>
      </c>
      <c r="Q224" s="260">
        <f t="shared" si="44"/>
        <v>161.9948</v>
      </c>
      <c r="R224" s="169">
        <f t="shared" si="45"/>
        <v>5.3300000000000205</v>
      </c>
      <c r="S224" s="171">
        <f t="shared" si="46"/>
        <v>2.0098039215686352E-2</v>
      </c>
      <c r="T224" s="169" t="s">
        <v>475</v>
      </c>
      <c r="U224" s="169" t="s">
        <v>712</v>
      </c>
      <c r="V224" s="169" t="s">
        <v>643</v>
      </c>
      <c r="W224" s="175">
        <v>1</v>
      </c>
      <c r="X224" s="169" t="s">
        <v>411</v>
      </c>
    </row>
    <row r="225" spans="2:24" hidden="1">
      <c r="B225" s="423"/>
      <c r="C225" s="423"/>
      <c r="D225" s="206">
        <v>9</v>
      </c>
      <c r="E225" s="169" t="s">
        <v>494</v>
      </c>
      <c r="F225" s="260">
        <v>713.04</v>
      </c>
      <c r="G225" s="169">
        <v>69.23</v>
      </c>
      <c r="H225" s="169">
        <v>69.23</v>
      </c>
      <c r="I225" s="177">
        <f t="shared" si="40"/>
        <v>1</v>
      </c>
      <c r="J225" s="169">
        <v>2.75</v>
      </c>
      <c r="K225" s="177">
        <f t="shared" si="41"/>
        <v>3.9722663585150947E-2</v>
      </c>
      <c r="L225" s="260">
        <v>318.32</v>
      </c>
      <c r="M225" s="177">
        <f t="shared" si="42"/>
        <v>1.0397226635851509</v>
      </c>
      <c r="N225" s="260">
        <v>875.38</v>
      </c>
      <c r="O225" s="169">
        <v>0.51</v>
      </c>
      <c r="P225" s="176">
        <f t="shared" si="43"/>
        <v>7.366748519427993E-3</v>
      </c>
      <c r="Q225" s="260">
        <f t="shared" si="44"/>
        <v>162.3432</v>
      </c>
      <c r="R225" s="169">
        <f t="shared" si="45"/>
        <v>2.2400000000000002</v>
      </c>
      <c r="S225" s="171">
        <f t="shared" si="46"/>
        <v>3.2355915065722954E-2</v>
      </c>
      <c r="T225" s="169" t="s">
        <v>475</v>
      </c>
      <c r="U225" s="169" t="s">
        <v>712</v>
      </c>
      <c r="V225" s="169" t="s">
        <v>487</v>
      </c>
      <c r="W225" s="175">
        <v>1</v>
      </c>
      <c r="X225" s="169" t="s">
        <v>422</v>
      </c>
    </row>
    <row r="226" spans="2:24" hidden="1">
      <c r="B226" s="423"/>
      <c r="C226" s="423"/>
      <c r="D226" s="206">
        <v>10</v>
      </c>
      <c r="E226" s="169" t="s">
        <v>543</v>
      </c>
      <c r="F226" s="260">
        <v>711.21</v>
      </c>
      <c r="G226" s="169">
        <v>110.4</v>
      </c>
      <c r="H226" s="169">
        <v>110.4</v>
      </c>
      <c r="I226" s="177">
        <f t="shared" si="40"/>
        <v>1</v>
      </c>
      <c r="J226" s="169">
        <v>5.24</v>
      </c>
      <c r="K226" s="177">
        <f t="shared" si="41"/>
        <v>4.746376811594203E-2</v>
      </c>
      <c r="L226" s="260">
        <v>166.56</v>
      </c>
      <c r="M226" s="177">
        <f t="shared" si="42"/>
        <v>1.047463768115942</v>
      </c>
      <c r="N226" s="260">
        <v>872.77</v>
      </c>
      <c r="O226" s="169">
        <v>0.97</v>
      </c>
      <c r="P226" s="176">
        <f t="shared" si="43"/>
        <v>8.7862318840579712E-3</v>
      </c>
      <c r="Q226" s="260">
        <f t="shared" si="44"/>
        <v>161.56319999999999</v>
      </c>
      <c r="R226" s="169">
        <f t="shared" si="45"/>
        <v>4.2699999999999951</v>
      </c>
      <c r="S226" s="171">
        <f t="shared" si="46"/>
        <v>3.867753623188401E-2</v>
      </c>
      <c r="T226" s="169" t="s">
        <v>475</v>
      </c>
      <c r="U226" s="169" t="s">
        <v>712</v>
      </c>
      <c r="V226" s="169" t="s">
        <v>489</v>
      </c>
      <c r="W226" s="175">
        <v>1</v>
      </c>
      <c r="X226" s="169" t="s">
        <v>459</v>
      </c>
    </row>
    <row r="227" spans="2:24" hidden="1">
      <c r="B227" s="634">
        <v>45892</v>
      </c>
      <c r="C227" s="423" t="s">
        <v>319</v>
      </c>
      <c r="D227" s="206">
        <v>1</v>
      </c>
      <c r="E227" s="169" t="s">
        <v>614</v>
      </c>
      <c r="F227" s="260">
        <v>1482.43</v>
      </c>
      <c r="G227" s="169">
        <v>198.3</v>
      </c>
      <c r="H227" s="169">
        <v>198.3</v>
      </c>
      <c r="I227" s="177">
        <f t="shared" si="40"/>
        <v>1</v>
      </c>
      <c r="J227" s="169">
        <v>12.4</v>
      </c>
      <c r="K227" s="177">
        <f t="shared" si="41"/>
        <v>6.2531517902168432E-2</v>
      </c>
      <c r="L227" s="260">
        <v>147.80000000000001</v>
      </c>
      <c r="M227" s="177">
        <f t="shared" si="42"/>
        <v>1.0625315179021684</v>
      </c>
      <c r="N227" s="260">
        <v>1832.72</v>
      </c>
      <c r="O227" s="169">
        <v>2.37</v>
      </c>
      <c r="P227" s="176">
        <f t="shared" si="43"/>
        <v>1.1951588502269289E-2</v>
      </c>
      <c r="Q227" s="260">
        <f t="shared" si="44"/>
        <v>350.28600000000006</v>
      </c>
      <c r="R227" s="169">
        <f t="shared" si="45"/>
        <v>10.030000000000005</v>
      </c>
      <c r="S227" s="171">
        <f t="shared" si="46"/>
        <v>5.0579929399899165E-2</v>
      </c>
      <c r="T227" s="169" t="s">
        <v>475</v>
      </c>
      <c r="U227" s="169" t="s">
        <v>712</v>
      </c>
      <c r="V227" s="169" t="s">
        <v>489</v>
      </c>
      <c r="W227" s="175">
        <v>1</v>
      </c>
      <c r="X227" s="169" t="s">
        <v>537</v>
      </c>
    </row>
    <row r="228" spans="2:24" hidden="1">
      <c r="B228" s="423"/>
      <c r="C228" s="423"/>
      <c r="D228" s="206">
        <v>2</v>
      </c>
      <c r="E228" s="169" t="s">
        <v>460</v>
      </c>
      <c r="F228" s="260">
        <v>1191.4000000000001</v>
      </c>
      <c r="G228" s="169">
        <v>10.58</v>
      </c>
      <c r="H228" s="169">
        <v>10.58</v>
      </c>
      <c r="I228" s="177">
        <f t="shared" si="40"/>
        <v>1</v>
      </c>
      <c r="J228" s="169">
        <v>1.05</v>
      </c>
      <c r="K228" s="177">
        <f t="shared" si="41"/>
        <v>9.9243856332703217E-2</v>
      </c>
      <c r="L228" s="260">
        <v>1567.63</v>
      </c>
      <c r="M228" s="177">
        <f t="shared" si="42"/>
        <v>1.0992438563327034</v>
      </c>
      <c r="N228" s="260">
        <v>1646.01</v>
      </c>
      <c r="O228" s="169">
        <v>0.28999999999999998</v>
      </c>
      <c r="P228" s="176">
        <f t="shared" si="43"/>
        <v>2.7410207939508505E-2</v>
      </c>
      <c r="Q228" s="260">
        <f t="shared" si="44"/>
        <v>454.61270000000002</v>
      </c>
      <c r="R228" s="169">
        <f t="shared" si="45"/>
        <v>0.76000000000000068</v>
      </c>
      <c r="S228" s="171">
        <f t="shared" si="46"/>
        <v>7.1833648393194768E-2</v>
      </c>
      <c r="T228" s="169" t="s">
        <v>177</v>
      </c>
      <c r="U228" s="169" t="s">
        <v>712</v>
      </c>
      <c r="V228" s="169" t="s">
        <v>507</v>
      </c>
      <c r="W228" s="175">
        <v>1</v>
      </c>
      <c r="X228" s="169" t="s">
        <v>414</v>
      </c>
    </row>
    <row r="229" spans="2:24" hidden="1">
      <c r="B229" s="423"/>
      <c r="C229" s="423"/>
      <c r="D229" s="206">
        <v>3</v>
      </c>
      <c r="E229" s="169" t="s">
        <v>479</v>
      </c>
      <c r="F229" s="260">
        <v>1014.1400000000001</v>
      </c>
      <c r="G229" s="169">
        <v>283.5</v>
      </c>
      <c r="H229" s="169">
        <v>283.5</v>
      </c>
      <c r="I229" s="177">
        <f t="shared" si="40"/>
        <v>1</v>
      </c>
      <c r="J229" s="169">
        <v>11.22</v>
      </c>
      <c r="K229" s="177">
        <f t="shared" si="41"/>
        <v>3.9576719576719578E-2</v>
      </c>
      <c r="L229" s="260">
        <v>111.2</v>
      </c>
      <c r="M229" s="177">
        <f t="shared" si="42"/>
        <v>1.0395767195767196</v>
      </c>
      <c r="N229" s="260">
        <v>1247.6600000000001</v>
      </c>
      <c r="O229" s="169">
        <v>2.1</v>
      </c>
      <c r="P229" s="176">
        <f t="shared" si="43"/>
        <v>7.4074074074074077E-3</v>
      </c>
      <c r="Q229" s="260">
        <f t="shared" si="44"/>
        <v>233.52</v>
      </c>
      <c r="R229" s="169">
        <f t="shared" si="45"/>
        <v>9.1200000000000276</v>
      </c>
      <c r="S229" s="171">
        <f t="shared" si="46"/>
        <v>3.2169312169312264E-2</v>
      </c>
      <c r="T229" s="169" t="s">
        <v>475</v>
      </c>
      <c r="U229" s="169" t="s">
        <v>712</v>
      </c>
      <c r="V229" s="169" t="s">
        <v>489</v>
      </c>
      <c r="W229" s="175">
        <v>1</v>
      </c>
      <c r="X229" s="169" t="s">
        <v>427</v>
      </c>
    </row>
    <row r="230" spans="2:24" hidden="1">
      <c r="B230" s="423"/>
      <c r="C230" s="423"/>
      <c r="D230" s="206">
        <v>4</v>
      </c>
      <c r="E230" s="169" t="s">
        <v>488</v>
      </c>
      <c r="F230" s="260">
        <v>901.99</v>
      </c>
      <c r="G230" s="169">
        <v>115.44</v>
      </c>
      <c r="H230" s="169">
        <v>115.44</v>
      </c>
      <c r="I230" s="177">
        <f t="shared" si="40"/>
        <v>1</v>
      </c>
      <c r="J230" s="169">
        <v>11.48</v>
      </c>
      <c r="K230" s="177">
        <f t="shared" si="41"/>
        <v>9.9445599445599456E-2</v>
      </c>
      <c r="L230" s="260">
        <v>127.4</v>
      </c>
      <c r="M230" s="177">
        <f t="shared" si="42"/>
        <v>1.0994455994455994</v>
      </c>
      <c r="N230" s="260">
        <v>1462.55</v>
      </c>
      <c r="O230" s="169">
        <v>4.4000000000000004</v>
      </c>
      <c r="P230" s="176">
        <f t="shared" si="43"/>
        <v>3.8115038115038122E-2</v>
      </c>
      <c r="Q230" s="260">
        <f t="shared" si="44"/>
        <v>560.56000000000006</v>
      </c>
      <c r="R230" s="169">
        <f t="shared" si="45"/>
        <v>7.0800000000000036</v>
      </c>
      <c r="S230" s="171">
        <f t="shared" si="46"/>
        <v>6.1330561330561362E-2</v>
      </c>
      <c r="T230" s="169" t="s">
        <v>475</v>
      </c>
      <c r="U230" s="169" t="s">
        <v>712</v>
      </c>
      <c r="V230" s="169" t="s">
        <v>489</v>
      </c>
      <c r="W230" s="175">
        <v>1</v>
      </c>
      <c r="X230" s="169" t="s">
        <v>467</v>
      </c>
    </row>
    <row r="231" spans="2:24" hidden="1">
      <c r="B231" s="423"/>
      <c r="C231" s="423"/>
      <c r="D231" s="206">
        <v>5</v>
      </c>
      <c r="E231" s="169" t="s">
        <v>647</v>
      </c>
      <c r="F231" s="260">
        <v>862.21</v>
      </c>
      <c r="G231" s="169">
        <v>62.17</v>
      </c>
      <c r="H231" s="169">
        <v>62.17</v>
      </c>
      <c r="I231" s="177">
        <f t="shared" si="40"/>
        <v>1</v>
      </c>
      <c r="J231" s="169">
        <v>6.16</v>
      </c>
      <c r="K231" s="177">
        <f t="shared" si="41"/>
        <v>9.9083159079942099E-2</v>
      </c>
      <c r="L231" s="260">
        <v>194.63</v>
      </c>
      <c r="M231" s="177">
        <f t="shared" si="42"/>
        <v>1.0990831590799421</v>
      </c>
      <c r="N231" s="260">
        <v>1198.92</v>
      </c>
      <c r="O231" s="169">
        <v>1.73</v>
      </c>
      <c r="P231" s="176">
        <f t="shared" si="43"/>
        <v>2.7826926170178543E-2</v>
      </c>
      <c r="Q231" s="260">
        <f t="shared" si="44"/>
        <v>336.7099</v>
      </c>
      <c r="R231" s="169">
        <f t="shared" si="45"/>
        <v>4.4299999999999962</v>
      </c>
      <c r="S231" s="171">
        <f t="shared" si="46"/>
        <v>7.1256232909763489E-2</v>
      </c>
      <c r="T231" s="169" t="s">
        <v>475</v>
      </c>
      <c r="U231" s="169" t="s">
        <v>712</v>
      </c>
      <c r="V231" s="169" t="s">
        <v>489</v>
      </c>
      <c r="W231" s="175">
        <v>1</v>
      </c>
      <c r="X231" s="169" t="s">
        <v>441</v>
      </c>
    </row>
    <row r="232" spans="2:24" hidden="1">
      <c r="B232" s="423"/>
      <c r="C232" s="423"/>
      <c r="D232" s="206">
        <v>6</v>
      </c>
      <c r="E232" s="169" t="s">
        <v>495</v>
      </c>
      <c r="F232" s="260">
        <v>790.14</v>
      </c>
      <c r="G232" s="169">
        <v>158.82</v>
      </c>
      <c r="H232" s="169">
        <v>158.82</v>
      </c>
      <c r="I232" s="177">
        <f t="shared" si="40"/>
        <v>1</v>
      </c>
      <c r="J232" s="169">
        <v>12.26</v>
      </c>
      <c r="K232" s="177">
        <f t="shared" si="41"/>
        <v>7.7194308021659747E-2</v>
      </c>
      <c r="L232" s="260">
        <v>78</v>
      </c>
      <c r="M232" s="177">
        <f t="shared" si="42"/>
        <v>1.0771943080216597</v>
      </c>
      <c r="N232" s="260">
        <v>956.28</v>
      </c>
      <c r="O232" s="169">
        <v>2.13</v>
      </c>
      <c r="P232" s="176">
        <f t="shared" si="43"/>
        <v>1.3411409142425387E-2</v>
      </c>
      <c r="Q232" s="260">
        <f t="shared" si="44"/>
        <v>166.14</v>
      </c>
      <c r="R232" s="169">
        <f t="shared" si="45"/>
        <v>10.129999999999992</v>
      </c>
      <c r="S232" s="171">
        <f t="shared" si="46"/>
        <v>6.3782898879234301E-2</v>
      </c>
      <c r="T232" s="169" t="s">
        <v>475</v>
      </c>
      <c r="U232" s="169" t="s">
        <v>712</v>
      </c>
      <c r="V232" s="169" t="s">
        <v>630</v>
      </c>
      <c r="W232" s="175">
        <v>1</v>
      </c>
      <c r="X232" s="169" t="s">
        <v>467</v>
      </c>
    </row>
    <row r="233" spans="2:24" hidden="1">
      <c r="B233" s="423"/>
      <c r="C233" s="423"/>
      <c r="D233" s="206">
        <v>7</v>
      </c>
      <c r="E233" s="169" t="s">
        <v>612</v>
      </c>
      <c r="F233" s="260">
        <v>763.68000000000006</v>
      </c>
      <c r="G233" s="169">
        <v>178.26</v>
      </c>
      <c r="H233" s="169">
        <v>178.26</v>
      </c>
      <c r="I233" s="177">
        <f t="shared" si="40"/>
        <v>1</v>
      </c>
      <c r="J233" s="169">
        <v>9.75</v>
      </c>
      <c r="K233" s="177">
        <f t="shared" si="41"/>
        <v>5.4695388757993943E-2</v>
      </c>
      <c r="L233" s="260">
        <v>95.34</v>
      </c>
      <c r="M233" s="177">
        <f t="shared" si="42"/>
        <v>1.054695388757994</v>
      </c>
      <c r="N233" s="260">
        <v>929.57</v>
      </c>
      <c r="O233" s="169">
        <v>1.74</v>
      </c>
      <c r="P233" s="176">
        <f t="shared" si="43"/>
        <v>9.7610232245035344E-3</v>
      </c>
      <c r="Q233" s="260">
        <f t="shared" si="44"/>
        <v>165.89160000000001</v>
      </c>
      <c r="R233" s="169">
        <f t="shared" si="45"/>
        <v>8.01</v>
      </c>
      <c r="S233" s="171">
        <f t="shared" si="46"/>
        <v>4.4934365533490409E-2</v>
      </c>
      <c r="T233" s="169" t="s">
        <v>475</v>
      </c>
      <c r="U233" s="169" t="s">
        <v>712</v>
      </c>
      <c r="V233" s="169" t="s">
        <v>489</v>
      </c>
      <c r="W233" s="175">
        <v>1</v>
      </c>
      <c r="X233" s="169" t="s">
        <v>467</v>
      </c>
    </row>
    <row r="234" spans="2:24" hidden="1">
      <c r="B234" s="423"/>
      <c r="C234" s="423"/>
      <c r="D234" s="206">
        <v>8</v>
      </c>
      <c r="E234" s="169" t="s">
        <v>484</v>
      </c>
      <c r="F234" s="260">
        <v>758.8</v>
      </c>
      <c r="G234" s="169">
        <v>77.319999999999993</v>
      </c>
      <c r="H234" s="169">
        <v>77.319999999999993</v>
      </c>
      <c r="I234" s="177">
        <f t="shared" si="40"/>
        <v>1</v>
      </c>
      <c r="J234" s="169">
        <v>2.25</v>
      </c>
      <c r="K234" s="177">
        <f t="shared" si="41"/>
        <v>2.909984480082773E-2</v>
      </c>
      <c r="L234" s="260">
        <v>410.16</v>
      </c>
      <c r="M234" s="177">
        <f t="shared" si="42"/>
        <v>1.0290998448008277</v>
      </c>
      <c r="N234" s="260">
        <v>922.86</v>
      </c>
      <c r="O234" s="169">
        <v>0.4</v>
      </c>
      <c r="P234" s="176">
        <f t="shared" si="43"/>
        <v>5.1733057423693747E-3</v>
      </c>
      <c r="Q234" s="260">
        <f t="shared" si="44"/>
        <v>164.06400000000002</v>
      </c>
      <c r="R234" s="169">
        <f t="shared" si="45"/>
        <v>1.85</v>
      </c>
      <c r="S234" s="171">
        <f t="shared" si="46"/>
        <v>2.392653905845836E-2</v>
      </c>
      <c r="T234" s="169" t="s">
        <v>475</v>
      </c>
      <c r="U234" s="169" t="s">
        <v>712</v>
      </c>
      <c r="V234" s="169" t="s">
        <v>487</v>
      </c>
      <c r="W234" s="175">
        <v>1</v>
      </c>
      <c r="X234" s="169" t="s">
        <v>467</v>
      </c>
    </row>
    <row r="235" spans="2:24" hidden="1">
      <c r="B235" s="423"/>
      <c r="C235" s="423"/>
      <c r="D235" s="206">
        <v>9</v>
      </c>
      <c r="E235" s="169" t="s">
        <v>543</v>
      </c>
      <c r="F235" s="260">
        <v>744.52</v>
      </c>
      <c r="G235" s="169">
        <v>116.8</v>
      </c>
      <c r="H235" s="169">
        <v>116.8</v>
      </c>
      <c r="I235" s="177">
        <f t="shared" si="40"/>
        <v>1</v>
      </c>
      <c r="J235" s="169">
        <v>5.47</v>
      </c>
      <c r="K235" s="177">
        <f t="shared" si="41"/>
        <v>4.6832191780821916E-2</v>
      </c>
      <c r="L235" s="260">
        <v>166.56</v>
      </c>
      <c r="M235" s="177">
        <f t="shared" si="42"/>
        <v>1.0468321917808219</v>
      </c>
      <c r="N235" s="260">
        <v>911.08</v>
      </c>
      <c r="O235" s="169">
        <v>1</v>
      </c>
      <c r="P235" s="176">
        <f t="shared" si="43"/>
        <v>8.5616438356164379E-3</v>
      </c>
      <c r="Q235" s="260">
        <f t="shared" si="44"/>
        <v>166.56</v>
      </c>
      <c r="R235" s="169">
        <f t="shared" si="45"/>
        <v>4.4699999999999989</v>
      </c>
      <c r="S235" s="171">
        <f t="shared" si="46"/>
        <v>3.8270547945205471E-2</v>
      </c>
      <c r="T235" s="169" t="s">
        <v>475</v>
      </c>
      <c r="U235" s="169" t="s">
        <v>712</v>
      </c>
      <c r="V235" s="169" t="s">
        <v>489</v>
      </c>
      <c r="W235" s="175">
        <v>1</v>
      </c>
      <c r="X235" s="169" t="s">
        <v>459</v>
      </c>
    </row>
    <row r="236" spans="2:24" hidden="1">
      <c r="B236" s="423"/>
      <c r="C236" s="423"/>
      <c r="D236" s="206">
        <v>10</v>
      </c>
      <c r="E236" s="169" t="s">
        <v>513</v>
      </c>
      <c r="F236" s="260">
        <v>743.04</v>
      </c>
      <c r="G236" s="169">
        <v>320.11</v>
      </c>
      <c r="H236" s="169">
        <v>320.11</v>
      </c>
      <c r="I236" s="177">
        <f t="shared" si="40"/>
        <v>1</v>
      </c>
      <c r="J236" s="169">
        <v>6.79</v>
      </c>
      <c r="K236" s="177">
        <f t="shared" si="41"/>
        <v>2.1211458561119615E-2</v>
      </c>
      <c r="L236" s="260">
        <v>133.88</v>
      </c>
      <c r="M236" s="177">
        <f t="shared" si="42"/>
        <v>1.0212114585611196</v>
      </c>
      <c r="N236" s="260">
        <v>909.05</v>
      </c>
      <c r="O236" s="169">
        <v>1.24</v>
      </c>
      <c r="P236" s="176">
        <f t="shared" si="43"/>
        <v>3.873668426478398E-3</v>
      </c>
      <c r="Q236" s="260">
        <f t="shared" si="44"/>
        <v>166.0112</v>
      </c>
      <c r="R236" s="169">
        <f t="shared" si="45"/>
        <v>5.5500000000000203</v>
      </c>
      <c r="S236" s="171">
        <f t="shared" si="46"/>
        <v>1.733779013464128E-2</v>
      </c>
      <c r="T236" s="169" t="s">
        <v>475</v>
      </c>
      <c r="U236" s="169" t="s">
        <v>712</v>
      </c>
      <c r="V236" s="169" t="s">
        <v>643</v>
      </c>
      <c r="W236" s="175">
        <v>1</v>
      </c>
      <c r="X236" s="169" t="s">
        <v>411</v>
      </c>
    </row>
    <row r="237" spans="2:24" hidden="1">
      <c r="B237" s="634">
        <v>45893</v>
      </c>
      <c r="C237" s="423" t="s">
        <v>311</v>
      </c>
      <c r="D237" s="206">
        <v>1</v>
      </c>
      <c r="E237" s="169" t="s">
        <v>557</v>
      </c>
      <c r="F237" s="260">
        <v>1725.0100000000002</v>
      </c>
      <c r="G237" s="169">
        <v>194.64</v>
      </c>
      <c r="H237" s="169">
        <v>194.64</v>
      </c>
      <c r="I237" s="177">
        <f t="shared" si="40"/>
        <v>1</v>
      </c>
      <c r="J237" s="169">
        <v>11.1</v>
      </c>
      <c r="K237" s="177">
        <f t="shared" si="41"/>
        <v>5.7028360049321825E-2</v>
      </c>
      <c r="L237" s="260">
        <v>194.04</v>
      </c>
      <c r="M237" s="177">
        <f t="shared" si="42"/>
        <v>1.0570283600493218</v>
      </c>
      <c r="N237" s="260">
        <v>2153.84</v>
      </c>
      <c r="O237" s="169">
        <v>2.21</v>
      </c>
      <c r="P237" s="176">
        <f t="shared" si="43"/>
        <v>1.135429510891903E-2</v>
      </c>
      <c r="Q237" s="260">
        <f t="shared" si="44"/>
        <v>428.82839999999999</v>
      </c>
      <c r="R237" s="169">
        <f t="shared" si="45"/>
        <v>8.8899999999999935</v>
      </c>
      <c r="S237" s="171">
        <f t="shared" si="46"/>
        <v>4.5674064940402763E-2</v>
      </c>
      <c r="T237" s="169" t="s">
        <v>475</v>
      </c>
      <c r="U237" s="169" t="s">
        <v>712</v>
      </c>
      <c r="V237" s="169" t="s">
        <v>489</v>
      </c>
      <c r="W237" s="175">
        <v>1</v>
      </c>
      <c r="X237" s="169" t="s">
        <v>433</v>
      </c>
    </row>
    <row r="238" spans="2:24" hidden="1">
      <c r="B238" s="423"/>
      <c r="C238" s="423"/>
      <c r="D238" s="206">
        <v>2</v>
      </c>
      <c r="E238" s="169" t="s">
        <v>612</v>
      </c>
      <c r="F238" s="260">
        <v>1280.4199999999998</v>
      </c>
      <c r="G238" s="169">
        <v>273.38</v>
      </c>
      <c r="H238" s="169">
        <v>273.38</v>
      </c>
      <c r="I238" s="177">
        <f t="shared" si="40"/>
        <v>1</v>
      </c>
      <c r="J238" s="169">
        <v>26.11</v>
      </c>
      <c r="K238" s="177">
        <f t="shared" si="41"/>
        <v>9.5508083985660991E-2</v>
      </c>
      <c r="L238" s="260">
        <v>95.34</v>
      </c>
      <c r="M238" s="177">
        <f t="shared" si="42"/>
        <v>1.095508083985661</v>
      </c>
      <c r="N238" s="260">
        <v>2489.33</v>
      </c>
      <c r="O238" s="169">
        <v>12.68</v>
      </c>
      <c r="P238" s="176">
        <f t="shared" si="43"/>
        <v>4.6382324968907748E-2</v>
      </c>
      <c r="Q238" s="260">
        <f t="shared" si="44"/>
        <v>1208.9112</v>
      </c>
      <c r="R238" s="169">
        <f t="shared" si="45"/>
        <v>13.430000000000014</v>
      </c>
      <c r="S238" s="171">
        <f t="shared" si="46"/>
        <v>4.9125759016753291E-2</v>
      </c>
      <c r="T238" s="169" t="s">
        <v>475</v>
      </c>
      <c r="U238" s="169" t="s">
        <v>712</v>
      </c>
      <c r="V238" s="169" t="s">
        <v>489</v>
      </c>
      <c r="W238" s="175">
        <v>1</v>
      </c>
      <c r="X238" s="169" t="s">
        <v>467</v>
      </c>
    </row>
    <row r="239" spans="2:24" hidden="1">
      <c r="B239" s="423"/>
      <c r="C239" s="423"/>
      <c r="D239" s="206">
        <v>3</v>
      </c>
      <c r="E239" s="169" t="s">
        <v>495</v>
      </c>
      <c r="F239" s="260">
        <v>1077.96</v>
      </c>
      <c r="G239" s="169">
        <v>234.01</v>
      </c>
      <c r="H239" s="169">
        <v>234.01</v>
      </c>
      <c r="I239" s="177">
        <f t="shared" si="40"/>
        <v>1</v>
      </c>
      <c r="J239" s="169">
        <v>16.96</v>
      </c>
      <c r="K239" s="177">
        <f t="shared" si="41"/>
        <v>7.2475535233537031E-2</v>
      </c>
      <c r="L239" s="260">
        <v>78</v>
      </c>
      <c r="M239" s="177">
        <f t="shared" si="42"/>
        <v>1.0724755352335371</v>
      </c>
      <c r="N239" s="260">
        <v>1322.88</v>
      </c>
      <c r="O239" s="169">
        <v>3.14</v>
      </c>
      <c r="P239" s="176">
        <f t="shared" si="43"/>
        <v>1.3418229990171362E-2</v>
      </c>
      <c r="Q239" s="260">
        <f t="shared" si="44"/>
        <v>244.92000000000002</v>
      </c>
      <c r="R239" s="169">
        <f t="shared" si="45"/>
        <v>13.820000000000007</v>
      </c>
      <c r="S239" s="171">
        <f t="shared" si="46"/>
        <v>5.90573052433657E-2</v>
      </c>
      <c r="T239" s="169" t="s">
        <v>475</v>
      </c>
      <c r="U239" s="169" t="s">
        <v>712</v>
      </c>
      <c r="V239" s="169" t="s">
        <v>630</v>
      </c>
      <c r="W239" s="175">
        <v>1</v>
      </c>
      <c r="X239" s="169" t="s">
        <v>467</v>
      </c>
    </row>
    <row r="240" spans="2:24" hidden="1">
      <c r="B240" s="423"/>
      <c r="C240" s="423"/>
      <c r="D240" s="206">
        <v>4</v>
      </c>
      <c r="E240" s="169" t="s">
        <v>484</v>
      </c>
      <c r="F240" s="260">
        <v>1045.9000000000001</v>
      </c>
      <c r="G240" s="169">
        <v>103.42</v>
      </c>
      <c r="H240" s="169">
        <v>103.42</v>
      </c>
      <c r="I240" s="177">
        <f t="shared" si="40"/>
        <v>1</v>
      </c>
      <c r="J240" s="169">
        <v>3.15</v>
      </c>
      <c r="K240" s="177">
        <f t="shared" si="41"/>
        <v>3.0458325275575321E-2</v>
      </c>
      <c r="L240" s="260">
        <v>410.16</v>
      </c>
      <c r="M240" s="177">
        <f t="shared" si="42"/>
        <v>1.0304583252755755</v>
      </c>
      <c r="N240" s="260">
        <v>1292</v>
      </c>
      <c r="O240" s="169">
        <v>0.6</v>
      </c>
      <c r="P240" s="176">
        <f t="shared" si="43"/>
        <v>5.8015857667762516E-3</v>
      </c>
      <c r="Q240" s="260">
        <f t="shared" si="44"/>
        <v>246.096</v>
      </c>
      <c r="R240" s="169">
        <f t="shared" si="45"/>
        <v>2.5500000000000056</v>
      </c>
      <c r="S240" s="171">
        <f t="shared" si="46"/>
        <v>2.4656739508799125E-2</v>
      </c>
      <c r="T240" s="169" t="s">
        <v>475</v>
      </c>
      <c r="U240" s="169" t="s">
        <v>712</v>
      </c>
      <c r="V240" s="169" t="s">
        <v>487</v>
      </c>
      <c r="W240" s="175">
        <v>1</v>
      </c>
      <c r="X240" s="169" t="s">
        <v>467</v>
      </c>
    </row>
    <row r="241" spans="2:24" hidden="1">
      <c r="B241" s="423"/>
      <c r="C241" s="423"/>
      <c r="D241" s="206">
        <v>5</v>
      </c>
      <c r="E241" s="169" t="s">
        <v>488</v>
      </c>
      <c r="F241" s="260">
        <v>1043.4000000000001</v>
      </c>
      <c r="G241" s="169">
        <v>156.81</v>
      </c>
      <c r="H241" s="169">
        <v>156.81</v>
      </c>
      <c r="I241" s="177">
        <f t="shared" si="40"/>
        <v>1</v>
      </c>
      <c r="J241" s="169">
        <v>10.11</v>
      </c>
      <c r="K241" s="177">
        <f t="shared" si="41"/>
        <v>6.4472929022383774E-2</v>
      </c>
      <c r="L241" s="260">
        <v>127.4</v>
      </c>
      <c r="M241" s="177">
        <f t="shared" si="42"/>
        <v>1.0644729290223838</v>
      </c>
      <c r="N241" s="260">
        <v>1288.01</v>
      </c>
      <c r="O241" s="169">
        <v>1.92</v>
      </c>
      <c r="P241" s="176">
        <f t="shared" si="43"/>
        <v>1.2244117084369619E-2</v>
      </c>
      <c r="Q241" s="260">
        <f t="shared" si="44"/>
        <v>244.608</v>
      </c>
      <c r="R241" s="169">
        <f t="shared" si="45"/>
        <v>8.1900000000000137</v>
      </c>
      <c r="S241" s="171">
        <f t="shared" si="46"/>
        <v>5.2228811938014243E-2</v>
      </c>
      <c r="T241" s="169" t="s">
        <v>475</v>
      </c>
      <c r="U241" s="169" t="s">
        <v>712</v>
      </c>
      <c r="V241" s="169" t="s">
        <v>489</v>
      </c>
      <c r="W241" s="175">
        <v>1</v>
      </c>
      <c r="X241" s="169" t="s">
        <v>467</v>
      </c>
    </row>
    <row r="242" spans="2:24" hidden="1">
      <c r="B242" s="423"/>
      <c r="C242" s="423"/>
      <c r="D242" s="206">
        <v>6</v>
      </c>
      <c r="E242" s="169" t="s">
        <v>513</v>
      </c>
      <c r="F242" s="260">
        <v>1016.1500000000001</v>
      </c>
      <c r="G242" s="169">
        <v>338.83</v>
      </c>
      <c r="H242" s="169">
        <v>338.83</v>
      </c>
      <c r="I242" s="177">
        <f t="shared" si="40"/>
        <v>1</v>
      </c>
      <c r="J242" s="169">
        <v>9.42</v>
      </c>
      <c r="K242" s="177">
        <f t="shared" si="41"/>
        <v>2.7801552400909011E-2</v>
      </c>
      <c r="L242" s="260">
        <v>133.88</v>
      </c>
      <c r="M242" s="177">
        <f t="shared" si="42"/>
        <v>1.027801552400909</v>
      </c>
      <c r="N242" s="260">
        <v>1261.1500000000001</v>
      </c>
      <c r="O242" s="169">
        <v>1.83</v>
      </c>
      <c r="P242" s="176">
        <f t="shared" si="43"/>
        <v>5.4009385237434706E-3</v>
      </c>
      <c r="Q242" s="260">
        <f t="shared" si="44"/>
        <v>245.00040000000001</v>
      </c>
      <c r="R242" s="169">
        <f t="shared" si="45"/>
        <v>7.5900000000000158</v>
      </c>
      <c r="S242" s="171">
        <f t="shared" si="46"/>
        <v>2.2400613877165586E-2</v>
      </c>
      <c r="T242" s="169" t="s">
        <v>475</v>
      </c>
      <c r="U242" s="169" t="s">
        <v>712</v>
      </c>
      <c r="V242" s="169" t="s">
        <v>643</v>
      </c>
      <c r="W242" s="175">
        <v>1</v>
      </c>
      <c r="X242" s="169" t="s">
        <v>411</v>
      </c>
    </row>
    <row r="243" spans="2:24" hidden="1">
      <c r="B243" s="423"/>
      <c r="C243" s="423"/>
      <c r="D243" s="206">
        <v>7</v>
      </c>
      <c r="E243" s="169" t="s">
        <v>494</v>
      </c>
      <c r="F243" s="260">
        <v>1015.4399999999999</v>
      </c>
      <c r="G243" s="169">
        <v>89.69</v>
      </c>
      <c r="H243" s="169">
        <v>89.69</v>
      </c>
      <c r="I243" s="177">
        <f t="shared" si="40"/>
        <v>1</v>
      </c>
      <c r="J243" s="169">
        <v>3.96</v>
      </c>
      <c r="K243" s="177">
        <f t="shared" si="41"/>
        <v>4.4152079384546773E-2</v>
      </c>
      <c r="L243" s="260">
        <v>318.32</v>
      </c>
      <c r="M243" s="177">
        <f t="shared" si="42"/>
        <v>1.0441520793845467</v>
      </c>
      <c r="N243" s="260">
        <v>1260.55</v>
      </c>
      <c r="O243" s="169">
        <v>0.77</v>
      </c>
      <c r="P243" s="176">
        <f t="shared" si="43"/>
        <v>8.5851265469952063E-3</v>
      </c>
      <c r="Q243" s="260">
        <f t="shared" si="44"/>
        <v>245.10640000000001</v>
      </c>
      <c r="R243" s="169">
        <f t="shared" si="45"/>
        <v>3.1899999999999937</v>
      </c>
      <c r="S243" s="171">
        <f t="shared" si="46"/>
        <v>3.5566952837551499E-2</v>
      </c>
      <c r="T243" s="169" t="s">
        <v>475</v>
      </c>
      <c r="U243" s="169" t="s">
        <v>712</v>
      </c>
      <c r="V243" s="169" t="s">
        <v>487</v>
      </c>
      <c r="W243" s="175">
        <v>1</v>
      </c>
      <c r="X243" s="169" t="s">
        <v>422</v>
      </c>
    </row>
    <row r="244" spans="2:24" hidden="1">
      <c r="B244" s="423"/>
      <c r="C244" s="423"/>
      <c r="D244" s="206">
        <v>8</v>
      </c>
      <c r="E244" s="169" t="s">
        <v>543</v>
      </c>
      <c r="F244" s="260">
        <v>1014.35</v>
      </c>
      <c r="G244" s="169">
        <v>149.19999999999999</v>
      </c>
      <c r="H244" s="169">
        <v>149.19999999999999</v>
      </c>
      <c r="I244" s="177">
        <f t="shared" si="40"/>
        <v>1</v>
      </c>
      <c r="J244" s="169">
        <v>7.56</v>
      </c>
      <c r="K244" s="177">
        <f t="shared" si="41"/>
        <v>5.0670241286863274E-2</v>
      </c>
      <c r="L244" s="260">
        <v>166.56</v>
      </c>
      <c r="M244" s="177">
        <f t="shared" si="42"/>
        <v>1.0506702412868634</v>
      </c>
      <c r="N244" s="260">
        <v>1259.19</v>
      </c>
      <c r="O244" s="169">
        <v>1.47</v>
      </c>
      <c r="P244" s="176">
        <f t="shared" si="43"/>
        <v>9.8525469168900814E-3</v>
      </c>
      <c r="Q244" s="260">
        <f t="shared" si="44"/>
        <v>244.8432</v>
      </c>
      <c r="R244" s="169">
        <f t="shared" si="45"/>
        <v>6.0900000000000025</v>
      </c>
      <c r="S244" s="171">
        <f t="shared" si="46"/>
        <v>4.0817694369973213E-2</v>
      </c>
      <c r="T244" s="169" t="s">
        <v>475</v>
      </c>
      <c r="U244" s="169" t="s">
        <v>712</v>
      </c>
      <c r="V244" s="169" t="s">
        <v>489</v>
      </c>
      <c r="W244" s="175">
        <v>1</v>
      </c>
      <c r="X244" s="169" t="s">
        <v>459</v>
      </c>
    </row>
    <row r="245" spans="2:24" hidden="1">
      <c r="B245" s="423"/>
      <c r="C245" s="423"/>
      <c r="D245" s="206">
        <v>9</v>
      </c>
      <c r="E245" s="169" t="s">
        <v>546</v>
      </c>
      <c r="F245" s="260">
        <v>986.18000000000006</v>
      </c>
      <c r="G245" s="169">
        <v>26.66</v>
      </c>
      <c r="H245" s="169">
        <v>26.66</v>
      </c>
      <c r="I245" s="177">
        <f t="shared" si="40"/>
        <v>1</v>
      </c>
      <c r="J245" s="169">
        <v>1.3</v>
      </c>
      <c r="K245" s="177">
        <f t="shared" si="41"/>
        <v>4.8762190547636912E-2</v>
      </c>
      <c r="L245" s="260">
        <v>930.36</v>
      </c>
      <c r="M245" s="177">
        <f t="shared" si="42"/>
        <v>1.048762190547637</v>
      </c>
      <c r="N245" s="260">
        <v>1209.47</v>
      </c>
      <c r="O245" s="169">
        <v>0.24</v>
      </c>
      <c r="P245" s="176">
        <f t="shared" si="43"/>
        <v>9.0022505626406596E-3</v>
      </c>
      <c r="Q245" s="260">
        <f t="shared" si="44"/>
        <v>223.28639999999999</v>
      </c>
      <c r="R245" s="169">
        <f t="shared" si="45"/>
        <v>1.0600000000000007</v>
      </c>
      <c r="S245" s="171">
        <f t="shared" si="46"/>
        <v>3.9759939984996273E-2</v>
      </c>
      <c r="T245" s="169" t="s">
        <v>475</v>
      </c>
      <c r="U245" s="169" t="s">
        <v>712</v>
      </c>
      <c r="V245" s="169" t="s">
        <v>489</v>
      </c>
      <c r="W245" s="175">
        <v>1</v>
      </c>
      <c r="X245" s="169" t="s">
        <v>422</v>
      </c>
    </row>
    <row r="246" spans="2:24" hidden="1">
      <c r="B246" s="423"/>
      <c r="C246" s="423"/>
      <c r="D246" s="206">
        <v>10</v>
      </c>
      <c r="E246" s="169" t="s">
        <v>479</v>
      </c>
      <c r="F246" s="260">
        <v>985.2299999999999</v>
      </c>
      <c r="G246" s="169">
        <v>355.1</v>
      </c>
      <c r="H246" s="169">
        <v>355.1</v>
      </c>
      <c r="I246" s="177">
        <f t="shared" si="40"/>
        <v>1</v>
      </c>
      <c r="J246" s="169">
        <v>11.06</v>
      </c>
      <c r="K246" s="177">
        <f t="shared" si="41"/>
        <v>3.1146156012390874E-2</v>
      </c>
      <c r="L246" s="260">
        <v>111.2</v>
      </c>
      <c r="M246" s="177">
        <f t="shared" si="42"/>
        <v>1.0311461560123909</v>
      </c>
      <c r="N246" s="260">
        <v>1229.8699999999999</v>
      </c>
      <c r="O246" s="169">
        <v>2.2000000000000002</v>
      </c>
      <c r="P246" s="176">
        <f t="shared" si="43"/>
        <v>6.1954379048155452E-3</v>
      </c>
      <c r="Q246" s="260">
        <f t="shared" si="44"/>
        <v>244.64000000000001</v>
      </c>
      <c r="R246" s="169">
        <f t="shared" si="45"/>
        <v>8.860000000000003</v>
      </c>
      <c r="S246" s="171">
        <f t="shared" si="46"/>
        <v>2.4950718107575338E-2</v>
      </c>
      <c r="T246" s="169" t="s">
        <v>475</v>
      </c>
      <c r="U246" s="169" t="s">
        <v>712</v>
      </c>
      <c r="V246" s="169" t="s">
        <v>489</v>
      </c>
      <c r="W246" s="175">
        <v>1</v>
      </c>
      <c r="X246" s="169" t="s">
        <v>427</v>
      </c>
    </row>
    <row r="247" spans="2:24" hidden="1">
      <c r="B247" s="634">
        <v>45894</v>
      </c>
      <c r="C247" s="423" t="s">
        <v>321</v>
      </c>
      <c r="D247" s="206">
        <v>1</v>
      </c>
      <c r="E247" s="169" t="s">
        <v>557</v>
      </c>
      <c r="F247" s="260">
        <v>1078.8699999999999</v>
      </c>
      <c r="G247" s="169">
        <v>203.85</v>
      </c>
      <c r="H247" s="169">
        <v>203.85</v>
      </c>
      <c r="I247" s="177">
        <f t="shared" si="40"/>
        <v>1</v>
      </c>
      <c r="J247" s="169">
        <v>11.16</v>
      </c>
      <c r="K247" s="177">
        <f t="shared" si="41"/>
        <v>5.4746136865342167E-2</v>
      </c>
      <c r="L247" s="260">
        <v>194.04</v>
      </c>
      <c r="M247" s="177">
        <f t="shared" si="42"/>
        <v>1.0547461368653421</v>
      </c>
      <c r="N247" s="260">
        <v>2165.4899999999998</v>
      </c>
      <c r="O247" s="169">
        <v>5.6</v>
      </c>
      <c r="P247" s="176">
        <f t="shared" si="43"/>
        <v>2.7471179789060583E-2</v>
      </c>
      <c r="Q247" s="260">
        <f t="shared" si="44"/>
        <v>1086.6239999999998</v>
      </c>
      <c r="R247" s="169">
        <f t="shared" si="45"/>
        <v>5.5599999999999969</v>
      </c>
      <c r="S247" s="171">
        <f t="shared" si="46"/>
        <v>2.7274957076281567E-2</v>
      </c>
      <c r="T247" s="169" t="s">
        <v>475</v>
      </c>
      <c r="U247" s="169" t="s">
        <v>712</v>
      </c>
      <c r="V247" s="169" t="s">
        <v>489</v>
      </c>
      <c r="W247" s="175">
        <v>1</v>
      </c>
      <c r="X247" s="169" t="s">
        <v>433</v>
      </c>
    </row>
    <row r="248" spans="2:24" hidden="1">
      <c r="B248" s="423"/>
      <c r="C248" s="423"/>
      <c r="D248" s="206">
        <v>2</v>
      </c>
      <c r="E248" s="169" t="s">
        <v>495</v>
      </c>
      <c r="F248" s="260">
        <v>928.2</v>
      </c>
      <c r="G248" s="169">
        <v>234.39</v>
      </c>
      <c r="H248" s="169">
        <v>234.39</v>
      </c>
      <c r="I248" s="177">
        <f t="shared" si="40"/>
        <v>1</v>
      </c>
      <c r="J248" s="169">
        <v>14.38</v>
      </c>
      <c r="K248" s="177">
        <f t="shared" si="41"/>
        <v>6.135074021929264E-2</v>
      </c>
      <c r="L248" s="260">
        <v>78</v>
      </c>
      <c r="M248" s="177">
        <f t="shared" si="42"/>
        <v>1.0613507402192925</v>
      </c>
      <c r="N248" s="260">
        <v>1121.6400000000001</v>
      </c>
      <c r="O248" s="169">
        <v>2.48</v>
      </c>
      <c r="P248" s="176">
        <f t="shared" si="43"/>
        <v>1.0580656171338368E-2</v>
      </c>
      <c r="Q248" s="260">
        <f t="shared" si="44"/>
        <v>193.44</v>
      </c>
      <c r="R248" s="169">
        <f t="shared" si="45"/>
        <v>11.899999999999995</v>
      </c>
      <c r="S248" s="171">
        <f t="shared" si="46"/>
        <v>5.0770084047954245E-2</v>
      </c>
      <c r="T248" s="169" t="s">
        <v>475</v>
      </c>
      <c r="U248" s="169" t="s">
        <v>712</v>
      </c>
      <c r="V248" s="169" t="s">
        <v>630</v>
      </c>
      <c r="W248" s="175">
        <v>1</v>
      </c>
      <c r="X248" s="169" t="s">
        <v>467</v>
      </c>
    </row>
    <row r="249" spans="2:24" hidden="1">
      <c r="B249" s="423"/>
      <c r="C249" s="423"/>
      <c r="D249" s="206">
        <v>3</v>
      </c>
      <c r="E249" s="169" t="s">
        <v>488</v>
      </c>
      <c r="F249" s="260">
        <v>903.2600000000001</v>
      </c>
      <c r="G249" s="169">
        <v>155.38</v>
      </c>
      <c r="H249" s="169">
        <v>155.38</v>
      </c>
      <c r="I249" s="177">
        <f t="shared" si="40"/>
        <v>1</v>
      </c>
      <c r="J249" s="169">
        <v>8.61</v>
      </c>
      <c r="K249" s="177">
        <f t="shared" si="41"/>
        <v>5.5412537006049679E-2</v>
      </c>
      <c r="L249" s="260">
        <v>127.4</v>
      </c>
      <c r="M249" s="177">
        <f t="shared" si="42"/>
        <v>1.0554125370060499</v>
      </c>
      <c r="N249" s="260">
        <v>1096.9100000000001</v>
      </c>
      <c r="O249" s="169">
        <v>1.52</v>
      </c>
      <c r="P249" s="176">
        <f t="shared" si="43"/>
        <v>9.7824687862015699E-3</v>
      </c>
      <c r="Q249" s="260">
        <f t="shared" si="44"/>
        <v>193.64800000000002</v>
      </c>
      <c r="R249" s="169">
        <f t="shared" si="45"/>
        <v>7.0900000000000141</v>
      </c>
      <c r="S249" s="171">
        <f t="shared" si="46"/>
        <v>4.5630068219848205E-2</v>
      </c>
      <c r="T249" s="169" t="s">
        <v>475</v>
      </c>
      <c r="U249" s="169" t="s">
        <v>712</v>
      </c>
      <c r="V249" s="169" t="s">
        <v>489</v>
      </c>
      <c r="W249" s="175">
        <v>1</v>
      </c>
      <c r="X249" s="169" t="s">
        <v>467</v>
      </c>
    </row>
    <row r="250" spans="2:24" hidden="1">
      <c r="B250" s="423"/>
      <c r="C250" s="423"/>
      <c r="D250" s="206">
        <v>4</v>
      </c>
      <c r="E250" s="169" t="s">
        <v>484</v>
      </c>
      <c r="F250" s="260">
        <v>902.35000000000014</v>
      </c>
      <c r="G250" s="169">
        <v>102.42</v>
      </c>
      <c r="H250" s="169">
        <v>102.42</v>
      </c>
      <c r="I250" s="177">
        <f t="shared" si="40"/>
        <v>1</v>
      </c>
      <c r="J250" s="169">
        <v>2.67</v>
      </c>
      <c r="K250" s="177">
        <f t="shared" si="41"/>
        <v>2.6069127123608669E-2</v>
      </c>
      <c r="L250" s="260">
        <v>410.16</v>
      </c>
      <c r="M250" s="177">
        <f t="shared" si="42"/>
        <v>1.0260691271236086</v>
      </c>
      <c r="N250" s="260">
        <v>1095.1300000000001</v>
      </c>
      <c r="O250" s="169">
        <v>0.47</v>
      </c>
      <c r="P250" s="176">
        <f t="shared" si="43"/>
        <v>4.5889474711970314E-3</v>
      </c>
      <c r="Q250" s="260">
        <f t="shared" si="44"/>
        <v>192.77520000000001</v>
      </c>
      <c r="R250" s="169">
        <f t="shared" si="45"/>
        <v>2.200000000000002</v>
      </c>
      <c r="S250" s="171">
        <f t="shared" si="46"/>
        <v>2.1480179652411658E-2</v>
      </c>
      <c r="T250" s="169" t="s">
        <v>475</v>
      </c>
      <c r="U250" s="169" t="s">
        <v>712</v>
      </c>
      <c r="V250" s="169" t="s">
        <v>487</v>
      </c>
      <c r="W250" s="175">
        <v>1</v>
      </c>
      <c r="X250" s="169" t="s">
        <v>467</v>
      </c>
    </row>
    <row r="251" spans="2:24" hidden="1">
      <c r="B251" s="423"/>
      <c r="C251" s="423"/>
      <c r="D251" s="206">
        <v>5</v>
      </c>
      <c r="E251" s="169" t="s">
        <v>612</v>
      </c>
      <c r="F251" s="260">
        <v>900.96</v>
      </c>
      <c r="G251" s="169">
        <v>281.33999999999997</v>
      </c>
      <c r="H251" s="169">
        <v>281.33999999999997</v>
      </c>
      <c r="I251" s="177">
        <f t="shared" si="40"/>
        <v>1</v>
      </c>
      <c r="J251" s="169">
        <v>11.48</v>
      </c>
      <c r="K251" s="177">
        <f t="shared" si="41"/>
        <v>4.0804720267292247E-2</v>
      </c>
      <c r="L251" s="260">
        <v>95.34</v>
      </c>
      <c r="M251" s="177">
        <f t="shared" si="42"/>
        <v>1.0408047202672923</v>
      </c>
      <c r="N251" s="260">
        <v>1094.5</v>
      </c>
      <c r="O251" s="169">
        <v>2.0299999999999998</v>
      </c>
      <c r="P251" s="176">
        <f t="shared" si="43"/>
        <v>7.2154688277528967E-3</v>
      </c>
      <c r="Q251" s="260">
        <f t="shared" si="44"/>
        <v>193.5402</v>
      </c>
      <c r="R251" s="169">
        <f t="shared" si="45"/>
        <v>9.4500000000000188</v>
      </c>
      <c r="S251" s="171">
        <f t="shared" si="46"/>
        <v>3.3589251439539419E-2</v>
      </c>
      <c r="T251" s="169" t="s">
        <v>475</v>
      </c>
      <c r="U251" s="169" t="s">
        <v>712</v>
      </c>
      <c r="V251" s="169" t="s">
        <v>489</v>
      </c>
      <c r="W251" s="175">
        <v>1</v>
      </c>
      <c r="X251" s="169" t="s">
        <v>467</v>
      </c>
    </row>
    <row r="252" spans="2:24" hidden="1">
      <c r="B252" s="423"/>
      <c r="C252" s="423"/>
      <c r="D252" s="206">
        <v>6</v>
      </c>
      <c r="E252" s="169" t="s">
        <v>546</v>
      </c>
      <c r="F252" s="260">
        <v>883.83999999999992</v>
      </c>
      <c r="G252" s="169">
        <v>26.8</v>
      </c>
      <c r="H252" s="169">
        <v>27.02</v>
      </c>
      <c r="I252" s="177">
        <f t="shared" si="40"/>
        <v>1.0082089552238807</v>
      </c>
      <c r="J252" s="169">
        <v>1.23</v>
      </c>
      <c r="K252" s="177">
        <f t="shared" si="41"/>
        <v>4.5895522388059697E-2</v>
      </c>
      <c r="L252" s="260">
        <v>930.36</v>
      </c>
      <c r="M252" s="177">
        <f t="shared" si="42"/>
        <v>1.0541044776119404</v>
      </c>
      <c r="N252" s="260">
        <v>1349.02</v>
      </c>
      <c r="O252" s="169">
        <v>0.5</v>
      </c>
      <c r="P252" s="176">
        <f t="shared" si="43"/>
        <v>1.8656716417910446E-2</v>
      </c>
      <c r="Q252" s="260">
        <f t="shared" si="44"/>
        <v>465.18</v>
      </c>
      <c r="R252" s="169">
        <f t="shared" si="45"/>
        <v>0.94999999999999929</v>
      </c>
      <c r="S252" s="171">
        <f t="shared" si="46"/>
        <v>3.5447761194029821E-2</v>
      </c>
      <c r="T252" s="169" t="s">
        <v>475</v>
      </c>
      <c r="U252" s="169" t="s">
        <v>712</v>
      </c>
      <c r="V252" s="169" t="s">
        <v>489</v>
      </c>
      <c r="W252" s="175">
        <v>1</v>
      </c>
      <c r="X252" s="169" t="s">
        <v>422</v>
      </c>
    </row>
    <row r="253" spans="2:24" hidden="1">
      <c r="B253" s="423"/>
      <c r="C253" s="423"/>
      <c r="D253" s="206">
        <v>7</v>
      </c>
      <c r="E253" s="169" t="s">
        <v>494</v>
      </c>
      <c r="F253" s="260">
        <v>875.37999999999988</v>
      </c>
      <c r="G253" s="169">
        <v>90.13</v>
      </c>
      <c r="H253" s="169">
        <v>90.13</v>
      </c>
      <c r="I253" s="177">
        <f t="shared" si="40"/>
        <v>1</v>
      </c>
      <c r="J253" s="169">
        <v>3.36</v>
      </c>
      <c r="K253" s="177">
        <f t="shared" si="41"/>
        <v>3.7279485188061692E-2</v>
      </c>
      <c r="L253" s="260">
        <v>318.32</v>
      </c>
      <c r="M253" s="177">
        <f t="shared" si="42"/>
        <v>1.0372794851880618</v>
      </c>
      <c r="N253" s="260">
        <v>1069.56</v>
      </c>
      <c r="O253" s="169">
        <v>0.61</v>
      </c>
      <c r="P253" s="176">
        <f t="shared" si="43"/>
        <v>6.7680017752135809E-3</v>
      </c>
      <c r="Q253" s="260">
        <f t="shared" si="44"/>
        <v>194.17519999999999</v>
      </c>
      <c r="R253" s="169">
        <f t="shared" si="45"/>
        <v>2.7499999999999996</v>
      </c>
      <c r="S253" s="171">
        <f t="shared" si="46"/>
        <v>3.0511483412848105E-2</v>
      </c>
      <c r="T253" s="169" t="s">
        <v>475</v>
      </c>
      <c r="U253" s="169" t="s">
        <v>712</v>
      </c>
      <c r="V253" s="169" t="s">
        <v>487</v>
      </c>
      <c r="W253" s="175">
        <v>1</v>
      </c>
      <c r="X253" s="169" t="s">
        <v>422</v>
      </c>
    </row>
    <row r="254" spans="2:24" hidden="1">
      <c r="B254" s="423"/>
      <c r="C254" s="423"/>
      <c r="D254" s="206">
        <v>8</v>
      </c>
      <c r="E254" s="169" t="s">
        <v>642</v>
      </c>
      <c r="F254" s="260">
        <v>875.22</v>
      </c>
      <c r="G254" s="169">
        <v>267</v>
      </c>
      <c r="H254" s="169">
        <v>267</v>
      </c>
      <c r="I254" s="177">
        <f t="shared" si="40"/>
        <v>1</v>
      </c>
      <c r="J254" s="169">
        <v>23.8</v>
      </c>
      <c r="K254" s="177">
        <f t="shared" si="41"/>
        <v>8.9138576779026216E-2</v>
      </c>
      <c r="L254" s="260">
        <v>44.86</v>
      </c>
      <c r="M254" s="177">
        <f t="shared" si="42"/>
        <v>1.0891385767790263</v>
      </c>
      <c r="N254" s="260">
        <v>1067.67</v>
      </c>
      <c r="O254" s="169">
        <v>4.29</v>
      </c>
      <c r="P254" s="176">
        <f t="shared" si="43"/>
        <v>1.6067415730337077E-2</v>
      </c>
      <c r="Q254" s="260">
        <f t="shared" si="44"/>
        <v>192.4494</v>
      </c>
      <c r="R254" s="169">
        <f t="shared" si="45"/>
        <v>19.510000000000012</v>
      </c>
      <c r="S254" s="171">
        <f t="shared" si="46"/>
        <v>7.3071161048689187E-2</v>
      </c>
      <c r="T254" s="169" t="s">
        <v>475</v>
      </c>
      <c r="U254" s="169" t="s">
        <v>712</v>
      </c>
      <c r="V254" s="169" t="s">
        <v>529</v>
      </c>
      <c r="W254" s="175">
        <v>1</v>
      </c>
      <c r="X254" s="169" t="s">
        <v>467</v>
      </c>
    </row>
    <row r="255" spans="2:24" hidden="1">
      <c r="B255" s="423"/>
      <c r="C255" s="423"/>
      <c r="D255" s="206">
        <v>9</v>
      </c>
      <c r="E255" s="169" t="s">
        <v>542</v>
      </c>
      <c r="F255" s="260">
        <v>872.98</v>
      </c>
      <c r="G255" s="169">
        <v>290.76</v>
      </c>
      <c r="H255" s="169">
        <v>290.76</v>
      </c>
      <c r="I255" s="177">
        <f t="shared" si="40"/>
        <v>1</v>
      </c>
      <c r="J255" s="169">
        <v>6.8</v>
      </c>
      <c r="K255" s="177">
        <f t="shared" si="41"/>
        <v>2.3386985830237995E-2</v>
      </c>
      <c r="L255" s="260">
        <v>156.72999999999999</v>
      </c>
      <c r="M255" s="177">
        <f t="shared" si="42"/>
        <v>1.023386985830238</v>
      </c>
      <c r="N255" s="260">
        <v>1065.76</v>
      </c>
      <c r="O255" s="169">
        <v>1.23</v>
      </c>
      <c r="P255" s="176">
        <f t="shared" si="43"/>
        <v>4.2302930251754021E-3</v>
      </c>
      <c r="Q255" s="260">
        <f t="shared" si="44"/>
        <v>192.77789999999999</v>
      </c>
      <c r="R255" s="169">
        <f t="shared" si="45"/>
        <v>5.5700000000000109</v>
      </c>
      <c r="S255" s="171">
        <f t="shared" si="46"/>
        <v>1.9156692805062634E-2</v>
      </c>
      <c r="T255" s="169" t="s">
        <v>475</v>
      </c>
      <c r="U255" s="169" t="s">
        <v>712</v>
      </c>
      <c r="V255" s="169" t="s">
        <v>466</v>
      </c>
      <c r="W255" s="175">
        <v>1</v>
      </c>
      <c r="X255" s="169" t="s">
        <v>467</v>
      </c>
    </row>
    <row r="256" spans="2:24" hidden="1">
      <c r="B256" s="423"/>
      <c r="C256" s="423"/>
      <c r="D256" s="206">
        <v>10</v>
      </c>
      <c r="E256" s="169" t="s">
        <v>513</v>
      </c>
      <c r="F256" s="260">
        <v>872.8900000000001</v>
      </c>
      <c r="G256" s="169">
        <v>339.3</v>
      </c>
      <c r="H256" s="169">
        <v>339.3</v>
      </c>
      <c r="I256" s="177">
        <f t="shared" si="40"/>
        <v>1</v>
      </c>
      <c r="J256" s="169">
        <v>7.96</v>
      </c>
      <c r="K256" s="177">
        <f t="shared" si="41"/>
        <v>2.3460064839375183E-2</v>
      </c>
      <c r="L256" s="260">
        <v>133.88</v>
      </c>
      <c r="M256" s="177">
        <f t="shared" si="42"/>
        <v>1.023460064839375</v>
      </c>
      <c r="N256" s="260">
        <v>1065.68</v>
      </c>
      <c r="O256" s="169">
        <v>1.44</v>
      </c>
      <c r="P256" s="176">
        <f t="shared" si="43"/>
        <v>4.2440318302387264E-3</v>
      </c>
      <c r="Q256" s="260">
        <f t="shared" si="44"/>
        <v>192.78719999999998</v>
      </c>
      <c r="R256" s="169">
        <f t="shared" si="45"/>
        <v>6.51999999999998</v>
      </c>
      <c r="S256" s="171">
        <f t="shared" si="46"/>
        <v>1.9216033009136397E-2</v>
      </c>
      <c r="T256" s="169" t="s">
        <v>475</v>
      </c>
      <c r="U256" s="169" t="s">
        <v>712</v>
      </c>
      <c r="V256" s="169" t="s">
        <v>643</v>
      </c>
      <c r="W256" s="175">
        <v>1</v>
      </c>
      <c r="X256" s="169" t="s">
        <v>411</v>
      </c>
    </row>
    <row r="257" spans="2:24" hidden="1">
      <c r="B257" s="634">
        <v>45895</v>
      </c>
      <c r="C257" s="423" t="s">
        <v>322</v>
      </c>
      <c r="D257" s="206">
        <v>1</v>
      </c>
      <c r="E257" s="169" t="s">
        <v>612</v>
      </c>
      <c r="F257" s="260">
        <v>2007.8600000000001</v>
      </c>
      <c r="G257" s="169">
        <v>281.55</v>
      </c>
      <c r="H257" s="169">
        <v>281.55</v>
      </c>
      <c r="I257" s="177">
        <f t="shared" si="40"/>
        <v>1</v>
      </c>
      <c r="J257" s="169">
        <v>27.95</v>
      </c>
      <c r="K257" s="177">
        <f t="shared" si="41"/>
        <v>9.9271887764162667E-2</v>
      </c>
      <c r="L257" s="260">
        <v>95.34</v>
      </c>
      <c r="M257" s="177">
        <f t="shared" si="42"/>
        <v>1.0992718877641627</v>
      </c>
      <c r="N257" s="260">
        <v>2664.75</v>
      </c>
      <c r="O257" s="169">
        <v>6.89</v>
      </c>
      <c r="P257" s="176">
        <f t="shared" si="43"/>
        <v>2.4471674658142425E-2</v>
      </c>
      <c r="Q257" s="260">
        <f t="shared" si="44"/>
        <v>656.89260000000002</v>
      </c>
      <c r="R257" s="169">
        <f t="shared" si="45"/>
        <v>21.059999999999988</v>
      </c>
      <c r="S257" s="171">
        <f t="shared" si="46"/>
        <v>7.4800213106020197E-2</v>
      </c>
      <c r="T257" s="169" t="s">
        <v>475</v>
      </c>
      <c r="U257" s="169" t="s">
        <v>712</v>
      </c>
      <c r="V257" s="169" t="s">
        <v>489</v>
      </c>
      <c r="W257" s="175">
        <v>1</v>
      </c>
      <c r="X257" s="169" t="s">
        <v>467</v>
      </c>
    </row>
    <row r="258" spans="2:24" hidden="1">
      <c r="B258" s="423"/>
      <c r="C258" s="423"/>
      <c r="D258" s="206">
        <v>2</v>
      </c>
      <c r="E258" s="169" t="s">
        <v>495</v>
      </c>
      <c r="F258" s="260">
        <v>1021.8000000000001</v>
      </c>
      <c r="G258" s="169">
        <v>229</v>
      </c>
      <c r="H258" s="169">
        <v>229</v>
      </c>
      <c r="I258" s="177">
        <f t="shared" si="40"/>
        <v>1</v>
      </c>
      <c r="J258" s="169">
        <v>15.73</v>
      </c>
      <c r="K258" s="177">
        <f t="shared" si="41"/>
        <v>6.868995633187773E-2</v>
      </c>
      <c r="L258" s="260">
        <v>78</v>
      </c>
      <c r="M258" s="177">
        <f t="shared" si="42"/>
        <v>1.0686899563318777</v>
      </c>
      <c r="N258" s="260">
        <v>1226.94</v>
      </c>
      <c r="O258" s="169">
        <v>2.63</v>
      </c>
      <c r="P258" s="176">
        <f t="shared" si="43"/>
        <v>1.1484716157205239E-2</v>
      </c>
      <c r="Q258" s="260">
        <f t="shared" si="44"/>
        <v>205.14</v>
      </c>
      <c r="R258" s="169">
        <f t="shared" si="45"/>
        <v>13.099999999999991</v>
      </c>
      <c r="S258" s="171">
        <f t="shared" si="46"/>
        <v>5.7205240174672448E-2</v>
      </c>
      <c r="T258" s="169" t="s">
        <v>475</v>
      </c>
      <c r="U258" s="169" t="s">
        <v>712</v>
      </c>
      <c r="V258" s="169" t="s">
        <v>630</v>
      </c>
      <c r="W258" s="175">
        <v>1</v>
      </c>
      <c r="X258" s="169" t="s">
        <v>467</v>
      </c>
    </row>
    <row r="259" spans="2:24" hidden="1">
      <c r="B259" s="423"/>
      <c r="C259" s="423"/>
      <c r="D259" s="206">
        <v>3</v>
      </c>
      <c r="E259" s="169" t="s">
        <v>546</v>
      </c>
      <c r="F259" s="260">
        <v>1014.0899999999999</v>
      </c>
      <c r="G259" s="169">
        <v>27.43</v>
      </c>
      <c r="H259" s="169">
        <v>27.43</v>
      </c>
      <c r="I259" s="177">
        <f t="shared" si="40"/>
        <v>1</v>
      </c>
      <c r="J259" s="169">
        <v>1.31</v>
      </c>
      <c r="K259" s="177">
        <f t="shared" si="41"/>
        <v>4.7757929274516955E-2</v>
      </c>
      <c r="L259" s="260">
        <v>930.36</v>
      </c>
      <c r="M259" s="177">
        <f t="shared" si="42"/>
        <v>1.0477579292745169</v>
      </c>
      <c r="N259" s="260">
        <v>1218.77</v>
      </c>
      <c r="O259" s="169">
        <v>0.22</v>
      </c>
      <c r="P259" s="176">
        <f t="shared" si="43"/>
        <v>8.0204156033539913E-3</v>
      </c>
      <c r="Q259" s="260">
        <f t="shared" si="44"/>
        <v>204.67920000000001</v>
      </c>
      <c r="R259" s="169">
        <f t="shared" si="45"/>
        <v>1.0899999999999987</v>
      </c>
      <c r="S259" s="171">
        <f t="shared" si="46"/>
        <v>3.9737513671162912E-2</v>
      </c>
      <c r="T259" s="169" t="s">
        <v>475</v>
      </c>
      <c r="U259" s="169" t="s">
        <v>712</v>
      </c>
      <c r="V259" s="169" t="s">
        <v>489</v>
      </c>
      <c r="W259" s="175">
        <v>1</v>
      </c>
      <c r="X259" s="169" t="s">
        <v>422</v>
      </c>
    </row>
    <row r="260" spans="2:24" hidden="1">
      <c r="B260" s="423"/>
      <c r="C260" s="423"/>
      <c r="D260" s="206">
        <v>4</v>
      </c>
      <c r="E260" s="169" t="s">
        <v>484</v>
      </c>
      <c r="F260" s="260">
        <v>992.59</v>
      </c>
      <c r="G260" s="169">
        <v>96.84</v>
      </c>
      <c r="H260" s="169">
        <v>96.84</v>
      </c>
      <c r="I260" s="177">
        <f t="shared" si="40"/>
        <v>1</v>
      </c>
      <c r="J260" s="169">
        <v>2.92</v>
      </c>
      <c r="K260" s="177">
        <f t="shared" si="41"/>
        <v>3.0152829409334985E-2</v>
      </c>
      <c r="L260" s="260">
        <v>410.16</v>
      </c>
      <c r="M260" s="177">
        <f t="shared" si="42"/>
        <v>1.0301528294093349</v>
      </c>
      <c r="N260" s="260">
        <v>1197.67</v>
      </c>
      <c r="O260" s="169">
        <v>0.5</v>
      </c>
      <c r="P260" s="176">
        <f t="shared" si="43"/>
        <v>5.1631557207765383E-3</v>
      </c>
      <c r="Q260" s="260">
        <f t="shared" si="44"/>
        <v>205.08</v>
      </c>
      <c r="R260" s="169">
        <f t="shared" si="45"/>
        <v>2.4200000000000017</v>
      </c>
      <c r="S260" s="171">
        <f t="shared" si="46"/>
        <v>2.4989673688558464E-2</v>
      </c>
      <c r="T260" s="169" t="s">
        <v>475</v>
      </c>
      <c r="U260" s="169" t="s">
        <v>712</v>
      </c>
      <c r="V260" s="169" t="s">
        <v>487</v>
      </c>
      <c r="W260" s="175">
        <v>1</v>
      </c>
      <c r="X260" s="169" t="s">
        <v>467</v>
      </c>
    </row>
    <row r="261" spans="2:24" hidden="1">
      <c r="B261" s="423"/>
      <c r="C261" s="423"/>
      <c r="D261" s="206">
        <v>5</v>
      </c>
      <c r="E261" s="169" t="s">
        <v>488</v>
      </c>
      <c r="F261" s="260">
        <v>991.18</v>
      </c>
      <c r="G261" s="169">
        <v>147.27000000000001</v>
      </c>
      <c r="H261" s="169">
        <v>147.27000000000001</v>
      </c>
      <c r="I261" s="177">
        <f t="shared" si="40"/>
        <v>1</v>
      </c>
      <c r="J261" s="169">
        <v>9.39</v>
      </c>
      <c r="K261" s="177">
        <f t="shared" si="41"/>
        <v>6.3760440008148303E-2</v>
      </c>
      <c r="L261" s="260">
        <v>127.4</v>
      </c>
      <c r="M261" s="177">
        <f t="shared" si="42"/>
        <v>1.0637604400081484</v>
      </c>
      <c r="N261" s="260">
        <v>1196.29</v>
      </c>
      <c r="O261" s="169">
        <v>1.61</v>
      </c>
      <c r="P261" s="176">
        <f t="shared" si="43"/>
        <v>1.0932301215454607E-2</v>
      </c>
      <c r="Q261" s="260">
        <f t="shared" si="44"/>
        <v>205.11400000000003</v>
      </c>
      <c r="R261" s="169">
        <f t="shared" si="45"/>
        <v>7.7800000000000145</v>
      </c>
      <c r="S261" s="171">
        <f t="shared" si="46"/>
        <v>5.2828138792693789E-2</v>
      </c>
      <c r="T261" s="169" t="s">
        <v>475</v>
      </c>
      <c r="U261" s="169" t="s">
        <v>712</v>
      </c>
      <c r="V261" s="169" t="s">
        <v>489</v>
      </c>
      <c r="W261" s="175">
        <v>1</v>
      </c>
      <c r="X261" s="169" t="s">
        <v>467</v>
      </c>
    </row>
    <row r="262" spans="2:24" hidden="1">
      <c r="B262" s="423"/>
      <c r="C262" s="423"/>
      <c r="D262" s="206">
        <v>6</v>
      </c>
      <c r="E262" s="169" t="s">
        <v>494</v>
      </c>
      <c r="F262" s="260">
        <v>970.87</v>
      </c>
      <c r="G262" s="169">
        <v>92.28</v>
      </c>
      <c r="H262" s="169">
        <v>92.28</v>
      </c>
      <c r="I262" s="177">
        <f t="shared" si="40"/>
        <v>1</v>
      </c>
      <c r="J262" s="169">
        <v>3.7</v>
      </c>
      <c r="K262" s="177">
        <f t="shared" si="41"/>
        <v>4.0095361941915909E-2</v>
      </c>
      <c r="L262" s="260">
        <v>318.32</v>
      </c>
      <c r="M262" s="177">
        <f t="shared" si="42"/>
        <v>1.040095361941916</v>
      </c>
      <c r="N262" s="260">
        <v>1177.78</v>
      </c>
      <c r="O262" s="169">
        <v>0.65</v>
      </c>
      <c r="P262" s="176">
        <f t="shared" si="43"/>
        <v>7.0437798006068491E-3</v>
      </c>
      <c r="Q262" s="260">
        <f t="shared" si="44"/>
        <v>206.90800000000002</v>
      </c>
      <c r="R262" s="169">
        <f t="shared" si="45"/>
        <v>3.0500000000000029</v>
      </c>
      <c r="S262" s="171">
        <f t="shared" si="46"/>
        <v>3.3051582141309092E-2</v>
      </c>
      <c r="T262" s="169" t="s">
        <v>475</v>
      </c>
      <c r="U262" s="169" t="s">
        <v>712</v>
      </c>
      <c r="V262" s="169" t="s">
        <v>487</v>
      </c>
      <c r="W262" s="175">
        <v>1</v>
      </c>
      <c r="X262" s="169" t="s">
        <v>422</v>
      </c>
    </row>
    <row r="263" spans="2:24" hidden="1">
      <c r="B263" s="423"/>
      <c r="C263" s="423"/>
      <c r="D263" s="206">
        <v>7</v>
      </c>
      <c r="E263" s="169" t="s">
        <v>542</v>
      </c>
      <c r="F263" s="260">
        <v>963.8900000000001</v>
      </c>
      <c r="G263" s="169">
        <v>283.89</v>
      </c>
      <c r="H263" s="169">
        <v>283.89</v>
      </c>
      <c r="I263" s="177">
        <f t="shared" si="40"/>
        <v>1</v>
      </c>
      <c r="J263" s="169">
        <v>7.46</v>
      </c>
      <c r="K263" s="177">
        <f t="shared" si="41"/>
        <v>2.6277783648596287E-2</v>
      </c>
      <c r="L263" s="260">
        <v>156.72999999999999</v>
      </c>
      <c r="M263" s="177">
        <f t="shared" si="42"/>
        <v>1.0262777836485961</v>
      </c>
      <c r="N263" s="260">
        <v>1169.21</v>
      </c>
      <c r="O263" s="169">
        <v>1.31</v>
      </c>
      <c r="P263" s="176">
        <f t="shared" si="43"/>
        <v>4.6144633484800452E-3</v>
      </c>
      <c r="Q263" s="260">
        <f t="shared" si="44"/>
        <v>205.31629999999998</v>
      </c>
      <c r="R263" s="169">
        <f t="shared" si="45"/>
        <v>6.149999999999979</v>
      </c>
      <c r="S263" s="171">
        <f t="shared" si="46"/>
        <v>2.1663320300116168E-2</v>
      </c>
      <c r="T263" s="169" t="s">
        <v>475</v>
      </c>
      <c r="U263" s="169" t="s">
        <v>712</v>
      </c>
      <c r="V263" s="169" t="s">
        <v>466</v>
      </c>
      <c r="W263" s="175">
        <v>1</v>
      </c>
      <c r="X263" s="169" t="s">
        <v>467</v>
      </c>
    </row>
    <row r="264" spans="2:24" hidden="1">
      <c r="B264" s="423"/>
      <c r="C264" s="423"/>
      <c r="D264" s="206">
        <v>8</v>
      </c>
      <c r="E264" s="169" t="s">
        <v>642</v>
      </c>
      <c r="F264" s="260">
        <v>963.13999999999987</v>
      </c>
      <c r="G264" s="169">
        <v>264.54000000000002</v>
      </c>
      <c r="H264" s="169">
        <v>264.54000000000002</v>
      </c>
      <c r="I264" s="177">
        <f t="shared" ref="I264:I316" si="47">H264/G264</f>
        <v>1</v>
      </c>
      <c r="J264" s="169">
        <v>26.05</v>
      </c>
      <c r="K264" s="177">
        <f t="shared" ref="K264:K316" si="48">J264/G264</f>
        <v>9.8472820745444917E-2</v>
      </c>
      <c r="L264" s="260">
        <v>44.86</v>
      </c>
      <c r="M264" s="177">
        <f t="shared" ref="M264:M316" si="49">(H264+J264)/G264</f>
        <v>1.0984728207454451</v>
      </c>
      <c r="N264" s="260">
        <v>1168.5999999999999</v>
      </c>
      <c r="O264" s="169">
        <v>4.58</v>
      </c>
      <c r="P264" s="176">
        <f t="shared" si="43"/>
        <v>1.731307174718379E-2</v>
      </c>
      <c r="Q264" s="260">
        <f t="shared" si="44"/>
        <v>205.4588</v>
      </c>
      <c r="R264" s="169">
        <f t="shared" si="45"/>
        <v>21.470000000000013</v>
      </c>
      <c r="S264" s="171">
        <f t="shared" si="46"/>
        <v>8.1159748998261172E-2</v>
      </c>
      <c r="T264" s="169" t="s">
        <v>475</v>
      </c>
      <c r="U264" s="169" t="s">
        <v>712</v>
      </c>
      <c r="V264" s="169" t="s">
        <v>529</v>
      </c>
      <c r="W264" s="175">
        <v>1</v>
      </c>
      <c r="X264" s="169" t="s">
        <v>467</v>
      </c>
    </row>
    <row r="265" spans="2:24" hidden="1">
      <c r="B265" s="423"/>
      <c r="C265" s="423"/>
      <c r="D265" s="206">
        <v>9</v>
      </c>
      <c r="E265" s="169" t="s">
        <v>543</v>
      </c>
      <c r="F265" s="260">
        <v>961.05000000000007</v>
      </c>
      <c r="G265" s="169">
        <v>135.80000000000001</v>
      </c>
      <c r="H265" s="169">
        <v>135.80000000000001</v>
      </c>
      <c r="I265" s="177">
        <f t="shared" si="47"/>
        <v>1</v>
      </c>
      <c r="J265" s="169">
        <v>7</v>
      </c>
      <c r="K265" s="177">
        <f t="shared" si="48"/>
        <v>5.1546391752577317E-2</v>
      </c>
      <c r="L265" s="260">
        <v>166.56</v>
      </c>
      <c r="M265" s="177">
        <f t="shared" si="49"/>
        <v>1.0515463917525774</v>
      </c>
      <c r="N265" s="260">
        <v>1165.92</v>
      </c>
      <c r="O265" s="169">
        <v>1.23</v>
      </c>
      <c r="P265" s="176">
        <f t="shared" si="43"/>
        <v>9.0574374079528709E-3</v>
      </c>
      <c r="Q265" s="260">
        <f t="shared" si="44"/>
        <v>204.86879999999999</v>
      </c>
      <c r="R265" s="169">
        <f t="shared" si="45"/>
        <v>5.77</v>
      </c>
      <c r="S265" s="171">
        <f t="shared" si="46"/>
        <v>4.2488954344624442E-2</v>
      </c>
      <c r="T265" s="169" t="s">
        <v>475</v>
      </c>
      <c r="U265" s="169" t="s">
        <v>712</v>
      </c>
      <c r="V265" s="169" t="s">
        <v>489</v>
      </c>
      <c r="W265" s="175">
        <v>1</v>
      </c>
      <c r="X265" s="169" t="s">
        <v>459</v>
      </c>
    </row>
    <row r="266" spans="2:24" hidden="1">
      <c r="B266" s="423"/>
      <c r="C266" s="423"/>
      <c r="D266" s="206">
        <v>10</v>
      </c>
      <c r="E266" s="169" t="s">
        <v>513</v>
      </c>
      <c r="F266" s="260">
        <v>959.92</v>
      </c>
      <c r="G266" s="169">
        <v>335.24</v>
      </c>
      <c r="H266" s="169">
        <v>335.24</v>
      </c>
      <c r="I266" s="177">
        <f t="shared" si="47"/>
        <v>1</v>
      </c>
      <c r="J266" s="169">
        <v>8.6999999999999993</v>
      </c>
      <c r="K266" s="177">
        <f t="shared" si="48"/>
        <v>2.5951557093425604E-2</v>
      </c>
      <c r="L266" s="260">
        <v>133.88</v>
      </c>
      <c r="M266" s="177">
        <f t="shared" si="49"/>
        <v>1.0259515570934257</v>
      </c>
      <c r="N266" s="260">
        <v>1164.76</v>
      </c>
      <c r="O266" s="169">
        <v>1.53</v>
      </c>
      <c r="P266" s="176">
        <f t="shared" si="43"/>
        <v>4.5638945233265719E-3</v>
      </c>
      <c r="Q266" s="260">
        <f t="shared" si="44"/>
        <v>204.8364</v>
      </c>
      <c r="R266" s="169">
        <f t="shared" si="45"/>
        <v>7.1699999999999884</v>
      </c>
      <c r="S266" s="171">
        <f t="shared" si="46"/>
        <v>2.1387662570098998E-2</v>
      </c>
      <c r="T266" s="169" t="s">
        <v>475</v>
      </c>
      <c r="U266" s="169" t="s">
        <v>712</v>
      </c>
      <c r="V266" s="169" t="s">
        <v>643</v>
      </c>
      <c r="W266" s="175">
        <v>1</v>
      </c>
      <c r="X266" s="169" t="s">
        <v>411</v>
      </c>
    </row>
    <row r="267" spans="2:24" hidden="1">
      <c r="B267" s="634">
        <v>45896</v>
      </c>
      <c r="C267" s="423" t="s">
        <v>404</v>
      </c>
      <c r="D267" s="206">
        <v>1</v>
      </c>
      <c r="E267" s="169" t="s">
        <v>557</v>
      </c>
      <c r="F267" s="260">
        <v>2871.79</v>
      </c>
      <c r="G267" s="169">
        <v>197.73</v>
      </c>
      <c r="H267" s="169">
        <v>197.73</v>
      </c>
      <c r="I267" s="177">
        <f t="shared" si="47"/>
        <v>1</v>
      </c>
      <c r="J267" s="169">
        <v>19.7</v>
      </c>
      <c r="K267" s="177">
        <f t="shared" si="48"/>
        <v>9.9630809689981295E-2</v>
      </c>
      <c r="L267" s="260">
        <v>194.04</v>
      </c>
      <c r="M267" s="177">
        <f t="shared" si="49"/>
        <v>1.0996308096899812</v>
      </c>
      <c r="N267" s="260">
        <v>3822.59</v>
      </c>
      <c r="O267" s="169">
        <v>4.9000000000000004</v>
      </c>
      <c r="P267" s="176">
        <f t="shared" si="43"/>
        <v>2.4781267384817684E-2</v>
      </c>
      <c r="Q267" s="260">
        <f t="shared" si="44"/>
        <v>950.79600000000005</v>
      </c>
      <c r="R267" s="169">
        <f t="shared" si="45"/>
        <v>14.799999999999988</v>
      </c>
      <c r="S267" s="171">
        <f t="shared" si="46"/>
        <v>7.4849542305163552E-2</v>
      </c>
      <c r="T267" s="169" t="s">
        <v>475</v>
      </c>
      <c r="U267" s="169" t="s">
        <v>712</v>
      </c>
      <c r="V267" s="169" t="s">
        <v>489</v>
      </c>
      <c r="W267" s="175">
        <v>1</v>
      </c>
      <c r="X267" s="169" t="s">
        <v>433</v>
      </c>
    </row>
    <row r="268" spans="2:24" hidden="1">
      <c r="B268" s="423"/>
      <c r="C268" s="423"/>
      <c r="D268" s="206">
        <v>2</v>
      </c>
      <c r="E268" s="169" t="s">
        <v>612</v>
      </c>
      <c r="F268" s="260">
        <v>1782.8599999999997</v>
      </c>
      <c r="G268" s="169">
        <v>277.83999999999997</v>
      </c>
      <c r="H268" s="169">
        <v>277.83999999999997</v>
      </c>
      <c r="I268" s="177">
        <f t="shared" si="47"/>
        <v>1</v>
      </c>
      <c r="J268" s="169">
        <v>23.5</v>
      </c>
      <c r="K268" s="177">
        <f t="shared" si="48"/>
        <v>8.4581053843938964E-2</v>
      </c>
      <c r="L268" s="260">
        <v>95.34</v>
      </c>
      <c r="M268" s="177">
        <f t="shared" si="49"/>
        <v>1.0845810538439389</v>
      </c>
      <c r="N268" s="260">
        <v>2240.4899999999998</v>
      </c>
      <c r="O268" s="169">
        <v>4.8</v>
      </c>
      <c r="P268" s="176">
        <f t="shared" si="43"/>
        <v>1.7276130146847108E-2</v>
      </c>
      <c r="Q268" s="260">
        <f t="shared" si="44"/>
        <v>457.63200000000001</v>
      </c>
      <c r="R268" s="169">
        <f t="shared" si="45"/>
        <v>18.7</v>
      </c>
      <c r="S268" s="171">
        <f t="shared" si="46"/>
        <v>6.7304923697091859E-2</v>
      </c>
      <c r="T268" s="169" t="s">
        <v>475</v>
      </c>
      <c r="U268" s="169" t="s">
        <v>712</v>
      </c>
      <c r="V268" s="169" t="s">
        <v>489</v>
      </c>
      <c r="W268" s="175">
        <v>1</v>
      </c>
      <c r="X268" s="169" t="s">
        <v>467</v>
      </c>
    </row>
    <row r="269" spans="2:24" hidden="1">
      <c r="B269" s="423"/>
      <c r="C269" s="423"/>
      <c r="D269" s="206">
        <v>3</v>
      </c>
      <c r="E269" s="169" t="s">
        <v>479</v>
      </c>
      <c r="F269" s="260">
        <v>1342.19</v>
      </c>
      <c r="G269" s="169">
        <v>334.5</v>
      </c>
      <c r="H269" s="169">
        <v>334.5</v>
      </c>
      <c r="I269" s="177">
        <f t="shared" si="47"/>
        <v>1</v>
      </c>
      <c r="J269" s="169">
        <v>14.94</v>
      </c>
      <c r="K269" s="177">
        <f t="shared" si="48"/>
        <v>4.4663677130044842E-2</v>
      </c>
      <c r="L269" s="260">
        <v>111.2</v>
      </c>
      <c r="M269" s="177">
        <f t="shared" si="49"/>
        <v>1.0446636771300448</v>
      </c>
      <c r="N269" s="260">
        <v>1661.33</v>
      </c>
      <c r="O269" s="169">
        <v>2.87</v>
      </c>
      <c r="P269" s="176">
        <f t="shared" si="43"/>
        <v>8.5799701046337818E-3</v>
      </c>
      <c r="Q269" s="260">
        <f t="shared" si="44"/>
        <v>319.14400000000001</v>
      </c>
      <c r="R269" s="169">
        <f t="shared" si="45"/>
        <v>12.069999999999997</v>
      </c>
      <c r="S269" s="171">
        <f t="shared" si="46"/>
        <v>3.6083707025411055E-2</v>
      </c>
      <c r="T269" s="169" t="s">
        <v>475</v>
      </c>
      <c r="U269" s="169" t="s">
        <v>712</v>
      </c>
      <c r="V269" s="169" t="s">
        <v>489</v>
      </c>
      <c r="W269" s="175">
        <v>1</v>
      </c>
      <c r="X269" s="169" t="s">
        <v>427</v>
      </c>
    </row>
    <row r="270" spans="2:24" hidden="1">
      <c r="B270" s="423"/>
      <c r="C270" s="423"/>
      <c r="D270" s="206">
        <v>4</v>
      </c>
      <c r="E270" s="169" t="s">
        <v>542</v>
      </c>
      <c r="F270" s="260">
        <v>1304</v>
      </c>
      <c r="G270" s="169">
        <v>291.14999999999998</v>
      </c>
      <c r="H270" s="169">
        <v>291.14999999999998</v>
      </c>
      <c r="I270" s="177">
        <f t="shared" si="47"/>
        <v>1</v>
      </c>
      <c r="J270" s="169">
        <v>10.24</v>
      </c>
      <c r="K270" s="177">
        <f t="shared" si="48"/>
        <v>3.5170874119869487E-2</v>
      </c>
      <c r="L270" s="260">
        <v>156.72999999999999</v>
      </c>
      <c r="M270" s="177">
        <f t="shared" si="49"/>
        <v>1.0351708741198695</v>
      </c>
      <c r="N270" s="260">
        <v>1604.92</v>
      </c>
      <c r="O270" s="169">
        <v>1.92</v>
      </c>
      <c r="P270" s="176">
        <f t="shared" si="43"/>
        <v>6.5945388974755284E-3</v>
      </c>
      <c r="Q270" s="260">
        <f t="shared" si="44"/>
        <v>300.92159999999996</v>
      </c>
      <c r="R270" s="169">
        <f t="shared" si="45"/>
        <v>8.3200000000000092</v>
      </c>
      <c r="S270" s="171">
        <f t="shared" si="46"/>
        <v>2.857633522239399E-2</v>
      </c>
      <c r="T270" s="169" t="s">
        <v>475</v>
      </c>
      <c r="U270" s="169" t="s">
        <v>712</v>
      </c>
      <c r="V270" s="169" t="s">
        <v>466</v>
      </c>
      <c r="W270" s="175">
        <v>1</v>
      </c>
      <c r="X270" s="169" t="s">
        <v>467</v>
      </c>
    </row>
    <row r="271" spans="2:24" hidden="1">
      <c r="B271" s="423"/>
      <c r="C271" s="423"/>
      <c r="D271" s="206">
        <v>5</v>
      </c>
      <c r="E271" s="169" t="s">
        <v>488</v>
      </c>
      <c r="F271" s="260">
        <v>893.06999999999994</v>
      </c>
      <c r="G271" s="169">
        <v>145.81</v>
      </c>
      <c r="H271" s="169">
        <v>145.81</v>
      </c>
      <c r="I271" s="177">
        <f t="shared" si="47"/>
        <v>1</v>
      </c>
      <c r="J271" s="169">
        <v>8.58</v>
      </c>
      <c r="K271" s="177">
        <f t="shared" si="48"/>
        <v>5.8843700706398737E-2</v>
      </c>
      <c r="L271" s="260">
        <v>127.4</v>
      </c>
      <c r="M271" s="177">
        <f t="shared" si="49"/>
        <v>1.0588437007063989</v>
      </c>
      <c r="N271" s="260">
        <v>1093.0899999999999</v>
      </c>
      <c r="O271" s="169">
        <v>1.57</v>
      </c>
      <c r="P271" s="176">
        <f t="shared" si="43"/>
        <v>1.076743707564639E-2</v>
      </c>
      <c r="Q271" s="260">
        <f t="shared" si="44"/>
        <v>200.01800000000003</v>
      </c>
      <c r="R271" s="169">
        <f t="shared" si="45"/>
        <v>7.0100000000000122</v>
      </c>
      <c r="S271" s="171">
        <f t="shared" si="46"/>
        <v>4.807626363075243E-2</v>
      </c>
      <c r="T271" s="169" t="s">
        <v>475</v>
      </c>
      <c r="U271" s="169" t="s">
        <v>712</v>
      </c>
      <c r="V271" s="169" t="s">
        <v>489</v>
      </c>
      <c r="W271" s="175">
        <v>1</v>
      </c>
      <c r="X271" s="169" t="s">
        <v>467</v>
      </c>
    </row>
    <row r="272" spans="2:24" hidden="1">
      <c r="B272" s="423"/>
      <c r="C272" s="423"/>
      <c r="D272" s="206">
        <v>6</v>
      </c>
      <c r="E272" s="169" t="s">
        <v>517</v>
      </c>
      <c r="F272" s="260">
        <v>796.03</v>
      </c>
      <c r="G272" s="169">
        <v>231.98</v>
      </c>
      <c r="H272" s="169">
        <v>231.98</v>
      </c>
      <c r="I272" s="177">
        <f t="shared" si="47"/>
        <v>1</v>
      </c>
      <c r="J272" s="169">
        <v>8.76</v>
      </c>
      <c r="K272" s="177">
        <f t="shared" si="48"/>
        <v>3.7761876023795153E-2</v>
      </c>
      <c r="L272" s="260">
        <v>99.12</v>
      </c>
      <c r="M272" s="177">
        <f t="shared" si="49"/>
        <v>1.0377618760237952</v>
      </c>
      <c r="N272" s="260">
        <v>868.29</v>
      </c>
      <c r="O272" s="169">
        <v>0.72899999999999998</v>
      </c>
      <c r="P272" s="176">
        <f t="shared" si="43"/>
        <v>3.1425122855418572E-3</v>
      </c>
      <c r="Q272" s="260">
        <f t="shared" si="44"/>
        <v>72.258480000000006</v>
      </c>
      <c r="R272" s="169">
        <f t="shared" si="45"/>
        <v>8.0309999999999917</v>
      </c>
      <c r="S272" s="171">
        <f t="shared" si="46"/>
        <v>3.4619363738253264E-2</v>
      </c>
      <c r="T272" s="169" t="s">
        <v>475</v>
      </c>
      <c r="U272" s="169" t="s">
        <v>712</v>
      </c>
      <c r="V272" s="169" t="s">
        <v>520</v>
      </c>
      <c r="W272" s="175">
        <v>1</v>
      </c>
      <c r="X272" s="169" t="s">
        <v>467</v>
      </c>
    </row>
    <row r="273" spans="2:24" hidden="1">
      <c r="B273" s="423"/>
      <c r="C273" s="423"/>
      <c r="D273" s="206">
        <v>7</v>
      </c>
      <c r="E273" s="169" t="s">
        <v>495</v>
      </c>
      <c r="F273" s="260">
        <v>787.02</v>
      </c>
      <c r="G273" s="169">
        <v>224.44</v>
      </c>
      <c r="H273" s="169">
        <v>224.44</v>
      </c>
      <c r="I273" s="177">
        <f t="shared" si="47"/>
        <v>1</v>
      </c>
      <c r="J273" s="169">
        <v>12.28</v>
      </c>
      <c r="K273" s="177">
        <f t="shared" si="48"/>
        <v>5.4713954731776863E-2</v>
      </c>
      <c r="L273" s="260">
        <v>78</v>
      </c>
      <c r="M273" s="177">
        <f t="shared" si="49"/>
        <v>1.054713954731777</v>
      </c>
      <c r="N273" s="260">
        <v>957.84</v>
      </c>
      <c r="O273" s="169">
        <v>2.19</v>
      </c>
      <c r="P273" s="176">
        <f t="shared" ref="P273:P316" si="50">O273/G273</f>
        <v>9.7576189627517369E-3</v>
      </c>
      <c r="Q273" s="260">
        <f t="shared" ref="Q273:Q316" si="51">O273*L273</f>
        <v>170.82</v>
      </c>
      <c r="R273" s="169">
        <f t="shared" ref="R273:R316" si="52">(H273+J273)-G273-O273</f>
        <v>10.090000000000002</v>
      </c>
      <c r="S273" s="171">
        <f t="shared" ref="S273:S316" si="53">R273/G273</f>
        <v>4.4956335769025135E-2</v>
      </c>
      <c r="T273" s="169" t="s">
        <v>475</v>
      </c>
      <c r="U273" s="169" t="s">
        <v>712</v>
      </c>
      <c r="V273" s="169" t="s">
        <v>630</v>
      </c>
      <c r="W273" s="175">
        <v>1</v>
      </c>
      <c r="X273" s="169" t="s">
        <v>467</v>
      </c>
    </row>
    <row r="274" spans="2:24" hidden="1">
      <c r="B274" s="423"/>
      <c r="C274" s="423"/>
      <c r="D274" s="206">
        <v>8</v>
      </c>
      <c r="E274" s="169" t="s">
        <v>484</v>
      </c>
      <c r="F274" s="260">
        <v>762.89</v>
      </c>
      <c r="G274" s="169">
        <v>96.06</v>
      </c>
      <c r="H274" s="169">
        <v>96.06</v>
      </c>
      <c r="I274" s="177">
        <f t="shared" si="47"/>
        <v>1</v>
      </c>
      <c r="J274" s="169">
        <v>2.2799999999999998</v>
      </c>
      <c r="K274" s="177">
        <f t="shared" si="48"/>
        <v>2.3735165521549029E-2</v>
      </c>
      <c r="L274" s="260">
        <v>410.16</v>
      </c>
      <c r="M274" s="177">
        <f t="shared" si="49"/>
        <v>1.023735165521549</v>
      </c>
      <c r="N274" s="260">
        <v>935.16</v>
      </c>
      <c r="O274" s="169">
        <v>0.42</v>
      </c>
      <c r="P274" s="176">
        <f t="shared" si="50"/>
        <v>4.3722673329169267E-3</v>
      </c>
      <c r="Q274" s="260">
        <f t="shared" si="51"/>
        <v>172.2672</v>
      </c>
      <c r="R274" s="169">
        <f t="shared" si="52"/>
        <v>1.8600000000000012</v>
      </c>
      <c r="S274" s="171">
        <f t="shared" si="53"/>
        <v>1.9362898188632117E-2</v>
      </c>
      <c r="T274" s="169" t="s">
        <v>475</v>
      </c>
      <c r="U274" s="169" t="s">
        <v>712</v>
      </c>
      <c r="V274" s="169" t="s">
        <v>487</v>
      </c>
      <c r="W274" s="175">
        <v>1</v>
      </c>
      <c r="X274" s="169" t="s">
        <v>467</v>
      </c>
    </row>
    <row r="275" spans="2:24" hidden="1">
      <c r="B275" s="423"/>
      <c r="C275" s="423"/>
      <c r="D275" s="206">
        <v>9</v>
      </c>
      <c r="E275" s="169" t="s">
        <v>546</v>
      </c>
      <c r="F275" s="260">
        <v>753.58999999999992</v>
      </c>
      <c r="G275" s="169">
        <v>23.34</v>
      </c>
      <c r="H275" s="169">
        <v>23.34</v>
      </c>
      <c r="I275" s="177">
        <f t="shared" si="47"/>
        <v>1</v>
      </c>
      <c r="J275" s="169">
        <v>1.01</v>
      </c>
      <c r="K275" s="177">
        <f t="shared" si="48"/>
        <v>4.3273350471293916E-2</v>
      </c>
      <c r="L275" s="260">
        <v>930.36</v>
      </c>
      <c r="M275" s="177">
        <f t="shared" si="49"/>
        <v>1.0432733504712939</v>
      </c>
      <c r="N275" s="260">
        <v>939.66</v>
      </c>
      <c r="O275" s="169">
        <v>0.2</v>
      </c>
      <c r="P275" s="176">
        <f t="shared" si="50"/>
        <v>8.5689802913453302E-3</v>
      </c>
      <c r="Q275" s="260">
        <f t="shared" si="51"/>
        <v>186.072</v>
      </c>
      <c r="R275" s="169">
        <f t="shared" si="52"/>
        <v>0.81000000000000161</v>
      </c>
      <c r="S275" s="171">
        <f t="shared" si="53"/>
        <v>3.4704370179948658E-2</v>
      </c>
      <c r="T275" s="169" t="s">
        <v>475</v>
      </c>
      <c r="U275" s="169" t="s">
        <v>712</v>
      </c>
      <c r="V275" s="169" t="s">
        <v>489</v>
      </c>
      <c r="W275" s="175">
        <v>1</v>
      </c>
      <c r="X275" s="169" t="s">
        <v>422</v>
      </c>
    </row>
    <row r="276" spans="2:24" hidden="1">
      <c r="B276" s="423"/>
      <c r="C276" s="423"/>
      <c r="D276" s="206">
        <v>10</v>
      </c>
      <c r="E276" s="169" t="s">
        <v>494</v>
      </c>
      <c r="F276" s="260">
        <v>748.05000000000007</v>
      </c>
      <c r="G276" s="169">
        <v>78.510000000000005</v>
      </c>
      <c r="H276" s="169">
        <v>78.510000000000005</v>
      </c>
      <c r="I276" s="177">
        <f t="shared" si="47"/>
        <v>1</v>
      </c>
      <c r="J276" s="169">
        <v>2.89</v>
      </c>
      <c r="K276" s="177">
        <f t="shared" si="48"/>
        <v>3.6810597376130426E-2</v>
      </c>
      <c r="L276" s="260">
        <v>318.32</v>
      </c>
      <c r="M276" s="177">
        <f t="shared" si="49"/>
        <v>1.0368105973761303</v>
      </c>
      <c r="N276" s="260">
        <v>919.94</v>
      </c>
      <c r="O276" s="169">
        <v>0.54</v>
      </c>
      <c r="P276" s="176">
        <f t="shared" si="50"/>
        <v>6.8781047000382118E-3</v>
      </c>
      <c r="Q276" s="260">
        <f t="shared" si="51"/>
        <v>171.89279999999999</v>
      </c>
      <c r="R276" s="169">
        <f t="shared" si="52"/>
        <v>2.3500000000000005</v>
      </c>
      <c r="S276" s="171">
        <f t="shared" si="53"/>
        <v>2.9932492676092222E-2</v>
      </c>
      <c r="T276" s="169" t="s">
        <v>475</v>
      </c>
      <c r="U276" s="169" t="s">
        <v>712</v>
      </c>
      <c r="V276" s="169" t="s">
        <v>487</v>
      </c>
      <c r="W276" s="175">
        <v>1</v>
      </c>
      <c r="X276" s="169" t="s">
        <v>422</v>
      </c>
    </row>
    <row r="277" spans="2:24" hidden="1">
      <c r="B277" s="634">
        <v>45897</v>
      </c>
      <c r="C277" s="423" t="s">
        <v>320</v>
      </c>
      <c r="D277" s="206">
        <v>1</v>
      </c>
      <c r="E277" s="169" t="s">
        <v>542</v>
      </c>
      <c r="F277" s="260">
        <v>2548.4299999999998</v>
      </c>
      <c r="G277" s="169">
        <v>280.20999999999998</v>
      </c>
      <c r="H277" s="169">
        <v>280.20999999999998</v>
      </c>
      <c r="I277" s="177">
        <f t="shared" si="47"/>
        <v>1</v>
      </c>
      <c r="J277" s="169">
        <v>19</v>
      </c>
      <c r="K277" s="177">
        <f t="shared" si="48"/>
        <v>6.7806288141037091E-2</v>
      </c>
      <c r="L277" s="260">
        <v>156.72999999999999</v>
      </c>
      <c r="M277" s="177">
        <f t="shared" si="49"/>
        <v>1.0678062881410371</v>
      </c>
      <c r="N277" s="260">
        <v>2977.87</v>
      </c>
      <c r="O277" s="169">
        <v>2.74</v>
      </c>
      <c r="P277" s="176">
        <f t="shared" si="50"/>
        <v>9.7783805003390321E-3</v>
      </c>
      <c r="Q277" s="260">
        <f t="shared" si="51"/>
        <v>429.4402</v>
      </c>
      <c r="R277" s="169">
        <f t="shared" si="52"/>
        <v>16.259999999999998</v>
      </c>
      <c r="S277" s="171">
        <f t="shared" si="53"/>
        <v>5.8027907640698047E-2</v>
      </c>
      <c r="T277" s="169" t="s">
        <v>475</v>
      </c>
      <c r="U277" s="169" t="s">
        <v>712</v>
      </c>
      <c r="V277" s="169" t="s">
        <v>466</v>
      </c>
      <c r="W277" s="175">
        <v>1</v>
      </c>
      <c r="X277" s="169" t="s">
        <v>467</v>
      </c>
    </row>
    <row r="278" spans="2:24" hidden="1">
      <c r="B278" s="423"/>
      <c r="C278" s="423"/>
      <c r="D278" s="206">
        <v>2</v>
      </c>
      <c r="E278" s="169" t="s">
        <v>490</v>
      </c>
      <c r="F278" s="260">
        <v>2225.71</v>
      </c>
      <c r="G278" s="169">
        <v>339.98</v>
      </c>
      <c r="H278" s="169">
        <v>339.98</v>
      </c>
      <c r="I278" s="177">
        <f t="shared" si="47"/>
        <v>1</v>
      </c>
      <c r="J278" s="169">
        <v>15.7</v>
      </c>
      <c r="K278" s="177">
        <f t="shared" si="48"/>
        <v>4.6179187011000641E-2</v>
      </c>
      <c r="L278" s="260">
        <v>156.74</v>
      </c>
      <c r="M278" s="177">
        <f t="shared" si="49"/>
        <v>1.0461791870110007</v>
      </c>
      <c r="N278" s="260">
        <v>2460.8200000000002</v>
      </c>
      <c r="O278" s="169">
        <v>1.5</v>
      </c>
      <c r="P278" s="176">
        <f t="shared" si="50"/>
        <v>4.4120242367198066E-3</v>
      </c>
      <c r="Q278" s="260">
        <f t="shared" si="51"/>
        <v>235.11</v>
      </c>
      <c r="R278" s="169">
        <f t="shared" si="52"/>
        <v>14.199999999999989</v>
      </c>
      <c r="S278" s="171">
        <f t="shared" si="53"/>
        <v>4.1767162774280803E-2</v>
      </c>
      <c r="T278" s="169" t="s">
        <v>475</v>
      </c>
      <c r="U278" s="169" t="s">
        <v>712</v>
      </c>
      <c r="V278" s="169" t="s">
        <v>466</v>
      </c>
      <c r="W278" s="175">
        <v>1</v>
      </c>
      <c r="X278" s="169" t="s">
        <v>467</v>
      </c>
    </row>
    <row r="279" spans="2:24" hidden="1">
      <c r="B279" s="423"/>
      <c r="C279" s="423"/>
      <c r="D279" s="206">
        <v>3</v>
      </c>
      <c r="E279" s="169" t="s">
        <v>612</v>
      </c>
      <c r="F279" s="260">
        <v>1762.8300000000002</v>
      </c>
      <c r="G279" s="169">
        <v>250.39</v>
      </c>
      <c r="H279" s="169">
        <v>250.39</v>
      </c>
      <c r="I279" s="177">
        <f t="shared" si="47"/>
        <v>1</v>
      </c>
      <c r="J279" s="169">
        <v>24.98</v>
      </c>
      <c r="K279" s="177">
        <f t="shared" si="48"/>
        <v>9.976436758656497E-2</v>
      </c>
      <c r="L279" s="260">
        <v>95.34</v>
      </c>
      <c r="M279" s="177">
        <f t="shared" si="49"/>
        <v>1.0997643675865649</v>
      </c>
      <c r="N279" s="260">
        <v>2381.59</v>
      </c>
      <c r="O279" s="169">
        <v>6.49</v>
      </c>
      <c r="P279" s="176">
        <f t="shared" si="50"/>
        <v>2.591956547785455E-2</v>
      </c>
      <c r="Q279" s="260">
        <f t="shared" si="51"/>
        <v>618.75660000000005</v>
      </c>
      <c r="R279" s="169">
        <f t="shared" si="52"/>
        <v>18.490000000000016</v>
      </c>
      <c r="S279" s="171">
        <f t="shared" si="53"/>
        <v>7.3844802108710486E-2</v>
      </c>
      <c r="T279" s="169" t="s">
        <v>475</v>
      </c>
      <c r="U279" s="169" t="s">
        <v>712</v>
      </c>
      <c r="V279" s="169" t="s">
        <v>489</v>
      </c>
      <c r="W279" s="175">
        <v>1</v>
      </c>
      <c r="X279" s="169" t="s">
        <v>467</v>
      </c>
    </row>
    <row r="280" spans="2:24" hidden="1">
      <c r="B280" s="423"/>
      <c r="C280" s="423"/>
      <c r="D280" s="206">
        <v>4</v>
      </c>
      <c r="E280" s="169" t="s">
        <v>646</v>
      </c>
      <c r="F280" s="260">
        <v>805.99</v>
      </c>
      <c r="G280" s="169">
        <v>444.15</v>
      </c>
      <c r="H280" s="169">
        <v>444.15</v>
      </c>
      <c r="I280" s="177">
        <f t="shared" si="47"/>
        <v>1</v>
      </c>
      <c r="J280" s="169">
        <v>14.94</v>
      </c>
      <c r="K280" s="177">
        <f t="shared" si="48"/>
        <v>3.3637284701114489E-2</v>
      </c>
      <c r="L280" s="260">
        <v>59.22</v>
      </c>
      <c r="M280" s="177">
        <f t="shared" si="49"/>
        <v>1.0336372847011144</v>
      </c>
      <c r="N280" s="260">
        <v>884.75</v>
      </c>
      <c r="O280" s="169">
        <v>1.33</v>
      </c>
      <c r="P280" s="176">
        <f t="shared" si="50"/>
        <v>2.9944838455476758E-3</v>
      </c>
      <c r="Q280" s="260">
        <f t="shared" si="51"/>
        <v>78.762600000000006</v>
      </c>
      <c r="R280" s="169">
        <f t="shared" si="52"/>
        <v>13.609999999999998</v>
      </c>
      <c r="S280" s="171">
        <f t="shared" si="53"/>
        <v>3.064280085556681E-2</v>
      </c>
      <c r="T280" s="169" t="s">
        <v>475</v>
      </c>
      <c r="U280" s="169" t="s">
        <v>712</v>
      </c>
      <c r="V280" s="169" t="s">
        <v>643</v>
      </c>
      <c r="W280" s="175">
        <v>1</v>
      </c>
      <c r="X280" s="169" t="s">
        <v>424</v>
      </c>
    </row>
    <row r="281" spans="2:24" hidden="1">
      <c r="B281" s="423"/>
      <c r="C281" s="423"/>
      <c r="D281" s="206">
        <v>5</v>
      </c>
      <c r="E281" s="169" t="s">
        <v>495</v>
      </c>
      <c r="F281" s="260">
        <v>794.04</v>
      </c>
      <c r="G281" s="169">
        <v>207.81</v>
      </c>
      <c r="H281" s="169">
        <v>207.81</v>
      </c>
      <c r="I281" s="177">
        <f t="shared" si="47"/>
        <v>1</v>
      </c>
      <c r="J281" s="169">
        <v>12.78</v>
      </c>
      <c r="K281" s="177">
        <f t="shared" si="48"/>
        <v>6.1498484192291029E-2</v>
      </c>
      <c r="L281" s="260">
        <v>78</v>
      </c>
      <c r="M281" s="177">
        <f t="shared" si="49"/>
        <v>1.061498484192291</v>
      </c>
      <c r="N281" s="260">
        <v>996.84</v>
      </c>
      <c r="O281" s="169">
        <v>2.6</v>
      </c>
      <c r="P281" s="176">
        <f t="shared" si="50"/>
        <v>1.25114287089168E-2</v>
      </c>
      <c r="Q281" s="260">
        <f t="shared" si="51"/>
        <v>202.8</v>
      </c>
      <c r="R281" s="169">
        <f t="shared" si="52"/>
        <v>10.180000000000001</v>
      </c>
      <c r="S281" s="171">
        <f t="shared" si="53"/>
        <v>4.8987055483374245E-2</v>
      </c>
      <c r="T281" s="169" t="s">
        <v>475</v>
      </c>
      <c r="U281" s="169" t="s">
        <v>712</v>
      </c>
      <c r="V281" s="169" t="s">
        <v>630</v>
      </c>
      <c r="W281" s="175">
        <v>1</v>
      </c>
      <c r="X281" s="169" t="s">
        <v>467</v>
      </c>
    </row>
    <row r="282" spans="2:24" hidden="1">
      <c r="B282" s="423"/>
      <c r="C282" s="423"/>
      <c r="D282" s="206">
        <v>6</v>
      </c>
      <c r="E282" s="169" t="s">
        <v>484</v>
      </c>
      <c r="F282" s="260">
        <v>791.61</v>
      </c>
      <c r="G282" s="169">
        <v>93.24</v>
      </c>
      <c r="H282" s="169">
        <v>93.24</v>
      </c>
      <c r="I282" s="177">
        <f t="shared" si="47"/>
        <v>1</v>
      </c>
      <c r="J282" s="169">
        <v>2.36</v>
      </c>
      <c r="K282" s="177">
        <f t="shared" si="48"/>
        <v>2.5311025311025311E-2</v>
      </c>
      <c r="L282" s="260">
        <v>410.16</v>
      </c>
      <c r="M282" s="177">
        <f t="shared" si="49"/>
        <v>1.0253110253110254</v>
      </c>
      <c r="N282" s="260">
        <v>967.98</v>
      </c>
      <c r="O282" s="169">
        <v>0.43</v>
      </c>
      <c r="P282" s="176">
        <f t="shared" si="50"/>
        <v>4.6117546117546123E-3</v>
      </c>
      <c r="Q282" s="260">
        <f t="shared" si="51"/>
        <v>176.36880000000002</v>
      </c>
      <c r="R282" s="169">
        <f t="shared" si="52"/>
        <v>1.9299999999999995</v>
      </c>
      <c r="S282" s="171">
        <f t="shared" si="53"/>
        <v>2.0699270699270696E-2</v>
      </c>
      <c r="T282" s="169" t="s">
        <v>475</v>
      </c>
      <c r="U282" s="169" t="s">
        <v>712</v>
      </c>
      <c r="V282" s="169" t="s">
        <v>487</v>
      </c>
      <c r="W282" s="175">
        <v>1</v>
      </c>
      <c r="X282" s="169" t="s">
        <v>467</v>
      </c>
    </row>
    <row r="283" spans="2:24" hidden="1">
      <c r="B283" s="423"/>
      <c r="C283" s="423"/>
      <c r="D283" s="206">
        <v>7</v>
      </c>
      <c r="E283" s="169" t="s">
        <v>546</v>
      </c>
      <c r="F283" s="260">
        <v>790.81</v>
      </c>
      <c r="G283" s="169">
        <v>20.89</v>
      </c>
      <c r="H283" s="169">
        <v>20.89</v>
      </c>
      <c r="I283" s="177">
        <f t="shared" si="47"/>
        <v>1</v>
      </c>
      <c r="J283" s="169">
        <v>1.08</v>
      </c>
      <c r="K283" s="177">
        <f t="shared" si="48"/>
        <v>5.1699377692675921E-2</v>
      </c>
      <c r="L283" s="260">
        <v>930.36</v>
      </c>
      <c r="M283" s="177">
        <f t="shared" si="49"/>
        <v>1.0516993776926757</v>
      </c>
      <c r="N283" s="260">
        <v>1004.79</v>
      </c>
      <c r="O283" s="169">
        <v>0.23</v>
      </c>
      <c r="P283" s="176">
        <f t="shared" si="50"/>
        <v>1.1010052656773576E-2</v>
      </c>
      <c r="Q283" s="260">
        <f t="shared" si="51"/>
        <v>213.98280000000003</v>
      </c>
      <c r="R283" s="169">
        <f t="shared" si="52"/>
        <v>0.84999999999999831</v>
      </c>
      <c r="S283" s="171">
        <f t="shared" si="53"/>
        <v>4.0689325035902266E-2</v>
      </c>
      <c r="T283" s="169" t="s">
        <v>475</v>
      </c>
      <c r="U283" s="169" t="s">
        <v>712</v>
      </c>
      <c r="V283" s="169" t="s">
        <v>489</v>
      </c>
      <c r="W283" s="175">
        <v>1</v>
      </c>
      <c r="X283" s="169" t="s">
        <v>422</v>
      </c>
    </row>
    <row r="284" spans="2:24" hidden="1">
      <c r="B284" s="423"/>
      <c r="C284" s="423"/>
      <c r="D284" s="206">
        <v>8</v>
      </c>
      <c r="E284" s="169" t="s">
        <v>494</v>
      </c>
      <c r="F284" s="260">
        <v>773.52</v>
      </c>
      <c r="G284" s="169">
        <v>70.260000000000005</v>
      </c>
      <c r="H284" s="169">
        <v>70.260000000000005</v>
      </c>
      <c r="I284" s="177">
        <f t="shared" si="47"/>
        <v>1</v>
      </c>
      <c r="J284" s="169">
        <v>2.99</v>
      </c>
      <c r="K284" s="177">
        <f t="shared" si="48"/>
        <v>4.2556219755194989E-2</v>
      </c>
      <c r="L284" s="260">
        <v>318.32</v>
      </c>
      <c r="M284" s="177">
        <f t="shared" si="49"/>
        <v>1.042556219755195</v>
      </c>
      <c r="N284" s="260">
        <v>951.78</v>
      </c>
      <c r="O284" s="169">
        <v>0.56000000000000005</v>
      </c>
      <c r="P284" s="176">
        <f t="shared" si="50"/>
        <v>7.970395673213778E-3</v>
      </c>
      <c r="Q284" s="260">
        <f t="shared" si="51"/>
        <v>178.25920000000002</v>
      </c>
      <c r="R284" s="169">
        <f t="shared" si="52"/>
        <v>2.4299999999999948</v>
      </c>
      <c r="S284" s="171">
        <f t="shared" si="53"/>
        <v>3.4585824081981138E-2</v>
      </c>
      <c r="T284" s="169" t="s">
        <v>475</v>
      </c>
      <c r="U284" s="169" t="s">
        <v>712</v>
      </c>
      <c r="V284" s="169" t="s">
        <v>487</v>
      </c>
      <c r="W284" s="175">
        <v>1</v>
      </c>
      <c r="X284" s="169" t="s">
        <v>422</v>
      </c>
    </row>
    <row r="285" spans="2:24" hidden="1">
      <c r="B285" s="423"/>
      <c r="C285" s="423"/>
      <c r="D285" s="206">
        <v>9</v>
      </c>
      <c r="E285" s="169" t="s">
        <v>627</v>
      </c>
      <c r="F285" s="260">
        <v>771.61999999999989</v>
      </c>
      <c r="G285" s="169">
        <v>93.24</v>
      </c>
      <c r="H285" s="169">
        <v>93.24</v>
      </c>
      <c r="I285" s="177">
        <f t="shared" si="47"/>
        <v>1</v>
      </c>
      <c r="J285" s="169">
        <v>9.0500000000000007</v>
      </c>
      <c r="K285" s="177">
        <f t="shared" si="48"/>
        <v>9.7061347061347072E-2</v>
      </c>
      <c r="L285" s="260">
        <v>104.84</v>
      </c>
      <c r="M285" s="177">
        <f t="shared" si="49"/>
        <v>1.0970613470613471</v>
      </c>
      <c r="N285" s="260">
        <v>948.8</v>
      </c>
      <c r="O285" s="169">
        <v>1.69</v>
      </c>
      <c r="P285" s="176">
        <f t="shared" si="50"/>
        <v>1.8125268125268126E-2</v>
      </c>
      <c r="Q285" s="260">
        <f t="shared" si="51"/>
        <v>177.17959999999999</v>
      </c>
      <c r="R285" s="169">
        <f t="shared" si="52"/>
        <v>7.3599999999999977</v>
      </c>
      <c r="S285" s="171">
        <f t="shared" si="53"/>
        <v>7.8936078936078916E-2</v>
      </c>
      <c r="T285" s="169" t="s">
        <v>475</v>
      </c>
      <c r="U285" s="169" t="s">
        <v>712</v>
      </c>
      <c r="V285" s="169" t="s">
        <v>520</v>
      </c>
      <c r="W285" s="175">
        <v>1</v>
      </c>
      <c r="X285" s="169" t="s">
        <v>467</v>
      </c>
    </row>
    <row r="286" spans="2:24" hidden="1">
      <c r="B286" s="423"/>
      <c r="C286" s="423"/>
      <c r="D286" s="206">
        <v>10</v>
      </c>
      <c r="E286" s="169" t="s">
        <v>642</v>
      </c>
      <c r="F286" s="260">
        <v>771.58999999999992</v>
      </c>
      <c r="G286" s="169">
        <v>226.06</v>
      </c>
      <c r="H286" s="169">
        <v>226.06</v>
      </c>
      <c r="I286" s="177">
        <f t="shared" si="47"/>
        <v>1</v>
      </c>
      <c r="J286" s="169">
        <v>21.15</v>
      </c>
      <c r="K286" s="177">
        <f t="shared" si="48"/>
        <v>9.3559232062284337E-2</v>
      </c>
      <c r="L286" s="260">
        <v>44.86</v>
      </c>
      <c r="M286" s="177">
        <f t="shared" si="49"/>
        <v>1.0935592320622844</v>
      </c>
      <c r="N286" s="260">
        <v>948.79</v>
      </c>
      <c r="O286" s="169">
        <v>3.95</v>
      </c>
      <c r="P286" s="176">
        <f t="shared" si="50"/>
        <v>1.7473237193665399E-2</v>
      </c>
      <c r="Q286" s="260">
        <f t="shared" si="51"/>
        <v>177.197</v>
      </c>
      <c r="R286" s="169">
        <f t="shared" si="52"/>
        <v>17.200000000000006</v>
      </c>
      <c r="S286" s="171">
        <f t="shared" si="53"/>
        <v>7.6085994868618972E-2</v>
      </c>
      <c r="T286" s="169" t="s">
        <v>475</v>
      </c>
      <c r="U286" s="169" t="s">
        <v>712</v>
      </c>
      <c r="V286" s="169" t="s">
        <v>529</v>
      </c>
      <c r="W286" s="175">
        <v>1</v>
      </c>
      <c r="X286" s="169" t="s">
        <v>467</v>
      </c>
    </row>
    <row r="287" spans="2:24" hidden="1">
      <c r="B287" s="634">
        <v>45898</v>
      </c>
      <c r="C287" s="423" t="s">
        <v>324</v>
      </c>
      <c r="D287" s="206">
        <v>1</v>
      </c>
      <c r="E287" s="169" t="s">
        <v>484</v>
      </c>
      <c r="F287" s="260">
        <v>1792.4</v>
      </c>
      <c r="G287" s="169">
        <v>79.38</v>
      </c>
      <c r="H287" s="169">
        <v>82.1</v>
      </c>
      <c r="I287" s="177">
        <f t="shared" si="47"/>
        <v>1.0342655580750819</v>
      </c>
      <c r="J287" s="169">
        <v>2.02</v>
      </c>
      <c r="K287" s="177">
        <f t="shared" si="48"/>
        <v>2.5447215923406402E-2</v>
      </c>
      <c r="L287" s="260">
        <v>410.16</v>
      </c>
      <c r="M287" s="177">
        <f t="shared" si="49"/>
        <v>1.0597127739984882</v>
      </c>
      <c r="N287" s="260">
        <v>1944.16</v>
      </c>
      <c r="O287" s="169">
        <v>0.37</v>
      </c>
      <c r="P287" s="176">
        <f t="shared" si="50"/>
        <v>4.6611237087427568E-3</v>
      </c>
      <c r="Q287" s="260">
        <f t="shared" si="51"/>
        <v>151.75920000000002</v>
      </c>
      <c r="R287" s="169">
        <f t="shared" si="52"/>
        <v>4.3699999999999948</v>
      </c>
      <c r="S287" s="171">
        <f t="shared" si="53"/>
        <v>5.5051650289745464E-2</v>
      </c>
      <c r="T287" s="169" t="s">
        <v>475</v>
      </c>
      <c r="U287" s="169" t="s">
        <v>712</v>
      </c>
      <c r="V287" s="169" t="s">
        <v>466</v>
      </c>
      <c r="W287" s="175">
        <v>1</v>
      </c>
      <c r="X287" s="169" t="s">
        <v>467</v>
      </c>
    </row>
    <row r="288" spans="2:24" hidden="1">
      <c r="B288" s="423"/>
      <c r="C288" s="423"/>
      <c r="D288" s="206">
        <v>2</v>
      </c>
      <c r="E288" s="169" t="s">
        <v>557</v>
      </c>
      <c r="F288" s="260">
        <v>1474.7</v>
      </c>
      <c r="G288" s="169">
        <v>143.13</v>
      </c>
      <c r="H288" s="169">
        <v>143.13</v>
      </c>
      <c r="I288" s="177">
        <f t="shared" si="47"/>
        <v>1</v>
      </c>
      <c r="J288" s="169">
        <v>14.3</v>
      </c>
      <c r="K288" s="177">
        <f t="shared" si="48"/>
        <v>9.9909173478655772E-2</v>
      </c>
      <c r="L288" s="260">
        <v>194.04</v>
      </c>
      <c r="M288" s="177">
        <f t="shared" si="49"/>
        <v>1.0999091734786559</v>
      </c>
      <c r="N288" s="260">
        <v>2774.77</v>
      </c>
      <c r="O288" s="169">
        <v>6.7</v>
      </c>
      <c r="P288" s="176">
        <f t="shared" si="50"/>
        <v>4.6810591769719835E-2</v>
      </c>
      <c r="Q288" s="260">
        <f t="shared" si="51"/>
        <v>1300.068</v>
      </c>
      <c r="R288" s="169">
        <f t="shared" si="52"/>
        <v>7.6000000000000112</v>
      </c>
      <c r="S288" s="171">
        <f t="shared" si="53"/>
        <v>5.3098581708936013E-2</v>
      </c>
      <c r="T288" s="169" t="s">
        <v>475</v>
      </c>
      <c r="U288" s="169" t="s">
        <v>712</v>
      </c>
      <c r="V288" s="169" t="s">
        <v>466</v>
      </c>
      <c r="W288" s="175">
        <v>1</v>
      </c>
      <c r="X288" s="169" t="s">
        <v>433</v>
      </c>
    </row>
    <row r="289" spans="2:24" hidden="1">
      <c r="B289" s="423"/>
      <c r="C289" s="423"/>
      <c r="D289" s="206">
        <v>3</v>
      </c>
      <c r="E289" s="169" t="s">
        <v>658</v>
      </c>
      <c r="F289" s="260">
        <v>1129.18</v>
      </c>
      <c r="G289" s="169">
        <v>85.88</v>
      </c>
      <c r="H289" s="169">
        <v>87.6</v>
      </c>
      <c r="I289" s="177">
        <f t="shared" si="47"/>
        <v>1.0200279459711226</v>
      </c>
      <c r="J289" s="169">
        <v>3.94</v>
      </c>
      <c r="K289" s="177">
        <f t="shared" si="48"/>
        <v>4.5877969259431765E-2</v>
      </c>
      <c r="L289" s="260">
        <v>228.58</v>
      </c>
      <c r="M289" s="177">
        <f t="shared" si="49"/>
        <v>1.0659059152305543</v>
      </c>
      <c r="N289" s="260">
        <v>1293.76</v>
      </c>
      <c r="O289" s="169">
        <v>0.72</v>
      </c>
      <c r="P289" s="176">
        <f t="shared" si="50"/>
        <v>8.3837913367489515E-3</v>
      </c>
      <c r="Q289" s="260">
        <f t="shared" si="51"/>
        <v>164.57759999999999</v>
      </c>
      <c r="R289" s="169">
        <f t="shared" si="52"/>
        <v>4.9399999999999968</v>
      </c>
      <c r="S289" s="171">
        <f t="shared" si="53"/>
        <v>5.7522123893805274E-2</v>
      </c>
      <c r="T289" s="169" t="s">
        <v>475</v>
      </c>
      <c r="U289" s="169" t="s">
        <v>712</v>
      </c>
      <c r="V289" s="169" t="s">
        <v>489</v>
      </c>
      <c r="W289" s="175">
        <v>1</v>
      </c>
      <c r="X289" s="169" t="s">
        <v>632</v>
      </c>
    </row>
    <row r="290" spans="2:24" hidden="1">
      <c r="B290" s="423"/>
      <c r="C290" s="423"/>
      <c r="D290" s="206">
        <v>4</v>
      </c>
      <c r="E290" s="169" t="s">
        <v>546</v>
      </c>
      <c r="F290" s="260">
        <v>1037.3499999999999</v>
      </c>
      <c r="G290" s="169">
        <v>20.6</v>
      </c>
      <c r="H290" s="169">
        <v>20.98</v>
      </c>
      <c r="I290" s="177">
        <f t="shared" si="47"/>
        <v>1.0184466019417475</v>
      </c>
      <c r="J290" s="169">
        <v>0.9</v>
      </c>
      <c r="K290" s="177">
        <f t="shared" si="48"/>
        <v>4.3689320388349516E-2</v>
      </c>
      <c r="L290" s="260">
        <v>930.36</v>
      </c>
      <c r="M290" s="177">
        <f t="shared" si="49"/>
        <v>1.062135922330097</v>
      </c>
      <c r="N290" s="260">
        <v>1190.8599999999999</v>
      </c>
      <c r="O290" s="169">
        <v>0.16500000000000001</v>
      </c>
      <c r="P290" s="176">
        <f t="shared" si="50"/>
        <v>8.0097087378640779E-3</v>
      </c>
      <c r="Q290" s="260">
        <f t="shared" si="51"/>
        <v>153.5094</v>
      </c>
      <c r="R290" s="169">
        <f t="shared" si="52"/>
        <v>1.1149999999999975</v>
      </c>
      <c r="S290" s="171">
        <f t="shared" si="53"/>
        <v>5.4126213592232887E-2</v>
      </c>
      <c r="T290" s="169" t="s">
        <v>475</v>
      </c>
      <c r="U290" s="169" t="s">
        <v>712</v>
      </c>
      <c r="V290" s="169" t="s">
        <v>643</v>
      </c>
      <c r="W290" s="175">
        <v>1</v>
      </c>
      <c r="X290" s="169" t="s">
        <v>422</v>
      </c>
    </row>
    <row r="291" spans="2:24" hidden="1">
      <c r="B291" s="423"/>
      <c r="C291" s="423"/>
      <c r="D291" s="206">
        <v>5</v>
      </c>
      <c r="E291" s="169" t="s">
        <v>495</v>
      </c>
      <c r="F291" s="260">
        <v>703.56000000000006</v>
      </c>
      <c r="G291" s="169">
        <v>169.28</v>
      </c>
      <c r="H291" s="169">
        <v>169.28</v>
      </c>
      <c r="I291" s="177">
        <f t="shared" si="47"/>
        <v>1</v>
      </c>
      <c r="J291" s="169">
        <v>10.98</v>
      </c>
      <c r="K291" s="177">
        <f t="shared" si="48"/>
        <v>6.4862948960302466E-2</v>
      </c>
      <c r="L291" s="260">
        <v>78</v>
      </c>
      <c r="M291" s="177">
        <f t="shared" si="49"/>
        <v>1.0648629489603023</v>
      </c>
      <c r="N291" s="260">
        <v>856.44</v>
      </c>
      <c r="O291" s="169">
        <v>1.96</v>
      </c>
      <c r="P291" s="176">
        <f t="shared" si="50"/>
        <v>1.1578449905482041E-2</v>
      </c>
      <c r="Q291" s="260">
        <f t="shared" si="51"/>
        <v>152.88</v>
      </c>
      <c r="R291" s="169">
        <f t="shared" si="52"/>
        <v>9.0199999999999889</v>
      </c>
      <c r="S291" s="171">
        <f t="shared" si="53"/>
        <v>5.3284499054820349E-2</v>
      </c>
      <c r="T291" s="169" t="s">
        <v>475</v>
      </c>
      <c r="U291" s="169" t="s">
        <v>712</v>
      </c>
      <c r="V291" s="169" t="s">
        <v>630</v>
      </c>
      <c r="W291" s="175">
        <v>1</v>
      </c>
      <c r="X291" s="169" t="s">
        <v>467</v>
      </c>
    </row>
    <row r="292" spans="2:24" hidden="1">
      <c r="B292" s="423"/>
      <c r="C292" s="423"/>
      <c r="D292" s="206">
        <v>6</v>
      </c>
      <c r="E292" s="169" t="s">
        <v>488</v>
      </c>
      <c r="F292" s="260">
        <v>682.86</v>
      </c>
      <c r="G292" s="169">
        <v>117.41</v>
      </c>
      <c r="H292" s="169">
        <v>117.41</v>
      </c>
      <c r="I292" s="177">
        <f t="shared" si="47"/>
        <v>1</v>
      </c>
      <c r="J292" s="169">
        <v>6.56</v>
      </c>
      <c r="K292" s="177">
        <f t="shared" si="48"/>
        <v>5.5872583255259345E-2</v>
      </c>
      <c r="L292" s="260">
        <v>127.4</v>
      </c>
      <c r="M292" s="177">
        <f t="shared" si="49"/>
        <v>1.0558725832552593</v>
      </c>
      <c r="N292" s="260">
        <v>835.74</v>
      </c>
      <c r="O292" s="169">
        <v>1.2</v>
      </c>
      <c r="P292" s="176">
        <f t="shared" si="50"/>
        <v>1.0220594497913295E-2</v>
      </c>
      <c r="Q292" s="260">
        <f t="shared" si="51"/>
        <v>152.88</v>
      </c>
      <c r="R292" s="169">
        <f t="shared" si="52"/>
        <v>5.3600000000000021</v>
      </c>
      <c r="S292" s="171">
        <f t="shared" si="53"/>
        <v>4.5651988757346072E-2</v>
      </c>
      <c r="T292" s="169" t="s">
        <v>475</v>
      </c>
      <c r="U292" s="169" t="s">
        <v>712</v>
      </c>
      <c r="V292" s="169" t="s">
        <v>487</v>
      </c>
      <c r="W292" s="175">
        <v>1</v>
      </c>
      <c r="X292" s="169" t="s">
        <v>467</v>
      </c>
    </row>
    <row r="293" spans="2:24" hidden="1">
      <c r="B293" s="423"/>
      <c r="C293" s="423"/>
      <c r="D293" s="206">
        <v>7</v>
      </c>
      <c r="E293" s="169" t="s">
        <v>612</v>
      </c>
      <c r="F293" s="260">
        <v>676.91</v>
      </c>
      <c r="G293" s="169">
        <v>199.66</v>
      </c>
      <c r="H293" s="169">
        <v>199.66</v>
      </c>
      <c r="I293" s="177">
        <f t="shared" si="47"/>
        <v>1</v>
      </c>
      <c r="J293" s="169">
        <v>8.74</v>
      </c>
      <c r="K293" s="177">
        <f t="shared" si="48"/>
        <v>4.3774416508063713E-2</v>
      </c>
      <c r="L293" s="260">
        <v>95.34</v>
      </c>
      <c r="M293" s="177">
        <f t="shared" si="49"/>
        <v>1.0437744165080638</v>
      </c>
      <c r="N293" s="260">
        <v>833.27</v>
      </c>
      <c r="O293" s="169">
        <v>1.64</v>
      </c>
      <c r="P293" s="176">
        <f t="shared" si="50"/>
        <v>8.2139637383552028E-3</v>
      </c>
      <c r="Q293" s="260">
        <f t="shared" si="51"/>
        <v>156.35759999999999</v>
      </c>
      <c r="R293" s="169">
        <f t="shared" si="52"/>
        <v>7.1000000000000094</v>
      </c>
      <c r="S293" s="171">
        <f t="shared" si="53"/>
        <v>3.5560452769708553E-2</v>
      </c>
      <c r="T293" s="169" t="s">
        <v>475</v>
      </c>
      <c r="U293" s="169" t="s">
        <v>712</v>
      </c>
      <c r="V293" s="169" t="s">
        <v>489</v>
      </c>
      <c r="W293" s="175">
        <v>1</v>
      </c>
      <c r="X293" s="169" t="s">
        <v>467</v>
      </c>
    </row>
    <row r="294" spans="2:24" hidden="1">
      <c r="B294" s="423"/>
      <c r="C294" s="423"/>
      <c r="D294" s="206">
        <v>8</v>
      </c>
      <c r="E294" s="169" t="s">
        <v>543</v>
      </c>
      <c r="F294" s="260">
        <v>664.56999999999994</v>
      </c>
      <c r="G294" s="169">
        <v>115.36</v>
      </c>
      <c r="H294" s="169">
        <v>115.36</v>
      </c>
      <c r="I294" s="177">
        <f t="shared" si="47"/>
        <v>1</v>
      </c>
      <c r="J294" s="169">
        <v>4.91</v>
      </c>
      <c r="K294" s="177">
        <f t="shared" si="48"/>
        <v>4.2562413314840501E-2</v>
      </c>
      <c r="L294" s="260">
        <v>166.56</v>
      </c>
      <c r="M294" s="177">
        <f t="shared" si="49"/>
        <v>1.0425624133148406</v>
      </c>
      <c r="N294" s="260">
        <v>817.81</v>
      </c>
      <c r="O294" s="169">
        <v>0.92</v>
      </c>
      <c r="P294" s="176">
        <f t="shared" si="50"/>
        <v>7.9750346740638002E-3</v>
      </c>
      <c r="Q294" s="260">
        <f t="shared" si="51"/>
        <v>153.23520000000002</v>
      </c>
      <c r="R294" s="169">
        <f t="shared" si="52"/>
        <v>3.9899999999999967</v>
      </c>
      <c r="S294" s="171">
        <f t="shared" si="53"/>
        <v>3.458737864077667E-2</v>
      </c>
      <c r="T294" s="169" t="s">
        <v>475</v>
      </c>
      <c r="U294" s="169" t="s">
        <v>712</v>
      </c>
      <c r="V294" s="169" t="s">
        <v>487</v>
      </c>
      <c r="W294" s="175">
        <v>1</v>
      </c>
      <c r="X294" s="169" t="s">
        <v>459</v>
      </c>
    </row>
    <row r="295" spans="2:24" hidden="1">
      <c r="B295" s="423"/>
      <c r="C295" s="423"/>
      <c r="D295" s="206">
        <v>9</v>
      </c>
      <c r="E295" s="169" t="s">
        <v>542</v>
      </c>
      <c r="F295" s="260">
        <v>664.53</v>
      </c>
      <c r="G295" s="169">
        <v>195.34</v>
      </c>
      <c r="H295" s="169">
        <v>195.34</v>
      </c>
      <c r="I295" s="177">
        <f t="shared" si="47"/>
        <v>1</v>
      </c>
      <c r="J295" s="169">
        <v>5.22</v>
      </c>
      <c r="K295" s="177">
        <f t="shared" si="48"/>
        <v>2.6722637452646667E-2</v>
      </c>
      <c r="L295" s="260">
        <v>156.72999999999999</v>
      </c>
      <c r="M295" s="177">
        <f t="shared" si="49"/>
        <v>1.0267226374526466</v>
      </c>
      <c r="N295" s="260">
        <v>818.13</v>
      </c>
      <c r="O295" s="169">
        <v>0.98</v>
      </c>
      <c r="P295" s="176">
        <f t="shared" si="50"/>
        <v>5.0168936213781101E-3</v>
      </c>
      <c r="Q295" s="260">
        <f t="shared" si="51"/>
        <v>153.59539999999998</v>
      </c>
      <c r="R295" s="169">
        <f t="shared" si="52"/>
        <v>4.2399999999999984</v>
      </c>
      <c r="S295" s="171">
        <f t="shared" si="53"/>
        <v>2.170574383126855E-2</v>
      </c>
      <c r="T295" s="169" t="s">
        <v>475</v>
      </c>
      <c r="U295" s="169" t="s">
        <v>712</v>
      </c>
      <c r="V295" s="169" t="s">
        <v>520</v>
      </c>
      <c r="W295" s="175">
        <v>1</v>
      </c>
      <c r="X295" s="169" t="s">
        <v>467</v>
      </c>
    </row>
    <row r="296" spans="2:24" hidden="1">
      <c r="B296" s="423"/>
      <c r="C296" s="423"/>
      <c r="D296" s="206">
        <v>10</v>
      </c>
      <c r="E296" s="169" t="s">
        <v>642</v>
      </c>
      <c r="F296" s="260">
        <v>663.03</v>
      </c>
      <c r="G296" s="169">
        <v>201.74</v>
      </c>
      <c r="H296" s="169">
        <v>201.74</v>
      </c>
      <c r="I296" s="177">
        <f t="shared" si="47"/>
        <v>1</v>
      </c>
      <c r="J296" s="169">
        <v>18.190000000000001</v>
      </c>
      <c r="K296" s="177">
        <f t="shared" si="48"/>
        <v>9.0165559631208494E-2</v>
      </c>
      <c r="L296" s="260">
        <v>44.86</v>
      </c>
      <c r="M296" s="177">
        <f t="shared" si="49"/>
        <v>1.0901655596312085</v>
      </c>
      <c r="N296" s="260">
        <v>816</v>
      </c>
      <c r="O296" s="169">
        <v>3.41</v>
      </c>
      <c r="P296" s="176">
        <f t="shared" si="50"/>
        <v>1.6902944383860415E-2</v>
      </c>
      <c r="Q296" s="260">
        <f t="shared" si="51"/>
        <v>152.9726</v>
      </c>
      <c r="R296" s="169">
        <f t="shared" si="52"/>
        <v>14.779999999999998</v>
      </c>
      <c r="S296" s="171">
        <f t="shared" si="53"/>
        <v>7.3262615247348062E-2</v>
      </c>
      <c r="T296" s="169" t="s">
        <v>475</v>
      </c>
      <c r="U296" s="169" t="s">
        <v>712</v>
      </c>
      <c r="V296" s="169" t="s">
        <v>529</v>
      </c>
      <c r="W296" s="175">
        <v>1</v>
      </c>
      <c r="X296" s="169" t="s">
        <v>467</v>
      </c>
    </row>
    <row r="297" spans="2:24" hidden="1">
      <c r="B297" s="634">
        <v>45899</v>
      </c>
      <c r="C297" s="423" t="s">
        <v>319</v>
      </c>
      <c r="D297" s="206">
        <v>1</v>
      </c>
      <c r="E297" s="169" t="s">
        <v>513</v>
      </c>
      <c r="F297" s="260">
        <v>2503.56</v>
      </c>
      <c r="G297" s="169">
        <v>338.52</v>
      </c>
      <c r="H297" s="169">
        <v>338.52</v>
      </c>
      <c r="I297" s="177">
        <f t="shared" si="47"/>
        <v>1</v>
      </c>
      <c r="J297" s="169">
        <v>19.5</v>
      </c>
      <c r="K297" s="177">
        <f t="shared" si="48"/>
        <v>5.7603686635944701E-2</v>
      </c>
      <c r="L297" s="260">
        <v>133.88</v>
      </c>
      <c r="M297" s="177">
        <f t="shared" si="49"/>
        <v>1.0576036866359446</v>
      </c>
      <c r="N297" s="260">
        <v>2610.66</v>
      </c>
      <c r="O297" s="169">
        <v>0.8</v>
      </c>
      <c r="P297" s="176">
        <f t="shared" si="50"/>
        <v>2.363228169679783E-3</v>
      </c>
      <c r="Q297" s="260">
        <f t="shared" si="51"/>
        <v>107.104</v>
      </c>
      <c r="R297" s="169">
        <f t="shared" si="52"/>
        <v>18.7</v>
      </c>
      <c r="S297" s="171">
        <f t="shared" si="53"/>
        <v>5.5240458466264922E-2</v>
      </c>
      <c r="T297" s="169" t="s">
        <v>475</v>
      </c>
      <c r="U297" s="169" t="s">
        <v>712</v>
      </c>
      <c r="V297" s="169" t="s">
        <v>643</v>
      </c>
      <c r="W297" s="175">
        <v>1</v>
      </c>
      <c r="X297" s="169" t="s">
        <v>411</v>
      </c>
    </row>
    <row r="298" spans="2:24" hidden="1">
      <c r="B298" s="423"/>
      <c r="C298" s="423"/>
      <c r="D298" s="206">
        <v>2</v>
      </c>
      <c r="E298" s="169" t="s">
        <v>490</v>
      </c>
      <c r="F298" s="260">
        <v>2141.0600000000004</v>
      </c>
      <c r="G298" s="169">
        <v>300.18</v>
      </c>
      <c r="H298" s="169">
        <v>300.18</v>
      </c>
      <c r="I298" s="177">
        <f t="shared" si="47"/>
        <v>1</v>
      </c>
      <c r="J298" s="169">
        <v>17.29</v>
      </c>
      <c r="K298" s="177">
        <f t="shared" si="48"/>
        <v>5.7598774068891995E-2</v>
      </c>
      <c r="L298" s="260">
        <v>156.74</v>
      </c>
      <c r="M298" s="177">
        <f t="shared" si="49"/>
        <v>1.0575987740688921</v>
      </c>
      <c r="N298" s="260">
        <v>2710.03</v>
      </c>
      <c r="O298" s="169">
        <v>3.63</v>
      </c>
      <c r="P298" s="176">
        <f t="shared" si="50"/>
        <v>1.2092744353387967E-2</v>
      </c>
      <c r="Q298" s="260">
        <f t="shared" si="51"/>
        <v>568.96620000000007</v>
      </c>
      <c r="R298" s="169">
        <f t="shared" si="52"/>
        <v>13.660000000000021</v>
      </c>
      <c r="S298" s="171">
        <f t="shared" si="53"/>
        <v>4.5506029715504104E-2</v>
      </c>
      <c r="T298" s="169" t="s">
        <v>475</v>
      </c>
      <c r="U298" s="169" t="s">
        <v>712</v>
      </c>
      <c r="V298" s="169" t="s">
        <v>466</v>
      </c>
      <c r="W298" s="175">
        <v>1</v>
      </c>
      <c r="X298" s="169" t="s">
        <v>467</v>
      </c>
    </row>
    <row r="299" spans="2:24" hidden="1">
      <c r="B299" s="423"/>
      <c r="C299" s="423"/>
      <c r="D299" s="206">
        <v>3</v>
      </c>
      <c r="E299" s="169" t="s">
        <v>463</v>
      </c>
      <c r="F299" s="260">
        <v>2084.25</v>
      </c>
      <c r="G299" s="169">
        <v>41.95</v>
      </c>
      <c r="H299" s="169">
        <v>41.95</v>
      </c>
      <c r="I299" s="177">
        <f t="shared" si="47"/>
        <v>1</v>
      </c>
      <c r="J299" s="169">
        <v>2.69</v>
      </c>
      <c r="K299" s="177">
        <f t="shared" si="48"/>
        <v>6.4123957091775916E-2</v>
      </c>
      <c r="L299" s="260">
        <v>814.16</v>
      </c>
      <c r="M299" s="177">
        <f t="shared" si="49"/>
        <v>1.0641239570917758</v>
      </c>
      <c r="N299" s="260">
        <v>2190.09</v>
      </c>
      <c r="O299" s="169">
        <v>0.13</v>
      </c>
      <c r="P299" s="176">
        <f t="shared" si="50"/>
        <v>3.0989272943980927E-3</v>
      </c>
      <c r="Q299" s="260">
        <f t="shared" si="51"/>
        <v>105.8408</v>
      </c>
      <c r="R299" s="169">
        <f t="shared" si="52"/>
        <v>2.5599999999999978</v>
      </c>
      <c r="S299" s="171">
        <f t="shared" si="53"/>
        <v>6.1025029797377776E-2</v>
      </c>
      <c r="T299" s="169" t="s">
        <v>475</v>
      </c>
      <c r="U299" s="169" t="s">
        <v>712</v>
      </c>
      <c r="V299" s="169" t="s">
        <v>487</v>
      </c>
      <c r="W299" s="175">
        <v>1</v>
      </c>
      <c r="X299" s="169" t="s">
        <v>412</v>
      </c>
    </row>
    <row r="300" spans="2:24" hidden="1">
      <c r="B300" s="423"/>
      <c r="C300" s="423"/>
      <c r="D300" s="206">
        <v>4</v>
      </c>
      <c r="E300" s="169" t="s">
        <v>542</v>
      </c>
      <c r="F300" s="260">
        <v>1736.5600000000002</v>
      </c>
      <c r="G300" s="169">
        <v>204.07</v>
      </c>
      <c r="H300" s="169">
        <v>204.07</v>
      </c>
      <c r="I300" s="177">
        <f t="shared" si="47"/>
        <v>1</v>
      </c>
      <c r="J300" s="169">
        <v>11.76</v>
      </c>
      <c r="K300" s="177">
        <f t="shared" si="48"/>
        <v>5.7627284755231052E-2</v>
      </c>
      <c r="L300" s="260">
        <v>156.72999999999999</v>
      </c>
      <c r="M300" s="177">
        <f t="shared" si="49"/>
        <v>1.057627284755231</v>
      </c>
      <c r="N300" s="260">
        <v>1843.14</v>
      </c>
      <c r="O300" s="169">
        <v>0.68</v>
      </c>
      <c r="P300" s="176">
        <f t="shared" si="50"/>
        <v>3.3321899348262855E-3</v>
      </c>
      <c r="Q300" s="260">
        <f t="shared" si="51"/>
        <v>106.57640000000001</v>
      </c>
      <c r="R300" s="169">
        <f t="shared" si="52"/>
        <v>11.079999999999991</v>
      </c>
      <c r="S300" s="171">
        <f t="shared" si="53"/>
        <v>5.4295094820404718E-2</v>
      </c>
      <c r="T300" s="169" t="s">
        <v>475</v>
      </c>
      <c r="U300" s="169" t="s">
        <v>712</v>
      </c>
      <c r="V300" s="169" t="s">
        <v>466</v>
      </c>
      <c r="W300" s="175">
        <v>1</v>
      </c>
      <c r="X300" s="169" t="s">
        <v>467</v>
      </c>
    </row>
    <row r="301" spans="2:24" hidden="1">
      <c r="B301" s="423"/>
      <c r="C301" s="423"/>
      <c r="D301" s="206">
        <v>5</v>
      </c>
      <c r="E301" s="169" t="s">
        <v>479</v>
      </c>
      <c r="F301" s="260">
        <v>1371.1</v>
      </c>
      <c r="G301" s="169">
        <v>296.60000000000002</v>
      </c>
      <c r="H301" s="169">
        <v>296.60000000000002</v>
      </c>
      <c r="I301" s="177">
        <f t="shared" si="47"/>
        <v>1</v>
      </c>
      <c r="J301" s="169">
        <v>13.29</v>
      </c>
      <c r="K301" s="177">
        <f t="shared" si="48"/>
        <v>4.4807821982467966E-2</v>
      </c>
      <c r="L301" s="260">
        <v>111.2</v>
      </c>
      <c r="M301" s="177">
        <f t="shared" si="49"/>
        <v>1.0448078219824681</v>
      </c>
      <c r="N301" s="260">
        <v>1477.85</v>
      </c>
      <c r="O301" s="169">
        <v>0.96</v>
      </c>
      <c r="P301" s="176">
        <f t="shared" si="50"/>
        <v>3.2366824005394465E-3</v>
      </c>
      <c r="Q301" s="260">
        <f t="shared" si="51"/>
        <v>106.752</v>
      </c>
      <c r="R301" s="169">
        <f t="shared" si="52"/>
        <v>12.33000000000002</v>
      </c>
      <c r="S301" s="171">
        <f t="shared" si="53"/>
        <v>4.1571139581928589E-2</v>
      </c>
      <c r="T301" s="169" t="s">
        <v>475</v>
      </c>
      <c r="U301" s="169" t="s">
        <v>712</v>
      </c>
      <c r="V301" s="169" t="s">
        <v>489</v>
      </c>
      <c r="W301" s="175">
        <v>1</v>
      </c>
      <c r="X301" s="169" t="s">
        <v>427</v>
      </c>
    </row>
    <row r="302" spans="2:24" hidden="1">
      <c r="B302" s="423"/>
      <c r="C302" s="423"/>
      <c r="D302" s="206">
        <v>6</v>
      </c>
      <c r="E302" s="169" t="s">
        <v>494</v>
      </c>
      <c r="F302" s="260">
        <v>1219.1600000000001</v>
      </c>
      <c r="G302" s="169">
        <v>81.33</v>
      </c>
      <c r="H302" s="169">
        <v>81.33</v>
      </c>
      <c r="I302" s="177">
        <f t="shared" si="47"/>
        <v>1</v>
      </c>
      <c r="J302" s="169">
        <v>4.17</v>
      </c>
      <c r="K302" s="177">
        <f t="shared" si="48"/>
        <v>5.1272593139063079E-2</v>
      </c>
      <c r="L302" s="260">
        <v>318.32</v>
      </c>
      <c r="M302" s="177">
        <f t="shared" si="49"/>
        <v>1.0512725931390632</v>
      </c>
      <c r="N302" s="260">
        <v>1327.39</v>
      </c>
      <c r="O302" s="169">
        <v>0.34</v>
      </c>
      <c r="P302" s="176">
        <f t="shared" si="50"/>
        <v>4.1804992007869182E-3</v>
      </c>
      <c r="Q302" s="260">
        <f t="shared" si="51"/>
        <v>108.22880000000001</v>
      </c>
      <c r="R302" s="169">
        <f t="shared" si="52"/>
        <v>3.8300000000000018</v>
      </c>
      <c r="S302" s="171">
        <f t="shared" si="53"/>
        <v>4.7092093938276181E-2</v>
      </c>
      <c r="T302" s="169" t="s">
        <v>475</v>
      </c>
      <c r="U302" s="169" t="s">
        <v>712</v>
      </c>
      <c r="V302" s="169" t="s">
        <v>487</v>
      </c>
      <c r="W302" s="175">
        <v>1</v>
      </c>
      <c r="X302" s="169" t="s">
        <v>422</v>
      </c>
    </row>
    <row r="303" spans="2:24" hidden="1">
      <c r="B303" s="423"/>
      <c r="C303" s="423"/>
      <c r="D303" s="206">
        <v>7</v>
      </c>
      <c r="E303" s="169" t="s">
        <v>468</v>
      </c>
      <c r="F303" s="260">
        <v>1189.9000000000001</v>
      </c>
      <c r="G303" s="169">
        <v>135.19999999999999</v>
      </c>
      <c r="H303" s="169">
        <v>135.19999999999999</v>
      </c>
      <c r="I303" s="177">
        <f t="shared" si="47"/>
        <v>1</v>
      </c>
      <c r="J303" s="169">
        <v>7.79</v>
      </c>
      <c r="K303" s="177">
        <f t="shared" si="48"/>
        <v>5.7618343195266278E-2</v>
      </c>
      <c r="L303" s="260">
        <v>166.42</v>
      </c>
      <c r="M303" s="177">
        <f t="shared" si="49"/>
        <v>1.0576183431952662</v>
      </c>
      <c r="N303" s="260">
        <v>1296.4100000000001</v>
      </c>
      <c r="O303" s="169">
        <v>0.64</v>
      </c>
      <c r="P303" s="176">
        <f t="shared" si="50"/>
        <v>4.7337278106508885E-3</v>
      </c>
      <c r="Q303" s="260">
        <f t="shared" si="51"/>
        <v>106.50879999999999</v>
      </c>
      <c r="R303" s="169">
        <f t="shared" si="52"/>
        <v>7.1499999999999924</v>
      </c>
      <c r="S303" s="171">
        <f t="shared" si="53"/>
        <v>5.2884615384615336E-2</v>
      </c>
      <c r="T303" s="169" t="s">
        <v>475</v>
      </c>
      <c r="U303" s="169" t="s">
        <v>712</v>
      </c>
      <c r="V303" s="169" t="s">
        <v>489</v>
      </c>
      <c r="W303" s="175">
        <v>1</v>
      </c>
      <c r="X303" s="169" t="s">
        <v>431</v>
      </c>
    </row>
    <row r="304" spans="2:24" hidden="1">
      <c r="B304" s="423"/>
      <c r="C304" s="423"/>
      <c r="D304" s="206">
        <v>8</v>
      </c>
      <c r="E304" s="169" t="s">
        <v>484</v>
      </c>
      <c r="F304" s="260">
        <v>1164.8599999999999</v>
      </c>
      <c r="G304" s="169">
        <v>80.84</v>
      </c>
      <c r="H304" s="169">
        <v>80.84</v>
      </c>
      <c r="I304" s="177">
        <f t="shared" si="47"/>
        <v>1</v>
      </c>
      <c r="J304" s="169">
        <v>3.1</v>
      </c>
      <c r="K304" s="177">
        <f t="shared" si="48"/>
        <v>3.8347352795645717E-2</v>
      </c>
      <c r="L304" s="260">
        <v>410.16</v>
      </c>
      <c r="M304" s="177">
        <f t="shared" si="49"/>
        <v>1.0383473527956457</v>
      </c>
      <c r="N304" s="260">
        <v>1271.5</v>
      </c>
      <c r="O304" s="169">
        <v>0.26</v>
      </c>
      <c r="P304" s="176">
        <f t="shared" si="50"/>
        <v>3.2162295893122216E-3</v>
      </c>
      <c r="Q304" s="260">
        <f t="shared" si="51"/>
        <v>106.64160000000001</v>
      </c>
      <c r="R304" s="169">
        <f t="shared" si="52"/>
        <v>2.8399999999999945</v>
      </c>
      <c r="S304" s="171">
        <f t="shared" si="53"/>
        <v>3.513112320633343E-2</v>
      </c>
      <c r="T304" s="169" t="s">
        <v>475</v>
      </c>
      <c r="U304" s="169" t="s">
        <v>712</v>
      </c>
      <c r="V304" s="169" t="s">
        <v>643</v>
      </c>
      <c r="W304" s="175">
        <v>1</v>
      </c>
      <c r="X304" s="169" t="s">
        <v>467</v>
      </c>
    </row>
    <row r="305" spans="2:24" hidden="1">
      <c r="B305" s="423"/>
      <c r="C305" s="423"/>
      <c r="D305" s="206">
        <v>9</v>
      </c>
      <c r="E305" s="169" t="s">
        <v>614</v>
      </c>
      <c r="F305" s="260">
        <v>1145.4499999999998</v>
      </c>
      <c r="G305" s="169">
        <v>188.94</v>
      </c>
      <c r="H305" s="169">
        <v>188.94</v>
      </c>
      <c r="I305" s="177">
        <f t="shared" si="47"/>
        <v>1</v>
      </c>
      <c r="J305" s="169">
        <v>8.4700000000000006</v>
      </c>
      <c r="K305" s="177">
        <f t="shared" si="48"/>
        <v>4.4829046258071346E-2</v>
      </c>
      <c r="L305" s="260">
        <v>147.80000000000001</v>
      </c>
      <c r="M305" s="177">
        <f t="shared" si="49"/>
        <v>1.0448290462580714</v>
      </c>
      <c r="N305" s="260">
        <v>1251.8699999999999</v>
      </c>
      <c r="O305" s="169">
        <v>0.72</v>
      </c>
      <c r="P305" s="176">
        <f t="shared" si="50"/>
        <v>3.8107335662114958E-3</v>
      </c>
      <c r="Q305" s="260">
        <f t="shared" si="51"/>
        <v>106.41600000000001</v>
      </c>
      <c r="R305" s="169">
        <f t="shared" si="52"/>
        <v>7.7499999999999991</v>
      </c>
      <c r="S305" s="171">
        <f t="shared" si="53"/>
        <v>4.1018312691859848E-2</v>
      </c>
      <c r="T305" s="169" t="s">
        <v>475</v>
      </c>
      <c r="U305" s="169" t="s">
        <v>712</v>
      </c>
      <c r="V305" s="169" t="s">
        <v>489</v>
      </c>
      <c r="W305" s="175">
        <v>1</v>
      </c>
      <c r="X305" s="169" t="s">
        <v>537</v>
      </c>
    </row>
    <row r="306" spans="2:24" hidden="1">
      <c r="B306" s="423"/>
      <c r="C306" s="423"/>
      <c r="D306" s="206">
        <v>10</v>
      </c>
      <c r="E306" s="169" t="s">
        <v>524</v>
      </c>
      <c r="F306" s="260">
        <v>1138.6000000000001</v>
      </c>
      <c r="G306" s="169">
        <v>72.930000000000007</v>
      </c>
      <c r="H306" s="169">
        <v>72.930000000000007</v>
      </c>
      <c r="I306" s="177">
        <f t="shared" si="47"/>
        <v>1</v>
      </c>
      <c r="J306" s="169">
        <v>3.73</v>
      </c>
      <c r="K306" s="177">
        <f t="shared" si="48"/>
        <v>5.1144933497874669E-2</v>
      </c>
      <c r="L306" s="260">
        <v>333.9</v>
      </c>
      <c r="M306" s="177">
        <f t="shared" si="49"/>
        <v>1.0511449334978746</v>
      </c>
      <c r="N306" s="260">
        <v>1245.45</v>
      </c>
      <c r="O306" s="169">
        <v>0.32</v>
      </c>
      <c r="P306" s="176">
        <f t="shared" si="50"/>
        <v>4.3877690936514465E-3</v>
      </c>
      <c r="Q306" s="260">
        <f t="shared" si="51"/>
        <v>106.848</v>
      </c>
      <c r="R306" s="169">
        <f t="shared" si="52"/>
        <v>3.4100000000000041</v>
      </c>
      <c r="S306" s="171">
        <f t="shared" si="53"/>
        <v>4.6757164404223277E-2</v>
      </c>
      <c r="T306" s="169" t="s">
        <v>475</v>
      </c>
      <c r="U306" s="169" t="s">
        <v>712</v>
      </c>
      <c r="V306" s="169" t="s">
        <v>487</v>
      </c>
      <c r="W306" s="175">
        <v>1</v>
      </c>
      <c r="X306" s="169" t="s">
        <v>413</v>
      </c>
    </row>
    <row r="307" spans="2:24" hidden="1">
      <c r="B307" s="635">
        <v>45900</v>
      </c>
      <c r="C307" s="423" t="s">
        <v>311</v>
      </c>
      <c r="D307" s="206">
        <v>1</v>
      </c>
      <c r="E307" s="169" t="s">
        <v>490</v>
      </c>
      <c r="F307" s="260">
        <v>2316.62</v>
      </c>
      <c r="G307" s="169">
        <v>396.67</v>
      </c>
      <c r="H307" s="169">
        <v>396.67</v>
      </c>
      <c r="I307" s="177">
        <f t="shared" si="47"/>
        <v>1</v>
      </c>
      <c r="J307" s="169">
        <v>18.21</v>
      </c>
      <c r="K307" s="177">
        <f t="shared" si="48"/>
        <v>4.5907177250611338E-2</v>
      </c>
      <c r="L307" s="260">
        <v>156.74</v>
      </c>
      <c r="M307" s="177">
        <f t="shared" si="49"/>
        <v>1.0459071772506112</v>
      </c>
      <c r="N307" s="260">
        <v>2854.24</v>
      </c>
      <c r="O307" s="169">
        <v>3.43</v>
      </c>
      <c r="P307" s="176">
        <f t="shared" si="50"/>
        <v>8.6469861597801706E-3</v>
      </c>
      <c r="Q307" s="260">
        <f t="shared" si="51"/>
        <v>537.6182</v>
      </c>
      <c r="R307" s="169">
        <f t="shared" si="52"/>
        <v>14.77999999999998</v>
      </c>
      <c r="S307" s="171">
        <f t="shared" si="53"/>
        <v>3.7260191090831118E-2</v>
      </c>
      <c r="T307" s="169" t="s">
        <v>475</v>
      </c>
      <c r="U307" s="169" t="s">
        <v>712</v>
      </c>
      <c r="V307" s="169" t="s">
        <v>466</v>
      </c>
      <c r="W307" s="175">
        <v>1</v>
      </c>
      <c r="X307" s="169" t="s">
        <v>467</v>
      </c>
    </row>
    <row r="308" spans="2:24" hidden="1">
      <c r="B308" s="636"/>
      <c r="C308" s="423"/>
      <c r="D308" s="206">
        <v>2</v>
      </c>
      <c r="E308" s="169" t="s">
        <v>513</v>
      </c>
      <c r="F308" s="260">
        <v>2115.3000000000002</v>
      </c>
      <c r="G308" s="169">
        <v>361.14</v>
      </c>
      <c r="H308" s="169">
        <v>361.14</v>
      </c>
      <c r="I308" s="177">
        <f t="shared" si="47"/>
        <v>1</v>
      </c>
      <c r="J308" s="169">
        <v>16.579999999999998</v>
      </c>
      <c r="K308" s="177">
        <f t="shared" si="48"/>
        <v>4.5910173339978953E-2</v>
      </c>
      <c r="L308" s="260">
        <v>133.88</v>
      </c>
      <c r="M308" s="177">
        <f t="shared" si="49"/>
        <v>1.0459101733399789</v>
      </c>
      <c r="N308" s="260">
        <v>2219.73</v>
      </c>
      <c r="O308" s="169">
        <v>0.78</v>
      </c>
      <c r="P308" s="176">
        <f t="shared" si="50"/>
        <v>2.1598272138228943E-3</v>
      </c>
      <c r="Q308" s="260">
        <f t="shared" si="51"/>
        <v>104.4264</v>
      </c>
      <c r="R308" s="169">
        <f t="shared" si="52"/>
        <v>15.799999999999985</v>
      </c>
      <c r="S308" s="171">
        <f t="shared" si="53"/>
        <v>4.3750346126156019E-2</v>
      </c>
      <c r="T308" s="169" t="s">
        <v>475</v>
      </c>
      <c r="U308" s="169" t="s">
        <v>712</v>
      </c>
      <c r="V308" s="169" t="s">
        <v>643</v>
      </c>
      <c r="W308" s="175">
        <v>1</v>
      </c>
      <c r="X308" s="169" t="s">
        <v>411</v>
      </c>
    </row>
    <row r="309" spans="2:24" hidden="1">
      <c r="B309" s="636"/>
      <c r="C309" s="423"/>
      <c r="D309" s="206">
        <v>3</v>
      </c>
      <c r="E309" s="169" t="s">
        <v>664</v>
      </c>
      <c r="F309" s="260">
        <v>1954.0599999999997</v>
      </c>
      <c r="G309" s="169">
        <v>586.72</v>
      </c>
      <c r="H309" s="169">
        <v>586.72</v>
      </c>
      <c r="I309" s="177">
        <f t="shared" si="47"/>
        <v>1</v>
      </c>
      <c r="J309" s="169">
        <v>26.93</v>
      </c>
      <c r="K309" s="177">
        <f t="shared" si="48"/>
        <v>4.5899236433051535E-2</v>
      </c>
      <c r="L309" s="260">
        <v>76.42</v>
      </c>
      <c r="M309" s="177">
        <f t="shared" si="49"/>
        <v>1.0458992364330515</v>
      </c>
      <c r="N309" s="260">
        <v>2057.9899999999998</v>
      </c>
      <c r="O309" s="169">
        <v>1.36</v>
      </c>
      <c r="P309" s="176">
        <f t="shared" si="50"/>
        <v>2.3179710935369515E-3</v>
      </c>
      <c r="Q309" s="260">
        <f t="shared" si="51"/>
        <v>103.9312</v>
      </c>
      <c r="R309" s="169">
        <f t="shared" si="52"/>
        <v>25.569999999999951</v>
      </c>
      <c r="S309" s="171">
        <f t="shared" si="53"/>
        <v>4.3581265339514501E-2</v>
      </c>
      <c r="T309" s="169" t="s">
        <v>475</v>
      </c>
      <c r="U309" s="169" t="s">
        <v>712</v>
      </c>
      <c r="V309" s="169" t="s">
        <v>489</v>
      </c>
      <c r="W309" s="175">
        <v>1</v>
      </c>
      <c r="X309" s="169" t="s">
        <v>414</v>
      </c>
    </row>
    <row r="310" spans="2:24" hidden="1">
      <c r="B310" s="636"/>
      <c r="C310" s="423"/>
      <c r="D310" s="206">
        <v>4</v>
      </c>
      <c r="E310" s="169" t="s">
        <v>665</v>
      </c>
      <c r="F310" s="260">
        <v>1818.8</v>
      </c>
      <c r="G310" s="169">
        <v>598.36</v>
      </c>
      <c r="H310" s="169">
        <v>598.36</v>
      </c>
      <c r="I310" s="177">
        <f t="shared" si="47"/>
        <v>1</v>
      </c>
      <c r="J310" s="169">
        <v>24.41</v>
      </c>
      <c r="K310" s="177">
        <f t="shared" si="48"/>
        <v>4.0794839227221068E-2</v>
      </c>
      <c r="L310" s="260">
        <v>78.77</v>
      </c>
      <c r="M310" s="177">
        <f t="shared" si="49"/>
        <v>1.040794839227221</v>
      </c>
      <c r="N310" s="260">
        <v>1922.78</v>
      </c>
      <c r="O310" s="169">
        <v>1.32</v>
      </c>
      <c r="P310" s="176">
        <f t="shared" si="50"/>
        <v>2.2060298148271944E-3</v>
      </c>
      <c r="Q310" s="260">
        <f t="shared" si="51"/>
        <v>103.9764</v>
      </c>
      <c r="R310" s="169">
        <f t="shared" si="52"/>
        <v>23.089999999999968</v>
      </c>
      <c r="S310" s="171">
        <f t="shared" si="53"/>
        <v>3.8588809412393822E-2</v>
      </c>
      <c r="T310" s="169" t="s">
        <v>475</v>
      </c>
      <c r="U310" s="169" t="s">
        <v>712</v>
      </c>
      <c r="V310" s="169" t="s">
        <v>529</v>
      </c>
      <c r="W310" s="175">
        <v>1</v>
      </c>
      <c r="X310" s="169" t="s">
        <v>419</v>
      </c>
    </row>
    <row r="311" spans="2:24" hidden="1">
      <c r="B311" s="636"/>
      <c r="C311" s="423"/>
      <c r="D311" s="206">
        <v>5</v>
      </c>
      <c r="E311" s="169" t="s">
        <v>542</v>
      </c>
      <c r="F311" s="260">
        <v>1818.06</v>
      </c>
      <c r="G311" s="169">
        <v>294.87</v>
      </c>
      <c r="H311" s="169">
        <v>294.87</v>
      </c>
      <c r="I311" s="177">
        <f t="shared" si="47"/>
        <v>1</v>
      </c>
      <c r="J311" s="169">
        <v>13.54</v>
      </c>
      <c r="K311" s="177">
        <f t="shared" si="48"/>
        <v>4.5918540373724011E-2</v>
      </c>
      <c r="L311" s="260">
        <v>156.72999999999999</v>
      </c>
      <c r="M311" s="177">
        <f t="shared" si="49"/>
        <v>1.0459185403737241</v>
      </c>
      <c r="N311" s="260">
        <v>2122.12</v>
      </c>
      <c r="O311" s="169">
        <v>1.94</v>
      </c>
      <c r="P311" s="176">
        <f t="shared" si="50"/>
        <v>6.5791704819072811E-3</v>
      </c>
      <c r="Q311" s="260">
        <f t="shared" si="51"/>
        <v>304.05619999999999</v>
      </c>
      <c r="R311" s="169">
        <f t="shared" si="52"/>
        <v>11.600000000000021</v>
      </c>
      <c r="S311" s="171">
        <f t="shared" si="53"/>
        <v>3.93393698918168E-2</v>
      </c>
      <c r="T311" s="169" t="s">
        <v>475</v>
      </c>
      <c r="U311" s="169" t="s">
        <v>712</v>
      </c>
      <c r="V311" s="169" t="s">
        <v>466</v>
      </c>
      <c r="W311" s="175">
        <v>1</v>
      </c>
      <c r="X311" s="169" t="s">
        <v>467</v>
      </c>
    </row>
    <row r="312" spans="2:24" hidden="1">
      <c r="B312" s="636"/>
      <c r="C312" s="423"/>
      <c r="D312" s="206">
        <v>6</v>
      </c>
      <c r="E312" s="169" t="s">
        <v>666</v>
      </c>
      <c r="F312" s="260">
        <v>1747.21</v>
      </c>
      <c r="G312" s="169">
        <v>471.92</v>
      </c>
      <c r="H312" s="169">
        <v>471.92</v>
      </c>
      <c r="I312" s="177">
        <f t="shared" si="47"/>
        <v>1</v>
      </c>
      <c r="J312" s="169">
        <v>21.66</v>
      </c>
      <c r="K312" s="177">
        <f t="shared" si="48"/>
        <v>4.589760976436684E-2</v>
      </c>
      <c r="L312" s="260">
        <v>85.48</v>
      </c>
      <c r="M312" s="177">
        <f t="shared" si="49"/>
        <v>1.0458976097643669</v>
      </c>
      <c r="N312" s="260">
        <v>1851.5</v>
      </c>
      <c r="O312" s="169">
        <v>1.22</v>
      </c>
      <c r="P312" s="176">
        <f t="shared" si="50"/>
        <v>2.5851839294795727E-3</v>
      </c>
      <c r="Q312" s="260">
        <f t="shared" si="51"/>
        <v>104.2856</v>
      </c>
      <c r="R312" s="169">
        <f t="shared" si="52"/>
        <v>20.440000000000026</v>
      </c>
      <c r="S312" s="171">
        <f t="shared" si="53"/>
        <v>4.3312425834887321E-2</v>
      </c>
      <c r="T312" s="169" t="s">
        <v>475</v>
      </c>
      <c r="U312" s="169" t="s">
        <v>712</v>
      </c>
      <c r="V312" s="169" t="s">
        <v>643</v>
      </c>
      <c r="W312" s="175">
        <v>1</v>
      </c>
      <c r="X312" s="169" t="s">
        <v>423</v>
      </c>
    </row>
    <row r="313" spans="2:24" hidden="1">
      <c r="B313" s="636"/>
      <c r="C313" s="423"/>
      <c r="D313" s="206">
        <v>7</v>
      </c>
      <c r="E313" s="169" t="s">
        <v>527</v>
      </c>
      <c r="F313" s="260">
        <v>1602.71</v>
      </c>
      <c r="G313" s="169">
        <v>526.5</v>
      </c>
      <c r="H313" s="169">
        <v>526.5</v>
      </c>
      <c r="I313" s="177">
        <f t="shared" si="47"/>
        <v>1</v>
      </c>
      <c r="J313" s="169">
        <v>21.48</v>
      </c>
      <c r="K313" s="177">
        <f t="shared" si="48"/>
        <v>4.0797720797720802E-2</v>
      </c>
      <c r="L313" s="260">
        <v>79.459999999999994</v>
      </c>
      <c r="M313" s="177">
        <f t="shared" si="49"/>
        <v>1.0407977207977208</v>
      </c>
      <c r="N313" s="260">
        <v>1706.8</v>
      </c>
      <c r="O313" s="169">
        <v>1.31</v>
      </c>
      <c r="P313" s="176">
        <f t="shared" si="50"/>
        <v>2.4881291547958215E-3</v>
      </c>
      <c r="Q313" s="260">
        <f t="shared" si="51"/>
        <v>104.09259999999999</v>
      </c>
      <c r="R313" s="169">
        <f t="shared" si="52"/>
        <v>20.170000000000019</v>
      </c>
      <c r="S313" s="171">
        <f t="shared" si="53"/>
        <v>3.8309591642925016E-2</v>
      </c>
      <c r="T313" s="169" t="s">
        <v>475</v>
      </c>
      <c r="U313" s="169" t="s">
        <v>712</v>
      </c>
      <c r="V313" s="169" t="s">
        <v>529</v>
      </c>
      <c r="W313" s="175">
        <v>1</v>
      </c>
      <c r="X313" s="169" t="s">
        <v>413</v>
      </c>
    </row>
    <row r="314" spans="2:24" hidden="1">
      <c r="B314" s="636"/>
      <c r="C314" s="423"/>
      <c r="D314" s="206">
        <v>8</v>
      </c>
      <c r="E314" s="169" t="s">
        <v>463</v>
      </c>
      <c r="F314" s="260">
        <v>1595.75</v>
      </c>
      <c r="G314" s="169">
        <v>40.869999999999997</v>
      </c>
      <c r="H314" s="169">
        <v>40.869999999999997</v>
      </c>
      <c r="I314" s="177">
        <f t="shared" si="47"/>
        <v>1</v>
      </c>
      <c r="J314" s="169">
        <v>2.09</v>
      </c>
      <c r="K314" s="177">
        <f t="shared" si="48"/>
        <v>5.1137753853682411E-2</v>
      </c>
      <c r="L314" s="260">
        <v>814.16</v>
      </c>
      <c r="M314" s="177">
        <f t="shared" si="49"/>
        <v>1.0511377538536824</v>
      </c>
      <c r="N314" s="260">
        <v>1701.59</v>
      </c>
      <c r="O314" s="169">
        <v>0.13</v>
      </c>
      <c r="P314" s="176">
        <f t="shared" si="50"/>
        <v>3.1808172253486667E-3</v>
      </c>
      <c r="Q314" s="260">
        <f t="shared" si="51"/>
        <v>105.8408</v>
      </c>
      <c r="R314" s="169">
        <f t="shared" si="52"/>
        <v>1.9599999999999964</v>
      </c>
      <c r="S314" s="171">
        <f t="shared" si="53"/>
        <v>4.7956936628333655E-2</v>
      </c>
      <c r="T314" s="169" t="s">
        <v>475</v>
      </c>
      <c r="U314" s="169" t="s">
        <v>712</v>
      </c>
      <c r="V314" s="169" t="s">
        <v>487</v>
      </c>
      <c r="W314" s="175">
        <v>1</v>
      </c>
      <c r="X314" s="169" t="s">
        <v>412</v>
      </c>
    </row>
    <row r="315" spans="2:24" hidden="1">
      <c r="B315" s="636"/>
      <c r="C315" s="423"/>
      <c r="D315" s="206">
        <v>9</v>
      </c>
      <c r="E315" s="169" t="s">
        <v>557</v>
      </c>
      <c r="F315" s="260">
        <v>1381.57</v>
      </c>
      <c r="G315" s="169">
        <v>214.62</v>
      </c>
      <c r="H315" s="169">
        <v>214.62</v>
      </c>
      <c r="I315" s="177">
        <f t="shared" si="47"/>
        <v>1</v>
      </c>
      <c r="J315" s="169">
        <v>7.66</v>
      </c>
      <c r="K315" s="177">
        <f t="shared" si="48"/>
        <v>3.5690988724256828E-2</v>
      </c>
      <c r="L315" s="260">
        <v>194.04</v>
      </c>
      <c r="M315" s="177">
        <f t="shared" si="49"/>
        <v>1.0356909887242569</v>
      </c>
      <c r="N315" s="260">
        <v>1486.35</v>
      </c>
      <c r="O315" s="169">
        <v>0.54</v>
      </c>
      <c r="P315" s="176">
        <f t="shared" si="50"/>
        <v>2.516074923119933E-3</v>
      </c>
      <c r="Q315" s="260">
        <f t="shared" si="51"/>
        <v>104.7816</v>
      </c>
      <c r="R315" s="169">
        <f t="shared" si="52"/>
        <v>7.1199999999999966</v>
      </c>
      <c r="S315" s="171">
        <f t="shared" si="53"/>
        <v>3.3174913801136879E-2</v>
      </c>
      <c r="T315" s="169" t="s">
        <v>475</v>
      </c>
      <c r="U315" s="169" t="s">
        <v>712</v>
      </c>
      <c r="V315" s="169" t="s">
        <v>489</v>
      </c>
      <c r="W315" s="175">
        <v>1</v>
      </c>
      <c r="X315" s="169" t="s">
        <v>433</v>
      </c>
    </row>
    <row r="316" spans="2:24" hidden="1">
      <c r="B316" s="636"/>
      <c r="C316" s="423"/>
      <c r="D316" s="206">
        <v>10</v>
      </c>
      <c r="E316" s="169" t="s">
        <v>468</v>
      </c>
      <c r="F316" s="260">
        <v>1343.01</v>
      </c>
      <c r="G316" s="169">
        <v>189.32</v>
      </c>
      <c r="H316" s="169">
        <v>189.32</v>
      </c>
      <c r="I316" s="177">
        <f t="shared" si="47"/>
        <v>1</v>
      </c>
      <c r="J316" s="169">
        <v>8.69</v>
      </c>
      <c r="K316" s="177">
        <f t="shared" si="48"/>
        <v>4.5901119797168814E-2</v>
      </c>
      <c r="L316" s="260">
        <v>166.42</v>
      </c>
      <c r="M316" s="177">
        <f t="shared" si="49"/>
        <v>1.0459011197971688</v>
      </c>
      <c r="N316" s="260">
        <v>1446.19</v>
      </c>
      <c r="O316" s="169">
        <v>0.62</v>
      </c>
      <c r="P316" s="176">
        <f t="shared" si="50"/>
        <v>3.274878512571308E-3</v>
      </c>
      <c r="Q316" s="260">
        <f t="shared" si="51"/>
        <v>103.18039999999999</v>
      </c>
      <c r="R316" s="169">
        <f t="shared" si="52"/>
        <v>8.0699999999999985</v>
      </c>
      <c r="S316" s="171">
        <f t="shared" si="53"/>
        <v>4.2626241284597501E-2</v>
      </c>
      <c r="T316" s="169" t="s">
        <v>475</v>
      </c>
      <c r="U316" s="169" t="s">
        <v>712</v>
      </c>
      <c r="V316" s="169" t="s">
        <v>489</v>
      </c>
      <c r="W316" s="175">
        <v>1</v>
      </c>
      <c r="X316" s="169" t="s">
        <v>431</v>
      </c>
    </row>
    <row r="317" spans="2:24" hidden="1">
      <c r="B317" s="635">
        <v>45901</v>
      </c>
      <c r="C317" s="641" t="s">
        <v>119</v>
      </c>
      <c r="D317" s="206">
        <v>1</v>
      </c>
      <c r="E317" s="169" t="s">
        <v>513</v>
      </c>
      <c r="F317" s="260">
        <v>1832.82</v>
      </c>
      <c r="G317" s="169">
        <v>358.02</v>
      </c>
      <c r="H317" s="169">
        <v>358.02</v>
      </c>
      <c r="I317" s="177">
        <f t="shared" ref="I317:I326" si="54">H317/G317</f>
        <v>1</v>
      </c>
      <c r="J317" s="169">
        <v>14.4</v>
      </c>
      <c r="K317" s="177">
        <f t="shared" ref="K317:K326" si="55">J317/G317</f>
        <v>4.022121669180493E-2</v>
      </c>
      <c r="L317" s="260">
        <v>133.88</v>
      </c>
      <c r="M317" s="177">
        <f t="shared" ref="M317:M326" si="56">(H317+J317)/G317</f>
        <v>1.0402212166918048</v>
      </c>
      <c r="N317" s="260">
        <v>1927.87</v>
      </c>
      <c r="O317" s="169">
        <v>0.71</v>
      </c>
      <c r="P317" s="176">
        <f t="shared" ref="P317:P326" si="57">O317/G317</f>
        <v>1.9831294341098264E-3</v>
      </c>
      <c r="Q317" s="260">
        <f t="shared" ref="Q317:Q326" si="58">O317*L317</f>
        <v>95.054799999999986</v>
      </c>
      <c r="R317" s="169">
        <f t="shared" ref="R317:R326" si="59">(H317+J317)-G317-O317</f>
        <v>13.689999999999976</v>
      </c>
      <c r="S317" s="171">
        <f t="shared" ref="S317:S326" si="60">R317/G317</f>
        <v>3.8238087257695036E-2</v>
      </c>
      <c r="T317" s="169" t="s">
        <v>475</v>
      </c>
      <c r="U317" s="169" t="s">
        <v>712</v>
      </c>
      <c r="V317" s="169" t="s">
        <v>643</v>
      </c>
      <c r="W317" s="175">
        <v>1</v>
      </c>
      <c r="X317" s="169" t="s">
        <v>411</v>
      </c>
    </row>
    <row r="318" spans="2:24" hidden="1">
      <c r="B318" s="636"/>
      <c r="C318" s="423"/>
      <c r="D318" s="206">
        <v>2</v>
      </c>
      <c r="E318" s="169" t="s">
        <v>558</v>
      </c>
      <c r="F318" s="260">
        <v>1698.3899999999999</v>
      </c>
      <c r="G318" s="169">
        <v>675.92</v>
      </c>
      <c r="H318" s="169">
        <v>675.92</v>
      </c>
      <c r="I318" s="177">
        <f t="shared" si="54"/>
        <v>1</v>
      </c>
      <c r="J318" s="169">
        <v>29.42</v>
      </c>
      <c r="K318" s="177">
        <f t="shared" si="55"/>
        <v>4.3525861048644816E-2</v>
      </c>
      <c r="L318" s="260">
        <v>60.94</v>
      </c>
      <c r="M318" s="177">
        <f t="shared" si="56"/>
        <v>1.0435258610486446</v>
      </c>
      <c r="N318" s="260">
        <v>1792.85</v>
      </c>
      <c r="O318" s="169">
        <v>1.55</v>
      </c>
      <c r="P318" s="176">
        <f t="shared" si="57"/>
        <v>2.2931707894425376E-3</v>
      </c>
      <c r="Q318" s="260">
        <f t="shared" si="58"/>
        <v>94.456999999999994</v>
      </c>
      <c r="R318" s="169">
        <f t="shared" si="59"/>
        <v>27.869999999999958</v>
      </c>
      <c r="S318" s="171">
        <f t="shared" si="60"/>
        <v>4.1232690259202211E-2</v>
      </c>
      <c r="T318" s="169" t="s">
        <v>475</v>
      </c>
      <c r="U318" s="169" t="s">
        <v>712</v>
      </c>
      <c r="V318" s="169" t="s">
        <v>643</v>
      </c>
      <c r="W318" s="175">
        <v>1</v>
      </c>
      <c r="X318" s="169" t="s">
        <v>422</v>
      </c>
    </row>
    <row r="319" spans="2:24" hidden="1">
      <c r="B319" s="636"/>
      <c r="C319" s="423"/>
      <c r="D319" s="206">
        <v>3</v>
      </c>
      <c r="E319" s="169" t="s">
        <v>664</v>
      </c>
      <c r="F319" s="260">
        <v>1675.13</v>
      </c>
      <c r="G319" s="169">
        <v>596.64</v>
      </c>
      <c r="H319" s="169">
        <v>596.64</v>
      </c>
      <c r="I319" s="177">
        <f t="shared" si="54"/>
        <v>1</v>
      </c>
      <c r="J319" s="169">
        <v>23.16</v>
      </c>
      <c r="K319" s="177">
        <f t="shared" si="55"/>
        <v>3.8817377312952532E-2</v>
      </c>
      <c r="L319" s="260">
        <v>76.42</v>
      </c>
      <c r="M319" s="177">
        <f t="shared" si="56"/>
        <v>1.0388173773129525</v>
      </c>
      <c r="N319" s="260">
        <v>1769.89</v>
      </c>
      <c r="O319" s="169">
        <v>1.24</v>
      </c>
      <c r="P319" s="176">
        <f t="shared" si="57"/>
        <v>2.0783051756503084E-3</v>
      </c>
      <c r="Q319" s="260">
        <f t="shared" si="58"/>
        <v>94.760800000000003</v>
      </c>
      <c r="R319" s="169">
        <f t="shared" si="59"/>
        <v>21.91999999999997</v>
      </c>
      <c r="S319" s="171">
        <f t="shared" si="60"/>
        <v>3.6739072137302174E-2</v>
      </c>
      <c r="T319" s="169" t="s">
        <v>475</v>
      </c>
      <c r="U319" s="169" t="s">
        <v>712</v>
      </c>
      <c r="V319" s="169" t="s">
        <v>489</v>
      </c>
      <c r="W319" s="175">
        <v>1</v>
      </c>
      <c r="X319" s="169" t="s">
        <v>414</v>
      </c>
    </row>
    <row r="320" spans="2:24" hidden="1">
      <c r="B320" s="636"/>
      <c r="C320" s="423"/>
      <c r="D320" s="206">
        <v>4</v>
      </c>
      <c r="E320" s="169" t="s">
        <v>490</v>
      </c>
      <c r="F320" s="260">
        <v>1652.04</v>
      </c>
      <c r="G320" s="169">
        <v>381.18</v>
      </c>
      <c r="H320" s="169">
        <v>381.18</v>
      </c>
      <c r="I320" s="177">
        <f t="shared" si="54"/>
        <v>1</v>
      </c>
      <c r="J320" s="169">
        <v>11.44</v>
      </c>
      <c r="K320" s="177">
        <f t="shared" si="55"/>
        <v>3.0012067789495774E-2</v>
      </c>
      <c r="L320" s="260">
        <v>156.74</v>
      </c>
      <c r="M320" s="177">
        <f t="shared" si="56"/>
        <v>1.0300120677894957</v>
      </c>
      <c r="N320" s="260">
        <v>1793.11</v>
      </c>
      <c r="O320" s="169">
        <v>0.9</v>
      </c>
      <c r="P320" s="176">
        <f t="shared" si="57"/>
        <v>2.3610892491736186E-3</v>
      </c>
      <c r="Q320" s="260">
        <f t="shared" si="58"/>
        <v>141.066</v>
      </c>
      <c r="R320" s="169">
        <f t="shared" si="59"/>
        <v>10.539999999999997</v>
      </c>
      <c r="S320" s="171">
        <f t="shared" si="60"/>
        <v>2.7650978540322151E-2</v>
      </c>
      <c r="T320" s="169" t="s">
        <v>475</v>
      </c>
      <c r="U320" s="169" t="s">
        <v>712</v>
      </c>
      <c r="V320" s="169" t="s">
        <v>466</v>
      </c>
      <c r="W320" s="175">
        <v>1</v>
      </c>
      <c r="X320" s="169" t="s">
        <v>467</v>
      </c>
    </row>
    <row r="321" spans="2:34" hidden="1">
      <c r="B321" s="636"/>
      <c r="C321" s="423"/>
      <c r="D321" s="206">
        <v>5</v>
      </c>
      <c r="E321" s="169" t="s">
        <v>542</v>
      </c>
      <c r="F321" s="260">
        <v>1636.26</v>
      </c>
      <c r="G321" s="169">
        <v>297.20999999999998</v>
      </c>
      <c r="H321" s="169">
        <v>297.20999999999998</v>
      </c>
      <c r="I321" s="177">
        <f t="shared" si="54"/>
        <v>1</v>
      </c>
      <c r="J321" s="169">
        <v>11.04</v>
      </c>
      <c r="K321" s="177">
        <f t="shared" si="55"/>
        <v>3.7145452710204904E-2</v>
      </c>
      <c r="L321" s="260">
        <v>156.72999999999999</v>
      </c>
      <c r="M321" s="177">
        <f t="shared" si="56"/>
        <v>1.0371454527102051</v>
      </c>
      <c r="N321" s="260">
        <v>1730.3</v>
      </c>
      <c r="O321" s="169">
        <v>0.6</v>
      </c>
      <c r="P321" s="176">
        <f t="shared" si="57"/>
        <v>2.0187746038154842E-3</v>
      </c>
      <c r="Q321" s="260">
        <f t="shared" si="58"/>
        <v>94.037999999999997</v>
      </c>
      <c r="R321" s="169">
        <f t="shared" si="59"/>
        <v>10.440000000000021</v>
      </c>
      <c r="S321" s="171">
        <f t="shared" si="60"/>
        <v>3.5126678106389496E-2</v>
      </c>
      <c r="T321" s="169" t="s">
        <v>475</v>
      </c>
      <c r="U321" s="169" t="s">
        <v>712</v>
      </c>
      <c r="V321" s="169" t="s">
        <v>466</v>
      </c>
      <c r="W321" s="175">
        <v>1</v>
      </c>
      <c r="X321" s="169" t="s">
        <v>467</v>
      </c>
    </row>
    <row r="322" spans="2:34" hidden="1">
      <c r="B322" s="636"/>
      <c r="C322" s="423"/>
      <c r="D322" s="206">
        <v>6</v>
      </c>
      <c r="E322" s="169" t="s">
        <v>665</v>
      </c>
      <c r="F322" s="260">
        <v>1634.48</v>
      </c>
      <c r="G322" s="169">
        <v>637.41999999999996</v>
      </c>
      <c r="H322" s="169">
        <v>637.41999999999996</v>
      </c>
      <c r="I322" s="177">
        <f t="shared" si="54"/>
        <v>1</v>
      </c>
      <c r="J322" s="169">
        <v>21.95</v>
      </c>
      <c r="K322" s="177">
        <f t="shared" si="55"/>
        <v>3.4435693890998084E-2</v>
      </c>
      <c r="L322" s="260">
        <v>78.77</v>
      </c>
      <c r="M322" s="177">
        <f t="shared" si="56"/>
        <v>1.0344356938909982</v>
      </c>
      <c r="N322" s="260">
        <v>1729</v>
      </c>
      <c r="O322" s="169">
        <v>1.2</v>
      </c>
      <c r="P322" s="176">
        <f t="shared" si="57"/>
        <v>1.8825891876627656E-3</v>
      </c>
      <c r="Q322" s="260">
        <f t="shared" si="58"/>
        <v>94.523999999999987</v>
      </c>
      <c r="R322" s="169">
        <f t="shared" si="59"/>
        <v>20.750000000000046</v>
      </c>
      <c r="S322" s="171">
        <f t="shared" si="60"/>
        <v>3.2553104703335396E-2</v>
      </c>
      <c r="T322" s="169" t="s">
        <v>475</v>
      </c>
      <c r="U322" s="169" t="s">
        <v>712</v>
      </c>
      <c r="V322" s="169" t="s">
        <v>529</v>
      </c>
      <c r="W322" s="175">
        <v>1</v>
      </c>
      <c r="X322" s="169" t="s">
        <v>419</v>
      </c>
    </row>
    <row r="323" spans="2:34" hidden="1">
      <c r="B323" s="636"/>
      <c r="C323" s="423"/>
      <c r="D323" s="206">
        <v>7</v>
      </c>
      <c r="E323" s="169" t="s">
        <v>666</v>
      </c>
      <c r="F323" s="260">
        <v>1628.4</v>
      </c>
      <c r="G323" s="169">
        <v>497.76</v>
      </c>
      <c r="H323" s="169">
        <v>497.76</v>
      </c>
      <c r="I323" s="177">
        <f t="shared" si="54"/>
        <v>1</v>
      </c>
      <c r="J323" s="169">
        <v>20.16</v>
      </c>
      <c r="K323" s="177">
        <f t="shared" si="55"/>
        <v>4.0501446480231434E-2</v>
      </c>
      <c r="L323" s="260">
        <v>85.48</v>
      </c>
      <c r="M323" s="177">
        <f t="shared" si="56"/>
        <v>1.0405014464802314</v>
      </c>
      <c r="N323" s="260">
        <v>1723.28</v>
      </c>
      <c r="O323" s="169">
        <v>1.1100000000000001</v>
      </c>
      <c r="P323" s="176">
        <f t="shared" si="57"/>
        <v>2.2299903567984574E-3</v>
      </c>
      <c r="Q323" s="260">
        <f t="shared" si="58"/>
        <v>94.882800000000017</v>
      </c>
      <c r="R323" s="169">
        <f t="shared" si="59"/>
        <v>19.049999999999969</v>
      </c>
      <c r="S323" s="171">
        <f t="shared" si="60"/>
        <v>3.8271456123432919E-2</v>
      </c>
      <c r="T323" s="169" t="s">
        <v>475</v>
      </c>
      <c r="U323" s="169" t="s">
        <v>712</v>
      </c>
      <c r="V323" s="169" t="s">
        <v>643</v>
      </c>
      <c r="W323" s="175">
        <v>1</v>
      </c>
      <c r="X323" s="169" t="s">
        <v>423</v>
      </c>
    </row>
    <row r="324" spans="2:34" hidden="1">
      <c r="B324" s="636"/>
      <c r="C324" s="423"/>
      <c r="D324" s="206">
        <v>8</v>
      </c>
      <c r="E324" s="169" t="s">
        <v>527</v>
      </c>
      <c r="F324" s="260">
        <v>1489.8700000000001</v>
      </c>
      <c r="G324" s="169">
        <v>553.86</v>
      </c>
      <c r="H324" s="169">
        <v>553.86</v>
      </c>
      <c r="I324" s="177">
        <f t="shared" si="54"/>
        <v>1</v>
      </c>
      <c r="J324" s="169">
        <v>19.940000000000001</v>
      </c>
      <c r="K324" s="177">
        <f t="shared" si="55"/>
        <v>3.6001877730834506E-2</v>
      </c>
      <c r="L324" s="260">
        <v>79.459999999999994</v>
      </c>
      <c r="M324" s="177">
        <f t="shared" si="56"/>
        <v>1.0360018777308346</v>
      </c>
      <c r="N324" s="260">
        <v>1584.43</v>
      </c>
      <c r="O324" s="169">
        <v>1.19</v>
      </c>
      <c r="P324" s="176">
        <f t="shared" si="57"/>
        <v>2.1485573971761814E-3</v>
      </c>
      <c r="Q324" s="260">
        <f t="shared" si="58"/>
        <v>94.557399999999987</v>
      </c>
      <c r="R324" s="169">
        <f t="shared" si="59"/>
        <v>18.750000000000053</v>
      </c>
      <c r="S324" s="171">
        <f t="shared" si="60"/>
        <v>3.385332033365842E-2</v>
      </c>
      <c r="T324" s="169" t="s">
        <v>475</v>
      </c>
      <c r="U324" s="169" t="s">
        <v>712</v>
      </c>
      <c r="V324" s="169" t="s">
        <v>529</v>
      </c>
      <c r="W324" s="175">
        <v>1</v>
      </c>
      <c r="X324" s="169" t="s">
        <v>413</v>
      </c>
    </row>
    <row r="325" spans="2:34" hidden="1">
      <c r="B325" s="636"/>
      <c r="C325" s="423"/>
      <c r="D325" s="206">
        <v>9</v>
      </c>
      <c r="E325" s="169" t="s">
        <v>463</v>
      </c>
      <c r="F325" s="260">
        <v>1359.65</v>
      </c>
      <c r="G325" s="169">
        <v>40.090000000000003</v>
      </c>
      <c r="H325" s="169">
        <v>40.090000000000003</v>
      </c>
      <c r="I325" s="177">
        <f t="shared" si="54"/>
        <v>1</v>
      </c>
      <c r="J325" s="169">
        <v>1.8</v>
      </c>
      <c r="K325" s="177">
        <f t="shared" si="55"/>
        <v>4.4898977301072583E-2</v>
      </c>
      <c r="L325" s="260">
        <v>814.16</v>
      </c>
      <c r="M325" s="177">
        <f t="shared" si="56"/>
        <v>1.0448989773010726</v>
      </c>
      <c r="N325" s="260">
        <v>1465.49</v>
      </c>
      <c r="O325" s="169">
        <v>0.13</v>
      </c>
      <c r="P325" s="176">
        <f t="shared" si="57"/>
        <v>3.2427039161885755E-3</v>
      </c>
      <c r="Q325" s="260">
        <f t="shared" si="58"/>
        <v>105.8408</v>
      </c>
      <c r="R325" s="169">
        <f t="shared" si="59"/>
        <v>1.6699999999999973</v>
      </c>
      <c r="S325" s="171">
        <f t="shared" si="60"/>
        <v>4.1656273384883938E-2</v>
      </c>
      <c r="T325" s="169" t="s">
        <v>475</v>
      </c>
      <c r="U325" s="169" t="s">
        <v>712</v>
      </c>
      <c r="V325" s="169" t="s">
        <v>487</v>
      </c>
      <c r="W325" s="175">
        <v>1</v>
      </c>
      <c r="X325" s="169" t="s">
        <v>412</v>
      </c>
    </row>
    <row r="326" spans="2:34" hidden="1">
      <c r="B326" s="636"/>
      <c r="C326" s="423"/>
      <c r="D326" s="206">
        <v>10</v>
      </c>
      <c r="E326" s="169" t="s">
        <v>557</v>
      </c>
      <c r="F326" s="260">
        <v>1243.8000000000002</v>
      </c>
      <c r="G326" s="169">
        <v>219.15</v>
      </c>
      <c r="H326" s="169">
        <v>219.15</v>
      </c>
      <c r="I326" s="177">
        <f t="shared" si="54"/>
        <v>1</v>
      </c>
      <c r="J326" s="169">
        <v>6.9</v>
      </c>
      <c r="K326" s="177">
        <f t="shared" si="55"/>
        <v>3.1485284052019169E-2</v>
      </c>
      <c r="L326" s="260">
        <v>194.04</v>
      </c>
      <c r="M326" s="177">
        <f t="shared" si="56"/>
        <v>1.0314852840520192</v>
      </c>
      <c r="N326" s="260">
        <v>1338.88</v>
      </c>
      <c r="O326" s="169">
        <v>0.49</v>
      </c>
      <c r="P326" s="176">
        <f t="shared" si="57"/>
        <v>2.2359114761578828E-3</v>
      </c>
      <c r="Q326" s="260">
        <f t="shared" si="58"/>
        <v>95.079599999999999</v>
      </c>
      <c r="R326" s="169">
        <f t="shared" si="59"/>
        <v>6.4100000000000055</v>
      </c>
      <c r="S326" s="171">
        <f t="shared" si="60"/>
        <v>2.9249372575861306E-2</v>
      </c>
      <c r="T326" s="169" t="s">
        <v>475</v>
      </c>
      <c r="U326" s="169" t="s">
        <v>712</v>
      </c>
      <c r="V326" s="169" t="s">
        <v>489</v>
      </c>
      <c r="W326" s="175">
        <v>1</v>
      </c>
      <c r="X326" s="169" t="s">
        <v>433</v>
      </c>
    </row>
    <row r="327" spans="2:34" ht="14.25" hidden="1" customHeight="1">
      <c r="B327" s="635">
        <v>45902</v>
      </c>
      <c r="C327" s="423" t="str">
        <f>RIGHT(TEXT(B327,"aaa"),1)</f>
        <v>二</v>
      </c>
      <c r="D327" s="206">
        <v>1</v>
      </c>
      <c r="E327" s="169" t="s">
        <v>490</v>
      </c>
      <c r="F327" s="260">
        <v>3058</v>
      </c>
      <c r="G327" s="169">
        <v>395.77</v>
      </c>
      <c r="H327" s="169">
        <v>395.77</v>
      </c>
      <c r="I327" s="177">
        <f t="shared" ref="I327:I336" si="61">H327/G327</f>
        <v>1</v>
      </c>
      <c r="J327" s="169">
        <v>20.3</v>
      </c>
      <c r="K327" s="177">
        <f t="shared" ref="K327:K336" si="62">J327/G327</f>
        <v>5.129241731308589E-2</v>
      </c>
      <c r="L327" s="260">
        <v>156.74</v>
      </c>
      <c r="M327" s="177">
        <f t="shared" ref="M327:M336" si="63">(H327+J327)/G327</f>
        <v>1.051292417313086</v>
      </c>
      <c r="N327" s="260">
        <v>3181.82</v>
      </c>
      <c r="O327" s="169">
        <v>0.79</v>
      </c>
      <c r="P327" s="176">
        <f t="shared" ref="P327:P336" si="64">O327/G327</f>
        <v>1.9961088511003867E-3</v>
      </c>
      <c r="Q327" s="260">
        <f t="shared" ref="Q327:Q336" si="65">O327*L327</f>
        <v>123.82460000000002</v>
      </c>
      <c r="R327" s="169">
        <f t="shared" ref="R327:R336" si="66">(H327+J327)-G327-O327</f>
        <v>19.510000000000012</v>
      </c>
      <c r="S327" s="171">
        <f t="shared" ref="S327:S336" si="67">R327/G327</f>
        <v>4.929630846198553E-2</v>
      </c>
      <c r="T327" s="169" t="s">
        <v>475</v>
      </c>
      <c r="U327" s="169" t="s">
        <v>712</v>
      </c>
      <c r="V327" s="169" t="s">
        <v>466</v>
      </c>
      <c r="W327" s="175">
        <v>1</v>
      </c>
      <c r="X327" s="169" t="s">
        <v>467</v>
      </c>
      <c r="Z327" s="603" t="s">
        <v>369</v>
      </c>
      <c r="AA327" s="603"/>
      <c r="AB327" s="603"/>
      <c r="AC327" s="603"/>
      <c r="AD327" s="603"/>
      <c r="AE327" s="603"/>
      <c r="AF327" s="603"/>
      <c r="AG327" s="603"/>
      <c r="AH327" s="603"/>
    </row>
    <row r="328" spans="2:34" hidden="1">
      <c r="B328" s="636"/>
      <c r="C328" s="423"/>
      <c r="D328" s="206">
        <v>2</v>
      </c>
      <c r="E328" s="169" t="s">
        <v>542</v>
      </c>
      <c r="F328" s="260">
        <v>2443.42</v>
      </c>
      <c r="G328" s="169">
        <v>384.52</v>
      </c>
      <c r="H328" s="169">
        <v>384.52</v>
      </c>
      <c r="I328" s="177">
        <f t="shared" si="61"/>
        <v>1</v>
      </c>
      <c r="J328" s="169">
        <v>19.73</v>
      </c>
      <c r="K328" s="177">
        <f t="shared" si="62"/>
        <v>5.1310725059814835E-2</v>
      </c>
      <c r="L328" s="260">
        <v>156.72999999999999</v>
      </c>
      <c r="M328" s="177">
        <f t="shared" si="63"/>
        <v>1.0513107250598148</v>
      </c>
      <c r="N328" s="260">
        <v>3092.28</v>
      </c>
      <c r="O328" s="169">
        <v>4.1399999999999997</v>
      </c>
      <c r="P328" s="176">
        <f t="shared" si="64"/>
        <v>1.0766670134193279E-2</v>
      </c>
      <c r="Q328" s="260">
        <f t="shared" si="65"/>
        <v>648.86219999999992</v>
      </c>
      <c r="R328" s="169">
        <f t="shared" si="66"/>
        <v>15.590000000000018</v>
      </c>
      <c r="S328" s="171">
        <f t="shared" si="67"/>
        <v>4.0544054925621603E-2</v>
      </c>
      <c r="T328" s="169" t="s">
        <v>475</v>
      </c>
      <c r="U328" s="169" t="s">
        <v>712</v>
      </c>
      <c r="V328" s="169" t="s">
        <v>466</v>
      </c>
      <c r="W328" s="175">
        <v>1</v>
      </c>
      <c r="X328" s="169" t="s">
        <v>467</v>
      </c>
      <c r="Z328" s="603"/>
      <c r="AA328" s="603"/>
      <c r="AB328" s="603"/>
      <c r="AC328" s="603"/>
      <c r="AD328" s="603"/>
      <c r="AE328" s="603"/>
      <c r="AF328" s="603"/>
      <c r="AG328" s="603"/>
      <c r="AH328" s="603"/>
    </row>
    <row r="329" spans="2:34" hidden="1">
      <c r="B329" s="636"/>
      <c r="C329" s="423"/>
      <c r="D329" s="206">
        <v>3</v>
      </c>
      <c r="E329" s="169" t="s">
        <v>513</v>
      </c>
      <c r="F329" s="260">
        <v>2325.5</v>
      </c>
      <c r="G329" s="169">
        <v>356.46</v>
      </c>
      <c r="H329" s="169">
        <v>356.46</v>
      </c>
      <c r="I329" s="177">
        <f t="shared" si="61"/>
        <v>1</v>
      </c>
      <c r="J329" s="169">
        <v>18.29</v>
      </c>
      <c r="K329" s="177">
        <f t="shared" si="62"/>
        <v>5.1310104920608203E-2</v>
      </c>
      <c r="L329" s="260">
        <v>133.88</v>
      </c>
      <c r="M329" s="177">
        <f t="shared" si="63"/>
        <v>1.0513101049206082</v>
      </c>
      <c r="N329" s="260">
        <v>2448.67</v>
      </c>
      <c r="O329" s="169">
        <v>0.92</v>
      </c>
      <c r="P329" s="176">
        <f t="shared" si="64"/>
        <v>2.580934747236717E-3</v>
      </c>
      <c r="Q329" s="260">
        <f t="shared" si="65"/>
        <v>123.1696</v>
      </c>
      <c r="R329" s="169">
        <f t="shared" si="66"/>
        <v>17.370000000000019</v>
      </c>
      <c r="S329" s="171">
        <f t="shared" si="67"/>
        <v>4.8729170173371542E-2</v>
      </c>
      <c r="T329" s="169" t="s">
        <v>475</v>
      </c>
      <c r="U329" s="169" t="s">
        <v>712</v>
      </c>
      <c r="V329" s="169" t="s">
        <v>643</v>
      </c>
      <c r="W329" s="175">
        <v>1</v>
      </c>
      <c r="X329" s="169" t="s">
        <v>411</v>
      </c>
      <c r="Z329" s="603"/>
      <c r="AA329" s="603"/>
      <c r="AB329" s="603"/>
      <c r="AC329" s="603"/>
      <c r="AD329" s="603"/>
      <c r="AE329" s="603"/>
      <c r="AF329" s="603"/>
      <c r="AG329" s="603"/>
      <c r="AH329" s="603"/>
    </row>
    <row r="330" spans="2:34" hidden="1">
      <c r="B330" s="636"/>
      <c r="C330" s="423"/>
      <c r="D330" s="206">
        <v>4</v>
      </c>
      <c r="E330" s="169" t="s">
        <v>666</v>
      </c>
      <c r="F330" s="260">
        <v>2079.73</v>
      </c>
      <c r="G330" s="169">
        <v>502.38</v>
      </c>
      <c r="H330" s="169">
        <v>502.38</v>
      </c>
      <c r="I330" s="177">
        <f t="shared" si="61"/>
        <v>1</v>
      </c>
      <c r="J330" s="169">
        <v>25.77</v>
      </c>
      <c r="K330" s="177">
        <f t="shared" si="62"/>
        <v>5.129583184043951E-2</v>
      </c>
      <c r="L330" s="260">
        <v>85.48</v>
      </c>
      <c r="M330" s="177">
        <f t="shared" si="63"/>
        <v>1.0512958318404395</v>
      </c>
      <c r="N330" s="260">
        <v>2202.8200000000002</v>
      </c>
      <c r="O330" s="169">
        <v>1.44</v>
      </c>
      <c r="P330" s="176">
        <f t="shared" si="64"/>
        <v>2.8663561447509851E-3</v>
      </c>
      <c r="Q330" s="260">
        <f t="shared" si="65"/>
        <v>123.0912</v>
      </c>
      <c r="R330" s="169">
        <f t="shared" si="66"/>
        <v>24.329999999999981</v>
      </c>
      <c r="S330" s="171">
        <f t="shared" si="67"/>
        <v>4.8429475695688486E-2</v>
      </c>
      <c r="T330" s="169" t="s">
        <v>475</v>
      </c>
      <c r="U330" s="169" t="s">
        <v>712</v>
      </c>
      <c r="V330" s="169" t="s">
        <v>643</v>
      </c>
      <c r="W330" s="175">
        <v>1</v>
      </c>
      <c r="X330" s="169" t="s">
        <v>423</v>
      </c>
      <c r="Z330" s="219" t="s">
        <v>374</v>
      </c>
      <c r="AA330" s="219" t="s">
        <v>375</v>
      </c>
      <c r="AB330" s="247" t="s">
        <v>376</v>
      </c>
      <c r="AC330" s="247" t="s">
        <v>198</v>
      </c>
      <c r="AD330" s="247" t="s">
        <v>782</v>
      </c>
      <c r="AE330" s="247" t="s">
        <v>397</v>
      </c>
      <c r="AF330" s="247" t="s">
        <v>377</v>
      </c>
      <c r="AG330" s="247" t="s">
        <v>399</v>
      </c>
      <c r="AH330" s="247" t="s">
        <v>378</v>
      </c>
    </row>
    <row r="331" spans="2:34" hidden="1">
      <c r="B331" s="636"/>
      <c r="C331" s="423"/>
      <c r="D331" s="206">
        <v>5</v>
      </c>
      <c r="E331" s="169" t="s">
        <v>463</v>
      </c>
      <c r="F331" s="260">
        <v>1717.88</v>
      </c>
      <c r="G331" s="169">
        <v>39.630000000000003</v>
      </c>
      <c r="H331" s="169">
        <v>39.630000000000003</v>
      </c>
      <c r="I331" s="177">
        <f t="shared" si="61"/>
        <v>1</v>
      </c>
      <c r="J331" s="169">
        <v>2.2599999999999998</v>
      </c>
      <c r="K331" s="177">
        <f t="shared" si="62"/>
        <v>5.7027504415846572E-2</v>
      </c>
      <c r="L331" s="260">
        <v>814.16</v>
      </c>
      <c r="M331" s="177">
        <f t="shared" si="63"/>
        <v>1.0570275044158466</v>
      </c>
      <c r="N331" s="260">
        <v>1840</v>
      </c>
      <c r="O331" s="169">
        <v>0.15</v>
      </c>
      <c r="P331" s="176">
        <f t="shared" si="64"/>
        <v>3.7850113550340647E-3</v>
      </c>
      <c r="Q331" s="260">
        <f t="shared" si="65"/>
        <v>122.124</v>
      </c>
      <c r="R331" s="169">
        <f t="shared" si="66"/>
        <v>2.1099999999999981</v>
      </c>
      <c r="S331" s="171">
        <f t="shared" si="67"/>
        <v>5.3242493060812461E-2</v>
      </c>
      <c r="T331" s="169" t="s">
        <v>475</v>
      </c>
      <c r="U331" s="169" t="s">
        <v>712</v>
      </c>
      <c r="V331" s="169" t="s">
        <v>487</v>
      </c>
      <c r="W331" s="175">
        <v>1</v>
      </c>
      <c r="X331" s="169" t="s">
        <v>412</v>
      </c>
      <c r="Y331" s="172" t="s">
        <v>401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67</v>
      </c>
      <c r="AE331" s="221">
        <f>SUMIF(U327:U396,TRIM(AE330),W327:W396)</f>
        <v>0</v>
      </c>
      <c r="AF331" s="221">
        <f>SUMIF(U327:U396,TRIM(AF330),W327:W396)</f>
        <v>3</v>
      </c>
      <c r="AG331" s="221">
        <f>SUMIF(U327:U396,TRIM(AG330),W327:W396)</f>
        <v>0</v>
      </c>
      <c r="AH331" s="221">
        <f>SUMIF(U327:U396,TRIM(AH330),W327:W396)</f>
        <v>0</v>
      </c>
    </row>
    <row r="332" spans="2:34" hidden="1">
      <c r="B332" s="636"/>
      <c r="C332" s="423"/>
      <c r="D332" s="206">
        <v>6</v>
      </c>
      <c r="E332" s="169" t="s">
        <v>557</v>
      </c>
      <c r="F332" s="260">
        <v>1532.9099999999999</v>
      </c>
      <c r="G332" s="169">
        <v>213.99</v>
      </c>
      <c r="H332" s="169">
        <v>213.99</v>
      </c>
      <c r="I332" s="177">
        <f t="shared" si="61"/>
        <v>1</v>
      </c>
      <c r="J332" s="169">
        <v>8.5399999999999991</v>
      </c>
      <c r="K332" s="177">
        <f t="shared" si="62"/>
        <v>3.9908406934903495E-2</v>
      </c>
      <c r="L332" s="260">
        <v>194.04</v>
      </c>
      <c r="M332" s="177">
        <f t="shared" si="63"/>
        <v>1.0399084069349034</v>
      </c>
      <c r="N332" s="260">
        <v>1657.1</v>
      </c>
      <c r="O332" s="169">
        <v>0.64</v>
      </c>
      <c r="P332" s="176">
        <f t="shared" si="64"/>
        <v>2.9907939623346883E-3</v>
      </c>
      <c r="Q332" s="260">
        <f t="shared" si="65"/>
        <v>124.18559999999999</v>
      </c>
      <c r="R332" s="169">
        <f t="shared" si="66"/>
        <v>7.8999999999999924</v>
      </c>
      <c r="S332" s="171">
        <f t="shared" si="67"/>
        <v>3.6917612972568771E-2</v>
      </c>
      <c r="T332" s="169" t="s">
        <v>475</v>
      </c>
      <c r="U332" s="169" t="s">
        <v>712</v>
      </c>
      <c r="V332" s="169" t="s">
        <v>489</v>
      </c>
      <c r="W332" s="175">
        <v>1</v>
      </c>
      <c r="X332" s="169" t="s">
        <v>433</v>
      </c>
      <c r="Y332" s="172" t="s">
        <v>387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125763.73000000003</v>
      </c>
      <c r="AE332" s="222">
        <f>SUMIF(U327:U396,TRIM(AE330),F327:F396)</f>
        <v>0</v>
      </c>
      <c r="AF332" s="222">
        <f>SUMIF(U327:U396,TRIM(AF330),F327:F396)</f>
        <v>5656.7800000000007</v>
      </c>
      <c r="AG332" s="222">
        <f>SUMIF(U327:U396,TRIM(AG330),F327:F396)</f>
        <v>0</v>
      </c>
      <c r="AH332" s="222">
        <f>SUMIF(U327:U396,TRIM(AH330),F327:F396)</f>
        <v>0</v>
      </c>
    </row>
    <row r="333" spans="2:34" hidden="1">
      <c r="B333" s="636"/>
      <c r="C333" s="423"/>
      <c r="D333" s="206">
        <v>7</v>
      </c>
      <c r="E333" s="169" t="s">
        <v>468</v>
      </c>
      <c r="F333" s="260">
        <v>1391.27</v>
      </c>
      <c r="G333" s="169">
        <v>177.44</v>
      </c>
      <c r="H333" s="169">
        <v>177.44</v>
      </c>
      <c r="I333" s="177">
        <f t="shared" si="61"/>
        <v>1</v>
      </c>
      <c r="J333" s="169">
        <v>9.1</v>
      </c>
      <c r="K333" s="177">
        <f t="shared" si="62"/>
        <v>5.1284941388638414E-2</v>
      </c>
      <c r="L333" s="260">
        <v>166.42</v>
      </c>
      <c r="M333" s="177">
        <f t="shared" si="63"/>
        <v>1.0512849413886385</v>
      </c>
      <c r="N333" s="260">
        <v>1514.42</v>
      </c>
      <c r="O333" s="169">
        <v>0.74</v>
      </c>
      <c r="P333" s="176">
        <f t="shared" si="64"/>
        <v>4.1704238052299369E-3</v>
      </c>
      <c r="Q333" s="260">
        <f t="shared" si="65"/>
        <v>123.15079999999999</v>
      </c>
      <c r="R333" s="169">
        <f t="shared" si="66"/>
        <v>8.3599999999999941</v>
      </c>
      <c r="S333" s="171">
        <f t="shared" si="67"/>
        <v>4.7114517583408441E-2</v>
      </c>
      <c r="T333" s="169" t="s">
        <v>475</v>
      </c>
      <c r="U333" s="169" t="s">
        <v>712</v>
      </c>
      <c r="V333" s="169" t="s">
        <v>489</v>
      </c>
      <c r="W333" s="175">
        <v>1</v>
      </c>
      <c r="X333" s="169" t="s">
        <v>431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36"/>
      <c r="C334" s="423"/>
      <c r="D334" s="206">
        <v>8</v>
      </c>
      <c r="E334" s="169" t="s">
        <v>681</v>
      </c>
      <c r="F334" s="260">
        <v>1381.09</v>
      </c>
      <c r="G334" s="169">
        <v>209.36</v>
      </c>
      <c r="H334" s="169">
        <v>209.36</v>
      </c>
      <c r="I334" s="177">
        <f t="shared" si="61"/>
        <v>1</v>
      </c>
      <c r="J334" s="169">
        <v>10.74</v>
      </c>
      <c r="K334" s="177">
        <f t="shared" si="62"/>
        <v>5.1299197554451663E-2</v>
      </c>
      <c r="L334" s="260">
        <v>140.07</v>
      </c>
      <c r="M334" s="177">
        <f t="shared" si="63"/>
        <v>1.0512991975544517</v>
      </c>
      <c r="N334" s="260">
        <v>1504.35</v>
      </c>
      <c r="O334" s="169">
        <v>0.88</v>
      </c>
      <c r="P334" s="176">
        <f t="shared" si="64"/>
        <v>4.2032862055789069E-3</v>
      </c>
      <c r="Q334" s="260">
        <f t="shared" si="65"/>
        <v>123.2616</v>
      </c>
      <c r="R334" s="169">
        <f t="shared" si="66"/>
        <v>9.8600000000000083</v>
      </c>
      <c r="S334" s="171">
        <f t="shared" si="67"/>
        <v>4.7095911348872789E-2</v>
      </c>
      <c r="T334" s="169" t="s">
        <v>475</v>
      </c>
      <c r="U334" s="169" t="s">
        <v>712</v>
      </c>
      <c r="V334" s="169" t="s">
        <v>487</v>
      </c>
      <c r="W334" s="175">
        <v>1</v>
      </c>
      <c r="X334" s="169" t="s">
        <v>671</v>
      </c>
      <c r="Y334" s="172" t="s">
        <v>360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53</v>
      </c>
      <c r="AE334" s="221">
        <f>SUMIF(U397:U466,TRIM(AE330),W397:W466)</f>
        <v>2</v>
      </c>
      <c r="AF334" s="221">
        <f>SUMIF(U397:U466,TRIM(AF330),W397:W466)</f>
        <v>15</v>
      </c>
      <c r="AG334" s="221">
        <f>SUMIF(U397:U466,TRIM(AG330),W397:W466)</f>
        <v>0</v>
      </c>
      <c r="AH334" s="221">
        <f>SUMIF(U397:U466,TRIM(AH330),W397:W466)</f>
        <v>0</v>
      </c>
    </row>
    <row r="335" spans="2:34" hidden="1">
      <c r="B335" s="636"/>
      <c r="C335" s="423"/>
      <c r="D335" s="206">
        <v>9</v>
      </c>
      <c r="E335" s="169" t="s">
        <v>479</v>
      </c>
      <c r="F335" s="260">
        <v>1374.4299999999998</v>
      </c>
      <c r="G335" s="169">
        <v>337.7</v>
      </c>
      <c r="H335" s="169">
        <v>337.7</v>
      </c>
      <c r="I335" s="177">
        <f t="shared" si="61"/>
        <v>1</v>
      </c>
      <c r="J335" s="169">
        <v>13.47</v>
      </c>
      <c r="K335" s="177">
        <f t="shared" si="62"/>
        <v>3.9887474089428492E-2</v>
      </c>
      <c r="L335" s="260">
        <v>111.2</v>
      </c>
      <c r="M335" s="177">
        <f t="shared" si="63"/>
        <v>1.0398874740894286</v>
      </c>
      <c r="N335" s="260">
        <v>1497.86</v>
      </c>
      <c r="O335" s="169">
        <v>1.1100000000000001</v>
      </c>
      <c r="P335" s="176">
        <f t="shared" si="64"/>
        <v>3.2869410719573592E-3</v>
      </c>
      <c r="Q335" s="260">
        <f t="shared" si="65"/>
        <v>123.43200000000002</v>
      </c>
      <c r="R335" s="169">
        <f t="shared" si="66"/>
        <v>12.360000000000028</v>
      </c>
      <c r="S335" s="171">
        <f t="shared" si="67"/>
        <v>3.660053301747121E-2</v>
      </c>
      <c r="T335" s="169" t="s">
        <v>475</v>
      </c>
      <c r="U335" s="169" t="s">
        <v>712</v>
      </c>
      <c r="V335" s="169" t="s">
        <v>489</v>
      </c>
      <c r="W335" s="175">
        <v>1</v>
      </c>
      <c r="X335" s="169" t="s">
        <v>427</v>
      </c>
      <c r="Y335" s="172" t="s">
        <v>387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94176.299999999974</v>
      </c>
      <c r="AE335" s="222">
        <f>SUMIF(U397:U466,TRIM(AE330),F397:F466)</f>
        <v>15975</v>
      </c>
      <c r="AF335" s="222">
        <f>SUMIF(U397:U466,TRIM(AF330),F397:F466)</f>
        <v>25500.999999999996</v>
      </c>
      <c r="AG335" s="222">
        <f>SUMIF(U397:U466,TRIM(AG330),F397:F466)</f>
        <v>0</v>
      </c>
      <c r="AH335" s="222">
        <f>SUMIF(U397:U466,TRIM(AH330),F397:F466)</f>
        <v>0</v>
      </c>
    </row>
    <row r="336" spans="2:34" hidden="1">
      <c r="B336" s="636"/>
      <c r="C336" s="423"/>
      <c r="D336" s="206">
        <v>10</v>
      </c>
      <c r="E336" s="169" t="s">
        <v>484</v>
      </c>
      <c r="F336" s="260">
        <v>1263.29</v>
      </c>
      <c r="G336" s="169">
        <v>98.86</v>
      </c>
      <c r="H336" s="169">
        <v>98.86</v>
      </c>
      <c r="I336" s="177">
        <f t="shared" si="61"/>
        <v>1</v>
      </c>
      <c r="J336" s="169">
        <v>3.38</v>
      </c>
      <c r="K336" s="177">
        <f t="shared" si="62"/>
        <v>3.4189763301638677E-2</v>
      </c>
      <c r="L336" s="260">
        <v>410.16</v>
      </c>
      <c r="M336" s="177">
        <f t="shared" si="63"/>
        <v>1.0341897633016386</v>
      </c>
      <c r="N336" s="260">
        <v>1386.34</v>
      </c>
      <c r="O336" s="169">
        <v>0.3</v>
      </c>
      <c r="P336" s="176">
        <f t="shared" si="64"/>
        <v>3.0345943758850898E-3</v>
      </c>
      <c r="Q336" s="260">
        <f t="shared" si="65"/>
        <v>123.048</v>
      </c>
      <c r="R336" s="169">
        <f t="shared" si="66"/>
        <v>3.0799999999999956</v>
      </c>
      <c r="S336" s="171">
        <f t="shared" si="67"/>
        <v>3.1155168925753547E-2</v>
      </c>
      <c r="T336" s="169" t="s">
        <v>475</v>
      </c>
      <c r="U336" s="169" t="s">
        <v>712</v>
      </c>
      <c r="V336" s="169" t="s">
        <v>643</v>
      </c>
      <c r="W336" s="175">
        <v>1</v>
      </c>
      <c r="X336" s="169" t="s">
        <v>467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t="14.25" hidden="1" customHeight="1">
      <c r="B337" s="635">
        <v>45903</v>
      </c>
      <c r="C337" s="423" t="str">
        <f t="shared" ref="C337" si="68">RIGHT(TEXT(B337,"aaa"),1)</f>
        <v>三</v>
      </c>
      <c r="D337" s="206">
        <v>1</v>
      </c>
      <c r="E337" s="169" t="s">
        <v>490</v>
      </c>
      <c r="F337" s="260">
        <v>3227.28</v>
      </c>
      <c r="G337" s="169">
        <v>388.63</v>
      </c>
      <c r="H337" s="169">
        <v>388.63</v>
      </c>
      <c r="I337" s="177">
        <f t="shared" ref="I337:I376" si="69">H337/G337</f>
        <v>1</v>
      </c>
      <c r="J337" s="169">
        <v>23.09</v>
      </c>
      <c r="K337" s="177">
        <f t="shared" ref="K337:K376" si="70">J337/G337</f>
        <v>5.9413838355247925E-2</v>
      </c>
      <c r="L337" s="260">
        <v>156.74</v>
      </c>
      <c r="M337" s="177">
        <f t="shared" ref="M337:M376" si="71">(H337+J337)/G337</f>
        <v>1.0594138383552478</v>
      </c>
      <c r="N337" s="260">
        <v>3619.13</v>
      </c>
      <c r="O337" s="169">
        <v>2.5</v>
      </c>
      <c r="P337" s="176">
        <f t="shared" ref="P337:P376" si="72">O337/G337</f>
        <v>6.4328538712914596E-3</v>
      </c>
      <c r="Q337" s="260">
        <f t="shared" ref="Q337:Q376" si="73">O337*L337</f>
        <v>391.85</v>
      </c>
      <c r="R337" s="169">
        <f t="shared" ref="R337:R376" si="74">(H337+J337)-G337-O337</f>
        <v>20.589999999999975</v>
      </c>
      <c r="S337" s="171">
        <f t="shared" ref="S337:S376" si="75">R337/G337</f>
        <v>5.2980984483956398E-2</v>
      </c>
      <c r="T337" s="169" t="s">
        <v>475</v>
      </c>
      <c r="U337" s="169" t="s">
        <v>712</v>
      </c>
      <c r="V337" s="169" t="s">
        <v>466</v>
      </c>
      <c r="W337" s="175">
        <v>1</v>
      </c>
      <c r="X337" s="169" t="s">
        <v>467</v>
      </c>
      <c r="Y337" s="172" t="s">
        <v>361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60</v>
      </c>
      <c r="AE337" s="221">
        <f>SUMIF(U467:U536,TRIM(AE330),W467:W536)</f>
        <v>4</v>
      </c>
      <c r="AF337" s="221">
        <f>SUMIF(U467:U536,TRIM(AF330),W467:W536)</f>
        <v>6</v>
      </c>
      <c r="AG337" s="221">
        <f>SUMIF(U467:U536,TRIM(AG330),W467:W536)</f>
        <v>0</v>
      </c>
      <c r="AH337" s="221">
        <f>SUMIF(U467:U536,TRIM(AH330),W467:W536)</f>
        <v>0</v>
      </c>
    </row>
    <row r="338" spans="2:34" hidden="1">
      <c r="B338" s="636"/>
      <c r="C338" s="423"/>
      <c r="D338" s="206">
        <v>2</v>
      </c>
      <c r="E338" s="169" t="s">
        <v>542</v>
      </c>
      <c r="F338" s="260">
        <v>3150.2700000000004</v>
      </c>
      <c r="G338" s="169">
        <v>353.99</v>
      </c>
      <c r="H338" s="169">
        <v>353.99</v>
      </c>
      <c r="I338" s="177">
        <f t="shared" si="69"/>
        <v>1</v>
      </c>
      <c r="J338" s="169">
        <v>21.03</v>
      </c>
      <c r="K338" s="177">
        <f t="shared" si="70"/>
        <v>5.9408457866041417E-2</v>
      </c>
      <c r="L338" s="260">
        <v>156.72999999999999</v>
      </c>
      <c r="M338" s="177">
        <f t="shared" si="71"/>
        <v>1.0594084578660414</v>
      </c>
      <c r="N338" s="260">
        <v>3296.03</v>
      </c>
      <c r="O338" s="169">
        <v>0.93</v>
      </c>
      <c r="P338" s="176">
        <f t="shared" si="72"/>
        <v>2.6271928585553266E-3</v>
      </c>
      <c r="Q338" s="260">
        <f t="shared" si="73"/>
        <v>145.75890000000001</v>
      </c>
      <c r="R338" s="169">
        <f t="shared" si="74"/>
        <v>20.099999999999973</v>
      </c>
      <c r="S338" s="171">
        <f t="shared" si="75"/>
        <v>5.6781265007486009E-2</v>
      </c>
      <c r="T338" s="169" t="s">
        <v>475</v>
      </c>
      <c r="U338" s="169" t="s">
        <v>712</v>
      </c>
      <c r="V338" s="169" t="s">
        <v>466</v>
      </c>
      <c r="W338" s="175">
        <v>1</v>
      </c>
      <c r="X338" s="169" t="s">
        <v>467</v>
      </c>
      <c r="Y338" s="172" t="s">
        <v>387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92522.390000000014</v>
      </c>
      <c r="AE338" s="222">
        <f>SUMIF(U467:U536,TRIM(AE330),F467:F536)</f>
        <v>37635.79</v>
      </c>
      <c r="AF338" s="222">
        <f>SUMIF(U467:U536,TRIM(AF330),F467:F536)</f>
        <v>10310.090000000002</v>
      </c>
      <c r="AG338" s="222">
        <f>SUMIF(U467:U536,TRIM(AG330),F467:F536)</f>
        <v>0</v>
      </c>
      <c r="AH338" s="222">
        <f>SUMIF(U467:U536,TRIM(AH330),F467:F536)</f>
        <v>0</v>
      </c>
    </row>
    <row r="339" spans="2:34" hidden="1">
      <c r="B339" s="636"/>
      <c r="C339" s="423"/>
      <c r="D339" s="206">
        <v>3</v>
      </c>
      <c r="E339" s="169" t="s">
        <v>513</v>
      </c>
      <c r="F339" s="260">
        <v>2500.88</v>
      </c>
      <c r="G339" s="169">
        <v>332.9</v>
      </c>
      <c r="H339" s="169">
        <v>332.9</v>
      </c>
      <c r="I339" s="177">
        <f t="shared" si="69"/>
        <v>1</v>
      </c>
      <c r="J339" s="169">
        <v>19.77</v>
      </c>
      <c r="K339" s="177">
        <f t="shared" si="70"/>
        <v>5.938720336437369E-2</v>
      </c>
      <c r="L339" s="260">
        <v>133.88</v>
      </c>
      <c r="M339" s="177">
        <f t="shared" si="71"/>
        <v>1.0593872033643736</v>
      </c>
      <c r="N339" s="260">
        <v>2646.81</v>
      </c>
      <c r="O339" s="169">
        <v>1.0900000000000001</v>
      </c>
      <c r="P339" s="176">
        <f t="shared" si="72"/>
        <v>3.274256533493542E-3</v>
      </c>
      <c r="Q339" s="260">
        <f t="shared" si="73"/>
        <v>145.92920000000001</v>
      </c>
      <c r="R339" s="169">
        <f t="shared" si="74"/>
        <v>18.679999999999982</v>
      </c>
      <c r="S339" s="171">
        <f t="shared" si="75"/>
        <v>5.6112946830880091E-2</v>
      </c>
      <c r="T339" s="169" t="s">
        <v>475</v>
      </c>
      <c r="U339" s="169" t="s">
        <v>712</v>
      </c>
      <c r="V339" s="169" t="s">
        <v>643</v>
      </c>
      <c r="W339" s="175">
        <v>1</v>
      </c>
      <c r="X339" s="169" t="s">
        <v>411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36"/>
      <c r="C340" s="423"/>
      <c r="D340" s="206">
        <v>4</v>
      </c>
      <c r="E340" s="169" t="s">
        <v>463</v>
      </c>
      <c r="F340" s="260">
        <v>1766.73</v>
      </c>
      <c r="G340" s="169">
        <v>35.590000000000003</v>
      </c>
      <c r="H340" s="169">
        <v>35.590000000000003</v>
      </c>
      <c r="I340" s="177">
        <f t="shared" si="69"/>
        <v>1</v>
      </c>
      <c r="J340" s="169">
        <v>2.35</v>
      </c>
      <c r="K340" s="177">
        <f t="shared" si="70"/>
        <v>6.6029783647091875E-2</v>
      </c>
      <c r="L340" s="260">
        <v>814.16</v>
      </c>
      <c r="M340" s="177">
        <f t="shared" si="71"/>
        <v>1.066029783647092</v>
      </c>
      <c r="N340" s="260">
        <v>1913.28</v>
      </c>
      <c r="O340" s="169">
        <v>0.18</v>
      </c>
      <c r="P340" s="176">
        <f t="shared" si="72"/>
        <v>5.0576004495644835E-3</v>
      </c>
      <c r="Q340" s="260">
        <f t="shared" si="73"/>
        <v>146.5488</v>
      </c>
      <c r="R340" s="169">
        <f t="shared" si="74"/>
        <v>2.1700000000000013</v>
      </c>
      <c r="S340" s="171">
        <f t="shared" si="75"/>
        <v>6.0972183197527424E-2</v>
      </c>
      <c r="T340" s="169" t="s">
        <v>475</v>
      </c>
      <c r="U340" s="169" t="s">
        <v>712</v>
      </c>
      <c r="V340" s="169" t="s">
        <v>487</v>
      </c>
      <c r="W340" s="175">
        <v>1</v>
      </c>
      <c r="X340" s="169" t="s">
        <v>412</v>
      </c>
      <c r="Y340" s="172" t="s">
        <v>362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52</v>
      </c>
      <c r="AE340" s="221">
        <f>SUMIF(U537:U606,TRIM(AE330),W537:W606)</f>
        <v>12</v>
      </c>
      <c r="AF340" s="221">
        <f>SUMIF(U537:U606,TRIM(AF330),W537:W606)</f>
        <v>6</v>
      </c>
      <c r="AG340" s="221">
        <f>SUMIF(U537:U606,TRIM(AG330),W537:W606)</f>
        <v>0</v>
      </c>
      <c r="AH340" s="221">
        <f>SUMIF(U537:U606,TRIM(AH330),W537:W606)</f>
        <v>0</v>
      </c>
    </row>
    <row r="341" spans="2:34" hidden="1">
      <c r="B341" s="636"/>
      <c r="C341" s="423"/>
      <c r="D341" s="206">
        <v>5</v>
      </c>
      <c r="E341" s="169" t="s">
        <v>557</v>
      </c>
      <c r="F341" s="260">
        <v>1705.6100000000001</v>
      </c>
      <c r="G341" s="169">
        <v>206.43</v>
      </c>
      <c r="H341" s="169">
        <v>206.43</v>
      </c>
      <c r="I341" s="177">
        <f t="shared" si="69"/>
        <v>1</v>
      </c>
      <c r="J341" s="169">
        <v>9.5399999999999991</v>
      </c>
      <c r="K341" s="177">
        <f t="shared" si="70"/>
        <v>4.6214213050428714E-2</v>
      </c>
      <c r="L341" s="260">
        <v>194.04</v>
      </c>
      <c r="M341" s="177">
        <f t="shared" si="71"/>
        <v>1.0462142130504286</v>
      </c>
      <c r="N341" s="260">
        <v>1851.14</v>
      </c>
      <c r="O341" s="169">
        <v>0.75</v>
      </c>
      <c r="P341" s="176">
        <f t="shared" si="72"/>
        <v>3.6331928498764712E-3</v>
      </c>
      <c r="Q341" s="260">
        <f t="shared" si="73"/>
        <v>145.53</v>
      </c>
      <c r="R341" s="169">
        <f t="shared" si="74"/>
        <v>8.789999999999992</v>
      </c>
      <c r="S341" s="171">
        <f t="shared" si="75"/>
        <v>4.2581020200552204E-2</v>
      </c>
      <c r="T341" s="169" t="s">
        <v>475</v>
      </c>
      <c r="U341" s="169" t="s">
        <v>712</v>
      </c>
      <c r="V341" s="169" t="s">
        <v>489</v>
      </c>
      <c r="W341" s="175">
        <v>1</v>
      </c>
      <c r="X341" s="169" t="s">
        <v>433</v>
      </c>
      <c r="Y341" s="172" t="s">
        <v>387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53581.79</v>
      </c>
      <c r="AE341" s="222">
        <f>SUMIF(U537:U606,TRIM(AE330),F537:F606)</f>
        <v>102253.06</v>
      </c>
      <c r="AF341" s="222">
        <f>SUMIF(U537:U606,TRIM(AF330),F537:F606)</f>
        <v>7548.2699999999995</v>
      </c>
      <c r="AG341" s="222">
        <f>SUMIF(U537:U606,TRIM(AG330),F537:F606)</f>
        <v>0</v>
      </c>
      <c r="AH341" s="222">
        <f>SUMIF(U537:U606,TRIM(AH330),F537:F606)</f>
        <v>0</v>
      </c>
    </row>
    <row r="342" spans="2:34" hidden="1">
      <c r="B342" s="636"/>
      <c r="C342" s="423"/>
      <c r="D342" s="206">
        <v>6</v>
      </c>
      <c r="E342" s="169" t="s">
        <v>468</v>
      </c>
      <c r="F342" s="260">
        <v>1502.77</v>
      </c>
      <c r="G342" s="169">
        <v>166.8</v>
      </c>
      <c r="H342" s="169">
        <v>166.8</v>
      </c>
      <c r="I342" s="177">
        <f t="shared" si="69"/>
        <v>1</v>
      </c>
      <c r="J342" s="169">
        <v>9.91</v>
      </c>
      <c r="K342" s="177">
        <f t="shared" si="70"/>
        <v>5.9412470023980812E-2</v>
      </c>
      <c r="L342" s="260">
        <v>166.42</v>
      </c>
      <c r="M342" s="177">
        <f t="shared" si="71"/>
        <v>1.0594124700239809</v>
      </c>
      <c r="N342" s="260">
        <v>1649.22</v>
      </c>
      <c r="O342" s="169">
        <v>0.88</v>
      </c>
      <c r="P342" s="176">
        <f t="shared" si="72"/>
        <v>5.2757793764988004E-3</v>
      </c>
      <c r="Q342" s="260">
        <f t="shared" si="73"/>
        <v>146.4496</v>
      </c>
      <c r="R342" s="169">
        <f t="shared" si="74"/>
        <v>9.0299999999999958</v>
      </c>
      <c r="S342" s="171">
        <f t="shared" si="75"/>
        <v>5.4136690647481986E-2</v>
      </c>
      <c r="T342" s="169" t="s">
        <v>475</v>
      </c>
      <c r="U342" s="169" t="s">
        <v>712</v>
      </c>
      <c r="V342" s="169" t="s">
        <v>489</v>
      </c>
      <c r="W342" s="175">
        <v>1</v>
      </c>
      <c r="X342" s="169" t="s">
        <v>431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36"/>
      <c r="C343" s="423"/>
      <c r="D343" s="206">
        <v>7</v>
      </c>
      <c r="E343" s="169" t="s">
        <v>681</v>
      </c>
      <c r="F343" s="260">
        <v>1465.1399999999999</v>
      </c>
      <c r="G343" s="169">
        <v>193.52</v>
      </c>
      <c r="H343" s="169">
        <v>193.52</v>
      </c>
      <c r="I343" s="177">
        <f t="shared" si="69"/>
        <v>1</v>
      </c>
      <c r="J343" s="169">
        <v>11.5</v>
      </c>
      <c r="K343" s="177">
        <f t="shared" si="70"/>
        <v>5.9425382389417108E-2</v>
      </c>
      <c r="L343" s="260">
        <v>140.07</v>
      </c>
      <c r="M343" s="177">
        <f t="shared" si="71"/>
        <v>1.0594253823894171</v>
      </c>
      <c r="N343" s="260">
        <v>1610.81</v>
      </c>
      <c r="O343" s="169">
        <v>1.04</v>
      </c>
      <c r="P343" s="176">
        <f t="shared" si="72"/>
        <v>5.3741215378255479E-3</v>
      </c>
      <c r="Q343" s="260">
        <f t="shared" si="73"/>
        <v>145.6728</v>
      </c>
      <c r="R343" s="169">
        <f t="shared" si="74"/>
        <v>10.46</v>
      </c>
      <c r="S343" s="171">
        <f t="shared" si="75"/>
        <v>5.4051260851591565E-2</v>
      </c>
      <c r="T343" s="169" t="s">
        <v>475</v>
      </c>
      <c r="U343" s="169" t="s">
        <v>712</v>
      </c>
      <c r="V343" s="169" t="s">
        <v>487</v>
      </c>
      <c r="W343" s="175">
        <v>1</v>
      </c>
      <c r="X343" s="169" t="s">
        <v>671</v>
      </c>
      <c r="Y343" s="172" t="s">
        <v>363</v>
      </c>
      <c r="Z343" s="220">
        <f>SUM(W607:W676)</f>
        <v>70</v>
      </c>
      <c r="AA343" s="221">
        <f>SUMIF(U607:U676,TRIM(AA330),W607:W676)</f>
        <v>0</v>
      </c>
      <c r="AB343" s="221">
        <f>SUMIF(U607:U676,TRIM(AB330),W607:W676)</f>
        <v>0</v>
      </c>
      <c r="AC343" s="221">
        <f>SUMIF(U607:U676,TRIM(AC330),W607:W676)</f>
        <v>0</v>
      </c>
      <c r="AD343" s="221">
        <f>SUMIF(U607:U676,TRIM(AD330),W607:W676)</f>
        <v>41</v>
      </c>
      <c r="AE343" s="221">
        <f>SUMIF(U607:U676,TRIM(AE330),W607:W676)</f>
        <v>13</v>
      </c>
      <c r="AF343" s="221">
        <f>SUMIF(U607:U676,TRIM(AF330),W607:W676)</f>
        <v>16</v>
      </c>
      <c r="AG343" s="221">
        <f>SUMIF(U607:U676,TRIM(AG330),W607:W676)</f>
        <v>0</v>
      </c>
      <c r="AH343" s="221">
        <f>SUMIF(U607:U676,TRIM(AH330),W607:W676)</f>
        <v>0</v>
      </c>
    </row>
    <row r="344" spans="2:34" hidden="1">
      <c r="B344" s="636"/>
      <c r="C344" s="423"/>
      <c r="D344" s="206">
        <v>8</v>
      </c>
      <c r="E344" s="169" t="s">
        <v>484</v>
      </c>
      <c r="F344" s="260">
        <v>1435.56</v>
      </c>
      <c r="G344" s="169">
        <v>97.46</v>
      </c>
      <c r="H344" s="169">
        <v>97.46</v>
      </c>
      <c r="I344" s="177">
        <f t="shared" si="69"/>
        <v>1</v>
      </c>
      <c r="J344" s="169">
        <v>3.86</v>
      </c>
      <c r="K344" s="177">
        <f t="shared" si="70"/>
        <v>3.9605992201929001E-2</v>
      </c>
      <c r="L344" s="260">
        <v>410.16</v>
      </c>
      <c r="M344" s="177">
        <f t="shared" si="71"/>
        <v>1.039605992201929</v>
      </c>
      <c r="N344" s="260">
        <v>1583.22</v>
      </c>
      <c r="O344" s="169">
        <v>0.36</v>
      </c>
      <c r="P344" s="176">
        <f t="shared" si="72"/>
        <v>3.6938231069156579E-3</v>
      </c>
      <c r="Q344" s="260">
        <f t="shared" si="73"/>
        <v>147.6576</v>
      </c>
      <c r="R344" s="169">
        <f t="shared" si="74"/>
        <v>3.4999999999999996</v>
      </c>
      <c r="S344" s="171">
        <f t="shared" si="75"/>
        <v>3.5912169095013338E-2</v>
      </c>
      <c r="T344" s="169" t="s">
        <v>475</v>
      </c>
      <c r="U344" s="169" t="s">
        <v>712</v>
      </c>
      <c r="V344" s="169" t="s">
        <v>643</v>
      </c>
      <c r="W344" s="175">
        <v>1</v>
      </c>
      <c r="X344" s="169" t="s">
        <v>467</v>
      </c>
      <c r="Y344" s="172" t="s">
        <v>387</v>
      </c>
      <c r="Z344" s="221"/>
      <c r="AA344" s="222">
        <f>SUMIF(U607:U676,TRIM(AA330),F607:F676)</f>
        <v>0</v>
      </c>
      <c r="AB344" s="222">
        <f>SUMIF(U607:U676,TRIM(AB330),F607:F676)</f>
        <v>0</v>
      </c>
      <c r="AC344" s="222">
        <f>SUMIF(U607:U676,TRIM(AC330),F607:F676)</f>
        <v>0</v>
      </c>
      <c r="AD344" s="222">
        <f>SUMIF(U607:U676,TRIM(AD330),F607:F676)</f>
        <v>52896.13</v>
      </c>
      <c r="AE344" s="222">
        <f>SUMIF(U607:U676,TRIM(AE330),F607:F676)</f>
        <v>119077.12</v>
      </c>
      <c r="AF344" s="222">
        <f>SUMIF(U607:U676,TRIM(AF330),F607:F676)</f>
        <v>17934.79</v>
      </c>
      <c r="AG344" s="222">
        <f>SUMIF(U607:U676,TRIM(AG330),F607:F676)</f>
        <v>0</v>
      </c>
      <c r="AH344" s="222">
        <f>SUMIF(U607:U676,TRIM(AH330),F607:F676)</f>
        <v>0</v>
      </c>
    </row>
    <row r="345" spans="2:34" hidden="1">
      <c r="B345" s="636"/>
      <c r="C345" s="423"/>
      <c r="D345" s="206">
        <v>9</v>
      </c>
      <c r="E345" s="169" t="s">
        <v>614</v>
      </c>
      <c r="F345" s="260">
        <v>1342.03</v>
      </c>
      <c r="G345" s="169">
        <v>217.95</v>
      </c>
      <c r="H345" s="169">
        <v>217.95</v>
      </c>
      <c r="I345" s="177">
        <f t="shared" si="69"/>
        <v>1</v>
      </c>
      <c r="J345" s="169">
        <v>10.07</v>
      </c>
      <c r="K345" s="177">
        <f t="shared" si="70"/>
        <v>4.6203257627896309E-2</v>
      </c>
      <c r="L345" s="260">
        <v>147.80000000000001</v>
      </c>
      <c r="M345" s="177">
        <f t="shared" si="71"/>
        <v>1.0462032576278963</v>
      </c>
      <c r="N345" s="260">
        <v>1488.35</v>
      </c>
      <c r="O345" s="169">
        <v>0.99</v>
      </c>
      <c r="P345" s="176">
        <f t="shared" si="72"/>
        <v>4.5423262216104611E-3</v>
      </c>
      <c r="Q345" s="260">
        <f t="shared" si="73"/>
        <v>146.322</v>
      </c>
      <c r="R345" s="169">
        <f t="shared" si="74"/>
        <v>9.079999999999993</v>
      </c>
      <c r="S345" s="171">
        <f t="shared" si="75"/>
        <v>4.1660931406285816E-2</v>
      </c>
      <c r="T345" s="169" t="s">
        <v>475</v>
      </c>
      <c r="U345" s="169" t="s">
        <v>712</v>
      </c>
      <c r="V345" s="169" t="s">
        <v>489</v>
      </c>
      <c r="W345" s="175">
        <v>1</v>
      </c>
      <c r="X345" s="169" t="s">
        <v>537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36"/>
      <c r="C346" s="423"/>
      <c r="D346" s="206">
        <v>10</v>
      </c>
      <c r="E346" s="169" t="s">
        <v>464</v>
      </c>
      <c r="F346" s="260">
        <v>1284.0899999999999</v>
      </c>
      <c r="G346" s="169">
        <v>106.54</v>
      </c>
      <c r="H346" s="169">
        <v>106.54</v>
      </c>
      <c r="I346" s="177">
        <f t="shared" si="69"/>
        <v>1</v>
      </c>
      <c r="J346" s="169">
        <v>7.03</v>
      </c>
      <c r="K346" s="177">
        <f t="shared" si="70"/>
        <v>6.5984606720480565E-2</v>
      </c>
      <c r="L346" s="260">
        <v>203.5</v>
      </c>
      <c r="M346" s="177">
        <f t="shared" si="71"/>
        <v>1.0659846067204806</v>
      </c>
      <c r="N346" s="260">
        <v>1430.61</v>
      </c>
      <c r="O346" s="169">
        <v>0.72</v>
      </c>
      <c r="P346" s="176">
        <f t="shared" si="72"/>
        <v>6.7580251548714091E-3</v>
      </c>
      <c r="Q346" s="260">
        <f t="shared" si="73"/>
        <v>146.51999999999998</v>
      </c>
      <c r="R346" s="169">
        <f t="shared" si="74"/>
        <v>6.3100000000000014</v>
      </c>
      <c r="S346" s="171">
        <f t="shared" si="75"/>
        <v>5.9226581565609171E-2</v>
      </c>
      <c r="T346" s="169" t="s">
        <v>475</v>
      </c>
      <c r="U346" s="169" t="s">
        <v>712</v>
      </c>
      <c r="V346" s="169" t="s">
        <v>466</v>
      </c>
      <c r="W346" s="175">
        <v>1</v>
      </c>
      <c r="X346" s="169" t="s">
        <v>467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t="14.25" hidden="1" customHeight="1">
      <c r="B347" s="635">
        <v>45904</v>
      </c>
      <c r="C347" s="423" t="str">
        <f t="shared" ref="C347" si="76">RIGHT(TEXT(B347,"aaa"),1)</f>
        <v>四</v>
      </c>
      <c r="D347" s="206">
        <v>1</v>
      </c>
      <c r="E347" s="169" t="s">
        <v>490</v>
      </c>
      <c r="F347" s="260">
        <v>3916.93</v>
      </c>
      <c r="G347" s="169">
        <v>363.2</v>
      </c>
      <c r="H347" s="169">
        <v>363.2</v>
      </c>
      <c r="I347" s="177">
        <f t="shared" si="69"/>
        <v>1</v>
      </c>
      <c r="J347" s="169">
        <v>26.15</v>
      </c>
      <c r="K347" s="177">
        <f t="shared" si="70"/>
        <v>7.1998898678414094E-2</v>
      </c>
      <c r="L347" s="260">
        <v>156.74</v>
      </c>
      <c r="M347" s="177">
        <f t="shared" si="71"/>
        <v>1.0719988986784141</v>
      </c>
      <c r="N347" s="260">
        <v>4098.75</v>
      </c>
      <c r="O347" s="169">
        <v>1.1599999999999999</v>
      </c>
      <c r="P347" s="176">
        <f t="shared" si="72"/>
        <v>3.1938325991189426E-3</v>
      </c>
      <c r="Q347" s="260">
        <f t="shared" si="73"/>
        <v>181.8184</v>
      </c>
      <c r="R347" s="169">
        <f t="shared" si="74"/>
        <v>24.989999999999977</v>
      </c>
      <c r="S347" s="171">
        <f t="shared" si="75"/>
        <v>6.8805066079295096E-2</v>
      </c>
      <c r="T347" s="169" t="s">
        <v>475</v>
      </c>
      <c r="U347" s="169" t="s">
        <v>712</v>
      </c>
      <c r="V347" s="169" t="s">
        <v>466</v>
      </c>
      <c r="W347" s="175">
        <v>1</v>
      </c>
      <c r="X347" s="169" t="s">
        <v>467</v>
      </c>
      <c r="Y347" s="167" t="s">
        <v>675</v>
      </c>
      <c r="Z347" s="221">
        <f>SUM(W327:W676)</f>
        <v>350</v>
      </c>
      <c r="AA347" s="220">
        <f>SUMIF(U327:U676,TRIM(AA330),W327:W676)</f>
        <v>0</v>
      </c>
      <c r="AB347" s="220">
        <f>SUMIF(U327:U676,TRIM(AB330),W327:W676)</f>
        <v>0</v>
      </c>
      <c r="AC347" s="221">
        <f>SUMIF(U327:U676,TRIM(AC330),W327:W676)</f>
        <v>0</v>
      </c>
      <c r="AD347" s="221">
        <f>SUMIF(U327:U676,TRIM(AD330),W327:W676)</f>
        <v>273</v>
      </c>
      <c r="AE347" s="221">
        <f>SUMIF(U327:U676,TRIM(AE330),W327:W676)</f>
        <v>31</v>
      </c>
      <c r="AF347" s="221">
        <f>SUMIF(U327:U676,TRIM(AF330),W327:W676)</f>
        <v>46</v>
      </c>
      <c r="AG347" s="221">
        <f>SUMIF(U327:U676,TRIM(AG330),W327:W676)</f>
        <v>0</v>
      </c>
      <c r="AH347" s="221">
        <f>SUMIF(U327:U676,TRIM(AH330),W327:W676)</f>
        <v>0</v>
      </c>
    </row>
    <row r="348" spans="2:34" hidden="1">
      <c r="B348" s="636"/>
      <c r="C348" s="423"/>
      <c r="D348" s="206">
        <v>2</v>
      </c>
      <c r="E348" s="169" t="s">
        <v>542</v>
      </c>
      <c r="F348" s="260">
        <v>3167.51</v>
      </c>
      <c r="G348" s="169">
        <v>329.95</v>
      </c>
      <c r="H348" s="169">
        <v>329.95</v>
      </c>
      <c r="I348" s="177">
        <f t="shared" si="69"/>
        <v>1</v>
      </c>
      <c r="J348" s="169">
        <v>23.76</v>
      </c>
      <c r="K348" s="177">
        <f t="shared" si="70"/>
        <v>7.2010910744052137E-2</v>
      </c>
      <c r="L348" s="260">
        <v>156.72999999999999</v>
      </c>
      <c r="M348" s="177">
        <f t="shared" si="71"/>
        <v>1.0720109107440521</v>
      </c>
      <c r="N348" s="260">
        <v>3723.9</v>
      </c>
      <c r="O348" s="169">
        <v>3.55</v>
      </c>
      <c r="P348" s="176">
        <f t="shared" si="72"/>
        <v>1.0759205940293984E-2</v>
      </c>
      <c r="Q348" s="260">
        <f t="shared" si="73"/>
        <v>556.39149999999995</v>
      </c>
      <c r="R348" s="169">
        <f t="shared" si="74"/>
        <v>20.20999999999999</v>
      </c>
      <c r="S348" s="171">
        <f t="shared" si="75"/>
        <v>6.125170480375812E-2</v>
      </c>
      <c r="T348" s="169" t="s">
        <v>475</v>
      </c>
      <c r="U348" s="169" t="s">
        <v>712</v>
      </c>
      <c r="V348" s="169" t="s">
        <v>466</v>
      </c>
      <c r="W348" s="175">
        <v>1</v>
      </c>
      <c r="X348" s="169" t="s">
        <v>467</v>
      </c>
      <c r="Y348" s="172" t="s">
        <v>387</v>
      </c>
      <c r="Z348" s="221"/>
      <c r="AA348" s="222">
        <f>SUMIF(U327:U676,TRIM(AA330),F327:F676)</f>
        <v>0</v>
      </c>
      <c r="AB348" s="222">
        <f>SUMIF(U327:U676,TRIM(AB330),F327:F676)</f>
        <v>0</v>
      </c>
      <c r="AC348" s="222">
        <f>SUMIF(U327:U676,TRIM(AC330),F327:F676)</f>
        <v>0</v>
      </c>
      <c r="AD348" s="222">
        <f>SUMIF(U327:U676,TRIM(AD330),F327:F676)</f>
        <v>418940.33999999997</v>
      </c>
      <c r="AE348" s="222">
        <f>SUMIF(U327:U676,TRIM(AE330),F327:F676)</f>
        <v>274940.97000000003</v>
      </c>
      <c r="AF348" s="222">
        <f>SUMIF(U327:U676,TRIM(AF330),F327:F676)</f>
        <v>66950.929999999978</v>
      </c>
      <c r="AG348" s="222">
        <f>SUMIF(U327:U676,TRIM(AG330),F327:F676)</f>
        <v>0</v>
      </c>
      <c r="AH348" s="222">
        <f>SUMIF(U327:U676,TRIM(AH330),F327:F676)</f>
        <v>0</v>
      </c>
    </row>
    <row r="349" spans="2:34" hidden="1">
      <c r="B349" s="636"/>
      <c r="C349" s="423"/>
      <c r="D349" s="206">
        <v>3</v>
      </c>
      <c r="E349" s="169" t="s">
        <v>557</v>
      </c>
      <c r="F349" s="260">
        <v>2105.33</v>
      </c>
      <c r="G349" s="169">
        <v>210.24</v>
      </c>
      <c r="H349" s="169">
        <v>210.24</v>
      </c>
      <c r="I349" s="177">
        <f t="shared" si="69"/>
        <v>1</v>
      </c>
      <c r="J349" s="169">
        <v>11.78</v>
      </c>
      <c r="K349" s="177">
        <f t="shared" si="70"/>
        <v>5.6031202435312018E-2</v>
      </c>
      <c r="L349" s="260">
        <v>194.04</v>
      </c>
      <c r="M349" s="177">
        <f t="shared" si="71"/>
        <v>1.056031202435312</v>
      </c>
      <c r="N349" s="260">
        <v>2285.79</v>
      </c>
      <c r="O349" s="169">
        <v>0.93</v>
      </c>
      <c r="P349" s="176">
        <f t="shared" si="72"/>
        <v>4.4235159817351596E-3</v>
      </c>
      <c r="Q349" s="260">
        <f t="shared" si="73"/>
        <v>180.4572</v>
      </c>
      <c r="R349" s="169">
        <f t="shared" si="74"/>
        <v>10.850000000000001</v>
      </c>
      <c r="S349" s="171">
        <f t="shared" si="75"/>
        <v>5.160768645357687E-2</v>
      </c>
      <c r="T349" s="169" t="s">
        <v>475</v>
      </c>
      <c r="U349" s="169" t="s">
        <v>712</v>
      </c>
      <c r="V349" s="169" t="s">
        <v>489</v>
      </c>
      <c r="W349" s="175">
        <v>1</v>
      </c>
      <c r="X349" s="169" t="s">
        <v>433</v>
      </c>
    </row>
    <row r="350" spans="2:34" hidden="1">
      <c r="B350" s="636"/>
      <c r="C350" s="423"/>
      <c r="D350" s="206">
        <v>4</v>
      </c>
      <c r="E350" s="169" t="s">
        <v>479</v>
      </c>
      <c r="F350" s="260">
        <v>1799.21</v>
      </c>
      <c r="G350" s="169">
        <v>323.39999999999998</v>
      </c>
      <c r="H350" s="169">
        <v>323.39999999999998</v>
      </c>
      <c r="I350" s="177">
        <f t="shared" si="69"/>
        <v>1</v>
      </c>
      <c r="J350" s="169">
        <v>18.11</v>
      </c>
      <c r="K350" s="177">
        <f t="shared" si="70"/>
        <v>5.5998763141620285E-2</v>
      </c>
      <c r="L350" s="260">
        <v>111.2</v>
      </c>
      <c r="M350" s="177">
        <f t="shared" si="71"/>
        <v>1.0559987631416203</v>
      </c>
      <c r="N350" s="260">
        <v>2013.83</v>
      </c>
      <c r="O350" s="169">
        <v>1.93</v>
      </c>
      <c r="P350" s="176">
        <f t="shared" si="72"/>
        <v>5.9678416821273969E-3</v>
      </c>
      <c r="Q350" s="260">
        <f t="shared" si="73"/>
        <v>214.61599999999999</v>
      </c>
      <c r="R350" s="169">
        <f t="shared" si="74"/>
        <v>16.180000000000014</v>
      </c>
      <c r="S350" s="171">
        <f t="shared" si="75"/>
        <v>5.0030921459492936E-2</v>
      </c>
      <c r="T350" s="169" t="s">
        <v>475</v>
      </c>
      <c r="U350" s="169" t="s">
        <v>712</v>
      </c>
      <c r="V350" s="169" t="s">
        <v>489</v>
      </c>
      <c r="W350" s="175">
        <v>1</v>
      </c>
      <c r="X350" s="169" t="s">
        <v>427</v>
      </c>
    </row>
    <row r="351" spans="2:34" hidden="1">
      <c r="B351" s="636"/>
      <c r="C351" s="423"/>
      <c r="D351" s="206">
        <v>5</v>
      </c>
      <c r="E351" s="169" t="s">
        <v>463</v>
      </c>
      <c r="F351" s="260">
        <v>1709.73</v>
      </c>
      <c r="G351" s="169">
        <v>28.98</v>
      </c>
      <c r="H351" s="169">
        <v>28.98</v>
      </c>
      <c r="I351" s="177">
        <f t="shared" si="69"/>
        <v>1</v>
      </c>
      <c r="J351" s="169">
        <v>2.3199999999999998</v>
      </c>
      <c r="K351" s="177">
        <f t="shared" si="70"/>
        <v>8.0055210489993089E-2</v>
      </c>
      <c r="L351" s="260">
        <v>814.16</v>
      </c>
      <c r="M351" s="177">
        <f t="shared" si="71"/>
        <v>1.0800552104899932</v>
      </c>
      <c r="N351" s="260">
        <v>1888.85</v>
      </c>
      <c r="O351" s="169">
        <v>0.22</v>
      </c>
      <c r="P351" s="176">
        <f t="shared" si="72"/>
        <v>7.59144237405107E-3</v>
      </c>
      <c r="Q351" s="260">
        <f t="shared" si="73"/>
        <v>179.11519999999999</v>
      </c>
      <c r="R351" s="169">
        <f t="shared" si="74"/>
        <v>2.1</v>
      </c>
      <c r="S351" s="171">
        <f t="shared" si="75"/>
        <v>7.2463768115942032E-2</v>
      </c>
      <c r="T351" s="169" t="s">
        <v>475</v>
      </c>
      <c r="U351" s="169" t="s">
        <v>712</v>
      </c>
      <c r="V351" s="169" t="s">
        <v>487</v>
      </c>
      <c r="W351" s="175">
        <v>1</v>
      </c>
      <c r="X351" s="169" t="s">
        <v>412</v>
      </c>
    </row>
    <row r="352" spans="2:34" hidden="1">
      <c r="B352" s="636"/>
      <c r="C352" s="423"/>
      <c r="D352" s="206">
        <v>6</v>
      </c>
      <c r="E352" s="169" t="s">
        <v>468</v>
      </c>
      <c r="F352" s="260">
        <v>1692.49</v>
      </c>
      <c r="G352" s="169">
        <v>156.44</v>
      </c>
      <c r="H352" s="169">
        <v>156.44</v>
      </c>
      <c r="I352" s="177">
        <f t="shared" si="69"/>
        <v>1</v>
      </c>
      <c r="J352" s="169">
        <v>11.26</v>
      </c>
      <c r="K352" s="177">
        <f t="shared" si="70"/>
        <v>7.1976476604448988E-2</v>
      </c>
      <c r="L352" s="260">
        <v>166.42</v>
      </c>
      <c r="M352" s="177">
        <f t="shared" si="71"/>
        <v>1.0719764766044488</v>
      </c>
      <c r="N352" s="260">
        <v>1873.89</v>
      </c>
      <c r="O352" s="169">
        <v>1.0900000000000001</v>
      </c>
      <c r="P352" s="176">
        <f t="shared" si="72"/>
        <v>6.9675274865763238E-3</v>
      </c>
      <c r="Q352" s="260">
        <f t="shared" si="73"/>
        <v>181.39779999999999</v>
      </c>
      <c r="R352" s="169">
        <f t="shared" si="74"/>
        <v>10.169999999999991</v>
      </c>
      <c r="S352" s="171">
        <f t="shared" si="75"/>
        <v>6.5008949117872611E-2</v>
      </c>
      <c r="T352" s="169" t="s">
        <v>475</v>
      </c>
      <c r="U352" s="169" t="s">
        <v>712</v>
      </c>
      <c r="V352" s="169" t="s">
        <v>489</v>
      </c>
      <c r="W352" s="175">
        <v>1</v>
      </c>
      <c r="X352" s="169" t="s">
        <v>431</v>
      </c>
    </row>
    <row r="353" spans="2:24" hidden="1">
      <c r="B353" s="636"/>
      <c r="C353" s="423"/>
      <c r="D353" s="206">
        <v>7</v>
      </c>
      <c r="E353" s="169" t="s">
        <v>484</v>
      </c>
      <c r="F353" s="260">
        <v>1575.01</v>
      </c>
      <c r="G353" s="169">
        <v>89.1</v>
      </c>
      <c r="H353" s="169">
        <v>89.1</v>
      </c>
      <c r="I353" s="177">
        <f t="shared" si="69"/>
        <v>1</v>
      </c>
      <c r="J353" s="169">
        <v>4.28</v>
      </c>
      <c r="K353" s="177">
        <f t="shared" si="70"/>
        <v>4.8035914702581374E-2</v>
      </c>
      <c r="L353" s="260">
        <v>410.16</v>
      </c>
      <c r="M353" s="177">
        <f t="shared" si="71"/>
        <v>1.0480359147025813</v>
      </c>
      <c r="N353" s="260">
        <v>1755.48</v>
      </c>
      <c r="O353" s="169">
        <v>0.44</v>
      </c>
      <c r="P353" s="176">
        <f t="shared" si="72"/>
        <v>4.9382716049382724E-3</v>
      </c>
      <c r="Q353" s="260">
        <f t="shared" si="73"/>
        <v>180.47040000000001</v>
      </c>
      <c r="R353" s="169">
        <f t="shared" si="74"/>
        <v>3.8400000000000012</v>
      </c>
      <c r="S353" s="171">
        <f t="shared" si="75"/>
        <v>4.3097643097643114E-2</v>
      </c>
      <c r="T353" s="169" t="s">
        <v>475</v>
      </c>
      <c r="U353" s="169" t="s">
        <v>712</v>
      </c>
      <c r="V353" s="169" t="s">
        <v>643</v>
      </c>
      <c r="W353" s="175">
        <v>1</v>
      </c>
      <c r="X353" s="169" t="s">
        <v>467</v>
      </c>
    </row>
    <row r="354" spans="2:24" hidden="1">
      <c r="B354" s="636"/>
      <c r="C354" s="423"/>
      <c r="D354" s="206">
        <v>8</v>
      </c>
      <c r="E354" s="169" t="s">
        <v>464</v>
      </c>
      <c r="F354" s="260">
        <v>1475.37</v>
      </c>
      <c r="G354" s="169">
        <v>101.74</v>
      </c>
      <c r="H354" s="169">
        <v>101.74</v>
      </c>
      <c r="I354" s="177">
        <f t="shared" si="69"/>
        <v>1</v>
      </c>
      <c r="J354" s="169">
        <v>8.14</v>
      </c>
      <c r="K354" s="177">
        <f t="shared" si="70"/>
        <v>8.0007863180656585E-2</v>
      </c>
      <c r="L354" s="260">
        <v>203.5</v>
      </c>
      <c r="M354" s="177">
        <f t="shared" si="71"/>
        <v>1.0800078631806567</v>
      </c>
      <c r="N354" s="260">
        <v>1656.49</v>
      </c>
      <c r="O354" s="169">
        <v>0.89</v>
      </c>
      <c r="P354" s="176">
        <f t="shared" si="72"/>
        <v>8.747788480440338E-3</v>
      </c>
      <c r="Q354" s="260">
        <f t="shared" si="73"/>
        <v>181.11500000000001</v>
      </c>
      <c r="R354" s="169">
        <f t="shared" si="74"/>
        <v>7.2500000000000009</v>
      </c>
      <c r="S354" s="171">
        <f t="shared" si="75"/>
        <v>7.1260074700216253E-2</v>
      </c>
      <c r="T354" s="169" t="s">
        <v>475</v>
      </c>
      <c r="U354" s="169" t="s">
        <v>712</v>
      </c>
      <c r="V354" s="169" t="s">
        <v>466</v>
      </c>
      <c r="W354" s="175">
        <v>1</v>
      </c>
      <c r="X354" s="169" t="s">
        <v>467</v>
      </c>
    </row>
    <row r="355" spans="2:24" hidden="1">
      <c r="B355" s="636"/>
      <c r="C355" s="423"/>
      <c r="D355" s="206">
        <v>9</v>
      </c>
      <c r="E355" s="169" t="s">
        <v>617</v>
      </c>
      <c r="F355" s="260">
        <v>1357.9</v>
      </c>
      <c r="G355" s="169">
        <v>208.05</v>
      </c>
      <c r="H355" s="169">
        <v>208.05</v>
      </c>
      <c r="I355" s="177">
        <f t="shared" si="69"/>
        <v>1</v>
      </c>
      <c r="J355" s="169">
        <v>8.32</v>
      </c>
      <c r="K355" s="177">
        <f t="shared" si="70"/>
        <v>3.9990386926219659E-2</v>
      </c>
      <c r="L355" s="260">
        <v>185</v>
      </c>
      <c r="M355" s="177">
        <f t="shared" si="71"/>
        <v>1.0399903869262197</v>
      </c>
      <c r="N355" s="260">
        <v>1539.2</v>
      </c>
      <c r="O355" s="169">
        <v>0.98</v>
      </c>
      <c r="P355" s="176">
        <f t="shared" si="72"/>
        <v>4.710406152367219E-3</v>
      </c>
      <c r="Q355" s="260">
        <f t="shared" si="73"/>
        <v>181.29999999999998</v>
      </c>
      <c r="R355" s="169">
        <f t="shared" si="74"/>
        <v>7.3399999999999928</v>
      </c>
      <c r="S355" s="171">
        <f t="shared" si="75"/>
        <v>3.5279980773852401E-2</v>
      </c>
      <c r="T355" s="169" t="s">
        <v>475</v>
      </c>
      <c r="U355" s="169" t="s">
        <v>712</v>
      </c>
      <c r="V355" s="169" t="s">
        <v>489</v>
      </c>
      <c r="W355" s="175">
        <v>1</v>
      </c>
      <c r="X355" s="169" t="s">
        <v>442</v>
      </c>
    </row>
    <row r="356" spans="2:24" hidden="1">
      <c r="B356" s="636"/>
      <c r="C356" s="423"/>
      <c r="D356" s="206">
        <v>10</v>
      </c>
      <c r="E356" s="169" t="s">
        <v>658</v>
      </c>
      <c r="F356" s="260">
        <v>1328.0500000000002</v>
      </c>
      <c r="G356" s="169">
        <v>91.67</v>
      </c>
      <c r="H356" s="169">
        <v>91.67</v>
      </c>
      <c r="I356" s="177">
        <f t="shared" si="69"/>
        <v>1</v>
      </c>
      <c r="J356" s="169">
        <v>6.6</v>
      </c>
      <c r="K356" s="177">
        <f t="shared" si="70"/>
        <v>7.1997381913384964E-2</v>
      </c>
      <c r="L356" s="260">
        <v>228.58</v>
      </c>
      <c r="M356" s="177">
        <f t="shared" si="71"/>
        <v>1.071997381913385</v>
      </c>
      <c r="N356" s="260">
        <v>1508.63</v>
      </c>
      <c r="O356" s="169">
        <v>0.79</v>
      </c>
      <c r="P356" s="176">
        <f t="shared" si="72"/>
        <v>8.6178684411475949E-3</v>
      </c>
      <c r="Q356" s="260">
        <f t="shared" si="73"/>
        <v>180.57820000000001</v>
      </c>
      <c r="R356" s="169">
        <f t="shared" si="74"/>
        <v>5.8099999999999943</v>
      </c>
      <c r="S356" s="171">
        <f t="shared" si="75"/>
        <v>6.3379513472237303E-2</v>
      </c>
      <c r="T356" s="169" t="s">
        <v>475</v>
      </c>
      <c r="U356" s="169" t="s">
        <v>712</v>
      </c>
      <c r="V356" s="169" t="s">
        <v>489</v>
      </c>
      <c r="W356" s="175">
        <v>1</v>
      </c>
      <c r="X356" s="169" t="s">
        <v>632</v>
      </c>
    </row>
    <row r="357" spans="2:24" ht="14.25" hidden="1" customHeight="1">
      <c r="B357" s="635">
        <v>45905</v>
      </c>
      <c r="C357" s="423" t="str">
        <f t="shared" ref="C357" si="77">RIGHT(TEXT(B357,"aaa"),1)</f>
        <v>五</v>
      </c>
      <c r="D357" s="206">
        <v>1</v>
      </c>
      <c r="E357" s="169" t="s">
        <v>490</v>
      </c>
      <c r="F357" s="260">
        <v>2672.41</v>
      </c>
      <c r="G357" s="169">
        <v>289.52999999999997</v>
      </c>
      <c r="H357" s="169">
        <v>289.52999999999997</v>
      </c>
      <c r="I357" s="177">
        <f t="shared" si="69"/>
        <v>1</v>
      </c>
      <c r="J357" s="169">
        <v>17.72</v>
      </c>
      <c r="K357" s="177">
        <f t="shared" si="70"/>
        <v>6.1202638759368634E-2</v>
      </c>
      <c r="L357" s="260">
        <v>156.74</v>
      </c>
      <c r="M357" s="177">
        <f t="shared" si="71"/>
        <v>1.0612026387593687</v>
      </c>
      <c r="N357" s="260">
        <v>2777.43</v>
      </c>
      <c r="O357" s="169">
        <v>0.67</v>
      </c>
      <c r="P357" s="176">
        <f t="shared" si="72"/>
        <v>2.3140952578316588E-3</v>
      </c>
      <c r="Q357" s="260">
        <f t="shared" si="73"/>
        <v>105.01580000000001</v>
      </c>
      <c r="R357" s="169">
        <f t="shared" si="74"/>
        <v>17.050000000000026</v>
      </c>
      <c r="S357" s="171">
        <f t="shared" si="75"/>
        <v>5.888854350153707E-2</v>
      </c>
      <c r="T357" s="169" t="s">
        <v>475</v>
      </c>
      <c r="U357" s="169" t="s">
        <v>712</v>
      </c>
      <c r="V357" s="169" t="s">
        <v>466</v>
      </c>
      <c r="W357" s="175">
        <v>1</v>
      </c>
      <c r="X357" s="169" t="s">
        <v>467</v>
      </c>
    </row>
    <row r="358" spans="2:24" hidden="1">
      <c r="B358" s="636"/>
      <c r="C358" s="423"/>
      <c r="D358" s="206">
        <v>2</v>
      </c>
      <c r="E358" s="169" t="s">
        <v>542</v>
      </c>
      <c r="F358" s="260">
        <v>2140.9300000000003</v>
      </c>
      <c r="G358" s="169">
        <v>251.43</v>
      </c>
      <c r="H358" s="169">
        <v>251.43</v>
      </c>
      <c r="I358" s="177">
        <f t="shared" si="69"/>
        <v>1</v>
      </c>
      <c r="J358" s="169">
        <v>15.39</v>
      </c>
      <c r="K358" s="177">
        <f t="shared" si="70"/>
        <v>6.1209879489321085E-2</v>
      </c>
      <c r="L358" s="260">
        <v>156.72999999999999</v>
      </c>
      <c r="M358" s="177">
        <f t="shared" si="71"/>
        <v>1.061209879489321</v>
      </c>
      <c r="N358" s="260">
        <v>2412.0700000000002</v>
      </c>
      <c r="O358" s="169">
        <v>1.73</v>
      </c>
      <c r="P358" s="176">
        <f t="shared" si="72"/>
        <v>6.8806427236208882E-3</v>
      </c>
      <c r="Q358" s="260">
        <f t="shared" si="73"/>
        <v>271.1429</v>
      </c>
      <c r="R358" s="169">
        <f t="shared" si="74"/>
        <v>13.659999999999986</v>
      </c>
      <c r="S358" s="171">
        <f t="shared" si="75"/>
        <v>5.4329236765700138E-2</v>
      </c>
      <c r="T358" s="169" t="s">
        <v>475</v>
      </c>
      <c r="U358" s="169" t="s">
        <v>712</v>
      </c>
      <c r="V358" s="169" t="s">
        <v>466</v>
      </c>
      <c r="W358" s="175">
        <v>1</v>
      </c>
      <c r="X358" s="169" t="s">
        <v>467</v>
      </c>
    </row>
    <row r="359" spans="2:24" hidden="1">
      <c r="B359" s="636"/>
      <c r="C359" s="423"/>
      <c r="D359" s="206">
        <v>3</v>
      </c>
      <c r="E359" s="169" t="s">
        <v>513</v>
      </c>
      <c r="F359" s="260">
        <v>2080.4900000000002</v>
      </c>
      <c r="G359" s="169">
        <v>266.92</v>
      </c>
      <c r="H359" s="169">
        <v>266.92</v>
      </c>
      <c r="I359" s="177">
        <f t="shared" si="69"/>
        <v>1</v>
      </c>
      <c r="J359" s="169">
        <v>16.329999999999998</v>
      </c>
      <c r="K359" s="177">
        <f t="shared" si="70"/>
        <v>6.117937958939007E-2</v>
      </c>
      <c r="L359" s="260">
        <v>133.88</v>
      </c>
      <c r="M359" s="177">
        <f t="shared" si="71"/>
        <v>1.06117937958939</v>
      </c>
      <c r="N359" s="260">
        <v>2186.2600000000002</v>
      </c>
      <c r="O359" s="169">
        <v>0.79</v>
      </c>
      <c r="P359" s="176">
        <f t="shared" si="72"/>
        <v>2.9596882961186871E-3</v>
      </c>
      <c r="Q359" s="260">
        <f t="shared" si="73"/>
        <v>105.76520000000001</v>
      </c>
      <c r="R359" s="169">
        <f t="shared" si="74"/>
        <v>15.539999999999985</v>
      </c>
      <c r="S359" s="171">
        <f t="shared" si="75"/>
        <v>5.8219691293271335E-2</v>
      </c>
      <c r="T359" s="169" t="s">
        <v>475</v>
      </c>
      <c r="U359" s="169" t="s">
        <v>712</v>
      </c>
      <c r="V359" s="169" t="s">
        <v>643</v>
      </c>
      <c r="W359" s="175">
        <v>1</v>
      </c>
      <c r="X359" s="169" t="s">
        <v>411</v>
      </c>
    </row>
    <row r="360" spans="2:24" hidden="1">
      <c r="B360" s="636"/>
      <c r="C360" s="423"/>
      <c r="D360" s="206">
        <v>4</v>
      </c>
      <c r="E360" s="169" t="s">
        <v>463</v>
      </c>
      <c r="F360" s="260">
        <v>1587.6100000000001</v>
      </c>
      <c r="G360" s="169">
        <v>30.63</v>
      </c>
      <c r="H360" s="169">
        <v>30.63</v>
      </c>
      <c r="I360" s="177">
        <f t="shared" si="69"/>
        <v>1</v>
      </c>
      <c r="J360" s="169">
        <v>2.08</v>
      </c>
      <c r="K360" s="177">
        <f t="shared" si="70"/>
        <v>6.7907280444009149E-2</v>
      </c>
      <c r="L360" s="260">
        <v>814.16</v>
      </c>
      <c r="M360" s="177">
        <f t="shared" si="71"/>
        <v>1.0679072804440093</v>
      </c>
      <c r="N360" s="260">
        <v>1693.45</v>
      </c>
      <c r="O360" s="169">
        <v>0.13</v>
      </c>
      <c r="P360" s="176">
        <f t="shared" si="72"/>
        <v>4.2442050277505718E-3</v>
      </c>
      <c r="Q360" s="260">
        <f t="shared" si="73"/>
        <v>105.8408</v>
      </c>
      <c r="R360" s="169">
        <f t="shared" si="74"/>
        <v>1.950000000000002</v>
      </c>
      <c r="S360" s="171">
        <f t="shared" si="75"/>
        <v>6.3663075416258638E-2</v>
      </c>
      <c r="T360" s="169" t="s">
        <v>475</v>
      </c>
      <c r="U360" s="169" t="s">
        <v>712</v>
      </c>
      <c r="V360" s="169" t="s">
        <v>487</v>
      </c>
      <c r="W360" s="175">
        <v>1</v>
      </c>
      <c r="X360" s="169" t="s">
        <v>412</v>
      </c>
    </row>
    <row r="361" spans="2:24" hidden="1">
      <c r="B361" s="636"/>
      <c r="C361" s="423"/>
      <c r="D361" s="206">
        <v>5</v>
      </c>
      <c r="E361" s="169" t="s">
        <v>557</v>
      </c>
      <c r="F361" s="260">
        <v>1259.32</v>
      </c>
      <c r="G361" s="169">
        <v>147.69</v>
      </c>
      <c r="H361" s="169">
        <v>147.69</v>
      </c>
      <c r="I361" s="177">
        <f t="shared" si="69"/>
        <v>1</v>
      </c>
      <c r="J361" s="169">
        <v>7.03</v>
      </c>
      <c r="K361" s="177">
        <f t="shared" si="70"/>
        <v>4.7599702078678315E-2</v>
      </c>
      <c r="L361" s="260">
        <v>194.04</v>
      </c>
      <c r="M361" s="177">
        <f t="shared" si="71"/>
        <v>1.0475997020786783</v>
      </c>
      <c r="N361" s="260">
        <v>1364.1</v>
      </c>
      <c r="O361" s="169">
        <v>0.54</v>
      </c>
      <c r="P361" s="176">
        <f t="shared" si="72"/>
        <v>3.6563071297989035E-3</v>
      </c>
      <c r="Q361" s="260">
        <f t="shared" si="73"/>
        <v>104.7816</v>
      </c>
      <c r="R361" s="169">
        <f t="shared" si="74"/>
        <v>6.4900000000000011</v>
      </c>
      <c r="S361" s="171">
        <f t="shared" si="75"/>
        <v>4.3943394948879416E-2</v>
      </c>
      <c r="T361" s="169" t="s">
        <v>475</v>
      </c>
      <c r="U361" s="169" t="s">
        <v>712</v>
      </c>
      <c r="V361" s="169" t="s">
        <v>489</v>
      </c>
      <c r="W361" s="175">
        <v>1</v>
      </c>
      <c r="X361" s="169" t="s">
        <v>433</v>
      </c>
    </row>
    <row r="362" spans="2:24" hidden="1">
      <c r="B362" s="636"/>
      <c r="C362" s="423"/>
      <c r="D362" s="206">
        <v>6</v>
      </c>
      <c r="E362" s="169" t="s">
        <v>468</v>
      </c>
      <c r="F362" s="260">
        <v>1138.3200000000002</v>
      </c>
      <c r="G362" s="169">
        <v>121.96</v>
      </c>
      <c r="H362" s="169">
        <v>121.96</v>
      </c>
      <c r="I362" s="177">
        <f t="shared" si="69"/>
        <v>1</v>
      </c>
      <c r="J362" s="169">
        <v>7.47</v>
      </c>
      <c r="K362" s="177">
        <f t="shared" si="70"/>
        <v>6.1249590029517874E-2</v>
      </c>
      <c r="L362" s="260">
        <v>166.42</v>
      </c>
      <c r="M362" s="177">
        <f t="shared" si="71"/>
        <v>1.061249590029518</v>
      </c>
      <c r="N362" s="260">
        <v>1243.1600000000001</v>
      </c>
      <c r="O362" s="169">
        <v>0.63</v>
      </c>
      <c r="P362" s="176">
        <f t="shared" si="72"/>
        <v>5.1656280747786158E-3</v>
      </c>
      <c r="Q362" s="260">
        <f t="shared" si="73"/>
        <v>104.8446</v>
      </c>
      <c r="R362" s="169">
        <f t="shared" si="74"/>
        <v>6.8400000000000132</v>
      </c>
      <c r="S362" s="171">
        <f t="shared" si="75"/>
        <v>5.6083961954739373E-2</v>
      </c>
      <c r="T362" s="169" t="s">
        <v>475</v>
      </c>
      <c r="U362" s="169" t="s">
        <v>712</v>
      </c>
      <c r="V362" s="169" t="s">
        <v>489</v>
      </c>
      <c r="W362" s="175">
        <v>1</v>
      </c>
      <c r="X362" s="169" t="s">
        <v>431</v>
      </c>
    </row>
    <row r="363" spans="2:24" hidden="1">
      <c r="B363" s="636"/>
      <c r="C363" s="423"/>
      <c r="D363" s="206">
        <v>7</v>
      </c>
      <c r="E363" s="169" t="s">
        <v>484</v>
      </c>
      <c r="F363" s="260">
        <v>1082.82</v>
      </c>
      <c r="G363" s="169">
        <v>71.2</v>
      </c>
      <c r="H363" s="169">
        <v>71.2</v>
      </c>
      <c r="I363" s="177">
        <f t="shared" si="69"/>
        <v>1</v>
      </c>
      <c r="J363" s="169">
        <v>2.9</v>
      </c>
      <c r="K363" s="177">
        <f t="shared" si="70"/>
        <v>4.0730337078651681E-2</v>
      </c>
      <c r="L363" s="260">
        <v>410.16</v>
      </c>
      <c r="M363" s="177">
        <f t="shared" si="71"/>
        <v>1.0407303370786518</v>
      </c>
      <c r="N363" s="260">
        <v>1189.46</v>
      </c>
      <c r="O363" s="169">
        <v>0.26</v>
      </c>
      <c r="P363" s="176">
        <f t="shared" si="72"/>
        <v>3.6516853932584271E-3</v>
      </c>
      <c r="Q363" s="260">
        <f t="shared" si="73"/>
        <v>106.64160000000001</v>
      </c>
      <c r="R363" s="169">
        <f t="shared" si="74"/>
        <v>2.6400000000000059</v>
      </c>
      <c r="S363" s="171">
        <f t="shared" si="75"/>
        <v>3.7078651685393337E-2</v>
      </c>
      <c r="T363" s="169" t="s">
        <v>475</v>
      </c>
      <c r="U363" s="169" t="s">
        <v>712</v>
      </c>
      <c r="V363" s="169" t="s">
        <v>643</v>
      </c>
      <c r="W363" s="175">
        <v>1</v>
      </c>
      <c r="X363" s="169" t="s">
        <v>467</v>
      </c>
    </row>
    <row r="364" spans="2:24" hidden="1">
      <c r="B364" s="636"/>
      <c r="C364" s="423"/>
      <c r="D364" s="206">
        <v>8</v>
      </c>
      <c r="E364" s="169" t="s">
        <v>494</v>
      </c>
      <c r="F364" s="260">
        <v>1040.9000000000001</v>
      </c>
      <c r="G364" s="169">
        <v>66.3</v>
      </c>
      <c r="H364" s="169">
        <v>66.3</v>
      </c>
      <c r="I364" s="177">
        <f t="shared" si="69"/>
        <v>1</v>
      </c>
      <c r="J364" s="169">
        <v>3.6</v>
      </c>
      <c r="K364" s="177">
        <f t="shared" si="70"/>
        <v>5.4298642533936653E-2</v>
      </c>
      <c r="L364" s="260">
        <v>318.32</v>
      </c>
      <c r="M364" s="177">
        <f t="shared" si="71"/>
        <v>1.0542986425339365</v>
      </c>
      <c r="N364" s="260">
        <v>1145.95</v>
      </c>
      <c r="O364" s="169">
        <v>0.33</v>
      </c>
      <c r="P364" s="176">
        <f t="shared" si="72"/>
        <v>4.9773755656108603E-3</v>
      </c>
      <c r="Q364" s="260">
        <f t="shared" si="73"/>
        <v>105.04560000000001</v>
      </c>
      <c r="R364" s="169">
        <f t="shared" si="74"/>
        <v>3.2699999999999942</v>
      </c>
      <c r="S364" s="171">
        <f t="shared" si="75"/>
        <v>4.9321266968325707E-2</v>
      </c>
      <c r="T364" s="169" t="s">
        <v>475</v>
      </c>
      <c r="U364" s="169" t="s">
        <v>712</v>
      </c>
      <c r="V364" s="169" t="s">
        <v>487</v>
      </c>
      <c r="W364" s="175">
        <v>1</v>
      </c>
      <c r="X364" s="169" t="s">
        <v>422</v>
      </c>
    </row>
    <row r="365" spans="2:24" hidden="1">
      <c r="B365" s="636"/>
      <c r="C365" s="423"/>
      <c r="D365" s="206">
        <v>9</v>
      </c>
      <c r="E365" s="169" t="s">
        <v>479</v>
      </c>
      <c r="F365" s="260">
        <v>1036.3800000000001</v>
      </c>
      <c r="G365" s="169">
        <v>265.8</v>
      </c>
      <c r="H365" s="169">
        <v>265.8</v>
      </c>
      <c r="I365" s="177">
        <f t="shared" si="69"/>
        <v>1</v>
      </c>
      <c r="J365" s="169">
        <v>12.65</v>
      </c>
      <c r="K365" s="177">
        <f t="shared" si="70"/>
        <v>4.7592174567343867E-2</v>
      </c>
      <c r="L365" s="260">
        <v>111.2</v>
      </c>
      <c r="M365" s="177">
        <f t="shared" si="71"/>
        <v>1.0475921745673438</v>
      </c>
      <c r="N365" s="260">
        <v>1406.68</v>
      </c>
      <c r="O365" s="169">
        <v>3.33</v>
      </c>
      <c r="P365" s="176">
        <f t="shared" si="72"/>
        <v>1.2528216704288938E-2</v>
      </c>
      <c r="Q365" s="260">
        <f t="shared" si="73"/>
        <v>370.29599999999999</v>
      </c>
      <c r="R365" s="169">
        <f t="shared" si="74"/>
        <v>9.3199999999999772</v>
      </c>
      <c r="S365" s="171">
        <f t="shared" si="75"/>
        <v>3.5063957863054843E-2</v>
      </c>
      <c r="T365" s="169" t="s">
        <v>475</v>
      </c>
      <c r="U365" s="169" t="s">
        <v>712</v>
      </c>
      <c r="V365" s="169" t="s">
        <v>489</v>
      </c>
      <c r="W365" s="175">
        <v>1</v>
      </c>
      <c r="X365" s="169" t="s">
        <v>427</v>
      </c>
    </row>
    <row r="366" spans="2:24" hidden="1">
      <c r="B366" s="636"/>
      <c r="C366" s="423"/>
      <c r="D366" s="206">
        <v>10</v>
      </c>
      <c r="E366" s="169" t="s">
        <v>614</v>
      </c>
      <c r="F366" s="260">
        <v>1028.69</v>
      </c>
      <c r="G366" s="169">
        <v>161.11000000000001</v>
      </c>
      <c r="H366" s="169">
        <v>161.11000000000001</v>
      </c>
      <c r="I366" s="177">
        <f t="shared" si="69"/>
        <v>1</v>
      </c>
      <c r="J366" s="169">
        <v>7.67</v>
      </c>
      <c r="K366" s="177">
        <f t="shared" si="70"/>
        <v>4.7607224877412944E-2</v>
      </c>
      <c r="L366" s="260">
        <v>147.80000000000001</v>
      </c>
      <c r="M366" s="177">
        <f t="shared" si="71"/>
        <v>1.0476072248774129</v>
      </c>
      <c r="N366" s="260">
        <v>1133.6300000000001</v>
      </c>
      <c r="O366" s="169">
        <v>0.71</v>
      </c>
      <c r="P366" s="176">
        <f t="shared" si="72"/>
        <v>4.4069269443237531E-3</v>
      </c>
      <c r="Q366" s="260">
        <f t="shared" si="73"/>
        <v>104.938</v>
      </c>
      <c r="R366" s="169">
        <f t="shared" si="74"/>
        <v>6.9599999999999875</v>
      </c>
      <c r="S366" s="171">
        <f t="shared" si="75"/>
        <v>4.3200297933089112E-2</v>
      </c>
      <c r="T366" s="169" t="s">
        <v>475</v>
      </c>
      <c r="U366" s="169" t="s">
        <v>712</v>
      </c>
      <c r="V366" s="169" t="s">
        <v>489</v>
      </c>
      <c r="W366" s="175">
        <v>1</v>
      </c>
      <c r="X366" s="169" t="s">
        <v>537</v>
      </c>
    </row>
    <row r="367" spans="2:24" ht="14.25" hidden="1" customHeight="1">
      <c r="B367" s="635">
        <v>45906</v>
      </c>
      <c r="C367" s="423" t="str">
        <f t="shared" ref="C367" si="78">RIGHT(TEXT(B367,"aaa"),1)</f>
        <v>六</v>
      </c>
      <c r="D367" s="206">
        <v>1</v>
      </c>
      <c r="E367" s="169" t="s">
        <v>490</v>
      </c>
      <c r="F367" s="260">
        <v>1884.0100000000002</v>
      </c>
      <c r="G367" s="169">
        <v>302.32</v>
      </c>
      <c r="H367" s="169">
        <v>302.32</v>
      </c>
      <c r="I367" s="177">
        <f t="shared" si="69"/>
        <v>1</v>
      </c>
      <c r="J367" s="169">
        <v>12.52</v>
      </c>
      <c r="K367" s="177">
        <f t="shared" si="70"/>
        <v>4.1413072241333684E-2</v>
      </c>
      <c r="L367" s="260">
        <v>156.74</v>
      </c>
      <c r="M367" s="177">
        <f t="shared" si="71"/>
        <v>1.0414130722413337</v>
      </c>
      <c r="N367" s="260">
        <v>1962.38</v>
      </c>
      <c r="O367" s="169">
        <v>0.5</v>
      </c>
      <c r="P367" s="176">
        <f t="shared" si="72"/>
        <v>1.6538766869542208E-3</v>
      </c>
      <c r="Q367" s="260">
        <f t="shared" si="73"/>
        <v>78.37</v>
      </c>
      <c r="R367" s="169">
        <f t="shared" si="74"/>
        <v>12.019999999999982</v>
      </c>
      <c r="S367" s="171">
        <f t="shared" si="75"/>
        <v>3.9759195554379408E-2</v>
      </c>
      <c r="T367" s="169" t="s">
        <v>475</v>
      </c>
      <c r="U367" s="169" t="s">
        <v>712</v>
      </c>
      <c r="V367" s="169" t="s">
        <v>466</v>
      </c>
      <c r="W367" s="175">
        <v>1</v>
      </c>
      <c r="X367" s="169" t="s">
        <v>467</v>
      </c>
    </row>
    <row r="368" spans="2:24" hidden="1">
      <c r="B368" s="636"/>
      <c r="C368" s="423"/>
      <c r="D368" s="206">
        <v>2</v>
      </c>
      <c r="E368" s="169" t="s">
        <v>513</v>
      </c>
      <c r="F368" s="260">
        <v>1712.32</v>
      </c>
      <c r="G368" s="169">
        <v>323.08</v>
      </c>
      <c r="H368" s="169">
        <v>323.08</v>
      </c>
      <c r="I368" s="177">
        <f t="shared" si="69"/>
        <v>1</v>
      </c>
      <c r="J368" s="169">
        <v>13.38</v>
      </c>
      <c r="K368" s="177">
        <f t="shared" si="70"/>
        <v>4.1413891296273375E-2</v>
      </c>
      <c r="L368" s="260">
        <v>133.88</v>
      </c>
      <c r="M368" s="177">
        <f t="shared" si="71"/>
        <v>1.0414138912962734</v>
      </c>
      <c r="N368" s="260">
        <v>1791.31</v>
      </c>
      <c r="O368" s="169">
        <v>0.59</v>
      </c>
      <c r="P368" s="176">
        <f t="shared" si="72"/>
        <v>1.826173084065866E-3</v>
      </c>
      <c r="Q368" s="260">
        <f t="shared" si="73"/>
        <v>78.989199999999997</v>
      </c>
      <c r="R368" s="169">
        <f t="shared" si="74"/>
        <v>12.789999999999996</v>
      </c>
      <c r="S368" s="171">
        <f t="shared" si="75"/>
        <v>3.9587718212207489E-2</v>
      </c>
      <c r="T368" s="169" t="s">
        <v>475</v>
      </c>
      <c r="U368" s="169" t="s">
        <v>712</v>
      </c>
      <c r="V368" s="169" t="s">
        <v>643</v>
      </c>
      <c r="W368" s="175">
        <v>1</v>
      </c>
      <c r="X368" s="169" t="s">
        <v>411</v>
      </c>
    </row>
    <row r="369" spans="2:24" hidden="1">
      <c r="B369" s="636"/>
      <c r="C369" s="423"/>
      <c r="D369" s="206">
        <v>3</v>
      </c>
      <c r="E369" s="169" t="s">
        <v>558</v>
      </c>
      <c r="F369" s="260">
        <v>1577.74</v>
      </c>
      <c r="G369" s="169">
        <v>590.79999999999995</v>
      </c>
      <c r="H369" s="169">
        <v>590.79999999999995</v>
      </c>
      <c r="I369" s="177">
        <f t="shared" si="69"/>
        <v>1</v>
      </c>
      <c r="J369" s="169">
        <v>27.18</v>
      </c>
      <c r="K369" s="177">
        <f t="shared" si="70"/>
        <v>4.6005416384563305E-2</v>
      </c>
      <c r="L369" s="260">
        <v>60.94</v>
      </c>
      <c r="M369" s="177">
        <f t="shared" si="71"/>
        <v>1.0460054163845631</v>
      </c>
      <c r="N369" s="260">
        <v>1656.35</v>
      </c>
      <c r="O369" s="169">
        <v>1.29</v>
      </c>
      <c r="P369" s="176">
        <f t="shared" si="72"/>
        <v>2.1834800270819229E-3</v>
      </c>
      <c r="Q369" s="260">
        <f t="shared" si="73"/>
        <v>78.6126</v>
      </c>
      <c r="R369" s="169">
        <f t="shared" si="74"/>
        <v>25.889999999999951</v>
      </c>
      <c r="S369" s="171">
        <f t="shared" si="75"/>
        <v>4.38219363574813E-2</v>
      </c>
      <c r="T369" s="169" t="s">
        <v>475</v>
      </c>
      <c r="U369" s="169" t="s">
        <v>712</v>
      </c>
      <c r="V369" s="169" t="s">
        <v>643</v>
      </c>
      <c r="W369" s="175">
        <v>1</v>
      </c>
      <c r="X369" s="169" t="s">
        <v>422</v>
      </c>
    </row>
    <row r="370" spans="2:24" hidden="1">
      <c r="B370" s="636"/>
      <c r="C370" s="423"/>
      <c r="D370" s="206">
        <v>4</v>
      </c>
      <c r="E370" s="169" t="s">
        <v>542</v>
      </c>
      <c r="F370" s="260">
        <v>1485.8</v>
      </c>
      <c r="G370" s="169">
        <v>266.45999999999998</v>
      </c>
      <c r="H370" s="169">
        <v>266.45999999999998</v>
      </c>
      <c r="I370" s="177">
        <f t="shared" si="69"/>
        <v>1</v>
      </c>
      <c r="J370" s="169">
        <v>11.03</v>
      </c>
      <c r="K370" s="177">
        <f t="shared" si="70"/>
        <v>4.1394580800120095E-2</v>
      </c>
      <c r="L370" s="260">
        <v>156.72999999999999</v>
      </c>
      <c r="M370" s="177">
        <f t="shared" si="71"/>
        <v>1.0413945808001199</v>
      </c>
      <c r="N370" s="260">
        <v>1728.73</v>
      </c>
      <c r="O370" s="169">
        <v>1.55</v>
      </c>
      <c r="P370" s="176">
        <f t="shared" si="72"/>
        <v>5.8170081813405392E-3</v>
      </c>
      <c r="Q370" s="260">
        <f t="shared" si="73"/>
        <v>242.9315</v>
      </c>
      <c r="R370" s="169">
        <f t="shared" si="74"/>
        <v>9.479999999999972</v>
      </c>
      <c r="S370" s="171">
        <f t="shared" si="75"/>
        <v>3.5577572618779453E-2</v>
      </c>
      <c r="T370" s="169" t="s">
        <v>475</v>
      </c>
      <c r="U370" s="169" t="s">
        <v>712</v>
      </c>
      <c r="V370" s="169" t="s">
        <v>466</v>
      </c>
      <c r="W370" s="175">
        <v>1</v>
      </c>
      <c r="X370" s="169" t="s">
        <v>467</v>
      </c>
    </row>
    <row r="371" spans="2:24" hidden="1">
      <c r="B371" s="636"/>
      <c r="C371" s="423"/>
      <c r="D371" s="206">
        <v>5</v>
      </c>
      <c r="E371" s="169" t="s">
        <v>664</v>
      </c>
      <c r="F371" s="260">
        <v>1466.5</v>
      </c>
      <c r="G371" s="169">
        <v>488.32</v>
      </c>
      <c r="H371" s="169">
        <v>488.32</v>
      </c>
      <c r="I371" s="177">
        <f t="shared" si="69"/>
        <v>1</v>
      </c>
      <c r="J371" s="169">
        <v>20.22</v>
      </c>
      <c r="K371" s="177">
        <f t="shared" si="70"/>
        <v>4.1407273918741806E-2</v>
      </c>
      <c r="L371" s="260">
        <v>76.42</v>
      </c>
      <c r="M371" s="177">
        <f t="shared" si="71"/>
        <v>1.0414072739187417</v>
      </c>
      <c r="N371" s="260">
        <v>1545.21</v>
      </c>
      <c r="O371" s="169">
        <v>1.03</v>
      </c>
      <c r="P371" s="176">
        <f t="shared" si="72"/>
        <v>2.1092726081258194E-3</v>
      </c>
      <c r="Q371" s="260">
        <f t="shared" si="73"/>
        <v>78.712600000000009</v>
      </c>
      <c r="R371" s="169">
        <f t="shared" si="74"/>
        <v>19.189999999999969</v>
      </c>
      <c r="S371" s="171">
        <f t="shared" si="75"/>
        <v>3.9298001310615928E-2</v>
      </c>
      <c r="T371" s="169" t="s">
        <v>475</v>
      </c>
      <c r="U371" s="169" t="s">
        <v>712</v>
      </c>
      <c r="V371" s="169" t="s">
        <v>489</v>
      </c>
      <c r="W371" s="175">
        <v>1</v>
      </c>
      <c r="X371" s="169" t="s">
        <v>414</v>
      </c>
    </row>
    <row r="372" spans="2:24" hidden="1">
      <c r="B372" s="636"/>
      <c r="C372" s="423"/>
      <c r="D372" s="206">
        <v>6</v>
      </c>
      <c r="E372" s="169" t="s">
        <v>666</v>
      </c>
      <c r="F372" s="260">
        <v>1453.1599999999999</v>
      </c>
      <c r="G372" s="169">
        <v>432.75</v>
      </c>
      <c r="H372" s="169">
        <v>432.75</v>
      </c>
      <c r="I372" s="177">
        <f t="shared" si="69"/>
        <v>1</v>
      </c>
      <c r="J372" s="169">
        <v>17.920000000000002</v>
      </c>
      <c r="K372" s="177">
        <f t="shared" si="70"/>
        <v>4.1409589832466787E-2</v>
      </c>
      <c r="L372" s="260">
        <v>85.48</v>
      </c>
      <c r="M372" s="177">
        <f t="shared" si="71"/>
        <v>1.0414095898324669</v>
      </c>
      <c r="N372" s="260">
        <v>1531.8</v>
      </c>
      <c r="O372" s="169">
        <v>0.92</v>
      </c>
      <c r="P372" s="176">
        <f t="shared" si="72"/>
        <v>2.1259387637203929E-3</v>
      </c>
      <c r="Q372" s="260">
        <f t="shared" si="73"/>
        <v>78.641600000000011</v>
      </c>
      <c r="R372" s="169">
        <f t="shared" si="74"/>
        <v>17.000000000000014</v>
      </c>
      <c r="S372" s="171">
        <f t="shared" si="75"/>
        <v>3.9283651068746421E-2</v>
      </c>
      <c r="T372" s="169" t="s">
        <v>475</v>
      </c>
      <c r="U372" s="169" t="s">
        <v>712</v>
      </c>
      <c r="V372" s="169" t="s">
        <v>643</v>
      </c>
      <c r="W372" s="175">
        <v>1</v>
      </c>
      <c r="X372" s="169" t="s">
        <v>423</v>
      </c>
    </row>
    <row r="373" spans="2:24" hidden="1">
      <c r="B373" s="636"/>
      <c r="C373" s="423"/>
      <c r="D373" s="206">
        <v>7</v>
      </c>
      <c r="E373" s="169" t="s">
        <v>665</v>
      </c>
      <c r="F373" s="260">
        <v>1358.78</v>
      </c>
      <c r="G373" s="169">
        <v>496.06</v>
      </c>
      <c r="H373" s="169">
        <v>496.06</v>
      </c>
      <c r="I373" s="177">
        <f t="shared" si="69"/>
        <v>1</v>
      </c>
      <c r="J373" s="169">
        <v>18.25</v>
      </c>
      <c r="K373" s="177">
        <f t="shared" si="70"/>
        <v>3.67899044470427E-2</v>
      </c>
      <c r="L373" s="260">
        <v>78.77</v>
      </c>
      <c r="M373" s="177">
        <f t="shared" si="71"/>
        <v>1.0367899044470426</v>
      </c>
      <c r="N373" s="260">
        <v>1437.55</v>
      </c>
      <c r="O373" s="169">
        <v>1</v>
      </c>
      <c r="P373" s="176">
        <f t="shared" si="72"/>
        <v>2.0158851751804216E-3</v>
      </c>
      <c r="Q373" s="260">
        <f t="shared" si="73"/>
        <v>78.77</v>
      </c>
      <c r="R373" s="169">
        <f t="shared" si="74"/>
        <v>17.249999999999943</v>
      </c>
      <c r="S373" s="171">
        <f t="shared" si="75"/>
        <v>3.4774019271862161E-2</v>
      </c>
      <c r="T373" s="169" t="s">
        <v>475</v>
      </c>
      <c r="U373" s="169" t="s">
        <v>712</v>
      </c>
      <c r="V373" s="169" t="s">
        <v>529</v>
      </c>
      <c r="W373" s="175">
        <v>1</v>
      </c>
      <c r="X373" s="169" t="s">
        <v>419</v>
      </c>
    </row>
    <row r="374" spans="2:24" hidden="1">
      <c r="B374" s="636"/>
      <c r="C374" s="423"/>
      <c r="D374" s="206">
        <v>8</v>
      </c>
      <c r="E374" s="169" t="s">
        <v>463</v>
      </c>
      <c r="F374" s="260">
        <v>1278.23</v>
      </c>
      <c r="G374" s="169">
        <v>36.380000000000003</v>
      </c>
      <c r="H374" s="169">
        <v>36.380000000000003</v>
      </c>
      <c r="I374" s="177">
        <f t="shared" si="69"/>
        <v>1</v>
      </c>
      <c r="J374" s="169">
        <v>1.67</v>
      </c>
      <c r="K374" s="177">
        <f t="shared" si="70"/>
        <v>4.5904343045629459E-2</v>
      </c>
      <c r="L374" s="260">
        <v>814.16</v>
      </c>
      <c r="M374" s="177">
        <f t="shared" si="71"/>
        <v>1.0459043430456294</v>
      </c>
      <c r="N374" s="260">
        <v>1359.65</v>
      </c>
      <c r="O374" s="169">
        <v>0.1</v>
      </c>
      <c r="P374" s="176">
        <f t="shared" si="72"/>
        <v>2.7487630566245189E-3</v>
      </c>
      <c r="Q374" s="260">
        <f t="shared" si="73"/>
        <v>81.415999999999997</v>
      </c>
      <c r="R374" s="169">
        <f t="shared" si="74"/>
        <v>1.5700000000000016</v>
      </c>
      <c r="S374" s="171">
        <f t="shared" si="75"/>
        <v>4.3155579989004988E-2</v>
      </c>
      <c r="T374" s="169" t="s">
        <v>475</v>
      </c>
      <c r="U374" s="169" t="s">
        <v>712</v>
      </c>
      <c r="V374" s="169" t="s">
        <v>487</v>
      </c>
      <c r="W374" s="175">
        <v>1</v>
      </c>
      <c r="X374" s="169" t="s">
        <v>412</v>
      </c>
    </row>
    <row r="375" spans="2:24" hidden="1">
      <c r="B375" s="636"/>
      <c r="C375" s="423"/>
      <c r="D375" s="206">
        <v>9</v>
      </c>
      <c r="E375" s="169" t="s">
        <v>527</v>
      </c>
      <c r="F375" s="260">
        <v>1241.96</v>
      </c>
      <c r="G375" s="169">
        <v>451.44</v>
      </c>
      <c r="H375" s="169">
        <v>451.44</v>
      </c>
      <c r="I375" s="177">
        <f t="shared" si="69"/>
        <v>1</v>
      </c>
      <c r="J375" s="169">
        <v>16.62</v>
      </c>
      <c r="K375" s="177">
        <f t="shared" si="70"/>
        <v>3.6815523657628926E-2</v>
      </c>
      <c r="L375" s="260">
        <v>79.459999999999994</v>
      </c>
      <c r="M375" s="177">
        <f t="shared" si="71"/>
        <v>1.0368155236576289</v>
      </c>
      <c r="N375" s="260">
        <v>1320.63</v>
      </c>
      <c r="O375" s="169">
        <v>0.99</v>
      </c>
      <c r="P375" s="176">
        <f t="shared" si="72"/>
        <v>2.1929824561403508E-3</v>
      </c>
      <c r="Q375" s="260">
        <f t="shared" si="73"/>
        <v>78.665399999999991</v>
      </c>
      <c r="R375" s="169">
        <f t="shared" si="74"/>
        <v>15.630000000000004</v>
      </c>
      <c r="S375" s="171">
        <f t="shared" si="75"/>
        <v>3.4622541201488582E-2</v>
      </c>
      <c r="T375" s="169" t="s">
        <v>475</v>
      </c>
      <c r="U375" s="169" t="s">
        <v>712</v>
      </c>
      <c r="V375" s="169" t="s">
        <v>529</v>
      </c>
      <c r="W375" s="175">
        <v>1</v>
      </c>
      <c r="X375" s="169" t="s">
        <v>413</v>
      </c>
    </row>
    <row r="376" spans="2:24" hidden="1">
      <c r="B376" s="636"/>
      <c r="C376" s="423"/>
      <c r="D376" s="206">
        <v>10</v>
      </c>
      <c r="E376" s="169" t="s">
        <v>479</v>
      </c>
      <c r="F376" s="260">
        <v>889.59999999999991</v>
      </c>
      <c r="G376" s="169">
        <v>270.39999999999998</v>
      </c>
      <c r="H376" s="169">
        <v>270.39999999999998</v>
      </c>
      <c r="I376" s="177">
        <f t="shared" si="69"/>
        <v>1</v>
      </c>
      <c r="J376" s="169">
        <v>8.7100000000000009</v>
      </c>
      <c r="K376" s="177">
        <f t="shared" si="70"/>
        <v>3.2211538461538465E-2</v>
      </c>
      <c r="L376" s="260">
        <v>111.2</v>
      </c>
      <c r="M376" s="177">
        <f t="shared" si="71"/>
        <v>1.0322115384615385</v>
      </c>
      <c r="N376" s="260">
        <v>968.55</v>
      </c>
      <c r="O376" s="169">
        <v>0.71</v>
      </c>
      <c r="P376" s="176">
        <f t="shared" si="72"/>
        <v>2.6257396449704141E-3</v>
      </c>
      <c r="Q376" s="260">
        <f t="shared" si="73"/>
        <v>78.951999999999998</v>
      </c>
      <c r="R376" s="169">
        <f t="shared" si="74"/>
        <v>7.9999999999999796</v>
      </c>
      <c r="S376" s="171">
        <f t="shared" si="75"/>
        <v>2.9585798816567973E-2</v>
      </c>
      <c r="T376" s="169" t="s">
        <v>475</v>
      </c>
      <c r="U376" s="169" t="s">
        <v>712</v>
      </c>
      <c r="V376" s="169" t="s">
        <v>489</v>
      </c>
      <c r="W376" s="175">
        <v>1</v>
      </c>
      <c r="X376" s="169" t="s">
        <v>427</v>
      </c>
    </row>
    <row r="377" spans="2:24" ht="14.25" hidden="1" customHeight="1">
      <c r="B377" s="635">
        <v>45907</v>
      </c>
      <c r="C377" s="423" t="str">
        <f t="shared" ref="C377:C407" si="79">RIGHT(TEXT(B377,"aaa"),1)</f>
        <v>日</v>
      </c>
      <c r="D377" s="206">
        <v>1</v>
      </c>
      <c r="E377" s="169" t="s">
        <v>490</v>
      </c>
      <c r="F377" s="260">
        <v>3783.7</v>
      </c>
      <c r="G377" s="169">
        <v>410.86</v>
      </c>
      <c r="H377" s="169">
        <v>410.86</v>
      </c>
      <c r="I377" s="177">
        <f t="shared" ref="I377:I416" si="80">H377/G377</f>
        <v>1</v>
      </c>
      <c r="J377" s="169">
        <v>25.52</v>
      </c>
      <c r="K377" s="177">
        <f t="shared" ref="K377:K416" si="81">J377/G377</f>
        <v>6.2113615343425979E-2</v>
      </c>
      <c r="L377" s="260">
        <v>156.74</v>
      </c>
      <c r="M377" s="177">
        <f t="shared" ref="M377:M416" si="82">(H377+J377)/G377</f>
        <v>1.0621136153434259</v>
      </c>
      <c r="N377" s="260">
        <v>4000</v>
      </c>
      <c r="O377" s="169">
        <v>1.38</v>
      </c>
      <c r="P377" s="176">
        <f t="shared" ref="P377:P416" si="83">O377/G377</f>
        <v>3.358808353210339E-3</v>
      </c>
      <c r="Q377" s="260">
        <f t="shared" ref="Q377:Q416" si="84">O377*L377</f>
        <v>216.30119999999999</v>
      </c>
      <c r="R377" s="169">
        <f t="shared" ref="R377:R416" si="85">(H377+J377)-G377-O377</f>
        <v>24.139999999999983</v>
      </c>
      <c r="S377" s="171">
        <f t="shared" ref="S377:S416" si="86">R377/G377</f>
        <v>5.8754806990215604E-2</v>
      </c>
      <c r="T377" s="169" t="s">
        <v>475</v>
      </c>
      <c r="U377" s="169" t="s">
        <v>712</v>
      </c>
      <c r="V377" s="169" t="s">
        <v>466</v>
      </c>
      <c r="W377" s="175">
        <v>1</v>
      </c>
      <c r="X377" s="169" t="s">
        <v>467</v>
      </c>
    </row>
    <row r="378" spans="2:24" hidden="1">
      <c r="B378" s="636"/>
      <c r="C378" s="423"/>
      <c r="D378" s="206">
        <v>2</v>
      </c>
      <c r="E378" s="169" t="s">
        <v>542</v>
      </c>
      <c r="F378" s="260">
        <v>3422.9900000000002</v>
      </c>
      <c r="G378" s="169">
        <v>368.22</v>
      </c>
      <c r="H378" s="169">
        <v>368.22</v>
      </c>
      <c r="I378" s="177">
        <f t="shared" si="80"/>
        <v>1</v>
      </c>
      <c r="J378" s="169">
        <v>22.87</v>
      </c>
      <c r="K378" s="177">
        <f t="shared" si="81"/>
        <v>6.2109608386290802E-2</v>
      </c>
      <c r="L378" s="260">
        <v>156.72999999999999</v>
      </c>
      <c r="M378" s="177">
        <f t="shared" si="82"/>
        <v>1.0621096083862909</v>
      </c>
      <c r="N378" s="260">
        <v>3584.42</v>
      </c>
      <c r="O378" s="169">
        <v>1.03</v>
      </c>
      <c r="P378" s="176">
        <f t="shared" si="83"/>
        <v>2.7972407799684968E-3</v>
      </c>
      <c r="Q378" s="260">
        <f t="shared" si="84"/>
        <v>161.43189999999998</v>
      </c>
      <c r="R378" s="169">
        <f t="shared" si="85"/>
        <v>21.840000000000003</v>
      </c>
      <c r="S378" s="171">
        <f t="shared" si="86"/>
        <v>5.931236760632231E-2</v>
      </c>
      <c r="T378" s="169" t="s">
        <v>475</v>
      </c>
      <c r="U378" s="169" t="s">
        <v>712</v>
      </c>
      <c r="V378" s="169" t="s">
        <v>466</v>
      </c>
      <c r="W378" s="175">
        <v>1</v>
      </c>
      <c r="X378" s="169" t="s">
        <v>467</v>
      </c>
    </row>
    <row r="379" spans="2:24" hidden="1">
      <c r="B379" s="636"/>
      <c r="C379" s="423"/>
      <c r="D379" s="206">
        <v>3</v>
      </c>
      <c r="E379" s="169" t="s">
        <v>513</v>
      </c>
      <c r="F379" s="260">
        <v>2885.12</v>
      </c>
      <c r="G379" s="169">
        <v>366.6</v>
      </c>
      <c r="H379" s="169">
        <v>366.6</v>
      </c>
      <c r="I379" s="177">
        <f t="shared" si="80"/>
        <v>1</v>
      </c>
      <c r="J379" s="169">
        <v>22.76</v>
      </c>
      <c r="K379" s="177">
        <f t="shared" si="81"/>
        <v>6.2084015275504639E-2</v>
      </c>
      <c r="L379" s="260">
        <v>133.88</v>
      </c>
      <c r="M379" s="177">
        <f t="shared" si="82"/>
        <v>1.0620840152755047</v>
      </c>
      <c r="N379" s="260">
        <v>3047.11</v>
      </c>
      <c r="O379" s="169">
        <v>1.21</v>
      </c>
      <c r="P379" s="176">
        <f t="shared" si="83"/>
        <v>3.3006001091107472E-3</v>
      </c>
      <c r="Q379" s="260">
        <f t="shared" si="84"/>
        <v>161.9948</v>
      </c>
      <c r="R379" s="169">
        <f t="shared" si="85"/>
        <v>21.54999999999999</v>
      </c>
      <c r="S379" s="171">
        <f t="shared" si="86"/>
        <v>5.8783415166393856E-2</v>
      </c>
      <c r="T379" s="169" t="s">
        <v>475</v>
      </c>
      <c r="U379" s="169" t="s">
        <v>712</v>
      </c>
      <c r="V379" s="169" t="s">
        <v>643</v>
      </c>
      <c r="W379" s="175">
        <v>1</v>
      </c>
      <c r="X379" s="169" t="s">
        <v>411</v>
      </c>
    </row>
    <row r="380" spans="2:24" hidden="1">
      <c r="B380" s="636"/>
      <c r="C380" s="423"/>
      <c r="D380" s="206">
        <v>4</v>
      </c>
      <c r="E380" s="169" t="s">
        <v>463</v>
      </c>
      <c r="F380" s="260">
        <v>2084.25</v>
      </c>
      <c r="G380" s="169">
        <v>39.96</v>
      </c>
      <c r="H380" s="169">
        <v>39.96</v>
      </c>
      <c r="I380" s="177">
        <f t="shared" si="80"/>
        <v>1</v>
      </c>
      <c r="J380" s="169">
        <v>2.76</v>
      </c>
      <c r="K380" s="177">
        <f t="shared" si="81"/>
        <v>6.9069069069069067E-2</v>
      </c>
      <c r="L380" s="260">
        <v>814.16</v>
      </c>
      <c r="M380" s="177">
        <f t="shared" si="82"/>
        <v>1.069069069069069</v>
      </c>
      <c r="N380" s="260">
        <v>2247.08</v>
      </c>
      <c r="O380" s="169">
        <v>0.2</v>
      </c>
      <c r="P380" s="176">
        <f t="shared" si="83"/>
        <v>5.005005005005005E-3</v>
      </c>
      <c r="Q380" s="260">
        <f t="shared" si="84"/>
        <v>162.83199999999999</v>
      </c>
      <c r="R380" s="169">
        <f t="shared" si="85"/>
        <v>2.5599999999999978</v>
      </c>
      <c r="S380" s="171">
        <f t="shared" si="86"/>
        <v>6.4064064064064008E-2</v>
      </c>
      <c r="T380" s="169" t="s">
        <v>475</v>
      </c>
      <c r="U380" s="169" t="s">
        <v>712</v>
      </c>
      <c r="V380" s="169" t="s">
        <v>487</v>
      </c>
      <c r="W380" s="175">
        <v>1</v>
      </c>
      <c r="X380" s="169" t="s">
        <v>412</v>
      </c>
    </row>
    <row r="381" spans="2:24" hidden="1">
      <c r="B381" s="636"/>
      <c r="C381" s="423"/>
      <c r="D381" s="206">
        <v>5</v>
      </c>
      <c r="E381" s="169" t="s">
        <v>557</v>
      </c>
      <c r="F381" s="260">
        <v>2021.8999999999999</v>
      </c>
      <c r="G381" s="169">
        <v>233.07</v>
      </c>
      <c r="H381" s="169">
        <v>233.07</v>
      </c>
      <c r="I381" s="177">
        <f t="shared" si="80"/>
        <v>1</v>
      </c>
      <c r="J381" s="169">
        <v>11.25</v>
      </c>
      <c r="K381" s="177">
        <f t="shared" si="81"/>
        <v>4.8268760458231433E-2</v>
      </c>
      <c r="L381" s="260">
        <v>194.04</v>
      </c>
      <c r="M381" s="177">
        <f t="shared" si="82"/>
        <v>1.0482687604582315</v>
      </c>
      <c r="N381" s="260">
        <v>2182.9499999999998</v>
      </c>
      <c r="O381" s="169">
        <v>0.83</v>
      </c>
      <c r="P381" s="176">
        <f t="shared" si="83"/>
        <v>3.5611618826961854E-3</v>
      </c>
      <c r="Q381" s="260">
        <f t="shared" si="84"/>
        <v>161.05319999999998</v>
      </c>
      <c r="R381" s="169">
        <f t="shared" si="85"/>
        <v>10.42</v>
      </c>
      <c r="S381" s="171">
        <f t="shared" si="86"/>
        <v>4.4707598575535246E-2</v>
      </c>
      <c r="T381" s="169" t="s">
        <v>475</v>
      </c>
      <c r="U381" s="169" t="s">
        <v>712</v>
      </c>
      <c r="V381" s="169" t="s">
        <v>489</v>
      </c>
      <c r="W381" s="175">
        <v>1</v>
      </c>
      <c r="X381" s="169" t="s">
        <v>433</v>
      </c>
    </row>
    <row r="382" spans="2:24" hidden="1">
      <c r="B382" s="636"/>
      <c r="C382" s="423"/>
      <c r="D382" s="206">
        <v>6</v>
      </c>
      <c r="E382" s="169" t="s">
        <v>468</v>
      </c>
      <c r="F382" s="260">
        <v>1647.56</v>
      </c>
      <c r="G382" s="169">
        <v>175</v>
      </c>
      <c r="H382" s="169">
        <v>175</v>
      </c>
      <c r="I382" s="177">
        <f t="shared" si="80"/>
        <v>1</v>
      </c>
      <c r="J382" s="169">
        <v>10.87</v>
      </c>
      <c r="K382" s="177">
        <f t="shared" si="81"/>
        <v>6.2114285714285712E-2</v>
      </c>
      <c r="L382" s="260">
        <v>166.42</v>
      </c>
      <c r="M382" s="177">
        <f t="shared" si="82"/>
        <v>1.0621142857142858</v>
      </c>
      <c r="N382" s="260">
        <v>1808.99</v>
      </c>
      <c r="O382" s="169">
        <v>0.97</v>
      </c>
      <c r="P382" s="176">
        <f t="shared" si="83"/>
        <v>5.5428571428571428E-3</v>
      </c>
      <c r="Q382" s="260">
        <f t="shared" si="84"/>
        <v>161.42739999999998</v>
      </c>
      <c r="R382" s="169">
        <f t="shared" si="85"/>
        <v>9.9000000000000039</v>
      </c>
      <c r="S382" s="171">
        <f t="shared" si="86"/>
        <v>5.6571428571428592E-2</v>
      </c>
      <c r="T382" s="169" t="s">
        <v>475</v>
      </c>
      <c r="U382" s="169" t="s">
        <v>712</v>
      </c>
      <c r="V382" s="169" t="s">
        <v>489</v>
      </c>
      <c r="W382" s="175">
        <v>1</v>
      </c>
      <c r="X382" s="169" t="s">
        <v>431</v>
      </c>
    </row>
    <row r="383" spans="2:24" hidden="1">
      <c r="B383" s="636"/>
      <c r="C383" s="423"/>
      <c r="D383" s="206">
        <v>7</v>
      </c>
      <c r="E383" s="169" t="s">
        <v>484</v>
      </c>
      <c r="F383" s="260">
        <v>1599.6299999999999</v>
      </c>
      <c r="G383" s="169">
        <v>103.7</v>
      </c>
      <c r="H383" s="169">
        <v>103.7</v>
      </c>
      <c r="I383" s="177">
        <f t="shared" si="80"/>
        <v>1</v>
      </c>
      <c r="J383" s="169">
        <v>4.29</v>
      </c>
      <c r="K383" s="177">
        <f t="shared" si="81"/>
        <v>4.1369334619093541E-2</v>
      </c>
      <c r="L383" s="260">
        <v>410.16</v>
      </c>
      <c r="M383" s="177">
        <f t="shared" si="82"/>
        <v>1.0413693346190935</v>
      </c>
      <c r="N383" s="260">
        <v>1759.59</v>
      </c>
      <c r="O383" s="169">
        <v>0.39</v>
      </c>
      <c r="P383" s="176">
        <f t="shared" si="83"/>
        <v>3.7608486017357765E-3</v>
      </c>
      <c r="Q383" s="260">
        <f t="shared" si="84"/>
        <v>159.9624</v>
      </c>
      <c r="R383" s="169">
        <f t="shared" si="85"/>
        <v>3.9000000000000061</v>
      </c>
      <c r="S383" s="171">
        <f t="shared" si="86"/>
        <v>3.760848601735782E-2</v>
      </c>
      <c r="T383" s="169" t="s">
        <v>475</v>
      </c>
      <c r="U383" s="169" t="s">
        <v>712</v>
      </c>
      <c r="V383" s="169" t="s">
        <v>643</v>
      </c>
      <c r="W383" s="175">
        <v>1</v>
      </c>
      <c r="X383" s="169" t="s">
        <v>467</v>
      </c>
    </row>
    <row r="384" spans="2:24" hidden="1">
      <c r="B384" s="636"/>
      <c r="C384" s="423"/>
      <c r="D384" s="206">
        <v>8</v>
      </c>
      <c r="E384" s="169" t="s">
        <v>614</v>
      </c>
      <c r="F384" s="260">
        <v>1460.26</v>
      </c>
      <c r="G384" s="169">
        <v>227.42</v>
      </c>
      <c r="H384" s="169">
        <v>227.42</v>
      </c>
      <c r="I384" s="177">
        <f t="shared" si="80"/>
        <v>1</v>
      </c>
      <c r="J384" s="169">
        <v>10.98</v>
      </c>
      <c r="K384" s="177">
        <f t="shared" si="81"/>
        <v>4.8280714097264976E-2</v>
      </c>
      <c r="L384" s="260">
        <v>147.80000000000001</v>
      </c>
      <c r="M384" s="177">
        <f t="shared" si="82"/>
        <v>1.048280714097265</v>
      </c>
      <c r="N384" s="260">
        <v>1622.84</v>
      </c>
      <c r="O384" s="169">
        <v>1.1000000000000001</v>
      </c>
      <c r="P384" s="176">
        <f t="shared" si="83"/>
        <v>4.8368657110192601E-3</v>
      </c>
      <c r="Q384" s="260">
        <f t="shared" si="84"/>
        <v>162.58000000000001</v>
      </c>
      <c r="R384" s="169">
        <f t="shared" si="85"/>
        <v>9.8799999999999901</v>
      </c>
      <c r="S384" s="171">
        <f t="shared" si="86"/>
        <v>4.3443848386245675E-2</v>
      </c>
      <c r="T384" s="169" t="s">
        <v>475</v>
      </c>
      <c r="U384" s="169" t="s">
        <v>712</v>
      </c>
      <c r="V384" s="169" t="s">
        <v>489</v>
      </c>
      <c r="W384" s="175">
        <v>1</v>
      </c>
      <c r="X384" s="169" t="s">
        <v>537</v>
      </c>
    </row>
    <row r="385" spans="2:24" hidden="1">
      <c r="B385" s="636"/>
      <c r="C385" s="423"/>
      <c r="D385" s="206">
        <v>9</v>
      </c>
      <c r="E385" s="169" t="s">
        <v>494</v>
      </c>
      <c r="F385" s="260">
        <v>1429.26</v>
      </c>
      <c r="G385" s="169">
        <v>90.61</v>
      </c>
      <c r="H385" s="169">
        <v>90.61</v>
      </c>
      <c r="I385" s="177">
        <f t="shared" si="80"/>
        <v>1</v>
      </c>
      <c r="J385" s="169">
        <v>5</v>
      </c>
      <c r="K385" s="177">
        <f t="shared" si="81"/>
        <v>5.5181547290586025E-2</v>
      </c>
      <c r="L385" s="260">
        <v>318.32</v>
      </c>
      <c r="M385" s="177">
        <f t="shared" si="82"/>
        <v>1.0551815472905861</v>
      </c>
      <c r="N385" s="260">
        <v>1591.6</v>
      </c>
      <c r="O385" s="169">
        <v>0.51</v>
      </c>
      <c r="P385" s="176">
        <f t="shared" si="83"/>
        <v>5.6285178236397749E-3</v>
      </c>
      <c r="Q385" s="260">
        <f t="shared" si="84"/>
        <v>162.3432</v>
      </c>
      <c r="R385" s="169">
        <f t="shared" si="85"/>
        <v>4.49</v>
      </c>
      <c r="S385" s="171">
        <f t="shared" si="86"/>
        <v>4.9553029466946258E-2</v>
      </c>
      <c r="T385" s="169" t="s">
        <v>475</v>
      </c>
      <c r="U385" s="169" t="s">
        <v>712</v>
      </c>
      <c r="V385" s="169" t="s">
        <v>487</v>
      </c>
      <c r="W385" s="175">
        <v>1</v>
      </c>
      <c r="X385" s="169" t="s">
        <v>422</v>
      </c>
    </row>
    <row r="386" spans="2:24" hidden="1">
      <c r="B386" s="636"/>
      <c r="C386" s="423"/>
      <c r="D386" s="206">
        <v>10</v>
      </c>
      <c r="E386" s="169" t="s">
        <v>464</v>
      </c>
      <c r="F386" s="260">
        <v>1426.54</v>
      </c>
      <c r="G386" s="169">
        <v>113.19</v>
      </c>
      <c r="H386" s="169">
        <v>113.19</v>
      </c>
      <c r="I386" s="177">
        <f t="shared" si="80"/>
        <v>1</v>
      </c>
      <c r="J386" s="169">
        <v>7.81</v>
      </c>
      <c r="K386" s="177">
        <f t="shared" si="81"/>
        <v>6.8999028182701649E-2</v>
      </c>
      <c r="L386" s="260">
        <v>203.5</v>
      </c>
      <c r="M386" s="177">
        <f t="shared" si="82"/>
        <v>1.0689990281827018</v>
      </c>
      <c r="N386" s="260">
        <v>1589.34</v>
      </c>
      <c r="O386" s="169">
        <v>0.8</v>
      </c>
      <c r="P386" s="176">
        <f t="shared" si="83"/>
        <v>7.0677621698029868E-3</v>
      </c>
      <c r="Q386" s="260">
        <f t="shared" si="84"/>
        <v>162.80000000000001</v>
      </c>
      <c r="R386" s="169">
        <f t="shared" si="85"/>
        <v>7.0100000000000025</v>
      </c>
      <c r="S386" s="171">
        <f t="shared" si="86"/>
        <v>6.1931266012898688E-2</v>
      </c>
      <c r="T386" s="169" t="s">
        <v>475</v>
      </c>
      <c r="U386" s="169" t="s">
        <v>712</v>
      </c>
      <c r="V386" s="169" t="s">
        <v>466</v>
      </c>
      <c r="W386" s="175">
        <v>1</v>
      </c>
      <c r="X386" s="169" t="s">
        <v>467</v>
      </c>
    </row>
    <row r="387" spans="2:24" ht="14.25" hidden="1" customHeight="1">
      <c r="B387" s="635">
        <v>45908</v>
      </c>
      <c r="C387" s="423" t="str">
        <f t="shared" si="79"/>
        <v>一</v>
      </c>
      <c r="D387" s="206">
        <v>1</v>
      </c>
      <c r="E387" s="169" t="s">
        <v>490</v>
      </c>
      <c r="F387" s="260">
        <v>3799.3799999999997</v>
      </c>
      <c r="G387" s="169">
        <v>402.09</v>
      </c>
      <c r="H387" s="169">
        <v>402.09</v>
      </c>
      <c r="I387" s="177">
        <f t="shared" si="80"/>
        <v>1</v>
      </c>
      <c r="J387" s="169">
        <v>28.59</v>
      </c>
      <c r="K387" s="177">
        <f t="shared" si="81"/>
        <v>7.1103484294560926E-2</v>
      </c>
      <c r="L387" s="260">
        <v>156.74</v>
      </c>
      <c r="M387" s="177">
        <f t="shared" si="82"/>
        <v>1.0711034842945608</v>
      </c>
      <c r="N387" s="260">
        <v>4481.2</v>
      </c>
      <c r="O387" s="169">
        <v>4.3499999999999996</v>
      </c>
      <c r="P387" s="176">
        <f t="shared" si="83"/>
        <v>1.0818473476087442E-2</v>
      </c>
      <c r="Q387" s="260">
        <f t="shared" si="84"/>
        <v>681.81899999999996</v>
      </c>
      <c r="R387" s="169">
        <f t="shared" si="85"/>
        <v>24.239999999999974</v>
      </c>
      <c r="S387" s="171">
        <f t="shared" si="86"/>
        <v>6.0285010818473414E-2</v>
      </c>
      <c r="T387" s="169" t="s">
        <v>475</v>
      </c>
      <c r="U387" s="169" t="s">
        <v>712</v>
      </c>
      <c r="V387" s="169" t="s">
        <v>466</v>
      </c>
      <c r="W387" s="175">
        <v>1</v>
      </c>
      <c r="X387" s="169" t="s">
        <v>467</v>
      </c>
    </row>
    <row r="388" spans="2:24" hidden="1">
      <c r="B388" s="636"/>
      <c r="C388" s="423"/>
      <c r="D388" s="206">
        <v>2</v>
      </c>
      <c r="E388" s="169" t="s">
        <v>542</v>
      </c>
      <c r="F388" s="260">
        <v>3307</v>
      </c>
      <c r="G388" s="169">
        <v>351.39</v>
      </c>
      <c r="H388" s="169">
        <v>351.39</v>
      </c>
      <c r="I388" s="177">
        <f t="shared" si="80"/>
        <v>1</v>
      </c>
      <c r="J388" s="169">
        <v>24.99</v>
      </c>
      <c r="K388" s="177">
        <f t="shared" si="81"/>
        <v>7.1117561683599423E-2</v>
      </c>
      <c r="L388" s="260">
        <v>156.72999999999999</v>
      </c>
      <c r="M388" s="177">
        <f t="shared" si="82"/>
        <v>1.0711175616835995</v>
      </c>
      <c r="N388" s="260">
        <v>3916.68</v>
      </c>
      <c r="O388" s="169">
        <v>3.89</v>
      </c>
      <c r="P388" s="176">
        <f t="shared" si="83"/>
        <v>1.1070320726258574E-2</v>
      </c>
      <c r="Q388" s="260">
        <f t="shared" si="84"/>
        <v>609.67970000000003</v>
      </c>
      <c r="R388" s="169">
        <f t="shared" si="85"/>
        <v>21.100000000000009</v>
      </c>
      <c r="S388" s="171">
        <f t="shared" si="86"/>
        <v>6.0047240957340875E-2</v>
      </c>
      <c r="T388" s="169" t="s">
        <v>475</v>
      </c>
      <c r="U388" s="169" t="s">
        <v>712</v>
      </c>
      <c r="V388" s="169" t="s">
        <v>466</v>
      </c>
      <c r="W388" s="175">
        <v>1</v>
      </c>
      <c r="X388" s="169" t="s">
        <v>467</v>
      </c>
    </row>
    <row r="389" spans="2:24" hidden="1">
      <c r="B389" s="636"/>
      <c r="C389" s="423"/>
      <c r="D389" s="206">
        <v>3</v>
      </c>
      <c r="E389" s="169" t="s">
        <v>463</v>
      </c>
      <c r="F389" s="260">
        <v>2279.65</v>
      </c>
      <c r="G389" s="169">
        <v>38.46</v>
      </c>
      <c r="H389" s="169">
        <v>38.46</v>
      </c>
      <c r="I389" s="177">
        <f t="shared" si="80"/>
        <v>1</v>
      </c>
      <c r="J389" s="169">
        <v>3.04</v>
      </c>
      <c r="K389" s="177">
        <f t="shared" si="81"/>
        <v>7.9043161726469052E-2</v>
      </c>
      <c r="L389" s="260">
        <v>814.16</v>
      </c>
      <c r="M389" s="177">
        <f t="shared" si="82"/>
        <v>1.0790431617264691</v>
      </c>
      <c r="N389" s="260">
        <v>2475.0500000000002</v>
      </c>
      <c r="O389" s="169">
        <v>0.24</v>
      </c>
      <c r="P389" s="176">
        <f t="shared" si="83"/>
        <v>6.2402496099843987E-3</v>
      </c>
      <c r="Q389" s="260">
        <f t="shared" si="84"/>
        <v>195.39839999999998</v>
      </c>
      <c r="R389" s="169">
        <f t="shared" si="85"/>
        <v>2.7999999999999989</v>
      </c>
      <c r="S389" s="171">
        <f t="shared" si="86"/>
        <v>7.2802912116484625E-2</v>
      </c>
      <c r="T389" s="169" t="s">
        <v>475</v>
      </c>
      <c r="U389" s="169" t="s">
        <v>220</v>
      </c>
      <c r="V389" s="169" t="s">
        <v>643</v>
      </c>
      <c r="W389" s="175">
        <v>1</v>
      </c>
      <c r="X389" s="169" t="s">
        <v>412</v>
      </c>
    </row>
    <row r="390" spans="2:24" hidden="1">
      <c r="B390" s="636"/>
      <c r="C390" s="423"/>
      <c r="D390" s="206">
        <v>4</v>
      </c>
      <c r="E390" s="169" t="s">
        <v>557</v>
      </c>
      <c r="F390" s="260">
        <v>2270.27</v>
      </c>
      <c r="G390" s="169">
        <v>229.77</v>
      </c>
      <c r="H390" s="169">
        <v>229.77</v>
      </c>
      <c r="I390" s="177">
        <f t="shared" si="80"/>
        <v>1</v>
      </c>
      <c r="J390" s="169">
        <v>12.7</v>
      </c>
      <c r="K390" s="177">
        <f t="shared" si="81"/>
        <v>5.5272663968316135E-2</v>
      </c>
      <c r="L390" s="260">
        <v>194.04</v>
      </c>
      <c r="M390" s="177">
        <f t="shared" si="82"/>
        <v>1.0552726639683161</v>
      </c>
      <c r="N390" s="260">
        <v>2464.31</v>
      </c>
      <c r="O390" s="169">
        <v>1</v>
      </c>
      <c r="P390" s="176">
        <f t="shared" si="83"/>
        <v>4.352178265221743E-3</v>
      </c>
      <c r="Q390" s="260">
        <f t="shared" si="84"/>
        <v>194.04</v>
      </c>
      <c r="R390" s="169">
        <f t="shared" si="85"/>
        <v>11.699999999999989</v>
      </c>
      <c r="S390" s="171">
        <f t="shared" si="86"/>
        <v>5.0920485703094348E-2</v>
      </c>
      <c r="T390" s="169" t="s">
        <v>475</v>
      </c>
      <c r="U390" s="169" t="s">
        <v>712</v>
      </c>
      <c r="V390" s="169" t="s">
        <v>489</v>
      </c>
      <c r="W390" s="175">
        <v>1</v>
      </c>
      <c r="X390" s="169" t="s">
        <v>433</v>
      </c>
    </row>
    <row r="391" spans="2:24" hidden="1">
      <c r="B391" s="636"/>
      <c r="C391" s="423"/>
      <c r="D391" s="206">
        <v>5</v>
      </c>
      <c r="E391" s="169" t="s">
        <v>479</v>
      </c>
      <c r="F391" s="260">
        <v>1939.33</v>
      </c>
      <c r="G391" s="169">
        <v>358.5</v>
      </c>
      <c r="H391" s="169">
        <v>358.5</v>
      </c>
      <c r="I391" s="177">
        <f t="shared" si="80"/>
        <v>1</v>
      </c>
      <c r="J391" s="169">
        <v>19.829999999999998</v>
      </c>
      <c r="K391" s="177">
        <f t="shared" si="81"/>
        <v>5.5313807531380751E-2</v>
      </c>
      <c r="L391" s="260">
        <v>111.2</v>
      </c>
      <c r="M391" s="177">
        <f t="shared" si="82"/>
        <v>1.0553138075313806</v>
      </c>
      <c r="N391" s="260">
        <v>2205.1</v>
      </c>
      <c r="O391" s="169">
        <v>2.39</v>
      </c>
      <c r="P391" s="176">
        <f t="shared" si="83"/>
        <v>6.6666666666666671E-3</v>
      </c>
      <c r="Q391" s="260">
        <f t="shared" si="84"/>
        <v>265.76800000000003</v>
      </c>
      <c r="R391" s="169">
        <f t="shared" si="85"/>
        <v>17.439999999999984</v>
      </c>
      <c r="S391" s="171">
        <f t="shared" si="86"/>
        <v>4.8647140864714042E-2</v>
      </c>
      <c r="T391" s="169" t="s">
        <v>475</v>
      </c>
      <c r="U391" s="169" t="s">
        <v>712</v>
      </c>
      <c r="V391" s="169" t="s">
        <v>489</v>
      </c>
      <c r="W391" s="175">
        <v>1</v>
      </c>
      <c r="X391" s="169" t="s">
        <v>427</v>
      </c>
    </row>
    <row r="392" spans="2:24" hidden="1">
      <c r="B392" s="636"/>
      <c r="C392" s="423"/>
      <c r="D392" s="206">
        <v>6</v>
      </c>
      <c r="E392" s="169" t="s">
        <v>468</v>
      </c>
      <c r="F392" s="260">
        <v>1903.84</v>
      </c>
      <c r="G392" s="169">
        <v>177.2</v>
      </c>
      <c r="H392" s="169">
        <v>177.2</v>
      </c>
      <c r="I392" s="177">
        <f t="shared" si="80"/>
        <v>1</v>
      </c>
      <c r="J392" s="169">
        <v>12.6</v>
      </c>
      <c r="K392" s="177">
        <f t="shared" si="81"/>
        <v>7.1106094808126408E-2</v>
      </c>
      <c r="L392" s="260">
        <v>166.42</v>
      </c>
      <c r="M392" s="177">
        <f t="shared" si="82"/>
        <v>1.0711060948081264</v>
      </c>
      <c r="N392" s="260">
        <v>2096.89</v>
      </c>
      <c r="O392" s="169">
        <v>1.1599999999999999</v>
      </c>
      <c r="P392" s="176">
        <f t="shared" si="83"/>
        <v>6.5462753950338596E-3</v>
      </c>
      <c r="Q392" s="260">
        <f t="shared" si="84"/>
        <v>193.04719999999998</v>
      </c>
      <c r="R392" s="169">
        <f t="shared" si="85"/>
        <v>11.439999999999994</v>
      </c>
      <c r="S392" s="171">
        <f t="shared" si="86"/>
        <v>6.4559819413092523E-2</v>
      </c>
      <c r="T392" s="169" t="s">
        <v>475</v>
      </c>
      <c r="U392" s="169" t="s">
        <v>712</v>
      </c>
      <c r="V392" s="169" t="s">
        <v>489</v>
      </c>
      <c r="W392" s="175">
        <v>1</v>
      </c>
      <c r="X392" s="169" t="s">
        <v>431</v>
      </c>
    </row>
    <row r="393" spans="2:24" hidden="1">
      <c r="B393" s="636"/>
      <c r="C393" s="423"/>
      <c r="D393" s="206">
        <v>7</v>
      </c>
      <c r="E393" s="169" t="s">
        <v>484</v>
      </c>
      <c r="F393" s="260">
        <v>1775.99</v>
      </c>
      <c r="G393" s="169">
        <v>101.24</v>
      </c>
      <c r="H393" s="169">
        <v>101.24</v>
      </c>
      <c r="I393" s="177">
        <f t="shared" si="80"/>
        <v>1</v>
      </c>
      <c r="J393" s="169">
        <v>4.8</v>
      </c>
      <c r="K393" s="177">
        <f t="shared" si="81"/>
        <v>4.7412090082971162E-2</v>
      </c>
      <c r="L393" s="260">
        <v>410.16</v>
      </c>
      <c r="M393" s="177">
        <f t="shared" si="82"/>
        <v>1.0474120900829711</v>
      </c>
      <c r="N393" s="260">
        <v>1968.77</v>
      </c>
      <c r="O393" s="169">
        <v>0.47</v>
      </c>
      <c r="P393" s="176">
        <f t="shared" si="83"/>
        <v>4.6424338206242591E-3</v>
      </c>
      <c r="Q393" s="260">
        <f t="shared" si="84"/>
        <v>192.77520000000001</v>
      </c>
      <c r="R393" s="169">
        <f t="shared" si="85"/>
        <v>4.3299999999999974</v>
      </c>
      <c r="S393" s="171">
        <f t="shared" si="86"/>
        <v>4.2769656262346877E-2</v>
      </c>
      <c r="T393" s="169" t="s">
        <v>475</v>
      </c>
      <c r="U393" s="169" t="s">
        <v>220</v>
      </c>
      <c r="V393" s="169" t="s">
        <v>643</v>
      </c>
      <c r="W393" s="175">
        <v>1</v>
      </c>
      <c r="X393" s="169" t="s">
        <v>467</v>
      </c>
    </row>
    <row r="394" spans="2:24" hidden="1">
      <c r="B394" s="636"/>
      <c r="C394" s="423"/>
      <c r="D394" s="206">
        <v>8</v>
      </c>
      <c r="E394" s="169" t="s">
        <v>464</v>
      </c>
      <c r="F394" s="260">
        <v>1646.3100000000002</v>
      </c>
      <c r="G394" s="169">
        <v>114.35</v>
      </c>
      <c r="H394" s="169">
        <v>114.35</v>
      </c>
      <c r="I394" s="177">
        <f t="shared" si="80"/>
        <v>1</v>
      </c>
      <c r="J394" s="169">
        <v>9.0399999999999991</v>
      </c>
      <c r="K394" s="177">
        <f t="shared" si="81"/>
        <v>7.9055531263664186E-2</v>
      </c>
      <c r="L394" s="260">
        <v>203.5</v>
      </c>
      <c r="M394" s="177">
        <f t="shared" si="82"/>
        <v>1.079055531263664</v>
      </c>
      <c r="N394" s="260">
        <v>1839.64</v>
      </c>
      <c r="O394" s="169">
        <v>0.95</v>
      </c>
      <c r="P394" s="176">
        <f t="shared" si="83"/>
        <v>8.3078268473983381E-3</v>
      </c>
      <c r="Q394" s="260">
        <f t="shared" si="84"/>
        <v>193.32499999999999</v>
      </c>
      <c r="R394" s="169">
        <f t="shared" si="85"/>
        <v>8.0899999999999928</v>
      </c>
      <c r="S394" s="171">
        <f t="shared" si="86"/>
        <v>7.0747704416265794E-2</v>
      </c>
      <c r="T394" s="169" t="s">
        <v>475</v>
      </c>
      <c r="U394" s="169" t="s">
        <v>712</v>
      </c>
      <c r="V394" s="169" t="s">
        <v>466</v>
      </c>
      <c r="W394" s="175">
        <v>1</v>
      </c>
      <c r="X394" s="169" t="s">
        <v>467</v>
      </c>
    </row>
    <row r="395" spans="2:24" hidden="1">
      <c r="B395" s="636"/>
      <c r="C395" s="423"/>
      <c r="D395" s="206">
        <v>9</v>
      </c>
      <c r="E395" s="169" t="s">
        <v>614</v>
      </c>
      <c r="F395" s="260">
        <v>1645.0100000000002</v>
      </c>
      <c r="G395" s="169">
        <v>225.01</v>
      </c>
      <c r="H395" s="169">
        <v>225.01</v>
      </c>
      <c r="I395" s="177">
        <f t="shared" si="80"/>
        <v>1</v>
      </c>
      <c r="J395" s="169">
        <v>12.44</v>
      </c>
      <c r="K395" s="177">
        <f t="shared" si="81"/>
        <v>5.5286431714146038E-2</v>
      </c>
      <c r="L395" s="260">
        <v>147.80000000000001</v>
      </c>
      <c r="M395" s="177">
        <f t="shared" si="82"/>
        <v>1.0552864317141459</v>
      </c>
      <c r="N395" s="260">
        <v>1838.63</v>
      </c>
      <c r="O395" s="169">
        <v>1.31</v>
      </c>
      <c r="P395" s="176">
        <f t="shared" si="83"/>
        <v>5.8219634682902983E-3</v>
      </c>
      <c r="Q395" s="260">
        <f t="shared" si="84"/>
        <v>193.61800000000002</v>
      </c>
      <c r="R395" s="169">
        <f t="shared" si="85"/>
        <v>11.129999999999997</v>
      </c>
      <c r="S395" s="171">
        <f t="shared" si="86"/>
        <v>4.9464468245855729E-2</v>
      </c>
      <c r="T395" s="169" t="s">
        <v>475</v>
      </c>
      <c r="U395" s="169" t="s">
        <v>712</v>
      </c>
      <c r="V395" s="169" t="s">
        <v>489</v>
      </c>
      <c r="W395" s="175">
        <v>1</v>
      </c>
      <c r="X395" s="169" t="s">
        <v>537</v>
      </c>
    </row>
    <row r="396" spans="2:24" hidden="1">
      <c r="B396" s="636"/>
      <c r="C396" s="423"/>
      <c r="D396" s="206">
        <v>10</v>
      </c>
      <c r="E396" s="169" t="s">
        <v>494</v>
      </c>
      <c r="F396" s="260">
        <v>1601.1399999999999</v>
      </c>
      <c r="G396" s="169">
        <v>89.24</v>
      </c>
      <c r="H396" s="169">
        <v>89.24</v>
      </c>
      <c r="I396" s="177">
        <f t="shared" si="80"/>
        <v>1</v>
      </c>
      <c r="J396" s="169">
        <v>5.64</v>
      </c>
      <c r="K396" s="177">
        <f t="shared" si="81"/>
        <v>6.3200358583594796E-2</v>
      </c>
      <c r="L396" s="260">
        <v>318.32</v>
      </c>
      <c r="M396" s="177">
        <f t="shared" si="82"/>
        <v>1.0632003585835947</v>
      </c>
      <c r="N396" s="260">
        <v>1795.32</v>
      </c>
      <c r="O396" s="169">
        <v>0.61</v>
      </c>
      <c r="P396" s="176">
        <f t="shared" si="83"/>
        <v>6.8354997758852537E-3</v>
      </c>
      <c r="Q396" s="260">
        <f t="shared" si="84"/>
        <v>194.17519999999999</v>
      </c>
      <c r="R396" s="169">
        <f t="shared" si="85"/>
        <v>5.03</v>
      </c>
      <c r="S396" s="171">
        <f t="shared" si="86"/>
        <v>5.6364858807709556E-2</v>
      </c>
      <c r="T396" s="169" t="s">
        <v>475</v>
      </c>
      <c r="U396" s="169" t="s">
        <v>220</v>
      </c>
      <c r="V396" s="169" t="s">
        <v>487</v>
      </c>
      <c r="W396" s="175">
        <v>1</v>
      </c>
      <c r="X396" s="169" t="s">
        <v>422</v>
      </c>
    </row>
    <row r="397" spans="2:24" ht="14.25" hidden="1" customHeight="1">
      <c r="B397" s="635">
        <v>45909</v>
      </c>
      <c r="C397" s="423" t="str">
        <f t="shared" si="79"/>
        <v>二</v>
      </c>
      <c r="D397" s="206">
        <v>1</v>
      </c>
      <c r="E397" s="169" t="s">
        <v>490</v>
      </c>
      <c r="F397" s="260">
        <v>3131.66</v>
      </c>
      <c r="G397" s="169">
        <v>380.23</v>
      </c>
      <c r="H397" s="169">
        <v>380.23</v>
      </c>
      <c r="I397" s="177">
        <f t="shared" si="80"/>
        <v>1</v>
      </c>
      <c r="J397" s="169">
        <v>21.22</v>
      </c>
      <c r="K397" s="177">
        <f t="shared" si="81"/>
        <v>5.5808326539199954E-2</v>
      </c>
      <c r="L397" s="260">
        <v>156.74</v>
      </c>
      <c r="M397" s="177">
        <f t="shared" si="82"/>
        <v>1.0558083265392</v>
      </c>
      <c r="N397" s="260">
        <v>3326.02</v>
      </c>
      <c r="O397" s="169">
        <v>1.24</v>
      </c>
      <c r="P397" s="176">
        <f t="shared" si="83"/>
        <v>3.2611840201983008E-3</v>
      </c>
      <c r="Q397" s="260">
        <f t="shared" si="84"/>
        <v>194.35760000000002</v>
      </c>
      <c r="R397" s="169">
        <f t="shared" si="85"/>
        <v>19.980000000000029</v>
      </c>
      <c r="S397" s="171">
        <f t="shared" si="86"/>
        <v>5.2547142519001729E-2</v>
      </c>
      <c r="T397" s="169" t="s">
        <v>475</v>
      </c>
      <c r="U397" s="169" t="s">
        <v>712</v>
      </c>
      <c r="V397" s="169" t="s">
        <v>466</v>
      </c>
      <c r="W397" s="175">
        <v>1</v>
      </c>
      <c r="X397" s="169" t="s">
        <v>467</v>
      </c>
    </row>
    <row r="398" spans="2:24" hidden="1">
      <c r="B398" s="636"/>
      <c r="C398" s="423"/>
      <c r="D398" s="206">
        <v>2</v>
      </c>
      <c r="E398" s="169" t="s">
        <v>542</v>
      </c>
      <c r="F398" s="260">
        <v>2766.28</v>
      </c>
      <c r="G398" s="169">
        <v>330.22</v>
      </c>
      <c r="H398" s="169">
        <v>330.22</v>
      </c>
      <c r="I398" s="177">
        <f t="shared" si="80"/>
        <v>1</v>
      </c>
      <c r="J398" s="169">
        <v>18.43</v>
      </c>
      <c r="K398" s="177">
        <f t="shared" si="81"/>
        <v>5.5811277330264669E-2</v>
      </c>
      <c r="L398" s="260">
        <v>156.72999999999999</v>
      </c>
      <c r="M398" s="177">
        <f t="shared" si="82"/>
        <v>1.0558112773302646</v>
      </c>
      <c r="N398" s="260">
        <v>2888.53</v>
      </c>
      <c r="O398" s="169">
        <v>0.78</v>
      </c>
      <c r="P398" s="176">
        <f t="shared" si="83"/>
        <v>2.3620616558657865E-3</v>
      </c>
      <c r="Q398" s="260">
        <f t="shared" si="84"/>
        <v>122.24939999999999</v>
      </c>
      <c r="R398" s="169">
        <f t="shared" si="85"/>
        <v>17.650000000000006</v>
      </c>
      <c r="S398" s="171">
        <f t="shared" si="86"/>
        <v>5.3449215674398899E-2</v>
      </c>
      <c r="T398" s="169" t="s">
        <v>475</v>
      </c>
      <c r="U398" s="169" t="s">
        <v>712</v>
      </c>
      <c r="V398" s="169" t="s">
        <v>466</v>
      </c>
      <c r="W398" s="175">
        <v>1</v>
      </c>
      <c r="X398" s="169" t="s">
        <v>467</v>
      </c>
    </row>
    <row r="399" spans="2:24" hidden="1">
      <c r="B399" s="636"/>
      <c r="C399" s="423"/>
      <c r="D399" s="206">
        <v>3</v>
      </c>
      <c r="E399" s="169" t="s">
        <v>513</v>
      </c>
      <c r="F399" s="260">
        <v>2441.9699999999998</v>
      </c>
      <c r="G399" s="169">
        <v>343.36</v>
      </c>
      <c r="H399" s="169">
        <v>343.36</v>
      </c>
      <c r="I399" s="177">
        <f t="shared" si="80"/>
        <v>1</v>
      </c>
      <c r="J399" s="169">
        <v>19.16</v>
      </c>
      <c r="K399" s="177">
        <f t="shared" si="81"/>
        <v>5.580149114631873E-2</v>
      </c>
      <c r="L399" s="260">
        <v>133.88</v>
      </c>
      <c r="M399" s="177">
        <f t="shared" si="82"/>
        <v>1.0558014911463187</v>
      </c>
      <c r="N399" s="260">
        <v>2565.14</v>
      </c>
      <c r="O399" s="169">
        <v>0.92</v>
      </c>
      <c r="P399" s="176">
        <f t="shared" si="83"/>
        <v>2.6794035414725069E-3</v>
      </c>
      <c r="Q399" s="260">
        <f t="shared" si="84"/>
        <v>123.1696</v>
      </c>
      <c r="R399" s="169">
        <f t="shared" si="85"/>
        <v>18.240000000000023</v>
      </c>
      <c r="S399" s="171">
        <f t="shared" si="86"/>
        <v>5.3122087604846289E-2</v>
      </c>
      <c r="T399" s="169" t="s">
        <v>475</v>
      </c>
      <c r="U399" s="169" t="s">
        <v>712</v>
      </c>
      <c r="V399" s="169" t="s">
        <v>643</v>
      </c>
      <c r="W399" s="175">
        <v>1</v>
      </c>
      <c r="X399" s="169" t="s">
        <v>411</v>
      </c>
    </row>
    <row r="400" spans="2:24" hidden="1">
      <c r="B400" s="636"/>
      <c r="C400" s="423"/>
      <c r="D400" s="206">
        <v>4</v>
      </c>
      <c r="E400" s="169" t="s">
        <v>463</v>
      </c>
      <c r="F400" s="260">
        <v>1880.71</v>
      </c>
      <c r="G400" s="169">
        <v>39.65</v>
      </c>
      <c r="H400" s="169">
        <v>39.65</v>
      </c>
      <c r="I400" s="177">
        <f t="shared" si="80"/>
        <v>1</v>
      </c>
      <c r="J400" s="169">
        <v>2.46</v>
      </c>
      <c r="K400" s="177">
        <f t="shared" si="81"/>
        <v>6.2042875157629254E-2</v>
      </c>
      <c r="L400" s="260">
        <v>814.16</v>
      </c>
      <c r="M400" s="177">
        <f t="shared" si="82"/>
        <v>1.0620428751576292</v>
      </c>
      <c r="N400" s="260">
        <v>2002.83</v>
      </c>
      <c r="O400" s="169">
        <v>0.15</v>
      </c>
      <c r="P400" s="176">
        <f t="shared" si="83"/>
        <v>3.7831021437578815E-3</v>
      </c>
      <c r="Q400" s="260">
        <f t="shared" si="84"/>
        <v>122.124</v>
      </c>
      <c r="R400" s="169">
        <f t="shared" si="85"/>
        <v>2.3100000000000009</v>
      </c>
      <c r="S400" s="171">
        <f t="shared" si="86"/>
        <v>5.8259773013871398E-2</v>
      </c>
      <c r="T400" s="169" t="s">
        <v>475</v>
      </c>
      <c r="U400" s="169" t="s">
        <v>220</v>
      </c>
      <c r="V400" s="169" t="s">
        <v>686</v>
      </c>
      <c r="W400" s="175">
        <v>1</v>
      </c>
      <c r="X400" s="169" t="s">
        <v>412</v>
      </c>
    </row>
    <row r="401" spans="2:24" hidden="1">
      <c r="B401" s="636"/>
      <c r="C401" s="423"/>
      <c r="D401" s="206">
        <v>5</v>
      </c>
      <c r="E401" s="169" t="s">
        <v>479</v>
      </c>
      <c r="F401" s="260">
        <v>1422.25</v>
      </c>
      <c r="G401" s="169">
        <v>332.7</v>
      </c>
      <c r="H401" s="169">
        <v>332.7</v>
      </c>
      <c r="I401" s="177">
        <f t="shared" si="80"/>
        <v>1</v>
      </c>
      <c r="J401" s="169">
        <v>14.44</v>
      </c>
      <c r="K401" s="177">
        <f t="shared" si="81"/>
        <v>4.3402464682897504E-2</v>
      </c>
      <c r="L401" s="260">
        <v>111.2</v>
      </c>
      <c r="M401" s="177">
        <f t="shared" si="82"/>
        <v>1.0434024646828974</v>
      </c>
      <c r="N401" s="260">
        <v>1605.73</v>
      </c>
      <c r="O401" s="169">
        <v>1.65</v>
      </c>
      <c r="P401" s="176">
        <f t="shared" si="83"/>
        <v>4.9594229035166814E-3</v>
      </c>
      <c r="Q401" s="260">
        <f t="shared" si="84"/>
        <v>183.48</v>
      </c>
      <c r="R401" s="169">
        <f t="shared" si="85"/>
        <v>12.789999999999997</v>
      </c>
      <c r="S401" s="171">
        <f t="shared" si="86"/>
        <v>3.8443041779380814E-2</v>
      </c>
      <c r="T401" s="169" t="s">
        <v>475</v>
      </c>
      <c r="U401" s="169" t="s">
        <v>712</v>
      </c>
      <c r="V401" s="169" t="s">
        <v>489</v>
      </c>
      <c r="W401" s="175">
        <v>1</v>
      </c>
      <c r="X401" s="169" t="s">
        <v>427</v>
      </c>
    </row>
    <row r="402" spans="2:24" hidden="1">
      <c r="B402" s="636"/>
      <c r="C402" s="423"/>
      <c r="D402" s="206">
        <v>6</v>
      </c>
      <c r="E402" s="169" t="s">
        <v>468</v>
      </c>
      <c r="F402" s="260">
        <v>1401.26</v>
      </c>
      <c r="G402" s="169">
        <v>164.08</v>
      </c>
      <c r="H402" s="169">
        <v>164.08</v>
      </c>
      <c r="I402" s="177">
        <f t="shared" si="80"/>
        <v>1</v>
      </c>
      <c r="J402" s="169">
        <v>9.16</v>
      </c>
      <c r="K402" s="177">
        <f t="shared" si="81"/>
        <v>5.5826426133593364E-2</v>
      </c>
      <c r="L402" s="260">
        <v>166.42</v>
      </c>
      <c r="M402" s="177">
        <f t="shared" si="82"/>
        <v>1.0558264261335935</v>
      </c>
      <c r="N402" s="260">
        <v>1524.41</v>
      </c>
      <c r="O402" s="169">
        <v>0.74</v>
      </c>
      <c r="P402" s="176">
        <f t="shared" si="83"/>
        <v>4.5099951243295945E-3</v>
      </c>
      <c r="Q402" s="260">
        <f t="shared" si="84"/>
        <v>123.15079999999999</v>
      </c>
      <c r="R402" s="169">
        <f t="shared" si="85"/>
        <v>8.4199999999999964</v>
      </c>
      <c r="S402" s="171">
        <f t="shared" si="86"/>
        <v>5.1316431009263745E-2</v>
      </c>
      <c r="T402" s="169" t="s">
        <v>475</v>
      </c>
      <c r="U402" s="169" t="s">
        <v>712</v>
      </c>
      <c r="V402" s="169" t="s">
        <v>489</v>
      </c>
      <c r="W402" s="175">
        <v>1</v>
      </c>
      <c r="X402" s="169" t="s">
        <v>431</v>
      </c>
    </row>
    <row r="403" spans="2:24" hidden="1">
      <c r="B403" s="636"/>
      <c r="C403" s="423"/>
      <c r="D403" s="206">
        <v>7</v>
      </c>
      <c r="E403" s="169" t="s">
        <v>557</v>
      </c>
      <c r="F403" s="260">
        <v>1391.27</v>
      </c>
      <c r="G403" s="169">
        <v>234.33</v>
      </c>
      <c r="H403" s="169">
        <v>234.33</v>
      </c>
      <c r="I403" s="177">
        <f t="shared" si="80"/>
        <v>1</v>
      </c>
      <c r="J403" s="169">
        <v>10.17</v>
      </c>
      <c r="K403" s="177">
        <f t="shared" si="81"/>
        <v>4.3400332863909867E-2</v>
      </c>
      <c r="L403" s="260">
        <v>194.04</v>
      </c>
      <c r="M403" s="177">
        <f t="shared" si="82"/>
        <v>1.0434003328639099</v>
      </c>
      <c r="N403" s="260">
        <v>1973.39</v>
      </c>
      <c r="O403" s="169">
        <v>3</v>
      </c>
      <c r="P403" s="176">
        <f t="shared" si="83"/>
        <v>1.2802458071949813E-2</v>
      </c>
      <c r="Q403" s="260">
        <f t="shared" si="84"/>
        <v>582.12</v>
      </c>
      <c r="R403" s="169">
        <f t="shared" si="85"/>
        <v>7.1699999999999875</v>
      </c>
      <c r="S403" s="171">
        <f t="shared" si="86"/>
        <v>3.0597874791960002E-2</v>
      </c>
      <c r="T403" s="169" t="s">
        <v>475</v>
      </c>
      <c r="U403" s="169" t="s">
        <v>712</v>
      </c>
      <c r="V403" s="169" t="s">
        <v>489</v>
      </c>
      <c r="W403" s="175">
        <v>1</v>
      </c>
      <c r="X403" s="169" t="s">
        <v>433</v>
      </c>
    </row>
    <row r="404" spans="2:24" hidden="1">
      <c r="B404" s="636"/>
      <c r="C404" s="423"/>
      <c r="D404" s="206">
        <v>8</v>
      </c>
      <c r="E404" s="169" t="s">
        <v>484</v>
      </c>
      <c r="F404" s="260">
        <v>1349.42</v>
      </c>
      <c r="G404" s="169">
        <v>96.54</v>
      </c>
      <c r="H404" s="169">
        <v>96.54</v>
      </c>
      <c r="I404" s="177">
        <f t="shared" si="80"/>
        <v>1</v>
      </c>
      <c r="J404" s="169">
        <v>3.59</v>
      </c>
      <c r="K404" s="177">
        <f t="shared" si="81"/>
        <v>3.7186658379946134E-2</v>
      </c>
      <c r="L404" s="260">
        <v>410.16</v>
      </c>
      <c r="M404" s="177">
        <f t="shared" si="82"/>
        <v>1.0371866583799463</v>
      </c>
      <c r="N404" s="260">
        <v>1472.47</v>
      </c>
      <c r="O404" s="169">
        <v>0.3</v>
      </c>
      <c r="P404" s="176">
        <f t="shared" si="83"/>
        <v>3.1075201988812924E-3</v>
      </c>
      <c r="Q404" s="260">
        <f t="shared" si="84"/>
        <v>123.048</v>
      </c>
      <c r="R404" s="169">
        <f t="shared" si="85"/>
        <v>3.2900000000000036</v>
      </c>
      <c r="S404" s="171">
        <f t="shared" si="86"/>
        <v>3.407913818106488E-2</v>
      </c>
      <c r="T404" s="169" t="s">
        <v>475</v>
      </c>
      <c r="U404" s="169" t="s">
        <v>220</v>
      </c>
      <c r="V404" s="169" t="s">
        <v>643</v>
      </c>
      <c r="W404" s="175">
        <v>1</v>
      </c>
      <c r="X404" s="169" t="s">
        <v>467</v>
      </c>
    </row>
    <row r="405" spans="2:24" hidden="1">
      <c r="B405" s="636"/>
      <c r="C405" s="423"/>
      <c r="D405" s="206">
        <v>9</v>
      </c>
      <c r="E405" s="169" t="s">
        <v>464</v>
      </c>
      <c r="F405" s="260">
        <v>1314.6100000000001</v>
      </c>
      <c r="G405" s="169">
        <v>113.78</v>
      </c>
      <c r="H405" s="169">
        <v>113.78</v>
      </c>
      <c r="I405" s="177">
        <f t="shared" si="80"/>
        <v>1</v>
      </c>
      <c r="J405" s="169">
        <v>7.06</v>
      </c>
      <c r="K405" s="177">
        <f t="shared" si="81"/>
        <v>6.2049569344348736E-2</v>
      </c>
      <c r="L405" s="260">
        <v>203.5</v>
      </c>
      <c r="M405" s="177">
        <f t="shared" si="82"/>
        <v>1.0620495693443488</v>
      </c>
      <c r="N405" s="260">
        <v>1436.71</v>
      </c>
      <c r="O405" s="169">
        <v>0.6</v>
      </c>
      <c r="P405" s="176">
        <f t="shared" si="83"/>
        <v>5.2733345051854457E-3</v>
      </c>
      <c r="Q405" s="260">
        <f t="shared" si="84"/>
        <v>122.1</v>
      </c>
      <c r="R405" s="169">
        <f t="shared" si="85"/>
        <v>6.4600000000000026</v>
      </c>
      <c r="S405" s="171">
        <f t="shared" si="86"/>
        <v>5.6776234839163317E-2</v>
      </c>
      <c r="T405" s="169" t="s">
        <v>475</v>
      </c>
      <c r="U405" s="169" t="s">
        <v>712</v>
      </c>
      <c r="V405" s="169" t="s">
        <v>466</v>
      </c>
      <c r="W405" s="175">
        <v>1</v>
      </c>
      <c r="X405" s="169" t="s">
        <v>467</v>
      </c>
    </row>
    <row r="406" spans="2:24" hidden="1">
      <c r="B406" s="636"/>
      <c r="C406" s="423"/>
      <c r="D406" s="206">
        <v>10</v>
      </c>
      <c r="E406" s="169" t="s">
        <v>494</v>
      </c>
      <c r="F406" s="260">
        <v>1254.18</v>
      </c>
      <c r="G406" s="169">
        <v>87.14</v>
      </c>
      <c r="H406" s="169">
        <v>87.14</v>
      </c>
      <c r="I406" s="177">
        <f t="shared" si="80"/>
        <v>1</v>
      </c>
      <c r="J406" s="169">
        <v>4.32</v>
      </c>
      <c r="K406" s="177">
        <f t="shared" si="81"/>
        <v>4.9575395914620152E-2</v>
      </c>
      <c r="L406" s="260">
        <v>318.32</v>
      </c>
      <c r="M406" s="177">
        <f t="shared" si="82"/>
        <v>1.0495753959146203</v>
      </c>
      <c r="N406" s="260">
        <v>1375.14</v>
      </c>
      <c r="O406" s="169">
        <v>0.38</v>
      </c>
      <c r="P406" s="176">
        <f t="shared" si="83"/>
        <v>4.360798714711958E-3</v>
      </c>
      <c r="Q406" s="260">
        <f t="shared" si="84"/>
        <v>120.9616</v>
      </c>
      <c r="R406" s="169">
        <f t="shared" si="85"/>
        <v>3.9400000000000075</v>
      </c>
      <c r="S406" s="171">
        <f t="shared" si="86"/>
        <v>4.521459719990828E-2</v>
      </c>
      <c r="T406" s="169" t="s">
        <v>475</v>
      </c>
      <c r="U406" s="169" t="s">
        <v>220</v>
      </c>
      <c r="V406" s="169" t="s">
        <v>487</v>
      </c>
      <c r="W406" s="175">
        <v>1</v>
      </c>
      <c r="X406" s="169" t="s">
        <v>422</v>
      </c>
    </row>
    <row r="407" spans="2:24" ht="14.25" hidden="1" customHeight="1">
      <c r="B407" s="635">
        <v>45910</v>
      </c>
      <c r="C407" s="423" t="str">
        <f t="shared" si="79"/>
        <v>三</v>
      </c>
      <c r="D407" s="206">
        <v>1</v>
      </c>
      <c r="E407" s="169" t="s">
        <v>490</v>
      </c>
      <c r="F407" s="260">
        <v>3799.3799999999997</v>
      </c>
      <c r="G407" s="169">
        <v>385.59</v>
      </c>
      <c r="H407" s="169">
        <v>385.59</v>
      </c>
      <c r="I407" s="177">
        <f t="shared" si="80"/>
        <v>1</v>
      </c>
      <c r="J407" s="169">
        <v>23.94</v>
      </c>
      <c r="K407" s="177">
        <f t="shared" si="81"/>
        <v>6.2086672372208829E-2</v>
      </c>
      <c r="L407" s="260">
        <v>156.74</v>
      </c>
      <c r="M407" s="177">
        <f t="shared" si="82"/>
        <v>1.0620866723722089</v>
      </c>
      <c r="N407" s="260">
        <v>3752.36</v>
      </c>
      <c r="O407" s="169">
        <v>0.81</v>
      </c>
      <c r="P407" s="176">
        <f t="shared" si="83"/>
        <v>2.1006768847739829E-3</v>
      </c>
      <c r="Q407" s="260">
        <f t="shared" si="84"/>
        <v>126.95940000000002</v>
      </c>
      <c r="R407" s="169">
        <f t="shared" si="85"/>
        <v>23.13</v>
      </c>
      <c r="S407" s="171">
        <f t="shared" si="86"/>
        <v>5.9985995487434843E-2</v>
      </c>
      <c r="T407" s="169" t="s">
        <v>475</v>
      </c>
      <c r="U407" s="169" t="s">
        <v>712</v>
      </c>
      <c r="V407" s="169" t="s">
        <v>466</v>
      </c>
      <c r="W407" s="175">
        <v>1</v>
      </c>
      <c r="X407" s="169" t="s">
        <v>467</v>
      </c>
    </row>
    <row r="408" spans="2:24" hidden="1">
      <c r="B408" s="636"/>
      <c r="C408" s="423"/>
      <c r="D408" s="206">
        <v>2</v>
      </c>
      <c r="E408" s="169" t="s">
        <v>542</v>
      </c>
      <c r="F408" s="260">
        <v>3307</v>
      </c>
      <c r="G408" s="169">
        <v>338</v>
      </c>
      <c r="H408" s="169">
        <v>338</v>
      </c>
      <c r="I408" s="177">
        <f t="shared" si="80"/>
        <v>1</v>
      </c>
      <c r="J408" s="169">
        <v>20.99</v>
      </c>
      <c r="K408" s="177">
        <f t="shared" si="81"/>
        <v>6.2100591715976323E-2</v>
      </c>
      <c r="L408" s="260">
        <v>156.72999999999999</v>
      </c>
      <c r="M408" s="177">
        <f t="shared" si="82"/>
        <v>1.0621005917159763</v>
      </c>
      <c r="N408" s="260">
        <v>3289.76</v>
      </c>
      <c r="O408" s="169">
        <v>0.81</v>
      </c>
      <c r="P408" s="176">
        <f t="shared" si="83"/>
        <v>2.3964497041420122E-3</v>
      </c>
      <c r="Q408" s="260">
        <f t="shared" si="84"/>
        <v>126.9513</v>
      </c>
      <c r="R408" s="169">
        <f t="shared" si="85"/>
        <v>20.18000000000001</v>
      </c>
      <c r="S408" s="171">
        <f t="shared" si="86"/>
        <v>5.9704142011834348E-2</v>
      </c>
      <c r="T408" s="169" t="s">
        <v>475</v>
      </c>
      <c r="U408" s="169" t="s">
        <v>712</v>
      </c>
      <c r="V408" s="169" t="s">
        <v>466</v>
      </c>
      <c r="W408" s="175">
        <v>1</v>
      </c>
      <c r="X408" s="169" t="s">
        <v>467</v>
      </c>
    </row>
    <row r="409" spans="2:24" hidden="1">
      <c r="B409" s="636"/>
      <c r="C409" s="423"/>
      <c r="D409" s="206">
        <v>3</v>
      </c>
      <c r="E409" s="169" t="s">
        <v>463</v>
      </c>
      <c r="F409" s="260">
        <v>2279.65</v>
      </c>
      <c r="G409" s="169">
        <v>35.340000000000003</v>
      </c>
      <c r="H409" s="169">
        <v>35.340000000000003</v>
      </c>
      <c r="I409" s="177">
        <f t="shared" si="80"/>
        <v>1</v>
      </c>
      <c r="J409" s="169">
        <v>2.44</v>
      </c>
      <c r="K409" s="177">
        <f t="shared" si="81"/>
        <v>6.9043576683644581E-2</v>
      </c>
      <c r="L409" s="260">
        <v>814.16</v>
      </c>
      <c r="M409" s="177">
        <f t="shared" si="82"/>
        <v>1.0690435766836446</v>
      </c>
      <c r="N409" s="260">
        <v>1986.55</v>
      </c>
      <c r="O409" s="169">
        <v>0.34</v>
      </c>
      <c r="P409" s="176">
        <f t="shared" si="83"/>
        <v>9.6208262591963786E-3</v>
      </c>
      <c r="Q409" s="260">
        <f t="shared" si="84"/>
        <v>276.81440000000003</v>
      </c>
      <c r="R409" s="169">
        <f t="shared" si="85"/>
        <v>2.0999999999999979</v>
      </c>
      <c r="S409" s="171">
        <f t="shared" si="86"/>
        <v>5.9422750424448154E-2</v>
      </c>
      <c r="T409" s="169" t="s">
        <v>475</v>
      </c>
      <c r="U409" s="169" t="s">
        <v>220</v>
      </c>
      <c r="V409" s="169" t="s">
        <v>686</v>
      </c>
      <c r="W409" s="175">
        <v>1</v>
      </c>
      <c r="X409" s="169" t="s">
        <v>412</v>
      </c>
    </row>
    <row r="410" spans="2:24" hidden="1">
      <c r="B410" s="636"/>
      <c r="C410" s="423"/>
      <c r="D410" s="206">
        <v>4</v>
      </c>
      <c r="E410" s="169" t="s">
        <v>557</v>
      </c>
      <c r="F410" s="260">
        <v>2270.27</v>
      </c>
      <c r="G410" s="169">
        <v>233.64</v>
      </c>
      <c r="H410" s="169">
        <v>233.64</v>
      </c>
      <c r="I410" s="177">
        <f t="shared" si="80"/>
        <v>1</v>
      </c>
      <c r="J410" s="169">
        <v>11.28</v>
      </c>
      <c r="K410" s="177">
        <f t="shared" si="81"/>
        <v>4.8279404211607604E-2</v>
      </c>
      <c r="L410" s="260">
        <v>194.04</v>
      </c>
      <c r="M410" s="177">
        <f t="shared" si="82"/>
        <v>1.0482794042116077</v>
      </c>
      <c r="N410" s="260">
        <v>2188.77</v>
      </c>
      <c r="O410" s="169">
        <v>0.65</v>
      </c>
      <c r="P410" s="176">
        <f t="shared" si="83"/>
        <v>2.7820578668036298E-3</v>
      </c>
      <c r="Q410" s="260">
        <f t="shared" si="84"/>
        <v>126.126</v>
      </c>
      <c r="R410" s="169">
        <f t="shared" si="85"/>
        <v>10.63</v>
      </c>
      <c r="S410" s="171">
        <f t="shared" si="86"/>
        <v>4.5497346344803978E-2</v>
      </c>
      <c r="T410" s="169" t="s">
        <v>475</v>
      </c>
      <c r="U410" s="169" t="s">
        <v>712</v>
      </c>
      <c r="V410" s="169" t="s">
        <v>489</v>
      </c>
      <c r="W410" s="175">
        <v>1</v>
      </c>
      <c r="X410" s="169" t="s">
        <v>433</v>
      </c>
    </row>
    <row r="411" spans="2:24" hidden="1">
      <c r="B411" s="636"/>
      <c r="C411" s="423"/>
      <c r="D411" s="206">
        <v>5</v>
      </c>
      <c r="E411" s="169" t="s">
        <v>479</v>
      </c>
      <c r="F411" s="260">
        <v>1939.33</v>
      </c>
      <c r="G411" s="169">
        <v>340.2</v>
      </c>
      <c r="H411" s="169">
        <v>340.2</v>
      </c>
      <c r="I411" s="177">
        <f t="shared" si="80"/>
        <v>1</v>
      </c>
      <c r="J411" s="169">
        <v>16.43</v>
      </c>
      <c r="K411" s="177">
        <f t="shared" si="81"/>
        <v>4.8295120517342742E-2</v>
      </c>
      <c r="L411" s="260">
        <v>111.2</v>
      </c>
      <c r="M411" s="177">
        <f t="shared" si="82"/>
        <v>1.0482951205173427</v>
      </c>
      <c r="N411" s="260">
        <v>1827.02</v>
      </c>
      <c r="O411" s="169">
        <v>2.12</v>
      </c>
      <c r="P411" s="176">
        <f t="shared" si="83"/>
        <v>6.231628453850677E-3</v>
      </c>
      <c r="Q411" s="260">
        <f t="shared" si="84"/>
        <v>235.74400000000003</v>
      </c>
      <c r="R411" s="169">
        <f t="shared" si="85"/>
        <v>14.310000000000006</v>
      </c>
      <c r="S411" s="171">
        <f t="shared" si="86"/>
        <v>4.2063492063492081E-2</v>
      </c>
      <c r="T411" s="169" t="s">
        <v>475</v>
      </c>
      <c r="U411" s="169" t="s">
        <v>712</v>
      </c>
      <c r="V411" s="169" t="s">
        <v>489</v>
      </c>
      <c r="W411" s="175">
        <v>1</v>
      </c>
      <c r="X411" s="169" t="s">
        <v>427</v>
      </c>
    </row>
    <row r="412" spans="2:24" hidden="1">
      <c r="B412" s="636"/>
      <c r="C412" s="423"/>
      <c r="D412" s="206">
        <v>6</v>
      </c>
      <c r="E412" s="169" t="s">
        <v>468</v>
      </c>
      <c r="F412" s="260">
        <v>1903.84</v>
      </c>
      <c r="G412" s="169">
        <v>162.63999999999999</v>
      </c>
      <c r="H412" s="169">
        <v>162.63999999999999</v>
      </c>
      <c r="I412" s="177">
        <f t="shared" si="80"/>
        <v>1</v>
      </c>
      <c r="J412" s="169">
        <v>10.1</v>
      </c>
      <c r="K412" s="177">
        <f t="shared" si="81"/>
        <v>6.2100344318740779E-2</v>
      </c>
      <c r="L412" s="260">
        <v>166.42</v>
      </c>
      <c r="M412" s="177">
        <f t="shared" si="82"/>
        <v>1.0621003443187407</v>
      </c>
      <c r="N412" s="260">
        <v>1680.84</v>
      </c>
      <c r="O412" s="169">
        <v>0.76</v>
      </c>
      <c r="P412" s="176">
        <f t="shared" si="83"/>
        <v>4.6728971962616828E-3</v>
      </c>
      <c r="Q412" s="260">
        <f t="shared" si="84"/>
        <v>126.47919999999999</v>
      </c>
      <c r="R412" s="169">
        <f t="shared" si="85"/>
        <v>9.3399999999999945</v>
      </c>
      <c r="S412" s="171">
        <f t="shared" si="86"/>
        <v>5.7427447122479068E-2</v>
      </c>
      <c r="T412" s="169" t="s">
        <v>475</v>
      </c>
      <c r="U412" s="169" t="s">
        <v>712</v>
      </c>
      <c r="V412" s="169" t="s">
        <v>489</v>
      </c>
      <c r="W412" s="175">
        <v>1</v>
      </c>
      <c r="X412" s="169" t="s">
        <v>431</v>
      </c>
    </row>
    <row r="413" spans="2:24" hidden="1">
      <c r="B413" s="636"/>
      <c r="C413" s="423"/>
      <c r="D413" s="206">
        <v>7</v>
      </c>
      <c r="E413" s="169" t="s">
        <v>484</v>
      </c>
      <c r="F413" s="260">
        <v>1775.99</v>
      </c>
      <c r="G413" s="169">
        <v>98.42</v>
      </c>
      <c r="H413" s="169">
        <v>98.42</v>
      </c>
      <c r="I413" s="177">
        <f t="shared" si="80"/>
        <v>1</v>
      </c>
      <c r="J413" s="169">
        <v>4.08</v>
      </c>
      <c r="K413" s="177">
        <f t="shared" si="81"/>
        <v>4.1454988823409873E-2</v>
      </c>
      <c r="L413" s="260">
        <v>410.16</v>
      </c>
      <c r="M413" s="177">
        <f t="shared" si="82"/>
        <v>1.0414549888234099</v>
      </c>
      <c r="N413" s="260">
        <v>1673.45</v>
      </c>
      <c r="O413" s="169">
        <v>0.31</v>
      </c>
      <c r="P413" s="176">
        <f t="shared" si="83"/>
        <v>3.1497663076610442E-3</v>
      </c>
      <c r="Q413" s="260">
        <f t="shared" si="84"/>
        <v>127.14960000000001</v>
      </c>
      <c r="R413" s="169">
        <f t="shared" si="85"/>
        <v>3.7699999999999982</v>
      </c>
      <c r="S413" s="171">
        <f t="shared" si="86"/>
        <v>3.8305222515748812E-2</v>
      </c>
      <c r="T413" s="169" t="s">
        <v>475</v>
      </c>
      <c r="U413" s="169" t="s">
        <v>220</v>
      </c>
      <c r="V413" s="169" t="s">
        <v>643</v>
      </c>
      <c r="W413" s="175">
        <v>1</v>
      </c>
      <c r="X413" s="169" t="s">
        <v>467</v>
      </c>
    </row>
    <row r="414" spans="2:24" hidden="1">
      <c r="B414" s="636"/>
      <c r="C414" s="423"/>
      <c r="D414" s="206">
        <v>8</v>
      </c>
      <c r="E414" s="169" t="s">
        <v>464</v>
      </c>
      <c r="F414" s="260">
        <v>1646.3100000000002</v>
      </c>
      <c r="G414" s="169">
        <v>113.81</v>
      </c>
      <c r="H414" s="169">
        <v>113.81</v>
      </c>
      <c r="I414" s="177">
        <f t="shared" si="80"/>
        <v>1</v>
      </c>
      <c r="J414" s="169">
        <v>7.85</v>
      </c>
      <c r="K414" s="177">
        <f t="shared" si="81"/>
        <v>6.8974606800808358E-2</v>
      </c>
      <c r="L414" s="260">
        <v>203.5</v>
      </c>
      <c r="M414" s="177">
        <f t="shared" si="82"/>
        <v>1.0689746068008084</v>
      </c>
      <c r="N414" s="260">
        <v>1597.48</v>
      </c>
      <c r="O414" s="169">
        <v>0.62</v>
      </c>
      <c r="P414" s="176">
        <f t="shared" si="83"/>
        <v>5.4476759511466475E-3</v>
      </c>
      <c r="Q414" s="260">
        <f t="shared" si="84"/>
        <v>126.17</v>
      </c>
      <c r="R414" s="169">
        <f t="shared" si="85"/>
        <v>7.2299999999999942</v>
      </c>
      <c r="S414" s="171">
        <f t="shared" si="86"/>
        <v>6.352693084966167E-2</v>
      </c>
      <c r="T414" s="169" t="s">
        <v>475</v>
      </c>
      <c r="U414" s="169" t="s">
        <v>712</v>
      </c>
      <c r="V414" s="169" t="s">
        <v>466</v>
      </c>
      <c r="W414" s="175">
        <v>1</v>
      </c>
      <c r="X414" s="169" t="s">
        <v>467</v>
      </c>
    </row>
    <row r="415" spans="2:24" hidden="1">
      <c r="B415" s="636"/>
      <c r="C415" s="423"/>
      <c r="D415" s="206">
        <v>9</v>
      </c>
      <c r="E415" s="169" t="s">
        <v>614</v>
      </c>
      <c r="F415" s="260">
        <v>1645.0100000000002</v>
      </c>
      <c r="G415" s="169">
        <v>200.2</v>
      </c>
      <c r="H415" s="169">
        <v>200.2</v>
      </c>
      <c r="I415" s="177">
        <f t="shared" si="80"/>
        <v>1</v>
      </c>
      <c r="J415" s="169">
        <v>9.67</v>
      </c>
      <c r="K415" s="177">
        <f t="shared" si="81"/>
        <v>4.8301698301698302E-2</v>
      </c>
      <c r="L415" s="260">
        <v>147.80000000000001</v>
      </c>
      <c r="M415" s="177">
        <f t="shared" si="82"/>
        <v>1.0483016983016982</v>
      </c>
      <c r="N415" s="260">
        <v>1429.23</v>
      </c>
      <c r="O415" s="169">
        <v>0.86</v>
      </c>
      <c r="P415" s="176">
        <f t="shared" si="83"/>
        <v>4.2957042957042961E-3</v>
      </c>
      <c r="Q415" s="260">
        <f t="shared" si="84"/>
        <v>127.108</v>
      </c>
      <c r="R415" s="169">
        <f t="shared" si="85"/>
        <v>8.8099999999999881</v>
      </c>
      <c r="S415" s="171">
        <f t="shared" si="86"/>
        <v>4.4005994005993948E-2</v>
      </c>
      <c r="T415" s="169" t="s">
        <v>475</v>
      </c>
      <c r="U415" s="169" t="s">
        <v>712</v>
      </c>
      <c r="V415" s="169" t="s">
        <v>489</v>
      </c>
      <c r="W415" s="175">
        <v>1</v>
      </c>
      <c r="X415" s="169" t="s">
        <v>537</v>
      </c>
    </row>
    <row r="416" spans="2:24" hidden="1">
      <c r="B416" s="636"/>
      <c r="C416" s="423"/>
      <c r="D416" s="206">
        <v>10</v>
      </c>
      <c r="E416" s="169" t="s">
        <v>494</v>
      </c>
      <c r="F416" s="260">
        <v>1601.1399999999999</v>
      </c>
      <c r="G416" s="169">
        <v>80.48</v>
      </c>
      <c r="H416" s="169">
        <v>80.48</v>
      </c>
      <c r="I416" s="177">
        <f t="shared" si="80"/>
        <v>1</v>
      </c>
      <c r="J416" s="169">
        <v>4.4400000000000004</v>
      </c>
      <c r="K416" s="177">
        <f t="shared" si="81"/>
        <v>5.516898608349901E-2</v>
      </c>
      <c r="L416" s="260">
        <v>318.32</v>
      </c>
      <c r="M416" s="177">
        <f t="shared" si="82"/>
        <v>1.055168986083499</v>
      </c>
      <c r="N416" s="260">
        <v>1413.34</v>
      </c>
      <c r="O416" s="169">
        <v>0.4</v>
      </c>
      <c r="P416" s="176">
        <f t="shared" si="83"/>
        <v>4.970178926441352E-3</v>
      </c>
      <c r="Q416" s="260">
        <f t="shared" si="84"/>
        <v>127.328</v>
      </c>
      <c r="R416" s="169">
        <f t="shared" si="85"/>
        <v>4.0399999999999974</v>
      </c>
      <c r="S416" s="171">
        <f t="shared" si="86"/>
        <v>5.0198807157057622E-2</v>
      </c>
      <c r="T416" s="169" t="s">
        <v>475</v>
      </c>
      <c r="U416" s="169" t="s">
        <v>220</v>
      </c>
      <c r="V416" s="169" t="s">
        <v>487</v>
      </c>
      <c r="W416" s="175">
        <v>1</v>
      </c>
      <c r="X416" s="169" t="s">
        <v>422</v>
      </c>
    </row>
    <row r="417" spans="2:24" hidden="1">
      <c r="B417" s="635">
        <v>45911</v>
      </c>
      <c r="C417" s="423" t="str">
        <f t="shared" ref="C417" si="87">RIGHT(TEXT(B417,"aaa"),1)</f>
        <v>四</v>
      </c>
      <c r="D417" s="206">
        <v>1</v>
      </c>
      <c r="E417" s="169" t="s">
        <v>490</v>
      </c>
      <c r="F417" s="260">
        <v>3329.1499999999996</v>
      </c>
      <c r="G417" s="169">
        <v>365.06</v>
      </c>
      <c r="H417" s="169">
        <v>365.06</v>
      </c>
      <c r="I417" s="177">
        <f t="shared" ref="I417:I446" si="88">H417/G417</f>
        <v>1</v>
      </c>
      <c r="J417" s="169">
        <v>22.02</v>
      </c>
      <c r="K417" s="177">
        <f t="shared" ref="K417:K446" si="89">J417/G417</f>
        <v>6.0318851695611679E-2</v>
      </c>
      <c r="L417" s="260">
        <v>156.74</v>
      </c>
      <c r="M417" s="177">
        <f t="shared" ref="M417:M446" si="90">(H417+J417)/G417</f>
        <v>1.0603188516956117</v>
      </c>
      <c r="N417" s="260">
        <v>3451.41</v>
      </c>
      <c r="O417" s="169">
        <v>0.78</v>
      </c>
      <c r="P417" s="176">
        <f t="shared" ref="P417:P446" si="91">O417/G417</f>
        <v>2.1366350736865174E-3</v>
      </c>
      <c r="Q417" s="260">
        <f t="shared" ref="Q417:Q446" si="92">O417*L417</f>
        <v>122.25720000000001</v>
      </c>
      <c r="R417" s="169">
        <f t="shared" ref="R417:R446" si="93">(H417+J417)-G417-O417</f>
        <v>21.239999999999981</v>
      </c>
      <c r="S417" s="171">
        <f t="shared" ref="S417:S446" si="94">R417/G417</f>
        <v>5.8182216621925111E-2</v>
      </c>
      <c r="T417" s="169" t="s">
        <v>475</v>
      </c>
      <c r="U417" s="169" t="s">
        <v>712</v>
      </c>
      <c r="V417" s="169" t="s">
        <v>466</v>
      </c>
      <c r="W417" s="175">
        <v>1</v>
      </c>
      <c r="X417" s="169" t="s">
        <v>467</v>
      </c>
    </row>
    <row r="418" spans="2:24" hidden="1">
      <c r="B418" s="636"/>
      <c r="C418" s="423"/>
      <c r="D418" s="206">
        <v>2</v>
      </c>
      <c r="E418" s="169" t="s">
        <v>542</v>
      </c>
      <c r="F418" s="260">
        <v>3057.8</v>
      </c>
      <c r="G418" s="169">
        <v>336.61</v>
      </c>
      <c r="H418" s="169">
        <v>336.61</v>
      </c>
      <c r="I418" s="177">
        <f t="shared" si="88"/>
        <v>1</v>
      </c>
      <c r="J418" s="169">
        <v>20.29</v>
      </c>
      <c r="K418" s="177">
        <f t="shared" si="89"/>
        <v>6.0277472445857218E-2</v>
      </c>
      <c r="L418" s="260">
        <v>156.72999999999999</v>
      </c>
      <c r="M418" s="177">
        <f t="shared" si="90"/>
        <v>1.0602774724458572</v>
      </c>
      <c r="N418" s="260">
        <v>3180.05</v>
      </c>
      <c r="O418" s="169">
        <v>0.78</v>
      </c>
      <c r="P418" s="176">
        <f t="shared" si="91"/>
        <v>2.3172217105849498E-3</v>
      </c>
      <c r="Q418" s="260">
        <f t="shared" si="92"/>
        <v>122.24939999999999</v>
      </c>
      <c r="R418" s="169">
        <f t="shared" si="93"/>
        <v>19.510000000000019</v>
      </c>
      <c r="S418" s="171">
        <f t="shared" si="94"/>
        <v>5.7960250735272327E-2</v>
      </c>
      <c r="T418" s="169" t="s">
        <v>475</v>
      </c>
      <c r="U418" s="169" t="s">
        <v>712</v>
      </c>
      <c r="V418" s="169" t="s">
        <v>466</v>
      </c>
      <c r="W418" s="175">
        <v>1</v>
      </c>
      <c r="X418" s="169" t="s">
        <v>467</v>
      </c>
    </row>
    <row r="419" spans="2:24" hidden="1">
      <c r="B419" s="636"/>
      <c r="C419" s="423"/>
      <c r="D419" s="206">
        <v>3</v>
      </c>
      <c r="E419" s="169" t="s">
        <v>513</v>
      </c>
      <c r="F419" s="260">
        <v>2147.44</v>
      </c>
      <c r="G419" s="169">
        <v>281.11</v>
      </c>
      <c r="H419" s="169">
        <v>281.11</v>
      </c>
      <c r="I419" s="177">
        <f t="shared" si="88"/>
        <v>1</v>
      </c>
      <c r="J419" s="169">
        <v>16.95</v>
      </c>
      <c r="K419" s="177">
        <f t="shared" si="89"/>
        <v>6.0296681014549457E-2</v>
      </c>
      <c r="L419" s="260">
        <v>133.88</v>
      </c>
      <c r="M419" s="177">
        <f t="shared" si="90"/>
        <v>1.0602966810145493</v>
      </c>
      <c r="N419" s="260">
        <v>2269.27</v>
      </c>
      <c r="O419" s="169">
        <v>0.91</v>
      </c>
      <c r="P419" s="176">
        <f t="shared" si="91"/>
        <v>3.2371669453238943E-3</v>
      </c>
      <c r="Q419" s="260">
        <f t="shared" si="92"/>
        <v>121.8308</v>
      </c>
      <c r="R419" s="169">
        <f t="shared" si="93"/>
        <v>16.039999999999988</v>
      </c>
      <c r="S419" s="171">
        <f t="shared" si="94"/>
        <v>5.7059514069225527E-2</v>
      </c>
      <c r="T419" s="169" t="s">
        <v>475</v>
      </c>
      <c r="U419" s="169" t="s">
        <v>712</v>
      </c>
      <c r="V419" s="169" t="s">
        <v>643</v>
      </c>
      <c r="W419" s="175">
        <v>1</v>
      </c>
      <c r="X419" s="169" t="s">
        <v>411</v>
      </c>
    </row>
    <row r="420" spans="2:24" hidden="1">
      <c r="B420" s="636"/>
      <c r="C420" s="423"/>
      <c r="D420" s="206">
        <v>4</v>
      </c>
      <c r="E420" s="169" t="s">
        <v>557</v>
      </c>
      <c r="F420" s="260">
        <v>1888</v>
      </c>
      <c r="G420" s="169">
        <v>220.92</v>
      </c>
      <c r="H420" s="169">
        <v>220.92</v>
      </c>
      <c r="I420" s="177">
        <f t="shared" si="88"/>
        <v>1</v>
      </c>
      <c r="J420" s="169">
        <v>10.36</v>
      </c>
      <c r="K420" s="177">
        <f t="shared" si="89"/>
        <v>4.6894803548795945E-2</v>
      </c>
      <c r="L420" s="260">
        <v>194.04</v>
      </c>
      <c r="M420" s="177">
        <f t="shared" si="90"/>
        <v>1.0468948035487959</v>
      </c>
      <c r="N420" s="260">
        <v>2010.25</v>
      </c>
      <c r="O420" s="169">
        <v>0.63</v>
      </c>
      <c r="P420" s="176">
        <f t="shared" si="91"/>
        <v>2.8517110266159697E-3</v>
      </c>
      <c r="Q420" s="260">
        <f t="shared" si="92"/>
        <v>122.2452</v>
      </c>
      <c r="R420" s="169">
        <f t="shared" si="93"/>
        <v>9.7299999999999844</v>
      </c>
      <c r="S420" s="171">
        <f t="shared" si="94"/>
        <v>4.4043092522179909E-2</v>
      </c>
      <c r="T420" s="169" t="s">
        <v>475</v>
      </c>
      <c r="U420" s="169" t="s">
        <v>712</v>
      </c>
      <c r="V420" s="169" t="s">
        <v>489</v>
      </c>
      <c r="W420" s="175">
        <v>1</v>
      </c>
      <c r="X420" s="169" t="s">
        <v>433</v>
      </c>
    </row>
    <row r="421" spans="2:24" hidden="1">
      <c r="B421" s="636"/>
      <c r="C421" s="423"/>
      <c r="D421" s="206">
        <v>5</v>
      </c>
      <c r="E421" s="169" t="s">
        <v>479</v>
      </c>
      <c r="F421" s="260">
        <v>1591.27</v>
      </c>
      <c r="G421" s="169">
        <v>328.5</v>
      </c>
      <c r="H421" s="169">
        <v>328.5</v>
      </c>
      <c r="I421" s="177">
        <f t="shared" si="88"/>
        <v>1</v>
      </c>
      <c r="J421" s="169">
        <v>15.41</v>
      </c>
      <c r="K421" s="177">
        <f t="shared" si="89"/>
        <v>4.6910197869101979E-2</v>
      </c>
      <c r="L421" s="260">
        <v>111.2</v>
      </c>
      <c r="M421" s="177">
        <f t="shared" si="90"/>
        <v>1.046910197869102</v>
      </c>
      <c r="N421" s="260">
        <v>1713.59</v>
      </c>
      <c r="O421" s="169">
        <v>1.1000000000000001</v>
      </c>
      <c r="P421" s="176">
        <f t="shared" si="91"/>
        <v>3.3485540334855404E-3</v>
      </c>
      <c r="Q421" s="260">
        <f t="shared" si="92"/>
        <v>122.32000000000001</v>
      </c>
      <c r="R421" s="169">
        <f t="shared" si="93"/>
        <v>14.310000000000025</v>
      </c>
      <c r="S421" s="171">
        <f t="shared" si="94"/>
        <v>4.3561643835616518E-2</v>
      </c>
      <c r="T421" s="169" t="s">
        <v>475</v>
      </c>
      <c r="U421" s="169" t="s">
        <v>712</v>
      </c>
      <c r="V421" s="169" t="s">
        <v>489</v>
      </c>
      <c r="W421" s="175">
        <v>1</v>
      </c>
      <c r="X421" s="169" t="s">
        <v>427</v>
      </c>
    </row>
    <row r="422" spans="2:24" hidden="1">
      <c r="B422" s="636"/>
      <c r="C422" s="423"/>
      <c r="D422" s="206">
        <v>6</v>
      </c>
      <c r="E422" s="169" t="s">
        <v>463</v>
      </c>
      <c r="F422" s="260">
        <v>1563.19</v>
      </c>
      <c r="G422" s="169">
        <v>30.91</v>
      </c>
      <c r="H422" s="169">
        <v>30.91</v>
      </c>
      <c r="I422" s="177">
        <f t="shared" si="88"/>
        <v>1</v>
      </c>
      <c r="J422" s="169">
        <v>2.0699999999999998</v>
      </c>
      <c r="K422" s="177">
        <f t="shared" si="89"/>
        <v>6.6968618570042049E-2</v>
      </c>
      <c r="L422" s="260">
        <v>814.16</v>
      </c>
      <c r="M422" s="177">
        <f t="shared" si="90"/>
        <v>1.066968618570042</v>
      </c>
      <c r="N422" s="260">
        <v>1685.31</v>
      </c>
      <c r="O422" s="169">
        <v>0.15</v>
      </c>
      <c r="P422" s="176">
        <f t="shared" si="91"/>
        <v>4.8527984471044968E-3</v>
      </c>
      <c r="Q422" s="260">
        <f t="shared" si="92"/>
        <v>122.124</v>
      </c>
      <c r="R422" s="169">
        <f t="shared" si="93"/>
        <v>1.9199999999999968</v>
      </c>
      <c r="S422" s="171">
        <f t="shared" si="94"/>
        <v>6.2115820122937461E-2</v>
      </c>
      <c r="T422" s="169" t="s">
        <v>475</v>
      </c>
      <c r="U422" s="169" t="s">
        <v>220</v>
      </c>
      <c r="V422" s="169" t="s">
        <v>686</v>
      </c>
      <c r="W422" s="175">
        <v>1</v>
      </c>
      <c r="X422" s="169" t="s">
        <v>412</v>
      </c>
    </row>
    <row r="423" spans="2:24" hidden="1">
      <c r="B423" s="636"/>
      <c r="C423" s="423"/>
      <c r="D423" s="206">
        <v>7</v>
      </c>
      <c r="E423" s="169" t="s">
        <v>484</v>
      </c>
      <c r="F423" s="260">
        <v>1423.25</v>
      </c>
      <c r="G423" s="169">
        <v>93.8</v>
      </c>
      <c r="H423" s="169">
        <v>93.8</v>
      </c>
      <c r="I423" s="177">
        <f t="shared" si="88"/>
        <v>1</v>
      </c>
      <c r="J423" s="169">
        <v>3.77</v>
      </c>
      <c r="K423" s="177">
        <f t="shared" si="89"/>
        <v>4.0191897654584224E-2</v>
      </c>
      <c r="L423" s="260">
        <v>410.16</v>
      </c>
      <c r="M423" s="177">
        <f t="shared" si="90"/>
        <v>1.0401918976545841</v>
      </c>
      <c r="N423" s="260">
        <v>1546.3</v>
      </c>
      <c r="O423" s="169">
        <v>0.3</v>
      </c>
      <c r="P423" s="176">
        <f t="shared" si="91"/>
        <v>3.1982942430703624E-3</v>
      </c>
      <c r="Q423" s="260">
        <f t="shared" si="92"/>
        <v>123.048</v>
      </c>
      <c r="R423" s="169">
        <f t="shared" si="93"/>
        <v>3.4699999999999962</v>
      </c>
      <c r="S423" s="171">
        <f t="shared" si="94"/>
        <v>3.6993603411513823E-2</v>
      </c>
      <c r="T423" s="169" t="s">
        <v>475</v>
      </c>
      <c r="U423" s="169" t="s">
        <v>220</v>
      </c>
      <c r="V423" s="169" t="s">
        <v>643</v>
      </c>
      <c r="W423" s="175">
        <v>1</v>
      </c>
      <c r="X423" s="169" t="s">
        <v>467</v>
      </c>
    </row>
    <row r="424" spans="2:24" hidden="1">
      <c r="B424" s="636"/>
      <c r="C424" s="423"/>
      <c r="D424" s="206">
        <v>8</v>
      </c>
      <c r="E424" s="169" t="s">
        <v>468</v>
      </c>
      <c r="F424" s="260">
        <v>1392.93</v>
      </c>
      <c r="G424" s="169">
        <v>150.91999999999999</v>
      </c>
      <c r="H424" s="169">
        <v>150.91999999999999</v>
      </c>
      <c r="I424" s="177">
        <f t="shared" si="88"/>
        <v>1</v>
      </c>
      <c r="J424" s="169">
        <v>9.1</v>
      </c>
      <c r="K424" s="177">
        <f t="shared" si="89"/>
        <v>6.0296846011131729E-2</v>
      </c>
      <c r="L424" s="260">
        <v>166.42</v>
      </c>
      <c r="M424" s="177">
        <f t="shared" si="90"/>
        <v>1.0602968460111317</v>
      </c>
      <c r="N424" s="260">
        <v>1514.42</v>
      </c>
      <c r="O424" s="169">
        <v>0.73</v>
      </c>
      <c r="P424" s="176">
        <f t="shared" si="91"/>
        <v>4.8369997349589191E-3</v>
      </c>
      <c r="Q424" s="260">
        <f t="shared" si="92"/>
        <v>121.48659999999998</v>
      </c>
      <c r="R424" s="169">
        <f t="shared" si="93"/>
        <v>8.3699999999999939</v>
      </c>
      <c r="S424" s="171">
        <f t="shared" si="94"/>
        <v>5.5459846276172772E-2</v>
      </c>
      <c r="T424" s="169" t="s">
        <v>475</v>
      </c>
      <c r="U424" s="169" t="s">
        <v>712</v>
      </c>
      <c r="V424" s="169" t="s">
        <v>489</v>
      </c>
      <c r="W424" s="175">
        <v>1</v>
      </c>
      <c r="X424" s="169" t="s">
        <v>431</v>
      </c>
    </row>
    <row r="425" spans="2:24" hidden="1">
      <c r="B425" s="636"/>
      <c r="C425" s="423"/>
      <c r="D425" s="206">
        <v>9</v>
      </c>
      <c r="E425" s="169" t="s">
        <v>464</v>
      </c>
      <c r="F425" s="260">
        <v>1339.0300000000002</v>
      </c>
      <c r="G425" s="169">
        <v>107.21</v>
      </c>
      <c r="H425" s="169">
        <v>107.21</v>
      </c>
      <c r="I425" s="177">
        <f t="shared" si="88"/>
        <v>1</v>
      </c>
      <c r="J425" s="169">
        <v>7.18</v>
      </c>
      <c r="K425" s="177">
        <f t="shared" si="89"/>
        <v>6.6971364611510126E-2</v>
      </c>
      <c r="L425" s="260">
        <v>203.5</v>
      </c>
      <c r="M425" s="177">
        <f t="shared" si="90"/>
        <v>1.06697136461151</v>
      </c>
      <c r="N425" s="260">
        <v>1461.13</v>
      </c>
      <c r="O425" s="169">
        <v>0.6</v>
      </c>
      <c r="P425" s="176">
        <f t="shared" si="91"/>
        <v>5.5964928644715983E-3</v>
      </c>
      <c r="Q425" s="260">
        <f t="shared" si="92"/>
        <v>122.1</v>
      </c>
      <c r="R425" s="169">
        <f t="shared" si="93"/>
        <v>6.579999999999993</v>
      </c>
      <c r="S425" s="171">
        <f t="shared" si="94"/>
        <v>6.1374871747038463E-2</v>
      </c>
      <c r="T425" s="169" t="s">
        <v>475</v>
      </c>
      <c r="U425" s="169" t="s">
        <v>712</v>
      </c>
      <c r="V425" s="169" t="s">
        <v>466</v>
      </c>
      <c r="W425" s="175">
        <v>1</v>
      </c>
      <c r="X425" s="169" t="s">
        <v>467</v>
      </c>
    </row>
    <row r="426" spans="2:24" hidden="1">
      <c r="B426" s="636"/>
      <c r="C426" s="423"/>
      <c r="D426" s="206">
        <v>10</v>
      </c>
      <c r="E426" s="169" t="s">
        <v>617</v>
      </c>
      <c r="F426" s="260">
        <v>1228.4000000000001</v>
      </c>
      <c r="G426" s="169">
        <v>217.7</v>
      </c>
      <c r="H426" s="169">
        <v>217.7</v>
      </c>
      <c r="I426" s="177">
        <f t="shared" si="88"/>
        <v>1</v>
      </c>
      <c r="J426" s="169">
        <v>7.3</v>
      </c>
      <c r="K426" s="177">
        <f t="shared" si="89"/>
        <v>3.3532384014699129E-2</v>
      </c>
      <c r="L426" s="260">
        <v>185</v>
      </c>
      <c r="M426" s="177">
        <f t="shared" si="90"/>
        <v>1.0335323840146993</v>
      </c>
      <c r="N426" s="260">
        <v>1350.5</v>
      </c>
      <c r="O426" s="169">
        <v>0.66</v>
      </c>
      <c r="P426" s="176">
        <f t="shared" si="91"/>
        <v>3.0316949931097842E-3</v>
      </c>
      <c r="Q426" s="260">
        <f t="shared" si="92"/>
        <v>122.10000000000001</v>
      </c>
      <c r="R426" s="169">
        <f t="shared" si="93"/>
        <v>6.6400000000000112</v>
      </c>
      <c r="S426" s="171">
        <f t="shared" si="94"/>
        <v>3.0500689021589398E-2</v>
      </c>
      <c r="T426" s="169" t="s">
        <v>475</v>
      </c>
      <c r="U426" s="169" t="s">
        <v>712</v>
      </c>
      <c r="V426" s="169" t="s">
        <v>489</v>
      </c>
      <c r="W426" s="175">
        <v>1</v>
      </c>
      <c r="X426" s="169" t="s">
        <v>442</v>
      </c>
    </row>
    <row r="427" spans="2:24" hidden="1">
      <c r="B427" s="635">
        <v>45912</v>
      </c>
      <c r="C427" s="423" t="str">
        <f t="shared" ref="C427" si="95">RIGHT(TEXT(B427,"aaa"),1)</f>
        <v>五</v>
      </c>
      <c r="D427" s="206">
        <v>1</v>
      </c>
      <c r="E427" s="169" t="s">
        <v>687</v>
      </c>
      <c r="F427" s="260">
        <v>2137.7800000000002</v>
      </c>
      <c r="G427" s="169">
        <v>994.28</v>
      </c>
      <c r="H427" s="169">
        <v>994.28</v>
      </c>
      <c r="I427" s="177">
        <f t="shared" si="88"/>
        <v>1</v>
      </c>
      <c r="J427" s="169">
        <v>28.54</v>
      </c>
      <c r="K427" s="177">
        <f t="shared" si="89"/>
        <v>2.870418795510319E-2</v>
      </c>
      <c r="L427" s="260">
        <v>77.260000000000005</v>
      </c>
      <c r="M427" s="177">
        <f t="shared" si="90"/>
        <v>1.0287041879551031</v>
      </c>
      <c r="N427" s="260">
        <v>2205</v>
      </c>
      <c r="O427" s="169">
        <v>0.87</v>
      </c>
      <c r="P427" s="176">
        <f t="shared" si="91"/>
        <v>8.7500502876453317E-4</v>
      </c>
      <c r="Q427" s="260">
        <f t="shared" si="92"/>
        <v>67.216200000000001</v>
      </c>
      <c r="R427" s="169">
        <f t="shared" si="93"/>
        <v>27.669999999999963</v>
      </c>
      <c r="S427" s="171">
        <f t="shared" si="94"/>
        <v>2.7829182926338621E-2</v>
      </c>
      <c r="T427" s="169" t="s">
        <v>475</v>
      </c>
      <c r="U427" s="169" t="s">
        <v>712</v>
      </c>
      <c r="V427" s="169" t="s">
        <v>643</v>
      </c>
      <c r="W427" s="175">
        <v>1</v>
      </c>
      <c r="X427" s="169" t="s">
        <v>671</v>
      </c>
    </row>
    <row r="428" spans="2:24" hidden="1">
      <c r="B428" s="636"/>
      <c r="C428" s="423"/>
      <c r="D428" s="206">
        <v>2</v>
      </c>
      <c r="E428" s="169" t="s">
        <v>513</v>
      </c>
      <c r="F428" s="260">
        <v>1309.3499999999999</v>
      </c>
      <c r="G428" s="169">
        <v>278.62</v>
      </c>
      <c r="H428" s="169">
        <v>278.62</v>
      </c>
      <c r="I428" s="177">
        <f t="shared" si="88"/>
        <v>1</v>
      </c>
      <c r="J428" s="169">
        <v>10.28</v>
      </c>
      <c r="K428" s="177">
        <f t="shared" si="89"/>
        <v>3.6896130931017151E-2</v>
      </c>
      <c r="L428" s="260">
        <v>133.88</v>
      </c>
      <c r="M428" s="177">
        <f t="shared" si="90"/>
        <v>1.036896130931017</v>
      </c>
      <c r="N428" s="260">
        <v>1376.29</v>
      </c>
      <c r="O428" s="169">
        <v>0.5</v>
      </c>
      <c r="P428" s="176">
        <f t="shared" si="91"/>
        <v>1.7945588974230134E-3</v>
      </c>
      <c r="Q428" s="260">
        <f t="shared" si="92"/>
        <v>66.94</v>
      </c>
      <c r="R428" s="169">
        <f t="shared" si="93"/>
        <v>9.7799999999999727</v>
      </c>
      <c r="S428" s="171">
        <f t="shared" si="94"/>
        <v>3.5101572033594042E-2</v>
      </c>
      <c r="T428" s="169" t="s">
        <v>475</v>
      </c>
      <c r="U428" s="169" t="s">
        <v>712</v>
      </c>
      <c r="V428" s="169" t="s">
        <v>643</v>
      </c>
      <c r="W428" s="175">
        <v>1</v>
      </c>
      <c r="X428" s="169" t="s">
        <v>411</v>
      </c>
    </row>
    <row r="429" spans="2:24" hidden="1">
      <c r="B429" s="636"/>
      <c r="C429" s="423"/>
      <c r="D429" s="206">
        <v>3</v>
      </c>
      <c r="E429" s="169" t="s">
        <v>558</v>
      </c>
      <c r="F429" s="260">
        <v>1236.4799999999998</v>
      </c>
      <c r="G429" s="169">
        <v>521.91999999999996</v>
      </c>
      <c r="H429" s="169">
        <v>521.91999999999996</v>
      </c>
      <c r="I429" s="177">
        <f t="shared" si="88"/>
        <v>1</v>
      </c>
      <c r="J429" s="169">
        <v>21.4</v>
      </c>
      <c r="K429" s="177">
        <f t="shared" si="89"/>
        <v>4.1002452483139176E-2</v>
      </c>
      <c r="L429" s="260">
        <v>60.94</v>
      </c>
      <c r="M429" s="177">
        <f t="shared" si="90"/>
        <v>1.0410024524831392</v>
      </c>
      <c r="N429" s="260">
        <v>1304.1199999999999</v>
      </c>
      <c r="O429" s="169">
        <v>1.1100000000000001</v>
      </c>
      <c r="P429" s="176">
        <f t="shared" si="91"/>
        <v>2.1267627222562847E-3</v>
      </c>
      <c r="Q429" s="260">
        <f t="shared" si="92"/>
        <v>67.6434</v>
      </c>
      <c r="R429" s="169">
        <f t="shared" si="93"/>
        <v>20.289999999999978</v>
      </c>
      <c r="S429" s="171">
        <f t="shared" si="94"/>
        <v>3.8875689760882855E-2</v>
      </c>
      <c r="T429" s="169" t="s">
        <v>475</v>
      </c>
      <c r="U429" s="169" t="s">
        <v>712</v>
      </c>
      <c r="V429" s="169" t="s">
        <v>643</v>
      </c>
      <c r="W429" s="175">
        <v>1</v>
      </c>
      <c r="X429" s="169" t="s">
        <v>422</v>
      </c>
    </row>
    <row r="430" spans="2:24" hidden="1">
      <c r="B430" s="636"/>
      <c r="C430" s="423"/>
      <c r="D430" s="206">
        <v>4</v>
      </c>
      <c r="E430" s="169" t="s">
        <v>666</v>
      </c>
      <c r="F430" s="260">
        <v>1126.6300000000001</v>
      </c>
      <c r="G430" s="169">
        <v>378.62</v>
      </c>
      <c r="H430" s="169">
        <v>378.62</v>
      </c>
      <c r="I430" s="177">
        <f t="shared" si="88"/>
        <v>1</v>
      </c>
      <c r="J430" s="169">
        <v>13.97</v>
      </c>
      <c r="K430" s="177">
        <f t="shared" si="89"/>
        <v>3.6897152818128998E-2</v>
      </c>
      <c r="L430" s="260">
        <v>85.48</v>
      </c>
      <c r="M430" s="177">
        <f t="shared" si="90"/>
        <v>1.036897152818129</v>
      </c>
      <c r="N430" s="260">
        <v>1194.1600000000001</v>
      </c>
      <c r="O430" s="169">
        <v>0.79</v>
      </c>
      <c r="P430" s="176">
        <f t="shared" si="91"/>
        <v>2.0865247477682108E-3</v>
      </c>
      <c r="Q430" s="260">
        <f t="shared" si="92"/>
        <v>67.529200000000003</v>
      </c>
      <c r="R430" s="169">
        <f t="shared" si="93"/>
        <v>13.180000000000028</v>
      </c>
      <c r="S430" s="171">
        <f t="shared" si="94"/>
        <v>3.4810628070360859E-2</v>
      </c>
      <c r="T430" s="169" t="s">
        <v>475</v>
      </c>
      <c r="U430" s="169" t="s">
        <v>712</v>
      </c>
      <c r="V430" s="169" t="s">
        <v>643</v>
      </c>
      <c r="W430" s="175">
        <v>1</v>
      </c>
      <c r="X430" s="169" t="s">
        <v>423</v>
      </c>
    </row>
    <row r="431" spans="2:24" hidden="1">
      <c r="B431" s="636"/>
      <c r="C431" s="423"/>
      <c r="D431" s="206">
        <v>5</v>
      </c>
      <c r="E431" s="169" t="s">
        <v>665</v>
      </c>
      <c r="F431" s="260">
        <v>1093.33</v>
      </c>
      <c r="G431" s="169">
        <v>449.38</v>
      </c>
      <c r="H431" s="169">
        <v>449.38</v>
      </c>
      <c r="I431" s="177">
        <f t="shared" si="88"/>
        <v>1</v>
      </c>
      <c r="J431" s="169">
        <v>14.74</v>
      </c>
      <c r="K431" s="177">
        <f t="shared" si="89"/>
        <v>3.280074769682674E-2</v>
      </c>
      <c r="L431" s="260">
        <v>78.77</v>
      </c>
      <c r="M431" s="177">
        <f t="shared" si="90"/>
        <v>1.0328007476968268</v>
      </c>
      <c r="N431" s="260">
        <v>1161.07</v>
      </c>
      <c r="O431" s="169">
        <v>0.86</v>
      </c>
      <c r="P431" s="176">
        <f t="shared" si="91"/>
        <v>1.9137478303440296E-3</v>
      </c>
      <c r="Q431" s="260">
        <f t="shared" si="92"/>
        <v>67.742199999999997</v>
      </c>
      <c r="R431" s="169">
        <f t="shared" si="93"/>
        <v>13.88000000000001</v>
      </c>
      <c r="S431" s="171">
        <f t="shared" si="94"/>
        <v>3.0886999866482731E-2</v>
      </c>
      <c r="T431" s="169" t="s">
        <v>475</v>
      </c>
      <c r="U431" s="169" t="s">
        <v>712</v>
      </c>
      <c r="V431" s="169" t="s">
        <v>529</v>
      </c>
      <c r="W431" s="175">
        <v>1</v>
      </c>
      <c r="X431" s="169" t="s">
        <v>419</v>
      </c>
    </row>
    <row r="432" spans="2:24" hidden="1">
      <c r="B432" s="636"/>
      <c r="C432" s="423"/>
      <c r="D432" s="206">
        <v>6</v>
      </c>
      <c r="E432" s="169" t="s">
        <v>664</v>
      </c>
      <c r="F432" s="260">
        <v>1040.8399999999999</v>
      </c>
      <c r="G432" s="169">
        <v>392.96</v>
      </c>
      <c r="H432" s="169">
        <v>392.96</v>
      </c>
      <c r="I432" s="177">
        <f t="shared" si="88"/>
        <v>1</v>
      </c>
      <c r="J432" s="169">
        <v>14.5</v>
      </c>
      <c r="K432" s="177">
        <f t="shared" si="89"/>
        <v>3.6899429967426713E-2</v>
      </c>
      <c r="L432" s="260">
        <v>76.42</v>
      </c>
      <c r="M432" s="177">
        <f t="shared" si="90"/>
        <v>1.0368994299674268</v>
      </c>
      <c r="N432" s="260">
        <v>1108.0899999999999</v>
      </c>
      <c r="O432" s="169">
        <v>0.88</v>
      </c>
      <c r="P432" s="176">
        <f t="shared" si="91"/>
        <v>2.2394136807817591E-3</v>
      </c>
      <c r="Q432" s="260">
        <f t="shared" si="92"/>
        <v>67.249600000000001</v>
      </c>
      <c r="R432" s="169">
        <f t="shared" si="93"/>
        <v>13.62</v>
      </c>
      <c r="S432" s="171">
        <f t="shared" si="94"/>
        <v>3.4660016286644953E-2</v>
      </c>
      <c r="T432" s="169" t="s">
        <v>475</v>
      </c>
      <c r="U432" s="169" t="s">
        <v>712</v>
      </c>
      <c r="V432" s="169" t="s">
        <v>489</v>
      </c>
      <c r="W432" s="175">
        <v>1</v>
      </c>
      <c r="X432" s="169" t="s">
        <v>414</v>
      </c>
    </row>
    <row r="433" spans="2:24" hidden="1">
      <c r="B433" s="636"/>
      <c r="C433" s="423"/>
      <c r="D433" s="206">
        <v>7</v>
      </c>
      <c r="E433" s="169" t="s">
        <v>527</v>
      </c>
      <c r="F433" s="260">
        <v>1032.98</v>
      </c>
      <c r="G433" s="169">
        <v>422.1</v>
      </c>
      <c r="H433" s="169">
        <v>422.1</v>
      </c>
      <c r="I433" s="177">
        <f t="shared" si="88"/>
        <v>1</v>
      </c>
      <c r="J433" s="169">
        <v>13.85</v>
      </c>
      <c r="K433" s="177">
        <f t="shared" si="89"/>
        <v>3.2812129827055198E-2</v>
      </c>
      <c r="L433" s="260">
        <v>79.459999999999994</v>
      </c>
      <c r="M433" s="177">
        <f t="shared" si="90"/>
        <v>1.0328121298270552</v>
      </c>
      <c r="N433" s="260">
        <v>1100.52</v>
      </c>
      <c r="O433" s="169">
        <v>0.85</v>
      </c>
      <c r="P433" s="176">
        <f t="shared" si="91"/>
        <v>2.0137408197109688E-3</v>
      </c>
      <c r="Q433" s="260">
        <f t="shared" si="92"/>
        <v>67.540999999999997</v>
      </c>
      <c r="R433" s="169">
        <f t="shared" si="93"/>
        <v>13.000000000000023</v>
      </c>
      <c r="S433" s="171">
        <f t="shared" si="94"/>
        <v>3.0798389007344284E-2</v>
      </c>
      <c r="T433" s="169" t="s">
        <v>475</v>
      </c>
      <c r="U433" s="169" t="s">
        <v>712</v>
      </c>
      <c r="V433" s="169" t="s">
        <v>529</v>
      </c>
      <c r="W433" s="175">
        <v>1</v>
      </c>
      <c r="X433" s="169" t="s">
        <v>413</v>
      </c>
    </row>
    <row r="434" spans="2:24" hidden="1">
      <c r="B434" s="636"/>
      <c r="C434" s="423"/>
      <c r="D434" s="206">
        <v>8</v>
      </c>
      <c r="E434" s="169" t="s">
        <v>463</v>
      </c>
      <c r="F434" s="260">
        <v>976.9899999999999</v>
      </c>
      <c r="G434" s="169">
        <v>31.05</v>
      </c>
      <c r="H434" s="169">
        <v>31.05</v>
      </c>
      <c r="I434" s="177">
        <f t="shared" si="88"/>
        <v>1</v>
      </c>
      <c r="J434" s="169">
        <v>1.28</v>
      </c>
      <c r="K434" s="177">
        <f t="shared" si="89"/>
        <v>4.1223832528180356E-2</v>
      </c>
      <c r="L434" s="260">
        <v>814.16</v>
      </c>
      <c r="M434" s="177">
        <f t="shared" si="90"/>
        <v>1.0412238325281802</v>
      </c>
      <c r="N434" s="260">
        <v>1042.1199999999999</v>
      </c>
      <c r="O434" s="169">
        <v>0.08</v>
      </c>
      <c r="P434" s="176">
        <f t="shared" si="91"/>
        <v>2.5764895330112722E-3</v>
      </c>
      <c r="Q434" s="260">
        <f t="shared" si="92"/>
        <v>65.132800000000003</v>
      </c>
      <c r="R434" s="169">
        <f t="shared" si="93"/>
        <v>1.1999999999999975</v>
      </c>
      <c r="S434" s="171">
        <f t="shared" si="94"/>
        <v>3.8647342995169004E-2</v>
      </c>
      <c r="T434" s="169" t="s">
        <v>475</v>
      </c>
      <c r="U434" s="169" t="s">
        <v>220</v>
      </c>
      <c r="V434" s="169" t="s">
        <v>686</v>
      </c>
      <c r="W434" s="175">
        <v>1</v>
      </c>
      <c r="X434" s="169" t="s">
        <v>412</v>
      </c>
    </row>
    <row r="435" spans="2:24" hidden="1">
      <c r="B435" s="636"/>
      <c r="C435" s="423"/>
      <c r="D435" s="206">
        <v>9</v>
      </c>
      <c r="E435" s="169" t="s">
        <v>688</v>
      </c>
      <c r="F435" s="260">
        <v>953.34</v>
      </c>
      <c r="G435" s="169">
        <v>79.2</v>
      </c>
      <c r="H435" s="169">
        <v>79.2</v>
      </c>
      <c r="I435" s="177">
        <f t="shared" si="88"/>
        <v>1</v>
      </c>
      <c r="J435" s="169">
        <v>3.25</v>
      </c>
      <c r="K435" s="177">
        <f t="shared" si="89"/>
        <v>4.1035353535353536E-2</v>
      </c>
      <c r="L435" s="260">
        <v>313.60000000000002</v>
      </c>
      <c r="M435" s="177">
        <f t="shared" si="90"/>
        <v>1.0410353535353536</v>
      </c>
      <c r="N435" s="260">
        <v>1019.2</v>
      </c>
      <c r="O435" s="169">
        <v>0.21</v>
      </c>
      <c r="P435" s="176">
        <f t="shared" si="91"/>
        <v>2.6515151515151512E-3</v>
      </c>
      <c r="Q435" s="260">
        <f t="shared" si="92"/>
        <v>65.856000000000009</v>
      </c>
      <c r="R435" s="169">
        <f t="shared" si="93"/>
        <v>3.04</v>
      </c>
      <c r="S435" s="171">
        <f t="shared" si="94"/>
        <v>3.8383838383838381E-2</v>
      </c>
      <c r="T435" s="169" t="s">
        <v>475</v>
      </c>
      <c r="U435" s="169" t="s">
        <v>712</v>
      </c>
      <c r="V435" s="169" t="s">
        <v>466</v>
      </c>
      <c r="W435" s="175">
        <v>1</v>
      </c>
      <c r="X435" s="169" t="s">
        <v>467</v>
      </c>
    </row>
    <row r="436" spans="2:24" hidden="1">
      <c r="B436" s="636"/>
      <c r="C436" s="423"/>
      <c r="D436" s="206">
        <v>10</v>
      </c>
      <c r="E436" s="169" t="s">
        <v>490</v>
      </c>
      <c r="F436" s="260">
        <v>938.87</v>
      </c>
      <c r="G436" s="169">
        <v>173.92</v>
      </c>
      <c r="H436" s="169">
        <v>173.92</v>
      </c>
      <c r="I436" s="177">
        <f t="shared" si="88"/>
        <v>1</v>
      </c>
      <c r="J436" s="169">
        <v>6.42</v>
      </c>
      <c r="K436" s="177">
        <f t="shared" si="89"/>
        <v>3.691352345906164E-2</v>
      </c>
      <c r="L436" s="260">
        <v>156.74</v>
      </c>
      <c r="M436" s="177">
        <f t="shared" si="90"/>
        <v>1.0369135234590616</v>
      </c>
      <c r="N436" s="260">
        <v>1006.27</v>
      </c>
      <c r="O436" s="169">
        <v>0.43</v>
      </c>
      <c r="P436" s="176">
        <f t="shared" si="91"/>
        <v>2.4724011039558417E-3</v>
      </c>
      <c r="Q436" s="260">
        <f t="shared" si="92"/>
        <v>67.398200000000003</v>
      </c>
      <c r="R436" s="169">
        <f t="shared" si="93"/>
        <v>5.9899999999999878</v>
      </c>
      <c r="S436" s="171">
        <f t="shared" si="94"/>
        <v>3.4441122355105727E-2</v>
      </c>
      <c r="T436" s="169" t="s">
        <v>475</v>
      </c>
      <c r="U436" s="169" t="s">
        <v>712</v>
      </c>
      <c r="V436" s="169" t="s">
        <v>466</v>
      </c>
      <c r="W436" s="175">
        <v>1</v>
      </c>
      <c r="X436" s="169" t="s">
        <v>467</v>
      </c>
    </row>
    <row r="437" spans="2:24" hidden="1">
      <c r="B437" s="635">
        <v>45913</v>
      </c>
      <c r="C437" s="423" t="str">
        <f t="shared" ref="C437" si="96">RIGHT(TEXT(B437,"aaa"),1)</f>
        <v>六</v>
      </c>
      <c r="D437" s="206">
        <v>1</v>
      </c>
      <c r="E437" s="169" t="s">
        <v>687</v>
      </c>
      <c r="F437" s="260">
        <v>2094.52</v>
      </c>
      <c r="G437" s="169">
        <v>1019.48</v>
      </c>
      <c r="H437" s="169">
        <v>1019.48</v>
      </c>
      <c r="I437" s="177">
        <f t="shared" si="88"/>
        <v>1</v>
      </c>
      <c r="J437" s="169">
        <v>27.83</v>
      </c>
      <c r="K437" s="177">
        <f t="shared" si="89"/>
        <v>2.7298230470435905E-2</v>
      </c>
      <c r="L437" s="260">
        <v>77.260000000000005</v>
      </c>
      <c r="M437" s="177">
        <f t="shared" si="90"/>
        <v>1.0272982304704359</v>
      </c>
      <c r="N437" s="260">
        <v>2150.15</v>
      </c>
      <c r="O437" s="169">
        <v>0.72</v>
      </c>
      <c r="P437" s="176">
        <f t="shared" si="91"/>
        <v>7.0624239808529839E-4</v>
      </c>
      <c r="Q437" s="260">
        <f t="shared" si="92"/>
        <v>55.627200000000002</v>
      </c>
      <c r="R437" s="169">
        <f t="shared" si="93"/>
        <v>27.109999999999928</v>
      </c>
      <c r="S437" s="171">
        <f t="shared" si="94"/>
        <v>2.6591988072350539E-2</v>
      </c>
      <c r="T437" s="169" t="s">
        <v>475</v>
      </c>
      <c r="U437" s="169" t="s">
        <v>712</v>
      </c>
      <c r="V437" s="169" t="s">
        <v>643</v>
      </c>
      <c r="W437" s="175">
        <v>1</v>
      </c>
      <c r="X437" s="169" t="s">
        <v>671</v>
      </c>
    </row>
    <row r="438" spans="2:24" hidden="1">
      <c r="B438" s="636"/>
      <c r="C438" s="423"/>
      <c r="D438" s="206">
        <v>2</v>
      </c>
      <c r="E438" s="169" t="s">
        <v>513</v>
      </c>
      <c r="F438" s="260">
        <v>1569.07</v>
      </c>
      <c r="G438" s="169">
        <v>346.48</v>
      </c>
      <c r="H438" s="169">
        <v>346.48</v>
      </c>
      <c r="I438" s="177">
        <f t="shared" si="88"/>
        <v>1</v>
      </c>
      <c r="J438" s="169">
        <v>12.16</v>
      </c>
      <c r="K438" s="177">
        <f t="shared" si="89"/>
        <v>3.5095820826598935E-2</v>
      </c>
      <c r="L438" s="260">
        <v>133.88</v>
      </c>
      <c r="M438" s="177">
        <f t="shared" si="90"/>
        <v>1.035095820826599</v>
      </c>
      <c r="N438" s="260">
        <v>1627.98</v>
      </c>
      <c r="O438" s="169">
        <v>0.44</v>
      </c>
      <c r="P438" s="176">
        <f t="shared" si="91"/>
        <v>1.2699145693835141E-3</v>
      </c>
      <c r="Q438" s="260">
        <f t="shared" si="92"/>
        <v>58.907199999999996</v>
      </c>
      <c r="R438" s="169">
        <f t="shared" si="93"/>
        <v>11.720000000000026</v>
      </c>
      <c r="S438" s="171">
        <f t="shared" si="94"/>
        <v>3.3825906257215495E-2</v>
      </c>
      <c r="T438" s="169" t="s">
        <v>475</v>
      </c>
      <c r="U438" s="169" t="s">
        <v>712</v>
      </c>
      <c r="V438" s="169" t="s">
        <v>643</v>
      </c>
      <c r="W438" s="175">
        <v>1</v>
      </c>
      <c r="X438" s="169" t="s">
        <v>411</v>
      </c>
    </row>
    <row r="439" spans="2:24" hidden="1">
      <c r="B439" s="636"/>
      <c r="C439" s="423"/>
      <c r="D439" s="206">
        <v>3</v>
      </c>
      <c r="E439" s="169" t="s">
        <v>558</v>
      </c>
      <c r="F439" s="260">
        <v>1406.5</v>
      </c>
      <c r="G439" s="169">
        <v>615.44000000000005</v>
      </c>
      <c r="H439" s="169">
        <v>615.44000000000005</v>
      </c>
      <c r="I439" s="177">
        <f t="shared" si="88"/>
        <v>1</v>
      </c>
      <c r="J439" s="169">
        <v>24</v>
      </c>
      <c r="K439" s="177">
        <f t="shared" si="89"/>
        <v>3.8996490315871567E-2</v>
      </c>
      <c r="L439" s="260">
        <v>60.94</v>
      </c>
      <c r="M439" s="177">
        <f t="shared" si="90"/>
        <v>1.0389964903158715</v>
      </c>
      <c r="N439" s="260">
        <v>1462.56</v>
      </c>
      <c r="O439" s="169">
        <v>0.92</v>
      </c>
      <c r="P439" s="176">
        <f t="shared" si="91"/>
        <v>1.4948654621084101E-3</v>
      </c>
      <c r="Q439" s="260">
        <f t="shared" si="92"/>
        <v>56.064799999999998</v>
      </c>
      <c r="R439" s="169">
        <f t="shared" si="93"/>
        <v>23.08</v>
      </c>
      <c r="S439" s="171">
        <f t="shared" si="94"/>
        <v>3.7501624853763155E-2</v>
      </c>
      <c r="T439" s="169" t="s">
        <v>475</v>
      </c>
      <c r="U439" s="169" t="s">
        <v>712</v>
      </c>
      <c r="V439" s="169" t="s">
        <v>643</v>
      </c>
      <c r="W439" s="175">
        <v>1</v>
      </c>
      <c r="X439" s="169" t="s">
        <v>422</v>
      </c>
    </row>
    <row r="440" spans="2:24" hidden="1">
      <c r="B440" s="636"/>
      <c r="C440" s="423"/>
      <c r="D440" s="206">
        <v>4</v>
      </c>
      <c r="E440" s="169" t="s">
        <v>542</v>
      </c>
      <c r="F440" s="260">
        <v>1330.64</v>
      </c>
      <c r="G440" s="169">
        <v>252.46</v>
      </c>
      <c r="H440" s="169">
        <v>252.46</v>
      </c>
      <c r="I440" s="177">
        <f t="shared" si="88"/>
        <v>1</v>
      </c>
      <c r="J440" s="169">
        <v>8.86</v>
      </c>
      <c r="K440" s="177">
        <f t="shared" si="89"/>
        <v>3.5094668462330662E-2</v>
      </c>
      <c r="L440" s="260">
        <v>156.72999999999999</v>
      </c>
      <c r="M440" s="177">
        <f t="shared" si="90"/>
        <v>1.0350946684623306</v>
      </c>
      <c r="N440" s="260">
        <v>1388.63</v>
      </c>
      <c r="O440" s="169">
        <v>0.37</v>
      </c>
      <c r="P440" s="176">
        <f t="shared" si="91"/>
        <v>1.4655787055375107E-3</v>
      </c>
      <c r="Q440" s="260">
        <f t="shared" si="92"/>
        <v>57.990099999999998</v>
      </c>
      <c r="R440" s="169">
        <f t="shared" si="93"/>
        <v>8.489999999999986</v>
      </c>
      <c r="S440" s="171">
        <f t="shared" si="94"/>
        <v>3.3629089756793101E-2</v>
      </c>
      <c r="T440" s="169" t="s">
        <v>475</v>
      </c>
      <c r="U440" s="169" t="s">
        <v>712</v>
      </c>
      <c r="V440" s="169" t="s">
        <v>466</v>
      </c>
      <c r="W440" s="175">
        <v>1</v>
      </c>
      <c r="X440" s="169" t="s">
        <v>467</v>
      </c>
    </row>
    <row r="441" spans="2:24" hidden="1">
      <c r="B441" s="636"/>
      <c r="C441" s="423"/>
      <c r="D441" s="206">
        <v>5</v>
      </c>
      <c r="E441" s="169" t="s">
        <v>664</v>
      </c>
      <c r="F441" s="260">
        <v>1307.54</v>
      </c>
      <c r="G441" s="169">
        <v>508.32</v>
      </c>
      <c r="H441" s="169">
        <v>508.32</v>
      </c>
      <c r="I441" s="177">
        <f t="shared" si="88"/>
        <v>1</v>
      </c>
      <c r="J441" s="169">
        <v>17.84</v>
      </c>
      <c r="K441" s="177">
        <f t="shared" si="89"/>
        <v>3.5096002518098836E-2</v>
      </c>
      <c r="L441" s="260">
        <v>76.42</v>
      </c>
      <c r="M441" s="177">
        <f t="shared" si="90"/>
        <v>1.0350960025180989</v>
      </c>
      <c r="N441" s="260">
        <v>1363.33</v>
      </c>
      <c r="O441" s="169">
        <v>0.73</v>
      </c>
      <c r="P441" s="176">
        <f t="shared" si="91"/>
        <v>1.4361032420522506E-3</v>
      </c>
      <c r="Q441" s="260">
        <f t="shared" si="92"/>
        <v>55.7866</v>
      </c>
      <c r="R441" s="169">
        <f t="shared" si="93"/>
        <v>17.109999999999975</v>
      </c>
      <c r="S441" s="171">
        <f t="shared" si="94"/>
        <v>3.3659899276046533E-2</v>
      </c>
      <c r="T441" s="169" t="s">
        <v>475</v>
      </c>
      <c r="U441" s="169" t="s">
        <v>712</v>
      </c>
      <c r="V441" s="169" t="s">
        <v>489</v>
      </c>
      <c r="W441" s="175">
        <v>1</v>
      </c>
      <c r="X441" s="169" t="s">
        <v>414</v>
      </c>
    </row>
    <row r="442" spans="2:24" hidden="1">
      <c r="B442" s="636"/>
      <c r="C442" s="423"/>
      <c r="D442" s="206">
        <v>6</v>
      </c>
      <c r="E442" s="169" t="s">
        <v>666</v>
      </c>
      <c r="F442" s="260">
        <v>1305.28</v>
      </c>
      <c r="G442" s="169">
        <v>453.7</v>
      </c>
      <c r="H442" s="169">
        <v>453.7</v>
      </c>
      <c r="I442" s="177">
        <f t="shared" si="88"/>
        <v>1</v>
      </c>
      <c r="J442" s="169">
        <v>15.92</v>
      </c>
      <c r="K442" s="177">
        <f t="shared" si="89"/>
        <v>3.5089266034824776E-2</v>
      </c>
      <c r="L442" s="260">
        <v>85.48</v>
      </c>
      <c r="M442" s="177">
        <f t="shared" si="90"/>
        <v>1.0350892660348248</v>
      </c>
      <c r="N442" s="260">
        <v>1360.84</v>
      </c>
      <c r="O442" s="169">
        <v>0.65</v>
      </c>
      <c r="P442" s="176">
        <f t="shared" si="91"/>
        <v>1.4326647564469916E-3</v>
      </c>
      <c r="Q442" s="260">
        <f t="shared" si="92"/>
        <v>55.562000000000005</v>
      </c>
      <c r="R442" s="169">
        <f t="shared" si="93"/>
        <v>15.270000000000016</v>
      </c>
      <c r="S442" s="171">
        <f t="shared" si="94"/>
        <v>3.3656601278377815E-2</v>
      </c>
      <c r="T442" s="169" t="s">
        <v>475</v>
      </c>
      <c r="U442" s="169" t="s">
        <v>712</v>
      </c>
      <c r="V442" s="169" t="s">
        <v>643</v>
      </c>
      <c r="W442" s="175">
        <v>1</v>
      </c>
      <c r="X442" s="169" t="s">
        <v>423</v>
      </c>
    </row>
    <row r="443" spans="2:24" hidden="1">
      <c r="B443" s="636"/>
      <c r="C443" s="423"/>
      <c r="D443" s="206">
        <v>7</v>
      </c>
      <c r="E443" s="169" t="s">
        <v>665</v>
      </c>
      <c r="F443" s="260">
        <v>1276.8599999999999</v>
      </c>
      <c r="G443" s="169">
        <v>542.38</v>
      </c>
      <c r="H443" s="169">
        <v>542.38</v>
      </c>
      <c r="I443" s="177">
        <f t="shared" si="88"/>
        <v>1</v>
      </c>
      <c r="J443" s="169">
        <v>16.920000000000002</v>
      </c>
      <c r="K443" s="177">
        <f t="shared" si="89"/>
        <v>3.1195840554592725E-2</v>
      </c>
      <c r="L443" s="260">
        <v>78.77</v>
      </c>
      <c r="M443" s="177">
        <f t="shared" si="90"/>
        <v>1.0311958405545927</v>
      </c>
      <c r="N443" s="260">
        <v>1332.79</v>
      </c>
      <c r="O443" s="169">
        <v>0.71</v>
      </c>
      <c r="P443" s="176">
        <f t="shared" si="91"/>
        <v>1.309045318780191E-3</v>
      </c>
      <c r="Q443" s="260">
        <f t="shared" si="92"/>
        <v>55.926699999999997</v>
      </c>
      <c r="R443" s="169">
        <f t="shared" si="93"/>
        <v>16.209999999999958</v>
      </c>
      <c r="S443" s="171">
        <f t="shared" si="94"/>
        <v>2.9886795235812454E-2</v>
      </c>
      <c r="T443" s="169" t="s">
        <v>475</v>
      </c>
      <c r="U443" s="169" t="s">
        <v>712</v>
      </c>
      <c r="V443" s="169" t="s">
        <v>529</v>
      </c>
      <c r="W443" s="175">
        <v>1</v>
      </c>
      <c r="X443" s="169" t="s">
        <v>419</v>
      </c>
    </row>
    <row r="444" spans="2:24" hidden="1">
      <c r="B444" s="636"/>
      <c r="C444" s="423"/>
      <c r="D444" s="206">
        <v>8</v>
      </c>
      <c r="E444" s="169" t="s">
        <v>463</v>
      </c>
      <c r="F444" s="260">
        <v>1164.25</v>
      </c>
      <c r="G444" s="169">
        <v>38.4</v>
      </c>
      <c r="H444" s="169">
        <v>38.4</v>
      </c>
      <c r="I444" s="177">
        <f t="shared" si="88"/>
        <v>1</v>
      </c>
      <c r="J444" s="169">
        <v>1.5</v>
      </c>
      <c r="K444" s="177">
        <f t="shared" si="89"/>
        <v>3.90625E-2</v>
      </c>
      <c r="L444" s="260">
        <v>814.16</v>
      </c>
      <c r="M444" s="177">
        <f t="shared" si="90"/>
        <v>1.0390625</v>
      </c>
      <c r="N444" s="260">
        <v>1221.24</v>
      </c>
      <c r="O444" s="169">
        <v>7.0000000000000007E-2</v>
      </c>
      <c r="P444" s="176">
        <f t="shared" si="91"/>
        <v>1.8229166666666669E-3</v>
      </c>
      <c r="Q444" s="260">
        <f t="shared" si="92"/>
        <v>56.991200000000006</v>
      </c>
      <c r="R444" s="169">
        <f t="shared" si="93"/>
        <v>1.43</v>
      </c>
      <c r="S444" s="171">
        <f t="shared" si="94"/>
        <v>3.7239583333333333E-2</v>
      </c>
      <c r="T444" s="169" t="s">
        <v>475</v>
      </c>
      <c r="U444" s="169" t="s">
        <v>220</v>
      </c>
      <c r="V444" s="169" t="s">
        <v>686</v>
      </c>
      <c r="W444" s="175">
        <v>1</v>
      </c>
      <c r="X444" s="169" t="s">
        <v>412</v>
      </c>
    </row>
    <row r="445" spans="2:24" hidden="1">
      <c r="B445" s="636"/>
      <c r="C445" s="423"/>
      <c r="D445" s="206">
        <v>9</v>
      </c>
      <c r="E445" s="169" t="s">
        <v>527</v>
      </c>
      <c r="F445" s="260">
        <v>1148.2</v>
      </c>
      <c r="G445" s="169">
        <v>485.46</v>
      </c>
      <c r="H445" s="169">
        <v>485.46</v>
      </c>
      <c r="I445" s="177">
        <f t="shared" si="88"/>
        <v>1</v>
      </c>
      <c r="J445" s="169">
        <v>15.15</v>
      </c>
      <c r="K445" s="177">
        <f t="shared" si="89"/>
        <v>3.120751452230874E-2</v>
      </c>
      <c r="L445" s="260">
        <v>79.459999999999994</v>
      </c>
      <c r="M445" s="177">
        <f t="shared" si="90"/>
        <v>1.0312075145223087</v>
      </c>
      <c r="N445" s="260">
        <v>1203.82</v>
      </c>
      <c r="O445" s="169">
        <v>0.7</v>
      </c>
      <c r="P445" s="176">
        <f t="shared" si="91"/>
        <v>1.4419313640670704E-3</v>
      </c>
      <c r="Q445" s="260">
        <f t="shared" si="92"/>
        <v>55.621999999999993</v>
      </c>
      <c r="R445" s="169">
        <f t="shared" si="93"/>
        <v>14.449999999999978</v>
      </c>
      <c r="S445" s="171">
        <f t="shared" si="94"/>
        <v>2.9765583158241623E-2</v>
      </c>
      <c r="T445" s="169" t="s">
        <v>475</v>
      </c>
      <c r="U445" s="169" t="s">
        <v>712</v>
      </c>
      <c r="V445" s="169" t="s">
        <v>529</v>
      </c>
      <c r="W445" s="175">
        <v>1</v>
      </c>
      <c r="X445" s="169" t="s">
        <v>413</v>
      </c>
    </row>
    <row r="446" spans="2:24" hidden="1">
      <c r="B446" s="636"/>
      <c r="C446" s="423"/>
      <c r="D446" s="206">
        <v>10</v>
      </c>
      <c r="E446" s="169" t="s">
        <v>479</v>
      </c>
      <c r="F446" s="260">
        <v>1021.9300000000001</v>
      </c>
      <c r="G446" s="169">
        <v>294</v>
      </c>
      <c r="H446" s="169">
        <v>294</v>
      </c>
      <c r="I446" s="177">
        <f t="shared" si="88"/>
        <v>1</v>
      </c>
      <c r="J446" s="169">
        <v>25.74</v>
      </c>
      <c r="K446" s="177">
        <f t="shared" si="89"/>
        <v>8.755102040816326E-2</v>
      </c>
      <c r="L446" s="260">
        <v>111.2</v>
      </c>
      <c r="M446" s="177">
        <f t="shared" si="90"/>
        <v>1.0875510204081633</v>
      </c>
      <c r="N446" s="260">
        <v>2862.29</v>
      </c>
      <c r="O446" s="169">
        <v>16.55</v>
      </c>
      <c r="P446" s="176">
        <f t="shared" si="91"/>
        <v>5.6292517006802725E-2</v>
      </c>
      <c r="Q446" s="260">
        <f t="shared" si="92"/>
        <v>1840.3600000000001</v>
      </c>
      <c r="R446" s="169">
        <f t="shared" si="93"/>
        <v>9.1900000000000084</v>
      </c>
      <c r="S446" s="171">
        <f t="shared" si="94"/>
        <v>3.125850340136057E-2</v>
      </c>
      <c r="T446" s="169" t="s">
        <v>475</v>
      </c>
      <c r="U446" s="169" t="s">
        <v>712</v>
      </c>
      <c r="V446" s="169" t="s">
        <v>489</v>
      </c>
      <c r="W446" s="175">
        <v>1</v>
      </c>
      <c r="X446" s="169" t="s">
        <v>427</v>
      </c>
    </row>
    <row r="447" spans="2:24" hidden="1">
      <c r="B447" s="635">
        <v>45914</v>
      </c>
      <c r="C447" s="423" t="str">
        <f t="shared" ref="C447" si="97">RIGHT(TEXT(B447,"aaa"),1)</f>
        <v>日</v>
      </c>
      <c r="D447" s="206">
        <v>1</v>
      </c>
      <c r="E447" s="169" t="s">
        <v>689</v>
      </c>
      <c r="F447" s="260">
        <v>3550</v>
      </c>
      <c r="G447" s="169">
        <v>10388</v>
      </c>
      <c r="H447" s="169">
        <v>10388</v>
      </c>
      <c r="I447" s="177">
        <f t="shared" ref="I447:I510" si="98">H447/G447</f>
        <v>1</v>
      </c>
      <c r="J447" s="169">
        <v>200</v>
      </c>
      <c r="K447" s="177">
        <f t="shared" ref="K447:K510" si="99">J447/G447</f>
        <v>1.9252984212552945E-2</v>
      </c>
      <c r="L447" s="260">
        <v>17.75</v>
      </c>
      <c r="M447" s="177">
        <f t="shared" ref="M447:M510" si="100">(H447+J447)/G447</f>
        <v>1.0192529842125528</v>
      </c>
      <c r="N447" s="260">
        <v>3550</v>
      </c>
      <c r="O447" s="169">
        <v>0</v>
      </c>
      <c r="P447" s="176">
        <f t="shared" ref="P447:P510" si="101">O447/G447</f>
        <v>0</v>
      </c>
      <c r="Q447" s="260">
        <f t="shared" ref="Q447:Q510" si="102">O447*L447</f>
        <v>0</v>
      </c>
      <c r="R447" s="169">
        <f t="shared" ref="R447:R510" si="103">(H447+J447)-G447-O447</f>
        <v>200</v>
      </c>
      <c r="S447" s="171">
        <f t="shared" ref="S447:S510" si="104">R447/G447</f>
        <v>1.9252984212552945E-2</v>
      </c>
      <c r="T447" s="169" t="s">
        <v>465</v>
      </c>
      <c r="U447" s="169" t="s">
        <v>219</v>
      </c>
      <c r="V447" s="169" t="s">
        <v>690</v>
      </c>
      <c r="W447" s="175">
        <v>1</v>
      </c>
      <c r="X447" s="169" t="s">
        <v>430</v>
      </c>
    </row>
    <row r="448" spans="2:24" hidden="1">
      <c r="B448" s="636"/>
      <c r="C448" s="423"/>
      <c r="D448" s="206">
        <v>2</v>
      </c>
      <c r="E448" s="169" t="s">
        <v>463</v>
      </c>
      <c r="F448" s="260">
        <v>3191.51</v>
      </c>
      <c r="G448" s="169">
        <v>43.66</v>
      </c>
      <c r="H448" s="169">
        <v>43.66</v>
      </c>
      <c r="I448" s="177">
        <f t="shared" si="98"/>
        <v>1</v>
      </c>
      <c r="J448" s="169">
        <v>4.24</v>
      </c>
      <c r="K448" s="177">
        <f t="shared" si="99"/>
        <v>9.7114063215758148E-2</v>
      </c>
      <c r="L448" s="260">
        <v>814.16</v>
      </c>
      <c r="M448" s="177">
        <f t="shared" si="100"/>
        <v>1.0971140632157581</v>
      </c>
      <c r="N448" s="260">
        <v>3452.04</v>
      </c>
      <c r="O448" s="169">
        <v>0.32</v>
      </c>
      <c r="P448" s="176">
        <f t="shared" si="101"/>
        <v>7.3293632615666522E-3</v>
      </c>
      <c r="Q448" s="260">
        <f t="shared" si="102"/>
        <v>260.53120000000001</v>
      </c>
      <c r="R448" s="169">
        <f t="shared" si="103"/>
        <v>3.9200000000000021</v>
      </c>
      <c r="S448" s="171">
        <f t="shared" si="104"/>
        <v>8.9784699954191541E-2</v>
      </c>
      <c r="T448" s="169" t="s">
        <v>475</v>
      </c>
      <c r="U448" s="169" t="s">
        <v>220</v>
      </c>
      <c r="V448" s="169" t="s">
        <v>686</v>
      </c>
      <c r="W448" s="175">
        <v>1</v>
      </c>
      <c r="X448" s="169" t="s">
        <v>412</v>
      </c>
    </row>
    <row r="449" spans="2:24" hidden="1">
      <c r="B449" s="636"/>
      <c r="C449" s="423"/>
      <c r="D449" s="206">
        <v>3</v>
      </c>
      <c r="E449" s="169" t="s">
        <v>688</v>
      </c>
      <c r="F449" s="260">
        <v>3148.5499999999997</v>
      </c>
      <c r="G449" s="169">
        <v>112.04</v>
      </c>
      <c r="H449" s="169">
        <v>112.04</v>
      </c>
      <c r="I449" s="177">
        <f t="shared" si="98"/>
        <v>1</v>
      </c>
      <c r="J449" s="169">
        <v>10.86</v>
      </c>
      <c r="K449" s="177">
        <f t="shared" si="99"/>
        <v>9.6929667975722944E-2</v>
      </c>
      <c r="L449" s="260">
        <v>313.60000000000002</v>
      </c>
      <c r="M449" s="177">
        <f t="shared" si="100"/>
        <v>1.096929667975723</v>
      </c>
      <c r="N449" s="260">
        <v>3405.7</v>
      </c>
      <c r="O449" s="169">
        <v>0.82</v>
      </c>
      <c r="P449" s="176">
        <f t="shared" si="101"/>
        <v>7.318814709032488E-3</v>
      </c>
      <c r="Q449" s="260">
        <f t="shared" si="102"/>
        <v>257.15199999999999</v>
      </c>
      <c r="R449" s="169">
        <f t="shared" si="103"/>
        <v>10.039999999999999</v>
      </c>
      <c r="S449" s="171">
        <f t="shared" si="104"/>
        <v>8.9610853266690452E-2</v>
      </c>
      <c r="T449" s="169" t="s">
        <v>475</v>
      </c>
      <c r="U449" s="169" t="s">
        <v>712</v>
      </c>
      <c r="V449" s="169" t="s">
        <v>466</v>
      </c>
      <c r="W449" s="175">
        <v>1</v>
      </c>
      <c r="X449" s="169" t="s">
        <v>467</v>
      </c>
    </row>
    <row r="450" spans="2:24" hidden="1">
      <c r="B450" s="636"/>
      <c r="C450" s="423"/>
      <c r="D450" s="206">
        <v>4</v>
      </c>
      <c r="E450" s="169" t="s">
        <v>479</v>
      </c>
      <c r="F450" s="260">
        <v>2388.5700000000002</v>
      </c>
      <c r="G450" s="169">
        <v>365.5</v>
      </c>
      <c r="H450" s="169">
        <v>365.5</v>
      </c>
      <c r="I450" s="177">
        <f t="shared" si="98"/>
        <v>1</v>
      </c>
      <c r="J450" s="169">
        <v>24.82</v>
      </c>
      <c r="K450" s="177">
        <f t="shared" si="99"/>
        <v>6.7906976744186054E-2</v>
      </c>
      <c r="L450" s="260">
        <v>111.2</v>
      </c>
      <c r="M450" s="177">
        <f t="shared" si="100"/>
        <v>1.067906976744186</v>
      </c>
      <c r="N450" s="260">
        <v>2759.98</v>
      </c>
      <c r="O450" s="169">
        <v>3.34</v>
      </c>
      <c r="P450" s="176">
        <f t="shared" si="101"/>
        <v>9.1381668946648419E-3</v>
      </c>
      <c r="Q450" s="260">
        <f t="shared" si="102"/>
        <v>371.40800000000002</v>
      </c>
      <c r="R450" s="169">
        <f t="shared" si="103"/>
        <v>21.479999999999993</v>
      </c>
      <c r="S450" s="171">
        <f t="shared" si="104"/>
        <v>5.8768809849521188E-2</v>
      </c>
      <c r="T450" s="169" t="s">
        <v>475</v>
      </c>
      <c r="U450" s="169" t="s">
        <v>712</v>
      </c>
      <c r="V450" s="169" t="s">
        <v>489</v>
      </c>
      <c r="W450" s="175">
        <v>1</v>
      </c>
      <c r="X450" s="169" t="s">
        <v>427</v>
      </c>
    </row>
    <row r="451" spans="2:24" hidden="1">
      <c r="B451" s="636"/>
      <c r="C451" s="423"/>
      <c r="D451" s="206">
        <v>5</v>
      </c>
      <c r="E451" s="169" t="s">
        <v>484</v>
      </c>
      <c r="F451" s="260">
        <v>2321.5099999999998</v>
      </c>
      <c r="G451" s="169">
        <v>107.92</v>
      </c>
      <c r="H451" s="169">
        <v>107.92</v>
      </c>
      <c r="I451" s="177">
        <f t="shared" si="98"/>
        <v>1</v>
      </c>
      <c r="J451" s="169">
        <v>6.29</v>
      </c>
      <c r="K451" s="177">
        <f t="shared" si="99"/>
        <v>5.8283914010378059E-2</v>
      </c>
      <c r="L451" s="260">
        <v>410.16</v>
      </c>
      <c r="M451" s="177">
        <f t="shared" si="100"/>
        <v>1.0582839140103781</v>
      </c>
      <c r="N451" s="260">
        <v>2579.91</v>
      </c>
      <c r="O451" s="169">
        <v>0.63</v>
      </c>
      <c r="P451" s="176">
        <f t="shared" si="101"/>
        <v>5.8376575240919196E-3</v>
      </c>
      <c r="Q451" s="260">
        <f t="shared" si="102"/>
        <v>258.4008</v>
      </c>
      <c r="R451" s="169">
        <f t="shared" si="103"/>
        <v>5.6600000000000064</v>
      </c>
      <c r="S451" s="171">
        <f t="shared" si="104"/>
        <v>5.2446256486286195E-2</v>
      </c>
      <c r="T451" s="169" t="s">
        <v>475</v>
      </c>
      <c r="U451" s="169" t="s">
        <v>712</v>
      </c>
      <c r="V451" s="169" t="s">
        <v>643</v>
      </c>
      <c r="W451" s="175">
        <v>1</v>
      </c>
      <c r="X451" s="169" t="s">
        <v>467</v>
      </c>
    </row>
    <row r="452" spans="2:24" hidden="1">
      <c r="B452" s="636"/>
      <c r="C452" s="423"/>
      <c r="D452" s="206">
        <v>6</v>
      </c>
      <c r="E452" s="169" t="s">
        <v>494</v>
      </c>
      <c r="F452" s="260">
        <v>2170.94</v>
      </c>
      <c r="G452" s="169">
        <v>98.42</v>
      </c>
      <c r="H452" s="169">
        <v>98.42</v>
      </c>
      <c r="I452" s="177">
        <f t="shared" si="98"/>
        <v>1</v>
      </c>
      <c r="J452" s="169">
        <v>7.63</v>
      </c>
      <c r="K452" s="177">
        <f t="shared" si="99"/>
        <v>7.7524893314367002E-2</v>
      </c>
      <c r="L452" s="260">
        <v>318.32</v>
      </c>
      <c r="M452" s="177">
        <f t="shared" si="100"/>
        <v>1.0775248933143668</v>
      </c>
      <c r="N452" s="260">
        <v>2428.7800000000002</v>
      </c>
      <c r="O452" s="169">
        <v>0.81</v>
      </c>
      <c r="P452" s="176">
        <f t="shared" si="101"/>
        <v>8.2300345458240203E-3</v>
      </c>
      <c r="Q452" s="260">
        <f t="shared" si="102"/>
        <v>257.83920000000001</v>
      </c>
      <c r="R452" s="169">
        <f t="shared" si="103"/>
        <v>6.819999999999995</v>
      </c>
      <c r="S452" s="171">
        <f t="shared" si="104"/>
        <v>6.9294858768542925E-2</v>
      </c>
      <c r="T452" s="169" t="s">
        <v>475</v>
      </c>
      <c r="U452" s="169" t="s">
        <v>220</v>
      </c>
      <c r="V452" s="169" t="s">
        <v>686</v>
      </c>
      <c r="W452" s="175">
        <v>1</v>
      </c>
      <c r="X452" s="169" t="s">
        <v>422</v>
      </c>
    </row>
    <row r="453" spans="2:24" hidden="1">
      <c r="B453" s="636"/>
      <c r="C453" s="423"/>
      <c r="D453" s="206">
        <v>7</v>
      </c>
      <c r="E453" s="169" t="s">
        <v>524</v>
      </c>
      <c r="F453" s="260">
        <v>1939.96</v>
      </c>
      <c r="G453" s="169">
        <v>84.81</v>
      </c>
      <c r="H453" s="169">
        <v>84.81</v>
      </c>
      <c r="I453" s="177">
        <f t="shared" si="98"/>
        <v>1</v>
      </c>
      <c r="J453" s="169">
        <v>6.58</v>
      </c>
      <c r="K453" s="177">
        <f t="shared" si="99"/>
        <v>7.7585190425657355E-2</v>
      </c>
      <c r="L453" s="260">
        <v>333.9</v>
      </c>
      <c r="M453" s="177">
        <f t="shared" si="100"/>
        <v>1.0775851904256573</v>
      </c>
      <c r="N453" s="260">
        <v>2197.06</v>
      </c>
      <c r="O453" s="169">
        <v>0.77</v>
      </c>
      <c r="P453" s="176">
        <f t="shared" si="101"/>
        <v>9.0791180285343717E-3</v>
      </c>
      <c r="Q453" s="260">
        <f t="shared" si="102"/>
        <v>257.10300000000001</v>
      </c>
      <c r="R453" s="169">
        <f t="shared" si="103"/>
        <v>5.8099999999999987</v>
      </c>
      <c r="S453" s="171">
        <f t="shared" si="104"/>
        <v>6.8506072397122961E-2</v>
      </c>
      <c r="T453" s="169" t="s">
        <v>475</v>
      </c>
      <c r="U453" s="169" t="s">
        <v>220</v>
      </c>
      <c r="V453" s="169" t="s">
        <v>686</v>
      </c>
      <c r="W453" s="175">
        <v>1</v>
      </c>
      <c r="X453" s="169" t="s">
        <v>413</v>
      </c>
    </row>
    <row r="454" spans="2:24" hidden="1">
      <c r="B454" s="636"/>
      <c r="C454" s="423"/>
      <c r="D454" s="206">
        <v>8</v>
      </c>
      <c r="E454" s="169" t="s">
        <v>612</v>
      </c>
      <c r="F454" s="260">
        <v>1917.29</v>
      </c>
      <c r="G454" s="169">
        <v>323.16000000000003</v>
      </c>
      <c r="H454" s="169">
        <v>323.16000000000003</v>
      </c>
      <c r="I454" s="177">
        <f t="shared" si="98"/>
        <v>1</v>
      </c>
      <c r="J454" s="169">
        <v>22.81</v>
      </c>
      <c r="K454" s="177">
        <f t="shared" si="99"/>
        <v>7.0584230721623953E-2</v>
      </c>
      <c r="L454" s="260">
        <v>95.34</v>
      </c>
      <c r="M454" s="177">
        <f t="shared" si="100"/>
        <v>1.070584230721624</v>
      </c>
      <c r="N454" s="260">
        <v>2174.71</v>
      </c>
      <c r="O454" s="169">
        <v>2.7</v>
      </c>
      <c r="P454" s="176">
        <f t="shared" si="101"/>
        <v>8.3549944300037125E-3</v>
      </c>
      <c r="Q454" s="260">
        <f t="shared" si="102"/>
        <v>257.41800000000001</v>
      </c>
      <c r="R454" s="169">
        <f t="shared" si="103"/>
        <v>20.110000000000003</v>
      </c>
      <c r="S454" s="171">
        <f t="shared" si="104"/>
        <v>6.2229236291620256E-2</v>
      </c>
      <c r="T454" s="169" t="s">
        <v>475</v>
      </c>
      <c r="U454" s="169" t="s">
        <v>712</v>
      </c>
      <c r="V454" s="169" t="s">
        <v>489</v>
      </c>
      <c r="W454" s="175">
        <v>1</v>
      </c>
      <c r="X454" s="169" t="s">
        <v>467</v>
      </c>
    </row>
    <row r="455" spans="2:24" hidden="1">
      <c r="B455" s="636"/>
      <c r="C455" s="423"/>
      <c r="D455" s="206">
        <v>9</v>
      </c>
      <c r="E455" s="169" t="s">
        <v>546</v>
      </c>
      <c r="F455" s="260">
        <v>1851.42</v>
      </c>
      <c r="G455" s="169">
        <v>29.26</v>
      </c>
      <c r="H455" s="169">
        <v>29.26</v>
      </c>
      <c r="I455" s="177">
        <f t="shared" si="98"/>
        <v>1</v>
      </c>
      <c r="J455" s="169">
        <v>2.27</v>
      </c>
      <c r="K455" s="177">
        <f t="shared" si="99"/>
        <v>7.758031442241968E-2</v>
      </c>
      <c r="L455" s="260">
        <v>930.36</v>
      </c>
      <c r="M455" s="177">
        <f t="shared" si="100"/>
        <v>1.0775803144224196</v>
      </c>
      <c r="N455" s="260">
        <v>2111.92</v>
      </c>
      <c r="O455" s="169">
        <v>0.28000000000000003</v>
      </c>
      <c r="P455" s="176">
        <f t="shared" si="101"/>
        <v>9.5693779904306216E-3</v>
      </c>
      <c r="Q455" s="260">
        <f t="shared" si="102"/>
        <v>260.50080000000003</v>
      </c>
      <c r="R455" s="169">
        <f t="shared" si="103"/>
        <v>1.9899999999999995</v>
      </c>
      <c r="S455" s="171">
        <f t="shared" si="104"/>
        <v>6.801093643198905E-2</v>
      </c>
      <c r="T455" s="169" t="s">
        <v>475</v>
      </c>
      <c r="U455" s="169" t="s">
        <v>712</v>
      </c>
      <c r="V455" s="169" t="s">
        <v>489</v>
      </c>
      <c r="W455" s="175">
        <v>1</v>
      </c>
      <c r="X455" s="169" t="s">
        <v>422</v>
      </c>
    </row>
    <row r="456" spans="2:24" hidden="1">
      <c r="B456" s="636"/>
      <c r="C456" s="423"/>
      <c r="D456" s="206">
        <v>10</v>
      </c>
      <c r="E456" s="169" t="s">
        <v>557</v>
      </c>
      <c r="F456" s="260">
        <v>1835.6200000000001</v>
      </c>
      <c r="G456" s="169">
        <v>233.91</v>
      </c>
      <c r="H456" s="169">
        <v>233.91</v>
      </c>
      <c r="I456" s="177">
        <f t="shared" si="98"/>
        <v>1</v>
      </c>
      <c r="J456" s="169">
        <v>15.88</v>
      </c>
      <c r="K456" s="177">
        <f t="shared" si="99"/>
        <v>6.7889359155230644E-2</v>
      </c>
      <c r="L456" s="260">
        <v>194.04</v>
      </c>
      <c r="M456" s="177">
        <f t="shared" si="100"/>
        <v>1.0678893591552305</v>
      </c>
      <c r="N456" s="260">
        <v>3081.36</v>
      </c>
      <c r="O456" s="169">
        <v>6.42</v>
      </c>
      <c r="P456" s="176">
        <f t="shared" si="101"/>
        <v>2.7446453764268307E-2</v>
      </c>
      <c r="Q456" s="260">
        <f t="shared" si="102"/>
        <v>1245.7367999999999</v>
      </c>
      <c r="R456" s="169">
        <f t="shared" si="103"/>
        <v>9.4599999999999955</v>
      </c>
      <c r="S456" s="171">
        <f t="shared" si="104"/>
        <v>4.0442905390962319E-2</v>
      </c>
      <c r="T456" s="169" t="s">
        <v>475</v>
      </c>
      <c r="U456" s="169" t="s">
        <v>712</v>
      </c>
      <c r="V456" s="169" t="s">
        <v>489</v>
      </c>
      <c r="W456" s="175">
        <v>1</v>
      </c>
      <c r="X456" s="169" t="s">
        <v>433</v>
      </c>
    </row>
    <row r="457" spans="2:24" hidden="1">
      <c r="B457" s="635">
        <v>45915</v>
      </c>
      <c r="C457" s="423" t="str">
        <f t="shared" ref="C457" si="105">RIGHT(TEXT(B457,"aaa"),1)</f>
        <v>一</v>
      </c>
      <c r="D457" s="206">
        <v>1</v>
      </c>
      <c r="E457" s="169" t="s">
        <v>689</v>
      </c>
      <c r="F457" s="260">
        <v>12425</v>
      </c>
      <c r="G457" s="169">
        <v>10431</v>
      </c>
      <c r="H457" s="169">
        <v>10431</v>
      </c>
      <c r="I457" s="177">
        <f t="shared" si="98"/>
        <v>1</v>
      </c>
      <c r="J457" s="169">
        <v>700</v>
      </c>
      <c r="K457" s="177">
        <f t="shared" si="99"/>
        <v>6.7107659860032601E-2</v>
      </c>
      <c r="L457" s="260">
        <v>17.75</v>
      </c>
      <c r="M457" s="177">
        <f t="shared" si="100"/>
        <v>1.0671076598600326</v>
      </c>
      <c r="N457" s="260">
        <v>12425</v>
      </c>
      <c r="O457" s="169">
        <v>0</v>
      </c>
      <c r="P457" s="176">
        <f t="shared" si="101"/>
        <v>0</v>
      </c>
      <c r="Q457" s="260">
        <f t="shared" si="102"/>
        <v>0</v>
      </c>
      <c r="R457" s="169">
        <f t="shared" si="103"/>
        <v>700</v>
      </c>
      <c r="S457" s="171">
        <f t="shared" si="104"/>
        <v>6.7107659860032601E-2</v>
      </c>
      <c r="T457" s="169" t="s">
        <v>465</v>
      </c>
      <c r="U457" s="169" t="s">
        <v>219</v>
      </c>
      <c r="V457" s="169" t="s">
        <v>690</v>
      </c>
      <c r="W457" s="175">
        <v>1</v>
      </c>
      <c r="X457" s="169" t="s">
        <v>430</v>
      </c>
    </row>
    <row r="458" spans="2:24" hidden="1">
      <c r="B458" s="636"/>
      <c r="C458" s="423"/>
      <c r="D458" s="206">
        <v>2</v>
      </c>
      <c r="E458" s="169" t="s">
        <v>542</v>
      </c>
      <c r="F458" s="260">
        <v>2413.65</v>
      </c>
      <c r="G458" s="169">
        <v>364.8</v>
      </c>
      <c r="H458" s="169">
        <v>364.8</v>
      </c>
      <c r="I458" s="177">
        <f t="shared" si="98"/>
        <v>1</v>
      </c>
      <c r="J458" s="169">
        <v>16.420000000000002</v>
      </c>
      <c r="K458" s="177">
        <f t="shared" si="99"/>
        <v>4.5010964912280703E-2</v>
      </c>
      <c r="L458" s="260">
        <v>156.72999999999999</v>
      </c>
      <c r="M458" s="177">
        <f t="shared" si="100"/>
        <v>1.0450109649122807</v>
      </c>
      <c r="N458" s="260">
        <v>2573.5100000000002</v>
      </c>
      <c r="O458" s="169">
        <v>1.02</v>
      </c>
      <c r="P458" s="176">
        <f t="shared" si="101"/>
        <v>2.7960526315789474E-3</v>
      </c>
      <c r="Q458" s="260">
        <f t="shared" si="102"/>
        <v>159.8646</v>
      </c>
      <c r="R458" s="169">
        <f t="shared" si="103"/>
        <v>15.400000000000016</v>
      </c>
      <c r="S458" s="171">
        <f t="shared" si="104"/>
        <v>4.2214912280701795E-2</v>
      </c>
      <c r="T458" s="169" t="s">
        <v>475</v>
      </c>
      <c r="U458" s="169" t="s">
        <v>712</v>
      </c>
      <c r="V458" s="169" t="s">
        <v>466</v>
      </c>
      <c r="W458" s="175">
        <v>1</v>
      </c>
      <c r="X458" s="169" t="s">
        <v>467</v>
      </c>
    </row>
    <row r="459" spans="2:24" hidden="1">
      <c r="B459" s="636"/>
      <c r="C459" s="423"/>
      <c r="D459" s="206">
        <v>3</v>
      </c>
      <c r="E459" s="169" t="s">
        <v>513</v>
      </c>
      <c r="F459" s="260">
        <v>2117.98</v>
      </c>
      <c r="G459" s="169">
        <v>378.14</v>
      </c>
      <c r="H459" s="169">
        <v>378.14</v>
      </c>
      <c r="I459" s="177">
        <f t="shared" si="98"/>
        <v>1</v>
      </c>
      <c r="J459" s="169">
        <v>17.02</v>
      </c>
      <c r="K459" s="177">
        <f t="shared" si="99"/>
        <v>4.5009784735812131E-2</v>
      </c>
      <c r="L459" s="260">
        <v>133.88</v>
      </c>
      <c r="M459" s="177">
        <f t="shared" si="100"/>
        <v>1.0450097847358122</v>
      </c>
      <c r="N459" s="260">
        <v>2278.64</v>
      </c>
      <c r="O459" s="169">
        <v>1.2</v>
      </c>
      <c r="P459" s="176">
        <f t="shared" si="101"/>
        <v>3.1734278309620777E-3</v>
      </c>
      <c r="Q459" s="260">
        <f t="shared" si="102"/>
        <v>160.65599999999998</v>
      </c>
      <c r="R459" s="169">
        <f t="shared" si="103"/>
        <v>15.819999999999983</v>
      </c>
      <c r="S459" s="171">
        <f t="shared" si="104"/>
        <v>4.1836356904850013E-2</v>
      </c>
      <c r="T459" s="169" t="s">
        <v>475</v>
      </c>
      <c r="U459" s="169" t="s">
        <v>712</v>
      </c>
      <c r="V459" s="169" t="s">
        <v>643</v>
      </c>
      <c r="W459" s="175">
        <v>1</v>
      </c>
      <c r="X459" s="169" t="s">
        <v>411</v>
      </c>
    </row>
    <row r="460" spans="2:24" hidden="1">
      <c r="B460" s="636"/>
      <c r="C460" s="423"/>
      <c r="D460" s="206">
        <v>4</v>
      </c>
      <c r="E460" s="169" t="s">
        <v>688</v>
      </c>
      <c r="F460" s="260">
        <v>1608.76</v>
      </c>
      <c r="G460" s="169">
        <v>112.94</v>
      </c>
      <c r="H460" s="169">
        <v>112.94</v>
      </c>
      <c r="I460" s="177">
        <f t="shared" si="98"/>
        <v>1</v>
      </c>
      <c r="J460" s="169">
        <v>5.64</v>
      </c>
      <c r="K460" s="177">
        <f t="shared" si="99"/>
        <v>4.9938020187710284E-2</v>
      </c>
      <c r="L460" s="260">
        <v>313.60000000000002</v>
      </c>
      <c r="M460" s="177">
        <f t="shared" si="100"/>
        <v>1.0499380201877102</v>
      </c>
      <c r="N460" s="260">
        <v>1768.7</v>
      </c>
      <c r="O460" s="169">
        <v>0.51</v>
      </c>
      <c r="P460" s="176">
        <f t="shared" si="101"/>
        <v>4.5156720382503986E-3</v>
      </c>
      <c r="Q460" s="260">
        <f t="shared" si="102"/>
        <v>159.93600000000001</v>
      </c>
      <c r="R460" s="169">
        <f t="shared" si="103"/>
        <v>5.1300000000000008</v>
      </c>
      <c r="S460" s="171">
        <f t="shared" si="104"/>
        <v>4.5422348149459897E-2</v>
      </c>
      <c r="T460" s="169" t="s">
        <v>475</v>
      </c>
      <c r="U460" s="169" t="s">
        <v>712</v>
      </c>
      <c r="V460" s="169" t="s">
        <v>466</v>
      </c>
      <c r="W460" s="175">
        <v>1</v>
      </c>
      <c r="X460" s="169" t="s">
        <v>467</v>
      </c>
    </row>
    <row r="461" spans="2:24" hidden="1">
      <c r="B461" s="636"/>
      <c r="C461" s="423"/>
      <c r="D461" s="206">
        <v>5</v>
      </c>
      <c r="E461" s="169" t="s">
        <v>463</v>
      </c>
      <c r="F461" s="260">
        <v>1538.76</v>
      </c>
      <c r="G461" s="169">
        <v>41.72</v>
      </c>
      <c r="H461" s="169">
        <v>41.72</v>
      </c>
      <c r="I461" s="177">
        <f t="shared" si="98"/>
        <v>1</v>
      </c>
      <c r="J461" s="169">
        <v>2.09</v>
      </c>
      <c r="K461" s="177">
        <f t="shared" si="99"/>
        <v>5.0095877277085331E-2</v>
      </c>
      <c r="L461" s="260">
        <v>814.16</v>
      </c>
      <c r="M461" s="177">
        <f t="shared" si="100"/>
        <v>1.0500958772770854</v>
      </c>
      <c r="N461" s="260">
        <v>1701.59</v>
      </c>
      <c r="O461" s="169">
        <v>0.2</v>
      </c>
      <c r="P461" s="176">
        <f t="shared" si="101"/>
        <v>4.7938638542665392E-3</v>
      </c>
      <c r="Q461" s="260">
        <f t="shared" si="102"/>
        <v>162.83199999999999</v>
      </c>
      <c r="R461" s="169">
        <f t="shared" si="103"/>
        <v>1.8900000000000035</v>
      </c>
      <c r="S461" s="171">
        <f t="shared" si="104"/>
        <v>4.5302013422818879E-2</v>
      </c>
      <c r="T461" s="169" t="s">
        <v>475</v>
      </c>
      <c r="U461" s="169" t="s">
        <v>220</v>
      </c>
      <c r="V461" s="169" t="s">
        <v>686</v>
      </c>
      <c r="W461" s="175">
        <v>1</v>
      </c>
      <c r="X461" s="169" t="s">
        <v>412</v>
      </c>
    </row>
    <row r="462" spans="2:24" hidden="1">
      <c r="B462" s="636"/>
      <c r="C462" s="423"/>
      <c r="D462" s="206">
        <v>6</v>
      </c>
      <c r="E462" s="169" t="s">
        <v>490</v>
      </c>
      <c r="F462" s="260">
        <v>1493.7399999999998</v>
      </c>
      <c r="G462" s="169">
        <v>234.48</v>
      </c>
      <c r="H462" s="169">
        <v>234.48</v>
      </c>
      <c r="I462" s="177">
        <f t="shared" si="98"/>
        <v>1</v>
      </c>
      <c r="J462" s="169">
        <v>10.55</v>
      </c>
      <c r="K462" s="177">
        <f t="shared" si="99"/>
        <v>4.4993176390310481E-2</v>
      </c>
      <c r="L462" s="260">
        <v>156.74</v>
      </c>
      <c r="M462" s="177">
        <f t="shared" si="100"/>
        <v>1.0449931763903104</v>
      </c>
      <c r="N462" s="260">
        <v>1653.61</v>
      </c>
      <c r="O462" s="169">
        <v>1.02</v>
      </c>
      <c r="P462" s="176">
        <f t="shared" si="101"/>
        <v>4.3500511770726714E-3</v>
      </c>
      <c r="Q462" s="260">
        <f t="shared" si="102"/>
        <v>159.87480000000002</v>
      </c>
      <c r="R462" s="169">
        <f t="shared" si="103"/>
        <v>9.5300000000000118</v>
      </c>
      <c r="S462" s="171">
        <f t="shared" si="104"/>
        <v>4.0643125213237853E-2</v>
      </c>
      <c r="T462" s="169" t="s">
        <v>475</v>
      </c>
      <c r="U462" s="169" t="s">
        <v>712</v>
      </c>
      <c r="V462" s="169" t="s">
        <v>466</v>
      </c>
      <c r="W462" s="175">
        <v>1</v>
      </c>
      <c r="X462" s="169" t="s">
        <v>467</v>
      </c>
    </row>
    <row r="463" spans="2:24" hidden="1">
      <c r="B463" s="636"/>
      <c r="C463" s="423"/>
      <c r="D463" s="206">
        <v>7</v>
      </c>
      <c r="E463" s="169" t="s">
        <v>494</v>
      </c>
      <c r="F463" s="260">
        <v>1391.06</v>
      </c>
      <c r="G463" s="169">
        <v>96.75</v>
      </c>
      <c r="H463" s="169">
        <v>96.75</v>
      </c>
      <c r="I463" s="177">
        <f t="shared" si="98"/>
        <v>1</v>
      </c>
      <c r="J463" s="169">
        <v>4.87</v>
      </c>
      <c r="K463" s="177">
        <f t="shared" si="99"/>
        <v>5.0335917312661502E-2</v>
      </c>
      <c r="L463" s="260">
        <v>318.32</v>
      </c>
      <c r="M463" s="177">
        <f t="shared" si="100"/>
        <v>1.0503359173126616</v>
      </c>
      <c r="N463" s="260">
        <v>1550.22</v>
      </c>
      <c r="O463" s="169">
        <v>0.5</v>
      </c>
      <c r="P463" s="176">
        <f t="shared" si="101"/>
        <v>5.1679586563307496E-3</v>
      </c>
      <c r="Q463" s="260">
        <f t="shared" si="102"/>
        <v>159.16</v>
      </c>
      <c r="R463" s="169">
        <f t="shared" si="103"/>
        <v>4.3700000000000045</v>
      </c>
      <c r="S463" s="171">
        <f t="shared" si="104"/>
        <v>4.5167958656330796E-2</v>
      </c>
      <c r="T463" s="169" t="s">
        <v>475</v>
      </c>
      <c r="U463" s="169" t="s">
        <v>220</v>
      </c>
      <c r="V463" s="169" t="s">
        <v>686</v>
      </c>
      <c r="W463" s="175">
        <v>1</v>
      </c>
      <c r="X463" s="169" t="s">
        <v>422</v>
      </c>
    </row>
    <row r="464" spans="2:24" hidden="1">
      <c r="B464" s="636"/>
      <c r="C464" s="423"/>
      <c r="D464" s="206">
        <v>8</v>
      </c>
      <c r="E464" s="169" t="s">
        <v>484</v>
      </c>
      <c r="F464" s="260">
        <v>1156.6499999999999</v>
      </c>
      <c r="G464" s="169">
        <v>106.96</v>
      </c>
      <c r="H464" s="169">
        <v>106.96</v>
      </c>
      <c r="I464" s="177">
        <f t="shared" si="98"/>
        <v>1</v>
      </c>
      <c r="J464" s="169">
        <v>3.21</v>
      </c>
      <c r="K464" s="177">
        <f t="shared" si="99"/>
        <v>3.0011219147344802E-2</v>
      </c>
      <c r="L464" s="260">
        <v>410.16</v>
      </c>
      <c r="M464" s="177">
        <f t="shared" si="100"/>
        <v>1.0300112191473447</v>
      </c>
      <c r="N464" s="260">
        <v>1316.61</v>
      </c>
      <c r="O464" s="169">
        <v>0.39</v>
      </c>
      <c r="P464" s="176">
        <f t="shared" si="101"/>
        <v>3.6462228870605836E-3</v>
      </c>
      <c r="Q464" s="260">
        <f t="shared" si="102"/>
        <v>159.9624</v>
      </c>
      <c r="R464" s="169">
        <f t="shared" si="103"/>
        <v>2.8199999999999936</v>
      </c>
      <c r="S464" s="171">
        <f t="shared" si="104"/>
        <v>2.636499626028416E-2</v>
      </c>
      <c r="T464" s="169" t="s">
        <v>475</v>
      </c>
      <c r="U464" s="169" t="s">
        <v>712</v>
      </c>
      <c r="V464" s="169" t="s">
        <v>643</v>
      </c>
      <c r="W464" s="175">
        <v>1</v>
      </c>
      <c r="X464" s="169" t="s">
        <v>467</v>
      </c>
    </row>
    <row r="465" spans="2:24" hidden="1">
      <c r="B465" s="636"/>
      <c r="C465" s="423"/>
      <c r="D465" s="206">
        <v>9</v>
      </c>
      <c r="E465" s="169" t="s">
        <v>468</v>
      </c>
      <c r="F465" s="260">
        <v>1134.99</v>
      </c>
      <c r="G465" s="169">
        <v>172.84</v>
      </c>
      <c r="H465" s="169">
        <v>172.84</v>
      </c>
      <c r="I465" s="177">
        <f t="shared" si="98"/>
        <v>1</v>
      </c>
      <c r="J465" s="169">
        <v>7.78</v>
      </c>
      <c r="K465" s="177">
        <f t="shared" si="99"/>
        <v>4.501272853506133E-2</v>
      </c>
      <c r="L465" s="260">
        <v>166.42</v>
      </c>
      <c r="M465" s="177">
        <f t="shared" si="100"/>
        <v>1.0450127285350614</v>
      </c>
      <c r="N465" s="260">
        <v>1294.75</v>
      </c>
      <c r="O465" s="169">
        <v>0.96</v>
      </c>
      <c r="P465" s="176">
        <f t="shared" si="101"/>
        <v>5.5542698449432999E-3</v>
      </c>
      <c r="Q465" s="260">
        <f t="shared" si="102"/>
        <v>159.76319999999998</v>
      </c>
      <c r="R465" s="169">
        <f t="shared" si="103"/>
        <v>6.8200000000000012</v>
      </c>
      <c r="S465" s="171">
        <f t="shared" si="104"/>
        <v>3.9458458690118034E-2</v>
      </c>
      <c r="T465" s="169" t="s">
        <v>475</v>
      </c>
      <c r="U465" s="169" t="s">
        <v>712</v>
      </c>
      <c r="V465" s="169" t="s">
        <v>489</v>
      </c>
      <c r="W465" s="175">
        <v>1</v>
      </c>
      <c r="X465" s="169" t="s">
        <v>431</v>
      </c>
    </row>
    <row r="466" spans="2:24" hidden="1">
      <c r="B466" s="636"/>
      <c r="C466" s="423"/>
      <c r="D466" s="206">
        <v>10</v>
      </c>
      <c r="E466" s="169" t="s">
        <v>464</v>
      </c>
      <c r="F466" s="260">
        <v>1102.97</v>
      </c>
      <c r="G466" s="169">
        <v>124.11</v>
      </c>
      <c r="H466" s="169">
        <v>124.11</v>
      </c>
      <c r="I466" s="177">
        <f t="shared" si="98"/>
        <v>1</v>
      </c>
      <c r="J466" s="169">
        <v>6.21</v>
      </c>
      <c r="K466" s="177">
        <f t="shared" si="99"/>
        <v>5.0036258158085573E-2</v>
      </c>
      <c r="L466" s="260">
        <v>203.5</v>
      </c>
      <c r="M466" s="177">
        <f t="shared" si="100"/>
        <v>1.0500362581580855</v>
      </c>
      <c r="N466" s="260">
        <v>1263.74</v>
      </c>
      <c r="O466" s="169">
        <v>0.79</v>
      </c>
      <c r="P466" s="176">
        <f t="shared" si="101"/>
        <v>6.3653210861332691E-3</v>
      </c>
      <c r="Q466" s="260">
        <f t="shared" si="102"/>
        <v>160.76500000000001</v>
      </c>
      <c r="R466" s="169">
        <f t="shared" si="103"/>
        <v>5.4199999999999937</v>
      </c>
      <c r="S466" s="171">
        <f t="shared" si="104"/>
        <v>4.367093707195225E-2</v>
      </c>
      <c r="T466" s="169" t="s">
        <v>475</v>
      </c>
      <c r="U466" s="169" t="s">
        <v>712</v>
      </c>
      <c r="V466" s="169" t="s">
        <v>466</v>
      </c>
      <c r="W466" s="175">
        <v>1</v>
      </c>
      <c r="X466" s="169" t="s">
        <v>467</v>
      </c>
    </row>
    <row r="467" spans="2:24" hidden="1">
      <c r="B467" s="635">
        <v>45916</v>
      </c>
      <c r="C467" s="423" t="str">
        <f t="shared" ref="C467" si="106">RIGHT(TEXT(B467,"aaa"),1)</f>
        <v>二</v>
      </c>
      <c r="D467" s="206">
        <v>1</v>
      </c>
      <c r="E467" s="169" t="s">
        <v>698</v>
      </c>
      <c r="F467" s="260">
        <v>3152.73</v>
      </c>
      <c r="G467" s="169">
        <v>125.72</v>
      </c>
      <c r="H467" s="169">
        <v>125.72</v>
      </c>
      <c r="I467" s="177">
        <f t="shared" si="98"/>
        <v>1</v>
      </c>
      <c r="J467" s="169">
        <v>7.92</v>
      </c>
      <c r="K467" s="177">
        <f t="shared" si="99"/>
        <v>6.2997136493795736E-2</v>
      </c>
      <c r="L467" s="260">
        <v>417.58</v>
      </c>
      <c r="M467" s="177">
        <f t="shared" si="100"/>
        <v>1.0629971364937956</v>
      </c>
      <c r="N467" s="260">
        <v>3307.23</v>
      </c>
      <c r="O467" s="169">
        <v>0.37</v>
      </c>
      <c r="P467" s="176">
        <f t="shared" si="101"/>
        <v>2.9430480432707604E-3</v>
      </c>
      <c r="Q467" s="260">
        <f t="shared" si="102"/>
        <v>154.50459999999998</v>
      </c>
      <c r="R467" s="169">
        <f t="shared" si="103"/>
        <v>7.5499999999999874</v>
      </c>
      <c r="S467" s="171">
        <f t="shared" si="104"/>
        <v>6.005408845052488E-2</v>
      </c>
      <c r="T467" s="169" t="s">
        <v>475</v>
      </c>
      <c r="U467" s="169" t="s">
        <v>712</v>
      </c>
      <c r="V467" s="169" t="s">
        <v>643</v>
      </c>
      <c r="W467" s="175">
        <v>1</v>
      </c>
      <c r="X467" s="169" t="s">
        <v>692</v>
      </c>
    </row>
    <row r="468" spans="2:24" hidden="1">
      <c r="B468" s="636"/>
      <c r="C468" s="423"/>
      <c r="D468" s="206">
        <v>2</v>
      </c>
      <c r="E468" s="169" t="s">
        <v>542</v>
      </c>
      <c r="F468" s="260">
        <v>2868.16</v>
      </c>
      <c r="G468" s="169">
        <v>340.42</v>
      </c>
      <c r="H468" s="169">
        <v>340.42</v>
      </c>
      <c r="I468" s="177">
        <f t="shared" si="98"/>
        <v>1</v>
      </c>
      <c r="J468" s="169">
        <v>19.3</v>
      </c>
      <c r="K468" s="177">
        <f t="shared" si="99"/>
        <v>5.6694671288408438E-2</v>
      </c>
      <c r="L468" s="260">
        <v>156.72999999999999</v>
      </c>
      <c r="M468" s="177">
        <f t="shared" si="100"/>
        <v>1.0566946712884084</v>
      </c>
      <c r="N468" s="260">
        <v>3024.89</v>
      </c>
      <c r="O468" s="169">
        <v>1</v>
      </c>
      <c r="P468" s="176">
        <f t="shared" si="101"/>
        <v>2.9375477351506959E-3</v>
      </c>
      <c r="Q468" s="260">
        <f t="shared" si="102"/>
        <v>156.72999999999999</v>
      </c>
      <c r="R468" s="169">
        <f t="shared" si="103"/>
        <v>18.300000000000011</v>
      </c>
      <c r="S468" s="171">
        <f t="shared" si="104"/>
        <v>5.375712355325777E-2</v>
      </c>
      <c r="T468" s="169" t="s">
        <v>475</v>
      </c>
      <c r="U468" s="169" t="s">
        <v>712</v>
      </c>
      <c r="V468" s="169" t="s">
        <v>466</v>
      </c>
      <c r="W468" s="175">
        <v>1</v>
      </c>
      <c r="X468" s="169" t="s">
        <v>467</v>
      </c>
    </row>
    <row r="469" spans="2:24" hidden="1">
      <c r="B469" s="636"/>
      <c r="C469" s="423"/>
      <c r="D469" s="206">
        <v>3</v>
      </c>
      <c r="E469" s="169" t="s">
        <v>513</v>
      </c>
      <c r="F469" s="260">
        <v>2648.15</v>
      </c>
      <c r="G469" s="169">
        <v>369.56</v>
      </c>
      <c r="H469" s="169">
        <v>369.56</v>
      </c>
      <c r="I469" s="177">
        <f t="shared" si="98"/>
        <v>1</v>
      </c>
      <c r="J469" s="169">
        <v>20.95</v>
      </c>
      <c r="K469" s="177">
        <f t="shared" si="99"/>
        <v>5.6689035609914493E-2</v>
      </c>
      <c r="L469" s="260">
        <v>133.88</v>
      </c>
      <c r="M469" s="177">
        <f t="shared" si="100"/>
        <v>1.0566890356099146</v>
      </c>
      <c r="N469" s="260">
        <v>2804.79</v>
      </c>
      <c r="O469" s="169">
        <v>1.17</v>
      </c>
      <c r="P469" s="176">
        <f t="shared" si="101"/>
        <v>3.1659270483818591E-3</v>
      </c>
      <c r="Q469" s="260">
        <f t="shared" si="102"/>
        <v>156.63959999999997</v>
      </c>
      <c r="R469" s="169">
        <f t="shared" si="103"/>
        <v>19.779999999999987</v>
      </c>
      <c r="S469" s="171">
        <f t="shared" si="104"/>
        <v>5.3523108561532598E-2</v>
      </c>
      <c r="T469" s="169" t="s">
        <v>475</v>
      </c>
      <c r="U469" s="169" t="s">
        <v>712</v>
      </c>
      <c r="V469" s="169" t="s">
        <v>643</v>
      </c>
      <c r="W469" s="175">
        <v>1</v>
      </c>
      <c r="X469" s="169" t="s">
        <v>411</v>
      </c>
    </row>
    <row r="470" spans="2:24" hidden="1">
      <c r="B470" s="636"/>
      <c r="C470" s="423"/>
      <c r="D470" s="206">
        <v>4</v>
      </c>
      <c r="E470" s="169" t="s">
        <v>688</v>
      </c>
      <c r="F470" s="260">
        <v>2041.5400000000002</v>
      </c>
      <c r="G470" s="169">
        <v>111.18</v>
      </c>
      <c r="H470" s="169">
        <v>111.18</v>
      </c>
      <c r="I470" s="177">
        <f t="shared" si="98"/>
        <v>1</v>
      </c>
      <c r="J470" s="169">
        <v>7.01</v>
      </c>
      <c r="K470" s="177">
        <f t="shared" si="99"/>
        <v>6.3050908436769193E-2</v>
      </c>
      <c r="L470" s="260">
        <v>313.60000000000002</v>
      </c>
      <c r="M470" s="177">
        <f t="shared" si="100"/>
        <v>1.0630509084367692</v>
      </c>
      <c r="N470" s="260">
        <v>2198.34</v>
      </c>
      <c r="O470" s="169">
        <v>0.5</v>
      </c>
      <c r="P470" s="176">
        <f t="shared" si="101"/>
        <v>4.4972117287281881E-3</v>
      </c>
      <c r="Q470" s="260">
        <f t="shared" si="102"/>
        <v>156.80000000000001</v>
      </c>
      <c r="R470" s="169">
        <f t="shared" si="103"/>
        <v>6.5100000000000051</v>
      </c>
      <c r="S470" s="171">
        <f t="shared" si="104"/>
        <v>5.8553696708041059E-2</v>
      </c>
      <c r="T470" s="169" t="s">
        <v>475</v>
      </c>
      <c r="U470" s="169" t="s">
        <v>712</v>
      </c>
      <c r="V470" s="169" t="s">
        <v>466</v>
      </c>
      <c r="W470" s="175">
        <v>1</v>
      </c>
      <c r="X470" s="169" t="s">
        <v>467</v>
      </c>
    </row>
    <row r="471" spans="2:24" hidden="1">
      <c r="B471" s="636"/>
      <c r="C471" s="423"/>
      <c r="D471" s="206">
        <v>5</v>
      </c>
      <c r="E471" s="169" t="s">
        <v>557</v>
      </c>
      <c r="F471" s="260">
        <v>1922.94</v>
      </c>
      <c r="G471" s="169">
        <v>242.91</v>
      </c>
      <c r="H471" s="169">
        <v>242.91</v>
      </c>
      <c r="I471" s="177">
        <f t="shared" si="98"/>
        <v>1</v>
      </c>
      <c r="J471" s="169">
        <v>10.71</v>
      </c>
      <c r="K471" s="177">
        <f t="shared" si="99"/>
        <v>4.4090403853278996E-2</v>
      </c>
      <c r="L471" s="260">
        <v>194.04</v>
      </c>
      <c r="M471" s="177">
        <f t="shared" si="100"/>
        <v>1.044090403853279</v>
      </c>
      <c r="N471" s="260">
        <v>2078.17</v>
      </c>
      <c r="O471" s="169">
        <v>0.8</v>
      </c>
      <c r="P471" s="176">
        <f t="shared" si="101"/>
        <v>3.2934008480507188E-3</v>
      </c>
      <c r="Q471" s="260">
        <f t="shared" si="102"/>
        <v>155.232</v>
      </c>
      <c r="R471" s="169">
        <f t="shared" si="103"/>
        <v>9.9100000000000072</v>
      </c>
      <c r="S471" s="171">
        <f t="shared" si="104"/>
        <v>4.0797003005228302E-2</v>
      </c>
      <c r="T471" s="169" t="s">
        <v>475</v>
      </c>
      <c r="U471" s="169" t="s">
        <v>712</v>
      </c>
      <c r="V471" s="169" t="s">
        <v>489</v>
      </c>
      <c r="W471" s="175">
        <v>1</v>
      </c>
      <c r="X471" s="169" t="s">
        <v>433</v>
      </c>
    </row>
    <row r="472" spans="2:24" hidden="1">
      <c r="B472" s="636"/>
      <c r="C472" s="423"/>
      <c r="D472" s="206">
        <v>6</v>
      </c>
      <c r="E472" s="169" t="s">
        <v>490</v>
      </c>
      <c r="F472" s="260">
        <v>1868.34</v>
      </c>
      <c r="G472" s="169">
        <v>227.74</v>
      </c>
      <c r="H472" s="169">
        <v>227.74</v>
      </c>
      <c r="I472" s="177">
        <f t="shared" si="98"/>
        <v>1</v>
      </c>
      <c r="J472" s="169">
        <v>12.92</v>
      </c>
      <c r="K472" s="177">
        <f t="shared" si="99"/>
        <v>5.673136032317555E-2</v>
      </c>
      <c r="L472" s="260">
        <v>156.74</v>
      </c>
      <c r="M472" s="177">
        <f t="shared" si="100"/>
        <v>1.0567313603231754</v>
      </c>
      <c r="N472" s="260">
        <v>2025.08</v>
      </c>
      <c r="O472" s="169">
        <v>1</v>
      </c>
      <c r="P472" s="176">
        <f t="shared" si="101"/>
        <v>4.3909721612364972E-3</v>
      </c>
      <c r="Q472" s="260">
        <f t="shared" si="102"/>
        <v>156.74</v>
      </c>
      <c r="R472" s="169">
        <f t="shared" si="103"/>
        <v>11.919999999999987</v>
      </c>
      <c r="S472" s="171">
        <f t="shared" si="104"/>
        <v>5.2340388161938999E-2</v>
      </c>
      <c r="T472" s="169" t="s">
        <v>475</v>
      </c>
      <c r="U472" s="169" t="s">
        <v>712</v>
      </c>
      <c r="V472" s="169" t="s">
        <v>466</v>
      </c>
      <c r="W472" s="175">
        <v>1</v>
      </c>
      <c r="X472" s="169" t="s">
        <v>467</v>
      </c>
    </row>
    <row r="473" spans="2:24" hidden="1">
      <c r="B473" s="636"/>
      <c r="C473" s="423"/>
      <c r="D473" s="206">
        <v>7</v>
      </c>
      <c r="E473" s="169" t="s">
        <v>463</v>
      </c>
      <c r="F473" s="260">
        <v>1823.72</v>
      </c>
      <c r="G473" s="169">
        <v>38.51</v>
      </c>
      <c r="H473" s="169">
        <v>38.51</v>
      </c>
      <c r="I473" s="177">
        <f t="shared" si="98"/>
        <v>1</v>
      </c>
      <c r="J473" s="169">
        <v>2.4300000000000002</v>
      </c>
      <c r="K473" s="177">
        <f t="shared" si="99"/>
        <v>6.3100493378343295E-2</v>
      </c>
      <c r="L473" s="260">
        <v>814.16</v>
      </c>
      <c r="M473" s="177">
        <f t="shared" si="100"/>
        <v>1.0631004933783432</v>
      </c>
      <c r="N473" s="260">
        <v>1978.41</v>
      </c>
      <c r="O473" s="169">
        <v>0.19</v>
      </c>
      <c r="P473" s="176">
        <f t="shared" si="101"/>
        <v>4.9337834328745779E-3</v>
      </c>
      <c r="Q473" s="260">
        <f t="shared" si="102"/>
        <v>154.69039999999998</v>
      </c>
      <c r="R473" s="169">
        <f t="shared" si="103"/>
        <v>2.2399999999999998</v>
      </c>
      <c r="S473" s="171">
        <f t="shared" si="104"/>
        <v>5.8166709945468707E-2</v>
      </c>
      <c r="T473" s="169" t="s">
        <v>475</v>
      </c>
      <c r="U473" s="169" t="s">
        <v>220</v>
      </c>
      <c r="V473" s="169" t="s">
        <v>686</v>
      </c>
      <c r="W473" s="175">
        <v>1</v>
      </c>
      <c r="X473" s="169" t="s">
        <v>412</v>
      </c>
    </row>
    <row r="474" spans="2:24" hidden="1">
      <c r="B474" s="636"/>
      <c r="C474" s="423"/>
      <c r="D474" s="206">
        <v>8</v>
      </c>
      <c r="E474" s="169" t="s">
        <v>479</v>
      </c>
      <c r="F474" s="260">
        <v>1493.4099999999999</v>
      </c>
      <c r="G474" s="169">
        <v>352</v>
      </c>
      <c r="H474" s="169">
        <v>352</v>
      </c>
      <c r="I474" s="177">
        <f t="shared" si="98"/>
        <v>1</v>
      </c>
      <c r="J474" s="169">
        <v>15.52</v>
      </c>
      <c r="K474" s="177">
        <f t="shared" si="99"/>
        <v>4.409090909090909E-2</v>
      </c>
      <c r="L474" s="260">
        <v>111.2</v>
      </c>
      <c r="M474" s="177">
        <f t="shared" si="100"/>
        <v>1.044090909090909</v>
      </c>
      <c r="N474" s="260">
        <v>1725.82</v>
      </c>
      <c r="O474" s="169">
        <v>2.09</v>
      </c>
      <c r="P474" s="176">
        <f t="shared" si="101"/>
        <v>5.9374999999999992E-3</v>
      </c>
      <c r="Q474" s="260">
        <f t="shared" si="102"/>
        <v>232.40799999999999</v>
      </c>
      <c r="R474" s="169">
        <f t="shared" si="103"/>
        <v>13.429999999999982</v>
      </c>
      <c r="S474" s="171">
        <f t="shared" si="104"/>
        <v>3.8153409090909036E-2</v>
      </c>
      <c r="T474" s="169" t="s">
        <v>475</v>
      </c>
      <c r="U474" s="169" t="s">
        <v>712</v>
      </c>
      <c r="V474" s="169" t="s">
        <v>489</v>
      </c>
      <c r="W474" s="175">
        <v>1</v>
      </c>
      <c r="X474" s="169" t="s">
        <v>427</v>
      </c>
    </row>
    <row r="475" spans="2:24" hidden="1">
      <c r="B475" s="636"/>
      <c r="C475" s="423"/>
      <c r="D475" s="206">
        <v>9</v>
      </c>
      <c r="E475" s="169" t="s">
        <v>484</v>
      </c>
      <c r="F475" s="260">
        <v>1447.87</v>
      </c>
      <c r="G475" s="169">
        <v>103.26</v>
      </c>
      <c r="H475" s="169">
        <v>103.26</v>
      </c>
      <c r="I475" s="177">
        <f t="shared" si="98"/>
        <v>1</v>
      </c>
      <c r="J475" s="169">
        <v>3.91</v>
      </c>
      <c r="K475" s="177">
        <f t="shared" si="99"/>
        <v>3.7865582025953901E-2</v>
      </c>
      <c r="L475" s="260">
        <v>410.16</v>
      </c>
      <c r="M475" s="177">
        <f t="shared" si="100"/>
        <v>1.0378655820259539</v>
      </c>
      <c r="N475" s="260">
        <v>1603.73</v>
      </c>
      <c r="O475" s="169">
        <v>0.38</v>
      </c>
      <c r="P475" s="176">
        <f t="shared" si="101"/>
        <v>3.6800309897346501E-3</v>
      </c>
      <c r="Q475" s="260">
        <f t="shared" si="102"/>
        <v>155.86080000000001</v>
      </c>
      <c r="R475" s="169">
        <f t="shared" si="103"/>
        <v>3.5299999999999967</v>
      </c>
      <c r="S475" s="171">
        <f t="shared" si="104"/>
        <v>3.4185551036219217E-2</v>
      </c>
      <c r="T475" s="169" t="s">
        <v>475</v>
      </c>
      <c r="U475" s="169" t="s">
        <v>712</v>
      </c>
      <c r="V475" s="169" t="s">
        <v>643</v>
      </c>
      <c r="W475" s="175">
        <v>1</v>
      </c>
      <c r="X475" s="169" t="s">
        <v>467</v>
      </c>
    </row>
    <row r="476" spans="2:24" hidden="1">
      <c r="B476" s="636"/>
      <c r="C476" s="423"/>
      <c r="D476" s="206">
        <v>10</v>
      </c>
      <c r="E476" s="169" t="s">
        <v>494</v>
      </c>
      <c r="F476" s="260">
        <v>1371.96</v>
      </c>
      <c r="G476" s="169">
        <v>95.28</v>
      </c>
      <c r="H476" s="169">
        <v>95.28</v>
      </c>
      <c r="I476" s="177">
        <f t="shared" si="98"/>
        <v>1</v>
      </c>
      <c r="J476" s="169">
        <v>4.8</v>
      </c>
      <c r="K476" s="177">
        <f t="shared" si="99"/>
        <v>5.037783375314861E-2</v>
      </c>
      <c r="L476" s="260">
        <v>318.32</v>
      </c>
      <c r="M476" s="177">
        <f t="shared" si="100"/>
        <v>1.0503778337531486</v>
      </c>
      <c r="N476" s="260">
        <v>1527.94</v>
      </c>
      <c r="O476" s="169">
        <v>0.49</v>
      </c>
      <c r="P476" s="176">
        <f t="shared" si="101"/>
        <v>5.142737195633921E-3</v>
      </c>
      <c r="Q476" s="260">
        <f t="shared" si="102"/>
        <v>155.9768</v>
      </c>
      <c r="R476" s="169">
        <f t="shared" si="103"/>
        <v>4.3099999999999969</v>
      </c>
      <c r="S476" s="171">
        <f t="shared" si="104"/>
        <v>4.5235096557514662E-2</v>
      </c>
      <c r="T476" s="169" t="s">
        <v>475</v>
      </c>
      <c r="U476" s="169" t="s">
        <v>220</v>
      </c>
      <c r="V476" s="169" t="s">
        <v>686</v>
      </c>
      <c r="W476" s="175">
        <v>1</v>
      </c>
      <c r="X476" s="169" t="s">
        <v>422</v>
      </c>
    </row>
    <row r="477" spans="2:24" hidden="1">
      <c r="B477" s="635">
        <v>45917</v>
      </c>
      <c r="C477" s="423" t="str">
        <f t="shared" ref="C477" si="107">RIGHT(TEXT(B477,"aaa"),1)</f>
        <v>三</v>
      </c>
      <c r="D477" s="206">
        <v>1</v>
      </c>
      <c r="E477" s="169" t="s">
        <v>542</v>
      </c>
      <c r="F477" s="260">
        <v>2725.54</v>
      </c>
      <c r="G477" s="169">
        <v>340.71</v>
      </c>
      <c r="H477" s="169">
        <v>347</v>
      </c>
      <c r="I477" s="177">
        <f t="shared" si="98"/>
        <v>1.0184614481523877</v>
      </c>
      <c r="J477" s="169">
        <v>11.65</v>
      </c>
      <c r="K477" s="177">
        <f t="shared" si="99"/>
        <v>3.4193302221830889E-2</v>
      </c>
      <c r="L477" s="260">
        <v>156.72999999999999</v>
      </c>
      <c r="M477" s="177">
        <f t="shared" si="100"/>
        <v>1.0526547503742185</v>
      </c>
      <c r="N477" s="260">
        <v>2811.74</v>
      </c>
      <c r="O477" s="169">
        <v>0.55000000000000004</v>
      </c>
      <c r="P477" s="176">
        <f t="shared" si="101"/>
        <v>1.6142760705585397E-3</v>
      </c>
      <c r="Q477" s="260">
        <f t="shared" si="102"/>
        <v>86.201499999999996</v>
      </c>
      <c r="R477" s="169">
        <f t="shared" si="103"/>
        <v>17.389999999999997</v>
      </c>
      <c r="S477" s="171">
        <f t="shared" si="104"/>
        <v>5.1040474303659995E-2</v>
      </c>
      <c r="T477" s="169" t="s">
        <v>475</v>
      </c>
      <c r="U477" s="169" t="s">
        <v>712</v>
      </c>
      <c r="V477" s="169" t="s">
        <v>466</v>
      </c>
      <c r="W477" s="175">
        <v>1</v>
      </c>
      <c r="X477" s="169" t="s">
        <v>467</v>
      </c>
    </row>
    <row r="478" spans="2:24" hidden="1">
      <c r="B478" s="636"/>
      <c r="C478" s="423"/>
      <c r="D478" s="206">
        <v>2</v>
      </c>
      <c r="E478" s="169" t="s">
        <v>689</v>
      </c>
      <c r="F478" s="260">
        <v>1775</v>
      </c>
      <c r="G478" s="169">
        <v>10065</v>
      </c>
      <c r="H478" s="169">
        <v>10065</v>
      </c>
      <c r="I478" s="177">
        <f t="shared" si="98"/>
        <v>1</v>
      </c>
      <c r="J478" s="169">
        <v>100</v>
      </c>
      <c r="K478" s="177">
        <f t="shared" si="99"/>
        <v>9.9354197714853452E-3</v>
      </c>
      <c r="L478" s="260">
        <v>17.75</v>
      </c>
      <c r="M478" s="177">
        <f t="shared" si="100"/>
        <v>1.0099354197714854</v>
      </c>
      <c r="N478" s="260">
        <v>1775</v>
      </c>
      <c r="O478" s="169">
        <v>0</v>
      </c>
      <c r="P478" s="176">
        <f t="shared" si="101"/>
        <v>0</v>
      </c>
      <c r="Q478" s="260">
        <f t="shared" si="102"/>
        <v>0</v>
      </c>
      <c r="R478" s="169">
        <f t="shared" si="103"/>
        <v>100</v>
      </c>
      <c r="S478" s="171">
        <f t="shared" si="104"/>
        <v>9.9354197714853452E-3</v>
      </c>
      <c r="T478" s="169" t="s">
        <v>465</v>
      </c>
      <c r="U478" s="169" t="s">
        <v>219</v>
      </c>
      <c r="V478" s="169" t="s">
        <v>701</v>
      </c>
      <c r="W478" s="175">
        <v>1</v>
      </c>
      <c r="X478" s="169" t="s">
        <v>430</v>
      </c>
    </row>
    <row r="479" spans="2:24" hidden="1">
      <c r="B479" s="636"/>
      <c r="C479" s="423"/>
      <c r="D479" s="206">
        <v>3</v>
      </c>
      <c r="E479" s="169" t="s">
        <v>698</v>
      </c>
      <c r="F479" s="260">
        <v>1712.07</v>
      </c>
      <c r="G479" s="169">
        <v>113.16</v>
      </c>
      <c r="H479" s="169">
        <v>113.16</v>
      </c>
      <c r="I479" s="177">
        <f t="shared" si="98"/>
        <v>1</v>
      </c>
      <c r="J479" s="169">
        <v>4.3</v>
      </c>
      <c r="K479" s="177">
        <f t="shared" si="99"/>
        <v>3.7999293036408623E-2</v>
      </c>
      <c r="L479" s="260">
        <v>417.58</v>
      </c>
      <c r="M479" s="177">
        <f t="shared" si="100"/>
        <v>1.0379992930364086</v>
      </c>
      <c r="N479" s="260">
        <v>1795.59</v>
      </c>
      <c r="O479" s="169">
        <v>0.2</v>
      </c>
      <c r="P479" s="176">
        <f t="shared" si="101"/>
        <v>1.7674089784376107E-3</v>
      </c>
      <c r="Q479" s="260">
        <f t="shared" si="102"/>
        <v>83.516000000000005</v>
      </c>
      <c r="R479" s="169">
        <f t="shared" si="103"/>
        <v>4.099999999999997</v>
      </c>
      <c r="S479" s="171">
        <f t="shared" si="104"/>
        <v>3.6231884057970988E-2</v>
      </c>
      <c r="T479" s="169" t="s">
        <v>475</v>
      </c>
      <c r="U479" s="169" t="s">
        <v>712</v>
      </c>
      <c r="V479" s="169" t="s">
        <v>643</v>
      </c>
      <c r="W479" s="175">
        <v>1</v>
      </c>
      <c r="X479" s="169" t="s">
        <v>692</v>
      </c>
    </row>
    <row r="480" spans="2:24" hidden="1">
      <c r="B480" s="636"/>
      <c r="C480" s="423"/>
      <c r="D480" s="206">
        <v>4</v>
      </c>
      <c r="E480" s="169" t="s">
        <v>557</v>
      </c>
      <c r="F480" s="260">
        <v>1660.99</v>
      </c>
      <c r="G480" s="169">
        <v>231.57</v>
      </c>
      <c r="H480" s="169">
        <v>231.57</v>
      </c>
      <c r="I480" s="177">
        <f t="shared" si="98"/>
        <v>1</v>
      </c>
      <c r="J480" s="169">
        <v>17.16</v>
      </c>
      <c r="K480" s="177">
        <f t="shared" si="99"/>
        <v>7.4102863065163879E-2</v>
      </c>
      <c r="L480" s="260">
        <v>194.04</v>
      </c>
      <c r="M480" s="177">
        <f t="shared" si="100"/>
        <v>1.0741028630651639</v>
      </c>
      <c r="N480" s="260">
        <v>3329.73</v>
      </c>
      <c r="O480" s="169">
        <v>8.6</v>
      </c>
      <c r="P480" s="176">
        <f t="shared" si="101"/>
        <v>3.713779850585136E-2</v>
      </c>
      <c r="Q480" s="260">
        <f t="shared" si="102"/>
        <v>1668.7439999999999</v>
      </c>
      <c r="R480" s="169">
        <f t="shared" si="103"/>
        <v>8.5599999999999969</v>
      </c>
      <c r="S480" s="171">
        <f t="shared" si="104"/>
        <v>3.6965064559312505E-2</v>
      </c>
      <c r="T480" s="169" t="s">
        <v>475</v>
      </c>
      <c r="U480" s="169" t="s">
        <v>712</v>
      </c>
      <c r="V480" s="169" t="s">
        <v>489</v>
      </c>
      <c r="W480" s="175">
        <v>1</v>
      </c>
      <c r="X480" s="169" t="s">
        <v>433</v>
      </c>
    </row>
    <row r="481" spans="2:24" hidden="1">
      <c r="B481" s="636"/>
      <c r="C481" s="423"/>
      <c r="D481" s="206">
        <v>5</v>
      </c>
      <c r="E481" s="169" t="s">
        <v>688</v>
      </c>
      <c r="F481" s="260">
        <v>1583.6799999999998</v>
      </c>
      <c r="G481" s="169">
        <v>113.8</v>
      </c>
      <c r="H481" s="169">
        <v>114.8</v>
      </c>
      <c r="I481" s="177">
        <f t="shared" si="98"/>
        <v>1.0087873462214412</v>
      </c>
      <c r="J481" s="169">
        <v>4.32</v>
      </c>
      <c r="K481" s="177">
        <f t="shared" si="99"/>
        <v>3.7961335676625664E-2</v>
      </c>
      <c r="L481" s="260">
        <v>313.60000000000002</v>
      </c>
      <c r="M481" s="177">
        <f t="shared" si="100"/>
        <v>1.0467486818980669</v>
      </c>
      <c r="N481" s="260">
        <v>1668.35</v>
      </c>
      <c r="O481" s="169">
        <v>0.27</v>
      </c>
      <c r="P481" s="176">
        <f t="shared" si="101"/>
        <v>2.372583479789104E-3</v>
      </c>
      <c r="Q481" s="260">
        <f t="shared" si="102"/>
        <v>84.672000000000011</v>
      </c>
      <c r="R481" s="169">
        <f t="shared" si="103"/>
        <v>5.0500000000000078</v>
      </c>
      <c r="S481" s="171">
        <f t="shared" si="104"/>
        <v>4.4376098418277748E-2</v>
      </c>
      <c r="T481" s="169" t="s">
        <v>475</v>
      </c>
      <c r="U481" s="169" t="s">
        <v>712</v>
      </c>
      <c r="V481" s="169" t="s">
        <v>466</v>
      </c>
      <c r="W481" s="175">
        <v>1</v>
      </c>
      <c r="X481" s="169" t="s">
        <v>467</v>
      </c>
    </row>
    <row r="482" spans="2:24" hidden="1">
      <c r="B482" s="636"/>
      <c r="C482" s="423"/>
      <c r="D482" s="206">
        <v>6</v>
      </c>
      <c r="E482" s="169" t="s">
        <v>513</v>
      </c>
      <c r="F482" s="260">
        <v>1486.07</v>
      </c>
      <c r="G482" s="169">
        <v>343.2</v>
      </c>
      <c r="H482" s="169">
        <v>343.2</v>
      </c>
      <c r="I482" s="177">
        <f t="shared" si="98"/>
        <v>1</v>
      </c>
      <c r="J482" s="169">
        <v>11.74</v>
      </c>
      <c r="K482" s="177">
        <f t="shared" si="99"/>
        <v>3.4207459207459212E-2</v>
      </c>
      <c r="L482" s="260">
        <v>133.88</v>
      </c>
      <c r="M482" s="177">
        <f t="shared" si="100"/>
        <v>1.0342074592074593</v>
      </c>
      <c r="N482" s="260">
        <v>1571.75</v>
      </c>
      <c r="O482" s="169">
        <v>0.64</v>
      </c>
      <c r="P482" s="176">
        <f t="shared" si="101"/>
        <v>1.8648018648018648E-3</v>
      </c>
      <c r="Q482" s="260">
        <f t="shared" si="102"/>
        <v>85.683199999999999</v>
      </c>
      <c r="R482" s="169">
        <f t="shared" si="103"/>
        <v>11.100000000000009</v>
      </c>
      <c r="S482" s="171">
        <f t="shared" si="104"/>
        <v>3.2342657342657372E-2</v>
      </c>
      <c r="T482" s="169" t="s">
        <v>475</v>
      </c>
      <c r="U482" s="169" t="s">
        <v>712</v>
      </c>
      <c r="V482" s="169" t="s">
        <v>643</v>
      </c>
      <c r="W482" s="175">
        <v>1</v>
      </c>
      <c r="X482" s="169" t="s">
        <v>411</v>
      </c>
    </row>
    <row r="483" spans="2:24" hidden="1">
      <c r="B483" s="636"/>
      <c r="C483" s="423"/>
      <c r="D483" s="206">
        <v>7</v>
      </c>
      <c r="E483" s="169" t="s">
        <v>558</v>
      </c>
      <c r="F483" s="260">
        <v>1378.46</v>
      </c>
      <c r="G483" s="169">
        <v>631.96</v>
      </c>
      <c r="H483" s="169">
        <v>631.96</v>
      </c>
      <c r="I483" s="177">
        <f t="shared" si="98"/>
        <v>1</v>
      </c>
      <c r="J483" s="169">
        <v>24.02</v>
      </c>
      <c r="K483" s="177">
        <f t="shared" si="99"/>
        <v>3.8008734730046199E-2</v>
      </c>
      <c r="L483" s="260">
        <v>60.94</v>
      </c>
      <c r="M483" s="177">
        <f t="shared" si="100"/>
        <v>1.0380087347300462</v>
      </c>
      <c r="N483" s="260">
        <v>1463.78</v>
      </c>
      <c r="O483" s="169">
        <v>1.4</v>
      </c>
      <c r="P483" s="176">
        <f t="shared" si="101"/>
        <v>2.215330084182543E-3</v>
      </c>
      <c r="Q483" s="260">
        <f t="shared" si="102"/>
        <v>85.315999999999988</v>
      </c>
      <c r="R483" s="169">
        <f t="shared" si="103"/>
        <v>22.619999999999983</v>
      </c>
      <c r="S483" s="171">
        <f t="shared" si="104"/>
        <v>3.5793404645863634E-2</v>
      </c>
      <c r="T483" s="169" t="s">
        <v>475</v>
      </c>
      <c r="U483" s="169" t="s">
        <v>712</v>
      </c>
      <c r="V483" s="169" t="s">
        <v>643</v>
      </c>
      <c r="W483" s="175">
        <v>1</v>
      </c>
      <c r="X483" s="169" t="s">
        <v>422</v>
      </c>
    </row>
    <row r="484" spans="2:24" hidden="1">
      <c r="B484" s="636"/>
      <c r="C484" s="423"/>
      <c r="D484" s="206">
        <v>8</v>
      </c>
      <c r="E484" s="169" t="s">
        <v>666</v>
      </c>
      <c r="F484" s="260">
        <v>1337.76</v>
      </c>
      <c r="G484" s="169">
        <v>486.88</v>
      </c>
      <c r="H484" s="169">
        <v>486.88</v>
      </c>
      <c r="I484" s="177">
        <f t="shared" si="98"/>
        <v>1</v>
      </c>
      <c r="J484" s="169">
        <v>16.649999999999999</v>
      </c>
      <c r="K484" s="177">
        <f t="shared" si="99"/>
        <v>3.419733815313835E-2</v>
      </c>
      <c r="L484" s="260">
        <v>85.48</v>
      </c>
      <c r="M484" s="177">
        <f t="shared" si="100"/>
        <v>1.0341973381531384</v>
      </c>
      <c r="N484" s="260">
        <v>1423.24</v>
      </c>
      <c r="O484" s="169">
        <v>1</v>
      </c>
      <c r="P484" s="176">
        <f t="shared" si="101"/>
        <v>2.0538941833716726E-3</v>
      </c>
      <c r="Q484" s="260">
        <f t="shared" si="102"/>
        <v>85.48</v>
      </c>
      <c r="R484" s="169">
        <f t="shared" si="103"/>
        <v>15.649999999999977</v>
      </c>
      <c r="S484" s="171">
        <f t="shared" si="104"/>
        <v>3.2143443969766629E-2</v>
      </c>
      <c r="T484" s="169" t="s">
        <v>475</v>
      </c>
      <c r="U484" s="169" t="s">
        <v>712</v>
      </c>
      <c r="V484" s="169" t="s">
        <v>643</v>
      </c>
      <c r="W484" s="175">
        <v>1</v>
      </c>
      <c r="X484" s="169" t="s">
        <v>423</v>
      </c>
    </row>
    <row r="485" spans="2:24" hidden="1">
      <c r="B485" s="636"/>
      <c r="C485" s="423"/>
      <c r="D485" s="206">
        <v>9</v>
      </c>
      <c r="E485" s="169" t="s">
        <v>665</v>
      </c>
      <c r="F485" s="260">
        <v>1249.29</v>
      </c>
      <c r="G485" s="169">
        <v>557.07000000000005</v>
      </c>
      <c r="H485" s="169">
        <v>557.07000000000005</v>
      </c>
      <c r="I485" s="177">
        <f t="shared" si="98"/>
        <v>1</v>
      </c>
      <c r="J485" s="169">
        <v>16.940000000000001</v>
      </c>
      <c r="K485" s="177">
        <f t="shared" si="99"/>
        <v>3.0409104780368713E-2</v>
      </c>
      <c r="L485" s="260">
        <v>78.77</v>
      </c>
      <c r="M485" s="177">
        <f t="shared" si="100"/>
        <v>1.0304091047803687</v>
      </c>
      <c r="N485" s="260">
        <v>1334.36</v>
      </c>
      <c r="O485" s="169">
        <v>1.08</v>
      </c>
      <c r="P485" s="176">
        <f t="shared" si="101"/>
        <v>1.9387150627389734E-3</v>
      </c>
      <c r="Q485" s="260">
        <f t="shared" si="102"/>
        <v>85.071600000000004</v>
      </c>
      <c r="R485" s="169">
        <f t="shared" si="103"/>
        <v>15.860000000000054</v>
      </c>
      <c r="S485" s="171">
        <f t="shared" si="104"/>
        <v>2.8470389717629836E-2</v>
      </c>
      <c r="T485" s="169" t="s">
        <v>475</v>
      </c>
      <c r="U485" s="169" t="s">
        <v>712</v>
      </c>
      <c r="V485" s="169" t="s">
        <v>529</v>
      </c>
      <c r="W485" s="175">
        <v>1</v>
      </c>
      <c r="X485" s="169" t="s">
        <v>419</v>
      </c>
    </row>
    <row r="486" spans="2:24" hidden="1">
      <c r="B486" s="636"/>
      <c r="C486" s="423"/>
      <c r="D486" s="206">
        <v>10</v>
      </c>
      <c r="E486" s="169" t="s">
        <v>664</v>
      </c>
      <c r="F486" s="260">
        <v>1156.24</v>
      </c>
      <c r="G486" s="169">
        <v>475.2</v>
      </c>
      <c r="H486" s="169">
        <v>475.2</v>
      </c>
      <c r="I486" s="177">
        <f t="shared" si="98"/>
        <v>1</v>
      </c>
      <c r="J486" s="169">
        <v>16.25</v>
      </c>
      <c r="K486" s="177">
        <f t="shared" si="99"/>
        <v>3.4196127946127947E-2</v>
      </c>
      <c r="L486" s="260">
        <v>76.42</v>
      </c>
      <c r="M486" s="177">
        <f t="shared" si="100"/>
        <v>1.034196127946128</v>
      </c>
      <c r="N486" s="260">
        <v>1241.83</v>
      </c>
      <c r="O486" s="169">
        <v>1.1200000000000001</v>
      </c>
      <c r="P486" s="176">
        <f t="shared" si="101"/>
        <v>2.3569023569023572E-3</v>
      </c>
      <c r="Q486" s="260">
        <f t="shared" si="102"/>
        <v>85.590400000000017</v>
      </c>
      <c r="R486" s="169">
        <f t="shared" si="103"/>
        <v>15.129999999999999</v>
      </c>
      <c r="S486" s="171">
        <f t="shared" si="104"/>
        <v>3.1839225589225591E-2</v>
      </c>
      <c r="T486" s="169" t="s">
        <v>475</v>
      </c>
      <c r="U486" s="169" t="s">
        <v>712</v>
      </c>
      <c r="V486" s="169" t="s">
        <v>489</v>
      </c>
      <c r="W486" s="175">
        <v>1</v>
      </c>
      <c r="X486" s="169" t="s">
        <v>414</v>
      </c>
    </row>
    <row r="487" spans="2:24" hidden="1">
      <c r="B487" s="635">
        <v>45918</v>
      </c>
      <c r="C487" s="423" t="str">
        <f t="shared" ref="C487" si="108">RIGHT(TEXT(B487,"aaa"),1)</f>
        <v>四</v>
      </c>
      <c r="D487" s="206">
        <v>1</v>
      </c>
      <c r="E487" s="169" t="s">
        <v>698</v>
      </c>
      <c r="F487" s="260">
        <v>2417.7900000000004</v>
      </c>
      <c r="G487" s="169">
        <v>128.36000000000001</v>
      </c>
      <c r="H487" s="169">
        <v>128.36000000000001</v>
      </c>
      <c r="I487" s="177">
        <f t="shared" si="98"/>
        <v>1</v>
      </c>
      <c r="J487" s="169">
        <v>6.03</v>
      </c>
      <c r="K487" s="177">
        <f t="shared" si="99"/>
        <v>4.6977251480211903E-2</v>
      </c>
      <c r="L487" s="260">
        <v>417.58</v>
      </c>
      <c r="M487" s="177">
        <f t="shared" si="100"/>
        <v>1.0469772514802118</v>
      </c>
      <c r="N487" s="260">
        <v>2518.0100000000002</v>
      </c>
      <c r="O487" s="169">
        <v>0.24</v>
      </c>
      <c r="P487" s="176">
        <f t="shared" si="101"/>
        <v>1.8697413524462446E-3</v>
      </c>
      <c r="Q487" s="260">
        <f t="shared" si="102"/>
        <v>100.21919999999999</v>
      </c>
      <c r="R487" s="169">
        <f t="shared" si="103"/>
        <v>5.7900000000000009</v>
      </c>
      <c r="S487" s="171">
        <f t="shared" si="104"/>
        <v>4.5107510127765663E-2</v>
      </c>
      <c r="T487" s="169" t="s">
        <v>475</v>
      </c>
      <c r="U487" s="169" t="s">
        <v>712</v>
      </c>
      <c r="V487" s="169" t="s">
        <v>643</v>
      </c>
      <c r="W487" s="175">
        <v>1</v>
      </c>
      <c r="X487" s="169" t="s">
        <v>692</v>
      </c>
    </row>
    <row r="488" spans="2:24" hidden="1">
      <c r="B488" s="636"/>
      <c r="C488" s="423"/>
      <c r="D488" s="206">
        <v>2</v>
      </c>
      <c r="E488" s="169" t="s">
        <v>479</v>
      </c>
      <c r="F488" s="260">
        <v>2410.81</v>
      </c>
      <c r="G488" s="169">
        <v>353.3</v>
      </c>
      <c r="H488" s="169">
        <v>368.2</v>
      </c>
      <c r="I488" s="177">
        <f t="shared" si="98"/>
        <v>1.0421737899801868</v>
      </c>
      <c r="J488" s="169">
        <v>11.62</v>
      </c>
      <c r="K488" s="177">
        <f t="shared" si="99"/>
        <v>3.2889895273138972E-2</v>
      </c>
      <c r="L488" s="260">
        <v>111.2</v>
      </c>
      <c r="M488" s="177">
        <f t="shared" si="100"/>
        <v>1.0750636852533257</v>
      </c>
      <c r="N488" s="260">
        <v>2949.02</v>
      </c>
      <c r="O488" s="169">
        <v>4.84</v>
      </c>
      <c r="P488" s="176">
        <f t="shared" si="101"/>
        <v>1.3699405604302292E-2</v>
      </c>
      <c r="Q488" s="260">
        <f t="shared" si="102"/>
        <v>538.20799999999997</v>
      </c>
      <c r="R488" s="169">
        <f t="shared" si="103"/>
        <v>21.679999999999982</v>
      </c>
      <c r="S488" s="171">
        <f t="shared" si="104"/>
        <v>6.136427964902344E-2</v>
      </c>
      <c r="T488" s="169" t="s">
        <v>475</v>
      </c>
      <c r="U488" s="169" t="s">
        <v>712</v>
      </c>
      <c r="V488" s="169" t="s">
        <v>489</v>
      </c>
      <c r="W488" s="175">
        <v>1</v>
      </c>
      <c r="X488" s="169" t="s">
        <v>427</v>
      </c>
    </row>
    <row r="489" spans="2:24" hidden="1">
      <c r="B489" s="636"/>
      <c r="C489" s="423"/>
      <c r="D489" s="206">
        <v>3</v>
      </c>
      <c r="E489" s="169" t="s">
        <v>542</v>
      </c>
      <c r="F489" s="260">
        <v>1968.5300000000002</v>
      </c>
      <c r="G489" s="169">
        <v>324.3</v>
      </c>
      <c r="H489" s="169">
        <v>324.3</v>
      </c>
      <c r="I489" s="177">
        <f t="shared" si="98"/>
        <v>1</v>
      </c>
      <c r="J489" s="169">
        <v>13.72</v>
      </c>
      <c r="K489" s="177">
        <f t="shared" si="99"/>
        <v>4.2306506321307433E-2</v>
      </c>
      <c r="L489" s="260">
        <v>156.72999999999999</v>
      </c>
      <c r="M489" s="177">
        <f t="shared" si="100"/>
        <v>1.0423065063213075</v>
      </c>
      <c r="N489" s="260">
        <v>2150.34</v>
      </c>
      <c r="O489" s="169">
        <v>1.1599999999999999</v>
      </c>
      <c r="P489" s="176">
        <f t="shared" si="101"/>
        <v>3.5769349367869253E-3</v>
      </c>
      <c r="Q489" s="260">
        <f t="shared" si="102"/>
        <v>181.80679999999998</v>
      </c>
      <c r="R489" s="169">
        <f t="shared" si="103"/>
        <v>12.560000000000027</v>
      </c>
      <c r="S489" s="171">
        <f t="shared" si="104"/>
        <v>3.8729571384520586E-2</v>
      </c>
      <c r="T489" s="169" t="s">
        <v>475</v>
      </c>
      <c r="U489" s="169" t="s">
        <v>712</v>
      </c>
      <c r="V489" s="169" t="s">
        <v>466</v>
      </c>
      <c r="W489" s="175">
        <v>1</v>
      </c>
      <c r="X489" s="169" t="s">
        <v>467</v>
      </c>
    </row>
    <row r="490" spans="2:24" hidden="1">
      <c r="B490" s="636"/>
      <c r="C490" s="423"/>
      <c r="D490" s="206">
        <v>4</v>
      </c>
      <c r="E490" s="169" t="s">
        <v>688</v>
      </c>
      <c r="F490" s="260">
        <v>1499.01</v>
      </c>
      <c r="G490" s="169">
        <v>108.6</v>
      </c>
      <c r="H490" s="169">
        <v>108.6</v>
      </c>
      <c r="I490" s="177">
        <f t="shared" si="98"/>
        <v>1</v>
      </c>
      <c r="J490" s="169">
        <v>5.0999999999999996</v>
      </c>
      <c r="K490" s="177">
        <f t="shared" si="99"/>
        <v>4.6961325966850827E-2</v>
      </c>
      <c r="L490" s="260">
        <v>313.60000000000002</v>
      </c>
      <c r="M490" s="177">
        <f t="shared" si="100"/>
        <v>1.0469613259668509</v>
      </c>
      <c r="N490" s="260">
        <v>1599.36</v>
      </c>
      <c r="O490" s="169">
        <v>0.32</v>
      </c>
      <c r="P490" s="176">
        <f t="shared" si="101"/>
        <v>2.946593001841621E-3</v>
      </c>
      <c r="Q490" s="260">
        <f t="shared" si="102"/>
        <v>100.352</v>
      </c>
      <c r="R490" s="169">
        <f t="shared" si="103"/>
        <v>4.779999999999994</v>
      </c>
      <c r="S490" s="171">
        <f t="shared" si="104"/>
        <v>4.4014732965009157E-2</v>
      </c>
      <c r="T490" s="169" t="s">
        <v>475</v>
      </c>
      <c r="U490" s="169" t="s">
        <v>712</v>
      </c>
      <c r="V490" s="169" t="s">
        <v>466</v>
      </c>
      <c r="W490" s="175">
        <v>1</v>
      </c>
      <c r="X490" s="169" t="s">
        <v>467</v>
      </c>
    </row>
    <row r="491" spans="2:24" hidden="1">
      <c r="B491" s="636"/>
      <c r="C491" s="423"/>
      <c r="D491" s="206">
        <v>5</v>
      </c>
      <c r="E491" s="169" t="s">
        <v>513</v>
      </c>
      <c r="F491" s="260">
        <v>1474.02</v>
      </c>
      <c r="G491" s="169">
        <v>278.14999999999998</v>
      </c>
      <c r="H491" s="169">
        <v>278.14999999999998</v>
      </c>
      <c r="I491" s="177">
        <f t="shared" si="98"/>
        <v>1</v>
      </c>
      <c r="J491" s="169">
        <v>11.76</v>
      </c>
      <c r="K491" s="177">
        <f t="shared" si="99"/>
        <v>4.2279345676793097E-2</v>
      </c>
      <c r="L491" s="260">
        <v>133.88</v>
      </c>
      <c r="M491" s="177">
        <f t="shared" si="100"/>
        <v>1.0422793456767931</v>
      </c>
      <c r="N491" s="260">
        <v>1574.43</v>
      </c>
      <c r="O491" s="169">
        <v>0.75</v>
      </c>
      <c r="P491" s="176">
        <f t="shared" si="101"/>
        <v>2.696386841632213E-3</v>
      </c>
      <c r="Q491" s="260">
        <f t="shared" si="102"/>
        <v>100.41</v>
      </c>
      <c r="R491" s="169">
        <f t="shared" si="103"/>
        <v>11.009999999999991</v>
      </c>
      <c r="S491" s="171">
        <f t="shared" si="104"/>
        <v>3.9582958835160852E-2</v>
      </c>
      <c r="T491" s="169" t="s">
        <v>475</v>
      </c>
      <c r="U491" s="169" t="s">
        <v>712</v>
      </c>
      <c r="V491" s="169" t="s">
        <v>643</v>
      </c>
      <c r="W491" s="175">
        <v>1</v>
      </c>
      <c r="X491" s="169" t="s">
        <v>411</v>
      </c>
    </row>
    <row r="492" spans="2:24" hidden="1">
      <c r="B492" s="636"/>
      <c r="C492" s="423"/>
      <c r="D492" s="206">
        <v>6</v>
      </c>
      <c r="E492" s="169" t="s">
        <v>490</v>
      </c>
      <c r="F492" s="260">
        <v>1373.05</v>
      </c>
      <c r="G492" s="169">
        <v>222.17</v>
      </c>
      <c r="H492" s="169">
        <v>222.17</v>
      </c>
      <c r="I492" s="177">
        <f t="shared" si="98"/>
        <v>1</v>
      </c>
      <c r="J492" s="169">
        <v>9.4</v>
      </c>
      <c r="K492" s="177">
        <f t="shared" si="99"/>
        <v>4.2309942836566597E-2</v>
      </c>
      <c r="L492" s="260">
        <v>156.74</v>
      </c>
      <c r="M492" s="177">
        <f t="shared" si="100"/>
        <v>1.0423099428365665</v>
      </c>
      <c r="N492" s="260">
        <v>1473.36</v>
      </c>
      <c r="O492" s="169">
        <v>0.64</v>
      </c>
      <c r="P492" s="176">
        <f t="shared" si="101"/>
        <v>2.8806769590853853E-3</v>
      </c>
      <c r="Q492" s="260">
        <f t="shared" si="102"/>
        <v>100.31360000000001</v>
      </c>
      <c r="R492" s="169">
        <f t="shared" si="103"/>
        <v>8.7600000000000051</v>
      </c>
      <c r="S492" s="171">
        <f t="shared" si="104"/>
        <v>3.9429265877481232E-2</v>
      </c>
      <c r="T492" s="169" t="s">
        <v>475</v>
      </c>
      <c r="U492" s="169" t="s">
        <v>712</v>
      </c>
      <c r="V492" s="169" t="s">
        <v>466</v>
      </c>
      <c r="W492" s="175">
        <v>1</v>
      </c>
      <c r="X492" s="169" t="s">
        <v>467</v>
      </c>
    </row>
    <row r="493" spans="2:24" hidden="1">
      <c r="B493" s="636"/>
      <c r="C493" s="423"/>
      <c r="D493" s="206">
        <v>7</v>
      </c>
      <c r="E493" s="169" t="s">
        <v>665</v>
      </c>
      <c r="F493" s="260">
        <v>1344.6000000000001</v>
      </c>
      <c r="G493" s="169">
        <v>488.06</v>
      </c>
      <c r="H493" s="169">
        <v>488.06</v>
      </c>
      <c r="I493" s="177">
        <f t="shared" si="98"/>
        <v>1</v>
      </c>
      <c r="J493" s="169">
        <v>18.350000000000001</v>
      </c>
      <c r="K493" s="177">
        <f t="shared" si="99"/>
        <v>3.7597836331598578E-2</v>
      </c>
      <c r="L493" s="260">
        <v>78.77</v>
      </c>
      <c r="M493" s="177">
        <f t="shared" si="100"/>
        <v>1.0375978363315985</v>
      </c>
      <c r="N493" s="260">
        <v>1445.43</v>
      </c>
      <c r="O493" s="169">
        <v>1.28</v>
      </c>
      <c r="P493" s="176">
        <f t="shared" si="101"/>
        <v>2.6226283653649142E-3</v>
      </c>
      <c r="Q493" s="260">
        <f t="shared" si="102"/>
        <v>100.82559999999999</v>
      </c>
      <c r="R493" s="169">
        <f t="shared" si="103"/>
        <v>17.070000000000022</v>
      </c>
      <c r="S493" s="171">
        <f t="shared" si="104"/>
        <v>3.4975207966233705E-2</v>
      </c>
      <c r="T493" s="169" t="s">
        <v>475</v>
      </c>
      <c r="U493" s="169" t="s">
        <v>712</v>
      </c>
      <c r="V493" s="169" t="s">
        <v>529</v>
      </c>
      <c r="W493" s="175">
        <v>1</v>
      </c>
      <c r="X493" s="169" t="s">
        <v>419</v>
      </c>
    </row>
    <row r="494" spans="2:24" hidden="1">
      <c r="B494" s="636"/>
      <c r="C494" s="423"/>
      <c r="D494" s="206">
        <v>8</v>
      </c>
      <c r="E494" s="169" t="s">
        <v>557</v>
      </c>
      <c r="F494" s="260">
        <v>1309.77</v>
      </c>
      <c r="G494" s="169">
        <v>222.12</v>
      </c>
      <c r="H494" s="169">
        <v>222.12</v>
      </c>
      <c r="I494" s="177">
        <f t="shared" si="98"/>
        <v>1</v>
      </c>
      <c r="J494" s="169">
        <v>7.31</v>
      </c>
      <c r="K494" s="177">
        <f t="shared" si="99"/>
        <v>3.2910138663785338E-2</v>
      </c>
      <c r="L494" s="260">
        <v>194.04</v>
      </c>
      <c r="M494" s="177">
        <f t="shared" si="100"/>
        <v>1.0329101386637853</v>
      </c>
      <c r="N494" s="260">
        <v>1418.43</v>
      </c>
      <c r="O494" s="169">
        <v>0.56000000000000005</v>
      </c>
      <c r="P494" s="176">
        <f t="shared" si="101"/>
        <v>2.5211597334773997E-3</v>
      </c>
      <c r="Q494" s="260">
        <f t="shared" si="102"/>
        <v>108.66240000000001</v>
      </c>
      <c r="R494" s="169">
        <f t="shared" si="103"/>
        <v>6.7500000000000018</v>
      </c>
      <c r="S494" s="171">
        <f t="shared" si="104"/>
        <v>3.0388978930307949E-2</v>
      </c>
      <c r="T494" s="169" t="s">
        <v>475</v>
      </c>
      <c r="U494" s="169" t="s">
        <v>712</v>
      </c>
      <c r="V494" s="169" t="s">
        <v>489</v>
      </c>
      <c r="W494" s="175">
        <v>1</v>
      </c>
      <c r="X494" s="169" t="s">
        <v>433</v>
      </c>
    </row>
    <row r="495" spans="2:24" hidden="1">
      <c r="B495" s="636"/>
      <c r="C495" s="423"/>
      <c r="D495" s="206">
        <v>9</v>
      </c>
      <c r="E495" s="169" t="s">
        <v>527</v>
      </c>
      <c r="F495" s="260">
        <v>1206.2099999999998</v>
      </c>
      <c r="G495" s="169">
        <v>437.4</v>
      </c>
      <c r="H495" s="169">
        <v>437.4</v>
      </c>
      <c r="I495" s="177">
        <f t="shared" si="98"/>
        <v>1</v>
      </c>
      <c r="J495" s="169">
        <v>16.45</v>
      </c>
      <c r="K495" s="177">
        <f t="shared" si="99"/>
        <v>3.7608596250571558E-2</v>
      </c>
      <c r="L495" s="260">
        <v>79.459999999999994</v>
      </c>
      <c r="M495" s="177">
        <f t="shared" si="100"/>
        <v>1.0376085962505714</v>
      </c>
      <c r="N495" s="260">
        <v>1307.1199999999999</v>
      </c>
      <c r="O495" s="169">
        <v>1.27</v>
      </c>
      <c r="P495" s="176">
        <f t="shared" si="101"/>
        <v>2.9035208047553727E-3</v>
      </c>
      <c r="Q495" s="260">
        <f t="shared" si="102"/>
        <v>100.91419999999999</v>
      </c>
      <c r="R495" s="169">
        <f t="shared" si="103"/>
        <v>15.179999999999989</v>
      </c>
      <c r="S495" s="171">
        <f t="shared" si="104"/>
        <v>3.4705075445816164E-2</v>
      </c>
      <c r="T495" s="169" t="s">
        <v>475</v>
      </c>
      <c r="U495" s="169" t="s">
        <v>712</v>
      </c>
      <c r="V495" s="169" t="s">
        <v>489</v>
      </c>
      <c r="W495" s="175">
        <v>1</v>
      </c>
      <c r="X495" s="169" t="s">
        <v>413</v>
      </c>
    </row>
    <row r="496" spans="2:24" hidden="1">
      <c r="B496" s="636"/>
      <c r="C496" s="423"/>
      <c r="D496" s="206">
        <v>10</v>
      </c>
      <c r="E496" s="169" t="s">
        <v>517</v>
      </c>
      <c r="F496" s="260">
        <v>1162.67</v>
      </c>
      <c r="G496" s="169">
        <v>253.4</v>
      </c>
      <c r="H496" s="169">
        <v>261</v>
      </c>
      <c r="I496" s="177">
        <f t="shared" si="98"/>
        <v>1.0299921073401737</v>
      </c>
      <c r="J496" s="169">
        <v>8.34</v>
      </c>
      <c r="K496" s="177">
        <f t="shared" si="99"/>
        <v>3.2912391475927387E-2</v>
      </c>
      <c r="L496" s="260">
        <v>99.12</v>
      </c>
      <c r="M496" s="177">
        <f t="shared" si="100"/>
        <v>1.0629044988161009</v>
      </c>
      <c r="N496" s="260">
        <v>1579.97</v>
      </c>
      <c r="O496" s="169">
        <v>4.21</v>
      </c>
      <c r="P496" s="176">
        <f t="shared" si="101"/>
        <v>1.6614048934490921E-2</v>
      </c>
      <c r="Q496" s="260">
        <f t="shared" si="102"/>
        <v>417.29520000000002</v>
      </c>
      <c r="R496" s="169">
        <f t="shared" si="103"/>
        <v>11.729999999999968</v>
      </c>
      <c r="S496" s="171">
        <f t="shared" si="104"/>
        <v>4.6290449881609977E-2</v>
      </c>
      <c r="T496" s="169" t="s">
        <v>475</v>
      </c>
      <c r="U496" s="169" t="s">
        <v>712</v>
      </c>
      <c r="V496" s="169" t="s">
        <v>520</v>
      </c>
      <c r="W496" s="175">
        <v>1</v>
      </c>
      <c r="X496" s="169" t="s">
        <v>467</v>
      </c>
    </row>
    <row r="497" spans="2:24" hidden="1">
      <c r="B497" s="635">
        <v>45919</v>
      </c>
      <c r="C497" s="423" t="str">
        <f t="shared" ref="C497" si="109">RIGHT(TEXT(B497,"aaa"),1)</f>
        <v>五</v>
      </c>
      <c r="D497" s="206">
        <v>1</v>
      </c>
      <c r="E497" s="169" t="s">
        <v>698</v>
      </c>
      <c r="F497" s="260">
        <v>1666.1399999999999</v>
      </c>
      <c r="G497" s="169">
        <v>104.04</v>
      </c>
      <c r="H497" s="169">
        <v>104.04</v>
      </c>
      <c r="I497" s="177">
        <f t="shared" si="98"/>
        <v>1</v>
      </c>
      <c r="J497" s="169">
        <v>4.0599999999999996</v>
      </c>
      <c r="K497" s="177">
        <f t="shared" si="99"/>
        <v>3.9023452518262204E-2</v>
      </c>
      <c r="L497" s="260">
        <v>417.58</v>
      </c>
      <c r="M497" s="177">
        <f t="shared" si="100"/>
        <v>1.0390234525182622</v>
      </c>
      <c r="N497" s="260">
        <v>1695.37</v>
      </c>
      <c r="O497" s="169">
        <v>7.0000000000000007E-2</v>
      </c>
      <c r="P497" s="176">
        <f t="shared" si="101"/>
        <v>6.7281814686658979E-4</v>
      </c>
      <c r="Q497" s="260">
        <f t="shared" si="102"/>
        <v>29.230600000000003</v>
      </c>
      <c r="R497" s="169">
        <f t="shared" si="103"/>
        <v>3.9900000000000024</v>
      </c>
      <c r="S497" s="171">
        <f t="shared" si="104"/>
        <v>3.8350634371395638E-2</v>
      </c>
      <c r="T497" s="169" t="s">
        <v>475</v>
      </c>
      <c r="U497" s="169" t="s">
        <v>712</v>
      </c>
      <c r="V497" s="169" t="s">
        <v>643</v>
      </c>
      <c r="W497" s="175">
        <v>1</v>
      </c>
      <c r="X497" s="169" t="s">
        <v>692</v>
      </c>
    </row>
    <row r="498" spans="2:24" hidden="1">
      <c r="B498" s="636"/>
      <c r="C498" s="423"/>
      <c r="D498" s="206">
        <v>2</v>
      </c>
      <c r="E498" s="169" t="s">
        <v>513</v>
      </c>
      <c r="F498" s="260">
        <v>1250.44</v>
      </c>
      <c r="G498" s="169">
        <v>272.69</v>
      </c>
      <c r="H498" s="169">
        <v>272.69</v>
      </c>
      <c r="I498" s="177">
        <f t="shared" si="98"/>
        <v>1</v>
      </c>
      <c r="J498" s="169">
        <v>9.57</v>
      </c>
      <c r="K498" s="177">
        <f t="shared" si="99"/>
        <v>3.5094796288826141E-2</v>
      </c>
      <c r="L498" s="260">
        <v>133.88</v>
      </c>
      <c r="M498" s="177">
        <f t="shared" si="100"/>
        <v>1.0350947962888262</v>
      </c>
      <c r="N498" s="260">
        <v>1281.23</v>
      </c>
      <c r="O498" s="169">
        <v>0.23</v>
      </c>
      <c r="P498" s="176">
        <f t="shared" si="101"/>
        <v>8.4344860464263458E-4</v>
      </c>
      <c r="Q498" s="260">
        <f t="shared" si="102"/>
        <v>30.792400000000001</v>
      </c>
      <c r="R498" s="169">
        <f t="shared" si="103"/>
        <v>9.3399999999999928</v>
      </c>
      <c r="S498" s="171">
        <f t="shared" si="104"/>
        <v>3.4251347684183482E-2</v>
      </c>
      <c r="T498" s="169" t="s">
        <v>475</v>
      </c>
      <c r="U498" s="169" t="s">
        <v>712</v>
      </c>
      <c r="V498" s="169" t="s">
        <v>643</v>
      </c>
      <c r="W498" s="175">
        <v>1</v>
      </c>
      <c r="X498" s="169" t="s">
        <v>411</v>
      </c>
    </row>
    <row r="499" spans="2:24" hidden="1">
      <c r="B499" s="636"/>
      <c r="C499" s="423"/>
      <c r="D499" s="206">
        <v>3</v>
      </c>
      <c r="E499" s="169" t="s">
        <v>542</v>
      </c>
      <c r="F499" s="260">
        <v>1194.28</v>
      </c>
      <c r="G499" s="169">
        <v>244.4</v>
      </c>
      <c r="H499" s="169">
        <v>244.4</v>
      </c>
      <c r="I499" s="177">
        <f t="shared" si="98"/>
        <v>1</v>
      </c>
      <c r="J499" s="169">
        <v>8.58</v>
      </c>
      <c r="K499" s="177">
        <f t="shared" si="99"/>
        <v>3.5106382978723406E-2</v>
      </c>
      <c r="L499" s="260">
        <v>156.72999999999999</v>
      </c>
      <c r="M499" s="177">
        <f t="shared" si="100"/>
        <v>1.0351063829787235</v>
      </c>
      <c r="N499" s="260">
        <v>1344.74</v>
      </c>
      <c r="O499" s="169">
        <v>0.96</v>
      </c>
      <c r="P499" s="176">
        <f t="shared" si="101"/>
        <v>3.9279869067103106E-3</v>
      </c>
      <c r="Q499" s="260">
        <f t="shared" si="102"/>
        <v>150.46079999999998</v>
      </c>
      <c r="R499" s="169">
        <f t="shared" si="103"/>
        <v>7.6200000000000125</v>
      </c>
      <c r="S499" s="171">
        <f t="shared" si="104"/>
        <v>3.1178396072013143E-2</v>
      </c>
      <c r="T499" s="169" t="s">
        <v>475</v>
      </c>
      <c r="U499" s="169" t="s">
        <v>712</v>
      </c>
      <c r="V499" s="169" t="s">
        <v>466</v>
      </c>
      <c r="W499" s="175">
        <v>1</v>
      </c>
      <c r="X499" s="169" t="s">
        <v>467</v>
      </c>
    </row>
    <row r="500" spans="2:24" hidden="1">
      <c r="B500" s="636"/>
      <c r="C500" s="423"/>
      <c r="D500" s="206">
        <v>4</v>
      </c>
      <c r="E500" s="169" t="s">
        <v>558</v>
      </c>
      <c r="F500" s="260">
        <v>1162.1300000000001</v>
      </c>
      <c r="G500" s="169">
        <v>502.04</v>
      </c>
      <c r="H500" s="169">
        <v>502.04</v>
      </c>
      <c r="I500" s="177">
        <f t="shared" si="98"/>
        <v>1</v>
      </c>
      <c r="J500" s="169">
        <v>19.579999999999998</v>
      </c>
      <c r="K500" s="177">
        <f t="shared" si="99"/>
        <v>3.9000876424189306E-2</v>
      </c>
      <c r="L500" s="260">
        <v>60.94</v>
      </c>
      <c r="M500" s="177">
        <f t="shared" si="100"/>
        <v>1.0390008764241894</v>
      </c>
      <c r="N500" s="260">
        <v>1193.21</v>
      </c>
      <c r="O500" s="169">
        <v>0.51</v>
      </c>
      <c r="P500" s="176">
        <f t="shared" si="101"/>
        <v>1.015855310333838E-3</v>
      </c>
      <c r="Q500" s="260">
        <f t="shared" si="102"/>
        <v>31.0794</v>
      </c>
      <c r="R500" s="169">
        <f t="shared" si="103"/>
        <v>19.069999999999983</v>
      </c>
      <c r="S500" s="171">
        <f t="shared" si="104"/>
        <v>3.7985021113855433E-2</v>
      </c>
      <c r="T500" s="169" t="s">
        <v>475</v>
      </c>
      <c r="U500" s="169" t="s">
        <v>712</v>
      </c>
      <c r="V500" s="169" t="s">
        <v>643</v>
      </c>
      <c r="W500" s="175">
        <v>1</v>
      </c>
      <c r="X500" s="169" t="s">
        <v>422</v>
      </c>
    </row>
    <row r="501" spans="2:24" hidden="1">
      <c r="B501" s="636"/>
      <c r="C501" s="423"/>
      <c r="D501" s="206">
        <v>5</v>
      </c>
      <c r="E501" s="169" t="s">
        <v>687</v>
      </c>
      <c r="F501" s="260">
        <v>1158.8999999999999</v>
      </c>
      <c r="G501" s="169">
        <v>564.20000000000005</v>
      </c>
      <c r="H501" s="169">
        <v>564.20000000000005</v>
      </c>
      <c r="I501" s="177">
        <f t="shared" si="98"/>
        <v>1</v>
      </c>
      <c r="J501" s="169">
        <v>15.4</v>
      </c>
      <c r="K501" s="177">
        <f t="shared" si="99"/>
        <v>2.7295285359801486E-2</v>
      </c>
      <c r="L501" s="260">
        <v>77.260000000000005</v>
      </c>
      <c r="M501" s="177">
        <f t="shared" si="100"/>
        <v>1.0272952853598014</v>
      </c>
      <c r="N501" s="260">
        <v>1189.8</v>
      </c>
      <c r="O501" s="169">
        <v>0.4</v>
      </c>
      <c r="P501" s="176">
        <f t="shared" si="101"/>
        <v>7.0896845090393477E-4</v>
      </c>
      <c r="Q501" s="260">
        <f t="shared" si="102"/>
        <v>30.904000000000003</v>
      </c>
      <c r="R501" s="169">
        <f t="shared" si="103"/>
        <v>14.999999999999977</v>
      </c>
      <c r="S501" s="171">
        <f t="shared" si="104"/>
        <v>2.6586316908897512E-2</v>
      </c>
      <c r="T501" s="169" t="s">
        <v>475</v>
      </c>
      <c r="U501" s="169" t="s">
        <v>712</v>
      </c>
      <c r="V501" s="169" t="s">
        <v>643</v>
      </c>
      <c r="W501" s="175">
        <v>1</v>
      </c>
      <c r="X501" s="169" t="s">
        <v>671</v>
      </c>
    </row>
    <row r="502" spans="2:24" hidden="1">
      <c r="B502" s="636"/>
      <c r="C502" s="423"/>
      <c r="D502" s="206">
        <v>6</v>
      </c>
      <c r="E502" s="169" t="s">
        <v>666</v>
      </c>
      <c r="F502" s="260">
        <v>1064.23</v>
      </c>
      <c r="G502" s="169">
        <v>365.02</v>
      </c>
      <c r="H502" s="169">
        <v>365.02</v>
      </c>
      <c r="I502" s="177">
        <f t="shared" si="98"/>
        <v>1</v>
      </c>
      <c r="J502" s="169">
        <v>12.81</v>
      </c>
      <c r="K502" s="177">
        <f t="shared" si="99"/>
        <v>3.5093967453838151E-2</v>
      </c>
      <c r="L502" s="260">
        <v>85.48</v>
      </c>
      <c r="M502" s="177">
        <f t="shared" si="100"/>
        <v>1.0350939674538382</v>
      </c>
      <c r="N502" s="260">
        <v>1095</v>
      </c>
      <c r="O502" s="169">
        <v>0.36</v>
      </c>
      <c r="P502" s="176">
        <f t="shared" si="101"/>
        <v>9.8624732891348411E-4</v>
      </c>
      <c r="Q502" s="260">
        <f t="shared" si="102"/>
        <v>30.7728</v>
      </c>
      <c r="R502" s="169">
        <f t="shared" si="103"/>
        <v>12.450000000000003</v>
      </c>
      <c r="S502" s="171">
        <f t="shared" si="104"/>
        <v>3.4107720124924669E-2</v>
      </c>
      <c r="T502" s="169" t="s">
        <v>475</v>
      </c>
      <c r="U502" s="169" t="s">
        <v>712</v>
      </c>
      <c r="V502" s="169" t="s">
        <v>643</v>
      </c>
      <c r="W502" s="175">
        <v>1</v>
      </c>
      <c r="X502" s="169" t="s">
        <v>423</v>
      </c>
    </row>
    <row r="503" spans="2:24" hidden="1">
      <c r="B503" s="636"/>
      <c r="C503" s="423"/>
      <c r="D503" s="206">
        <v>7</v>
      </c>
      <c r="E503" s="169" t="s">
        <v>664</v>
      </c>
      <c r="F503" s="260">
        <v>1061.48</v>
      </c>
      <c r="G503" s="169">
        <v>389.12</v>
      </c>
      <c r="H503" s="169">
        <v>389.12</v>
      </c>
      <c r="I503" s="177">
        <f t="shared" si="98"/>
        <v>1</v>
      </c>
      <c r="J503" s="169">
        <v>14.3</v>
      </c>
      <c r="K503" s="177">
        <f t="shared" si="99"/>
        <v>3.6749588815789477E-2</v>
      </c>
      <c r="L503" s="260">
        <v>76.42</v>
      </c>
      <c r="M503" s="177">
        <f t="shared" si="100"/>
        <v>1.0367495888157896</v>
      </c>
      <c r="N503" s="260">
        <v>1092.81</v>
      </c>
      <c r="O503" s="169">
        <v>0.41</v>
      </c>
      <c r="P503" s="176">
        <f t="shared" si="101"/>
        <v>1.0536595394736842E-3</v>
      </c>
      <c r="Q503" s="260">
        <f t="shared" si="102"/>
        <v>31.3322</v>
      </c>
      <c r="R503" s="169">
        <f t="shared" si="103"/>
        <v>13.890000000000011</v>
      </c>
      <c r="S503" s="171">
        <f t="shared" si="104"/>
        <v>3.5695929276315819E-2</v>
      </c>
      <c r="T503" s="169" t="s">
        <v>475</v>
      </c>
      <c r="U503" s="169" t="s">
        <v>712</v>
      </c>
      <c r="V503" s="169" t="s">
        <v>489</v>
      </c>
      <c r="W503" s="175">
        <v>1</v>
      </c>
      <c r="X503" s="169" t="s">
        <v>414</v>
      </c>
    </row>
    <row r="504" spans="2:24" hidden="1">
      <c r="B504" s="636"/>
      <c r="C504" s="423"/>
      <c r="D504" s="206">
        <v>8</v>
      </c>
      <c r="E504" s="169" t="s">
        <v>665</v>
      </c>
      <c r="F504" s="260">
        <v>1060.24</v>
      </c>
      <c r="G504" s="169">
        <v>443.8</v>
      </c>
      <c r="H504" s="169">
        <v>443.8</v>
      </c>
      <c r="I504" s="177">
        <f t="shared" si="98"/>
        <v>1</v>
      </c>
      <c r="J504" s="169">
        <v>13.85</v>
      </c>
      <c r="K504" s="177">
        <f t="shared" si="99"/>
        <v>3.120775123929698E-2</v>
      </c>
      <c r="L504" s="260">
        <v>78.77</v>
      </c>
      <c r="M504" s="177">
        <f t="shared" si="100"/>
        <v>1.031207751239297</v>
      </c>
      <c r="N504" s="260">
        <v>1090.96</v>
      </c>
      <c r="O504" s="169">
        <v>0.39</v>
      </c>
      <c r="P504" s="176">
        <f t="shared" si="101"/>
        <v>8.7877422262280303E-4</v>
      </c>
      <c r="Q504" s="260">
        <f t="shared" si="102"/>
        <v>30.720299999999998</v>
      </c>
      <c r="R504" s="169">
        <f t="shared" si="103"/>
        <v>13.460000000000022</v>
      </c>
      <c r="S504" s="171">
        <f t="shared" si="104"/>
        <v>3.0328977016674228E-2</v>
      </c>
      <c r="T504" s="169" t="s">
        <v>475</v>
      </c>
      <c r="U504" s="169" t="s">
        <v>712</v>
      </c>
      <c r="V504" s="169" t="s">
        <v>529</v>
      </c>
      <c r="W504" s="175">
        <v>1</v>
      </c>
      <c r="X504" s="169" t="s">
        <v>419</v>
      </c>
    </row>
    <row r="505" spans="2:24" hidden="1">
      <c r="B505" s="636"/>
      <c r="C505" s="423"/>
      <c r="D505" s="206">
        <v>9</v>
      </c>
      <c r="E505" s="169" t="s">
        <v>612</v>
      </c>
      <c r="F505" s="260">
        <v>1017.2799999999999</v>
      </c>
      <c r="G505" s="169">
        <v>218.39</v>
      </c>
      <c r="H505" s="169">
        <v>218.39</v>
      </c>
      <c r="I505" s="177">
        <f t="shared" si="98"/>
        <v>1</v>
      </c>
      <c r="J505" s="169">
        <v>19.399999999999999</v>
      </c>
      <c r="K505" s="177">
        <f t="shared" si="99"/>
        <v>8.8831906222812396E-2</v>
      </c>
      <c r="L505" s="260">
        <v>95.34</v>
      </c>
      <c r="M505" s="177">
        <f t="shared" si="100"/>
        <v>1.0888319062228125</v>
      </c>
      <c r="N505" s="260">
        <v>1849.6</v>
      </c>
      <c r="O505" s="169">
        <v>8.73</v>
      </c>
      <c r="P505" s="176">
        <f t="shared" si="101"/>
        <v>3.9974357800265585E-2</v>
      </c>
      <c r="Q505" s="260">
        <f t="shared" si="102"/>
        <v>832.31820000000005</v>
      </c>
      <c r="R505" s="169">
        <f t="shared" si="103"/>
        <v>10.670000000000005</v>
      </c>
      <c r="S505" s="171">
        <f t="shared" si="104"/>
        <v>4.8857548422546845E-2</v>
      </c>
      <c r="T505" s="169" t="s">
        <v>475</v>
      </c>
      <c r="U505" s="169" t="s">
        <v>712</v>
      </c>
      <c r="V505" s="169" t="s">
        <v>489</v>
      </c>
      <c r="W505" s="175">
        <v>1</v>
      </c>
      <c r="X505" s="169" t="s">
        <v>467</v>
      </c>
    </row>
    <row r="506" spans="2:24" hidden="1">
      <c r="B506" s="636"/>
      <c r="C506" s="423"/>
      <c r="D506" s="206">
        <v>10</v>
      </c>
      <c r="E506" s="169" t="s">
        <v>688</v>
      </c>
      <c r="F506" s="260">
        <v>990.98</v>
      </c>
      <c r="G506" s="169">
        <v>83.63</v>
      </c>
      <c r="H506" s="169">
        <v>83.63</v>
      </c>
      <c r="I506" s="177">
        <f t="shared" si="98"/>
        <v>1</v>
      </c>
      <c r="J506" s="169">
        <v>3.26</v>
      </c>
      <c r="K506" s="177">
        <f t="shared" si="99"/>
        <v>3.898122683247638E-2</v>
      </c>
      <c r="L506" s="260">
        <v>313.60000000000002</v>
      </c>
      <c r="M506" s="177">
        <f t="shared" si="100"/>
        <v>1.0389812268324765</v>
      </c>
      <c r="N506" s="260">
        <v>1022.34</v>
      </c>
      <c r="O506" s="169">
        <v>0.1</v>
      </c>
      <c r="P506" s="176">
        <f t="shared" si="101"/>
        <v>1.1957431543704413E-3</v>
      </c>
      <c r="Q506" s="260">
        <f t="shared" si="102"/>
        <v>31.360000000000003</v>
      </c>
      <c r="R506" s="169">
        <f t="shared" si="103"/>
        <v>3.160000000000005</v>
      </c>
      <c r="S506" s="171">
        <f t="shared" si="104"/>
        <v>3.7785483678106004E-2</v>
      </c>
      <c r="T506" s="169" t="s">
        <v>475</v>
      </c>
      <c r="U506" s="169" t="s">
        <v>712</v>
      </c>
      <c r="V506" s="169" t="s">
        <v>466</v>
      </c>
      <c r="W506" s="175">
        <v>1</v>
      </c>
      <c r="X506" s="169" t="s">
        <v>467</v>
      </c>
    </row>
    <row r="507" spans="2:24" hidden="1">
      <c r="B507" s="635">
        <v>45920</v>
      </c>
      <c r="C507" s="423" t="str">
        <f t="shared" ref="C507" si="110">RIGHT(TEXT(B507,"aaa"),1)</f>
        <v>六</v>
      </c>
      <c r="D507" s="206">
        <v>1</v>
      </c>
      <c r="E507" s="169" t="s">
        <v>698</v>
      </c>
      <c r="F507" s="260">
        <v>2789.43</v>
      </c>
      <c r="G507" s="169">
        <v>82.08</v>
      </c>
      <c r="H507" s="169">
        <v>82.08</v>
      </c>
      <c r="I507" s="177">
        <f t="shared" si="98"/>
        <v>1</v>
      </c>
      <c r="J507" s="169">
        <v>7.11</v>
      </c>
      <c r="K507" s="177">
        <f t="shared" si="99"/>
        <v>8.6622807017543865E-2</v>
      </c>
      <c r="L507" s="260">
        <v>417.58</v>
      </c>
      <c r="M507" s="177">
        <f t="shared" si="100"/>
        <v>1.0866228070175439</v>
      </c>
      <c r="N507" s="260">
        <v>2968.99</v>
      </c>
      <c r="O507" s="169">
        <v>0.43</v>
      </c>
      <c r="P507" s="176">
        <f t="shared" si="101"/>
        <v>5.238791423001949E-3</v>
      </c>
      <c r="Q507" s="260">
        <f t="shared" si="102"/>
        <v>179.55939999999998</v>
      </c>
      <c r="R507" s="169">
        <f t="shared" si="103"/>
        <v>6.68</v>
      </c>
      <c r="S507" s="171">
        <f t="shared" si="104"/>
        <v>8.1384015594541906E-2</v>
      </c>
      <c r="T507" s="169" t="s">
        <v>475</v>
      </c>
      <c r="U507" s="169" t="s">
        <v>712</v>
      </c>
      <c r="V507" s="169" t="s">
        <v>643</v>
      </c>
      <c r="W507" s="175">
        <v>1</v>
      </c>
      <c r="X507" s="169" t="s">
        <v>692</v>
      </c>
    </row>
    <row r="508" spans="2:24" hidden="1">
      <c r="B508" s="636"/>
      <c r="C508" s="423"/>
      <c r="D508" s="206">
        <v>2</v>
      </c>
      <c r="E508" s="169" t="s">
        <v>542</v>
      </c>
      <c r="F508" s="260">
        <v>2473.2000000000003</v>
      </c>
      <c r="G508" s="169">
        <v>242.4</v>
      </c>
      <c r="H508" s="169">
        <v>242.4</v>
      </c>
      <c r="I508" s="177">
        <f t="shared" si="98"/>
        <v>1</v>
      </c>
      <c r="J508" s="169">
        <v>19.55</v>
      </c>
      <c r="K508" s="177">
        <f t="shared" si="99"/>
        <v>8.0651815181518149E-2</v>
      </c>
      <c r="L508" s="260">
        <v>156.72999999999999</v>
      </c>
      <c r="M508" s="177">
        <f t="shared" si="100"/>
        <v>1.0806518151815181</v>
      </c>
      <c r="N508" s="260">
        <v>3064.07</v>
      </c>
      <c r="O508" s="169">
        <v>3.77</v>
      </c>
      <c r="P508" s="176">
        <f t="shared" si="101"/>
        <v>1.5552805280528053E-2</v>
      </c>
      <c r="Q508" s="260">
        <f t="shared" si="102"/>
        <v>590.87209999999993</v>
      </c>
      <c r="R508" s="169">
        <f t="shared" si="103"/>
        <v>15.779999999999983</v>
      </c>
      <c r="S508" s="171">
        <f t="shared" si="104"/>
        <v>6.5099009900990032E-2</v>
      </c>
      <c r="T508" s="169" t="s">
        <v>475</v>
      </c>
      <c r="U508" s="169" t="s">
        <v>712</v>
      </c>
      <c r="V508" s="169" t="s">
        <v>466</v>
      </c>
      <c r="W508" s="175">
        <v>1</v>
      </c>
      <c r="X508" s="169" t="s">
        <v>467</v>
      </c>
    </row>
    <row r="509" spans="2:24" hidden="1">
      <c r="B509" s="636"/>
      <c r="C509" s="423"/>
      <c r="D509" s="206">
        <v>3</v>
      </c>
      <c r="E509" s="169" t="s">
        <v>688</v>
      </c>
      <c r="F509" s="260">
        <v>2395.91</v>
      </c>
      <c r="G509" s="169">
        <v>84.76</v>
      </c>
      <c r="H509" s="169">
        <v>84.76</v>
      </c>
      <c r="I509" s="177">
        <f t="shared" si="98"/>
        <v>1</v>
      </c>
      <c r="J509" s="169">
        <v>8.2100000000000009</v>
      </c>
      <c r="K509" s="177">
        <f t="shared" si="99"/>
        <v>9.686172722982539E-2</v>
      </c>
      <c r="L509" s="260">
        <v>313.60000000000002</v>
      </c>
      <c r="M509" s="177">
        <f t="shared" si="100"/>
        <v>1.0968617272298253</v>
      </c>
      <c r="N509" s="260">
        <v>2574.66</v>
      </c>
      <c r="O509" s="169">
        <v>0.56999999999999995</v>
      </c>
      <c r="P509" s="176">
        <f t="shared" si="101"/>
        <v>6.7248702218027359E-3</v>
      </c>
      <c r="Q509" s="260">
        <f t="shared" si="102"/>
        <v>178.75200000000001</v>
      </c>
      <c r="R509" s="169">
        <f t="shared" si="103"/>
        <v>7.6399999999999935</v>
      </c>
      <c r="S509" s="171">
        <f t="shared" si="104"/>
        <v>9.013685700802257E-2</v>
      </c>
      <c r="T509" s="169" t="s">
        <v>475</v>
      </c>
      <c r="U509" s="169" t="s">
        <v>712</v>
      </c>
      <c r="V509" s="169" t="s">
        <v>466</v>
      </c>
      <c r="W509" s="175">
        <v>1</v>
      </c>
      <c r="X509" s="169" t="s">
        <v>467</v>
      </c>
    </row>
    <row r="510" spans="2:24" hidden="1">
      <c r="B510" s="636"/>
      <c r="C510" s="423"/>
      <c r="D510" s="206">
        <v>4</v>
      </c>
      <c r="E510" s="169" t="s">
        <v>463</v>
      </c>
      <c r="F510" s="260">
        <v>2344.7800000000002</v>
      </c>
      <c r="G510" s="169">
        <v>36.119999999999997</v>
      </c>
      <c r="H510" s="169">
        <v>36.119999999999997</v>
      </c>
      <c r="I510" s="177">
        <f t="shared" si="98"/>
        <v>1</v>
      </c>
      <c r="J510" s="169">
        <v>3.1</v>
      </c>
      <c r="K510" s="177">
        <f t="shared" si="99"/>
        <v>8.5825027685492813E-2</v>
      </c>
      <c r="L510" s="260">
        <v>814.16</v>
      </c>
      <c r="M510" s="177">
        <f t="shared" si="100"/>
        <v>1.0858250276854928</v>
      </c>
      <c r="N510" s="260">
        <v>2523.9</v>
      </c>
      <c r="O510" s="169">
        <v>0.22</v>
      </c>
      <c r="P510" s="176">
        <f t="shared" si="101"/>
        <v>6.090808416389812E-3</v>
      </c>
      <c r="Q510" s="260">
        <f t="shared" si="102"/>
        <v>179.11519999999999</v>
      </c>
      <c r="R510" s="169">
        <f t="shared" si="103"/>
        <v>2.8800000000000012</v>
      </c>
      <c r="S510" s="171">
        <f t="shared" si="104"/>
        <v>7.9734219269103027E-2</v>
      </c>
      <c r="T510" s="169" t="s">
        <v>475</v>
      </c>
      <c r="U510" s="169" t="s">
        <v>220</v>
      </c>
      <c r="V510" s="169" t="s">
        <v>686</v>
      </c>
      <c r="W510" s="175">
        <v>1</v>
      </c>
      <c r="X510" s="169" t="s">
        <v>412</v>
      </c>
    </row>
    <row r="511" spans="2:24" hidden="1">
      <c r="B511" s="636"/>
      <c r="C511" s="423"/>
      <c r="D511" s="206">
        <v>5</v>
      </c>
      <c r="E511" s="169" t="s">
        <v>484</v>
      </c>
      <c r="F511" s="260">
        <v>1919.55</v>
      </c>
      <c r="G511" s="169">
        <v>81.38</v>
      </c>
      <c r="H511" s="169">
        <v>81.38</v>
      </c>
      <c r="I511" s="177">
        <f t="shared" ref="I511:I520" si="111">H511/G511</f>
        <v>1</v>
      </c>
      <c r="J511" s="169">
        <v>5.12</v>
      </c>
      <c r="K511" s="177">
        <f t="shared" ref="K511:K520" si="112">J511/G511</f>
        <v>6.2914721061685927E-2</v>
      </c>
      <c r="L511" s="260">
        <v>410.16</v>
      </c>
      <c r="M511" s="177">
        <f t="shared" ref="M511:M520" si="113">(H511+J511)/G511</f>
        <v>1.0629147210616861</v>
      </c>
      <c r="N511" s="260">
        <v>2100.02</v>
      </c>
      <c r="O511" s="169">
        <v>0.44</v>
      </c>
      <c r="P511" s="176">
        <f t="shared" ref="P511:P520" si="114">O511/G511</f>
        <v>5.4067338412386338E-3</v>
      </c>
      <c r="Q511" s="260">
        <f t="shared" ref="Q511:Q520" si="115">O511*L511</f>
        <v>180.47040000000001</v>
      </c>
      <c r="R511" s="169">
        <f t="shared" ref="R511:R520" si="116">(H511+J511)-G511-O511</f>
        <v>4.6800000000000042</v>
      </c>
      <c r="S511" s="171">
        <f t="shared" ref="S511:S520" si="117">R511/G511</f>
        <v>5.7507987220447337E-2</v>
      </c>
      <c r="T511" s="169" t="s">
        <v>475</v>
      </c>
      <c r="U511" s="169" t="s">
        <v>712</v>
      </c>
      <c r="V511" s="169" t="s">
        <v>643</v>
      </c>
      <c r="W511" s="175">
        <v>1</v>
      </c>
      <c r="X511" s="169" t="s">
        <v>467</v>
      </c>
    </row>
    <row r="512" spans="2:24" hidden="1">
      <c r="B512" s="636"/>
      <c r="C512" s="423"/>
      <c r="D512" s="206">
        <v>6</v>
      </c>
      <c r="E512" s="169" t="s">
        <v>490</v>
      </c>
      <c r="F512" s="260">
        <v>1866.7700000000002</v>
      </c>
      <c r="G512" s="169">
        <v>181.09</v>
      </c>
      <c r="H512" s="169">
        <v>181.09</v>
      </c>
      <c r="I512" s="177">
        <f t="shared" si="111"/>
        <v>1</v>
      </c>
      <c r="J512" s="169">
        <v>14.85</v>
      </c>
      <c r="K512" s="177">
        <f t="shared" si="112"/>
        <v>8.2003423711966422E-2</v>
      </c>
      <c r="L512" s="260">
        <v>156.74</v>
      </c>
      <c r="M512" s="177">
        <f t="shared" si="113"/>
        <v>1.0820034237119664</v>
      </c>
      <c r="N512" s="260">
        <v>2327.59</v>
      </c>
      <c r="O512" s="169">
        <v>2.94</v>
      </c>
      <c r="P512" s="176">
        <f t="shared" si="114"/>
        <v>1.6235021260146889E-2</v>
      </c>
      <c r="Q512" s="260">
        <f t="shared" si="115"/>
        <v>460.81560000000002</v>
      </c>
      <c r="R512" s="169">
        <f t="shared" si="116"/>
        <v>11.909999999999995</v>
      </c>
      <c r="S512" s="171">
        <f t="shared" si="117"/>
        <v>6.5768402451819502E-2</v>
      </c>
      <c r="T512" s="169" t="s">
        <v>475</v>
      </c>
      <c r="U512" s="169" t="s">
        <v>712</v>
      </c>
      <c r="V512" s="169" t="s">
        <v>466</v>
      </c>
      <c r="W512" s="175">
        <v>1</v>
      </c>
      <c r="X512" s="169" t="s">
        <v>467</v>
      </c>
    </row>
    <row r="513" spans="2:24" hidden="1">
      <c r="B513" s="636"/>
      <c r="C513" s="423"/>
      <c r="D513" s="206">
        <v>7</v>
      </c>
      <c r="E513" s="169" t="s">
        <v>494</v>
      </c>
      <c r="F513" s="260">
        <v>1811.24</v>
      </c>
      <c r="G513" s="169">
        <v>77.260000000000005</v>
      </c>
      <c r="H513" s="169">
        <v>77.260000000000005</v>
      </c>
      <c r="I513" s="177">
        <f t="shared" si="111"/>
        <v>1</v>
      </c>
      <c r="J513" s="169">
        <v>6.25</v>
      </c>
      <c r="K513" s="177">
        <f t="shared" si="112"/>
        <v>8.0895676935024585E-2</v>
      </c>
      <c r="L513" s="260">
        <v>318.32</v>
      </c>
      <c r="M513" s="177">
        <f t="shared" si="113"/>
        <v>1.0808956769350246</v>
      </c>
      <c r="N513" s="260">
        <v>1989.5</v>
      </c>
      <c r="O513" s="169">
        <v>0.56000000000000005</v>
      </c>
      <c r="P513" s="176">
        <f t="shared" si="114"/>
        <v>7.2482526533782033E-3</v>
      </c>
      <c r="Q513" s="260">
        <f t="shared" si="115"/>
        <v>178.25920000000002</v>
      </c>
      <c r="R513" s="169">
        <f t="shared" si="116"/>
        <v>5.6899999999999995</v>
      </c>
      <c r="S513" s="171">
        <f t="shared" si="117"/>
        <v>7.3647424281646376E-2</v>
      </c>
      <c r="T513" s="169" t="s">
        <v>475</v>
      </c>
      <c r="U513" s="169" t="s">
        <v>220</v>
      </c>
      <c r="V513" s="169" t="s">
        <v>686</v>
      </c>
      <c r="W513" s="175">
        <v>1</v>
      </c>
      <c r="X513" s="169" t="s">
        <v>422</v>
      </c>
    </row>
    <row r="514" spans="2:24" hidden="1">
      <c r="B514" s="636"/>
      <c r="C514" s="423"/>
      <c r="D514" s="206">
        <v>8</v>
      </c>
      <c r="E514" s="169" t="s">
        <v>524</v>
      </c>
      <c r="F514" s="260">
        <v>1639.45</v>
      </c>
      <c r="G514" s="169">
        <v>64.97</v>
      </c>
      <c r="H514" s="169">
        <v>64.97</v>
      </c>
      <c r="I514" s="177">
        <f t="shared" si="111"/>
        <v>1</v>
      </c>
      <c r="J514" s="169">
        <v>5.45</v>
      </c>
      <c r="K514" s="177">
        <f t="shared" si="112"/>
        <v>8.3884869939972295E-2</v>
      </c>
      <c r="L514" s="260">
        <v>333.9</v>
      </c>
      <c r="M514" s="177">
        <f t="shared" si="113"/>
        <v>1.0838848699399724</v>
      </c>
      <c r="N514" s="260">
        <v>1819.76</v>
      </c>
      <c r="O514" s="169">
        <v>0.54</v>
      </c>
      <c r="P514" s="176">
        <f t="shared" si="114"/>
        <v>8.3115283977220258E-3</v>
      </c>
      <c r="Q514" s="260">
        <f t="shared" si="115"/>
        <v>180.30600000000001</v>
      </c>
      <c r="R514" s="169">
        <f t="shared" si="116"/>
        <v>4.9100000000000028</v>
      </c>
      <c r="S514" s="171">
        <f t="shared" si="117"/>
        <v>7.5573341542250316E-2</v>
      </c>
      <c r="T514" s="169" t="s">
        <v>475</v>
      </c>
      <c r="U514" s="169" t="s">
        <v>220</v>
      </c>
      <c r="V514" s="169" t="s">
        <v>686</v>
      </c>
      <c r="W514" s="175">
        <v>1</v>
      </c>
      <c r="X514" s="169" t="s">
        <v>413</v>
      </c>
    </row>
    <row r="515" spans="2:24" hidden="1">
      <c r="B515" s="636"/>
      <c r="C515" s="423"/>
      <c r="D515" s="206">
        <v>9</v>
      </c>
      <c r="E515" s="169" t="s">
        <v>546</v>
      </c>
      <c r="F515" s="260">
        <v>1274.5899999999999</v>
      </c>
      <c r="G515" s="169">
        <v>22.97</v>
      </c>
      <c r="H515" s="169">
        <v>22.97</v>
      </c>
      <c r="I515" s="177">
        <f t="shared" si="111"/>
        <v>1</v>
      </c>
      <c r="J515" s="169">
        <v>1.56</v>
      </c>
      <c r="K515" s="177">
        <f t="shared" si="112"/>
        <v>6.7914671310404878E-2</v>
      </c>
      <c r="L515" s="260">
        <v>930.36</v>
      </c>
      <c r="M515" s="177">
        <f t="shared" si="113"/>
        <v>1.0679146713104049</v>
      </c>
      <c r="N515" s="260">
        <v>1451.36</v>
      </c>
      <c r="O515" s="169">
        <v>0.19</v>
      </c>
      <c r="P515" s="176">
        <f t="shared" si="114"/>
        <v>8.2716586852416198E-3</v>
      </c>
      <c r="Q515" s="260">
        <f t="shared" si="115"/>
        <v>176.76840000000001</v>
      </c>
      <c r="R515" s="169">
        <f t="shared" si="116"/>
        <v>1.3699999999999988</v>
      </c>
      <c r="S515" s="171">
        <f t="shared" si="117"/>
        <v>5.9643012625163208E-2</v>
      </c>
      <c r="T515" s="169" t="s">
        <v>475</v>
      </c>
      <c r="U515" s="169" t="s">
        <v>712</v>
      </c>
      <c r="V515" s="169" t="s">
        <v>489</v>
      </c>
      <c r="W515" s="175">
        <v>1</v>
      </c>
      <c r="X515" s="169" t="s">
        <v>422</v>
      </c>
    </row>
    <row r="516" spans="2:24" hidden="1">
      <c r="B516" s="636"/>
      <c r="C516" s="423"/>
      <c r="D516" s="206">
        <v>10</v>
      </c>
      <c r="E516" s="169" t="s">
        <v>464</v>
      </c>
      <c r="F516" s="260">
        <v>1225.0700000000002</v>
      </c>
      <c r="G516" s="169">
        <v>81.22</v>
      </c>
      <c r="H516" s="169">
        <v>81.22</v>
      </c>
      <c r="I516" s="177">
        <f t="shared" si="111"/>
        <v>1</v>
      </c>
      <c r="J516" s="169">
        <v>6.9</v>
      </c>
      <c r="K516" s="177">
        <f t="shared" si="112"/>
        <v>8.4954444718049749E-2</v>
      </c>
      <c r="L516" s="260">
        <v>203.5</v>
      </c>
      <c r="M516" s="177">
        <f t="shared" si="113"/>
        <v>1.0849544447180499</v>
      </c>
      <c r="N516" s="260">
        <v>1404.15</v>
      </c>
      <c r="O516" s="169">
        <v>0.88</v>
      </c>
      <c r="P516" s="176">
        <f t="shared" si="114"/>
        <v>1.0834769761142575E-2</v>
      </c>
      <c r="Q516" s="260">
        <f t="shared" si="115"/>
        <v>179.08</v>
      </c>
      <c r="R516" s="169">
        <f t="shared" si="116"/>
        <v>6.0200000000000058</v>
      </c>
      <c r="S516" s="171">
        <f t="shared" si="117"/>
        <v>7.4119674956907244E-2</v>
      </c>
      <c r="T516" s="169" t="s">
        <v>475</v>
      </c>
      <c r="U516" s="169" t="s">
        <v>712</v>
      </c>
      <c r="V516" s="169" t="s">
        <v>466</v>
      </c>
      <c r="W516" s="175">
        <v>1</v>
      </c>
      <c r="X516" s="169" t="s">
        <v>467</v>
      </c>
    </row>
    <row r="517" spans="2:24" hidden="1">
      <c r="B517" s="635">
        <v>45921</v>
      </c>
      <c r="C517" s="423" t="str">
        <f t="shared" ref="C517" si="118">RIGHT(TEXT(B517,"aaa"),1)</f>
        <v>日</v>
      </c>
      <c r="D517" s="206">
        <v>1</v>
      </c>
      <c r="E517" s="169" t="s">
        <v>699</v>
      </c>
      <c r="F517" s="260">
        <v>13000.900000000001</v>
      </c>
      <c r="G517" s="169">
        <v>126.66</v>
      </c>
      <c r="H517" s="169">
        <v>172.85</v>
      </c>
      <c r="I517" s="177">
        <f t="shared" si="111"/>
        <v>1.3646770882678037</v>
      </c>
      <c r="J517" s="169">
        <v>0.82</v>
      </c>
      <c r="K517" s="177">
        <f t="shared" si="112"/>
        <v>6.4740249486815093E-3</v>
      </c>
      <c r="L517" s="260">
        <v>278.75</v>
      </c>
      <c r="M517" s="177">
        <f t="shared" si="113"/>
        <v>1.3711511132164851</v>
      </c>
      <c r="N517" s="260">
        <v>13104.04</v>
      </c>
      <c r="O517" s="169">
        <v>0.37</v>
      </c>
      <c r="P517" s="176">
        <f t="shared" si="114"/>
        <v>2.9212063792831201E-3</v>
      </c>
      <c r="Q517" s="260">
        <f t="shared" si="115"/>
        <v>103.1375</v>
      </c>
      <c r="R517" s="169">
        <f t="shared" si="116"/>
        <v>46.639999999999993</v>
      </c>
      <c r="S517" s="171">
        <f t="shared" si="117"/>
        <v>0.36822990683720191</v>
      </c>
      <c r="T517" s="169" t="s">
        <v>465</v>
      </c>
      <c r="U517" s="169" t="s">
        <v>219</v>
      </c>
      <c r="V517" s="169" t="s">
        <v>702</v>
      </c>
      <c r="W517" s="175">
        <v>1</v>
      </c>
      <c r="X517" s="169" t="s">
        <v>467</v>
      </c>
    </row>
    <row r="518" spans="2:24" hidden="1">
      <c r="B518" s="636"/>
      <c r="C518" s="423"/>
      <c r="D518" s="206">
        <v>2</v>
      </c>
      <c r="E518" s="169" t="s">
        <v>689</v>
      </c>
      <c r="F518" s="260">
        <v>8875</v>
      </c>
      <c r="G518" s="169">
        <v>10275</v>
      </c>
      <c r="H518" s="169">
        <v>10275</v>
      </c>
      <c r="I518" s="177">
        <f t="shared" si="111"/>
        <v>1</v>
      </c>
      <c r="J518" s="169">
        <v>500</v>
      </c>
      <c r="K518" s="177">
        <f t="shared" si="112"/>
        <v>4.8661800486618008E-2</v>
      </c>
      <c r="L518" s="260">
        <v>17.75</v>
      </c>
      <c r="M518" s="177">
        <f t="shared" si="113"/>
        <v>1.0486618004866179</v>
      </c>
      <c r="N518" s="260">
        <v>8875</v>
      </c>
      <c r="O518" s="169">
        <v>0</v>
      </c>
      <c r="P518" s="176">
        <f t="shared" si="114"/>
        <v>0</v>
      </c>
      <c r="Q518" s="260">
        <f t="shared" si="115"/>
        <v>0</v>
      </c>
      <c r="R518" s="169">
        <f t="shared" si="116"/>
        <v>500</v>
      </c>
      <c r="S518" s="171">
        <f t="shared" si="117"/>
        <v>4.8661800486618008E-2</v>
      </c>
      <c r="T518" s="169" t="s">
        <v>465</v>
      </c>
      <c r="U518" s="169" t="s">
        <v>219</v>
      </c>
      <c r="V518" s="169" t="s">
        <v>701</v>
      </c>
      <c r="W518" s="175">
        <v>1</v>
      </c>
      <c r="X518" s="169" t="s">
        <v>430</v>
      </c>
    </row>
    <row r="519" spans="2:24" hidden="1">
      <c r="B519" s="636"/>
      <c r="C519" s="423"/>
      <c r="D519" s="206">
        <v>3</v>
      </c>
      <c r="E519" s="169" t="s">
        <v>542</v>
      </c>
      <c r="F519" s="260">
        <v>993.66999999999985</v>
      </c>
      <c r="G519" s="169">
        <v>344.98</v>
      </c>
      <c r="H519" s="169">
        <v>344.98</v>
      </c>
      <c r="I519" s="177">
        <f t="shared" si="111"/>
        <v>1</v>
      </c>
      <c r="J519" s="169">
        <v>7</v>
      </c>
      <c r="K519" s="177">
        <f t="shared" si="112"/>
        <v>2.0291031364137051E-2</v>
      </c>
      <c r="L519" s="260">
        <v>156.72999999999999</v>
      </c>
      <c r="M519" s="177">
        <f t="shared" si="113"/>
        <v>1.0202910313641371</v>
      </c>
      <c r="N519" s="260">
        <v>1097.1099999999999</v>
      </c>
      <c r="O519" s="169">
        <v>0.66</v>
      </c>
      <c r="P519" s="176">
        <f t="shared" si="114"/>
        <v>1.9131543857614933E-3</v>
      </c>
      <c r="Q519" s="260">
        <f t="shared" si="115"/>
        <v>103.4418</v>
      </c>
      <c r="R519" s="169">
        <f t="shared" si="116"/>
        <v>6.34</v>
      </c>
      <c r="S519" s="171">
        <f t="shared" si="117"/>
        <v>1.8377876978375556E-2</v>
      </c>
      <c r="T519" s="169" t="s">
        <v>475</v>
      </c>
      <c r="U519" s="169" t="s">
        <v>712</v>
      </c>
      <c r="V519" s="169" t="s">
        <v>466</v>
      </c>
      <c r="W519" s="175">
        <v>1</v>
      </c>
      <c r="X519" s="169" t="s">
        <v>467</v>
      </c>
    </row>
    <row r="520" spans="2:24" hidden="1">
      <c r="B520" s="636"/>
      <c r="C520" s="423"/>
      <c r="D520" s="206">
        <v>4</v>
      </c>
      <c r="E520" s="169" t="s">
        <v>688</v>
      </c>
      <c r="F520" s="260">
        <v>987.83999999999992</v>
      </c>
      <c r="G520" s="169">
        <v>120.06</v>
      </c>
      <c r="H520" s="169">
        <v>120.06</v>
      </c>
      <c r="I520" s="177">
        <f t="shared" si="111"/>
        <v>1</v>
      </c>
      <c r="J520" s="169">
        <v>3.48</v>
      </c>
      <c r="K520" s="177">
        <f t="shared" si="112"/>
        <v>2.8985507246376812E-2</v>
      </c>
      <c r="L520" s="260">
        <v>313.60000000000002</v>
      </c>
      <c r="M520" s="177">
        <f t="shared" si="113"/>
        <v>1.0289855072463769</v>
      </c>
      <c r="N520" s="260">
        <v>1091.33</v>
      </c>
      <c r="O520" s="169">
        <v>0.33</v>
      </c>
      <c r="P520" s="176">
        <f t="shared" si="114"/>
        <v>2.7486256871564218E-3</v>
      </c>
      <c r="Q520" s="260">
        <f t="shared" si="115"/>
        <v>103.48800000000001</v>
      </c>
      <c r="R520" s="169">
        <f t="shared" si="116"/>
        <v>3.1500000000000039</v>
      </c>
      <c r="S520" s="171">
        <f t="shared" si="117"/>
        <v>2.6236881559220424E-2</v>
      </c>
      <c r="T520" s="169" t="s">
        <v>475</v>
      </c>
      <c r="U520" s="169" t="s">
        <v>712</v>
      </c>
      <c r="V520" s="169" t="s">
        <v>466</v>
      </c>
      <c r="W520" s="175">
        <v>1</v>
      </c>
      <c r="X520" s="169" t="s">
        <v>467</v>
      </c>
    </row>
    <row r="521" spans="2:24" hidden="1">
      <c r="B521" s="636"/>
      <c r="C521" s="423"/>
      <c r="D521" s="206">
        <v>5</v>
      </c>
      <c r="E521" s="169" t="s">
        <v>666</v>
      </c>
      <c r="F521" s="260">
        <v>986.43999999999983</v>
      </c>
      <c r="G521" s="169">
        <v>526.86</v>
      </c>
      <c r="H521" s="169">
        <v>526.86</v>
      </c>
      <c r="I521" s="177">
        <f t="shared" ref="I521:I556" si="119">H521/G521</f>
        <v>1</v>
      </c>
      <c r="J521" s="169">
        <v>12.75</v>
      </c>
      <c r="K521" s="177">
        <f t="shared" ref="K521:K556" si="120">J521/G521</f>
        <v>2.4199977223550849E-2</v>
      </c>
      <c r="L521" s="260">
        <v>85.48</v>
      </c>
      <c r="M521" s="177">
        <f t="shared" ref="M521:M556" si="121">(H521+J521)/G521</f>
        <v>1.0241999772235508</v>
      </c>
      <c r="N521" s="260">
        <v>1089.8699999999999</v>
      </c>
      <c r="O521" s="169">
        <v>1.21</v>
      </c>
      <c r="P521" s="176">
        <f t="shared" ref="P521:P556" si="122">O521/G521</f>
        <v>2.2966252894507078E-3</v>
      </c>
      <c r="Q521" s="260">
        <f t="shared" ref="Q521:Q556" si="123">O521*L521</f>
        <v>103.4308</v>
      </c>
      <c r="R521" s="169">
        <f t="shared" ref="R521:R556" si="124">(H521+J521)-G521-O521</f>
        <v>11.54</v>
      </c>
      <c r="S521" s="171">
        <f t="shared" ref="S521:S556" si="125">R521/G521</f>
        <v>2.1903351934100139E-2</v>
      </c>
      <c r="T521" s="169" t="s">
        <v>475</v>
      </c>
      <c r="U521" s="169" t="s">
        <v>712</v>
      </c>
      <c r="V521" s="169" t="s">
        <v>643</v>
      </c>
      <c r="W521" s="175">
        <v>1</v>
      </c>
      <c r="X521" s="169" t="s">
        <v>423</v>
      </c>
    </row>
    <row r="522" spans="2:24" hidden="1">
      <c r="B522" s="636"/>
      <c r="C522" s="423"/>
      <c r="D522" s="206">
        <v>6</v>
      </c>
      <c r="E522" s="169" t="s">
        <v>665</v>
      </c>
      <c r="F522" s="260">
        <v>966.51</v>
      </c>
      <c r="G522" s="169">
        <v>585.34</v>
      </c>
      <c r="H522" s="169">
        <v>585.34</v>
      </c>
      <c r="I522" s="177">
        <f t="shared" si="119"/>
        <v>1</v>
      </c>
      <c r="J522" s="169">
        <v>13.58</v>
      </c>
      <c r="K522" s="177">
        <f t="shared" si="120"/>
        <v>2.3200191341784263E-2</v>
      </c>
      <c r="L522" s="260">
        <v>78.77</v>
      </c>
      <c r="M522" s="177">
        <f t="shared" si="121"/>
        <v>1.0232001913417843</v>
      </c>
      <c r="N522" s="260">
        <v>1069.7</v>
      </c>
      <c r="O522" s="169">
        <v>1.31</v>
      </c>
      <c r="P522" s="176">
        <f t="shared" si="122"/>
        <v>2.2380155123517954E-3</v>
      </c>
      <c r="Q522" s="260">
        <f t="shared" si="123"/>
        <v>103.1887</v>
      </c>
      <c r="R522" s="169">
        <f t="shared" si="124"/>
        <v>12.27000000000004</v>
      </c>
      <c r="S522" s="171">
        <f t="shared" si="125"/>
        <v>2.0962175829432536E-2</v>
      </c>
      <c r="T522" s="169" t="s">
        <v>475</v>
      </c>
      <c r="U522" s="169" t="s">
        <v>712</v>
      </c>
      <c r="V522" s="169" t="s">
        <v>529</v>
      </c>
      <c r="W522" s="175">
        <v>1</v>
      </c>
      <c r="X522" s="169" t="s">
        <v>419</v>
      </c>
    </row>
    <row r="523" spans="2:24" hidden="1">
      <c r="B523" s="636"/>
      <c r="C523" s="423"/>
      <c r="D523" s="206">
        <v>7</v>
      </c>
      <c r="E523" s="169" t="s">
        <v>513</v>
      </c>
      <c r="F523" s="260">
        <v>965.26999999999987</v>
      </c>
      <c r="G523" s="169">
        <v>382.51</v>
      </c>
      <c r="H523" s="169">
        <v>382.51</v>
      </c>
      <c r="I523" s="177">
        <f t="shared" si="119"/>
        <v>1</v>
      </c>
      <c r="J523" s="169">
        <v>7.98</v>
      </c>
      <c r="K523" s="177">
        <f t="shared" si="120"/>
        <v>2.0862199681054093E-2</v>
      </c>
      <c r="L523" s="260">
        <v>133.88</v>
      </c>
      <c r="M523" s="177">
        <f t="shared" si="121"/>
        <v>1.0208621996810541</v>
      </c>
      <c r="N523" s="260">
        <v>1068.3599999999999</v>
      </c>
      <c r="O523" s="169">
        <v>0.77</v>
      </c>
      <c r="P523" s="176">
        <f t="shared" si="122"/>
        <v>2.0130192674701316E-3</v>
      </c>
      <c r="Q523" s="260">
        <f t="shared" si="123"/>
        <v>103.08759999999999</v>
      </c>
      <c r="R523" s="169">
        <f t="shared" si="124"/>
        <v>7.2100000000000186</v>
      </c>
      <c r="S523" s="171">
        <f t="shared" si="125"/>
        <v>1.8849180413584007E-2</v>
      </c>
      <c r="T523" s="169" t="s">
        <v>475</v>
      </c>
      <c r="U523" s="169" t="s">
        <v>712</v>
      </c>
      <c r="V523" s="169" t="s">
        <v>643</v>
      </c>
      <c r="W523" s="175">
        <v>1</v>
      </c>
      <c r="X523" s="169" t="s">
        <v>411</v>
      </c>
    </row>
    <row r="524" spans="2:24" hidden="1">
      <c r="B524" s="636"/>
      <c r="C524" s="423"/>
      <c r="D524" s="206">
        <v>8</v>
      </c>
      <c r="E524" s="169" t="s">
        <v>698</v>
      </c>
      <c r="F524" s="260">
        <v>964.6</v>
      </c>
      <c r="G524" s="169">
        <v>88.36</v>
      </c>
      <c r="H524" s="169">
        <v>88.36</v>
      </c>
      <c r="I524" s="177">
        <f t="shared" si="119"/>
        <v>1</v>
      </c>
      <c r="J524" s="169">
        <v>2.56</v>
      </c>
      <c r="K524" s="177">
        <f t="shared" si="120"/>
        <v>2.8972385694884563E-2</v>
      </c>
      <c r="L524" s="260">
        <v>417.58</v>
      </c>
      <c r="M524" s="177">
        <f t="shared" si="121"/>
        <v>1.0289723856948847</v>
      </c>
      <c r="N524" s="260">
        <v>1069</v>
      </c>
      <c r="O524" s="169">
        <v>0.25</v>
      </c>
      <c r="P524" s="176">
        <f t="shared" si="122"/>
        <v>2.8293345405160705E-3</v>
      </c>
      <c r="Q524" s="260">
        <f t="shared" si="123"/>
        <v>104.395</v>
      </c>
      <c r="R524" s="169">
        <f t="shared" si="124"/>
        <v>2.3100000000000023</v>
      </c>
      <c r="S524" s="171">
        <f t="shared" si="125"/>
        <v>2.6143051154368518E-2</v>
      </c>
      <c r="T524" s="169" t="s">
        <v>475</v>
      </c>
      <c r="U524" s="169" t="s">
        <v>712</v>
      </c>
      <c r="V524" s="169" t="s">
        <v>643</v>
      </c>
      <c r="W524" s="175">
        <v>1</v>
      </c>
      <c r="X524" s="169" t="s">
        <v>692</v>
      </c>
    </row>
    <row r="525" spans="2:24" hidden="1">
      <c r="B525" s="636"/>
      <c r="C525" s="423"/>
      <c r="D525" s="206">
        <v>9</v>
      </c>
      <c r="E525" s="169" t="s">
        <v>490</v>
      </c>
      <c r="F525" s="260">
        <v>893.42</v>
      </c>
      <c r="G525" s="169">
        <v>243.61</v>
      </c>
      <c r="H525" s="169">
        <v>243.61</v>
      </c>
      <c r="I525" s="177">
        <f t="shared" si="119"/>
        <v>1</v>
      </c>
      <c r="J525" s="169">
        <v>6.36</v>
      </c>
      <c r="K525" s="177">
        <f t="shared" si="120"/>
        <v>2.6107302655884405E-2</v>
      </c>
      <c r="L525" s="260">
        <v>156.74</v>
      </c>
      <c r="M525" s="177">
        <f t="shared" si="121"/>
        <v>1.0261073026558845</v>
      </c>
      <c r="N525" s="260">
        <v>996.87</v>
      </c>
      <c r="O525" s="169">
        <v>0.66</v>
      </c>
      <c r="P525" s="176">
        <f t="shared" si="122"/>
        <v>2.709248388818193E-3</v>
      </c>
      <c r="Q525" s="260">
        <f t="shared" si="123"/>
        <v>103.44840000000001</v>
      </c>
      <c r="R525" s="169">
        <f t="shared" si="124"/>
        <v>5.7000000000000135</v>
      </c>
      <c r="S525" s="171">
        <f t="shared" si="125"/>
        <v>2.3398054267066266E-2</v>
      </c>
      <c r="T525" s="169" t="s">
        <v>475</v>
      </c>
      <c r="U525" s="169" t="s">
        <v>712</v>
      </c>
      <c r="V525" s="169" t="s">
        <v>466</v>
      </c>
      <c r="W525" s="175">
        <v>1</v>
      </c>
      <c r="X525" s="169" t="s">
        <v>467</v>
      </c>
    </row>
    <row r="526" spans="2:24" hidden="1">
      <c r="B526" s="636"/>
      <c r="C526" s="423"/>
      <c r="D526" s="206">
        <v>10</v>
      </c>
      <c r="E526" s="169" t="s">
        <v>527</v>
      </c>
      <c r="F526" s="260">
        <v>787.45</v>
      </c>
      <c r="G526" s="169">
        <v>526.14</v>
      </c>
      <c r="H526" s="169">
        <v>526.14</v>
      </c>
      <c r="I526" s="177">
        <f t="shared" si="119"/>
        <v>1</v>
      </c>
      <c r="J526" s="169">
        <v>11.21</v>
      </c>
      <c r="K526" s="177">
        <f t="shared" si="120"/>
        <v>2.1306116242825107E-2</v>
      </c>
      <c r="L526" s="260">
        <v>79.459999999999994</v>
      </c>
      <c r="M526" s="177">
        <f t="shared" si="121"/>
        <v>1.0213061162428252</v>
      </c>
      <c r="N526" s="260">
        <v>890.75</v>
      </c>
      <c r="O526" s="169">
        <v>1.3</v>
      </c>
      <c r="P526" s="176">
        <f t="shared" si="122"/>
        <v>2.4708252556353825E-3</v>
      </c>
      <c r="Q526" s="260">
        <f t="shared" si="123"/>
        <v>103.298</v>
      </c>
      <c r="R526" s="169">
        <f t="shared" si="124"/>
        <v>9.9100000000000357</v>
      </c>
      <c r="S526" s="171">
        <f t="shared" si="125"/>
        <v>1.8835290987189789E-2</v>
      </c>
      <c r="T526" s="169" t="s">
        <v>475</v>
      </c>
      <c r="U526" s="169" t="s">
        <v>712</v>
      </c>
      <c r="V526" s="169" t="s">
        <v>529</v>
      </c>
      <c r="W526" s="175">
        <v>1</v>
      </c>
      <c r="X526" s="169" t="s">
        <v>413</v>
      </c>
    </row>
    <row r="527" spans="2:24" hidden="1">
      <c r="B527" s="635">
        <v>45922</v>
      </c>
      <c r="C527" s="423" t="str">
        <f t="shared" ref="C527" si="126">RIGHT(TEXT(B527,"aaa"),1)</f>
        <v>一</v>
      </c>
      <c r="D527" s="206">
        <v>1</v>
      </c>
      <c r="E527" s="169" t="s">
        <v>699</v>
      </c>
      <c r="F527" s="260">
        <v>13984.89</v>
      </c>
      <c r="G527" s="169">
        <v>127.16</v>
      </c>
      <c r="H527" s="169">
        <v>177.33</v>
      </c>
      <c r="I527" s="177">
        <f t="shared" si="119"/>
        <v>1.3945423089021707</v>
      </c>
      <c r="J527" s="169">
        <v>0</v>
      </c>
      <c r="K527" s="177">
        <f t="shared" si="120"/>
        <v>0</v>
      </c>
      <c r="L527" s="260">
        <v>278.75</v>
      </c>
      <c r="M527" s="177">
        <f t="shared" si="121"/>
        <v>1.3945423089021707</v>
      </c>
      <c r="N527" s="260">
        <v>13984.89</v>
      </c>
      <c r="O527" s="169">
        <v>0</v>
      </c>
      <c r="P527" s="176">
        <f t="shared" si="122"/>
        <v>0</v>
      </c>
      <c r="Q527" s="260">
        <f t="shared" si="123"/>
        <v>0</v>
      </c>
      <c r="R527" s="169">
        <f t="shared" si="124"/>
        <v>50.170000000000016</v>
      </c>
      <c r="S527" s="171">
        <f t="shared" si="125"/>
        <v>0.39454230890217062</v>
      </c>
      <c r="T527" s="169" t="s">
        <v>465</v>
      </c>
      <c r="U527" s="169" t="s">
        <v>219</v>
      </c>
      <c r="V527" s="169" t="s">
        <v>702</v>
      </c>
      <c r="W527" s="175">
        <v>1</v>
      </c>
      <c r="X527" s="169" t="s">
        <v>467</v>
      </c>
    </row>
    <row r="528" spans="2:24" hidden="1">
      <c r="B528" s="636"/>
      <c r="C528" s="423"/>
      <c r="D528" s="206">
        <v>2</v>
      </c>
      <c r="E528" s="169" t="s">
        <v>542</v>
      </c>
      <c r="F528" s="260">
        <v>2159.7400000000002</v>
      </c>
      <c r="G528" s="169">
        <v>348</v>
      </c>
      <c r="H528" s="169">
        <v>348</v>
      </c>
      <c r="I528" s="177">
        <f t="shared" si="119"/>
        <v>1</v>
      </c>
      <c r="J528" s="169">
        <v>14.72</v>
      </c>
      <c r="K528" s="177">
        <f t="shared" si="120"/>
        <v>4.2298850574712644E-2</v>
      </c>
      <c r="L528" s="260">
        <v>156.72999999999999</v>
      </c>
      <c r="M528" s="177">
        <f t="shared" si="121"/>
        <v>1.0422988505747128</v>
      </c>
      <c r="N528" s="260">
        <v>2307.0700000000002</v>
      </c>
      <c r="O528" s="169">
        <v>0.94</v>
      </c>
      <c r="P528" s="176">
        <f t="shared" si="122"/>
        <v>2.701149425287356E-3</v>
      </c>
      <c r="Q528" s="260">
        <f t="shared" si="123"/>
        <v>147.32619999999997</v>
      </c>
      <c r="R528" s="169">
        <f t="shared" si="124"/>
        <v>13.780000000000028</v>
      </c>
      <c r="S528" s="171">
        <f t="shared" si="125"/>
        <v>3.9597701149425367E-2</v>
      </c>
      <c r="T528" s="169" t="s">
        <v>475</v>
      </c>
      <c r="U528" s="169" t="s">
        <v>712</v>
      </c>
      <c r="V528" s="169" t="s">
        <v>466</v>
      </c>
      <c r="W528" s="175">
        <v>1</v>
      </c>
      <c r="X528" s="169" t="s">
        <v>467</v>
      </c>
    </row>
    <row r="529" spans="2:24" hidden="1">
      <c r="B529" s="636"/>
      <c r="C529" s="423"/>
      <c r="D529" s="206">
        <v>3</v>
      </c>
      <c r="E529" s="169" t="s">
        <v>513</v>
      </c>
      <c r="F529" s="260">
        <v>1903.77</v>
      </c>
      <c r="G529" s="169">
        <v>362.08</v>
      </c>
      <c r="H529" s="169">
        <v>362.08</v>
      </c>
      <c r="I529" s="177">
        <f t="shared" si="119"/>
        <v>1</v>
      </c>
      <c r="J529" s="169">
        <v>15.32</v>
      </c>
      <c r="K529" s="177">
        <f t="shared" si="120"/>
        <v>4.2311091471498016E-2</v>
      </c>
      <c r="L529" s="260">
        <v>133.88</v>
      </c>
      <c r="M529" s="177">
        <f t="shared" si="121"/>
        <v>1.0423110914714979</v>
      </c>
      <c r="N529" s="260">
        <v>2051.04</v>
      </c>
      <c r="O529" s="169">
        <v>1.1000000000000001</v>
      </c>
      <c r="P529" s="176">
        <f t="shared" si="122"/>
        <v>3.0380026513477688E-3</v>
      </c>
      <c r="Q529" s="260">
        <f t="shared" si="123"/>
        <v>147.268</v>
      </c>
      <c r="R529" s="169">
        <f t="shared" si="124"/>
        <v>14.219999999999994</v>
      </c>
      <c r="S529" s="171">
        <f t="shared" si="125"/>
        <v>3.927308882015023E-2</v>
      </c>
      <c r="T529" s="169" t="s">
        <v>475</v>
      </c>
      <c r="U529" s="169" t="s">
        <v>712</v>
      </c>
      <c r="V529" s="169" t="s">
        <v>643</v>
      </c>
      <c r="W529" s="175">
        <v>1</v>
      </c>
      <c r="X529" s="169" t="s">
        <v>411</v>
      </c>
    </row>
    <row r="530" spans="2:24" hidden="1">
      <c r="B530" s="636"/>
      <c r="C530" s="423"/>
      <c r="D530" s="206">
        <v>4</v>
      </c>
      <c r="E530" s="169" t="s">
        <v>490</v>
      </c>
      <c r="F530" s="260">
        <v>1399.68</v>
      </c>
      <c r="G530" s="169">
        <v>233.22</v>
      </c>
      <c r="H530" s="169">
        <v>233.22</v>
      </c>
      <c r="I530" s="177">
        <f t="shared" si="119"/>
        <v>1</v>
      </c>
      <c r="J530" s="169">
        <v>9.8699999999999992</v>
      </c>
      <c r="K530" s="177">
        <f t="shared" si="120"/>
        <v>4.2320555698482115E-2</v>
      </c>
      <c r="L530" s="260">
        <v>156.74</v>
      </c>
      <c r="M530" s="177">
        <f t="shared" si="121"/>
        <v>1.042320555698482</v>
      </c>
      <c r="N530" s="260">
        <v>1547.02</v>
      </c>
      <c r="O530" s="169">
        <v>0.94</v>
      </c>
      <c r="P530" s="176">
        <f t="shared" si="122"/>
        <v>4.0305291141411537E-3</v>
      </c>
      <c r="Q530" s="260">
        <f t="shared" si="123"/>
        <v>147.3356</v>
      </c>
      <c r="R530" s="169">
        <f t="shared" si="124"/>
        <v>8.930000000000005</v>
      </c>
      <c r="S530" s="171">
        <f t="shared" si="125"/>
        <v>3.829002658434099E-2</v>
      </c>
      <c r="T530" s="169" t="s">
        <v>475</v>
      </c>
      <c r="U530" s="169" t="s">
        <v>712</v>
      </c>
      <c r="V530" s="169" t="s">
        <v>466</v>
      </c>
      <c r="W530" s="175">
        <v>1</v>
      </c>
      <c r="X530" s="169" t="s">
        <v>467</v>
      </c>
    </row>
    <row r="531" spans="2:24" hidden="1">
      <c r="B531" s="636"/>
      <c r="C531" s="423"/>
      <c r="D531" s="206">
        <v>5</v>
      </c>
      <c r="E531" s="169" t="s">
        <v>557</v>
      </c>
      <c r="F531" s="260">
        <v>1362.16</v>
      </c>
      <c r="G531" s="169">
        <v>236.58</v>
      </c>
      <c r="H531" s="169">
        <v>236.58</v>
      </c>
      <c r="I531" s="177">
        <f t="shared" si="119"/>
        <v>1</v>
      </c>
      <c r="J531" s="169">
        <v>7.78</v>
      </c>
      <c r="K531" s="177">
        <f t="shared" si="120"/>
        <v>3.2885281934229432E-2</v>
      </c>
      <c r="L531" s="260">
        <v>194.04</v>
      </c>
      <c r="M531" s="177">
        <f t="shared" si="121"/>
        <v>1.0328852819342293</v>
      </c>
      <c r="N531" s="260">
        <v>1509.63</v>
      </c>
      <c r="O531" s="169">
        <v>0.76</v>
      </c>
      <c r="P531" s="176">
        <f t="shared" si="122"/>
        <v>3.2124439935751117E-3</v>
      </c>
      <c r="Q531" s="260">
        <f t="shared" si="123"/>
        <v>147.47039999999998</v>
      </c>
      <c r="R531" s="169">
        <f t="shared" si="124"/>
        <v>7.0200000000000014</v>
      </c>
      <c r="S531" s="171">
        <f t="shared" si="125"/>
        <v>2.9672837940654329E-2</v>
      </c>
      <c r="T531" s="169" t="s">
        <v>475</v>
      </c>
      <c r="U531" s="169" t="s">
        <v>712</v>
      </c>
      <c r="V531" s="169" t="s">
        <v>489</v>
      </c>
      <c r="W531" s="175">
        <v>1</v>
      </c>
      <c r="X531" s="169" t="s">
        <v>433</v>
      </c>
    </row>
    <row r="532" spans="2:24" hidden="1">
      <c r="B532" s="636"/>
      <c r="C532" s="423"/>
      <c r="D532" s="206">
        <v>6</v>
      </c>
      <c r="E532" s="169" t="s">
        <v>698</v>
      </c>
      <c r="F532" s="260">
        <v>1344.61</v>
      </c>
      <c r="G532" s="169">
        <v>75.959999999999994</v>
      </c>
      <c r="H532" s="169">
        <v>75.959999999999994</v>
      </c>
      <c r="I532" s="177">
        <f t="shared" si="119"/>
        <v>1</v>
      </c>
      <c r="J532" s="169">
        <v>3.57</v>
      </c>
      <c r="K532" s="177">
        <f t="shared" si="120"/>
        <v>4.6998420221169041E-2</v>
      </c>
      <c r="L532" s="260">
        <v>417.58</v>
      </c>
      <c r="M532" s="177">
        <f t="shared" si="121"/>
        <v>1.0469984202211688</v>
      </c>
      <c r="N532" s="260">
        <v>1490.76</v>
      </c>
      <c r="O532" s="169">
        <v>0.35</v>
      </c>
      <c r="P532" s="176">
        <f t="shared" si="122"/>
        <v>4.6076882569773565E-3</v>
      </c>
      <c r="Q532" s="260">
        <f t="shared" si="123"/>
        <v>146.15299999999999</v>
      </c>
      <c r="R532" s="169">
        <f t="shared" si="124"/>
        <v>3.2199999999999931</v>
      </c>
      <c r="S532" s="171">
        <f t="shared" si="125"/>
        <v>4.2390731964191596E-2</v>
      </c>
      <c r="T532" s="169" t="s">
        <v>475</v>
      </c>
      <c r="U532" s="169" t="s">
        <v>712</v>
      </c>
      <c r="V532" s="169" t="s">
        <v>643</v>
      </c>
      <c r="W532" s="175">
        <v>1</v>
      </c>
      <c r="X532" s="169" t="s">
        <v>692</v>
      </c>
    </row>
    <row r="533" spans="2:24" hidden="1">
      <c r="B533" s="636"/>
      <c r="C533" s="423"/>
      <c r="D533" s="206">
        <v>7</v>
      </c>
      <c r="E533" s="169" t="s">
        <v>463</v>
      </c>
      <c r="F533" s="260">
        <v>1318.94</v>
      </c>
      <c r="G533" s="169">
        <v>38.21</v>
      </c>
      <c r="H533" s="169">
        <v>38.21</v>
      </c>
      <c r="I533" s="177">
        <f t="shared" si="119"/>
        <v>1</v>
      </c>
      <c r="J533" s="169">
        <v>1.8</v>
      </c>
      <c r="K533" s="177">
        <f t="shared" si="120"/>
        <v>4.7108086888249148E-2</v>
      </c>
      <c r="L533" s="260">
        <v>814.16</v>
      </c>
      <c r="M533" s="177">
        <f t="shared" si="121"/>
        <v>1.047108086888249</v>
      </c>
      <c r="N533" s="260">
        <v>1465.49</v>
      </c>
      <c r="O533" s="169">
        <v>0.18</v>
      </c>
      <c r="P533" s="176">
        <f t="shared" si="122"/>
        <v>4.710808688824915E-3</v>
      </c>
      <c r="Q533" s="260">
        <f t="shared" si="123"/>
        <v>146.5488</v>
      </c>
      <c r="R533" s="169">
        <f t="shared" si="124"/>
        <v>1.6199999999999972</v>
      </c>
      <c r="S533" s="171">
        <f t="shared" si="125"/>
        <v>4.2397278199424161E-2</v>
      </c>
      <c r="T533" s="169" t="s">
        <v>475</v>
      </c>
      <c r="U533" s="169" t="s">
        <v>220</v>
      </c>
      <c r="V533" s="169" t="s">
        <v>686</v>
      </c>
      <c r="W533" s="175">
        <v>1</v>
      </c>
      <c r="X533" s="169" t="s">
        <v>412</v>
      </c>
    </row>
    <row r="534" spans="2:24" hidden="1">
      <c r="B534" s="636"/>
      <c r="C534" s="423"/>
      <c r="D534" s="206">
        <v>8</v>
      </c>
      <c r="E534" s="169" t="s">
        <v>688</v>
      </c>
      <c r="F534" s="260">
        <v>1197.9499999999998</v>
      </c>
      <c r="G534" s="169">
        <v>115.61</v>
      </c>
      <c r="H534" s="169">
        <v>115.61</v>
      </c>
      <c r="I534" s="177">
        <f t="shared" si="119"/>
        <v>1</v>
      </c>
      <c r="J534" s="169">
        <v>5.43</v>
      </c>
      <c r="K534" s="177">
        <f t="shared" si="120"/>
        <v>4.6968255341233452E-2</v>
      </c>
      <c r="L534" s="260">
        <v>313.60000000000002</v>
      </c>
      <c r="M534" s="177">
        <f t="shared" si="121"/>
        <v>1.0469682553412334</v>
      </c>
      <c r="N534" s="260">
        <v>1702.85</v>
      </c>
      <c r="O534" s="169">
        <v>1.61</v>
      </c>
      <c r="P534" s="176">
        <f t="shared" si="122"/>
        <v>1.3926130957529627E-2</v>
      </c>
      <c r="Q534" s="260">
        <f t="shared" si="123"/>
        <v>504.89600000000007</v>
      </c>
      <c r="R534" s="169">
        <f t="shared" si="124"/>
        <v>3.8199999999999923</v>
      </c>
      <c r="S534" s="171">
        <f t="shared" si="125"/>
        <v>3.3042124383703762E-2</v>
      </c>
      <c r="T534" s="169" t="s">
        <v>475</v>
      </c>
      <c r="U534" s="169" t="s">
        <v>712</v>
      </c>
      <c r="V534" s="169" t="s">
        <v>466</v>
      </c>
      <c r="W534" s="175">
        <v>1</v>
      </c>
      <c r="X534" s="169" t="s">
        <v>467</v>
      </c>
    </row>
    <row r="535" spans="2:24" hidden="1">
      <c r="B535" s="636"/>
      <c r="C535" s="423"/>
      <c r="D535" s="206">
        <v>9</v>
      </c>
      <c r="E535" s="169" t="s">
        <v>484</v>
      </c>
      <c r="F535" s="260">
        <v>1078.72</v>
      </c>
      <c r="G535" s="169">
        <v>106.24</v>
      </c>
      <c r="H535" s="169">
        <v>106.24</v>
      </c>
      <c r="I535" s="177">
        <f t="shared" si="119"/>
        <v>1</v>
      </c>
      <c r="J535" s="169">
        <v>2.99</v>
      </c>
      <c r="K535" s="177">
        <f t="shared" si="120"/>
        <v>2.8143825301204822E-2</v>
      </c>
      <c r="L535" s="260">
        <v>410.16</v>
      </c>
      <c r="M535" s="177">
        <f t="shared" si="121"/>
        <v>1.0281438253012047</v>
      </c>
      <c r="N535" s="260">
        <v>1226.3800000000001</v>
      </c>
      <c r="O535" s="169">
        <v>0.36</v>
      </c>
      <c r="P535" s="176">
        <f t="shared" si="122"/>
        <v>3.3885542168674699E-3</v>
      </c>
      <c r="Q535" s="260">
        <f t="shared" si="123"/>
        <v>147.6576</v>
      </c>
      <c r="R535" s="169">
        <f t="shared" si="124"/>
        <v>2.629999999999995</v>
      </c>
      <c r="S535" s="171">
        <f t="shared" si="125"/>
        <v>2.4755271084337303E-2</v>
      </c>
      <c r="T535" s="169" t="s">
        <v>475</v>
      </c>
      <c r="U535" s="169" t="s">
        <v>712</v>
      </c>
      <c r="V535" s="169" t="s">
        <v>643</v>
      </c>
      <c r="W535" s="175">
        <v>1</v>
      </c>
      <c r="X535" s="169" t="s">
        <v>467</v>
      </c>
    </row>
    <row r="536" spans="2:24" hidden="1">
      <c r="B536" s="636"/>
      <c r="C536" s="423"/>
      <c r="D536" s="206">
        <v>10</v>
      </c>
      <c r="E536" s="169" t="s">
        <v>464</v>
      </c>
      <c r="F536" s="260">
        <v>1060.24</v>
      </c>
      <c r="G536" s="169">
        <v>126.23</v>
      </c>
      <c r="H536" s="169">
        <v>126.23</v>
      </c>
      <c r="I536" s="177">
        <f t="shared" si="119"/>
        <v>1</v>
      </c>
      <c r="J536" s="169">
        <v>5.93</v>
      </c>
      <c r="K536" s="177">
        <f t="shared" si="120"/>
        <v>4.6977739047769938E-2</v>
      </c>
      <c r="L536" s="260">
        <v>203.5</v>
      </c>
      <c r="M536" s="177">
        <f t="shared" si="121"/>
        <v>1.0469777390477699</v>
      </c>
      <c r="N536" s="260">
        <v>1206.76</v>
      </c>
      <c r="O536" s="169">
        <v>0.72</v>
      </c>
      <c r="P536" s="176">
        <f t="shared" si="122"/>
        <v>5.7038738810108527E-3</v>
      </c>
      <c r="Q536" s="260">
        <f t="shared" si="123"/>
        <v>146.51999999999998</v>
      </c>
      <c r="R536" s="169">
        <f t="shared" si="124"/>
        <v>5.2099999999999929</v>
      </c>
      <c r="S536" s="171">
        <f t="shared" si="125"/>
        <v>4.127386516675903E-2</v>
      </c>
      <c r="T536" s="169" t="s">
        <v>475</v>
      </c>
      <c r="U536" s="169" t="s">
        <v>712</v>
      </c>
      <c r="V536" s="169" t="s">
        <v>466</v>
      </c>
      <c r="W536" s="175">
        <v>1</v>
      </c>
      <c r="X536" s="169" t="s">
        <v>467</v>
      </c>
    </row>
    <row r="537" spans="2:24" hidden="1">
      <c r="B537" s="635">
        <v>45923</v>
      </c>
      <c r="C537" s="423" t="str">
        <f t="shared" ref="C537" si="127">RIGHT(TEXT(B537,"aaa"),1)</f>
        <v>二</v>
      </c>
      <c r="D537" s="206">
        <v>1</v>
      </c>
      <c r="E537" s="169" t="s">
        <v>699</v>
      </c>
      <c r="F537" s="260">
        <v>14829.5</v>
      </c>
      <c r="G537" s="169">
        <v>118.8</v>
      </c>
      <c r="H537" s="169">
        <v>172</v>
      </c>
      <c r="I537" s="177">
        <f t="shared" si="119"/>
        <v>1.4478114478114479</v>
      </c>
      <c r="J537" s="169">
        <v>0</v>
      </c>
      <c r="K537" s="177">
        <f t="shared" si="120"/>
        <v>0</v>
      </c>
      <c r="L537" s="260">
        <v>278.75</v>
      </c>
      <c r="M537" s="177">
        <f t="shared" si="121"/>
        <v>1.4478114478114479</v>
      </c>
      <c r="N537" s="260">
        <v>14829.5</v>
      </c>
      <c r="O537" s="169">
        <v>0</v>
      </c>
      <c r="P537" s="176">
        <f t="shared" si="122"/>
        <v>0</v>
      </c>
      <c r="Q537" s="260">
        <f t="shared" si="123"/>
        <v>0</v>
      </c>
      <c r="R537" s="169">
        <f t="shared" si="124"/>
        <v>53.2</v>
      </c>
      <c r="S537" s="171">
        <f t="shared" si="125"/>
        <v>0.44781144781144783</v>
      </c>
      <c r="T537" s="169" t="s">
        <v>465</v>
      </c>
      <c r="U537" s="169" t="s">
        <v>219</v>
      </c>
      <c r="V537" s="169" t="s">
        <v>702</v>
      </c>
      <c r="W537" s="175">
        <v>1</v>
      </c>
      <c r="X537" s="169" t="s">
        <v>467</v>
      </c>
    </row>
    <row r="538" spans="2:24" hidden="1">
      <c r="B538" s="636"/>
      <c r="C538" s="423"/>
      <c r="D538" s="206">
        <v>2</v>
      </c>
      <c r="E538" s="169" t="s">
        <v>689</v>
      </c>
      <c r="F538" s="260">
        <v>1775</v>
      </c>
      <c r="G538" s="169">
        <v>10412</v>
      </c>
      <c r="H538" s="169">
        <v>10412</v>
      </c>
      <c r="I538" s="177">
        <f t="shared" si="119"/>
        <v>1</v>
      </c>
      <c r="J538" s="169">
        <v>100</v>
      </c>
      <c r="K538" s="177">
        <f t="shared" si="120"/>
        <v>9.6043027276219751E-3</v>
      </c>
      <c r="L538" s="260">
        <v>17.75</v>
      </c>
      <c r="M538" s="177">
        <f t="shared" si="121"/>
        <v>1.009604302727622</v>
      </c>
      <c r="N538" s="260">
        <v>1775</v>
      </c>
      <c r="O538" s="169">
        <v>0</v>
      </c>
      <c r="P538" s="176">
        <f t="shared" si="122"/>
        <v>0</v>
      </c>
      <c r="Q538" s="260">
        <f t="shared" si="123"/>
        <v>0</v>
      </c>
      <c r="R538" s="169">
        <f t="shared" si="124"/>
        <v>100</v>
      </c>
      <c r="S538" s="171">
        <f t="shared" si="125"/>
        <v>9.6043027276219751E-3</v>
      </c>
      <c r="T538" s="169" t="s">
        <v>465</v>
      </c>
      <c r="U538" s="169" t="s">
        <v>219</v>
      </c>
      <c r="V538" s="169" t="s">
        <v>701</v>
      </c>
      <c r="W538" s="175">
        <v>1</v>
      </c>
      <c r="X538" s="169" t="s">
        <v>430</v>
      </c>
    </row>
    <row r="539" spans="2:24" hidden="1">
      <c r="B539" s="636"/>
      <c r="C539" s="423"/>
      <c r="D539" s="206">
        <v>3</v>
      </c>
      <c r="E539" s="169" t="s">
        <v>542</v>
      </c>
      <c r="F539" s="260">
        <v>1266.3799999999999</v>
      </c>
      <c r="G539" s="169">
        <v>331.63</v>
      </c>
      <c r="H539" s="169">
        <v>331.63</v>
      </c>
      <c r="I539" s="177">
        <f t="shared" si="119"/>
        <v>1</v>
      </c>
      <c r="J539" s="169">
        <v>8.66</v>
      </c>
      <c r="K539" s="177">
        <f t="shared" si="120"/>
        <v>2.6113439676748184E-2</v>
      </c>
      <c r="L539" s="260">
        <v>156.72999999999999</v>
      </c>
      <c r="M539" s="177">
        <f t="shared" si="121"/>
        <v>1.0261134396767482</v>
      </c>
      <c r="N539" s="260">
        <v>1357.28</v>
      </c>
      <c r="O539" s="169">
        <v>0.57999999999999996</v>
      </c>
      <c r="P539" s="176">
        <f t="shared" si="122"/>
        <v>1.7489370684196242E-3</v>
      </c>
      <c r="Q539" s="260">
        <f t="shared" si="123"/>
        <v>90.903399999999991</v>
      </c>
      <c r="R539" s="169">
        <f t="shared" si="124"/>
        <v>8.0800000000000249</v>
      </c>
      <c r="S539" s="171">
        <f t="shared" si="125"/>
        <v>2.4364502608328634E-2</v>
      </c>
      <c r="T539" s="169" t="s">
        <v>475</v>
      </c>
      <c r="U539" s="169" t="s">
        <v>712</v>
      </c>
      <c r="V539" s="169" t="s">
        <v>466</v>
      </c>
      <c r="W539" s="175">
        <v>1</v>
      </c>
      <c r="X539" s="169" t="s">
        <v>467</v>
      </c>
    </row>
    <row r="540" spans="2:24" hidden="1">
      <c r="B540" s="636"/>
      <c r="C540" s="423"/>
      <c r="D540" s="206">
        <v>4</v>
      </c>
      <c r="E540" s="169" t="s">
        <v>513</v>
      </c>
      <c r="F540" s="260">
        <v>1152.71</v>
      </c>
      <c r="G540" s="169">
        <v>356.15</v>
      </c>
      <c r="H540" s="169">
        <v>356.15</v>
      </c>
      <c r="I540" s="177">
        <f t="shared" si="119"/>
        <v>1</v>
      </c>
      <c r="J540" s="169">
        <v>9.2899999999999991</v>
      </c>
      <c r="K540" s="177">
        <f t="shared" si="120"/>
        <v>2.608451495156535E-2</v>
      </c>
      <c r="L540" s="260">
        <v>133.88</v>
      </c>
      <c r="M540" s="177">
        <f t="shared" si="121"/>
        <v>1.0260845149515654</v>
      </c>
      <c r="N540" s="260">
        <v>1243.75</v>
      </c>
      <c r="O540" s="169">
        <v>0.68</v>
      </c>
      <c r="P540" s="176">
        <f t="shared" si="122"/>
        <v>1.9093078758949883E-3</v>
      </c>
      <c r="Q540" s="260">
        <f t="shared" si="123"/>
        <v>91.03840000000001</v>
      </c>
      <c r="R540" s="169">
        <f t="shared" si="124"/>
        <v>8.6100000000000207</v>
      </c>
      <c r="S540" s="171">
        <f t="shared" si="125"/>
        <v>2.4175207075670422E-2</v>
      </c>
      <c r="T540" s="169" t="s">
        <v>475</v>
      </c>
      <c r="U540" s="169" t="s">
        <v>712</v>
      </c>
      <c r="V540" s="169" t="s">
        <v>643</v>
      </c>
      <c r="W540" s="175">
        <v>1</v>
      </c>
      <c r="X540" s="169" t="s">
        <v>411</v>
      </c>
    </row>
    <row r="541" spans="2:24" hidden="1">
      <c r="B541" s="636"/>
      <c r="C541" s="423"/>
      <c r="D541" s="206">
        <v>5</v>
      </c>
      <c r="E541" s="169" t="s">
        <v>558</v>
      </c>
      <c r="F541" s="260">
        <v>1102.3999999999999</v>
      </c>
      <c r="G541" s="169">
        <v>675.36</v>
      </c>
      <c r="H541" s="169">
        <v>675.36</v>
      </c>
      <c r="I541" s="177">
        <f t="shared" si="119"/>
        <v>1</v>
      </c>
      <c r="J541" s="169">
        <v>19.59</v>
      </c>
      <c r="K541" s="177">
        <f t="shared" si="120"/>
        <v>2.9006751954513146E-2</v>
      </c>
      <c r="L541" s="260">
        <v>60.94</v>
      </c>
      <c r="M541" s="177">
        <f t="shared" si="121"/>
        <v>1.0290067519545132</v>
      </c>
      <c r="N541" s="260">
        <v>1193.81</v>
      </c>
      <c r="O541" s="169">
        <v>1.5</v>
      </c>
      <c r="P541" s="176">
        <f t="shared" si="122"/>
        <v>2.2210376687988626E-3</v>
      </c>
      <c r="Q541" s="260">
        <f t="shared" si="123"/>
        <v>91.41</v>
      </c>
      <c r="R541" s="169">
        <f t="shared" si="124"/>
        <v>18.090000000000032</v>
      </c>
      <c r="S541" s="171">
        <f t="shared" si="125"/>
        <v>2.6785714285714333E-2</v>
      </c>
      <c r="T541" s="169" t="s">
        <v>475</v>
      </c>
      <c r="U541" s="169" t="s">
        <v>712</v>
      </c>
      <c r="V541" s="169" t="s">
        <v>643</v>
      </c>
      <c r="W541" s="175">
        <v>1</v>
      </c>
      <c r="X541" s="169" t="s">
        <v>422</v>
      </c>
    </row>
    <row r="542" spans="2:24" hidden="1">
      <c r="B542" s="636"/>
      <c r="C542" s="423"/>
      <c r="D542" s="206">
        <v>6</v>
      </c>
      <c r="E542" s="169" t="s">
        <v>666</v>
      </c>
      <c r="F542" s="260">
        <v>1024.9099999999999</v>
      </c>
      <c r="G542" s="169">
        <v>500.21</v>
      </c>
      <c r="H542" s="169">
        <v>500.21</v>
      </c>
      <c r="I542" s="177">
        <f t="shared" si="119"/>
        <v>1</v>
      </c>
      <c r="J542" s="169">
        <v>13.06</v>
      </c>
      <c r="K542" s="177">
        <f t="shared" si="120"/>
        <v>2.6109034205633635E-2</v>
      </c>
      <c r="L542" s="260">
        <v>85.48</v>
      </c>
      <c r="M542" s="177">
        <f t="shared" si="121"/>
        <v>1.0261090342056336</v>
      </c>
      <c r="N542" s="260">
        <v>1116.3699999999999</v>
      </c>
      <c r="O542" s="169">
        <v>1.07</v>
      </c>
      <c r="P542" s="176">
        <f t="shared" si="122"/>
        <v>2.1391015773375185E-3</v>
      </c>
      <c r="Q542" s="260">
        <f t="shared" si="123"/>
        <v>91.463600000000014</v>
      </c>
      <c r="R542" s="169">
        <f t="shared" si="124"/>
        <v>11.990000000000002</v>
      </c>
      <c r="S542" s="171">
        <f t="shared" si="125"/>
        <v>2.3969932628296119E-2</v>
      </c>
      <c r="T542" s="169" t="s">
        <v>475</v>
      </c>
      <c r="U542" s="169" t="s">
        <v>712</v>
      </c>
      <c r="V542" s="169" t="s">
        <v>643</v>
      </c>
      <c r="W542" s="175">
        <v>1</v>
      </c>
      <c r="X542" s="169" t="s">
        <v>423</v>
      </c>
    </row>
    <row r="543" spans="2:24" hidden="1">
      <c r="B543" s="636"/>
      <c r="C543" s="423"/>
      <c r="D543" s="206">
        <v>7</v>
      </c>
      <c r="E543" s="169" t="s">
        <v>665</v>
      </c>
      <c r="F543" s="260">
        <v>993.29000000000008</v>
      </c>
      <c r="G543" s="169">
        <v>593.34</v>
      </c>
      <c r="H543" s="169">
        <v>593.34</v>
      </c>
      <c r="I543" s="177">
        <f t="shared" si="119"/>
        <v>1</v>
      </c>
      <c r="J543" s="169">
        <v>13.77</v>
      </c>
      <c r="K543" s="177">
        <f t="shared" si="120"/>
        <v>2.3207604408939222E-2</v>
      </c>
      <c r="L543" s="260">
        <v>78.77</v>
      </c>
      <c r="M543" s="177">
        <f t="shared" si="121"/>
        <v>1.0232076044089391</v>
      </c>
      <c r="N543" s="260">
        <v>1084.6600000000001</v>
      </c>
      <c r="O543" s="169">
        <v>1.1599999999999999</v>
      </c>
      <c r="P543" s="176">
        <f t="shared" si="122"/>
        <v>1.9550342130987288E-3</v>
      </c>
      <c r="Q543" s="260">
        <f t="shared" si="123"/>
        <v>91.373199999999983</v>
      </c>
      <c r="R543" s="169">
        <f t="shared" si="124"/>
        <v>12.609999999999982</v>
      </c>
      <c r="S543" s="171">
        <f t="shared" si="125"/>
        <v>2.1252570195840464E-2</v>
      </c>
      <c r="T543" s="169" t="s">
        <v>475</v>
      </c>
      <c r="U543" s="169" t="s">
        <v>712</v>
      </c>
      <c r="V543" s="169" t="s">
        <v>529</v>
      </c>
      <c r="W543" s="175">
        <v>1</v>
      </c>
      <c r="X543" s="169" t="s">
        <v>419</v>
      </c>
    </row>
    <row r="544" spans="2:24" hidden="1">
      <c r="B544" s="636"/>
      <c r="C544" s="423"/>
      <c r="D544" s="206">
        <v>8</v>
      </c>
      <c r="E544" s="169" t="s">
        <v>527</v>
      </c>
      <c r="F544" s="260">
        <v>922.53</v>
      </c>
      <c r="G544" s="169">
        <v>550.08000000000004</v>
      </c>
      <c r="H544" s="169">
        <v>550.08000000000004</v>
      </c>
      <c r="I544" s="177">
        <f t="shared" si="119"/>
        <v>1</v>
      </c>
      <c r="J544" s="169">
        <v>12.76</v>
      </c>
      <c r="K544" s="177">
        <f t="shared" si="120"/>
        <v>2.3196625945317042E-2</v>
      </c>
      <c r="L544" s="260">
        <v>79.459999999999994</v>
      </c>
      <c r="M544" s="177">
        <f t="shared" si="121"/>
        <v>1.0231966259453171</v>
      </c>
      <c r="N544" s="260">
        <v>1013.91</v>
      </c>
      <c r="O544" s="169">
        <v>1.1499999999999999</v>
      </c>
      <c r="P544" s="176">
        <f t="shared" si="122"/>
        <v>2.0906050029086674E-3</v>
      </c>
      <c r="Q544" s="260">
        <f t="shared" si="123"/>
        <v>91.378999999999991</v>
      </c>
      <c r="R544" s="169">
        <f t="shared" si="124"/>
        <v>11.609999999999991</v>
      </c>
      <c r="S544" s="171">
        <f t="shared" si="125"/>
        <v>2.1106020942408359E-2</v>
      </c>
      <c r="T544" s="169" t="s">
        <v>475</v>
      </c>
      <c r="U544" s="169" t="s">
        <v>712</v>
      </c>
      <c r="V544" s="169" t="s">
        <v>529</v>
      </c>
      <c r="W544" s="175">
        <v>1</v>
      </c>
      <c r="X544" s="169" t="s">
        <v>413</v>
      </c>
    </row>
    <row r="545" spans="2:24" hidden="1">
      <c r="B545" s="636"/>
      <c r="C545" s="423"/>
      <c r="D545" s="206">
        <v>9</v>
      </c>
      <c r="E545" s="169" t="s">
        <v>664</v>
      </c>
      <c r="F545" s="260">
        <v>890.29</v>
      </c>
      <c r="G545" s="169">
        <v>492.16</v>
      </c>
      <c r="H545" s="169">
        <v>492.16</v>
      </c>
      <c r="I545" s="177">
        <f t="shared" si="119"/>
        <v>1</v>
      </c>
      <c r="J545" s="169">
        <v>12.84</v>
      </c>
      <c r="K545" s="177">
        <f t="shared" si="120"/>
        <v>2.6089076723016903E-2</v>
      </c>
      <c r="L545" s="260">
        <v>76.42</v>
      </c>
      <c r="M545" s="177">
        <f t="shared" si="121"/>
        <v>1.0260890767230169</v>
      </c>
      <c r="N545" s="260">
        <v>981.23</v>
      </c>
      <c r="O545" s="169">
        <v>1.19</v>
      </c>
      <c r="P545" s="176">
        <f t="shared" si="122"/>
        <v>2.4179128738621583E-3</v>
      </c>
      <c r="Q545" s="260">
        <f t="shared" si="123"/>
        <v>90.939799999999991</v>
      </c>
      <c r="R545" s="169">
        <f t="shared" si="124"/>
        <v>11.649999999999975</v>
      </c>
      <c r="S545" s="171">
        <f t="shared" si="125"/>
        <v>2.3671163849154696E-2</v>
      </c>
      <c r="T545" s="169" t="s">
        <v>475</v>
      </c>
      <c r="U545" s="169" t="s">
        <v>712</v>
      </c>
      <c r="V545" s="169" t="s">
        <v>489</v>
      </c>
      <c r="W545" s="175">
        <v>1</v>
      </c>
      <c r="X545" s="169" t="s">
        <v>414</v>
      </c>
    </row>
    <row r="546" spans="2:24" hidden="1">
      <c r="B546" s="636"/>
      <c r="C546" s="423"/>
      <c r="D546" s="206">
        <v>10</v>
      </c>
      <c r="E546" s="169" t="s">
        <v>698</v>
      </c>
      <c r="F546" s="260">
        <v>876.92</v>
      </c>
      <c r="G546" s="169">
        <v>80.08</v>
      </c>
      <c r="H546" s="169">
        <v>80.08</v>
      </c>
      <c r="I546" s="177">
        <f t="shared" si="119"/>
        <v>1</v>
      </c>
      <c r="J546" s="169">
        <v>2.3199999999999998</v>
      </c>
      <c r="K546" s="177">
        <f t="shared" si="120"/>
        <v>2.8971028971028968E-2</v>
      </c>
      <c r="L546" s="260">
        <v>417.58</v>
      </c>
      <c r="M546" s="177">
        <f t="shared" si="121"/>
        <v>1.028971028971029</v>
      </c>
      <c r="N546" s="260">
        <v>968.79</v>
      </c>
      <c r="O546" s="169">
        <v>0.22</v>
      </c>
      <c r="P546" s="176">
        <f t="shared" si="122"/>
        <v>2.7472527472527475E-3</v>
      </c>
      <c r="Q546" s="260">
        <f t="shared" si="123"/>
        <v>91.867599999999996</v>
      </c>
      <c r="R546" s="169">
        <f t="shared" si="124"/>
        <v>2.099999999999993</v>
      </c>
      <c r="S546" s="171">
        <f t="shared" si="125"/>
        <v>2.6223776223776137E-2</v>
      </c>
      <c r="T546" s="169" t="s">
        <v>475</v>
      </c>
      <c r="U546" s="169" t="s">
        <v>712</v>
      </c>
      <c r="V546" s="169" t="s">
        <v>643</v>
      </c>
      <c r="W546" s="175">
        <v>1</v>
      </c>
      <c r="X546" s="169" t="s">
        <v>692</v>
      </c>
    </row>
    <row r="547" spans="2:24" hidden="1">
      <c r="B547" s="635">
        <v>45924</v>
      </c>
      <c r="C547" s="423" t="str">
        <f t="shared" ref="C547" si="128">RIGHT(TEXT(B547,"aaa"),1)</f>
        <v>三</v>
      </c>
      <c r="D547" s="206">
        <v>1</v>
      </c>
      <c r="E547" s="169" t="s">
        <v>699</v>
      </c>
      <c r="F547" s="260">
        <v>12161.86</v>
      </c>
      <c r="G547" s="169">
        <v>115.76</v>
      </c>
      <c r="H547" s="169">
        <v>159.38999999999999</v>
      </c>
      <c r="I547" s="177">
        <f t="shared" si="119"/>
        <v>1.3769004837595022</v>
      </c>
      <c r="J547" s="169">
        <v>0</v>
      </c>
      <c r="K547" s="177">
        <f t="shared" si="120"/>
        <v>0</v>
      </c>
      <c r="L547" s="260">
        <v>278.75</v>
      </c>
      <c r="M547" s="177">
        <f t="shared" si="121"/>
        <v>1.3769004837595022</v>
      </c>
      <c r="N547" s="260">
        <v>12161.86</v>
      </c>
      <c r="O547" s="169">
        <v>0</v>
      </c>
      <c r="P547" s="176">
        <f t="shared" si="122"/>
        <v>0</v>
      </c>
      <c r="Q547" s="260">
        <f t="shared" si="123"/>
        <v>0</v>
      </c>
      <c r="R547" s="169">
        <f t="shared" si="124"/>
        <v>43.629999999999981</v>
      </c>
      <c r="S547" s="171">
        <f t="shared" si="125"/>
        <v>0.37690048375950225</v>
      </c>
      <c r="T547" s="169" t="s">
        <v>465</v>
      </c>
      <c r="U547" s="169" t="s">
        <v>219</v>
      </c>
      <c r="V547" s="169" t="s">
        <v>702</v>
      </c>
      <c r="W547" s="175">
        <v>1</v>
      </c>
      <c r="X547" s="169" t="s">
        <v>467</v>
      </c>
    </row>
    <row r="548" spans="2:24" hidden="1">
      <c r="B548" s="636"/>
      <c r="C548" s="423"/>
      <c r="D548" s="206">
        <v>2</v>
      </c>
      <c r="E548" s="169" t="s">
        <v>542</v>
      </c>
      <c r="F548" s="260">
        <v>1459.16</v>
      </c>
      <c r="G548" s="169">
        <v>324.97000000000003</v>
      </c>
      <c r="H548" s="169">
        <v>324.97000000000003</v>
      </c>
      <c r="I548" s="177">
        <f t="shared" si="119"/>
        <v>1</v>
      </c>
      <c r="J548" s="169">
        <v>9.94</v>
      </c>
      <c r="K548" s="177">
        <f t="shared" si="120"/>
        <v>3.0587438840508352E-2</v>
      </c>
      <c r="L548" s="260">
        <v>156.72999999999999</v>
      </c>
      <c r="M548" s="177">
        <f t="shared" si="121"/>
        <v>1.0305874388405083</v>
      </c>
      <c r="N548" s="260">
        <v>1557.9</v>
      </c>
      <c r="O548" s="169">
        <v>0.63</v>
      </c>
      <c r="P548" s="176">
        <f t="shared" si="122"/>
        <v>1.9386404898913744E-3</v>
      </c>
      <c r="Q548" s="260">
        <f t="shared" si="123"/>
        <v>98.739899999999992</v>
      </c>
      <c r="R548" s="169">
        <f t="shared" si="124"/>
        <v>9.3099999999999969</v>
      </c>
      <c r="S548" s="171">
        <f t="shared" si="125"/>
        <v>2.8648798350616969E-2</v>
      </c>
      <c r="T548" s="169" t="s">
        <v>475</v>
      </c>
      <c r="U548" s="169" t="s">
        <v>712</v>
      </c>
      <c r="V548" s="169" t="s">
        <v>466</v>
      </c>
      <c r="W548" s="175">
        <v>1</v>
      </c>
      <c r="X548" s="169" t="s">
        <v>467</v>
      </c>
    </row>
    <row r="549" spans="2:24" hidden="1">
      <c r="B549" s="636"/>
      <c r="C549" s="423"/>
      <c r="D549" s="206">
        <v>3</v>
      </c>
      <c r="E549" s="169" t="s">
        <v>513</v>
      </c>
      <c r="F549" s="260">
        <v>1346.8300000000002</v>
      </c>
      <c r="G549" s="169">
        <v>352.87</v>
      </c>
      <c r="H549" s="169">
        <v>352.87</v>
      </c>
      <c r="I549" s="177">
        <f t="shared" si="119"/>
        <v>1</v>
      </c>
      <c r="J549" s="169">
        <v>10.8</v>
      </c>
      <c r="K549" s="177">
        <f t="shared" si="120"/>
        <v>3.0606172244736024E-2</v>
      </c>
      <c r="L549" s="260">
        <v>133.88</v>
      </c>
      <c r="M549" s="177">
        <f t="shared" si="121"/>
        <v>1.0306061722447362</v>
      </c>
      <c r="N549" s="260">
        <v>1445.9</v>
      </c>
      <c r="O549" s="169">
        <v>0.74</v>
      </c>
      <c r="P549" s="176">
        <f t="shared" si="122"/>
        <v>2.0970895797319125E-3</v>
      </c>
      <c r="Q549" s="260">
        <f t="shared" si="123"/>
        <v>99.07119999999999</v>
      </c>
      <c r="R549" s="169">
        <f t="shared" si="124"/>
        <v>10.060000000000011</v>
      </c>
      <c r="S549" s="171">
        <f t="shared" si="125"/>
        <v>2.850908266500414E-2</v>
      </c>
      <c r="T549" s="169" t="s">
        <v>475</v>
      </c>
      <c r="U549" s="169" t="s">
        <v>712</v>
      </c>
      <c r="V549" s="169" t="s">
        <v>643</v>
      </c>
      <c r="W549" s="175">
        <v>1</v>
      </c>
      <c r="X549" s="169" t="s">
        <v>411</v>
      </c>
    </row>
    <row r="550" spans="2:24" hidden="1">
      <c r="B550" s="636"/>
      <c r="C550" s="423"/>
      <c r="D550" s="206">
        <v>4</v>
      </c>
      <c r="E550" s="169" t="s">
        <v>698</v>
      </c>
      <c r="F550" s="260">
        <v>1277.79</v>
      </c>
      <c r="G550" s="169">
        <v>97.08</v>
      </c>
      <c r="H550" s="169">
        <v>97.08</v>
      </c>
      <c r="I550" s="177">
        <f t="shared" si="119"/>
        <v>1</v>
      </c>
      <c r="J550" s="169">
        <v>3.3</v>
      </c>
      <c r="K550" s="177">
        <f t="shared" si="120"/>
        <v>3.3992583436341157E-2</v>
      </c>
      <c r="L550" s="260">
        <v>417.58</v>
      </c>
      <c r="M550" s="177">
        <f t="shared" si="121"/>
        <v>1.033992583436341</v>
      </c>
      <c r="N550" s="260">
        <v>1378.01</v>
      </c>
      <c r="O550" s="169">
        <v>0.24</v>
      </c>
      <c r="P550" s="176">
        <f t="shared" si="122"/>
        <v>2.472187886279357E-3</v>
      </c>
      <c r="Q550" s="260">
        <f t="shared" si="123"/>
        <v>100.21919999999999</v>
      </c>
      <c r="R550" s="169">
        <f t="shared" si="124"/>
        <v>3.0599999999999969</v>
      </c>
      <c r="S550" s="171">
        <f t="shared" si="125"/>
        <v>3.1520395550061774E-2</v>
      </c>
      <c r="T550" s="169" t="s">
        <v>475</v>
      </c>
      <c r="U550" s="169" t="s">
        <v>712</v>
      </c>
      <c r="V550" s="169" t="s">
        <v>643</v>
      </c>
      <c r="W550" s="175">
        <v>1</v>
      </c>
      <c r="X550" s="169" t="s">
        <v>692</v>
      </c>
    </row>
    <row r="551" spans="2:24" hidden="1">
      <c r="B551" s="636"/>
      <c r="C551" s="423"/>
      <c r="D551" s="206">
        <v>5</v>
      </c>
      <c r="E551" s="169" t="s">
        <v>665</v>
      </c>
      <c r="F551" s="260">
        <v>1194.94</v>
      </c>
      <c r="G551" s="169">
        <v>603.94000000000005</v>
      </c>
      <c r="H551" s="169">
        <v>603.94000000000005</v>
      </c>
      <c r="I551" s="177">
        <f t="shared" si="119"/>
        <v>1</v>
      </c>
      <c r="J551" s="169">
        <v>16.43</v>
      </c>
      <c r="K551" s="177">
        <f t="shared" si="120"/>
        <v>2.7204689207537169E-2</v>
      </c>
      <c r="L551" s="260">
        <v>78.77</v>
      </c>
      <c r="M551" s="177">
        <f t="shared" si="121"/>
        <v>1.027204689207537</v>
      </c>
      <c r="N551" s="260">
        <v>1294.19</v>
      </c>
      <c r="O551" s="169">
        <v>1.26</v>
      </c>
      <c r="P551" s="176">
        <f t="shared" si="122"/>
        <v>2.0862999635725401E-3</v>
      </c>
      <c r="Q551" s="260">
        <f t="shared" si="123"/>
        <v>99.250199999999992</v>
      </c>
      <c r="R551" s="169">
        <f t="shared" si="124"/>
        <v>15.16999999999995</v>
      </c>
      <c r="S551" s="171">
        <f t="shared" si="125"/>
        <v>2.5118389243964548E-2</v>
      </c>
      <c r="T551" s="169" t="s">
        <v>475</v>
      </c>
      <c r="U551" s="169" t="s">
        <v>712</v>
      </c>
      <c r="V551" s="169" t="s">
        <v>529</v>
      </c>
      <c r="W551" s="175">
        <v>1</v>
      </c>
      <c r="X551" s="169" t="s">
        <v>419</v>
      </c>
    </row>
    <row r="552" spans="2:24" hidden="1">
      <c r="B552" s="636"/>
      <c r="C552" s="423"/>
      <c r="D552" s="206">
        <v>6</v>
      </c>
      <c r="E552" s="169" t="s">
        <v>666</v>
      </c>
      <c r="F552" s="260">
        <v>1113.8</v>
      </c>
      <c r="G552" s="169">
        <v>463.76</v>
      </c>
      <c r="H552" s="169">
        <v>463.76</v>
      </c>
      <c r="I552" s="177">
        <f t="shared" si="119"/>
        <v>1</v>
      </c>
      <c r="J552" s="169">
        <v>14.19</v>
      </c>
      <c r="K552" s="177">
        <f t="shared" si="120"/>
        <v>3.0597722960151803E-2</v>
      </c>
      <c r="L552" s="260">
        <v>85.48</v>
      </c>
      <c r="M552" s="177">
        <f t="shared" si="121"/>
        <v>1.0305977229601517</v>
      </c>
      <c r="N552" s="260">
        <v>1212.96</v>
      </c>
      <c r="O552" s="169">
        <v>1.1599999999999999</v>
      </c>
      <c r="P552" s="176">
        <f t="shared" si="122"/>
        <v>2.501293772641021E-3</v>
      </c>
      <c r="Q552" s="260">
        <f t="shared" si="123"/>
        <v>99.156800000000004</v>
      </c>
      <c r="R552" s="169">
        <f t="shared" si="124"/>
        <v>13.029999999999998</v>
      </c>
      <c r="S552" s="171">
        <f t="shared" si="125"/>
        <v>2.8096429187510777E-2</v>
      </c>
      <c r="T552" s="169" t="s">
        <v>475</v>
      </c>
      <c r="U552" s="169" t="s">
        <v>712</v>
      </c>
      <c r="V552" s="169" t="s">
        <v>643</v>
      </c>
      <c r="W552" s="175">
        <v>1</v>
      </c>
      <c r="X552" s="169" t="s">
        <v>423</v>
      </c>
    </row>
    <row r="553" spans="2:24" hidden="1">
      <c r="B553" s="636"/>
      <c r="C553" s="423"/>
      <c r="D553" s="206">
        <v>7</v>
      </c>
      <c r="E553" s="169" t="s">
        <v>688</v>
      </c>
      <c r="F553" s="260">
        <v>1094.47</v>
      </c>
      <c r="G553" s="169">
        <v>111.99</v>
      </c>
      <c r="H553" s="169">
        <v>111.99</v>
      </c>
      <c r="I553" s="177">
        <f t="shared" si="119"/>
        <v>1</v>
      </c>
      <c r="J553" s="169">
        <v>3.81</v>
      </c>
      <c r="K553" s="177">
        <f t="shared" si="120"/>
        <v>3.4020894722743104E-2</v>
      </c>
      <c r="L553" s="260">
        <v>313.60000000000002</v>
      </c>
      <c r="M553" s="177">
        <f t="shared" si="121"/>
        <v>1.0340208947227432</v>
      </c>
      <c r="N553" s="260">
        <v>1194.82</v>
      </c>
      <c r="O553" s="169">
        <v>0.32</v>
      </c>
      <c r="P553" s="176">
        <f t="shared" si="122"/>
        <v>2.8573979819626755E-3</v>
      </c>
      <c r="Q553" s="260">
        <f t="shared" si="123"/>
        <v>100.352</v>
      </c>
      <c r="R553" s="169">
        <f t="shared" si="124"/>
        <v>3.4900000000000024</v>
      </c>
      <c r="S553" s="171">
        <f t="shared" si="125"/>
        <v>3.116349674078045E-2</v>
      </c>
      <c r="T553" s="169" t="s">
        <v>475</v>
      </c>
      <c r="U553" s="169" t="s">
        <v>712</v>
      </c>
      <c r="V553" s="169" t="s">
        <v>466</v>
      </c>
      <c r="W553" s="175">
        <v>1</v>
      </c>
      <c r="X553" s="169" t="s">
        <v>467</v>
      </c>
    </row>
    <row r="554" spans="2:24" hidden="1">
      <c r="B554" s="636"/>
      <c r="C554" s="423"/>
      <c r="D554" s="206">
        <v>8</v>
      </c>
      <c r="E554" s="169" t="s">
        <v>527</v>
      </c>
      <c r="F554" s="260">
        <v>1065.5500000000002</v>
      </c>
      <c r="G554" s="169">
        <v>539.1</v>
      </c>
      <c r="H554" s="169">
        <v>539.1</v>
      </c>
      <c r="I554" s="177">
        <f t="shared" si="119"/>
        <v>1</v>
      </c>
      <c r="J554" s="169">
        <v>14.66</v>
      </c>
      <c r="K554" s="177">
        <f t="shared" si="120"/>
        <v>2.7193470599146726E-2</v>
      </c>
      <c r="L554" s="260">
        <v>79.459999999999994</v>
      </c>
      <c r="M554" s="177">
        <f t="shared" si="121"/>
        <v>1.0271934705991466</v>
      </c>
      <c r="N554" s="260">
        <v>1164.8800000000001</v>
      </c>
      <c r="O554" s="169">
        <v>1.25</v>
      </c>
      <c r="P554" s="176">
        <f t="shared" si="122"/>
        <v>2.3186792802819514E-3</v>
      </c>
      <c r="Q554" s="260">
        <f t="shared" si="123"/>
        <v>99.324999999999989</v>
      </c>
      <c r="R554" s="169">
        <f t="shared" si="124"/>
        <v>13.409999999999968</v>
      </c>
      <c r="S554" s="171">
        <f t="shared" si="125"/>
        <v>2.4874791318864716E-2</v>
      </c>
      <c r="T554" s="169" t="s">
        <v>475</v>
      </c>
      <c r="U554" s="169" t="s">
        <v>712</v>
      </c>
      <c r="V554" s="169" t="s">
        <v>529</v>
      </c>
      <c r="W554" s="175">
        <v>1</v>
      </c>
      <c r="X554" s="169" t="s">
        <v>413</v>
      </c>
    </row>
    <row r="555" spans="2:24" hidden="1">
      <c r="B555" s="636"/>
      <c r="C555" s="423"/>
      <c r="D555" s="206">
        <v>9</v>
      </c>
      <c r="E555" s="169" t="s">
        <v>664</v>
      </c>
      <c r="F555" s="260">
        <v>988.87</v>
      </c>
      <c r="G555" s="169">
        <v>465.44</v>
      </c>
      <c r="H555" s="169">
        <v>465.44</v>
      </c>
      <c r="I555" s="177">
        <f t="shared" si="119"/>
        <v>1</v>
      </c>
      <c r="J555" s="169">
        <v>14.24</v>
      </c>
      <c r="K555" s="177">
        <f t="shared" si="120"/>
        <v>3.0594706084565142E-2</v>
      </c>
      <c r="L555" s="260">
        <v>76.42</v>
      </c>
      <c r="M555" s="177">
        <f t="shared" si="121"/>
        <v>1.0305947060845653</v>
      </c>
      <c r="N555" s="260">
        <v>1088.22</v>
      </c>
      <c r="O555" s="169">
        <v>1.3</v>
      </c>
      <c r="P555" s="176">
        <f t="shared" si="122"/>
        <v>2.7930560330010315E-3</v>
      </c>
      <c r="Q555" s="260">
        <f t="shared" si="123"/>
        <v>99.346000000000004</v>
      </c>
      <c r="R555" s="169">
        <f t="shared" si="124"/>
        <v>12.940000000000008</v>
      </c>
      <c r="S555" s="171">
        <f t="shared" si="125"/>
        <v>2.7801650051564129E-2</v>
      </c>
      <c r="T555" s="169" t="s">
        <v>475</v>
      </c>
      <c r="U555" s="169" t="s">
        <v>712</v>
      </c>
      <c r="V555" s="169" t="s">
        <v>489</v>
      </c>
      <c r="W555" s="175">
        <v>1</v>
      </c>
      <c r="X555" s="169" t="s">
        <v>414</v>
      </c>
    </row>
    <row r="556" spans="2:24" hidden="1">
      <c r="B556" s="636"/>
      <c r="C556" s="423"/>
      <c r="D556" s="206">
        <v>10</v>
      </c>
      <c r="E556" s="169" t="s">
        <v>463</v>
      </c>
      <c r="F556" s="260">
        <v>920</v>
      </c>
      <c r="G556" s="169">
        <v>36.75</v>
      </c>
      <c r="H556" s="169">
        <v>36.75</v>
      </c>
      <c r="I556" s="177">
        <f t="shared" si="119"/>
        <v>1</v>
      </c>
      <c r="J556" s="169">
        <v>1.25</v>
      </c>
      <c r="K556" s="177">
        <f t="shared" si="120"/>
        <v>3.4013605442176874E-2</v>
      </c>
      <c r="L556" s="260">
        <v>814.16</v>
      </c>
      <c r="M556" s="177">
        <f t="shared" si="121"/>
        <v>1.0340136054421769</v>
      </c>
      <c r="N556" s="260">
        <v>1017.7</v>
      </c>
      <c r="O556" s="169">
        <v>0.12</v>
      </c>
      <c r="P556" s="176">
        <f t="shared" si="122"/>
        <v>3.2653061224489793E-3</v>
      </c>
      <c r="Q556" s="260">
        <f t="shared" si="123"/>
        <v>97.69919999999999</v>
      </c>
      <c r="R556" s="169">
        <f t="shared" si="124"/>
        <v>1.1299999999999999</v>
      </c>
      <c r="S556" s="171">
        <f t="shared" si="125"/>
        <v>3.074829931972789E-2</v>
      </c>
      <c r="T556" s="169" t="s">
        <v>475</v>
      </c>
      <c r="U556" s="169" t="s">
        <v>220</v>
      </c>
      <c r="V556" s="169" t="s">
        <v>686</v>
      </c>
      <c r="W556" s="175">
        <v>1</v>
      </c>
      <c r="X556" s="169" t="s">
        <v>412</v>
      </c>
    </row>
    <row r="557" spans="2:24" hidden="1">
      <c r="B557" s="635">
        <v>45925</v>
      </c>
      <c r="C557" s="423" t="str">
        <f t="shared" ref="C557" si="129">RIGHT(TEXT(B557,"aaa"),1)</f>
        <v>四</v>
      </c>
      <c r="D557" s="206">
        <v>1</v>
      </c>
      <c r="E557" s="169" t="s">
        <v>699</v>
      </c>
      <c r="F557" s="260">
        <v>8939.51</v>
      </c>
      <c r="G557" s="169">
        <v>104.33</v>
      </c>
      <c r="H557" s="169">
        <v>136.4</v>
      </c>
      <c r="I557" s="177">
        <f t="shared" ref="I557:I576" si="130">H557/G557</f>
        <v>1.307390012460462</v>
      </c>
      <c r="J557" s="169">
        <v>0</v>
      </c>
      <c r="K557" s="177">
        <f t="shared" ref="K557:K576" si="131">J557/G557</f>
        <v>0</v>
      </c>
      <c r="L557" s="260">
        <v>278.75</v>
      </c>
      <c r="M557" s="177">
        <f t="shared" ref="M557:M576" si="132">(H557+J557)/G557</f>
        <v>1.307390012460462</v>
      </c>
      <c r="N557" s="260">
        <v>8939.51</v>
      </c>
      <c r="O557" s="169">
        <v>0</v>
      </c>
      <c r="P557" s="176">
        <f t="shared" ref="P557:P576" si="133">O557/G557</f>
        <v>0</v>
      </c>
      <c r="Q557" s="260">
        <f t="shared" ref="Q557:Q576" si="134">O557*L557</f>
        <v>0</v>
      </c>
      <c r="R557" s="169">
        <f t="shared" ref="R557:R576" si="135">(H557+J557)-G557-O557</f>
        <v>32.070000000000007</v>
      </c>
      <c r="S557" s="171">
        <f t="shared" ref="S557:S576" si="136">R557/G557</f>
        <v>0.30739001246046205</v>
      </c>
      <c r="T557" s="169" t="s">
        <v>465</v>
      </c>
      <c r="U557" s="169" t="s">
        <v>219</v>
      </c>
      <c r="V557" s="169" t="s">
        <v>702</v>
      </c>
      <c r="W557" s="175">
        <v>1</v>
      </c>
      <c r="X557" s="169" t="s">
        <v>467</v>
      </c>
    </row>
    <row r="558" spans="2:24" hidden="1">
      <c r="B558" s="636"/>
      <c r="C558" s="423"/>
      <c r="D558" s="206">
        <v>2</v>
      </c>
      <c r="E558" s="169" t="s">
        <v>542</v>
      </c>
      <c r="F558" s="260">
        <v>1352.5800000000002</v>
      </c>
      <c r="G558" s="169">
        <v>298.32</v>
      </c>
      <c r="H558" s="169">
        <v>298.32</v>
      </c>
      <c r="I558" s="177">
        <f t="shared" si="130"/>
        <v>1</v>
      </c>
      <c r="J558" s="169">
        <v>8.86</v>
      </c>
      <c r="K558" s="177">
        <f t="shared" si="131"/>
        <v>2.969965138106731E-2</v>
      </c>
      <c r="L558" s="260">
        <v>156.72999999999999</v>
      </c>
      <c r="M558" s="177">
        <f t="shared" si="132"/>
        <v>1.0296996513810674</v>
      </c>
      <c r="N558" s="260">
        <v>1388.63</v>
      </c>
      <c r="O558" s="169">
        <v>0.23</v>
      </c>
      <c r="P558" s="176">
        <f t="shared" si="133"/>
        <v>7.7098417806382416E-4</v>
      </c>
      <c r="Q558" s="260">
        <f t="shared" si="134"/>
        <v>36.047899999999998</v>
      </c>
      <c r="R558" s="169">
        <f t="shared" si="135"/>
        <v>8.6300000000000132</v>
      </c>
      <c r="S558" s="171">
        <f t="shared" si="136"/>
        <v>2.8928667203003532E-2</v>
      </c>
      <c r="T558" s="169" t="s">
        <v>475</v>
      </c>
      <c r="U558" s="169" t="s">
        <v>712</v>
      </c>
      <c r="V558" s="169" t="s">
        <v>466</v>
      </c>
      <c r="W558" s="175">
        <v>1</v>
      </c>
      <c r="X558" s="169" t="s">
        <v>467</v>
      </c>
    </row>
    <row r="559" spans="2:24" hidden="1">
      <c r="B559" s="636"/>
      <c r="C559" s="423"/>
      <c r="D559" s="206">
        <v>3</v>
      </c>
      <c r="E559" s="169" t="s">
        <v>698</v>
      </c>
      <c r="F559" s="260">
        <v>1223.51</v>
      </c>
      <c r="G559" s="169">
        <v>91.64</v>
      </c>
      <c r="H559" s="169">
        <v>91.64</v>
      </c>
      <c r="I559" s="177">
        <f t="shared" si="130"/>
        <v>1</v>
      </c>
      <c r="J559" s="169">
        <v>3.02</v>
      </c>
      <c r="K559" s="177">
        <f t="shared" si="131"/>
        <v>3.2955041466608465E-2</v>
      </c>
      <c r="L559" s="260">
        <v>417.58</v>
      </c>
      <c r="M559" s="177">
        <f t="shared" si="132"/>
        <v>1.0329550414666084</v>
      </c>
      <c r="N559" s="260">
        <v>1261.0899999999999</v>
      </c>
      <c r="O559" s="169">
        <v>0.09</v>
      </c>
      <c r="P559" s="176">
        <f t="shared" si="133"/>
        <v>9.8210388476647754E-4</v>
      </c>
      <c r="Q559" s="260">
        <f t="shared" si="134"/>
        <v>37.5822</v>
      </c>
      <c r="R559" s="169">
        <f t="shared" si="135"/>
        <v>2.9299999999999962</v>
      </c>
      <c r="S559" s="171">
        <f t="shared" si="136"/>
        <v>3.197293758184195E-2</v>
      </c>
      <c r="T559" s="169" t="s">
        <v>475</v>
      </c>
      <c r="U559" s="169" t="s">
        <v>712</v>
      </c>
      <c r="V559" s="169" t="s">
        <v>643</v>
      </c>
      <c r="W559" s="175">
        <v>1</v>
      </c>
      <c r="X559" s="169" t="s">
        <v>692</v>
      </c>
    </row>
    <row r="560" spans="2:24" hidden="1">
      <c r="B560" s="636"/>
      <c r="C560" s="423"/>
      <c r="D560" s="206">
        <v>4</v>
      </c>
      <c r="E560" s="169" t="s">
        <v>665</v>
      </c>
      <c r="F560" s="260">
        <v>1155.56</v>
      </c>
      <c r="G560" s="169">
        <v>573.25</v>
      </c>
      <c r="H560" s="169">
        <v>573.25</v>
      </c>
      <c r="I560" s="177">
        <f t="shared" si="130"/>
        <v>1</v>
      </c>
      <c r="J560" s="169">
        <v>15.13</v>
      </c>
      <c r="K560" s="177">
        <f t="shared" si="131"/>
        <v>2.6393371129524643E-2</v>
      </c>
      <c r="L560" s="260">
        <v>78.77</v>
      </c>
      <c r="M560" s="177">
        <f t="shared" si="132"/>
        <v>1.0263933711295246</v>
      </c>
      <c r="N560" s="260">
        <v>1191.79</v>
      </c>
      <c r="O560" s="169">
        <v>0.46</v>
      </c>
      <c r="P560" s="176">
        <f t="shared" si="133"/>
        <v>8.0244221543829047E-4</v>
      </c>
      <c r="Q560" s="260">
        <f t="shared" si="134"/>
        <v>36.234200000000001</v>
      </c>
      <c r="R560" s="169">
        <f t="shared" si="135"/>
        <v>14.669999999999995</v>
      </c>
      <c r="S560" s="171">
        <f t="shared" si="136"/>
        <v>2.559092891408634E-2</v>
      </c>
      <c r="T560" s="169" t="s">
        <v>475</v>
      </c>
      <c r="U560" s="169" t="s">
        <v>712</v>
      </c>
      <c r="V560" s="169" t="s">
        <v>529</v>
      </c>
      <c r="W560" s="175">
        <v>1</v>
      </c>
      <c r="X560" s="169" t="s">
        <v>419</v>
      </c>
    </row>
    <row r="561" spans="2:24" hidden="1">
      <c r="B561" s="636"/>
      <c r="C561" s="423"/>
      <c r="D561" s="206">
        <v>5</v>
      </c>
      <c r="E561" s="169" t="s">
        <v>513</v>
      </c>
      <c r="F561" s="260">
        <v>1137.98</v>
      </c>
      <c r="G561" s="169">
        <v>295.45999999999998</v>
      </c>
      <c r="H561" s="169">
        <v>295.45999999999998</v>
      </c>
      <c r="I561" s="177">
        <f t="shared" si="130"/>
        <v>1</v>
      </c>
      <c r="J561" s="169">
        <v>8.77</v>
      </c>
      <c r="K561" s="177">
        <f t="shared" si="131"/>
        <v>2.9682528937927301E-2</v>
      </c>
      <c r="L561" s="260">
        <v>133.88</v>
      </c>
      <c r="M561" s="177">
        <f t="shared" si="132"/>
        <v>1.0296825289379272</v>
      </c>
      <c r="N561" s="260">
        <v>1174.1300000000001</v>
      </c>
      <c r="O561" s="169">
        <v>0.27</v>
      </c>
      <c r="P561" s="176">
        <f t="shared" si="133"/>
        <v>9.1382928315169578E-4</v>
      </c>
      <c r="Q561" s="260">
        <f t="shared" si="134"/>
        <v>36.147600000000004</v>
      </c>
      <c r="R561" s="169">
        <f t="shared" si="135"/>
        <v>8.4999999999999822</v>
      </c>
      <c r="S561" s="171">
        <f t="shared" si="136"/>
        <v>2.8768699654775545E-2</v>
      </c>
      <c r="T561" s="169" t="s">
        <v>475</v>
      </c>
      <c r="U561" s="169" t="s">
        <v>712</v>
      </c>
      <c r="V561" s="169" t="s">
        <v>643</v>
      </c>
      <c r="W561" s="175">
        <v>1</v>
      </c>
      <c r="X561" s="169" t="s">
        <v>411</v>
      </c>
    </row>
    <row r="562" spans="2:24" hidden="1">
      <c r="B562" s="636"/>
      <c r="C562" s="423"/>
      <c r="D562" s="206">
        <v>6</v>
      </c>
      <c r="E562" s="169" t="s">
        <v>558</v>
      </c>
      <c r="F562" s="260">
        <v>1107.28</v>
      </c>
      <c r="G562" s="169">
        <v>568.4</v>
      </c>
      <c r="H562" s="169">
        <v>568.4</v>
      </c>
      <c r="I562" s="177">
        <f t="shared" si="130"/>
        <v>1</v>
      </c>
      <c r="J562" s="169">
        <v>18.760000000000002</v>
      </c>
      <c r="K562" s="177">
        <f t="shared" si="131"/>
        <v>3.300492610837439E-2</v>
      </c>
      <c r="L562" s="260">
        <v>60.94</v>
      </c>
      <c r="M562" s="177">
        <f t="shared" si="132"/>
        <v>1.0330049261083745</v>
      </c>
      <c r="N562" s="260">
        <v>1143.23</v>
      </c>
      <c r="O562" s="169">
        <v>0.59</v>
      </c>
      <c r="P562" s="176">
        <f t="shared" si="133"/>
        <v>1.0380014074595355E-3</v>
      </c>
      <c r="Q562" s="260">
        <f t="shared" si="134"/>
        <v>35.954599999999999</v>
      </c>
      <c r="R562" s="169">
        <f t="shared" si="135"/>
        <v>18.169999999999991</v>
      </c>
      <c r="S562" s="171">
        <f t="shared" si="136"/>
        <v>3.1966924700914834E-2</v>
      </c>
      <c r="T562" s="169" t="s">
        <v>475</v>
      </c>
      <c r="U562" s="169" t="s">
        <v>712</v>
      </c>
      <c r="V562" s="169" t="s">
        <v>643</v>
      </c>
      <c r="W562" s="175">
        <v>1</v>
      </c>
      <c r="X562" s="169" t="s">
        <v>422</v>
      </c>
    </row>
    <row r="563" spans="2:24" hidden="1">
      <c r="B563" s="636"/>
      <c r="C563" s="423"/>
      <c r="D563" s="206">
        <v>7</v>
      </c>
      <c r="E563" s="169" t="s">
        <v>527</v>
      </c>
      <c r="F563" s="260">
        <v>1003.5800000000002</v>
      </c>
      <c r="G563" s="169">
        <v>495.72</v>
      </c>
      <c r="H563" s="169">
        <v>495.72</v>
      </c>
      <c r="I563" s="177">
        <f t="shared" si="130"/>
        <v>1</v>
      </c>
      <c r="J563" s="169">
        <v>13.09</v>
      </c>
      <c r="K563" s="177">
        <f t="shared" si="131"/>
        <v>2.6406035665294921E-2</v>
      </c>
      <c r="L563" s="260">
        <v>79.459999999999994</v>
      </c>
      <c r="M563" s="177">
        <f t="shared" si="132"/>
        <v>1.0264060356652949</v>
      </c>
      <c r="N563" s="260">
        <v>1040.1300000000001</v>
      </c>
      <c r="O563" s="169">
        <v>0.46</v>
      </c>
      <c r="P563" s="176">
        <f t="shared" si="133"/>
        <v>9.2794319373840073E-4</v>
      </c>
      <c r="Q563" s="260">
        <f t="shared" si="134"/>
        <v>36.551600000000001</v>
      </c>
      <c r="R563" s="169">
        <f t="shared" si="135"/>
        <v>12.629999999999974</v>
      </c>
      <c r="S563" s="171">
        <f t="shared" si="136"/>
        <v>2.5478092471556472E-2</v>
      </c>
      <c r="T563" s="169" t="s">
        <v>475</v>
      </c>
      <c r="U563" s="169" t="s">
        <v>712</v>
      </c>
      <c r="V563" s="169" t="s">
        <v>529</v>
      </c>
      <c r="W563" s="175">
        <v>1</v>
      </c>
      <c r="X563" s="169" t="s">
        <v>413</v>
      </c>
    </row>
    <row r="564" spans="2:24" hidden="1">
      <c r="B564" s="636"/>
      <c r="C564" s="423"/>
      <c r="D564" s="206">
        <v>8</v>
      </c>
      <c r="E564" s="169" t="s">
        <v>688</v>
      </c>
      <c r="F564" s="260">
        <v>953.35</v>
      </c>
      <c r="G564" s="169">
        <v>95.93</v>
      </c>
      <c r="H564" s="169">
        <v>95.93</v>
      </c>
      <c r="I564" s="177">
        <f t="shared" si="130"/>
        <v>1</v>
      </c>
      <c r="J564" s="169">
        <v>3.16</v>
      </c>
      <c r="K564" s="177">
        <f t="shared" si="131"/>
        <v>3.2940685916814344E-2</v>
      </c>
      <c r="L564" s="260">
        <v>313.60000000000002</v>
      </c>
      <c r="M564" s="177">
        <f t="shared" si="132"/>
        <v>1.0329406859168142</v>
      </c>
      <c r="N564" s="260">
        <v>990.98</v>
      </c>
      <c r="O564" s="169">
        <v>0.12</v>
      </c>
      <c r="P564" s="176">
        <f t="shared" si="133"/>
        <v>1.2509121234233294E-3</v>
      </c>
      <c r="Q564" s="260">
        <f t="shared" si="134"/>
        <v>37.631999999999998</v>
      </c>
      <c r="R564" s="169">
        <f t="shared" si="135"/>
        <v>3.0399999999999965</v>
      </c>
      <c r="S564" s="171">
        <f t="shared" si="136"/>
        <v>3.1689773793390975E-2</v>
      </c>
      <c r="T564" s="169" t="s">
        <v>475</v>
      </c>
      <c r="U564" s="169" t="s">
        <v>712</v>
      </c>
      <c r="V564" s="169" t="s">
        <v>466</v>
      </c>
      <c r="W564" s="175">
        <v>1</v>
      </c>
      <c r="X564" s="169" t="s">
        <v>467</v>
      </c>
    </row>
    <row r="565" spans="2:24" hidden="1">
      <c r="B565" s="636"/>
      <c r="C565" s="423"/>
      <c r="D565" s="206">
        <v>9</v>
      </c>
      <c r="E565" s="169" t="s">
        <v>666</v>
      </c>
      <c r="F565" s="260">
        <v>950.54000000000008</v>
      </c>
      <c r="G565" s="169">
        <v>388.42</v>
      </c>
      <c r="H565" s="169">
        <v>388.42</v>
      </c>
      <c r="I565" s="177">
        <f t="shared" si="130"/>
        <v>1</v>
      </c>
      <c r="J565" s="169">
        <v>11.54</v>
      </c>
      <c r="K565" s="177">
        <f t="shared" si="131"/>
        <v>2.9710107615467791E-2</v>
      </c>
      <c r="L565" s="260">
        <v>85.48</v>
      </c>
      <c r="M565" s="177">
        <f t="shared" si="132"/>
        <v>1.0297101076154678</v>
      </c>
      <c r="N565" s="260">
        <v>986.44</v>
      </c>
      <c r="O565" s="169">
        <v>0.42</v>
      </c>
      <c r="P565" s="176">
        <f t="shared" si="133"/>
        <v>1.0813037433705782E-3</v>
      </c>
      <c r="Q565" s="260">
        <f t="shared" si="134"/>
        <v>35.901600000000002</v>
      </c>
      <c r="R565" s="169">
        <f t="shared" si="135"/>
        <v>11.120000000000021</v>
      </c>
      <c r="S565" s="171">
        <f t="shared" si="136"/>
        <v>2.8628803872097267E-2</v>
      </c>
      <c r="T565" s="169" t="s">
        <v>475</v>
      </c>
      <c r="U565" s="169" t="s">
        <v>712</v>
      </c>
      <c r="V565" s="169" t="s">
        <v>643</v>
      </c>
      <c r="W565" s="175">
        <v>1</v>
      </c>
      <c r="X565" s="169" t="s">
        <v>423</v>
      </c>
    </row>
    <row r="566" spans="2:24" hidden="1">
      <c r="B566" s="636"/>
      <c r="C566" s="423"/>
      <c r="D566" s="206">
        <v>10</v>
      </c>
      <c r="E566" s="169" t="s">
        <v>664</v>
      </c>
      <c r="F566" s="260">
        <v>911.69</v>
      </c>
      <c r="G566" s="169">
        <v>417.44</v>
      </c>
      <c r="H566" s="169">
        <v>417.44</v>
      </c>
      <c r="I566" s="177">
        <f t="shared" si="130"/>
        <v>1</v>
      </c>
      <c r="J566" s="169">
        <v>12.4</v>
      </c>
      <c r="K566" s="177">
        <f t="shared" si="131"/>
        <v>2.9704867765427367E-2</v>
      </c>
      <c r="L566" s="260">
        <v>76.42</v>
      </c>
      <c r="M566" s="177">
        <f t="shared" si="132"/>
        <v>1.0297048677654272</v>
      </c>
      <c r="N566" s="260">
        <v>947.61</v>
      </c>
      <c r="O566" s="169">
        <v>0.47</v>
      </c>
      <c r="P566" s="176">
        <f t="shared" si="133"/>
        <v>1.1259103104637792E-3</v>
      </c>
      <c r="Q566" s="260">
        <f t="shared" si="134"/>
        <v>35.917400000000001</v>
      </c>
      <c r="R566" s="169">
        <f t="shared" si="135"/>
        <v>11.929999999999977</v>
      </c>
      <c r="S566" s="171">
        <f t="shared" si="136"/>
        <v>2.8578957454963531E-2</v>
      </c>
      <c r="T566" s="169" t="s">
        <v>475</v>
      </c>
      <c r="U566" s="169" t="s">
        <v>712</v>
      </c>
      <c r="V566" s="169" t="s">
        <v>489</v>
      </c>
      <c r="W566" s="175">
        <v>1</v>
      </c>
      <c r="X566" s="169" t="s">
        <v>414</v>
      </c>
    </row>
    <row r="567" spans="2:24" hidden="1">
      <c r="B567" s="635">
        <v>45926</v>
      </c>
      <c r="C567" s="423" t="str">
        <f t="shared" ref="C567" si="137">RIGHT(TEXT(B567,"aaa"),1)</f>
        <v>五</v>
      </c>
      <c r="D567" s="206">
        <v>1</v>
      </c>
      <c r="E567" s="169" t="s">
        <v>699</v>
      </c>
      <c r="F567" s="260">
        <v>8259.36</v>
      </c>
      <c r="G567" s="169">
        <v>69.97</v>
      </c>
      <c r="H567" s="169">
        <v>99.6</v>
      </c>
      <c r="I567" s="177">
        <f t="shared" si="130"/>
        <v>1.4234672002286695</v>
      </c>
      <c r="J567" s="169">
        <v>0</v>
      </c>
      <c r="K567" s="177">
        <f t="shared" si="131"/>
        <v>0</v>
      </c>
      <c r="L567" s="260">
        <v>278.75</v>
      </c>
      <c r="M567" s="177">
        <f t="shared" si="132"/>
        <v>1.4234672002286695</v>
      </c>
      <c r="N567" s="260">
        <v>8259.36</v>
      </c>
      <c r="O567" s="169">
        <v>0</v>
      </c>
      <c r="P567" s="176">
        <f t="shared" si="133"/>
        <v>0</v>
      </c>
      <c r="Q567" s="260">
        <f t="shared" si="134"/>
        <v>0</v>
      </c>
      <c r="R567" s="169">
        <f t="shared" si="135"/>
        <v>29.629999999999995</v>
      </c>
      <c r="S567" s="171">
        <f t="shared" si="136"/>
        <v>0.42346720022866935</v>
      </c>
      <c r="T567" s="169" t="s">
        <v>465</v>
      </c>
      <c r="U567" s="169" t="s">
        <v>219</v>
      </c>
      <c r="V567" s="169" t="s">
        <v>702</v>
      </c>
      <c r="W567" s="175">
        <v>1</v>
      </c>
      <c r="X567" s="169" t="s">
        <v>467</v>
      </c>
    </row>
    <row r="568" spans="2:24" hidden="1">
      <c r="B568" s="636"/>
      <c r="C568" s="423"/>
      <c r="D568" s="206">
        <v>2</v>
      </c>
      <c r="E568" s="169" t="s">
        <v>689</v>
      </c>
      <c r="F568" s="260">
        <v>3550</v>
      </c>
      <c r="G568" s="169">
        <v>6513</v>
      </c>
      <c r="H568" s="169">
        <v>6513</v>
      </c>
      <c r="I568" s="177">
        <f t="shared" si="130"/>
        <v>1</v>
      </c>
      <c r="J568" s="169">
        <v>200</v>
      </c>
      <c r="K568" s="177">
        <f t="shared" si="131"/>
        <v>3.0707815138952863E-2</v>
      </c>
      <c r="L568" s="260">
        <v>17.75</v>
      </c>
      <c r="M568" s="177">
        <f t="shared" si="132"/>
        <v>1.0307078151389528</v>
      </c>
      <c r="N568" s="260">
        <v>3550</v>
      </c>
      <c r="O568" s="169">
        <v>0</v>
      </c>
      <c r="P568" s="176">
        <f t="shared" si="133"/>
        <v>0</v>
      </c>
      <c r="Q568" s="260">
        <f t="shared" si="134"/>
        <v>0</v>
      </c>
      <c r="R568" s="169">
        <f t="shared" si="135"/>
        <v>200</v>
      </c>
      <c r="S568" s="171">
        <f t="shared" si="136"/>
        <v>3.0707815138952863E-2</v>
      </c>
      <c r="T568" s="169" t="s">
        <v>465</v>
      </c>
      <c r="U568" s="169" t="s">
        <v>219</v>
      </c>
      <c r="V568" s="169" t="s">
        <v>701</v>
      </c>
      <c r="W568" s="175">
        <v>1</v>
      </c>
      <c r="X568" s="169" t="s">
        <v>430</v>
      </c>
    </row>
    <row r="569" spans="2:24" hidden="1">
      <c r="B569" s="636"/>
      <c r="C569" s="423"/>
      <c r="D569" s="206">
        <v>3</v>
      </c>
      <c r="E569" s="169" t="s">
        <v>704</v>
      </c>
      <c r="F569" s="260">
        <v>972.78</v>
      </c>
      <c r="G569" s="169">
        <v>172.68</v>
      </c>
      <c r="H569" s="169">
        <v>172.68</v>
      </c>
      <c r="I569" s="177">
        <f t="shared" si="130"/>
        <v>1</v>
      </c>
      <c r="J569" s="169">
        <v>9.19</v>
      </c>
      <c r="K569" s="177">
        <f t="shared" si="131"/>
        <v>5.3219828584665271E-2</v>
      </c>
      <c r="L569" s="260">
        <v>195.73</v>
      </c>
      <c r="M569" s="177">
        <f t="shared" si="132"/>
        <v>1.0532198285846652</v>
      </c>
      <c r="N569" s="260">
        <v>1798.76</v>
      </c>
      <c r="O569" s="169">
        <v>4.22</v>
      </c>
      <c r="P569" s="176">
        <f t="shared" si="133"/>
        <v>2.4438267315265227E-2</v>
      </c>
      <c r="Q569" s="260">
        <f t="shared" si="134"/>
        <v>825.98059999999987</v>
      </c>
      <c r="R569" s="169">
        <f t="shared" si="135"/>
        <v>4.969999999999998</v>
      </c>
      <c r="S569" s="171">
        <f t="shared" si="136"/>
        <v>2.8781561269400034E-2</v>
      </c>
      <c r="T569" s="169" t="s">
        <v>475</v>
      </c>
      <c r="U569" s="169" t="s">
        <v>712</v>
      </c>
      <c r="V569" s="169" t="s">
        <v>489</v>
      </c>
      <c r="W569" s="175">
        <v>1</v>
      </c>
      <c r="X569" s="169" t="s">
        <v>703</v>
      </c>
    </row>
    <row r="570" spans="2:24" hidden="1">
      <c r="B570" s="636"/>
      <c r="C570" s="423"/>
      <c r="D570" s="206">
        <v>4</v>
      </c>
      <c r="E570" s="169" t="s">
        <v>705</v>
      </c>
      <c r="F570" s="260">
        <v>951.8</v>
      </c>
      <c r="G570" s="169">
        <v>151.09</v>
      </c>
      <c r="H570" s="169">
        <v>151.09</v>
      </c>
      <c r="I570" s="177">
        <f t="shared" si="130"/>
        <v>1</v>
      </c>
      <c r="J570" s="169">
        <v>12.26</v>
      </c>
      <c r="K570" s="177">
        <f t="shared" si="131"/>
        <v>8.1143689191872384E-2</v>
      </c>
      <c r="L570" s="260">
        <v>155.27000000000001</v>
      </c>
      <c r="M570" s="177">
        <f t="shared" si="132"/>
        <v>1.0811436891918724</v>
      </c>
      <c r="N570" s="260">
        <v>1903.61</v>
      </c>
      <c r="O570" s="169">
        <v>6.13</v>
      </c>
      <c r="P570" s="176">
        <f t="shared" si="133"/>
        <v>4.0571844595936192E-2</v>
      </c>
      <c r="Q570" s="260">
        <f t="shared" si="134"/>
        <v>951.80510000000004</v>
      </c>
      <c r="R570" s="169">
        <f t="shared" si="135"/>
        <v>6.129999999999991</v>
      </c>
      <c r="S570" s="171">
        <f t="shared" si="136"/>
        <v>4.0571844595936137E-2</v>
      </c>
      <c r="T570" s="169" t="s">
        <v>475</v>
      </c>
      <c r="U570" s="169" t="s">
        <v>712</v>
      </c>
      <c r="V570" s="169" t="s">
        <v>489</v>
      </c>
      <c r="W570" s="175">
        <v>1</v>
      </c>
      <c r="X570" s="169" t="s">
        <v>703</v>
      </c>
    </row>
    <row r="571" spans="2:24" hidden="1">
      <c r="B571" s="636"/>
      <c r="C571" s="423"/>
      <c r="D571" s="206">
        <v>5</v>
      </c>
      <c r="E571" s="169" t="s">
        <v>665</v>
      </c>
      <c r="F571" s="260">
        <v>779.81999999999994</v>
      </c>
      <c r="G571" s="169">
        <v>511.87</v>
      </c>
      <c r="H571" s="169">
        <v>511.87</v>
      </c>
      <c r="I571" s="177">
        <f t="shared" si="130"/>
        <v>1</v>
      </c>
      <c r="J571" s="169">
        <v>10.65</v>
      </c>
      <c r="K571" s="177">
        <f t="shared" si="131"/>
        <v>2.0806064039697581E-2</v>
      </c>
      <c r="L571" s="260">
        <v>78.77</v>
      </c>
      <c r="M571" s="177">
        <f t="shared" si="132"/>
        <v>1.0208060640396974</v>
      </c>
      <c r="N571" s="260">
        <v>838.9</v>
      </c>
      <c r="O571" s="169">
        <v>0.75</v>
      </c>
      <c r="P571" s="176">
        <f t="shared" si="133"/>
        <v>1.4652157774434915E-3</v>
      </c>
      <c r="Q571" s="260">
        <f t="shared" si="134"/>
        <v>59.077500000000001</v>
      </c>
      <c r="R571" s="169">
        <f t="shared" si="135"/>
        <v>9.8999999999999773</v>
      </c>
      <c r="S571" s="171">
        <f t="shared" si="136"/>
        <v>1.9340848262254042E-2</v>
      </c>
      <c r="T571" s="169" t="s">
        <v>475</v>
      </c>
      <c r="U571" s="169" t="s">
        <v>712</v>
      </c>
      <c r="V571" s="169" t="s">
        <v>529</v>
      </c>
      <c r="W571" s="175">
        <v>1</v>
      </c>
      <c r="X571" s="169" t="s">
        <v>419</v>
      </c>
    </row>
    <row r="572" spans="2:24" hidden="1">
      <c r="B572" s="636"/>
      <c r="C572" s="423"/>
      <c r="D572" s="206">
        <v>6</v>
      </c>
      <c r="E572" s="169" t="s">
        <v>558</v>
      </c>
      <c r="F572" s="260">
        <v>773.33</v>
      </c>
      <c r="G572" s="169">
        <v>525.28</v>
      </c>
      <c r="H572" s="169">
        <v>525.28</v>
      </c>
      <c r="I572" s="177">
        <f t="shared" si="130"/>
        <v>1</v>
      </c>
      <c r="J572" s="169">
        <v>13.66</v>
      </c>
      <c r="K572" s="177">
        <f t="shared" si="131"/>
        <v>2.6005178190679257E-2</v>
      </c>
      <c r="L572" s="260">
        <v>60.94</v>
      </c>
      <c r="M572" s="177">
        <f t="shared" si="132"/>
        <v>1.0260051781906792</v>
      </c>
      <c r="N572" s="260">
        <v>832.44</v>
      </c>
      <c r="O572" s="169">
        <v>0.97</v>
      </c>
      <c r="P572" s="176">
        <f t="shared" si="133"/>
        <v>1.8466341760584831E-3</v>
      </c>
      <c r="Q572" s="260">
        <f t="shared" si="134"/>
        <v>59.111799999999995</v>
      </c>
      <c r="R572" s="169">
        <f t="shared" si="135"/>
        <v>12.689999999999968</v>
      </c>
      <c r="S572" s="171">
        <f t="shared" si="136"/>
        <v>2.4158544014620711E-2</v>
      </c>
      <c r="T572" s="169" t="s">
        <v>475</v>
      </c>
      <c r="U572" s="169" t="s">
        <v>712</v>
      </c>
      <c r="V572" s="169" t="s">
        <v>643</v>
      </c>
      <c r="W572" s="175">
        <v>1</v>
      </c>
      <c r="X572" s="169" t="s">
        <v>422</v>
      </c>
    </row>
    <row r="573" spans="2:24" hidden="1">
      <c r="B573" s="636"/>
      <c r="C573" s="423"/>
      <c r="D573" s="206">
        <v>7</v>
      </c>
      <c r="E573" s="169" t="s">
        <v>513</v>
      </c>
      <c r="F573" s="260">
        <v>740.35</v>
      </c>
      <c r="G573" s="169">
        <v>255.37</v>
      </c>
      <c r="H573" s="169">
        <v>255.37</v>
      </c>
      <c r="I573" s="177">
        <f t="shared" si="130"/>
        <v>1</v>
      </c>
      <c r="J573" s="169">
        <v>5.97</v>
      </c>
      <c r="K573" s="177">
        <f t="shared" si="131"/>
        <v>2.3377843912754041E-2</v>
      </c>
      <c r="L573" s="260">
        <v>133.88</v>
      </c>
      <c r="M573" s="177">
        <f t="shared" si="132"/>
        <v>1.0233778439127541</v>
      </c>
      <c r="N573" s="260">
        <v>799.26</v>
      </c>
      <c r="O573" s="169">
        <v>0.44</v>
      </c>
      <c r="P573" s="176">
        <f t="shared" si="133"/>
        <v>1.722990171124251E-3</v>
      </c>
      <c r="Q573" s="260">
        <f t="shared" si="134"/>
        <v>58.907199999999996</v>
      </c>
      <c r="R573" s="169">
        <f t="shared" si="135"/>
        <v>5.5300000000000269</v>
      </c>
      <c r="S573" s="171">
        <f t="shared" si="136"/>
        <v>2.1654853741629898E-2</v>
      </c>
      <c r="T573" s="169" t="s">
        <v>475</v>
      </c>
      <c r="U573" s="169" t="s">
        <v>712</v>
      </c>
      <c r="V573" s="169" t="s">
        <v>643</v>
      </c>
      <c r="W573" s="175">
        <v>1</v>
      </c>
      <c r="X573" s="169" t="s">
        <v>411</v>
      </c>
    </row>
    <row r="574" spans="2:24" hidden="1">
      <c r="B574" s="636"/>
      <c r="C574" s="423"/>
      <c r="D574" s="206">
        <v>8</v>
      </c>
      <c r="E574" s="169" t="s">
        <v>698</v>
      </c>
      <c r="F574" s="260">
        <v>689.01</v>
      </c>
      <c r="G574" s="169">
        <v>68.88</v>
      </c>
      <c r="H574" s="169">
        <v>68.88</v>
      </c>
      <c r="I574" s="177">
        <f t="shared" si="130"/>
        <v>1</v>
      </c>
      <c r="J574" s="169">
        <v>1.79</v>
      </c>
      <c r="K574" s="177">
        <f t="shared" si="131"/>
        <v>2.5987224157955867E-2</v>
      </c>
      <c r="L574" s="260">
        <v>417.58</v>
      </c>
      <c r="M574" s="177">
        <f t="shared" si="132"/>
        <v>1.025987224157956</v>
      </c>
      <c r="N574" s="260">
        <v>747.47</v>
      </c>
      <c r="O574" s="169">
        <v>0.14000000000000001</v>
      </c>
      <c r="P574" s="176">
        <f t="shared" si="133"/>
        <v>2.0325203252032522E-3</v>
      </c>
      <c r="Q574" s="260">
        <f t="shared" si="134"/>
        <v>58.461200000000005</v>
      </c>
      <c r="R574" s="169">
        <f t="shared" si="135"/>
        <v>1.6500000000000061</v>
      </c>
      <c r="S574" s="171">
        <f t="shared" si="136"/>
        <v>2.3954703832752704E-2</v>
      </c>
      <c r="T574" s="169" t="s">
        <v>475</v>
      </c>
      <c r="U574" s="169" t="s">
        <v>712</v>
      </c>
      <c r="V574" s="169" t="s">
        <v>643</v>
      </c>
      <c r="W574" s="175">
        <v>1</v>
      </c>
      <c r="X574" s="169" t="s">
        <v>692</v>
      </c>
    </row>
    <row r="575" spans="2:24" hidden="1">
      <c r="B575" s="636"/>
      <c r="C575" s="423"/>
      <c r="D575" s="206">
        <v>9</v>
      </c>
      <c r="E575" s="169" t="s">
        <v>527</v>
      </c>
      <c r="F575" s="260">
        <v>672.23</v>
      </c>
      <c r="G575" s="169">
        <v>442.44</v>
      </c>
      <c r="H575" s="169">
        <v>442.44</v>
      </c>
      <c r="I575" s="177">
        <f t="shared" si="130"/>
        <v>1</v>
      </c>
      <c r="J575" s="169">
        <v>9.1999999999999993</v>
      </c>
      <c r="K575" s="177">
        <f t="shared" si="131"/>
        <v>2.0793779947563509E-2</v>
      </c>
      <c r="L575" s="260">
        <v>79.459999999999994</v>
      </c>
      <c r="M575" s="177">
        <f t="shared" si="132"/>
        <v>1.0207937799475635</v>
      </c>
      <c r="N575" s="260">
        <v>731.03</v>
      </c>
      <c r="O575" s="169">
        <v>0.74</v>
      </c>
      <c r="P575" s="176">
        <f t="shared" si="133"/>
        <v>1.672543169695326E-3</v>
      </c>
      <c r="Q575" s="260">
        <f t="shared" si="134"/>
        <v>58.800399999999996</v>
      </c>
      <c r="R575" s="169">
        <f t="shared" si="135"/>
        <v>8.4599999999999884</v>
      </c>
      <c r="S575" s="171">
        <f t="shared" si="136"/>
        <v>1.9121236777868159E-2</v>
      </c>
      <c r="T575" s="169" t="s">
        <v>475</v>
      </c>
      <c r="U575" s="169" t="s">
        <v>712</v>
      </c>
      <c r="V575" s="169" t="s">
        <v>529</v>
      </c>
      <c r="W575" s="175">
        <v>1</v>
      </c>
      <c r="X575" s="169" t="s">
        <v>413</v>
      </c>
    </row>
    <row r="576" spans="2:24" hidden="1">
      <c r="B576" s="636"/>
      <c r="C576" s="423"/>
      <c r="D576" s="206">
        <v>10</v>
      </c>
      <c r="E576" s="169" t="s">
        <v>542</v>
      </c>
      <c r="F576" s="260">
        <v>670.8</v>
      </c>
      <c r="G576" s="169">
        <v>199.15</v>
      </c>
      <c r="H576" s="169">
        <v>199.15</v>
      </c>
      <c r="I576" s="177">
        <f t="shared" si="130"/>
        <v>1</v>
      </c>
      <c r="J576" s="169">
        <v>4.66</v>
      </c>
      <c r="K576" s="177">
        <f t="shared" si="131"/>
        <v>2.3399447652523223E-2</v>
      </c>
      <c r="L576" s="260">
        <v>156.72999999999999</v>
      </c>
      <c r="M576" s="177">
        <f t="shared" si="132"/>
        <v>1.0233994476525232</v>
      </c>
      <c r="N576" s="260">
        <v>730.36</v>
      </c>
      <c r="O576" s="169">
        <v>0.38</v>
      </c>
      <c r="P576" s="176">
        <f t="shared" si="133"/>
        <v>1.9081094652272155E-3</v>
      </c>
      <c r="Q576" s="260">
        <f t="shared" si="134"/>
        <v>59.557399999999994</v>
      </c>
      <c r="R576" s="169">
        <f t="shared" si="135"/>
        <v>4.2799999999999967</v>
      </c>
      <c r="S576" s="171">
        <f t="shared" si="136"/>
        <v>2.149133818729599E-2</v>
      </c>
      <c r="T576" s="169" t="s">
        <v>475</v>
      </c>
      <c r="U576" s="169" t="s">
        <v>712</v>
      </c>
      <c r="V576" s="169" t="s">
        <v>466</v>
      </c>
      <c r="W576" s="175">
        <v>1</v>
      </c>
      <c r="X576" s="169" t="s">
        <v>467</v>
      </c>
    </row>
    <row r="577" spans="2:24" hidden="1">
      <c r="B577" s="635">
        <v>45927</v>
      </c>
      <c r="C577" s="423" t="str">
        <f t="shared" ref="C577" si="138">RIGHT(TEXT(B577,"aaa"),1)</f>
        <v>六</v>
      </c>
      <c r="D577" s="206">
        <v>1</v>
      </c>
      <c r="E577" s="169" t="s">
        <v>699</v>
      </c>
      <c r="F577" s="260">
        <v>7637.75</v>
      </c>
      <c r="G577" s="169">
        <v>67.510000000000005</v>
      </c>
      <c r="H577" s="169">
        <v>94.91</v>
      </c>
      <c r="I577" s="177">
        <f t="shared" ref="I577:I596" si="139">H577/G577</f>
        <v>1.4058657976596058</v>
      </c>
      <c r="J577" s="169">
        <v>0</v>
      </c>
      <c r="K577" s="177">
        <f t="shared" ref="K577:K596" si="140">J577/G577</f>
        <v>0</v>
      </c>
      <c r="L577" s="260">
        <v>278.75</v>
      </c>
      <c r="M577" s="177">
        <f t="shared" ref="M577:M596" si="141">(H577+J577)/G577</f>
        <v>1.4058657976596058</v>
      </c>
      <c r="N577" s="260">
        <v>7637.75</v>
      </c>
      <c r="O577" s="169">
        <v>0</v>
      </c>
      <c r="P577" s="176">
        <f t="shared" ref="P577:P596" si="142">O577/G577</f>
        <v>0</v>
      </c>
      <c r="Q577" s="260">
        <f t="shared" ref="Q577:Q596" si="143">O577*L577</f>
        <v>0</v>
      </c>
      <c r="R577" s="169">
        <f t="shared" ref="R577:R596" si="144">(H577+J577)-G577-O577</f>
        <v>27.399999999999991</v>
      </c>
      <c r="S577" s="171">
        <f t="shared" ref="S577:S596" si="145">R577/G577</f>
        <v>0.40586579765960584</v>
      </c>
      <c r="T577" s="169" t="s">
        <v>465</v>
      </c>
      <c r="U577" s="169" t="s">
        <v>219</v>
      </c>
      <c r="V577" s="169" t="s">
        <v>702</v>
      </c>
      <c r="W577" s="175">
        <v>1</v>
      </c>
      <c r="X577" s="169" t="s">
        <v>467</v>
      </c>
    </row>
    <row r="578" spans="2:24" hidden="1">
      <c r="B578" s="636"/>
      <c r="C578" s="423"/>
      <c r="D578" s="206">
        <v>2</v>
      </c>
      <c r="E578" s="169" t="s">
        <v>689</v>
      </c>
      <c r="F578" s="260">
        <v>1775</v>
      </c>
      <c r="G578" s="169">
        <v>5607</v>
      </c>
      <c r="H578" s="169">
        <v>5607</v>
      </c>
      <c r="I578" s="177">
        <f t="shared" si="139"/>
        <v>1</v>
      </c>
      <c r="J578" s="169">
        <v>100</v>
      </c>
      <c r="K578" s="177">
        <f t="shared" si="140"/>
        <v>1.7834849295523453E-2</v>
      </c>
      <c r="L578" s="260">
        <v>17.75</v>
      </c>
      <c r="M578" s="177">
        <f t="shared" si="141"/>
        <v>1.0178348492955234</v>
      </c>
      <c r="N578" s="260">
        <v>1775</v>
      </c>
      <c r="O578" s="169">
        <v>0</v>
      </c>
      <c r="P578" s="176">
        <f t="shared" si="142"/>
        <v>0</v>
      </c>
      <c r="Q578" s="260">
        <f t="shared" si="143"/>
        <v>0</v>
      </c>
      <c r="R578" s="169">
        <f t="shared" si="144"/>
        <v>100</v>
      </c>
      <c r="S578" s="171">
        <f t="shared" si="145"/>
        <v>1.7834849295523453E-2</v>
      </c>
      <c r="T578" s="169" t="s">
        <v>465</v>
      </c>
      <c r="U578" s="169" t="s">
        <v>219</v>
      </c>
      <c r="V578" s="169" t="s">
        <v>701</v>
      </c>
      <c r="W578" s="175">
        <v>1</v>
      </c>
      <c r="X578" s="169" t="s">
        <v>430</v>
      </c>
    </row>
    <row r="579" spans="2:24" hidden="1">
      <c r="B579" s="636"/>
      <c r="C579" s="423"/>
      <c r="D579" s="206">
        <v>3</v>
      </c>
      <c r="E579" s="169" t="s">
        <v>665</v>
      </c>
      <c r="F579" s="260">
        <v>826.29</v>
      </c>
      <c r="G579" s="169">
        <v>513.73</v>
      </c>
      <c r="H579" s="169">
        <v>513.73</v>
      </c>
      <c r="I579" s="177">
        <f t="shared" si="139"/>
        <v>1</v>
      </c>
      <c r="J579" s="169">
        <v>11.38</v>
      </c>
      <c r="K579" s="177">
        <f t="shared" si="140"/>
        <v>2.2151713935335684E-2</v>
      </c>
      <c r="L579" s="260">
        <v>78.77</v>
      </c>
      <c r="M579" s="177">
        <f t="shared" si="141"/>
        <v>1.0221517139353358</v>
      </c>
      <c r="N579" s="260">
        <v>896.4</v>
      </c>
      <c r="O579" s="169">
        <v>0.89</v>
      </c>
      <c r="P579" s="176">
        <f t="shared" si="142"/>
        <v>1.7324275397582387E-3</v>
      </c>
      <c r="Q579" s="260">
        <f t="shared" si="143"/>
        <v>70.1053</v>
      </c>
      <c r="R579" s="169">
        <f t="shared" si="144"/>
        <v>10.489999999999995</v>
      </c>
      <c r="S579" s="171">
        <f t="shared" si="145"/>
        <v>2.0419286395577434E-2</v>
      </c>
      <c r="T579" s="169" t="s">
        <v>475</v>
      </c>
      <c r="U579" s="169" t="s">
        <v>712</v>
      </c>
      <c r="V579" s="169" t="s">
        <v>529</v>
      </c>
      <c r="W579" s="175">
        <v>1</v>
      </c>
      <c r="X579" s="169" t="s">
        <v>419</v>
      </c>
    </row>
    <row r="580" spans="2:24" hidden="1">
      <c r="B580" s="636"/>
      <c r="C580" s="423"/>
      <c r="D580" s="206">
        <v>4</v>
      </c>
      <c r="E580" s="169" t="s">
        <v>513</v>
      </c>
      <c r="F580" s="260">
        <v>812.65</v>
      </c>
      <c r="G580" s="169">
        <v>283.3</v>
      </c>
      <c r="H580" s="169">
        <v>283.3</v>
      </c>
      <c r="I580" s="177">
        <f t="shared" si="139"/>
        <v>1</v>
      </c>
      <c r="J580" s="169">
        <v>6.59</v>
      </c>
      <c r="K580" s="177">
        <f t="shared" si="140"/>
        <v>2.3261560183551005E-2</v>
      </c>
      <c r="L580" s="260">
        <v>133.88</v>
      </c>
      <c r="M580" s="177">
        <f t="shared" si="141"/>
        <v>1.0232615601835509</v>
      </c>
      <c r="N580" s="260">
        <v>882.27</v>
      </c>
      <c r="O580" s="169">
        <v>0.52</v>
      </c>
      <c r="P580" s="176">
        <f t="shared" si="142"/>
        <v>1.8355100600070597E-3</v>
      </c>
      <c r="Q580" s="260">
        <f t="shared" si="143"/>
        <v>69.617599999999996</v>
      </c>
      <c r="R580" s="169">
        <f t="shared" si="144"/>
        <v>6.0699999999999754</v>
      </c>
      <c r="S580" s="171">
        <f t="shared" si="145"/>
        <v>2.1426050123543858E-2</v>
      </c>
      <c r="T580" s="169" t="s">
        <v>475</v>
      </c>
      <c r="U580" s="169" t="s">
        <v>712</v>
      </c>
      <c r="V580" s="169" t="s">
        <v>643</v>
      </c>
      <c r="W580" s="175">
        <v>1</v>
      </c>
      <c r="X580" s="169" t="s">
        <v>411</v>
      </c>
    </row>
    <row r="581" spans="2:24" hidden="1">
      <c r="B581" s="636"/>
      <c r="C581" s="423"/>
      <c r="D581" s="206">
        <v>5</v>
      </c>
      <c r="E581" s="169" t="s">
        <v>664</v>
      </c>
      <c r="F581" s="260">
        <v>809.28</v>
      </c>
      <c r="G581" s="169">
        <v>419.68</v>
      </c>
      <c r="H581" s="169">
        <v>419.68</v>
      </c>
      <c r="I581" s="177">
        <f t="shared" si="139"/>
        <v>1</v>
      </c>
      <c r="J581" s="169">
        <v>11.51</v>
      </c>
      <c r="K581" s="177">
        <f t="shared" si="140"/>
        <v>2.7425657643919174E-2</v>
      </c>
      <c r="L581" s="260">
        <v>76.42</v>
      </c>
      <c r="M581" s="177">
        <f t="shared" si="141"/>
        <v>1.0274256576439191</v>
      </c>
      <c r="N581" s="260">
        <v>879.59</v>
      </c>
      <c r="O581" s="169">
        <v>0.92</v>
      </c>
      <c r="P581" s="176">
        <f t="shared" si="142"/>
        <v>2.1921463972550516E-3</v>
      </c>
      <c r="Q581" s="260">
        <f t="shared" si="143"/>
        <v>70.306400000000011</v>
      </c>
      <c r="R581" s="169">
        <f t="shared" si="144"/>
        <v>10.589999999999991</v>
      </c>
      <c r="S581" s="171">
        <f t="shared" si="145"/>
        <v>2.5233511246664102E-2</v>
      </c>
      <c r="T581" s="169" t="s">
        <v>475</v>
      </c>
      <c r="U581" s="169" t="s">
        <v>712</v>
      </c>
      <c r="V581" s="169" t="s">
        <v>489</v>
      </c>
      <c r="W581" s="175">
        <v>1</v>
      </c>
      <c r="X581" s="169" t="s">
        <v>414</v>
      </c>
    </row>
    <row r="582" spans="2:24" hidden="1">
      <c r="B582" s="636"/>
      <c r="C582" s="423"/>
      <c r="D582" s="206">
        <v>6</v>
      </c>
      <c r="E582" s="169" t="s">
        <v>704</v>
      </c>
      <c r="F582" s="260">
        <v>808.37</v>
      </c>
      <c r="G582" s="169">
        <v>195.24</v>
      </c>
      <c r="H582" s="169">
        <v>195.24</v>
      </c>
      <c r="I582" s="177">
        <f t="shared" si="139"/>
        <v>1</v>
      </c>
      <c r="J582" s="169">
        <v>4.49</v>
      </c>
      <c r="K582" s="177">
        <f t="shared" si="140"/>
        <v>2.2997336611350134E-2</v>
      </c>
      <c r="L582" s="260">
        <v>195.73</v>
      </c>
      <c r="M582" s="177">
        <f t="shared" si="141"/>
        <v>1.0229973366113503</v>
      </c>
      <c r="N582" s="260">
        <v>878.83</v>
      </c>
      <c r="O582" s="169">
        <v>0.36</v>
      </c>
      <c r="P582" s="176">
        <f t="shared" si="142"/>
        <v>1.8438844499078055E-3</v>
      </c>
      <c r="Q582" s="260">
        <f t="shared" si="143"/>
        <v>70.462799999999987</v>
      </c>
      <c r="R582" s="169">
        <f t="shared" si="144"/>
        <v>4.1300000000000088</v>
      </c>
      <c r="S582" s="171">
        <f t="shared" si="145"/>
        <v>2.1153452161442373E-2</v>
      </c>
      <c r="T582" s="169" t="s">
        <v>475</v>
      </c>
      <c r="U582" s="169" t="s">
        <v>712</v>
      </c>
      <c r="V582" s="169" t="s">
        <v>489</v>
      </c>
      <c r="W582" s="175">
        <v>1</v>
      </c>
      <c r="X582" s="169" t="s">
        <v>703</v>
      </c>
    </row>
    <row r="583" spans="2:24" hidden="1">
      <c r="B583" s="636"/>
      <c r="C583" s="423"/>
      <c r="D583" s="206">
        <v>7</v>
      </c>
      <c r="E583" s="169" t="s">
        <v>527</v>
      </c>
      <c r="F583" s="260">
        <v>808.11</v>
      </c>
      <c r="G583" s="169">
        <v>455.94</v>
      </c>
      <c r="H583" s="169">
        <v>455.94</v>
      </c>
      <c r="I583" s="177">
        <f t="shared" si="139"/>
        <v>1</v>
      </c>
      <c r="J583" s="169">
        <v>11.05</v>
      </c>
      <c r="K583" s="177">
        <f t="shared" si="140"/>
        <v>2.4235645041014171E-2</v>
      </c>
      <c r="L583" s="260">
        <v>79.459999999999994</v>
      </c>
      <c r="M583" s="177">
        <f t="shared" si="141"/>
        <v>1.0242356450410142</v>
      </c>
      <c r="N583" s="260">
        <v>878.03</v>
      </c>
      <c r="O583" s="169">
        <v>0.88</v>
      </c>
      <c r="P583" s="176">
        <f t="shared" si="142"/>
        <v>1.9300785191033909E-3</v>
      </c>
      <c r="Q583" s="260">
        <f t="shared" si="143"/>
        <v>69.924799999999991</v>
      </c>
      <c r="R583" s="169">
        <f t="shared" si="144"/>
        <v>10.170000000000011</v>
      </c>
      <c r="S583" s="171">
        <f t="shared" si="145"/>
        <v>2.2305566521910802E-2</v>
      </c>
      <c r="T583" s="169" t="s">
        <v>475</v>
      </c>
      <c r="U583" s="169" t="s">
        <v>712</v>
      </c>
      <c r="V583" s="169" t="s">
        <v>529</v>
      </c>
      <c r="W583" s="175">
        <v>1</v>
      </c>
      <c r="X583" s="169" t="s">
        <v>413</v>
      </c>
    </row>
    <row r="584" spans="2:24" hidden="1">
      <c r="B584" s="636"/>
      <c r="C584" s="423"/>
      <c r="D584" s="206">
        <v>8</v>
      </c>
      <c r="E584" s="169" t="s">
        <v>558</v>
      </c>
      <c r="F584" s="260">
        <v>807.45999999999992</v>
      </c>
      <c r="G584" s="169">
        <v>559.16</v>
      </c>
      <c r="H584" s="169">
        <v>559.16</v>
      </c>
      <c r="I584" s="177">
        <f t="shared" si="139"/>
        <v>1</v>
      </c>
      <c r="J584" s="169">
        <v>14.4</v>
      </c>
      <c r="K584" s="177">
        <f t="shared" si="140"/>
        <v>2.575291508691609E-2</v>
      </c>
      <c r="L584" s="260">
        <v>60.94</v>
      </c>
      <c r="M584" s="177">
        <f t="shared" si="141"/>
        <v>1.025752915086916</v>
      </c>
      <c r="N584" s="260">
        <v>877.54</v>
      </c>
      <c r="O584" s="169">
        <v>1.1499999999999999</v>
      </c>
      <c r="P584" s="176">
        <f t="shared" si="142"/>
        <v>2.0566564131912152E-3</v>
      </c>
      <c r="Q584" s="260">
        <f t="shared" si="143"/>
        <v>70.080999999999989</v>
      </c>
      <c r="R584" s="169">
        <f t="shared" si="144"/>
        <v>13.249999999999977</v>
      </c>
      <c r="S584" s="171">
        <f t="shared" si="145"/>
        <v>2.3696258673724834E-2</v>
      </c>
      <c r="T584" s="169" t="s">
        <v>475</v>
      </c>
      <c r="U584" s="169" t="s">
        <v>712</v>
      </c>
      <c r="V584" s="169" t="s">
        <v>643</v>
      </c>
      <c r="W584" s="175">
        <v>1</v>
      </c>
      <c r="X584" s="169" t="s">
        <v>422</v>
      </c>
    </row>
    <row r="585" spans="2:24" hidden="1">
      <c r="B585" s="636"/>
      <c r="C585" s="423"/>
      <c r="D585" s="206">
        <v>9</v>
      </c>
      <c r="E585" s="169" t="s">
        <v>463</v>
      </c>
      <c r="F585" s="260">
        <v>806.02</v>
      </c>
      <c r="G585" s="169">
        <v>34.869999999999997</v>
      </c>
      <c r="H585" s="169">
        <v>34.869999999999997</v>
      </c>
      <c r="I585" s="177">
        <f t="shared" si="139"/>
        <v>1</v>
      </c>
      <c r="J585" s="169">
        <v>1.08</v>
      </c>
      <c r="K585" s="177">
        <f t="shared" si="140"/>
        <v>3.0972182391740755E-2</v>
      </c>
      <c r="L585" s="260">
        <v>814.16</v>
      </c>
      <c r="M585" s="177">
        <f t="shared" si="141"/>
        <v>1.0309721823917406</v>
      </c>
      <c r="N585" s="260">
        <v>879.29</v>
      </c>
      <c r="O585" s="169">
        <v>0.09</v>
      </c>
      <c r="P585" s="176">
        <f t="shared" si="142"/>
        <v>2.5810151993117293E-3</v>
      </c>
      <c r="Q585" s="260">
        <f t="shared" si="143"/>
        <v>73.2744</v>
      </c>
      <c r="R585" s="169">
        <f t="shared" si="144"/>
        <v>0.98999999999999833</v>
      </c>
      <c r="S585" s="171">
        <f t="shared" si="145"/>
        <v>2.8391167192428977E-2</v>
      </c>
      <c r="T585" s="169" t="s">
        <v>475</v>
      </c>
      <c r="U585" s="169" t="s">
        <v>220</v>
      </c>
      <c r="V585" s="169" t="s">
        <v>686</v>
      </c>
      <c r="W585" s="175">
        <v>1</v>
      </c>
      <c r="X585" s="169" t="s">
        <v>412</v>
      </c>
    </row>
    <row r="586" spans="2:24" hidden="1">
      <c r="B586" s="636"/>
      <c r="C586" s="423"/>
      <c r="D586" s="206">
        <v>10</v>
      </c>
      <c r="E586" s="169" t="s">
        <v>666</v>
      </c>
      <c r="F586" s="260">
        <v>804.37</v>
      </c>
      <c r="G586" s="169">
        <v>403.38</v>
      </c>
      <c r="H586" s="169">
        <v>403.38</v>
      </c>
      <c r="I586" s="177">
        <f t="shared" si="139"/>
        <v>1</v>
      </c>
      <c r="J586" s="169">
        <v>10.23</v>
      </c>
      <c r="K586" s="177">
        <f t="shared" si="140"/>
        <v>2.5360702067529377E-2</v>
      </c>
      <c r="L586" s="260">
        <v>85.48</v>
      </c>
      <c r="M586" s="177">
        <f t="shared" si="141"/>
        <v>1.0253607020675295</v>
      </c>
      <c r="N586" s="260">
        <v>874.46</v>
      </c>
      <c r="O586" s="169">
        <v>0.82</v>
      </c>
      <c r="P586" s="176">
        <f t="shared" si="142"/>
        <v>2.032822648619168E-3</v>
      </c>
      <c r="Q586" s="260">
        <f t="shared" si="143"/>
        <v>70.093599999999995</v>
      </c>
      <c r="R586" s="169">
        <f t="shared" si="144"/>
        <v>9.4100000000000179</v>
      </c>
      <c r="S586" s="171">
        <f t="shared" si="145"/>
        <v>2.3327879418910253E-2</v>
      </c>
      <c r="T586" s="169" t="s">
        <v>475</v>
      </c>
      <c r="U586" s="169" t="s">
        <v>712</v>
      </c>
      <c r="V586" s="169" t="s">
        <v>643</v>
      </c>
      <c r="W586" s="175">
        <v>1</v>
      </c>
      <c r="X586" s="169" t="s">
        <v>423</v>
      </c>
    </row>
    <row r="587" spans="2:24" hidden="1">
      <c r="B587" s="635">
        <v>45928</v>
      </c>
      <c r="C587" s="423" t="str">
        <f t="shared" ref="C587" si="146">RIGHT(TEXT(B587,"aaa"),1)</f>
        <v>日</v>
      </c>
      <c r="D587" s="206">
        <v>1</v>
      </c>
      <c r="E587" s="169" t="s">
        <v>699</v>
      </c>
      <c r="F587" s="260">
        <v>8933.94</v>
      </c>
      <c r="G587" s="169">
        <v>76.19</v>
      </c>
      <c r="H587" s="169">
        <v>108.24</v>
      </c>
      <c r="I587" s="177">
        <f t="shared" si="139"/>
        <v>1.4206588791179944</v>
      </c>
      <c r="J587" s="169">
        <v>0</v>
      </c>
      <c r="K587" s="177">
        <f t="shared" si="140"/>
        <v>0</v>
      </c>
      <c r="L587" s="260">
        <v>278.75</v>
      </c>
      <c r="M587" s="177">
        <f t="shared" si="141"/>
        <v>1.4206588791179944</v>
      </c>
      <c r="N587" s="260">
        <v>8933.94</v>
      </c>
      <c r="O587" s="169">
        <v>0</v>
      </c>
      <c r="P587" s="176">
        <f t="shared" si="142"/>
        <v>0</v>
      </c>
      <c r="Q587" s="260">
        <f t="shared" si="143"/>
        <v>0</v>
      </c>
      <c r="R587" s="169">
        <f t="shared" si="144"/>
        <v>32.049999999999997</v>
      </c>
      <c r="S587" s="171">
        <f t="shared" si="145"/>
        <v>0.42065887911799449</v>
      </c>
      <c r="T587" s="169" t="s">
        <v>465</v>
      </c>
      <c r="U587" s="169" t="s">
        <v>219</v>
      </c>
      <c r="V587" s="169" t="s">
        <v>702</v>
      </c>
      <c r="W587" s="175">
        <v>1</v>
      </c>
      <c r="X587" s="169" t="s">
        <v>467</v>
      </c>
    </row>
    <row r="588" spans="2:24" hidden="1">
      <c r="B588" s="636"/>
      <c r="C588" s="423"/>
      <c r="D588" s="206">
        <v>2</v>
      </c>
      <c r="E588" s="169" t="s">
        <v>689</v>
      </c>
      <c r="F588" s="260">
        <v>5325</v>
      </c>
      <c r="G588" s="169">
        <v>7064</v>
      </c>
      <c r="H588" s="169">
        <v>7064</v>
      </c>
      <c r="I588" s="177">
        <f t="shared" si="139"/>
        <v>1</v>
      </c>
      <c r="J588" s="169">
        <v>300</v>
      </c>
      <c r="K588" s="177">
        <f t="shared" si="140"/>
        <v>4.2468856172140433E-2</v>
      </c>
      <c r="L588" s="260">
        <v>17.75</v>
      </c>
      <c r="M588" s="177">
        <f t="shared" si="141"/>
        <v>1.0424688561721405</v>
      </c>
      <c r="N588" s="260">
        <v>5325</v>
      </c>
      <c r="O588" s="169">
        <v>0</v>
      </c>
      <c r="P588" s="176">
        <f t="shared" si="142"/>
        <v>0</v>
      </c>
      <c r="Q588" s="260">
        <f t="shared" si="143"/>
        <v>0</v>
      </c>
      <c r="R588" s="169">
        <f t="shared" si="144"/>
        <v>300</v>
      </c>
      <c r="S588" s="171">
        <f t="shared" si="145"/>
        <v>4.2468856172140433E-2</v>
      </c>
      <c r="T588" s="169" t="s">
        <v>465</v>
      </c>
      <c r="U588" s="169" t="s">
        <v>219</v>
      </c>
      <c r="V588" s="169" t="s">
        <v>701</v>
      </c>
      <c r="W588" s="175">
        <v>1</v>
      </c>
      <c r="X588" s="169" t="s">
        <v>430</v>
      </c>
    </row>
    <row r="589" spans="2:24" hidden="1">
      <c r="B589" s="636"/>
      <c r="C589" s="423"/>
      <c r="D589" s="206">
        <v>3</v>
      </c>
      <c r="E589" s="169" t="s">
        <v>463</v>
      </c>
      <c r="F589" s="260">
        <v>2108.67</v>
      </c>
      <c r="G589" s="169">
        <v>36.46</v>
      </c>
      <c r="H589" s="169">
        <v>36.46</v>
      </c>
      <c r="I589" s="177">
        <f t="shared" si="139"/>
        <v>1</v>
      </c>
      <c r="J589" s="169">
        <v>2.81</v>
      </c>
      <c r="K589" s="177">
        <f t="shared" si="140"/>
        <v>7.7070762479429511E-2</v>
      </c>
      <c r="L589" s="260">
        <v>814.16</v>
      </c>
      <c r="M589" s="177">
        <f t="shared" si="141"/>
        <v>1.0770707624794296</v>
      </c>
      <c r="N589" s="260">
        <v>2287.79</v>
      </c>
      <c r="O589" s="169">
        <v>0.22</v>
      </c>
      <c r="P589" s="176">
        <f t="shared" si="142"/>
        <v>6.034009873834339E-3</v>
      </c>
      <c r="Q589" s="260">
        <f t="shared" si="143"/>
        <v>179.11519999999999</v>
      </c>
      <c r="R589" s="169">
        <f t="shared" si="144"/>
        <v>2.5900000000000021</v>
      </c>
      <c r="S589" s="171">
        <f t="shared" si="145"/>
        <v>7.1036752605595221E-2</v>
      </c>
      <c r="T589" s="169" t="s">
        <v>475</v>
      </c>
      <c r="U589" s="169" t="s">
        <v>220</v>
      </c>
      <c r="V589" s="169" t="s">
        <v>686</v>
      </c>
      <c r="W589" s="175">
        <v>1</v>
      </c>
      <c r="X589" s="169" t="s">
        <v>412</v>
      </c>
    </row>
    <row r="590" spans="2:24" hidden="1">
      <c r="B590" s="636"/>
      <c r="C590" s="423"/>
      <c r="D590" s="206">
        <v>4</v>
      </c>
      <c r="E590" s="169" t="s">
        <v>698</v>
      </c>
      <c r="F590" s="260">
        <v>1879.11</v>
      </c>
      <c r="G590" s="169">
        <v>64.16</v>
      </c>
      <c r="H590" s="169">
        <v>64.16</v>
      </c>
      <c r="I590" s="177">
        <f t="shared" si="139"/>
        <v>1</v>
      </c>
      <c r="J590" s="169">
        <v>4.9400000000000004</v>
      </c>
      <c r="K590" s="177">
        <f t="shared" si="140"/>
        <v>7.6995012468827936E-2</v>
      </c>
      <c r="L590" s="260">
        <v>417.58</v>
      </c>
      <c r="M590" s="177">
        <f t="shared" si="141"/>
        <v>1.0769950124688279</v>
      </c>
      <c r="N590" s="260">
        <v>2062.85</v>
      </c>
      <c r="O590" s="169">
        <v>0.44</v>
      </c>
      <c r="P590" s="176">
        <f t="shared" si="142"/>
        <v>6.8578553615960105E-3</v>
      </c>
      <c r="Q590" s="260">
        <f t="shared" si="143"/>
        <v>183.73519999999999</v>
      </c>
      <c r="R590" s="169">
        <f t="shared" si="144"/>
        <v>4.4999999999999973</v>
      </c>
      <c r="S590" s="171">
        <f t="shared" si="145"/>
        <v>7.0137157107231882E-2</v>
      </c>
      <c r="T590" s="169" t="s">
        <v>475</v>
      </c>
      <c r="U590" s="169" t="s">
        <v>712</v>
      </c>
      <c r="V590" s="169" t="s">
        <v>643</v>
      </c>
      <c r="W590" s="175">
        <v>1</v>
      </c>
      <c r="X590" s="169" t="s">
        <v>692</v>
      </c>
    </row>
    <row r="591" spans="2:24" hidden="1">
      <c r="B591" s="636"/>
      <c r="C591" s="423"/>
      <c r="D591" s="206">
        <v>5</v>
      </c>
      <c r="E591" s="169" t="s">
        <v>688</v>
      </c>
      <c r="F591" s="260">
        <v>1743.6100000000001</v>
      </c>
      <c r="G591" s="169">
        <v>79.75</v>
      </c>
      <c r="H591" s="169">
        <v>79.75</v>
      </c>
      <c r="I591" s="177">
        <f t="shared" si="139"/>
        <v>1</v>
      </c>
      <c r="J591" s="169">
        <v>6.14</v>
      </c>
      <c r="K591" s="177">
        <f t="shared" si="140"/>
        <v>7.6990595611285267E-2</v>
      </c>
      <c r="L591" s="260">
        <v>313.60000000000002</v>
      </c>
      <c r="M591" s="177">
        <f t="shared" si="141"/>
        <v>1.0769905956112853</v>
      </c>
      <c r="N591" s="260">
        <v>1925.5</v>
      </c>
      <c r="O591" s="169">
        <v>0.57999999999999996</v>
      </c>
      <c r="P591" s="176">
        <f t="shared" si="142"/>
        <v>7.2727272727272719E-3</v>
      </c>
      <c r="Q591" s="260">
        <f t="shared" si="143"/>
        <v>181.88800000000001</v>
      </c>
      <c r="R591" s="169">
        <f t="shared" si="144"/>
        <v>5.5600000000000005</v>
      </c>
      <c r="S591" s="171">
        <f t="shared" si="145"/>
        <v>6.9717868338558003E-2</v>
      </c>
      <c r="T591" s="169" t="s">
        <v>475</v>
      </c>
      <c r="U591" s="169" t="s">
        <v>712</v>
      </c>
      <c r="V591" s="169" t="s">
        <v>466</v>
      </c>
      <c r="W591" s="175">
        <v>1</v>
      </c>
      <c r="X591" s="169" t="s">
        <v>467</v>
      </c>
    </row>
    <row r="592" spans="2:24" hidden="1">
      <c r="B592" s="636"/>
      <c r="C592" s="423"/>
      <c r="D592" s="206">
        <v>6</v>
      </c>
      <c r="E592" s="169" t="s">
        <v>494</v>
      </c>
      <c r="F592" s="260">
        <v>1486.56</v>
      </c>
      <c r="G592" s="169">
        <v>85.06</v>
      </c>
      <c r="H592" s="169">
        <v>85.06</v>
      </c>
      <c r="I592" s="177">
        <f t="shared" si="139"/>
        <v>1</v>
      </c>
      <c r="J592" s="169">
        <v>5.24</v>
      </c>
      <c r="K592" s="177">
        <f t="shared" si="140"/>
        <v>6.1603573947801554E-2</v>
      </c>
      <c r="L592" s="260">
        <v>318.32</v>
      </c>
      <c r="M592" s="177">
        <f t="shared" si="141"/>
        <v>1.0616035739478016</v>
      </c>
      <c r="N592" s="260">
        <v>1668</v>
      </c>
      <c r="O592" s="169">
        <v>0.56999999999999995</v>
      </c>
      <c r="P592" s="176">
        <f t="shared" si="142"/>
        <v>6.7011521279097099E-3</v>
      </c>
      <c r="Q592" s="260">
        <f t="shared" si="143"/>
        <v>181.44239999999999</v>
      </c>
      <c r="R592" s="169">
        <f t="shared" si="144"/>
        <v>4.6699999999999946</v>
      </c>
      <c r="S592" s="171">
        <f t="shared" si="145"/>
        <v>5.4902421819891779E-2</v>
      </c>
      <c r="T592" s="169" t="s">
        <v>475</v>
      </c>
      <c r="U592" s="169" t="s">
        <v>220</v>
      </c>
      <c r="V592" s="169" t="s">
        <v>686</v>
      </c>
      <c r="W592" s="175">
        <v>1</v>
      </c>
      <c r="X592" s="169" t="s">
        <v>422</v>
      </c>
    </row>
    <row r="593" spans="2:34" hidden="1">
      <c r="B593" s="636"/>
      <c r="C593" s="423"/>
      <c r="D593" s="206">
        <v>7</v>
      </c>
      <c r="E593" s="169" t="s">
        <v>524</v>
      </c>
      <c r="F593" s="260">
        <v>1298.8699999999999</v>
      </c>
      <c r="G593" s="169">
        <v>72.12</v>
      </c>
      <c r="H593" s="169">
        <v>72.12</v>
      </c>
      <c r="I593" s="177">
        <f t="shared" si="139"/>
        <v>1</v>
      </c>
      <c r="J593" s="169">
        <v>4.4400000000000004</v>
      </c>
      <c r="K593" s="177">
        <f t="shared" si="140"/>
        <v>6.156405990016639E-2</v>
      </c>
      <c r="L593" s="260">
        <v>333.9</v>
      </c>
      <c r="M593" s="177">
        <f t="shared" si="141"/>
        <v>1.0615640599001663</v>
      </c>
      <c r="N593" s="260">
        <v>1482.52</v>
      </c>
      <c r="O593" s="169">
        <v>0.55000000000000004</v>
      </c>
      <c r="P593" s="176">
        <f t="shared" si="142"/>
        <v>7.6261785912368277E-3</v>
      </c>
      <c r="Q593" s="260">
        <f t="shared" si="143"/>
        <v>183.64500000000001</v>
      </c>
      <c r="R593" s="169">
        <f t="shared" si="144"/>
        <v>3.8899999999999979</v>
      </c>
      <c r="S593" s="171">
        <f t="shared" si="145"/>
        <v>5.3937881308929528E-2</v>
      </c>
      <c r="T593" s="169" t="s">
        <v>475</v>
      </c>
      <c r="U593" s="169" t="s">
        <v>220</v>
      </c>
      <c r="V593" s="169" t="s">
        <v>686</v>
      </c>
      <c r="W593" s="175">
        <v>1</v>
      </c>
      <c r="X593" s="169" t="s">
        <v>413</v>
      </c>
    </row>
    <row r="594" spans="2:34" hidden="1">
      <c r="B594" s="636"/>
      <c r="C594" s="423"/>
      <c r="D594" s="206">
        <v>8</v>
      </c>
      <c r="E594" s="169" t="s">
        <v>546</v>
      </c>
      <c r="F594" s="260">
        <v>1265.29</v>
      </c>
      <c r="G594" s="169">
        <v>25.29</v>
      </c>
      <c r="H594" s="169">
        <v>25.29</v>
      </c>
      <c r="I594" s="177">
        <f t="shared" si="139"/>
        <v>1</v>
      </c>
      <c r="J594" s="169">
        <v>1.56</v>
      </c>
      <c r="K594" s="177">
        <f t="shared" si="140"/>
        <v>6.1684460260972719E-2</v>
      </c>
      <c r="L594" s="260">
        <v>930.36</v>
      </c>
      <c r="M594" s="177">
        <f t="shared" si="141"/>
        <v>1.0616844602609727</v>
      </c>
      <c r="N594" s="260">
        <v>1451.36</v>
      </c>
      <c r="O594" s="169">
        <v>0.2</v>
      </c>
      <c r="P594" s="176">
        <f t="shared" si="142"/>
        <v>7.9082641360221431E-3</v>
      </c>
      <c r="Q594" s="260">
        <f t="shared" si="143"/>
        <v>186.072</v>
      </c>
      <c r="R594" s="169">
        <f t="shared" si="144"/>
        <v>1.3599999999999988</v>
      </c>
      <c r="S594" s="171">
        <f t="shared" si="145"/>
        <v>5.3776196124950527E-2</v>
      </c>
      <c r="T594" s="169" t="s">
        <v>475</v>
      </c>
      <c r="U594" s="169" t="s">
        <v>712</v>
      </c>
      <c r="V594" s="169" t="s">
        <v>489</v>
      </c>
      <c r="W594" s="175">
        <v>1</v>
      </c>
      <c r="X594" s="169" t="s">
        <v>422</v>
      </c>
    </row>
    <row r="595" spans="2:34" hidden="1">
      <c r="B595" s="636"/>
      <c r="C595" s="423"/>
      <c r="D595" s="206">
        <v>9</v>
      </c>
      <c r="E595" s="169" t="s">
        <v>484</v>
      </c>
      <c r="F595" s="260">
        <v>1246.8900000000001</v>
      </c>
      <c r="G595" s="169">
        <v>75.48</v>
      </c>
      <c r="H595" s="169">
        <v>75.48</v>
      </c>
      <c r="I595" s="177">
        <f t="shared" si="139"/>
        <v>1</v>
      </c>
      <c r="J595" s="169">
        <v>3.49</v>
      </c>
      <c r="K595" s="177">
        <f t="shared" si="140"/>
        <v>4.6237413884472708E-2</v>
      </c>
      <c r="L595" s="260">
        <v>410.16</v>
      </c>
      <c r="M595" s="177">
        <f t="shared" si="141"/>
        <v>1.0462374138844726</v>
      </c>
      <c r="N595" s="260">
        <v>1431.46</v>
      </c>
      <c r="O595" s="169">
        <v>0.45</v>
      </c>
      <c r="P595" s="176">
        <f t="shared" si="142"/>
        <v>5.9618441971383144E-3</v>
      </c>
      <c r="Q595" s="260">
        <f t="shared" si="143"/>
        <v>184.572</v>
      </c>
      <c r="R595" s="169">
        <f t="shared" si="144"/>
        <v>3.0399999999999947</v>
      </c>
      <c r="S595" s="171">
        <f t="shared" si="145"/>
        <v>4.0275569687334319E-2</v>
      </c>
      <c r="T595" s="169" t="s">
        <v>475</v>
      </c>
      <c r="U595" s="169" t="s">
        <v>712</v>
      </c>
      <c r="V595" s="169" t="s">
        <v>643</v>
      </c>
      <c r="W595" s="175">
        <v>1</v>
      </c>
      <c r="X595" s="169" t="s">
        <v>467</v>
      </c>
    </row>
    <row r="596" spans="2:34" hidden="1">
      <c r="B596" s="636"/>
      <c r="C596" s="423"/>
      <c r="D596" s="206">
        <v>10</v>
      </c>
      <c r="E596" s="169" t="s">
        <v>464</v>
      </c>
      <c r="F596" s="260">
        <v>1025.6399999999999</v>
      </c>
      <c r="G596" s="169">
        <v>77.09</v>
      </c>
      <c r="H596" s="169">
        <v>77.09</v>
      </c>
      <c r="I596" s="177">
        <f t="shared" si="139"/>
        <v>1</v>
      </c>
      <c r="J596" s="169">
        <v>5.94</v>
      </c>
      <c r="K596" s="177">
        <f t="shared" si="140"/>
        <v>7.7052795433908416E-2</v>
      </c>
      <c r="L596" s="260">
        <v>203.5</v>
      </c>
      <c r="M596" s="177">
        <f t="shared" si="141"/>
        <v>1.0770527954339084</v>
      </c>
      <c r="N596" s="260">
        <v>1208.79</v>
      </c>
      <c r="O596" s="169">
        <v>0.9</v>
      </c>
      <c r="P596" s="176">
        <f t="shared" si="142"/>
        <v>1.1674665974834608E-2</v>
      </c>
      <c r="Q596" s="260">
        <f t="shared" si="143"/>
        <v>183.15</v>
      </c>
      <c r="R596" s="169">
        <f t="shared" si="144"/>
        <v>5.0399999999999974</v>
      </c>
      <c r="S596" s="171">
        <f t="shared" si="145"/>
        <v>6.5378129459073772E-2</v>
      </c>
      <c r="T596" s="169" t="s">
        <v>475</v>
      </c>
      <c r="U596" s="169" t="s">
        <v>712</v>
      </c>
      <c r="V596" s="169" t="s">
        <v>466</v>
      </c>
      <c r="W596" s="175">
        <v>1</v>
      </c>
      <c r="X596" s="169" t="s">
        <v>467</v>
      </c>
    </row>
    <row r="597" spans="2:34" hidden="1">
      <c r="B597" s="635">
        <v>45929</v>
      </c>
      <c r="C597" s="423" t="str">
        <f t="shared" ref="C597" si="147">RIGHT(TEXT(B597,"aaa"),1)</f>
        <v>一</v>
      </c>
      <c r="D597" s="206">
        <v>1</v>
      </c>
      <c r="E597" s="169" t="s">
        <v>699</v>
      </c>
      <c r="F597" s="260">
        <v>23741.14</v>
      </c>
      <c r="G597" s="169">
        <v>121.57</v>
      </c>
      <c r="H597" s="169">
        <v>206.26</v>
      </c>
      <c r="I597" s="177">
        <f t="shared" ref="I597:I616" si="148">H597/G597</f>
        <v>1.6966356831455129</v>
      </c>
      <c r="J597" s="169">
        <v>0.48</v>
      </c>
      <c r="K597" s="177">
        <f t="shared" ref="K597:K616" si="149">J597/G597</f>
        <v>3.9483425187134989E-3</v>
      </c>
      <c r="L597" s="260">
        <v>278.75</v>
      </c>
      <c r="M597" s="177">
        <f t="shared" ref="M597:M616" si="150">(H597+J597)/G597</f>
        <v>1.7005840256642264</v>
      </c>
      <c r="N597" s="260">
        <v>23741.14</v>
      </c>
      <c r="O597" s="169">
        <v>0</v>
      </c>
      <c r="P597" s="176">
        <f t="shared" ref="P597:P616" si="151">O597/G597</f>
        <v>0</v>
      </c>
      <c r="Q597" s="260">
        <f t="shared" ref="Q597:Q616" si="152">O597*L597</f>
        <v>0</v>
      </c>
      <c r="R597" s="169">
        <f t="shared" ref="R597:R616" si="153">(H597+J597)-G597-O597</f>
        <v>85.169999999999987</v>
      </c>
      <c r="S597" s="171">
        <f t="shared" ref="S597:S616" si="154">R597/G597</f>
        <v>0.70058402566422628</v>
      </c>
      <c r="T597" s="169" t="s">
        <v>465</v>
      </c>
      <c r="U597" s="169" t="s">
        <v>219</v>
      </c>
      <c r="V597" s="169" t="s">
        <v>702</v>
      </c>
      <c r="W597" s="175">
        <v>1</v>
      </c>
      <c r="X597" s="169" t="s">
        <v>467</v>
      </c>
    </row>
    <row r="598" spans="2:34" hidden="1">
      <c r="B598" s="636"/>
      <c r="C598" s="423"/>
      <c r="D598" s="206">
        <v>2</v>
      </c>
      <c r="E598" s="169" t="s">
        <v>689</v>
      </c>
      <c r="F598" s="260">
        <v>5325</v>
      </c>
      <c r="G598" s="169">
        <v>10726</v>
      </c>
      <c r="H598" s="169">
        <v>10726</v>
      </c>
      <c r="I598" s="177">
        <f t="shared" si="148"/>
        <v>1</v>
      </c>
      <c r="J598" s="169">
        <v>300</v>
      </c>
      <c r="K598" s="177">
        <f t="shared" si="149"/>
        <v>2.7969420100689913E-2</v>
      </c>
      <c r="L598" s="260">
        <v>17.75</v>
      </c>
      <c r="M598" s="177">
        <f t="shared" si="150"/>
        <v>1.0279694201006899</v>
      </c>
      <c r="N598" s="260">
        <v>5325</v>
      </c>
      <c r="O598" s="169">
        <v>0</v>
      </c>
      <c r="P598" s="176">
        <f t="shared" si="151"/>
        <v>0</v>
      </c>
      <c r="Q598" s="260">
        <f t="shared" si="152"/>
        <v>0</v>
      </c>
      <c r="R598" s="169">
        <f t="shared" si="153"/>
        <v>300</v>
      </c>
      <c r="S598" s="171">
        <f t="shared" si="154"/>
        <v>2.7969420100689913E-2</v>
      </c>
      <c r="T598" s="169" t="s">
        <v>465</v>
      </c>
      <c r="U598" s="169" t="s">
        <v>219</v>
      </c>
      <c r="V598" s="169" t="s">
        <v>701</v>
      </c>
      <c r="W598" s="175">
        <v>1</v>
      </c>
      <c r="X598" s="169" t="s">
        <v>430</v>
      </c>
    </row>
    <row r="599" spans="2:34" hidden="1">
      <c r="B599" s="636"/>
      <c r="C599" s="423"/>
      <c r="D599" s="206">
        <v>3</v>
      </c>
      <c r="E599" s="169" t="s">
        <v>542</v>
      </c>
      <c r="F599" s="260">
        <v>1421.54</v>
      </c>
      <c r="G599" s="169">
        <v>342.34</v>
      </c>
      <c r="H599" s="169">
        <v>342.34</v>
      </c>
      <c r="I599" s="177">
        <f t="shared" si="148"/>
        <v>1</v>
      </c>
      <c r="J599" s="169">
        <v>10.17</v>
      </c>
      <c r="K599" s="177">
        <f t="shared" si="149"/>
        <v>2.9707308523689902E-2</v>
      </c>
      <c r="L599" s="260">
        <v>156.72999999999999</v>
      </c>
      <c r="M599" s="177">
        <f t="shared" si="150"/>
        <v>1.0297073085236899</v>
      </c>
      <c r="N599" s="260">
        <v>1593.94</v>
      </c>
      <c r="O599" s="169">
        <v>1.1000000000000001</v>
      </c>
      <c r="P599" s="176">
        <f t="shared" si="151"/>
        <v>3.2131798796518085E-3</v>
      </c>
      <c r="Q599" s="260">
        <f t="shared" si="152"/>
        <v>172.40299999999999</v>
      </c>
      <c r="R599" s="169">
        <f t="shared" si="153"/>
        <v>9.0700000000000163</v>
      </c>
      <c r="S599" s="171">
        <f t="shared" si="154"/>
        <v>2.6494128644038141E-2</v>
      </c>
      <c r="T599" s="169" t="s">
        <v>475</v>
      </c>
      <c r="U599" s="169" t="s">
        <v>712</v>
      </c>
      <c r="V599" s="169" t="s">
        <v>466</v>
      </c>
      <c r="W599" s="175">
        <v>1</v>
      </c>
      <c r="X599" s="169" t="s">
        <v>467</v>
      </c>
    </row>
    <row r="600" spans="2:34" hidden="1">
      <c r="B600" s="636"/>
      <c r="C600" s="423"/>
      <c r="D600" s="206">
        <v>4</v>
      </c>
      <c r="E600" s="169" t="s">
        <v>698</v>
      </c>
      <c r="F600" s="260">
        <v>1056.48</v>
      </c>
      <c r="G600" s="169">
        <v>89.2</v>
      </c>
      <c r="H600" s="169">
        <v>89.2</v>
      </c>
      <c r="I600" s="177">
        <f t="shared" si="148"/>
        <v>1</v>
      </c>
      <c r="J600" s="169">
        <v>2.94</v>
      </c>
      <c r="K600" s="177">
        <f t="shared" si="149"/>
        <v>3.2959641255605382E-2</v>
      </c>
      <c r="L600" s="260">
        <v>417.58</v>
      </c>
      <c r="M600" s="177">
        <f t="shared" si="150"/>
        <v>1.0329596412556055</v>
      </c>
      <c r="N600" s="260">
        <v>1227.69</v>
      </c>
      <c r="O600" s="169">
        <v>0.41</v>
      </c>
      <c r="P600" s="176">
        <f t="shared" si="151"/>
        <v>4.5964125560538109E-3</v>
      </c>
      <c r="Q600" s="260">
        <f t="shared" si="152"/>
        <v>171.20779999999999</v>
      </c>
      <c r="R600" s="169">
        <f t="shared" si="153"/>
        <v>2.5299999999999976</v>
      </c>
      <c r="S600" s="171">
        <f t="shared" si="154"/>
        <v>2.8363228699551542E-2</v>
      </c>
      <c r="T600" s="169" t="s">
        <v>475</v>
      </c>
      <c r="U600" s="169" t="s">
        <v>712</v>
      </c>
      <c r="V600" s="169" t="s">
        <v>643</v>
      </c>
      <c r="W600" s="175">
        <v>1</v>
      </c>
      <c r="X600" s="169" t="s">
        <v>692</v>
      </c>
    </row>
    <row r="601" spans="2:34" hidden="1">
      <c r="B601" s="636"/>
      <c r="C601" s="423"/>
      <c r="D601" s="206">
        <v>5</v>
      </c>
      <c r="E601" s="169" t="s">
        <v>688</v>
      </c>
      <c r="F601" s="260">
        <v>1053.7</v>
      </c>
      <c r="G601" s="169">
        <v>118.37</v>
      </c>
      <c r="H601" s="169">
        <v>118.37</v>
      </c>
      <c r="I601" s="177">
        <f t="shared" si="148"/>
        <v>1</v>
      </c>
      <c r="J601" s="169">
        <v>3.91</v>
      </c>
      <c r="K601" s="177">
        <f t="shared" si="149"/>
        <v>3.3032018247866855E-2</v>
      </c>
      <c r="L601" s="260">
        <v>313.60000000000002</v>
      </c>
      <c r="M601" s="177">
        <f t="shared" si="150"/>
        <v>1.0330320182478667</v>
      </c>
      <c r="N601" s="260">
        <v>1226.18</v>
      </c>
      <c r="O601" s="169">
        <v>0.55000000000000004</v>
      </c>
      <c r="P601" s="176">
        <f t="shared" si="151"/>
        <v>4.6464475796232155E-3</v>
      </c>
      <c r="Q601" s="260">
        <f t="shared" si="152"/>
        <v>172.48000000000002</v>
      </c>
      <c r="R601" s="169">
        <f t="shared" si="153"/>
        <v>3.3599999999999968</v>
      </c>
      <c r="S601" s="171">
        <f t="shared" si="154"/>
        <v>2.8385570668243616E-2</v>
      </c>
      <c r="T601" s="169" t="s">
        <v>475</v>
      </c>
      <c r="U601" s="169" t="s">
        <v>712</v>
      </c>
      <c r="V601" s="169" t="s">
        <v>466</v>
      </c>
      <c r="W601" s="175">
        <v>1</v>
      </c>
      <c r="X601" s="169" t="s">
        <v>467</v>
      </c>
    </row>
    <row r="602" spans="2:34" hidden="1">
      <c r="B602" s="636"/>
      <c r="C602" s="423"/>
      <c r="D602" s="206">
        <v>6</v>
      </c>
      <c r="E602" s="169" t="s">
        <v>463</v>
      </c>
      <c r="F602" s="260">
        <v>928.14999999999986</v>
      </c>
      <c r="G602" s="169">
        <v>40.79</v>
      </c>
      <c r="H602" s="169">
        <v>40.79</v>
      </c>
      <c r="I602" s="177">
        <f t="shared" si="148"/>
        <v>1</v>
      </c>
      <c r="J602" s="169">
        <v>1.35</v>
      </c>
      <c r="K602" s="177">
        <f t="shared" si="149"/>
        <v>3.3096347143907821E-2</v>
      </c>
      <c r="L602" s="260">
        <v>814.16</v>
      </c>
      <c r="M602" s="177">
        <f t="shared" si="150"/>
        <v>1.0330963471439079</v>
      </c>
      <c r="N602" s="260">
        <v>1099.1199999999999</v>
      </c>
      <c r="O602" s="169">
        <v>0.21</v>
      </c>
      <c r="P602" s="176">
        <f t="shared" si="151"/>
        <v>5.1483206668301055E-3</v>
      </c>
      <c r="Q602" s="260">
        <f t="shared" si="152"/>
        <v>170.97359999999998</v>
      </c>
      <c r="R602" s="169">
        <f t="shared" si="153"/>
        <v>1.1400000000000015</v>
      </c>
      <c r="S602" s="171">
        <f t="shared" si="154"/>
        <v>2.7948026477077753E-2</v>
      </c>
      <c r="T602" s="169" t="s">
        <v>475</v>
      </c>
      <c r="U602" s="169" t="s">
        <v>220</v>
      </c>
      <c r="V602" s="315" t="s">
        <v>786</v>
      </c>
      <c r="W602" s="175">
        <v>1</v>
      </c>
      <c r="X602" s="169" t="s">
        <v>412</v>
      </c>
    </row>
    <row r="603" spans="2:34" hidden="1">
      <c r="B603" s="636"/>
      <c r="C603" s="423"/>
      <c r="D603" s="206">
        <v>7</v>
      </c>
      <c r="E603" s="169" t="s">
        <v>490</v>
      </c>
      <c r="F603" s="260">
        <v>898.12</v>
      </c>
      <c r="G603" s="169">
        <v>229.91</v>
      </c>
      <c r="H603" s="169">
        <v>229.91</v>
      </c>
      <c r="I603" s="177">
        <f t="shared" si="148"/>
        <v>1</v>
      </c>
      <c r="J603" s="169">
        <v>6.83</v>
      </c>
      <c r="K603" s="177">
        <f t="shared" si="149"/>
        <v>2.9707276760471489E-2</v>
      </c>
      <c r="L603" s="260">
        <v>156.74</v>
      </c>
      <c r="M603" s="177">
        <f t="shared" si="150"/>
        <v>1.0297072767604716</v>
      </c>
      <c r="N603" s="260">
        <v>1070.53</v>
      </c>
      <c r="O603" s="169">
        <v>1.1000000000000001</v>
      </c>
      <c r="P603" s="176">
        <f t="shared" si="151"/>
        <v>4.7844808838241057E-3</v>
      </c>
      <c r="Q603" s="260">
        <f t="shared" si="152"/>
        <v>172.41400000000002</v>
      </c>
      <c r="R603" s="169">
        <f t="shared" si="153"/>
        <v>5.7300000000000129</v>
      </c>
      <c r="S603" s="171">
        <f t="shared" si="154"/>
        <v>2.492279587664744E-2</v>
      </c>
      <c r="T603" s="169" t="s">
        <v>475</v>
      </c>
      <c r="U603" s="169" t="s">
        <v>712</v>
      </c>
      <c r="V603" s="169" t="s">
        <v>466</v>
      </c>
      <c r="W603" s="175">
        <v>1</v>
      </c>
      <c r="X603" s="169" t="s">
        <v>467</v>
      </c>
    </row>
    <row r="604" spans="2:34" hidden="1">
      <c r="B604" s="636"/>
      <c r="C604" s="423"/>
      <c r="D604" s="206">
        <v>8</v>
      </c>
      <c r="E604" s="169" t="s">
        <v>557</v>
      </c>
      <c r="F604" s="260">
        <v>882.87999999999988</v>
      </c>
      <c r="G604" s="169">
        <v>235.59</v>
      </c>
      <c r="H604" s="169">
        <v>235.59</v>
      </c>
      <c r="I604" s="177">
        <f t="shared" si="148"/>
        <v>1</v>
      </c>
      <c r="J604" s="169">
        <v>5.44</v>
      </c>
      <c r="K604" s="177">
        <f t="shared" si="149"/>
        <v>2.3090963113884293E-2</v>
      </c>
      <c r="L604" s="260">
        <v>194.04</v>
      </c>
      <c r="M604" s="177">
        <f t="shared" si="150"/>
        <v>1.0230909631138843</v>
      </c>
      <c r="N604" s="260">
        <v>1055.58</v>
      </c>
      <c r="O604" s="169">
        <v>0.89</v>
      </c>
      <c r="P604" s="176">
        <f t="shared" si="151"/>
        <v>3.7777494800288638E-3</v>
      </c>
      <c r="Q604" s="260">
        <f t="shared" si="152"/>
        <v>172.69559999999998</v>
      </c>
      <c r="R604" s="169">
        <f t="shared" si="153"/>
        <v>4.549999999999998</v>
      </c>
      <c r="S604" s="171">
        <f t="shared" si="154"/>
        <v>1.9313213633855419E-2</v>
      </c>
      <c r="T604" s="169" t="s">
        <v>475</v>
      </c>
      <c r="U604" s="169" t="s">
        <v>712</v>
      </c>
      <c r="V604" s="169" t="s">
        <v>489</v>
      </c>
      <c r="W604" s="175">
        <v>1</v>
      </c>
      <c r="X604" s="169" t="s">
        <v>433</v>
      </c>
    </row>
    <row r="605" spans="2:34" hidden="1">
      <c r="B605" s="636"/>
      <c r="C605" s="423"/>
      <c r="D605" s="206">
        <v>9</v>
      </c>
      <c r="E605" s="169" t="s">
        <v>548</v>
      </c>
      <c r="F605" s="260">
        <v>810.52</v>
      </c>
      <c r="G605" s="169">
        <v>100.7</v>
      </c>
      <c r="H605" s="169">
        <v>100.7</v>
      </c>
      <c r="I605" s="177">
        <f t="shared" si="148"/>
        <v>1</v>
      </c>
      <c r="J605" s="169">
        <v>10.02</v>
      </c>
      <c r="K605" s="177">
        <f t="shared" si="149"/>
        <v>9.9503475670307845E-2</v>
      </c>
      <c r="L605" s="260">
        <v>160.5</v>
      </c>
      <c r="M605" s="177">
        <f t="shared" si="150"/>
        <v>1.0995034756703077</v>
      </c>
      <c r="N605" s="260">
        <v>1608.21</v>
      </c>
      <c r="O605" s="169">
        <v>4.97</v>
      </c>
      <c r="P605" s="176">
        <f t="shared" si="151"/>
        <v>4.9354518371400195E-2</v>
      </c>
      <c r="Q605" s="260">
        <f t="shared" si="152"/>
        <v>797.68499999999995</v>
      </c>
      <c r="R605" s="169">
        <f t="shared" si="153"/>
        <v>5.0499999999999963</v>
      </c>
      <c r="S605" s="171">
        <f t="shared" si="154"/>
        <v>5.0148957298907608E-2</v>
      </c>
      <c r="T605" s="169" t="s">
        <v>177</v>
      </c>
      <c r="U605" s="169" t="s">
        <v>712</v>
      </c>
      <c r="V605" s="169" t="s">
        <v>507</v>
      </c>
      <c r="W605" s="175">
        <v>1</v>
      </c>
      <c r="X605" s="169" t="s">
        <v>467</v>
      </c>
    </row>
    <row r="606" spans="2:34" hidden="1">
      <c r="B606" s="636"/>
      <c r="C606" s="423"/>
      <c r="D606" s="206">
        <v>10</v>
      </c>
      <c r="E606" s="169" t="s">
        <v>704</v>
      </c>
      <c r="F606" s="260">
        <v>804.45</v>
      </c>
      <c r="G606" s="169">
        <v>188.95</v>
      </c>
      <c r="H606" s="169">
        <v>188.95</v>
      </c>
      <c r="I606" s="177">
        <f t="shared" si="148"/>
        <v>1</v>
      </c>
      <c r="J606" s="169">
        <v>4.99</v>
      </c>
      <c r="K606" s="177">
        <f t="shared" si="149"/>
        <v>2.6409102937285E-2</v>
      </c>
      <c r="L606" s="260">
        <v>195.73</v>
      </c>
      <c r="M606" s="177">
        <f t="shared" si="150"/>
        <v>1.026409102937285</v>
      </c>
      <c r="N606" s="260">
        <v>976.69</v>
      </c>
      <c r="O606" s="169">
        <v>0.88</v>
      </c>
      <c r="P606" s="176">
        <f t="shared" si="151"/>
        <v>4.6573167504630857E-3</v>
      </c>
      <c r="Q606" s="260">
        <f t="shared" si="152"/>
        <v>172.2424</v>
      </c>
      <c r="R606" s="169">
        <f t="shared" si="153"/>
        <v>4.1100000000000092</v>
      </c>
      <c r="S606" s="171">
        <f t="shared" si="154"/>
        <v>2.1751786186821959E-2</v>
      </c>
      <c r="T606" s="169" t="s">
        <v>475</v>
      </c>
      <c r="U606" s="169" t="s">
        <v>712</v>
      </c>
      <c r="V606" s="169" t="s">
        <v>489</v>
      </c>
      <c r="W606" s="175">
        <v>1</v>
      </c>
      <c r="X606" s="169" t="s">
        <v>703</v>
      </c>
    </row>
    <row r="607" spans="2:34" hidden="1">
      <c r="B607" s="635">
        <v>45930</v>
      </c>
      <c r="C607" s="423" t="str">
        <f t="shared" ref="C607" si="155">RIGHT(TEXT(B607,"aaa"),1)</f>
        <v>二</v>
      </c>
      <c r="D607" s="206">
        <v>1</v>
      </c>
      <c r="E607" s="169" t="s">
        <v>699</v>
      </c>
      <c r="F607" s="260">
        <v>14726.36</v>
      </c>
      <c r="G607" s="169">
        <v>115.68</v>
      </c>
      <c r="H607" s="169">
        <v>167.91</v>
      </c>
      <c r="I607" s="177">
        <f t="shared" si="148"/>
        <v>1.4515041493775933</v>
      </c>
      <c r="J607" s="169">
        <v>0.6</v>
      </c>
      <c r="K607" s="177">
        <f t="shared" si="149"/>
        <v>5.1867219917012446E-3</v>
      </c>
      <c r="L607" s="260">
        <v>278.75</v>
      </c>
      <c r="M607" s="177">
        <f t="shared" si="150"/>
        <v>1.4566908713692945</v>
      </c>
      <c r="N607" s="260">
        <v>14726.36</v>
      </c>
      <c r="O607" s="169">
        <v>0</v>
      </c>
      <c r="P607" s="176">
        <f t="shared" si="151"/>
        <v>0</v>
      </c>
      <c r="Q607" s="260">
        <f t="shared" si="152"/>
        <v>0</v>
      </c>
      <c r="R607" s="169">
        <f t="shared" si="153"/>
        <v>52.829999999999984</v>
      </c>
      <c r="S607" s="171">
        <f t="shared" si="154"/>
        <v>0.45669087136929443</v>
      </c>
      <c r="T607" s="169" t="s">
        <v>465</v>
      </c>
      <c r="U607" s="169" t="s">
        <v>219</v>
      </c>
      <c r="V607" s="169" t="s">
        <v>702</v>
      </c>
      <c r="W607" s="175">
        <v>1</v>
      </c>
      <c r="X607" s="169" t="s">
        <v>467</v>
      </c>
      <c r="Z607" s="603" t="s">
        <v>369</v>
      </c>
      <c r="AA607" s="603"/>
      <c r="AB607" s="603"/>
      <c r="AC607" s="603"/>
      <c r="AD607" s="603"/>
      <c r="AE607" s="603"/>
      <c r="AF607" s="603"/>
      <c r="AG607" s="603"/>
      <c r="AH607" s="603"/>
    </row>
    <row r="608" spans="2:34" hidden="1">
      <c r="B608" s="636"/>
      <c r="C608" s="423"/>
      <c r="D608" s="206">
        <v>2</v>
      </c>
      <c r="E608" s="169" t="s">
        <v>689</v>
      </c>
      <c r="F608" s="260">
        <v>3550</v>
      </c>
      <c r="G608" s="169">
        <v>10712</v>
      </c>
      <c r="H608" s="169">
        <v>10712</v>
      </c>
      <c r="I608" s="177">
        <f t="shared" si="148"/>
        <v>1</v>
      </c>
      <c r="J608" s="169">
        <v>200</v>
      </c>
      <c r="K608" s="177">
        <f t="shared" si="149"/>
        <v>1.8670649738610903E-2</v>
      </c>
      <c r="L608" s="260">
        <v>17.75</v>
      </c>
      <c r="M608" s="177">
        <f t="shared" si="150"/>
        <v>1.0186706497386109</v>
      </c>
      <c r="N608" s="260">
        <v>3550</v>
      </c>
      <c r="O608" s="169">
        <v>0</v>
      </c>
      <c r="P608" s="176">
        <f t="shared" si="151"/>
        <v>0</v>
      </c>
      <c r="Q608" s="260">
        <f t="shared" si="152"/>
        <v>0</v>
      </c>
      <c r="R608" s="169">
        <f t="shared" si="153"/>
        <v>200</v>
      </c>
      <c r="S608" s="171">
        <f t="shared" si="154"/>
        <v>1.8670649738610903E-2</v>
      </c>
      <c r="T608" s="169" t="s">
        <v>465</v>
      </c>
      <c r="U608" s="169" t="s">
        <v>219</v>
      </c>
      <c r="V608" s="169" t="s">
        <v>701</v>
      </c>
      <c r="W608" s="175">
        <v>1</v>
      </c>
      <c r="X608" s="169" t="s">
        <v>430</v>
      </c>
      <c r="Z608" s="603"/>
      <c r="AA608" s="603"/>
      <c r="AB608" s="603"/>
      <c r="AC608" s="603"/>
      <c r="AD608" s="603"/>
      <c r="AE608" s="603"/>
      <c r="AF608" s="603"/>
      <c r="AG608" s="603"/>
      <c r="AH608" s="603"/>
    </row>
    <row r="609" spans="2:34" hidden="1">
      <c r="B609" s="636"/>
      <c r="C609" s="423"/>
      <c r="D609" s="206">
        <v>3</v>
      </c>
      <c r="E609" s="169" t="s">
        <v>688</v>
      </c>
      <c r="F609" s="260">
        <v>2007.04</v>
      </c>
      <c r="G609" s="169">
        <v>116.46</v>
      </c>
      <c r="H609" s="169">
        <v>116.46</v>
      </c>
      <c r="I609" s="177">
        <f t="shared" si="148"/>
        <v>1</v>
      </c>
      <c r="J609" s="169">
        <v>6.99</v>
      </c>
      <c r="K609" s="177">
        <f t="shared" si="149"/>
        <v>6.0020607934054615E-2</v>
      </c>
      <c r="L609" s="260">
        <v>313.60000000000002</v>
      </c>
      <c r="M609" s="177">
        <f t="shared" si="150"/>
        <v>1.0600206079340546</v>
      </c>
      <c r="N609" s="260">
        <v>2192.06</v>
      </c>
      <c r="O609" s="169">
        <v>0.59</v>
      </c>
      <c r="P609" s="176">
        <f t="shared" si="151"/>
        <v>5.0661171217585435E-3</v>
      </c>
      <c r="Q609" s="260">
        <f t="shared" si="152"/>
        <v>185.024</v>
      </c>
      <c r="R609" s="169">
        <f t="shared" si="153"/>
        <v>6.399999999999995</v>
      </c>
      <c r="S609" s="171">
        <f t="shared" si="154"/>
        <v>5.4954490812296031E-2</v>
      </c>
      <c r="T609" s="169" t="s">
        <v>475</v>
      </c>
      <c r="U609" s="169" t="s">
        <v>712</v>
      </c>
      <c r="V609" s="169" t="s">
        <v>466</v>
      </c>
      <c r="W609" s="175">
        <v>1</v>
      </c>
      <c r="X609" s="169" t="s">
        <v>467</v>
      </c>
      <c r="Z609" s="603"/>
      <c r="AA609" s="603"/>
      <c r="AB609" s="603"/>
      <c r="AC609" s="603"/>
      <c r="AD609" s="603"/>
      <c r="AE609" s="603"/>
      <c r="AF609" s="603"/>
      <c r="AG609" s="603"/>
      <c r="AH609" s="603"/>
    </row>
    <row r="610" spans="2:34" hidden="1">
      <c r="B610" s="636"/>
      <c r="C610" s="423"/>
      <c r="D610" s="206">
        <v>4</v>
      </c>
      <c r="E610" s="169" t="s">
        <v>698</v>
      </c>
      <c r="F610" s="260">
        <v>1874.93</v>
      </c>
      <c r="G610" s="169">
        <v>82.24</v>
      </c>
      <c r="H610" s="169">
        <v>82.24</v>
      </c>
      <c r="I610" s="177">
        <f t="shared" si="148"/>
        <v>1</v>
      </c>
      <c r="J610" s="169">
        <v>4.93</v>
      </c>
      <c r="K610" s="177">
        <f t="shared" si="149"/>
        <v>5.994649805447471E-2</v>
      </c>
      <c r="L610" s="260">
        <v>417.58</v>
      </c>
      <c r="M610" s="177">
        <f t="shared" si="150"/>
        <v>1.0599464980544746</v>
      </c>
      <c r="N610" s="260">
        <v>2058.67</v>
      </c>
      <c r="O610" s="169">
        <v>0.44</v>
      </c>
      <c r="P610" s="176">
        <f t="shared" si="151"/>
        <v>5.350194552529183E-3</v>
      </c>
      <c r="Q610" s="260">
        <f t="shared" si="152"/>
        <v>183.73519999999999</v>
      </c>
      <c r="R610" s="169">
        <f t="shared" si="153"/>
        <v>4.4899999999999922</v>
      </c>
      <c r="S610" s="171">
        <f t="shared" si="154"/>
        <v>5.4596303501945435E-2</v>
      </c>
      <c r="T610" s="169" t="s">
        <v>475</v>
      </c>
      <c r="U610" s="169" t="s">
        <v>712</v>
      </c>
      <c r="V610" s="169" t="s">
        <v>643</v>
      </c>
      <c r="W610" s="175">
        <v>1</v>
      </c>
      <c r="X610" s="169" t="s">
        <v>692</v>
      </c>
      <c r="Z610" s="219" t="s">
        <v>374</v>
      </c>
      <c r="AA610" s="219" t="s">
        <v>375</v>
      </c>
      <c r="AB610" s="247" t="s">
        <v>376</v>
      </c>
      <c r="AC610" s="247" t="s">
        <v>198</v>
      </c>
      <c r="AD610" s="247" t="s">
        <v>782</v>
      </c>
      <c r="AE610" s="247" t="s">
        <v>397</v>
      </c>
      <c r="AF610" s="247" t="s">
        <v>377</v>
      </c>
      <c r="AG610" s="247" t="s">
        <v>399</v>
      </c>
      <c r="AH610" s="247" t="s">
        <v>378</v>
      </c>
    </row>
    <row r="611" spans="2:34" hidden="1">
      <c r="B611" s="636"/>
      <c r="C611" s="423"/>
      <c r="D611" s="206">
        <v>5</v>
      </c>
      <c r="E611" s="169" t="s">
        <v>557</v>
      </c>
      <c r="F611" s="260">
        <v>1769.64</v>
      </c>
      <c r="G611" s="169">
        <v>239.73</v>
      </c>
      <c r="H611" s="169">
        <v>239.73</v>
      </c>
      <c r="I611" s="177">
        <f t="shared" si="148"/>
        <v>1</v>
      </c>
      <c r="J611" s="169">
        <v>10.07</v>
      </c>
      <c r="K611" s="177">
        <f t="shared" si="149"/>
        <v>4.20055896216577E-2</v>
      </c>
      <c r="L611" s="260">
        <v>194.04</v>
      </c>
      <c r="M611" s="177">
        <f t="shared" si="150"/>
        <v>1.0420055896216576</v>
      </c>
      <c r="N611" s="260">
        <v>1953.98</v>
      </c>
      <c r="O611" s="169">
        <v>0.95</v>
      </c>
      <c r="P611" s="176">
        <f t="shared" si="151"/>
        <v>3.9627914737412921E-3</v>
      </c>
      <c r="Q611" s="260">
        <f t="shared" si="152"/>
        <v>184.33799999999999</v>
      </c>
      <c r="R611" s="169">
        <f t="shared" si="153"/>
        <v>9.1199999999999939</v>
      </c>
      <c r="S611" s="171">
        <f t="shared" si="154"/>
        <v>3.8042798147916383E-2</v>
      </c>
      <c r="T611" s="169" t="s">
        <v>475</v>
      </c>
      <c r="U611" s="169" t="s">
        <v>712</v>
      </c>
      <c r="V611" s="169" t="s">
        <v>489</v>
      </c>
      <c r="W611" s="175">
        <v>1</v>
      </c>
      <c r="X611" s="169" t="s">
        <v>433</v>
      </c>
      <c r="Y611" s="172" t="s">
        <v>401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41</v>
      </c>
      <c r="AE611" s="221">
        <f>SUMIF(U607:U676,TRIM(AE610),W607:W676)</f>
        <v>13</v>
      </c>
      <c r="AF611" s="221">
        <f>SUMIF(U607:U676,TRIM(AF610),W607:W676)</f>
        <v>16</v>
      </c>
      <c r="AG611" s="221">
        <f>SUMIF(U607:U676,TRIM(AG610),W607:W676)</f>
        <v>0</v>
      </c>
      <c r="AH611" s="221">
        <f>SUMIF(U607:U676,TRIM(AH610),W607:W676)</f>
        <v>0</v>
      </c>
    </row>
    <row r="612" spans="2:34" hidden="1">
      <c r="B612" s="636"/>
      <c r="C612" s="423"/>
      <c r="D612" s="206">
        <v>6</v>
      </c>
      <c r="E612" s="169" t="s">
        <v>463</v>
      </c>
      <c r="F612" s="260">
        <v>1685.31</v>
      </c>
      <c r="G612" s="169">
        <v>38.42</v>
      </c>
      <c r="H612" s="169">
        <v>38.42</v>
      </c>
      <c r="I612" s="177">
        <f t="shared" si="148"/>
        <v>1</v>
      </c>
      <c r="J612" s="169">
        <v>2.2999999999999998</v>
      </c>
      <c r="K612" s="177">
        <f t="shared" si="149"/>
        <v>5.9864653826132215E-2</v>
      </c>
      <c r="L612" s="260">
        <v>814.16</v>
      </c>
      <c r="M612" s="177">
        <f t="shared" si="150"/>
        <v>1.059864653826132</v>
      </c>
      <c r="N612" s="260">
        <v>1872.57</v>
      </c>
      <c r="O612" s="169">
        <v>0.23</v>
      </c>
      <c r="P612" s="176">
        <f t="shared" si="151"/>
        <v>5.9864653826132222E-3</v>
      </c>
      <c r="Q612" s="260">
        <f t="shared" si="152"/>
        <v>187.2568</v>
      </c>
      <c r="R612" s="169">
        <f t="shared" si="153"/>
        <v>2.0699999999999972</v>
      </c>
      <c r="S612" s="171">
        <f t="shared" si="154"/>
        <v>5.3878188443518923E-2</v>
      </c>
      <c r="T612" s="169" t="s">
        <v>475</v>
      </c>
      <c r="U612" s="169" t="s">
        <v>220</v>
      </c>
      <c r="V612" s="169" t="s">
        <v>686</v>
      </c>
      <c r="W612" s="175">
        <v>1</v>
      </c>
      <c r="X612" s="169" t="s">
        <v>412</v>
      </c>
      <c r="Y612" s="172" t="s">
        <v>387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52896.13</v>
      </c>
      <c r="AE612" s="222">
        <f>SUMIF(U607:U676,TRIM(AE610),F607:F676)</f>
        <v>119077.12</v>
      </c>
      <c r="AF612" s="222">
        <f>SUMIF(U607:U676,TRIM(AF610),F607:F676)</f>
        <v>17934.79</v>
      </c>
      <c r="AG612" s="222">
        <f>SUMIF(U607:U676,TRIM(AG610),F607:F676)</f>
        <v>0</v>
      </c>
      <c r="AH612" s="222">
        <f>SUMIF(U607:U676,TRIM(AH610),F607:F676)</f>
        <v>0</v>
      </c>
    </row>
    <row r="613" spans="2:34" hidden="1">
      <c r="B613" s="636"/>
      <c r="C613" s="423"/>
      <c r="D613" s="206">
        <v>7</v>
      </c>
      <c r="E613" s="169" t="s">
        <v>704</v>
      </c>
      <c r="F613" s="260">
        <v>1342.7</v>
      </c>
      <c r="G613" s="169">
        <v>162.55000000000001</v>
      </c>
      <c r="H613" s="169">
        <v>162.55000000000001</v>
      </c>
      <c r="I613" s="177">
        <f t="shared" si="148"/>
        <v>1</v>
      </c>
      <c r="J613" s="169">
        <v>7.8</v>
      </c>
      <c r="K613" s="177">
        <f t="shared" si="149"/>
        <v>4.7985235312211626E-2</v>
      </c>
      <c r="L613" s="260">
        <v>195.73</v>
      </c>
      <c r="M613" s="177">
        <f t="shared" si="150"/>
        <v>1.0479852353122117</v>
      </c>
      <c r="N613" s="260">
        <v>1526.69</v>
      </c>
      <c r="O613" s="169">
        <v>0.94</v>
      </c>
      <c r="P613" s="176">
        <f t="shared" si="151"/>
        <v>5.7828360504460158E-3</v>
      </c>
      <c r="Q613" s="260">
        <f t="shared" si="152"/>
        <v>183.98619999999997</v>
      </c>
      <c r="R613" s="169">
        <f t="shared" si="153"/>
        <v>6.8600000000000119</v>
      </c>
      <c r="S613" s="171">
        <f t="shared" si="154"/>
        <v>4.220239926176568E-2</v>
      </c>
      <c r="T613" s="169" t="s">
        <v>475</v>
      </c>
      <c r="U613" s="169" t="s">
        <v>712</v>
      </c>
      <c r="V613" s="169" t="s">
        <v>489</v>
      </c>
      <c r="W613" s="175">
        <v>1</v>
      </c>
      <c r="X613" s="169" t="s">
        <v>703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36"/>
      <c r="C614" s="423"/>
      <c r="D614" s="206">
        <v>8</v>
      </c>
      <c r="E614" s="169" t="s">
        <v>484</v>
      </c>
      <c r="F614" s="260">
        <v>1333.02</v>
      </c>
      <c r="G614" s="169">
        <v>102.84</v>
      </c>
      <c r="H614" s="169">
        <v>102.84</v>
      </c>
      <c r="I614" s="177">
        <f t="shared" si="148"/>
        <v>1</v>
      </c>
      <c r="J614" s="169">
        <v>3.7</v>
      </c>
      <c r="K614" s="177">
        <f t="shared" si="149"/>
        <v>3.5978218591987556E-2</v>
      </c>
      <c r="L614" s="260">
        <v>410.16</v>
      </c>
      <c r="M614" s="177">
        <f t="shared" si="150"/>
        <v>1.0359782185919877</v>
      </c>
      <c r="N614" s="260">
        <v>1517.59</v>
      </c>
      <c r="O614" s="169">
        <v>0.45</v>
      </c>
      <c r="P614" s="176">
        <f t="shared" si="151"/>
        <v>4.3757292882147022E-3</v>
      </c>
      <c r="Q614" s="260">
        <f t="shared" si="152"/>
        <v>184.572</v>
      </c>
      <c r="R614" s="169">
        <f t="shared" si="153"/>
        <v>3.2500000000000027</v>
      </c>
      <c r="S614" s="171">
        <f t="shared" si="154"/>
        <v>3.1602489303772879E-2</v>
      </c>
      <c r="T614" s="169" t="s">
        <v>475</v>
      </c>
      <c r="U614" s="169" t="s">
        <v>712</v>
      </c>
      <c r="V614" s="169" t="s">
        <v>643</v>
      </c>
      <c r="W614" s="175">
        <v>1</v>
      </c>
      <c r="X614" s="169" t="s">
        <v>467</v>
      </c>
      <c r="Y614" s="172" t="s">
        <v>360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31</v>
      </c>
      <c r="AE614" s="221">
        <f>SUMIF(U677:U746,TRIM(AE610),W677:W746)</f>
        <v>14</v>
      </c>
      <c r="AF614" s="221">
        <f>SUMIF(U677:U746,TRIM(AF610),W677:W746)</f>
        <v>25</v>
      </c>
      <c r="AG614" s="221">
        <f>SUMIF(U677:U746,TRIM(AG610),W677:W746)</f>
        <v>0</v>
      </c>
      <c r="AH614" s="221">
        <f>SUMIF(U677:U746,TRIM(AH610),W677:W746)</f>
        <v>0</v>
      </c>
    </row>
    <row r="615" spans="2:34" hidden="1">
      <c r="B615" s="636"/>
      <c r="C615" s="423"/>
      <c r="D615" s="206">
        <v>9</v>
      </c>
      <c r="E615" s="169" t="s">
        <v>464</v>
      </c>
      <c r="F615" s="260">
        <v>1320.71</v>
      </c>
      <c r="G615" s="169">
        <v>123.43</v>
      </c>
      <c r="H615" s="169">
        <v>123.43</v>
      </c>
      <c r="I615" s="177">
        <f t="shared" si="148"/>
        <v>1</v>
      </c>
      <c r="J615" s="169">
        <v>7.4</v>
      </c>
      <c r="K615" s="177">
        <f t="shared" si="149"/>
        <v>5.9953009803127282E-2</v>
      </c>
      <c r="L615" s="260">
        <v>203.5</v>
      </c>
      <c r="M615" s="177">
        <f t="shared" si="150"/>
        <v>1.0599530098031273</v>
      </c>
      <c r="N615" s="260">
        <v>1505.9</v>
      </c>
      <c r="O615" s="169">
        <v>0.91</v>
      </c>
      <c r="P615" s="176">
        <f t="shared" si="151"/>
        <v>7.3725998541683546E-3</v>
      </c>
      <c r="Q615" s="260">
        <f t="shared" si="152"/>
        <v>185.185</v>
      </c>
      <c r="R615" s="169">
        <f t="shared" si="153"/>
        <v>6.4900000000000055</v>
      </c>
      <c r="S615" s="171">
        <f t="shared" si="154"/>
        <v>5.2580409948958969E-2</v>
      </c>
      <c r="T615" s="169" t="s">
        <v>475</v>
      </c>
      <c r="U615" s="169" t="s">
        <v>712</v>
      </c>
      <c r="V615" s="169" t="s">
        <v>466</v>
      </c>
      <c r="W615" s="175">
        <v>1</v>
      </c>
      <c r="X615" s="169" t="s">
        <v>467</v>
      </c>
      <c r="Y615" s="172" t="s">
        <v>387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43643.06</v>
      </c>
      <c r="AE615" s="222">
        <f>SUMIF(U677:U746,TRIM(AE610),F677:F746)</f>
        <v>116308.12</v>
      </c>
      <c r="AF615" s="222">
        <f>SUMIF(U677:U746,TRIM(AF610),F677:F746)</f>
        <v>36330.400000000001</v>
      </c>
      <c r="AG615" s="222">
        <f>SUMIF(U677:U746,TRIM(AG610),F677:F746)</f>
        <v>0</v>
      </c>
      <c r="AH615" s="222">
        <f>SUMIF(U677:U746,TRIM(AH610),F677:F746)</f>
        <v>0</v>
      </c>
    </row>
    <row r="616" spans="2:34" hidden="1">
      <c r="B616" s="636"/>
      <c r="C616" s="423"/>
      <c r="D616" s="206">
        <v>10</v>
      </c>
      <c r="E616" s="169" t="s">
        <v>494</v>
      </c>
      <c r="F616" s="260">
        <v>1241.44</v>
      </c>
      <c r="G616" s="169">
        <v>93.24</v>
      </c>
      <c r="H616" s="169">
        <v>93.24</v>
      </c>
      <c r="I616" s="177">
        <f t="shared" si="148"/>
        <v>1</v>
      </c>
      <c r="J616" s="169">
        <v>4.4800000000000004</v>
      </c>
      <c r="K616" s="177">
        <f t="shared" si="149"/>
        <v>4.8048048048048055E-2</v>
      </c>
      <c r="L616" s="260">
        <v>318.32</v>
      </c>
      <c r="M616" s="177">
        <f t="shared" si="150"/>
        <v>1.0480480480480481</v>
      </c>
      <c r="N616" s="260">
        <v>1426.07</v>
      </c>
      <c r="O616" s="169">
        <v>0.57999999999999996</v>
      </c>
      <c r="P616" s="176">
        <f t="shared" si="151"/>
        <v>6.2205062205062207E-3</v>
      </c>
      <c r="Q616" s="260">
        <f t="shared" si="152"/>
        <v>184.62559999999999</v>
      </c>
      <c r="R616" s="169">
        <f t="shared" si="153"/>
        <v>3.9000000000000039</v>
      </c>
      <c r="S616" s="171">
        <f t="shared" si="154"/>
        <v>4.1827541827541871E-2</v>
      </c>
      <c r="T616" s="169" t="s">
        <v>475</v>
      </c>
      <c r="U616" s="169" t="s">
        <v>220</v>
      </c>
      <c r="V616" s="169" t="s">
        <v>686</v>
      </c>
      <c r="W616" s="175">
        <v>1</v>
      </c>
      <c r="X616" s="169" t="s">
        <v>422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35">
        <v>45931</v>
      </c>
      <c r="C617" s="423" t="str">
        <f t="shared" ref="C617" si="156">RIGHT(TEXT(B617,"aaa"),1)</f>
        <v>三</v>
      </c>
      <c r="D617" s="206">
        <v>1</v>
      </c>
      <c r="E617" s="169" t="s">
        <v>699</v>
      </c>
      <c r="F617" s="260">
        <v>14416.95</v>
      </c>
      <c r="G617" s="169">
        <v>116.78</v>
      </c>
      <c r="H617" s="169">
        <v>168.5</v>
      </c>
      <c r="I617" s="177">
        <f t="shared" ref="I617:I680" si="157">H617/G617</f>
        <v>1.4428840554889535</v>
      </c>
      <c r="J617" s="169">
        <v>0</v>
      </c>
      <c r="K617" s="177">
        <f t="shared" ref="K617:K680" si="158">J617/G617</f>
        <v>0</v>
      </c>
      <c r="L617" s="260">
        <v>278.75</v>
      </c>
      <c r="M617" s="177">
        <f t="shared" ref="M617:M680" si="159">(H617+J617)/G617</f>
        <v>1.4428840554889535</v>
      </c>
      <c r="N617" s="260">
        <v>14416.95</v>
      </c>
      <c r="O617" s="169">
        <v>0</v>
      </c>
      <c r="P617" s="176">
        <f t="shared" ref="P617:P680" si="160">O617/G617</f>
        <v>0</v>
      </c>
      <c r="Q617" s="260">
        <f t="shared" ref="Q617:Q680" si="161">O617*L617</f>
        <v>0</v>
      </c>
      <c r="R617" s="169">
        <f t="shared" ref="R617:R680" si="162">(H617+J617)-G617-O617</f>
        <v>51.72</v>
      </c>
      <c r="S617" s="171">
        <f t="shared" ref="S617:S680" si="163">R617/G617</f>
        <v>0.4428840554889536</v>
      </c>
      <c r="T617" s="169" t="s">
        <v>465</v>
      </c>
      <c r="U617" s="169" t="s">
        <v>219</v>
      </c>
      <c r="V617" s="169" t="s">
        <v>702</v>
      </c>
      <c r="W617" s="175">
        <v>1</v>
      </c>
      <c r="X617" s="169" t="s">
        <v>467</v>
      </c>
      <c r="Y617" s="172" t="s">
        <v>361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38</v>
      </c>
      <c r="AE617" s="221">
        <f>SUMIF(U747:U816,TRIM(AE610),W747:W816)</f>
        <v>13</v>
      </c>
      <c r="AF617" s="221">
        <f>SUMIF(U747:U816,TRIM(AF610),W747:W816)</f>
        <v>19</v>
      </c>
      <c r="AG617" s="221">
        <f>SUMIF(U747:U816,TRIM(AG610),W747:W816)</f>
        <v>0</v>
      </c>
      <c r="AH617" s="221">
        <f>SUMIF(U747:U816,TRIM(AH610),W747:W816)</f>
        <v>0</v>
      </c>
    </row>
    <row r="618" spans="2:34" hidden="1">
      <c r="B618" s="636"/>
      <c r="C618" s="423"/>
      <c r="D618" s="206">
        <v>2</v>
      </c>
      <c r="E618" s="169" t="s">
        <v>689</v>
      </c>
      <c r="F618" s="260">
        <v>3550</v>
      </c>
      <c r="G618" s="169">
        <v>10330</v>
      </c>
      <c r="H618" s="169">
        <v>10330</v>
      </c>
      <c r="I618" s="177">
        <f t="shared" si="157"/>
        <v>1</v>
      </c>
      <c r="J618" s="169">
        <v>200</v>
      </c>
      <c r="K618" s="177">
        <f t="shared" si="158"/>
        <v>1.9361084220716359E-2</v>
      </c>
      <c r="L618" s="260">
        <v>17.75</v>
      </c>
      <c r="M618" s="177">
        <f t="shared" si="159"/>
        <v>1.0193610842207164</v>
      </c>
      <c r="N618" s="260">
        <v>3550</v>
      </c>
      <c r="O618" s="169">
        <v>0</v>
      </c>
      <c r="P618" s="176">
        <f t="shared" si="160"/>
        <v>0</v>
      </c>
      <c r="Q618" s="260">
        <f t="shared" si="161"/>
        <v>0</v>
      </c>
      <c r="R618" s="169">
        <f t="shared" si="162"/>
        <v>200</v>
      </c>
      <c r="S618" s="171">
        <f t="shared" si="163"/>
        <v>1.9361084220716359E-2</v>
      </c>
      <c r="T618" s="169" t="s">
        <v>465</v>
      </c>
      <c r="U618" s="169" t="s">
        <v>219</v>
      </c>
      <c r="V618" s="169" t="s">
        <v>701</v>
      </c>
      <c r="W618" s="175">
        <v>1</v>
      </c>
      <c r="X618" s="169" t="s">
        <v>430</v>
      </c>
      <c r="Y618" s="172" t="s">
        <v>387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51874.109999999993</v>
      </c>
      <c r="AE618" s="222">
        <f>SUMIF(U747:U816,TRIM(AE610),F747:F816)</f>
        <v>142263.37000000002</v>
      </c>
      <c r="AF618" s="222">
        <f>SUMIF(U747:U816,TRIM(AF610),F747:F816)</f>
        <v>24088.85</v>
      </c>
      <c r="AG618" s="222">
        <f>SUMIF(U747:U816,TRIM(AG610),F747:F816)</f>
        <v>0</v>
      </c>
      <c r="AH618" s="222">
        <f>SUMIF(U747:U816,TRIM(AH610),F747:F816)</f>
        <v>0</v>
      </c>
    </row>
    <row r="619" spans="2:34" hidden="1">
      <c r="B619" s="636"/>
      <c r="C619" s="423"/>
      <c r="D619" s="206">
        <v>3</v>
      </c>
      <c r="E619" s="169" t="s">
        <v>542</v>
      </c>
      <c r="F619" s="260">
        <v>1858.82</v>
      </c>
      <c r="G619" s="169">
        <v>332.18</v>
      </c>
      <c r="H619" s="169">
        <v>332.18</v>
      </c>
      <c r="I619" s="177">
        <f t="shared" si="157"/>
        <v>1</v>
      </c>
      <c r="J619" s="169">
        <v>12.86</v>
      </c>
      <c r="K619" s="177">
        <f t="shared" si="158"/>
        <v>3.8713950267927025E-2</v>
      </c>
      <c r="L619" s="260">
        <v>156.72999999999999</v>
      </c>
      <c r="M619" s="177">
        <f t="shared" si="159"/>
        <v>1.038713950267927</v>
      </c>
      <c r="N619" s="260">
        <v>2015.55</v>
      </c>
      <c r="O619" s="169">
        <v>1</v>
      </c>
      <c r="P619" s="176">
        <f t="shared" si="160"/>
        <v>3.0104160394966582E-3</v>
      </c>
      <c r="Q619" s="260">
        <f t="shared" si="161"/>
        <v>156.72999999999999</v>
      </c>
      <c r="R619" s="169">
        <f t="shared" si="162"/>
        <v>11.860000000000014</v>
      </c>
      <c r="S619" s="171">
        <f t="shared" si="163"/>
        <v>3.5703534228430409E-2</v>
      </c>
      <c r="T619" s="169" t="s">
        <v>475</v>
      </c>
      <c r="U619" s="169" t="s">
        <v>712</v>
      </c>
      <c r="V619" s="169" t="s">
        <v>466</v>
      </c>
      <c r="W619" s="175">
        <v>1</v>
      </c>
      <c r="X619" s="169" t="s">
        <v>467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36"/>
      <c r="C620" s="423"/>
      <c r="D620" s="206">
        <v>4</v>
      </c>
      <c r="E620" s="169" t="s">
        <v>688</v>
      </c>
      <c r="F620" s="260">
        <v>1370.43</v>
      </c>
      <c r="G620" s="169">
        <v>113.18</v>
      </c>
      <c r="H620" s="169">
        <v>113.18</v>
      </c>
      <c r="I620" s="177">
        <f t="shared" si="157"/>
        <v>1</v>
      </c>
      <c r="J620" s="169">
        <v>4.87</v>
      </c>
      <c r="K620" s="177">
        <f t="shared" si="158"/>
        <v>4.3028803675561049E-2</v>
      </c>
      <c r="L620" s="260">
        <v>313.60000000000002</v>
      </c>
      <c r="M620" s="177">
        <f t="shared" si="159"/>
        <v>1.0430288036755611</v>
      </c>
      <c r="N620" s="260">
        <v>1527.23</v>
      </c>
      <c r="O620" s="169">
        <v>0.5</v>
      </c>
      <c r="P620" s="176">
        <f t="shared" si="160"/>
        <v>4.4177416504682801E-3</v>
      </c>
      <c r="Q620" s="260">
        <f t="shared" si="161"/>
        <v>156.80000000000001</v>
      </c>
      <c r="R620" s="169">
        <f t="shared" si="162"/>
        <v>4.3700000000000045</v>
      </c>
      <c r="S620" s="171">
        <f t="shared" si="163"/>
        <v>3.8611062025092811E-2</v>
      </c>
      <c r="T620" s="169" t="s">
        <v>475</v>
      </c>
      <c r="U620" s="169" t="s">
        <v>712</v>
      </c>
      <c r="V620" s="169" t="s">
        <v>466</v>
      </c>
      <c r="W620" s="175">
        <v>1</v>
      </c>
      <c r="X620" s="169" t="s">
        <v>467</v>
      </c>
      <c r="Y620" s="172" t="s">
        <v>362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36</v>
      </c>
      <c r="AE620" s="221">
        <f>SUMIF(U817:U886,TRIM(AE610),W817:W886)</f>
        <v>12</v>
      </c>
      <c r="AF620" s="221">
        <f>SUMIF(U817:U886,TRIM(AF610),W817:W886)</f>
        <v>22</v>
      </c>
      <c r="AG620" s="221">
        <f>SUMIF(U817:U886,TRIM(AG610),W817:W886)</f>
        <v>0</v>
      </c>
      <c r="AH620" s="221">
        <f>SUMIF(U817:U886,TRIM(AH610),W817:W886)</f>
        <v>0</v>
      </c>
    </row>
    <row r="621" spans="2:34" hidden="1">
      <c r="B621" s="636"/>
      <c r="C621" s="423"/>
      <c r="D621" s="206">
        <v>5</v>
      </c>
      <c r="E621" s="169" t="s">
        <v>557</v>
      </c>
      <c r="F621" s="260">
        <v>1172</v>
      </c>
      <c r="G621" s="169">
        <v>227.64</v>
      </c>
      <c r="H621" s="169">
        <v>227.64</v>
      </c>
      <c r="I621" s="177">
        <f t="shared" si="157"/>
        <v>1</v>
      </c>
      <c r="J621" s="169">
        <v>6.85</v>
      </c>
      <c r="K621" s="177">
        <f t="shared" si="158"/>
        <v>3.009137234229485E-2</v>
      </c>
      <c r="L621" s="260">
        <v>194.04</v>
      </c>
      <c r="M621" s="177">
        <f t="shared" si="159"/>
        <v>1.0300913723422949</v>
      </c>
      <c r="N621" s="260">
        <v>1329.17</v>
      </c>
      <c r="O621" s="169">
        <v>0.81</v>
      </c>
      <c r="P621" s="176">
        <f t="shared" si="160"/>
        <v>3.5582498682129684E-3</v>
      </c>
      <c r="Q621" s="260">
        <f t="shared" si="161"/>
        <v>157.17240000000001</v>
      </c>
      <c r="R621" s="169">
        <f t="shared" si="162"/>
        <v>6.0399999999999938</v>
      </c>
      <c r="S621" s="171">
        <f t="shared" si="163"/>
        <v>2.653312247408186E-2</v>
      </c>
      <c r="T621" s="169" t="s">
        <v>475</v>
      </c>
      <c r="U621" s="169" t="s">
        <v>712</v>
      </c>
      <c r="V621" s="169" t="s">
        <v>489</v>
      </c>
      <c r="W621" s="175">
        <v>1</v>
      </c>
      <c r="X621" s="169" t="s">
        <v>433</v>
      </c>
      <c r="Y621" s="172" t="s">
        <v>387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55326.98</v>
      </c>
      <c r="AE621" s="222">
        <f>SUMIF(U817:U886,TRIM(AE610),F817:F886)</f>
        <v>105901.85</v>
      </c>
      <c r="AF621" s="222">
        <f>SUMIF(U817:U886,TRIM(AF610),F817:F886)</f>
        <v>31771.83</v>
      </c>
      <c r="AG621" s="222">
        <f>SUMIF(U817:U886,TRIM(AG610),F817:F886)</f>
        <v>0</v>
      </c>
      <c r="AH621" s="222">
        <f>SUMIF(U817:U886,TRIM(AH610),F817:F886)</f>
        <v>0</v>
      </c>
    </row>
    <row r="622" spans="2:34" hidden="1">
      <c r="B622" s="636"/>
      <c r="C622" s="423"/>
      <c r="D622" s="206">
        <v>6</v>
      </c>
      <c r="E622" s="169" t="s">
        <v>490</v>
      </c>
      <c r="F622" s="260">
        <v>1152.04</v>
      </c>
      <c r="G622" s="169">
        <v>215.75</v>
      </c>
      <c r="H622" s="169">
        <v>215.75</v>
      </c>
      <c r="I622" s="177">
        <f t="shared" si="157"/>
        <v>1</v>
      </c>
      <c r="J622" s="169">
        <v>8.35</v>
      </c>
      <c r="K622" s="177">
        <f t="shared" si="158"/>
        <v>3.8702201622247974E-2</v>
      </c>
      <c r="L622" s="260">
        <v>156.74</v>
      </c>
      <c r="M622" s="177">
        <f t="shared" si="159"/>
        <v>1.038702201622248</v>
      </c>
      <c r="N622" s="260">
        <v>1308.78</v>
      </c>
      <c r="O622" s="169">
        <v>1</v>
      </c>
      <c r="P622" s="176">
        <f t="shared" si="160"/>
        <v>4.6349942062572421E-3</v>
      </c>
      <c r="Q622" s="260">
        <f t="shared" si="161"/>
        <v>156.74</v>
      </c>
      <c r="R622" s="169">
        <f t="shared" si="162"/>
        <v>7.3499999999999943</v>
      </c>
      <c r="S622" s="171">
        <f t="shared" si="163"/>
        <v>3.4067207415990702E-2</v>
      </c>
      <c r="T622" s="169" t="s">
        <v>475</v>
      </c>
      <c r="U622" s="169" t="s">
        <v>712</v>
      </c>
      <c r="V622" s="169" t="s">
        <v>466</v>
      </c>
      <c r="W622" s="175">
        <v>1</v>
      </c>
      <c r="X622" s="169" t="s">
        <v>467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36"/>
      <c r="C623" s="423"/>
      <c r="D623" s="206">
        <v>7</v>
      </c>
      <c r="E623" s="169" t="s">
        <v>463</v>
      </c>
      <c r="F623" s="260">
        <v>1123.54</v>
      </c>
      <c r="G623" s="169">
        <v>36.590000000000003</v>
      </c>
      <c r="H623" s="169">
        <v>36.590000000000003</v>
      </c>
      <c r="I623" s="177">
        <f t="shared" si="157"/>
        <v>1</v>
      </c>
      <c r="J623" s="169">
        <v>1.57</v>
      </c>
      <c r="K623" s="177">
        <f t="shared" si="158"/>
        <v>4.2907898332877836E-2</v>
      </c>
      <c r="L623" s="260">
        <v>814.16</v>
      </c>
      <c r="M623" s="177">
        <f t="shared" si="159"/>
        <v>1.0429078983328779</v>
      </c>
      <c r="N623" s="260">
        <v>1278.23</v>
      </c>
      <c r="O623" s="169">
        <v>0.19</v>
      </c>
      <c r="P623" s="176">
        <f t="shared" si="160"/>
        <v>5.1926755944247055E-3</v>
      </c>
      <c r="Q623" s="260">
        <f t="shared" si="161"/>
        <v>154.69039999999998</v>
      </c>
      <c r="R623" s="169">
        <f t="shared" si="162"/>
        <v>1.3800000000000003</v>
      </c>
      <c r="S623" s="171">
        <f t="shared" si="163"/>
        <v>3.7715222738453132E-2</v>
      </c>
      <c r="T623" s="169" t="s">
        <v>475</v>
      </c>
      <c r="U623" s="169" t="s">
        <v>220</v>
      </c>
      <c r="V623" s="169" t="s">
        <v>686</v>
      </c>
      <c r="W623" s="175">
        <v>1</v>
      </c>
      <c r="X623" s="169" t="s">
        <v>412</v>
      </c>
      <c r="Y623" s="172" t="s">
        <v>791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64">SUMIF($U887:$U956,TRIM(AB610),$W887:$W956)</f>
        <v>0</v>
      </c>
      <c r="AC623" s="221">
        <f t="shared" si="164"/>
        <v>0</v>
      </c>
      <c r="AD623" s="221">
        <f t="shared" si="164"/>
        <v>31</v>
      </c>
      <c r="AE623" s="221">
        <f t="shared" si="164"/>
        <v>13</v>
      </c>
      <c r="AF623" s="221">
        <f t="shared" si="164"/>
        <v>26</v>
      </c>
      <c r="AG623" s="221">
        <f t="shared" si="164"/>
        <v>0</v>
      </c>
      <c r="AH623" s="221">
        <f t="shared" si="164"/>
        <v>0</v>
      </c>
    </row>
    <row r="624" spans="2:34" hidden="1">
      <c r="B624" s="636"/>
      <c r="C624" s="423"/>
      <c r="D624" s="206">
        <v>8</v>
      </c>
      <c r="E624" s="169" t="s">
        <v>704</v>
      </c>
      <c r="F624" s="260">
        <v>986.4799999999999</v>
      </c>
      <c r="G624" s="169">
        <v>169.61</v>
      </c>
      <c r="H624" s="169">
        <v>169.61</v>
      </c>
      <c r="I624" s="177">
        <f t="shared" si="157"/>
        <v>1</v>
      </c>
      <c r="J624" s="169">
        <v>5.84</v>
      </c>
      <c r="K624" s="177">
        <f t="shared" si="158"/>
        <v>3.4431932079476445E-2</v>
      </c>
      <c r="L624" s="260">
        <v>195.73</v>
      </c>
      <c r="M624" s="177">
        <f t="shared" si="159"/>
        <v>1.0344319320794764</v>
      </c>
      <c r="N624" s="260">
        <v>1143.06</v>
      </c>
      <c r="O624" s="169">
        <v>0.8</v>
      </c>
      <c r="P624" s="176">
        <f t="shared" si="160"/>
        <v>4.7167030245858143E-3</v>
      </c>
      <c r="Q624" s="260">
        <f t="shared" si="161"/>
        <v>156.584</v>
      </c>
      <c r="R624" s="169">
        <f t="shared" si="162"/>
        <v>5.0400000000000036</v>
      </c>
      <c r="S624" s="171">
        <f t="shared" si="163"/>
        <v>2.971522905489065E-2</v>
      </c>
      <c r="T624" s="169" t="s">
        <v>475</v>
      </c>
      <c r="U624" s="169" t="s">
        <v>712</v>
      </c>
      <c r="V624" s="169" t="s">
        <v>489</v>
      </c>
      <c r="W624" s="175">
        <v>1</v>
      </c>
      <c r="X624" s="169" t="s">
        <v>703</v>
      </c>
      <c r="Y624" s="172" t="s">
        <v>387</v>
      </c>
      <c r="Z624" s="221"/>
      <c r="AA624" s="222">
        <f>SUMIF($U887:$U956,TRIM(AA610),$F887:$F956)</f>
        <v>0</v>
      </c>
      <c r="AB624" s="222">
        <f t="shared" ref="AB624:AH624" si="165">SUMIF($U887:$U956,TRIM(AB610),$F887:$F956)</f>
        <v>0</v>
      </c>
      <c r="AC624" s="222">
        <f t="shared" si="165"/>
        <v>0</v>
      </c>
      <c r="AD624" s="222">
        <f t="shared" si="165"/>
        <v>71152.85000000002</v>
      </c>
      <c r="AE624" s="222">
        <f t="shared" si="165"/>
        <v>99978.69</v>
      </c>
      <c r="AF624" s="222">
        <f t="shared" si="165"/>
        <v>51679.69999999999</v>
      </c>
      <c r="AG624" s="222">
        <f t="shared" si="165"/>
        <v>0</v>
      </c>
      <c r="AH624" s="222">
        <f t="shared" si="165"/>
        <v>0</v>
      </c>
    </row>
    <row r="625" spans="2:34" hidden="1">
      <c r="B625" s="636"/>
      <c r="C625" s="423"/>
      <c r="D625" s="206">
        <v>9</v>
      </c>
      <c r="E625" s="169" t="s">
        <v>464</v>
      </c>
      <c r="F625" s="260">
        <v>978.82999999999993</v>
      </c>
      <c r="G625" s="169">
        <v>129.71</v>
      </c>
      <c r="H625" s="169">
        <v>129.71</v>
      </c>
      <c r="I625" s="177">
        <f t="shared" si="157"/>
        <v>1</v>
      </c>
      <c r="J625" s="169">
        <v>5.58</v>
      </c>
      <c r="K625" s="177">
        <f t="shared" si="158"/>
        <v>4.3019042479377073E-2</v>
      </c>
      <c r="L625" s="260">
        <v>203.5</v>
      </c>
      <c r="M625" s="177">
        <f t="shared" si="159"/>
        <v>1.0430190424793773</v>
      </c>
      <c r="N625" s="260">
        <v>1135.53</v>
      </c>
      <c r="O625" s="169">
        <v>0.77</v>
      </c>
      <c r="P625" s="176">
        <f t="shared" si="160"/>
        <v>5.9363194819212085E-3</v>
      </c>
      <c r="Q625" s="260">
        <f t="shared" si="161"/>
        <v>156.69499999999999</v>
      </c>
      <c r="R625" s="169">
        <f t="shared" si="162"/>
        <v>4.8100000000000129</v>
      </c>
      <c r="S625" s="171">
        <f t="shared" si="163"/>
        <v>3.7082722997455964E-2</v>
      </c>
      <c r="T625" s="169" t="s">
        <v>475</v>
      </c>
      <c r="U625" s="169" t="s">
        <v>712</v>
      </c>
      <c r="V625" s="169" t="s">
        <v>466</v>
      </c>
      <c r="W625" s="175">
        <v>1</v>
      </c>
      <c r="X625" s="169" t="s">
        <v>467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36"/>
      <c r="C626" s="423"/>
      <c r="D626" s="206">
        <v>10</v>
      </c>
      <c r="E626" s="169" t="s">
        <v>484</v>
      </c>
      <c r="F626" s="260">
        <v>910.56000000000006</v>
      </c>
      <c r="G626" s="169">
        <v>100.82</v>
      </c>
      <c r="H626" s="169">
        <v>100.82</v>
      </c>
      <c r="I626" s="177">
        <f t="shared" si="157"/>
        <v>1</v>
      </c>
      <c r="J626" s="169">
        <v>2.6</v>
      </c>
      <c r="K626" s="177">
        <f t="shared" si="158"/>
        <v>2.5788534021027577E-2</v>
      </c>
      <c r="L626" s="260">
        <v>410.16</v>
      </c>
      <c r="M626" s="177">
        <f t="shared" si="159"/>
        <v>1.0257885340210275</v>
      </c>
      <c r="N626" s="260">
        <v>1066.42</v>
      </c>
      <c r="O626" s="169">
        <v>0.38</v>
      </c>
      <c r="P626" s="176">
        <f t="shared" si="160"/>
        <v>3.7690934338424917E-3</v>
      </c>
      <c r="Q626" s="260">
        <f t="shared" si="161"/>
        <v>155.86080000000001</v>
      </c>
      <c r="R626" s="169">
        <f t="shared" si="162"/>
        <v>2.2199999999999944</v>
      </c>
      <c r="S626" s="171">
        <f t="shared" si="163"/>
        <v>2.2019440587185028E-2</v>
      </c>
      <c r="T626" s="169" t="s">
        <v>475</v>
      </c>
      <c r="U626" s="169" t="s">
        <v>712</v>
      </c>
      <c r="V626" s="169" t="s">
        <v>643</v>
      </c>
      <c r="W626" s="175">
        <v>1</v>
      </c>
      <c r="X626" s="169" t="s">
        <v>467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35">
        <v>45932</v>
      </c>
      <c r="C627" s="423" t="str">
        <f t="shared" ref="C627" si="166">RIGHT(TEXT(B627,"aaa"),1)</f>
        <v>四</v>
      </c>
      <c r="D627" s="206">
        <v>1</v>
      </c>
      <c r="E627" s="169" t="s">
        <v>699</v>
      </c>
      <c r="F627" s="260">
        <v>12691.49</v>
      </c>
      <c r="G627" s="169">
        <v>106.37</v>
      </c>
      <c r="H627" s="169">
        <v>149.5</v>
      </c>
      <c r="I627" s="177">
        <f t="shared" si="157"/>
        <v>1.4054714675190372</v>
      </c>
      <c r="J627" s="169">
        <v>2.4</v>
      </c>
      <c r="K627" s="177">
        <f t="shared" si="158"/>
        <v>2.2562752655824008E-2</v>
      </c>
      <c r="L627" s="260">
        <v>278.75</v>
      </c>
      <c r="M627" s="177">
        <f t="shared" si="159"/>
        <v>1.4280342201748613</v>
      </c>
      <c r="N627" s="260">
        <v>12691.49</v>
      </c>
      <c r="O627" s="169">
        <v>0</v>
      </c>
      <c r="P627" s="176">
        <f t="shared" si="160"/>
        <v>0</v>
      </c>
      <c r="Q627" s="260">
        <f t="shared" si="161"/>
        <v>0</v>
      </c>
      <c r="R627" s="169">
        <f t="shared" si="162"/>
        <v>45.53</v>
      </c>
      <c r="S627" s="171">
        <f t="shared" si="163"/>
        <v>0.42803422017486131</v>
      </c>
      <c r="T627" s="169" t="s">
        <v>465</v>
      </c>
      <c r="U627" s="169" t="s">
        <v>219</v>
      </c>
      <c r="V627" s="169" t="s">
        <v>702</v>
      </c>
      <c r="W627" s="175">
        <v>1</v>
      </c>
      <c r="X627" s="169" t="s">
        <v>467</v>
      </c>
      <c r="Y627" s="167" t="s">
        <v>788</v>
      </c>
      <c r="Z627" s="220">
        <f>Z611+Z614+Z617+Z620+Z623</f>
        <v>350</v>
      </c>
      <c r="AA627" s="220">
        <f t="shared" ref="AA627:AH628" si="167">AA611+AA614+AA617+AA620+AA623</f>
        <v>0</v>
      </c>
      <c r="AB627" s="220">
        <f t="shared" si="167"/>
        <v>0</v>
      </c>
      <c r="AC627" s="220">
        <f t="shared" si="167"/>
        <v>0</v>
      </c>
      <c r="AD627" s="220">
        <f t="shared" si="167"/>
        <v>177</v>
      </c>
      <c r="AE627" s="220">
        <f t="shared" si="167"/>
        <v>65</v>
      </c>
      <c r="AF627" s="220">
        <f t="shared" si="167"/>
        <v>108</v>
      </c>
      <c r="AG627" s="220">
        <f t="shared" si="167"/>
        <v>0</v>
      </c>
      <c r="AH627" s="220">
        <f t="shared" si="167"/>
        <v>0</v>
      </c>
    </row>
    <row r="628" spans="2:34" hidden="1">
      <c r="B628" s="636"/>
      <c r="C628" s="423"/>
      <c r="D628" s="206">
        <v>2</v>
      </c>
      <c r="E628" s="169" t="s">
        <v>484</v>
      </c>
      <c r="F628" s="260">
        <v>2772.68</v>
      </c>
      <c r="G628" s="169">
        <v>94.14</v>
      </c>
      <c r="H628" s="169">
        <v>94.14</v>
      </c>
      <c r="I628" s="177">
        <f t="shared" si="157"/>
        <v>1</v>
      </c>
      <c r="J628" s="169">
        <v>7.4</v>
      </c>
      <c r="K628" s="177">
        <f t="shared" si="158"/>
        <v>7.8606330996388363E-2</v>
      </c>
      <c r="L628" s="260">
        <v>410.16</v>
      </c>
      <c r="M628" s="177">
        <f t="shared" si="159"/>
        <v>1.0786063309963885</v>
      </c>
      <c r="N628" s="260">
        <v>3035.18</v>
      </c>
      <c r="O628" s="169">
        <v>0.64</v>
      </c>
      <c r="P628" s="176">
        <f t="shared" si="160"/>
        <v>6.7983853834714253E-3</v>
      </c>
      <c r="Q628" s="260">
        <f t="shared" si="161"/>
        <v>262.50240000000002</v>
      </c>
      <c r="R628" s="169">
        <f t="shared" si="162"/>
        <v>6.760000000000006</v>
      </c>
      <c r="S628" s="171">
        <f t="shared" si="163"/>
        <v>7.1807945612916993E-2</v>
      </c>
      <c r="T628" s="169" t="s">
        <v>475</v>
      </c>
      <c r="U628" s="169" t="s">
        <v>712</v>
      </c>
      <c r="V628" s="169" t="s">
        <v>643</v>
      </c>
      <c r="W628" s="175">
        <v>1</v>
      </c>
      <c r="X628" s="169" t="s">
        <v>467</v>
      </c>
      <c r="Y628" s="172" t="s">
        <v>387</v>
      </c>
      <c r="Z628" s="221"/>
      <c r="AA628" s="222">
        <f>AA612+AA615+AA618+AA621+AA624</f>
        <v>0</v>
      </c>
      <c r="AB628" s="222">
        <f t="shared" si="167"/>
        <v>0</v>
      </c>
      <c r="AC628" s="222">
        <f t="shared" si="167"/>
        <v>0</v>
      </c>
      <c r="AD628" s="222">
        <f t="shared" si="167"/>
        <v>274893.13</v>
      </c>
      <c r="AE628" s="222">
        <f t="shared" si="167"/>
        <v>583529.14999999991</v>
      </c>
      <c r="AF628" s="222">
        <f t="shared" si="167"/>
        <v>161805.57</v>
      </c>
      <c r="AG628" s="222">
        <f t="shared" si="167"/>
        <v>0</v>
      </c>
      <c r="AH628" s="222">
        <f t="shared" si="167"/>
        <v>0</v>
      </c>
    </row>
    <row r="629" spans="2:34" hidden="1">
      <c r="B629" s="636"/>
      <c r="C629" s="423"/>
      <c r="D629" s="206">
        <v>3</v>
      </c>
      <c r="E629" s="169" t="s">
        <v>517</v>
      </c>
      <c r="F629" s="260">
        <v>2070.62</v>
      </c>
      <c r="G629" s="169">
        <v>245.91</v>
      </c>
      <c r="H629" s="169">
        <v>245.91</v>
      </c>
      <c r="I629" s="177">
        <f t="shared" si="157"/>
        <v>1</v>
      </c>
      <c r="J629" s="169">
        <v>22.55</v>
      </c>
      <c r="K629" s="177">
        <f t="shared" si="158"/>
        <v>9.1700215526005449E-2</v>
      </c>
      <c r="L629" s="260">
        <v>99.12</v>
      </c>
      <c r="M629" s="177">
        <f t="shared" si="159"/>
        <v>1.0917002155260054</v>
      </c>
      <c r="N629" s="260">
        <v>2235.16</v>
      </c>
      <c r="O629" s="169">
        <v>1.66</v>
      </c>
      <c r="P629" s="176">
        <f t="shared" si="160"/>
        <v>6.7504371518035053E-3</v>
      </c>
      <c r="Q629" s="260">
        <f t="shared" si="161"/>
        <v>164.53919999999999</v>
      </c>
      <c r="R629" s="169">
        <f t="shared" si="162"/>
        <v>20.889999999999983</v>
      </c>
      <c r="S629" s="171">
        <f t="shared" si="163"/>
        <v>8.4949778374201881E-2</v>
      </c>
      <c r="T629" s="169" t="s">
        <v>475</v>
      </c>
      <c r="U629" s="169" t="s">
        <v>712</v>
      </c>
      <c r="V629" s="169" t="s">
        <v>507</v>
      </c>
      <c r="W629" s="175">
        <v>1</v>
      </c>
      <c r="X629" s="169" t="s">
        <v>467</v>
      </c>
    </row>
    <row r="630" spans="2:34" hidden="1">
      <c r="B630" s="636"/>
      <c r="C630" s="423"/>
      <c r="D630" s="206">
        <v>4</v>
      </c>
      <c r="E630" s="169" t="s">
        <v>698</v>
      </c>
      <c r="F630" s="260">
        <v>1758.01</v>
      </c>
      <c r="G630" s="169">
        <v>64.8</v>
      </c>
      <c r="H630" s="169">
        <v>64.8</v>
      </c>
      <c r="I630" s="177">
        <f t="shared" si="157"/>
        <v>1</v>
      </c>
      <c r="J630" s="169">
        <v>5.43</v>
      </c>
      <c r="K630" s="177">
        <f t="shared" si="158"/>
        <v>8.3796296296296299E-2</v>
      </c>
      <c r="L630" s="260">
        <v>417.58</v>
      </c>
      <c r="M630" s="177">
        <f t="shared" si="159"/>
        <v>1.0837962962962961</v>
      </c>
      <c r="N630" s="260">
        <v>2267.46</v>
      </c>
      <c r="O630" s="169">
        <v>1.22</v>
      </c>
      <c r="P630" s="176">
        <f t="shared" si="160"/>
        <v>1.8827160493827162E-2</v>
      </c>
      <c r="Q630" s="260">
        <f t="shared" si="161"/>
        <v>509.44759999999997</v>
      </c>
      <c r="R630" s="169">
        <f t="shared" si="162"/>
        <v>4.2099999999999929</v>
      </c>
      <c r="S630" s="171">
        <f t="shared" si="163"/>
        <v>6.4969135802469033E-2</v>
      </c>
      <c r="T630" s="169" t="s">
        <v>475</v>
      </c>
      <c r="U630" s="169" t="s">
        <v>712</v>
      </c>
      <c r="V630" s="169" t="s">
        <v>643</v>
      </c>
      <c r="W630" s="175">
        <v>1</v>
      </c>
      <c r="X630" s="169" t="s">
        <v>692</v>
      </c>
    </row>
    <row r="631" spans="2:34" hidden="1">
      <c r="B631" s="636"/>
      <c r="C631" s="423"/>
      <c r="D631" s="206">
        <v>5</v>
      </c>
      <c r="E631" s="169" t="s">
        <v>488</v>
      </c>
      <c r="F631" s="260">
        <v>1275.27</v>
      </c>
      <c r="G631" s="169">
        <v>154.57</v>
      </c>
      <c r="H631" s="169">
        <v>154.57</v>
      </c>
      <c r="I631" s="177">
        <f t="shared" si="157"/>
        <v>1</v>
      </c>
      <c r="J631" s="169">
        <v>15.36</v>
      </c>
      <c r="K631" s="177">
        <f t="shared" si="158"/>
        <v>9.9372452610467746E-2</v>
      </c>
      <c r="L631" s="260">
        <v>127.4</v>
      </c>
      <c r="M631" s="177">
        <f t="shared" si="159"/>
        <v>1.0993724526104678</v>
      </c>
      <c r="N631" s="260">
        <v>1956.86</v>
      </c>
      <c r="O631" s="169">
        <v>5.35</v>
      </c>
      <c r="P631" s="176">
        <f t="shared" si="160"/>
        <v>3.4612149835026203E-2</v>
      </c>
      <c r="Q631" s="260">
        <f t="shared" si="161"/>
        <v>681.59</v>
      </c>
      <c r="R631" s="169">
        <f t="shared" si="162"/>
        <v>10.010000000000014</v>
      </c>
      <c r="S631" s="171">
        <f t="shared" si="163"/>
        <v>6.4760302775441647E-2</v>
      </c>
      <c r="T631" s="169" t="s">
        <v>475</v>
      </c>
      <c r="U631" s="169" t="s">
        <v>712</v>
      </c>
      <c r="V631" s="169" t="s">
        <v>792</v>
      </c>
      <c r="W631" s="175">
        <v>1</v>
      </c>
      <c r="X631" s="169" t="s">
        <v>467</v>
      </c>
    </row>
    <row r="632" spans="2:34" hidden="1">
      <c r="B632" s="636"/>
      <c r="C632" s="423"/>
      <c r="D632" s="206">
        <v>6</v>
      </c>
      <c r="E632" s="169" t="s">
        <v>790</v>
      </c>
      <c r="F632" s="260">
        <v>1270.43</v>
      </c>
      <c r="G632" s="169">
        <v>189.45</v>
      </c>
      <c r="H632" s="169">
        <v>189.45</v>
      </c>
      <c r="I632" s="177">
        <f t="shared" si="157"/>
        <v>1</v>
      </c>
      <c r="J632" s="169">
        <v>14.89</v>
      </c>
      <c r="K632" s="177">
        <f t="shared" si="158"/>
        <v>7.8595935603061495E-2</v>
      </c>
      <c r="L632" s="260">
        <v>99.02</v>
      </c>
      <c r="M632" s="177">
        <f t="shared" si="159"/>
        <v>1.0785959356030614</v>
      </c>
      <c r="N632" s="260">
        <v>1474.41</v>
      </c>
      <c r="O632" s="169">
        <v>2.06</v>
      </c>
      <c r="P632" s="176">
        <f t="shared" si="160"/>
        <v>1.0873581419899711E-2</v>
      </c>
      <c r="Q632" s="260">
        <f t="shared" si="161"/>
        <v>203.9812</v>
      </c>
      <c r="R632" s="169">
        <f t="shared" si="162"/>
        <v>12.829999999999986</v>
      </c>
      <c r="S632" s="171">
        <f t="shared" si="163"/>
        <v>6.772235418316172E-2</v>
      </c>
      <c r="T632" s="169" t="s">
        <v>475</v>
      </c>
      <c r="U632" s="169" t="s">
        <v>712</v>
      </c>
      <c r="V632" s="169" t="s">
        <v>793</v>
      </c>
      <c r="W632" s="175">
        <v>1</v>
      </c>
      <c r="X632" s="169" t="s">
        <v>415</v>
      </c>
    </row>
    <row r="633" spans="2:34" hidden="1">
      <c r="B633" s="636"/>
      <c r="C633" s="423"/>
      <c r="D633" s="206">
        <v>7</v>
      </c>
      <c r="E633" s="169" t="s">
        <v>463</v>
      </c>
      <c r="F633" s="260">
        <v>1221.24</v>
      </c>
      <c r="G633" s="169">
        <v>31.82</v>
      </c>
      <c r="H633" s="169">
        <v>31.82</v>
      </c>
      <c r="I633" s="177">
        <f t="shared" si="157"/>
        <v>1</v>
      </c>
      <c r="J633" s="169">
        <v>2.15</v>
      </c>
      <c r="K633" s="177">
        <f t="shared" si="158"/>
        <v>6.7567567567567557E-2</v>
      </c>
      <c r="L633" s="260">
        <v>814.16</v>
      </c>
      <c r="M633" s="177">
        <f t="shared" si="159"/>
        <v>1.0675675675675675</v>
      </c>
      <c r="N633" s="260">
        <v>1750.44</v>
      </c>
      <c r="O633" s="169">
        <v>0.65</v>
      </c>
      <c r="P633" s="176">
        <f t="shared" si="160"/>
        <v>2.0427404148334383E-2</v>
      </c>
      <c r="Q633" s="260">
        <f t="shared" si="161"/>
        <v>529.20399999999995</v>
      </c>
      <c r="R633" s="169">
        <f t="shared" si="162"/>
        <v>1.4999999999999987</v>
      </c>
      <c r="S633" s="171">
        <f t="shared" si="163"/>
        <v>4.7140163419233147E-2</v>
      </c>
      <c r="T633" s="169" t="s">
        <v>475</v>
      </c>
      <c r="U633" s="169" t="s">
        <v>220</v>
      </c>
      <c r="V633" s="169" t="s">
        <v>686</v>
      </c>
      <c r="W633" s="175">
        <v>1</v>
      </c>
      <c r="X633" s="169" t="s">
        <v>412</v>
      </c>
    </row>
    <row r="634" spans="2:34" hidden="1">
      <c r="B634" s="636"/>
      <c r="C634" s="423"/>
      <c r="D634" s="206">
        <v>8</v>
      </c>
      <c r="E634" s="169" t="s">
        <v>486</v>
      </c>
      <c r="F634" s="260">
        <v>1173.58</v>
      </c>
      <c r="G634" s="169">
        <v>60.02</v>
      </c>
      <c r="H634" s="169">
        <v>60.02</v>
      </c>
      <c r="I634" s="177">
        <f t="shared" si="157"/>
        <v>1</v>
      </c>
      <c r="J634" s="169">
        <v>3.93</v>
      </c>
      <c r="K634" s="177">
        <f t="shared" si="158"/>
        <v>6.5478173942019324E-2</v>
      </c>
      <c r="L634" s="260">
        <v>365.6</v>
      </c>
      <c r="M634" s="177">
        <f t="shared" si="159"/>
        <v>1.0654781739420194</v>
      </c>
      <c r="N634" s="260">
        <v>1436.81</v>
      </c>
      <c r="O634" s="169">
        <v>0.72</v>
      </c>
      <c r="P634" s="176">
        <f t="shared" si="160"/>
        <v>1.1996001332889037E-2</v>
      </c>
      <c r="Q634" s="260">
        <f t="shared" si="161"/>
        <v>263.23200000000003</v>
      </c>
      <c r="R634" s="169">
        <f t="shared" si="162"/>
        <v>3.21</v>
      </c>
      <c r="S634" s="171">
        <f t="shared" si="163"/>
        <v>5.3482172609130289E-2</v>
      </c>
      <c r="T634" s="169" t="s">
        <v>475</v>
      </c>
      <c r="U634" s="169" t="s">
        <v>220</v>
      </c>
      <c r="V634" s="169" t="s">
        <v>686</v>
      </c>
      <c r="W634" s="175">
        <v>1</v>
      </c>
      <c r="X634" s="169" t="s">
        <v>416</v>
      </c>
    </row>
    <row r="635" spans="2:34" hidden="1">
      <c r="B635" s="636"/>
      <c r="C635" s="423"/>
      <c r="D635" s="206">
        <v>9</v>
      </c>
      <c r="E635" s="169" t="s">
        <v>468</v>
      </c>
      <c r="F635" s="260">
        <v>1141.6399999999999</v>
      </c>
      <c r="G635" s="169">
        <v>121.44</v>
      </c>
      <c r="H635" s="169">
        <v>121.44</v>
      </c>
      <c r="I635" s="177">
        <f t="shared" si="157"/>
        <v>1</v>
      </c>
      <c r="J635" s="169">
        <v>12.14</v>
      </c>
      <c r="K635" s="177">
        <f t="shared" si="158"/>
        <v>9.9967061923583664E-2</v>
      </c>
      <c r="L635" s="260">
        <v>166.42</v>
      </c>
      <c r="M635" s="177">
        <f t="shared" si="159"/>
        <v>1.0999670619235835</v>
      </c>
      <c r="N635" s="260">
        <v>2020.34</v>
      </c>
      <c r="O635" s="169">
        <v>5.28</v>
      </c>
      <c r="P635" s="176">
        <f t="shared" si="160"/>
        <v>4.3478260869565223E-2</v>
      </c>
      <c r="Q635" s="260">
        <f t="shared" si="161"/>
        <v>878.69759999999997</v>
      </c>
      <c r="R635" s="169">
        <f t="shared" si="162"/>
        <v>6.8599999999999861</v>
      </c>
      <c r="S635" s="171">
        <f t="shared" si="163"/>
        <v>5.648880105401833E-2</v>
      </c>
      <c r="T635" s="169" t="s">
        <v>475</v>
      </c>
      <c r="U635" s="169" t="s">
        <v>712</v>
      </c>
      <c r="V635" s="169" t="s">
        <v>792</v>
      </c>
      <c r="W635" s="175">
        <v>1</v>
      </c>
      <c r="X635" s="169" t="s">
        <v>431</v>
      </c>
    </row>
    <row r="636" spans="2:34" hidden="1">
      <c r="B636" s="636"/>
      <c r="C636" s="423"/>
      <c r="D636" s="206">
        <v>10</v>
      </c>
      <c r="E636" s="169" t="s">
        <v>546</v>
      </c>
      <c r="F636" s="260">
        <v>1051.31</v>
      </c>
      <c r="G636" s="169">
        <v>20.96</v>
      </c>
      <c r="H636" s="169">
        <v>20.96</v>
      </c>
      <c r="I636" s="177">
        <f t="shared" si="157"/>
        <v>1</v>
      </c>
      <c r="J636" s="169">
        <v>2.0699999999999998</v>
      </c>
      <c r="K636" s="177">
        <f t="shared" si="158"/>
        <v>9.8759541984732815E-2</v>
      </c>
      <c r="L636" s="260">
        <v>930.36</v>
      </c>
      <c r="M636" s="177">
        <f t="shared" si="159"/>
        <v>1.0987595419847329</v>
      </c>
      <c r="N636" s="260">
        <v>1925.85</v>
      </c>
      <c r="O636" s="169">
        <v>0.94</v>
      </c>
      <c r="P636" s="176">
        <f t="shared" si="160"/>
        <v>4.4847328244274808E-2</v>
      </c>
      <c r="Q636" s="260">
        <f t="shared" si="161"/>
        <v>874.53839999999991</v>
      </c>
      <c r="R636" s="169">
        <f t="shared" si="162"/>
        <v>1.1300000000000003</v>
      </c>
      <c r="S636" s="171">
        <f t="shared" si="163"/>
        <v>5.3912213740458029E-2</v>
      </c>
      <c r="T636" s="169" t="s">
        <v>475</v>
      </c>
      <c r="U636" s="169" t="s">
        <v>712</v>
      </c>
      <c r="V636" s="169" t="s">
        <v>792</v>
      </c>
      <c r="W636" s="175">
        <v>1</v>
      </c>
      <c r="X636" s="169" t="s">
        <v>422</v>
      </c>
    </row>
    <row r="637" spans="2:34" hidden="1">
      <c r="B637" s="635">
        <v>45933</v>
      </c>
      <c r="C637" s="423" t="str">
        <f t="shared" ref="C637" si="168">RIGHT(TEXT(B637,"aaa"),1)</f>
        <v>五</v>
      </c>
      <c r="D637" s="206">
        <v>1</v>
      </c>
      <c r="E637" s="169" t="s">
        <v>699</v>
      </c>
      <c r="F637" s="260">
        <v>11464.99</v>
      </c>
      <c r="G637" s="169">
        <v>73.290000000000006</v>
      </c>
      <c r="H637" s="169">
        <v>114.42</v>
      </c>
      <c r="I637" s="177">
        <f t="shared" si="157"/>
        <v>1.5611952517396643</v>
      </c>
      <c r="J637" s="169">
        <v>0</v>
      </c>
      <c r="K637" s="177">
        <f t="shared" si="158"/>
        <v>0</v>
      </c>
      <c r="L637" s="260">
        <v>278.75</v>
      </c>
      <c r="M637" s="177">
        <f t="shared" si="159"/>
        <v>1.5611952517396643</v>
      </c>
      <c r="N637" s="260">
        <v>11464.99</v>
      </c>
      <c r="O637" s="169">
        <v>0</v>
      </c>
      <c r="P637" s="176">
        <f t="shared" si="160"/>
        <v>0</v>
      </c>
      <c r="Q637" s="260">
        <f t="shared" si="161"/>
        <v>0</v>
      </c>
      <c r="R637" s="169">
        <f t="shared" si="162"/>
        <v>41.129999999999995</v>
      </c>
      <c r="S637" s="171">
        <f t="shared" si="163"/>
        <v>0.56119525173966422</v>
      </c>
      <c r="T637" s="169" t="s">
        <v>465</v>
      </c>
      <c r="U637" s="169" t="s">
        <v>219</v>
      </c>
      <c r="V637" s="169" t="s">
        <v>702</v>
      </c>
      <c r="W637" s="175">
        <v>1</v>
      </c>
      <c r="X637" s="169" t="s">
        <v>467</v>
      </c>
    </row>
    <row r="638" spans="2:34" hidden="1">
      <c r="B638" s="636"/>
      <c r="C638" s="423"/>
      <c r="D638" s="206">
        <v>2</v>
      </c>
      <c r="E638" s="169" t="s">
        <v>689</v>
      </c>
      <c r="F638" s="260">
        <v>3550</v>
      </c>
      <c r="G638" s="169">
        <v>6685</v>
      </c>
      <c r="H638" s="169">
        <v>6685</v>
      </c>
      <c r="I638" s="177">
        <f t="shared" si="157"/>
        <v>1</v>
      </c>
      <c r="J638" s="169">
        <v>200</v>
      </c>
      <c r="K638" s="177">
        <f t="shared" si="158"/>
        <v>2.9917726252804786E-2</v>
      </c>
      <c r="L638" s="260">
        <v>17.75</v>
      </c>
      <c r="M638" s="177">
        <f t="shared" si="159"/>
        <v>1.0299177262528048</v>
      </c>
      <c r="N638" s="260">
        <v>3550</v>
      </c>
      <c r="O638" s="169">
        <v>0</v>
      </c>
      <c r="P638" s="176">
        <f t="shared" si="160"/>
        <v>0</v>
      </c>
      <c r="Q638" s="260">
        <f t="shared" si="161"/>
        <v>0</v>
      </c>
      <c r="R638" s="169">
        <f t="shared" si="162"/>
        <v>200</v>
      </c>
      <c r="S638" s="171">
        <f t="shared" si="163"/>
        <v>2.9917726252804786E-2</v>
      </c>
      <c r="T638" s="169" t="s">
        <v>465</v>
      </c>
      <c r="U638" s="169" t="s">
        <v>219</v>
      </c>
      <c r="V638" s="169" t="s">
        <v>701</v>
      </c>
      <c r="W638" s="175">
        <v>1</v>
      </c>
      <c r="X638" s="169" t="s">
        <v>430</v>
      </c>
    </row>
    <row r="639" spans="2:34" hidden="1">
      <c r="B639" s="636"/>
      <c r="C639" s="423"/>
      <c r="D639" s="206">
        <v>3</v>
      </c>
      <c r="E639" s="169" t="s">
        <v>479</v>
      </c>
      <c r="F639" s="260">
        <v>1583.4900000000002</v>
      </c>
      <c r="G639" s="169">
        <v>270.2</v>
      </c>
      <c r="H639" s="169">
        <v>270.2</v>
      </c>
      <c r="I639" s="177">
        <f t="shared" si="157"/>
        <v>1</v>
      </c>
      <c r="J639" s="169">
        <v>24.98</v>
      </c>
      <c r="K639" s="177">
        <f t="shared" si="158"/>
        <v>9.245003700962251E-2</v>
      </c>
      <c r="L639" s="260">
        <v>111.2</v>
      </c>
      <c r="M639" s="177">
        <f t="shared" si="159"/>
        <v>1.0924500370096226</v>
      </c>
      <c r="N639" s="260">
        <v>2777.78</v>
      </c>
      <c r="O639" s="169">
        <v>10.74</v>
      </c>
      <c r="P639" s="176">
        <f t="shared" si="160"/>
        <v>3.9748334566987419E-2</v>
      </c>
      <c r="Q639" s="260">
        <f t="shared" si="161"/>
        <v>1194.288</v>
      </c>
      <c r="R639" s="169">
        <f t="shared" si="162"/>
        <v>14.240000000000018</v>
      </c>
      <c r="S639" s="171">
        <f t="shared" si="163"/>
        <v>5.2701702442635154E-2</v>
      </c>
      <c r="T639" s="169" t="s">
        <v>475</v>
      </c>
      <c r="U639" s="169" t="s">
        <v>712</v>
      </c>
      <c r="V639" s="169" t="s">
        <v>792</v>
      </c>
      <c r="W639" s="175">
        <v>1</v>
      </c>
      <c r="X639" s="169" t="s">
        <v>427</v>
      </c>
    </row>
    <row r="640" spans="2:34" hidden="1">
      <c r="B640" s="636"/>
      <c r="C640" s="423"/>
      <c r="D640" s="206">
        <v>4</v>
      </c>
      <c r="E640" s="169" t="s">
        <v>688</v>
      </c>
      <c r="F640" s="260">
        <v>1119.5500000000002</v>
      </c>
      <c r="G640" s="169">
        <v>78.08</v>
      </c>
      <c r="H640" s="169">
        <v>78.08</v>
      </c>
      <c r="I640" s="177">
        <f t="shared" si="157"/>
        <v>1</v>
      </c>
      <c r="J640" s="169">
        <v>3.98</v>
      </c>
      <c r="K640" s="177">
        <f t="shared" si="158"/>
        <v>5.0973360655737703E-2</v>
      </c>
      <c r="L640" s="260">
        <v>313.60000000000002</v>
      </c>
      <c r="M640" s="177">
        <f t="shared" si="159"/>
        <v>1.0509733606557377</v>
      </c>
      <c r="N640" s="260">
        <v>1248.1300000000001</v>
      </c>
      <c r="O640" s="169">
        <v>0.41</v>
      </c>
      <c r="P640" s="176">
        <f t="shared" si="160"/>
        <v>5.2510245901639342E-3</v>
      </c>
      <c r="Q640" s="260">
        <f t="shared" si="161"/>
        <v>128.57599999999999</v>
      </c>
      <c r="R640" s="169">
        <f t="shared" si="162"/>
        <v>3.5700000000000038</v>
      </c>
      <c r="S640" s="171">
        <f t="shared" si="163"/>
        <v>4.572233606557382E-2</v>
      </c>
      <c r="T640" s="169" t="s">
        <v>475</v>
      </c>
      <c r="U640" s="169" t="s">
        <v>712</v>
      </c>
      <c r="V640" s="169" t="s">
        <v>466</v>
      </c>
      <c r="W640" s="175">
        <v>1</v>
      </c>
      <c r="X640" s="169" t="s">
        <v>467</v>
      </c>
    </row>
    <row r="641" spans="2:24" hidden="1">
      <c r="B641" s="636"/>
      <c r="C641" s="423"/>
      <c r="D641" s="206">
        <v>5</v>
      </c>
      <c r="E641" s="169" t="s">
        <v>463</v>
      </c>
      <c r="F641" s="260">
        <v>1033.98</v>
      </c>
      <c r="G641" s="169">
        <v>28.1</v>
      </c>
      <c r="H641" s="169">
        <v>28.1</v>
      </c>
      <c r="I641" s="177">
        <f t="shared" si="157"/>
        <v>1</v>
      </c>
      <c r="J641" s="169">
        <v>1.43</v>
      </c>
      <c r="K641" s="177">
        <f t="shared" si="158"/>
        <v>5.0889679715302484E-2</v>
      </c>
      <c r="L641" s="260">
        <v>814.16</v>
      </c>
      <c r="M641" s="177">
        <f t="shared" si="159"/>
        <v>1.0508896797153024</v>
      </c>
      <c r="N641" s="260">
        <v>1164.25</v>
      </c>
      <c r="O641" s="169">
        <v>0.16</v>
      </c>
      <c r="P641" s="176">
        <f t="shared" si="160"/>
        <v>5.6939501779359426E-3</v>
      </c>
      <c r="Q641" s="260">
        <f t="shared" si="161"/>
        <v>130.26560000000001</v>
      </c>
      <c r="R641" s="169">
        <f t="shared" si="162"/>
        <v>1.2699999999999998</v>
      </c>
      <c r="S641" s="171">
        <f t="shared" si="163"/>
        <v>4.5195729537366537E-2</v>
      </c>
      <c r="T641" s="169" t="s">
        <v>475</v>
      </c>
      <c r="U641" s="169" t="s">
        <v>220</v>
      </c>
      <c r="V641" s="169" t="s">
        <v>686</v>
      </c>
      <c r="W641" s="175">
        <v>1</v>
      </c>
      <c r="X641" s="169" t="s">
        <v>412</v>
      </c>
    </row>
    <row r="642" spans="2:24" hidden="1">
      <c r="B642" s="636"/>
      <c r="C642" s="423"/>
      <c r="D642" s="206">
        <v>6</v>
      </c>
      <c r="E642" s="169" t="s">
        <v>698</v>
      </c>
      <c r="F642" s="260">
        <v>922.86000000000013</v>
      </c>
      <c r="G642" s="169">
        <v>49.2</v>
      </c>
      <c r="H642" s="169">
        <v>49.2</v>
      </c>
      <c r="I642" s="177">
        <f t="shared" si="157"/>
        <v>1</v>
      </c>
      <c r="J642" s="169">
        <v>2.5099999999999998</v>
      </c>
      <c r="K642" s="177">
        <f t="shared" si="158"/>
        <v>5.101626016260162E-2</v>
      </c>
      <c r="L642" s="260">
        <v>417.58</v>
      </c>
      <c r="M642" s="177">
        <f t="shared" si="159"/>
        <v>1.0510162601626016</v>
      </c>
      <c r="N642" s="260">
        <v>1048.1300000000001</v>
      </c>
      <c r="O642" s="169">
        <v>0.3</v>
      </c>
      <c r="P642" s="176">
        <f t="shared" si="160"/>
        <v>6.0975609756097554E-3</v>
      </c>
      <c r="Q642" s="260">
        <f t="shared" si="161"/>
        <v>125.27399999999999</v>
      </c>
      <c r="R642" s="169">
        <f t="shared" si="162"/>
        <v>2.2099999999999982</v>
      </c>
      <c r="S642" s="171">
        <f t="shared" si="163"/>
        <v>4.4918699186991831E-2</v>
      </c>
      <c r="T642" s="169" t="s">
        <v>475</v>
      </c>
      <c r="U642" s="169" t="s">
        <v>712</v>
      </c>
      <c r="V642" s="169" t="s">
        <v>643</v>
      </c>
      <c r="W642" s="175">
        <v>1</v>
      </c>
      <c r="X642" s="169" t="s">
        <v>692</v>
      </c>
    </row>
    <row r="643" spans="2:24" hidden="1">
      <c r="B643" s="636"/>
      <c r="C643" s="423"/>
      <c r="D643" s="206">
        <v>7</v>
      </c>
      <c r="E643" s="169" t="s">
        <v>704</v>
      </c>
      <c r="F643" s="260">
        <v>872.95999999999992</v>
      </c>
      <c r="G643" s="169">
        <v>125.09</v>
      </c>
      <c r="H643" s="169">
        <v>125.09</v>
      </c>
      <c r="I643" s="177">
        <f t="shared" si="157"/>
        <v>1</v>
      </c>
      <c r="J643" s="169">
        <v>5.1100000000000003</v>
      </c>
      <c r="K643" s="177">
        <f t="shared" si="158"/>
        <v>4.0850587576944604E-2</v>
      </c>
      <c r="L643" s="260">
        <v>195.73</v>
      </c>
      <c r="M643" s="177">
        <f t="shared" si="159"/>
        <v>1.0408505875769447</v>
      </c>
      <c r="N643" s="260">
        <v>1000.18</v>
      </c>
      <c r="O643" s="169">
        <v>0.65</v>
      </c>
      <c r="P643" s="176">
        <f t="shared" si="160"/>
        <v>5.1962586937405065E-3</v>
      </c>
      <c r="Q643" s="260">
        <f t="shared" si="161"/>
        <v>127.22449999999999</v>
      </c>
      <c r="R643" s="169">
        <f t="shared" si="162"/>
        <v>4.4600000000000133</v>
      </c>
      <c r="S643" s="171">
        <f t="shared" si="163"/>
        <v>3.5654328883204196E-2</v>
      </c>
      <c r="T643" s="169" t="s">
        <v>475</v>
      </c>
      <c r="U643" s="169" t="s">
        <v>712</v>
      </c>
      <c r="V643" s="169" t="s">
        <v>792</v>
      </c>
      <c r="W643" s="175">
        <v>1</v>
      </c>
      <c r="X643" s="169" t="s">
        <v>703</v>
      </c>
    </row>
    <row r="644" spans="2:24" hidden="1">
      <c r="B644" s="636"/>
      <c r="C644" s="423"/>
      <c r="D644" s="206">
        <v>8</v>
      </c>
      <c r="E644" s="169" t="s">
        <v>484</v>
      </c>
      <c r="F644" s="260">
        <v>775.2</v>
      </c>
      <c r="G644" s="169">
        <v>71.8</v>
      </c>
      <c r="H644" s="169">
        <v>71.8</v>
      </c>
      <c r="I644" s="177">
        <f t="shared" si="157"/>
        <v>1</v>
      </c>
      <c r="J644" s="169">
        <v>2.2000000000000002</v>
      </c>
      <c r="K644" s="177">
        <f t="shared" si="158"/>
        <v>3.0640668523676882E-2</v>
      </c>
      <c r="L644" s="260">
        <v>410.16</v>
      </c>
      <c r="M644" s="177">
        <f t="shared" si="159"/>
        <v>1.0306406685236769</v>
      </c>
      <c r="N644" s="260">
        <v>902.35</v>
      </c>
      <c r="O644" s="169">
        <v>0.31</v>
      </c>
      <c r="P644" s="176">
        <f t="shared" si="160"/>
        <v>4.3175487465181061E-3</v>
      </c>
      <c r="Q644" s="260">
        <f t="shared" si="161"/>
        <v>127.14960000000001</v>
      </c>
      <c r="R644" s="169">
        <f t="shared" si="162"/>
        <v>1.8900000000000028</v>
      </c>
      <c r="S644" s="171">
        <f t="shared" si="163"/>
        <v>2.6323119777158815E-2</v>
      </c>
      <c r="T644" s="169" t="s">
        <v>475</v>
      </c>
      <c r="U644" s="169" t="s">
        <v>712</v>
      </c>
      <c r="V644" s="169" t="s">
        <v>643</v>
      </c>
      <c r="W644" s="175">
        <v>1</v>
      </c>
      <c r="X644" s="169" t="s">
        <v>467</v>
      </c>
    </row>
    <row r="645" spans="2:24" hidden="1">
      <c r="B645" s="636"/>
      <c r="C645" s="423"/>
      <c r="D645" s="206">
        <v>9</v>
      </c>
      <c r="E645" s="169" t="s">
        <v>494</v>
      </c>
      <c r="F645" s="260">
        <v>732.13</v>
      </c>
      <c r="G645" s="169">
        <v>66.08</v>
      </c>
      <c r="H645" s="169">
        <v>66.08</v>
      </c>
      <c r="I645" s="177">
        <f t="shared" si="157"/>
        <v>1</v>
      </c>
      <c r="J645" s="169">
        <v>2.7</v>
      </c>
      <c r="K645" s="177">
        <f t="shared" si="158"/>
        <v>4.0859564164648914E-2</v>
      </c>
      <c r="L645" s="260">
        <v>318.32</v>
      </c>
      <c r="M645" s="177">
        <f t="shared" si="159"/>
        <v>1.040859564164649</v>
      </c>
      <c r="N645" s="260">
        <v>859.46</v>
      </c>
      <c r="O645" s="169">
        <v>0.4</v>
      </c>
      <c r="P645" s="176">
        <f t="shared" si="160"/>
        <v>6.0532687651331726E-3</v>
      </c>
      <c r="Q645" s="260">
        <f t="shared" si="161"/>
        <v>127.328</v>
      </c>
      <c r="R645" s="169">
        <f t="shared" si="162"/>
        <v>2.3000000000000029</v>
      </c>
      <c r="S645" s="171">
        <f t="shared" si="163"/>
        <v>3.4806295399515783E-2</v>
      </c>
      <c r="T645" s="169" t="s">
        <v>475</v>
      </c>
      <c r="U645" s="169" t="s">
        <v>220</v>
      </c>
      <c r="V645" s="169" t="s">
        <v>686</v>
      </c>
      <c r="W645" s="175">
        <v>1</v>
      </c>
      <c r="X645" s="169" t="s">
        <v>422</v>
      </c>
    </row>
    <row r="646" spans="2:24" hidden="1">
      <c r="B646" s="636"/>
      <c r="C646" s="423"/>
      <c r="D646" s="206">
        <v>10</v>
      </c>
      <c r="E646" s="169" t="s">
        <v>464</v>
      </c>
      <c r="F646" s="260">
        <v>673.57999999999993</v>
      </c>
      <c r="G646" s="169">
        <v>77.27</v>
      </c>
      <c r="H646" s="169">
        <v>77.27</v>
      </c>
      <c r="I646" s="177">
        <f t="shared" si="157"/>
        <v>1</v>
      </c>
      <c r="J646" s="169">
        <v>3.94</v>
      </c>
      <c r="K646" s="177">
        <f t="shared" si="158"/>
        <v>5.0990034942409737E-2</v>
      </c>
      <c r="L646" s="260">
        <v>203.5</v>
      </c>
      <c r="M646" s="177">
        <f t="shared" si="159"/>
        <v>1.0509900349424097</v>
      </c>
      <c r="N646" s="260">
        <v>801.79</v>
      </c>
      <c r="O646" s="169">
        <v>0.63</v>
      </c>
      <c r="P646" s="176">
        <f t="shared" si="160"/>
        <v>8.1532289374919124E-3</v>
      </c>
      <c r="Q646" s="260">
        <f t="shared" si="161"/>
        <v>128.20500000000001</v>
      </c>
      <c r="R646" s="169">
        <f t="shared" si="162"/>
        <v>3.3099999999999978</v>
      </c>
      <c r="S646" s="171">
        <f t="shared" si="163"/>
        <v>4.2836806004917793E-2</v>
      </c>
      <c r="T646" s="169" t="s">
        <v>475</v>
      </c>
      <c r="U646" s="169" t="s">
        <v>712</v>
      </c>
      <c r="V646" s="169" t="s">
        <v>466</v>
      </c>
      <c r="W646" s="175">
        <v>1</v>
      </c>
      <c r="X646" s="169" t="s">
        <v>467</v>
      </c>
    </row>
    <row r="647" spans="2:24" hidden="1">
      <c r="B647" s="635">
        <v>45934</v>
      </c>
      <c r="C647" s="423" t="str">
        <f t="shared" ref="C647" si="169">RIGHT(TEXT(B647,"aaa"),1)</f>
        <v>六</v>
      </c>
      <c r="D647" s="206">
        <v>1</v>
      </c>
      <c r="E647" s="169" t="s">
        <v>699</v>
      </c>
      <c r="F647" s="260">
        <v>10068.450000000001</v>
      </c>
      <c r="G647" s="169">
        <v>69.650000000000006</v>
      </c>
      <c r="H647" s="169">
        <v>99.77</v>
      </c>
      <c r="I647" s="177">
        <f t="shared" si="157"/>
        <v>1.432447954055994</v>
      </c>
      <c r="J647" s="169">
        <v>6</v>
      </c>
      <c r="K647" s="177">
        <f t="shared" si="158"/>
        <v>8.6145010768126334E-2</v>
      </c>
      <c r="L647" s="260">
        <v>278.75</v>
      </c>
      <c r="M647" s="177">
        <f t="shared" si="159"/>
        <v>1.5185929648241203</v>
      </c>
      <c r="N647" s="260">
        <v>10068.450000000001</v>
      </c>
      <c r="O647" s="169">
        <v>0</v>
      </c>
      <c r="P647" s="176">
        <f t="shared" si="160"/>
        <v>0</v>
      </c>
      <c r="Q647" s="260">
        <f t="shared" si="161"/>
        <v>0</v>
      </c>
      <c r="R647" s="169">
        <f t="shared" si="162"/>
        <v>36.11999999999999</v>
      </c>
      <c r="S647" s="171">
        <f t="shared" si="163"/>
        <v>0.51859296482412043</v>
      </c>
      <c r="T647" s="169" t="s">
        <v>465</v>
      </c>
      <c r="U647" s="169" t="s">
        <v>219</v>
      </c>
      <c r="V647" s="169" t="s">
        <v>702</v>
      </c>
      <c r="W647" s="175">
        <v>1</v>
      </c>
      <c r="X647" s="169" t="s">
        <v>467</v>
      </c>
    </row>
    <row r="648" spans="2:24" hidden="1">
      <c r="B648" s="636"/>
      <c r="C648" s="423"/>
      <c r="D648" s="206">
        <v>2</v>
      </c>
      <c r="E648" s="169" t="s">
        <v>689</v>
      </c>
      <c r="F648" s="260">
        <v>3550</v>
      </c>
      <c r="G648" s="169">
        <v>6349</v>
      </c>
      <c r="H648" s="169">
        <v>6349</v>
      </c>
      <c r="I648" s="177">
        <f t="shared" si="157"/>
        <v>1</v>
      </c>
      <c r="J648" s="169">
        <v>200</v>
      </c>
      <c r="K648" s="177">
        <f t="shared" si="158"/>
        <v>3.1501023783272956E-2</v>
      </c>
      <c r="L648" s="260">
        <v>17.75</v>
      </c>
      <c r="M648" s="177">
        <f t="shared" si="159"/>
        <v>1.0315010237832729</v>
      </c>
      <c r="N648" s="260">
        <v>3550</v>
      </c>
      <c r="O648" s="169">
        <v>0</v>
      </c>
      <c r="P648" s="176">
        <f t="shared" si="160"/>
        <v>0</v>
      </c>
      <c r="Q648" s="260">
        <f t="shared" si="161"/>
        <v>0</v>
      </c>
      <c r="R648" s="169">
        <f t="shared" si="162"/>
        <v>200</v>
      </c>
      <c r="S648" s="171">
        <f t="shared" si="163"/>
        <v>3.1501023783272956E-2</v>
      </c>
      <c r="T648" s="169" t="s">
        <v>465</v>
      </c>
      <c r="U648" s="169" t="s">
        <v>219</v>
      </c>
      <c r="V648" s="169" t="s">
        <v>701</v>
      </c>
      <c r="W648" s="175">
        <v>1</v>
      </c>
      <c r="X648" s="169" t="s">
        <v>430</v>
      </c>
    </row>
    <row r="649" spans="2:24" hidden="1">
      <c r="B649" s="636"/>
      <c r="C649" s="423"/>
      <c r="D649" s="206">
        <v>3</v>
      </c>
      <c r="E649" s="169" t="s">
        <v>463</v>
      </c>
      <c r="F649" s="260">
        <v>1416.6399999999999</v>
      </c>
      <c r="G649" s="169">
        <v>30.38</v>
      </c>
      <c r="H649" s="169">
        <v>30.38</v>
      </c>
      <c r="I649" s="177">
        <f t="shared" si="157"/>
        <v>1</v>
      </c>
      <c r="J649" s="169">
        <v>1.95</v>
      </c>
      <c r="K649" s="177">
        <f t="shared" si="158"/>
        <v>6.4186965108624094E-2</v>
      </c>
      <c r="L649" s="260">
        <v>814.16</v>
      </c>
      <c r="M649" s="177">
        <f t="shared" si="159"/>
        <v>1.064186965108624</v>
      </c>
      <c r="N649" s="260">
        <v>1587.61</v>
      </c>
      <c r="O649" s="169">
        <v>0.21</v>
      </c>
      <c r="P649" s="176">
        <f t="shared" si="160"/>
        <v>6.9124423963133636E-3</v>
      </c>
      <c r="Q649" s="260">
        <f t="shared" si="161"/>
        <v>170.97359999999998</v>
      </c>
      <c r="R649" s="169">
        <f t="shared" si="162"/>
        <v>1.7399999999999993</v>
      </c>
      <c r="S649" s="171">
        <f t="shared" si="163"/>
        <v>5.7274522712310712E-2</v>
      </c>
      <c r="T649" s="169" t="s">
        <v>475</v>
      </c>
      <c r="U649" s="169" t="s">
        <v>220</v>
      </c>
      <c r="V649" s="169" t="s">
        <v>686</v>
      </c>
      <c r="W649" s="175">
        <v>1</v>
      </c>
      <c r="X649" s="169" t="s">
        <v>412</v>
      </c>
    </row>
    <row r="650" spans="2:24" hidden="1">
      <c r="B650" s="636"/>
      <c r="C650" s="423"/>
      <c r="D650" s="206">
        <v>4</v>
      </c>
      <c r="E650" s="169" t="s">
        <v>688</v>
      </c>
      <c r="F650" s="260">
        <v>1332.8</v>
      </c>
      <c r="G650" s="169">
        <v>74.95</v>
      </c>
      <c r="H650" s="169">
        <v>74.95</v>
      </c>
      <c r="I650" s="177">
        <f t="shared" si="157"/>
        <v>1</v>
      </c>
      <c r="J650" s="169">
        <v>4.8</v>
      </c>
      <c r="K650" s="177">
        <f t="shared" si="158"/>
        <v>6.4042695130086716E-2</v>
      </c>
      <c r="L650" s="260">
        <v>313.60000000000002</v>
      </c>
      <c r="M650" s="177">
        <f t="shared" si="159"/>
        <v>1.0640426951300868</v>
      </c>
      <c r="N650" s="260">
        <v>1505.28</v>
      </c>
      <c r="O650" s="169">
        <v>0.55000000000000004</v>
      </c>
      <c r="P650" s="176">
        <f t="shared" si="160"/>
        <v>7.3382254836557711E-3</v>
      </c>
      <c r="Q650" s="260">
        <f t="shared" si="161"/>
        <v>172.48000000000002</v>
      </c>
      <c r="R650" s="169">
        <f t="shared" si="162"/>
        <v>4.2499999999999973</v>
      </c>
      <c r="S650" s="171">
        <f t="shared" si="163"/>
        <v>5.6704469646430916E-2</v>
      </c>
      <c r="T650" s="169" t="s">
        <v>475</v>
      </c>
      <c r="U650" s="169" t="s">
        <v>712</v>
      </c>
      <c r="V650" s="169" t="s">
        <v>466</v>
      </c>
      <c r="W650" s="175">
        <v>1</v>
      </c>
      <c r="X650" s="169" t="s">
        <v>467</v>
      </c>
    </row>
    <row r="651" spans="2:24" hidden="1">
      <c r="B651" s="636"/>
      <c r="C651" s="423"/>
      <c r="D651" s="206">
        <v>5</v>
      </c>
      <c r="E651" s="169" t="s">
        <v>698</v>
      </c>
      <c r="F651" s="260">
        <v>1210.98</v>
      </c>
      <c r="G651" s="169">
        <v>51.72</v>
      </c>
      <c r="H651" s="169">
        <v>51.72</v>
      </c>
      <c r="I651" s="177">
        <f t="shared" si="157"/>
        <v>1</v>
      </c>
      <c r="J651" s="169">
        <v>3.31</v>
      </c>
      <c r="K651" s="177">
        <f t="shared" si="158"/>
        <v>6.3998453209590106E-2</v>
      </c>
      <c r="L651" s="260">
        <v>417.58</v>
      </c>
      <c r="M651" s="177">
        <f t="shared" si="159"/>
        <v>1.0639984532095901</v>
      </c>
      <c r="N651" s="260">
        <v>1382.19</v>
      </c>
      <c r="O651" s="169">
        <v>0.41</v>
      </c>
      <c r="P651" s="176">
        <f t="shared" si="160"/>
        <v>7.9273008507347257E-3</v>
      </c>
      <c r="Q651" s="260">
        <f t="shared" si="161"/>
        <v>171.20779999999999</v>
      </c>
      <c r="R651" s="169">
        <f t="shared" si="162"/>
        <v>2.9000000000000021</v>
      </c>
      <c r="S651" s="171">
        <f t="shared" si="163"/>
        <v>5.6071152358855417E-2</v>
      </c>
      <c r="T651" s="169" t="s">
        <v>475</v>
      </c>
      <c r="U651" s="169" t="s">
        <v>712</v>
      </c>
      <c r="V651" s="169" t="s">
        <v>643</v>
      </c>
      <c r="W651" s="175">
        <v>1</v>
      </c>
      <c r="X651" s="169" t="s">
        <v>692</v>
      </c>
    </row>
    <row r="652" spans="2:24" hidden="1">
      <c r="B652" s="636"/>
      <c r="C652" s="423"/>
      <c r="D652" s="206">
        <v>6</v>
      </c>
      <c r="E652" s="169" t="s">
        <v>494</v>
      </c>
      <c r="F652" s="260">
        <v>993.15</v>
      </c>
      <c r="G652" s="169">
        <v>71.78</v>
      </c>
      <c r="H652" s="169">
        <v>71.78</v>
      </c>
      <c r="I652" s="177">
        <f t="shared" si="157"/>
        <v>1</v>
      </c>
      <c r="J652" s="169">
        <v>3.67</v>
      </c>
      <c r="K652" s="177">
        <f t="shared" si="158"/>
        <v>5.1128448035664527E-2</v>
      </c>
      <c r="L652" s="260">
        <v>318.32</v>
      </c>
      <c r="M652" s="177">
        <f t="shared" si="159"/>
        <v>1.0511284480356646</v>
      </c>
      <c r="N652" s="260">
        <v>1168.23</v>
      </c>
      <c r="O652" s="169">
        <v>0.55000000000000004</v>
      </c>
      <c r="P652" s="176">
        <f t="shared" si="160"/>
        <v>7.6623014767344668E-3</v>
      </c>
      <c r="Q652" s="260">
        <f t="shared" si="161"/>
        <v>175.07600000000002</v>
      </c>
      <c r="R652" s="169">
        <f t="shared" si="162"/>
        <v>3.1200000000000019</v>
      </c>
      <c r="S652" s="171">
        <f t="shared" si="163"/>
        <v>4.3466146558930087E-2</v>
      </c>
      <c r="T652" s="169" t="s">
        <v>475</v>
      </c>
      <c r="U652" s="169" t="s">
        <v>220</v>
      </c>
      <c r="V652" s="169" t="s">
        <v>686</v>
      </c>
      <c r="W652" s="175">
        <v>1</v>
      </c>
      <c r="X652" s="169" t="s">
        <v>422</v>
      </c>
    </row>
    <row r="653" spans="2:24" hidden="1">
      <c r="B653" s="636"/>
      <c r="C653" s="423"/>
      <c r="D653" s="206">
        <v>7</v>
      </c>
      <c r="E653" s="169" t="s">
        <v>484</v>
      </c>
      <c r="F653" s="260">
        <v>922.86</v>
      </c>
      <c r="G653" s="169">
        <v>69.900000000000006</v>
      </c>
      <c r="H653" s="169">
        <v>69.900000000000006</v>
      </c>
      <c r="I653" s="177">
        <f t="shared" si="157"/>
        <v>1</v>
      </c>
      <c r="J653" s="169">
        <v>2.68</v>
      </c>
      <c r="K653" s="177">
        <f t="shared" si="158"/>
        <v>3.8340486409155938E-2</v>
      </c>
      <c r="L653" s="260">
        <v>410.16</v>
      </c>
      <c r="M653" s="177">
        <f t="shared" si="159"/>
        <v>1.0383404864091561</v>
      </c>
      <c r="N653" s="260">
        <v>1099.23</v>
      </c>
      <c r="O653" s="169">
        <v>0.43</v>
      </c>
      <c r="P653" s="176">
        <f t="shared" si="160"/>
        <v>6.1516452074391985E-3</v>
      </c>
      <c r="Q653" s="260">
        <f t="shared" si="161"/>
        <v>176.36880000000002</v>
      </c>
      <c r="R653" s="169">
        <f t="shared" si="162"/>
        <v>2.2500000000000067</v>
      </c>
      <c r="S653" s="171">
        <f t="shared" si="163"/>
        <v>3.2188841201716833E-2</v>
      </c>
      <c r="T653" s="169" t="s">
        <v>475</v>
      </c>
      <c r="U653" s="169" t="s">
        <v>712</v>
      </c>
      <c r="V653" s="169" t="s">
        <v>643</v>
      </c>
      <c r="W653" s="175">
        <v>1</v>
      </c>
      <c r="X653" s="169" t="s">
        <v>467</v>
      </c>
    </row>
    <row r="654" spans="2:24" hidden="1">
      <c r="B654" s="636"/>
      <c r="C654" s="423"/>
      <c r="D654" s="206">
        <v>8</v>
      </c>
      <c r="E654" s="169" t="s">
        <v>524</v>
      </c>
      <c r="F654" s="260">
        <v>884.82999999999993</v>
      </c>
      <c r="G654" s="169">
        <v>61.7</v>
      </c>
      <c r="H654" s="169">
        <v>61.7</v>
      </c>
      <c r="I654" s="177">
        <f t="shared" si="157"/>
        <v>1</v>
      </c>
      <c r="J654" s="169">
        <v>3.16</v>
      </c>
      <c r="K654" s="177">
        <f t="shared" si="158"/>
        <v>5.121555915721232E-2</v>
      </c>
      <c r="L654" s="260">
        <v>333.9</v>
      </c>
      <c r="M654" s="177">
        <f t="shared" si="159"/>
        <v>1.0512155591572123</v>
      </c>
      <c r="N654" s="260">
        <v>1055.1199999999999</v>
      </c>
      <c r="O654" s="169">
        <v>0.51</v>
      </c>
      <c r="P654" s="176">
        <f t="shared" si="160"/>
        <v>8.2658022690437604E-3</v>
      </c>
      <c r="Q654" s="260">
        <f t="shared" si="161"/>
        <v>170.28899999999999</v>
      </c>
      <c r="R654" s="169">
        <f t="shared" si="162"/>
        <v>2.6499999999999968</v>
      </c>
      <c r="S654" s="171">
        <f t="shared" si="163"/>
        <v>4.2949756888168503E-2</v>
      </c>
      <c r="T654" s="169" t="s">
        <v>475</v>
      </c>
      <c r="U654" s="169" t="s">
        <v>220</v>
      </c>
      <c r="V654" s="169" t="s">
        <v>686</v>
      </c>
      <c r="W654" s="175">
        <v>1</v>
      </c>
      <c r="X654" s="169" t="s">
        <v>413</v>
      </c>
    </row>
    <row r="655" spans="2:24" hidden="1">
      <c r="B655" s="636"/>
      <c r="C655" s="423"/>
      <c r="D655" s="206">
        <v>9</v>
      </c>
      <c r="E655" s="169" t="s">
        <v>546</v>
      </c>
      <c r="F655" s="260">
        <v>846.63</v>
      </c>
      <c r="G655" s="169">
        <v>21.34</v>
      </c>
      <c r="H655" s="169">
        <v>21.34</v>
      </c>
      <c r="I655" s="177">
        <f t="shared" si="157"/>
        <v>1</v>
      </c>
      <c r="J655" s="169">
        <v>1.1000000000000001</v>
      </c>
      <c r="K655" s="177">
        <f t="shared" si="158"/>
        <v>5.1546391752577324E-2</v>
      </c>
      <c r="L655" s="260">
        <v>930.36</v>
      </c>
      <c r="M655" s="177">
        <f t="shared" si="159"/>
        <v>1.0515463917525774</v>
      </c>
      <c r="N655" s="260">
        <v>1023.4</v>
      </c>
      <c r="O655" s="169">
        <v>0.19</v>
      </c>
      <c r="P655" s="176">
        <f t="shared" si="160"/>
        <v>8.9034676663542651E-3</v>
      </c>
      <c r="Q655" s="260">
        <f t="shared" si="161"/>
        <v>176.76840000000001</v>
      </c>
      <c r="R655" s="169">
        <f t="shared" si="162"/>
        <v>0.91000000000000147</v>
      </c>
      <c r="S655" s="171">
        <f t="shared" si="163"/>
        <v>4.2642924086223125E-2</v>
      </c>
      <c r="T655" s="169" t="s">
        <v>475</v>
      </c>
      <c r="U655" s="169" t="s">
        <v>712</v>
      </c>
      <c r="V655" s="169" t="s">
        <v>792</v>
      </c>
      <c r="W655" s="175">
        <v>1</v>
      </c>
      <c r="X655" s="169" t="s">
        <v>422</v>
      </c>
    </row>
    <row r="656" spans="2:24" hidden="1">
      <c r="B656" s="636"/>
      <c r="C656" s="423"/>
      <c r="D656" s="206">
        <v>10</v>
      </c>
      <c r="E656" s="169" t="s">
        <v>514</v>
      </c>
      <c r="F656" s="260">
        <v>676.42000000000007</v>
      </c>
      <c r="G656" s="169">
        <v>78.62</v>
      </c>
      <c r="H656" s="169">
        <v>78.62</v>
      </c>
      <c r="I656" s="177">
        <f t="shared" si="157"/>
        <v>1</v>
      </c>
      <c r="J656" s="169">
        <v>2.54</v>
      </c>
      <c r="K656" s="177">
        <f t="shared" si="158"/>
        <v>3.2307300941236322E-2</v>
      </c>
      <c r="L656" s="260">
        <v>331.58</v>
      </c>
      <c r="M656" s="177">
        <f t="shared" si="159"/>
        <v>1.0323073009412365</v>
      </c>
      <c r="N656" s="260">
        <v>842.21</v>
      </c>
      <c r="O656" s="169">
        <v>0.5</v>
      </c>
      <c r="P656" s="176">
        <f t="shared" si="160"/>
        <v>6.3597049096921895E-3</v>
      </c>
      <c r="Q656" s="260">
        <f t="shared" si="161"/>
        <v>165.79</v>
      </c>
      <c r="R656" s="169">
        <f t="shared" si="162"/>
        <v>2.0400000000000063</v>
      </c>
      <c r="S656" s="171">
        <f t="shared" si="163"/>
        <v>2.5947596031544215E-2</v>
      </c>
      <c r="T656" s="169" t="s">
        <v>475</v>
      </c>
      <c r="U656" s="169" t="s">
        <v>220</v>
      </c>
      <c r="V656" s="169" t="s">
        <v>686</v>
      </c>
      <c r="W656" s="175">
        <v>1</v>
      </c>
      <c r="X656" s="169" t="s">
        <v>419</v>
      </c>
    </row>
    <row r="657" spans="2:24" hidden="1">
      <c r="B657" s="635">
        <v>45935</v>
      </c>
      <c r="C657" s="423" t="str">
        <f t="shared" ref="C657" si="170">RIGHT(TEXT(B657,"aaa"),1)</f>
        <v>日</v>
      </c>
      <c r="D657" s="206">
        <v>1</v>
      </c>
      <c r="E657" s="169" t="s">
        <v>699</v>
      </c>
      <c r="F657" s="260">
        <v>11322.83</v>
      </c>
      <c r="G657" s="169">
        <v>85.96</v>
      </c>
      <c r="H657" s="169">
        <v>127.34</v>
      </c>
      <c r="I657" s="177">
        <f t="shared" si="157"/>
        <v>1.4813866914844116</v>
      </c>
      <c r="J657" s="169">
        <v>0</v>
      </c>
      <c r="K657" s="177">
        <f t="shared" si="158"/>
        <v>0</v>
      </c>
      <c r="L657" s="260">
        <v>278.75</v>
      </c>
      <c r="M657" s="177">
        <f t="shared" si="159"/>
        <v>1.4813866914844116</v>
      </c>
      <c r="N657" s="260">
        <v>11534.68</v>
      </c>
      <c r="O657" s="169">
        <v>0.76</v>
      </c>
      <c r="P657" s="176">
        <f t="shared" si="160"/>
        <v>8.8413215449046068E-3</v>
      </c>
      <c r="Q657" s="260">
        <f t="shared" si="161"/>
        <v>211.85</v>
      </c>
      <c r="R657" s="169">
        <f t="shared" si="162"/>
        <v>40.620000000000012</v>
      </c>
      <c r="S657" s="171">
        <f t="shared" si="163"/>
        <v>0.47254536993950691</v>
      </c>
      <c r="T657" s="169" t="s">
        <v>465</v>
      </c>
      <c r="U657" s="169" t="s">
        <v>219</v>
      </c>
      <c r="V657" s="169" t="s">
        <v>702</v>
      </c>
      <c r="W657" s="175">
        <v>1</v>
      </c>
      <c r="X657" s="169" t="s">
        <v>467</v>
      </c>
    </row>
    <row r="658" spans="2:24" hidden="1">
      <c r="B658" s="636"/>
      <c r="C658" s="423"/>
      <c r="D658" s="206">
        <v>2</v>
      </c>
      <c r="E658" s="169" t="s">
        <v>689</v>
      </c>
      <c r="F658" s="260">
        <v>3349.25</v>
      </c>
      <c r="G658" s="169">
        <v>7351</v>
      </c>
      <c r="H658" s="169">
        <v>7351</v>
      </c>
      <c r="I658" s="177">
        <f t="shared" si="157"/>
        <v>1</v>
      </c>
      <c r="J658" s="169">
        <v>200</v>
      </c>
      <c r="K658" s="177">
        <f t="shared" si="158"/>
        <v>2.7207182696231805E-2</v>
      </c>
      <c r="L658" s="260">
        <v>17.75</v>
      </c>
      <c r="M658" s="177">
        <f t="shared" si="159"/>
        <v>1.0272071826962319</v>
      </c>
      <c r="N658" s="260">
        <v>3550</v>
      </c>
      <c r="O658" s="169">
        <v>11.31</v>
      </c>
      <c r="P658" s="176">
        <f t="shared" si="160"/>
        <v>1.5385661814719086E-3</v>
      </c>
      <c r="Q658" s="260">
        <f t="shared" si="161"/>
        <v>200.7525</v>
      </c>
      <c r="R658" s="169">
        <f t="shared" si="162"/>
        <v>188.69</v>
      </c>
      <c r="S658" s="171">
        <f t="shared" si="163"/>
        <v>2.5668616514759896E-2</v>
      </c>
      <c r="T658" s="169" t="s">
        <v>465</v>
      </c>
      <c r="U658" s="169" t="s">
        <v>219</v>
      </c>
      <c r="V658" s="169" t="s">
        <v>701</v>
      </c>
      <c r="W658" s="175">
        <v>1</v>
      </c>
      <c r="X658" s="169" t="s">
        <v>430</v>
      </c>
    </row>
    <row r="659" spans="2:24" hidden="1">
      <c r="B659" s="636"/>
      <c r="C659" s="423"/>
      <c r="D659" s="206">
        <v>3</v>
      </c>
      <c r="E659" s="169" t="s">
        <v>688</v>
      </c>
      <c r="F659" s="260">
        <v>1652.67</v>
      </c>
      <c r="G659" s="169">
        <v>85.59</v>
      </c>
      <c r="H659" s="169">
        <v>85.59</v>
      </c>
      <c r="I659" s="177">
        <f t="shared" si="157"/>
        <v>1</v>
      </c>
      <c r="J659" s="169">
        <v>6.25</v>
      </c>
      <c r="K659" s="177">
        <f t="shared" si="158"/>
        <v>7.3022549363243372E-2</v>
      </c>
      <c r="L659" s="260">
        <v>313.60000000000002</v>
      </c>
      <c r="M659" s="177">
        <f t="shared" si="159"/>
        <v>1.0730225493632433</v>
      </c>
      <c r="N659" s="260">
        <v>1960</v>
      </c>
      <c r="O659" s="169">
        <v>0.98</v>
      </c>
      <c r="P659" s="176">
        <f t="shared" si="160"/>
        <v>1.1449935740156559E-2</v>
      </c>
      <c r="Q659" s="260">
        <f t="shared" si="161"/>
        <v>307.32800000000003</v>
      </c>
      <c r="R659" s="169">
        <f t="shared" si="162"/>
        <v>5.27</v>
      </c>
      <c r="S659" s="171">
        <f t="shared" si="163"/>
        <v>6.1572613623086803E-2</v>
      </c>
      <c r="T659" s="169" t="s">
        <v>475</v>
      </c>
      <c r="U659" s="169" t="s">
        <v>712</v>
      </c>
      <c r="V659" s="169" t="s">
        <v>466</v>
      </c>
      <c r="W659" s="175">
        <v>1</v>
      </c>
      <c r="X659" s="169" t="s">
        <v>467</v>
      </c>
    </row>
    <row r="660" spans="2:24" hidden="1">
      <c r="B660" s="636"/>
      <c r="C660" s="423"/>
      <c r="D660" s="206">
        <v>4</v>
      </c>
      <c r="E660" s="169" t="s">
        <v>463</v>
      </c>
      <c r="F660" s="260">
        <v>1506.2</v>
      </c>
      <c r="G660" s="169">
        <v>33.86</v>
      </c>
      <c r="H660" s="169">
        <v>33.86</v>
      </c>
      <c r="I660" s="177">
        <f t="shared" si="157"/>
        <v>1</v>
      </c>
      <c r="J660" s="169">
        <v>2.1</v>
      </c>
      <c r="K660" s="177">
        <f t="shared" si="158"/>
        <v>6.2020082693443598E-2</v>
      </c>
      <c r="L660" s="260">
        <v>814.16</v>
      </c>
      <c r="M660" s="177">
        <f t="shared" si="159"/>
        <v>1.0620200826934436</v>
      </c>
      <c r="N660" s="260">
        <v>1709.74</v>
      </c>
      <c r="O660" s="169">
        <v>0.25</v>
      </c>
      <c r="P660" s="176">
        <f t="shared" si="160"/>
        <v>7.3833431777909041E-3</v>
      </c>
      <c r="Q660" s="260">
        <f t="shared" si="161"/>
        <v>203.54</v>
      </c>
      <c r="R660" s="169">
        <f t="shared" si="162"/>
        <v>1.8500000000000014</v>
      </c>
      <c r="S660" s="171">
        <f t="shared" si="163"/>
        <v>5.4636739515652732E-2</v>
      </c>
      <c r="T660" s="169" t="s">
        <v>475</v>
      </c>
      <c r="U660" s="169" t="s">
        <v>220</v>
      </c>
      <c r="V660" s="169" t="s">
        <v>686</v>
      </c>
      <c r="W660" s="175">
        <v>1</v>
      </c>
      <c r="X660" s="169" t="s">
        <v>412</v>
      </c>
    </row>
    <row r="661" spans="2:24" hidden="1">
      <c r="B661" s="636"/>
      <c r="C661" s="423"/>
      <c r="D661" s="206">
        <v>5</v>
      </c>
      <c r="E661" s="169" t="s">
        <v>698</v>
      </c>
      <c r="F661" s="260">
        <v>1478.23</v>
      </c>
      <c r="G661" s="169">
        <v>55.12</v>
      </c>
      <c r="H661" s="169">
        <v>55.12</v>
      </c>
      <c r="I661" s="177">
        <f t="shared" si="157"/>
        <v>1</v>
      </c>
      <c r="J661" s="169">
        <v>4.0199999999999996</v>
      </c>
      <c r="K661" s="177">
        <f t="shared" si="158"/>
        <v>7.2931785195936141E-2</v>
      </c>
      <c r="L661" s="260">
        <v>417.58</v>
      </c>
      <c r="M661" s="177">
        <f t="shared" si="159"/>
        <v>1.0729317851959361</v>
      </c>
      <c r="N661" s="260">
        <v>1678.67</v>
      </c>
      <c r="O661" s="169">
        <v>0.48</v>
      </c>
      <c r="P661" s="176">
        <f t="shared" si="160"/>
        <v>8.708272859216255E-3</v>
      </c>
      <c r="Q661" s="260">
        <f t="shared" si="161"/>
        <v>200.43839999999997</v>
      </c>
      <c r="R661" s="169">
        <f t="shared" si="162"/>
        <v>3.5400000000000031</v>
      </c>
      <c r="S661" s="171">
        <f t="shared" si="163"/>
        <v>6.422351233671994E-2</v>
      </c>
      <c r="T661" s="169" t="s">
        <v>475</v>
      </c>
      <c r="U661" s="169" t="s">
        <v>712</v>
      </c>
      <c r="V661" s="169" t="s">
        <v>643</v>
      </c>
      <c r="W661" s="175">
        <v>1</v>
      </c>
      <c r="X661" s="169" t="s">
        <v>692</v>
      </c>
    </row>
    <row r="662" spans="2:24" hidden="1">
      <c r="B662" s="636"/>
      <c r="C662" s="423"/>
      <c r="D662" s="206">
        <v>6</v>
      </c>
      <c r="E662" s="169" t="s">
        <v>524</v>
      </c>
      <c r="F662" s="260">
        <v>1175.3300000000002</v>
      </c>
      <c r="G662" s="169">
        <v>70.64</v>
      </c>
      <c r="H662" s="169">
        <v>70.64</v>
      </c>
      <c r="I662" s="177">
        <f t="shared" si="157"/>
        <v>1</v>
      </c>
      <c r="J662" s="169">
        <v>4.12</v>
      </c>
      <c r="K662" s="177">
        <f t="shared" si="158"/>
        <v>5.8323895809739526E-2</v>
      </c>
      <c r="L662" s="260">
        <v>333.9</v>
      </c>
      <c r="M662" s="177">
        <f t="shared" si="159"/>
        <v>1.0583238958097396</v>
      </c>
      <c r="N662" s="260">
        <v>1375.67</v>
      </c>
      <c r="O662" s="169">
        <v>0.6</v>
      </c>
      <c r="P662" s="176">
        <f t="shared" si="160"/>
        <v>8.4937712344280852E-3</v>
      </c>
      <c r="Q662" s="260">
        <f t="shared" si="161"/>
        <v>200.33999999999997</v>
      </c>
      <c r="R662" s="169">
        <f t="shared" si="162"/>
        <v>3.5200000000000045</v>
      </c>
      <c r="S662" s="171">
        <f t="shared" si="163"/>
        <v>4.9830124575311503E-2</v>
      </c>
      <c r="T662" s="169" t="s">
        <v>475</v>
      </c>
      <c r="U662" s="169" t="s">
        <v>220</v>
      </c>
      <c r="V662" s="169" t="s">
        <v>686</v>
      </c>
      <c r="W662" s="175">
        <v>1</v>
      </c>
      <c r="X662" s="169" t="s">
        <v>413</v>
      </c>
    </row>
    <row r="663" spans="2:24" hidden="1">
      <c r="B663" s="636"/>
      <c r="C663" s="423"/>
      <c r="D663" s="206">
        <v>7</v>
      </c>
      <c r="E663" s="169" t="s">
        <v>484</v>
      </c>
      <c r="F663" s="260">
        <v>1136.1399999999999</v>
      </c>
      <c r="G663" s="169">
        <v>74.42</v>
      </c>
      <c r="H663" s="169">
        <v>74.42</v>
      </c>
      <c r="I663" s="177">
        <f t="shared" si="157"/>
        <v>1</v>
      </c>
      <c r="J663" s="169">
        <v>3.26</v>
      </c>
      <c r="K663" s="177">
        <f t="shared" si="158"/>
        <v>4.3805428648212845E-2</v>
      </c>
      <c r="L663" s="260">
        <v>410.16</v>
      </c>
      <c r="M663" s="177">
        <f t="shared" si="159"/>
        <v>1.043805428648213</v>
      </c>
      <c r="N663" s="260">
        <v>1337.12</v>
      </c>
      <c r="O663" s="169">
        <v>0.49</v>
      </c>
      <c r="P663" s="176">
        <f t="shared" si="160"/>
        <v>6.584251545283526E-3</v>
      </c>
      <c r="Q663" s="260">
        <f t="shared" si="161"/>
        <v>200.97840000000002</v>
      </c>
      <c r="R663" s="169">
        <f t="shared" si="162"/>
        <v>2.7700000000000049</v>
      </c>
      <c r="S663" s="171">
        <f t="shared" si="163"/>
        <v>3.7221177102929388E-2</v>
      </c>
      <c r="T663" s="169" t="s">
        <v>475</v>
      </c>
      <c r="U663" s="169" t="s">
        <v>712</v>
      </c>
      <c r="V663" s="169" t="s">
        <v>643</v>
      </c>
      <c r="W663" s="175">
        <v>1</v>
      </c>
      <c r="X663" s="169" t="s">
        <v>467</v>
      </c>
    </row>
    <row r="664" spans="2:24" hidden="1">
      <c r="B664" s="636"/>
      <c r="C664" s="423"/>
      <c r="D664" s="206">
        <v>8</v>
      </c>
      <c r="E664" s="169" t="s">
        <v>479</v>
      </c>
      <c r="F664" s="260">
        <v>917.4</v>
      </c>
      <c r="G664" s="169">
        <v>268.3</v>
      </c>
      <c r="H664" s="169">
        <v>268.3</v>
      </c>
      <c r="I664" s="177">
        <f t="shared" si="157"/>
        <v>1</v>
      </c>
      <c r="J664" s="169">
        <v>13.71</v>
      </c>
      <c r="K664" s="177">
        <f t="shared" si="158"/>
        <v>5.1099515467759968E-2</v>
      </c>
      <c r="L664" s="260">
        <v>111.2</v>
      </c>
      <c r="M664" s="177">
        <f t="shared" si="159"/>
        <v>1.0510995154677598</v>
      </c>
      <c r="N664" s="260">
        <v>1524.55</v>
      </c>
      <c r="O664" s="169">
        <v>5.46</v>
      </c>
      <c r="P664" s="176">
        <f t="shared" si="160"/>
        <v>2.0350354081252329E-2</v>
      </c>
      <c r="Q664" s="260">
        <f t="shared" si="161"/>
        <v>607.15200000000004</v>
      </c>
      <c r="R664" s="169">
        <f t="shared" si="162"/>
        <v>8.2499999999999787</v>
      </c>
      <c r="S664" s="171">
        <f t="shared" si="163"/>
        <v>3.0749161386507559E-2</v>
      </c>
      <c r="T664" s="169" t="s">
        <v>475</v>
      </c>
      <c r="U664" s="169" t="s">
        <v>712</v>
      </c>
      <c r="V664" s="169" t="s">
        <v>792</v>
      </c>
      <c r="W664" s="175">
        <v>1</v>
      </c>
      <c r="X664" s="169" t="s">
        <v>427</v>
      </c>
    </row>
    <row r="665" spans="2:24" hidden="1">
      <c r="B665" s="636"/>
      <c r="C665" s="423"/>
      <c r="D665" s="206">
        <v>9</v>
      </c>
      <c r="E665" s="169" t="s">
        <v>514</v>
      </c>
      <c r="F665" s="260">
        <v>908.53</v>
      </c>
      <c r="G665" s="169">
        <v>91.88</v>
      </c>
      <c r="H665" s="169">
        <v>91.88</v>
      </c>
      <c r="I665" s="177">
        <f t="shared" si="157"/>
        <v>1</v>
      </c>
      <c r="J665" s="169">
        <v>3.35</v>
      </c>
      <c r="K665" s="177">
        <f t="shared" si="158"/>
        <v>3.6460600783630823E-2</v>
      </c>
      <c r="L665" s="260">
        <v>331.58</v>
      </c>
      <c r="M665" s="177">
        <f t="shared" si="159"/>
        <v>1.0364606007836308</v>
      </c>
      <c r="N665" s="260">
        <v>1110.79</v>
      </c>
      <c r="O665" s="169">
        <v>0.61</v>
      </c>
      <c r="P665" s="176">
        <f t="shared" si="160"/>
        <v>6.6390944710491952E-3</v>
      </c>
      <c r="Q665" s="260">
        <f t="shared" si="161"/>
        <v>202.26379999999997</v>
      </c>
      <c r="R665" s="169">
        <f t="shared" si="162"/>
        <v>2.7399999999999944</v>
      </c>
      <c r="S665" s="171">
        <f t="shared" si="163"/>
        <v>2.9821506312581569E-2</v>
      </c>
      <c r="T665" s="169" t="s">
        <v>475</v>
      </c>
      <c r="U665" s="169" t="s">
        <v>220</v>
      </c>
      <c r="V665" s="169" t="s">
        <v>686</v>
      </c>
      <c r="W665" s="175">
        <v>1</v>
      </c>
      <c r="X665" s="169" t="s">
        <v>419</v>
      </c>
    </row>
    <row r="666" spans="2:24" hidden="1">
      <c r="B666" s="636"/>
      <c r="C666" s="423"/>
      <c r="D666" s="206">
        <v>10</v>
      </c>
      <c r="E666" s="169" t="s">
        <v>517</v>
      </c>
      <c r="F666" s="260">
        <v>810.81</v>
      </c>
      <c r="G666" s="169">
        <v>199.72</v>
      </c>
      <c r="H666" s="169">
        <v>199.72</v>
      </c>
      <c r="I666" s="177">
        <f t="shared" si="157"/>
        <v>1</v>
      </c>
      <c r="J666" s="169">
        <v>10.210000000000001</v>
      </c>
      <c r="K666" s="177">
        <f t="shared" si="158"/>
        <v>5.1121570198277594E-2</v>
      </c>
      <c r="L666" s="260">
        <v>99.12</v>
      </c>
      <c r="M666" s="177">
        <f t="shared" si="159"/>
        <v>1.0511215701982777</v>
      </c>
      <c r="N666" s="260">
        <v>1012.02</v>
      </c>
      <c r="O666" s="169">
        <v>2.0299999999999998</v>
      </c>
      <c r="P666" s="176">
        <f t="shared" si="160"/>
        <v>1.0164229921890646E-2</v>
      </c>
      <c r="Q666" s="260">
        <f t="shared" si="161"/>
        <v>201.21359999999999</v>
      </c>
      <c r="R666" s="169">
        <f t="shared" si="162"/>
        <v>8.1800000000000086</v>
      </c>
      <c r="S666" s="171">
        <f t="shared" si="163"/>
        <v>4.0957340276386985E-2</v>
      </c>
      <c r="T666" s="169" t="s">
        <v>475</v>
      </c>
      <c r="U666" s="169" t="s">
        <v>712</v>
      </c>
      <c r="V666" s="169" t="s">
        <v>507</v>
      </c>
      <c r="W666" s="175">
        <v>1</v>
      </c>
      <c r="X666" s="169" t="s">
        <v>467</v>
      </c>
    </row>
    <row r="667" spans="2:24" hidden="1">
      <c r="B667" s="635">
        <v>45936</v>
      </c>
      <c r="C667" s="423" t="str">
        <f t="shared" ref="C667" si="171">RIGHT(TEXT(B667,"aaa"),1)</f>
        <v>一</v>
      </c>
      <c r="D667" s="206">
        <v>1</v>
      </c>
      <c r="E667" s="169" t="s">
        <v>689</v>
      </c>
      <c r="F667" s="260">
        <v>13880.5</v>
      </c>
      <c r="G667" s="169">
        <v>10582</v>
      </c>
      <c r="H667" s="169">
        <v>10582</v>
      </c>
      <c r="I667" s="177">
        <f t="shared" si="157"/>
        <v>1</v>
      </c>
      <c r="J667" s="169">
        <v>782</v>
      </c>
      <c r="K667" s="177">
        <f t="shared" si="158"/>
        <v>7.3899073899073894E-2</v>
      </c>
      <c r="L667" s="260">
        <v>17.75</v>
      </c>
      <c r="M667" s="177">
        <f t="shared" si="159"/>
        <v>1.0738990738990739</v>
      </c>
      <c r="N667" s="260">
        <v>13880.5</v>
      </c>
      <c r="O667" s="169">
        <v>0</v>
      </c>
      <c r="P667" s="176">
        <f t="shared" si="160"/>
        <v>0</v>
      </c>
      <c r="Q667" s="260">
        <f t="shared" si="161"/>
        <v>0</v>
      </c>
      <c r="R667" s="169">
        <f t="shared" si="162"/>
        <v>782</v>
      </c>
      <c r="S667" s="171">
        <f t="shared" si="163"/>
        <v>7.3899073899073894E-2</v>
      </c>
      <c r="T667" s="169" t="s">
        <v>465</v>
      </c>
      <c r="U667" s="169" t="s">
        <v>219</v>
      </c>
      <c r="V667" s="169" t="s">
        <v>701</v>
      </c>
      <c r="W667" s="175">
        <v>1</v>
      </c>
      <c r="X667" s="169" t="s">
        <v>430</v>
      </c>
    </row>
    <row r="668" spans="2:24" hidden="1">
      <c r="B668" s="636"/>
      <c r="C668" s="423"/>
      <c r="D668" s="206">
        <v>2</v>
      </c>
      <c r="E668" s="169" t="s">
        <v>699</v>
      </c>
      <c r="F668" s="260">
        <v>12956.3</v>
      </c>
      <c r="G668" s="169">
        <v>115.06</v>
      </c>
      <c r="H668" s="169">
        <v>161.54</v>
      </c>
      <c r="I668" s="177">
        <f t="shared" si="157"/>
        <v>1.4039631496610463</v>
      </c>
      <c r="J668" s="169">
        <v>0</v>
      </c>
      <c r="K668" s="177">
        <f t="shared" si="158"/>
        <v>0</v>
      </c>
      <c r="L668" s="260">
        <v>278.75</v>
      </c>
      <c r="M668" s="177">
        <f t="shared" si="159"/>
        <v>1.4039631496610463</v>
      </c>
      <c r="N668" s="260">
        <v>12956.3</v>
      </c>
      <c r="O668" s="169">
        <v>0</v>
      </c>
      <c r="P668" s="176">
        <f t="shared" si="160"/>
        <v>0</v>
      </c>
      <c r="Q668" s="260">
        <f t="shared" si="161"/>
        <v>0</v>
      </c>
      <c r="R668" s="169">
        <f t="shared" si="162"/>
        <v>46.47999999999999</v>
      </c>
      <c r="S668" s="171">
        <f t="shared" si="163"/>
        <v>0.40396314966104629</v>
      </c>
      <c r="T668" s="169" t="s">
        <v>465</v>
      </c>
      <c r="U668" s="169" t="s">
        <v>219</v>
      </c>
      <c r="V668" s="169" t="s">
        <v>702</v>
      </c>
      <c r="W668" s="175">
        <v>1</v>
      </c>
      <c r="X668" s="169" t="s">
        <v>467</v>
      </c>
    </row>
    <row r="669" spans="2:24" hidden="1">
      <c r="B669" s="636"/>
      <c r="C669" s="423"/>
      <c r="D669" s="206">
        <v>3</v>
      </c>
      <c r="E669" s="169" t="s">
        <v>666</v>
      </c>
      <c r="F669" s="260">
        <v>1788.2400000000002</v>
      </c>
      <c r="G669" s="169">
        <v>515.98</v>
      </c>
      <c r="H669" s="169">
        <v>515.98</v>
      </c>
      <c r="I669" s="177">
        <f t="shared" si="157"/>
        <v>1</v>
      </c>
      <c r="J669" s="169">
        <v>24.15</v>
      </c>
      <c r="K669" s="177">
        <f t="shared" si="158"/>
        <v>4.6804139695337026E-2</v>
      </c>
      <c r="L669" s="260">
        <v>85.48</v>
      </c>
      <c r="M669" s="177">
        <f t="shared" si="159"/>
        <v>1.0468041396953369</v>
      </c>
      <c r="N669" s="260">
        <v>2064.34</v>
      </c>
      <c r="O669" s="169">
        <v>3.23</v>
      </c>
      <c r="P669" s="176">
        <f t="shared" si="160"/>
        <v>6.259932555525408E-3</v>
      </c>
      <c r="Q669" s="260">
        <f t="shared" si="161"/>
        <v>276.10040000000004</v>
      </c>
      <c r="R669" s="169">
        <f t="shared" si="162"/>
        <v>20.919999999999977</v>
      </c>
      <c r="S669" s="171">
        <f t="shared" si="163"/>
        <v>4.0544207139811571E-2</v>
      </c>
      <c r="T669" s="169" t="s">
        <v>475</v>
      </c>
      <c r="U669" s="169" t="s">
        <v>712</v>
      </c>
      <c r="V669" s="169" t="s">
        <v>643</v>
      </c>
      <c r="W669" s="175">
        <v>1</v>
      </c>
      <c r="X669" s="169" t="s">
        <v>423</v>
      </c>
    </row>
    <row r="670" spans="2:24" hidden="1">
      <c r="B670" s="636"/>
      <c r="C670" s="423"/>
      <c r="D670" s="206">
        <v>4</v>
      </c>
      <c r="E670" s="169" t="s">
        <v>698</v>
      </c>
      <c r="F670" s="260">
        <v>1394.7199999999998</v>
      </c>
      <c r="G670" s="169">
        <v>77</v>
      </c>
      <c r="H670" s="169">
        <v>77</v>
      </c>
      <c r="I670" s="177">
        <f t="shared" si="157"/>
        <v>1</v>
      </c>
      <c r="J670" s="169">
        <v>4</v>
      </c>
      <c r="K670" s="177">
        <f t="shared" si="158"/>
        <v>5.1948051948051951E-2</v>
      </c>
      <c r="L670" s="260">
        <v>417.58</v>
      </c>
      <c r="M670" s="177">
        <f t="shared" si="159"/>
        <v>1.051948051948052</v>
      </c>
      <c r="N670" s="260">
        <v>1670.32</v>
      </c>
      <c r="O670" s="169">
        <v>0.66</v>
      </c>
      <c r="P670" s="176">
        <f t="shared" si="160"/>
        <v>8.5714285714285719E-3</v>
      </c>
      <c r="Q670" s="260">
        <f t="shared" si="161"/>
        <v>275.6028</v>
      </c>
      <c r="R670" s="169">
        <f t="shared" si="162"/>
        <v>3.34</v>
      </c>
      <c r="S670" s="171">
        <f t="shared" si="163"/>
        <v>4.3376623376623374E-2</v>
      </c>
      <c r="T670" s="169" t="s">
        <v>475</v>
      </c>
      <c r="U670" s="169" t="s">
        <v>712</v>
      </c>
      <c r="V670" s="169" t="s">
        <v>643</v>
      </c>
      <c r="W670" s="175">
        <v>1</v>
      </c>
      <c r="X670" s="169" t="s">
        <v>692</v>
      </c>
    </row>
    <row r="671" spans="2:24" hidden="1">
      <c r="B671" s="636"/>
      <c r="C671" s="423"/>
      <c r="D671" s="206">
        <v>5</v>
      </c>
      <c r="E671" s="169" t="s">
        <v>490</v>
      </c>
      <c r="F671" s="260">
        <v>1387.15</v>
      </c>
      <c r="G671" s="169">
        <v>226.82</v>
      </c>
      <c r="H671" s="169">
        <v>226.82</v>
      </c>
      <c r="I671" s="177">
        <f t="shared" si="157"/>
        <v>1</v>
      </c>
      <c r="J671" s="169">
        <v>10.61</v>
      </c>
      <c r="K671" s="177">
        <f t="shared" si="158"/>
        <v>4.6777180142844543E-2</v>
      </c>
      <c r="L671" s="260">
        <v>156.74</v>
      </c>
      <c r="M671" s="177">
        <f t="shared" si="159"/>
        <v>1.0467771801428447</v>
      </c>
      <c r="N671" s="260">
        <v>1663.01</v>
      </c>
      <c r="O671" s="169">
        <v>1.76</v>
      </c>
      <c r="P671" s="176">
        <f t="shared" si="160"/>
        <v>7.7594568380213386E-3</v>
      </c>
      <c r="Q671" s="260">
        <f t="shared" si="161"/>
        <v>275.86240000000004</v>
      </c>
      <c r="R671" s="169">
        <f t="shared" si="162"/>
        <v>8.8500000000000139</v>
      </c>
      <c r="S671" s="171">
        <f t="shared" si="163"/>
        <v>3.9017723304823268E-2</v>
      </c>
      <c r="T671" s="169" t="s">
        <v>475</v>
      </c>
      <c r="U671" s="169" t="s">
        <v>712</v>
      </c>
      <c r="V671" s="169" t="s">
        <v>466</v>
      </c>
      <c r="W671" s="175">
        <v>1</v>
      </c>
      <c r="X671" s="169" t="s">
        <v>467</v>
      </c>
    </row>
    <row r="672" spans="2:24" hidden="1">
      <c r="B672" s="636"/>
      <c r="C672" s="423"/>
      <c r="D672" s="206">
        <v>6</v>
      </c>
      <c r="E672" s="169" t="s">
        <v>463</v>
      </c>
      <c r="F672" s="260">
        <v>1367.79</v>
      </c>
      <c r="G672" s="169">
        <v>38.76</v>
      </c>
      <c r="H672" s="169">
        <v>38.76</v>
      </c>
      <c r="I672" s="177">
        <f t="shared" si="157"/>
        <v>1</v>
      </c>
      <c r="J672" s="169">
        <v>2.02</v>
      </c>
      <c r="K672" s="177">
        <f t="shared" si="158"/>
        <v>5.2115583075335398E-2</v>
      </c>
      <c r="L672" s="260">
        <v>814.16</v>
      </c>
      <c r="M672" s="177">
        <f t="shared" si="159"/>
        <v>1.0521155830753355</v>
      </c>
      <c r="N672" s="260">
        <v>1644.6</v>
      </c>
      <c r="O672" s="169">
        <v>0.34</v>
      </c>
      <c r="P672" s="176">
        <f t="shared" si="160"/>
        <v>8.7719298245614048E-3</v>
      </c>
      <c r="Q672" s="260">
        <f t="shared" si="161"/>
        <v>276.81440000000003</v>
      </c>
      <c r="R672" s="169">
        <f t="shared" si="162"/>
        <v>1.680000000000003</v>
      </c>
      <c r="S672" s="171">
        <f t="shared" si="163"/>
        <v>4.3343653250774078E-2</v>
      </c>
      <c r="T672" s="169" t="s">
        <v>475</v>
      </c>
      <c r="U672" s="169" t="s">
        <v>220</v>
      </c>
      <c r="V672" s="169" t="s">
        <v>686</v>
      </c>
      <c r="W672" s="175">
        <v>1</v>
      </c>
      <c r="X672" s="169" t="s">
        <v>412</v>
      </c>
    </row>
    <row r="673" spans="2:24" hidden="1">
      <c r="B673" s="636"/>
      <c r="C673" s="423"/>
      <c r="D673" s="206">
        <v>7</v>
      </c>
      <c r="E673" s="169" t="s">
        <v>484</v>
      </c>
      <c r="F673" s="260">
        <v>1050.01</v>
      </c>
      <c r="G673" s="169">
        <v>103.6</v>
      </c>
      <c r="H673" s="169">
        <v>103.6</v>
      </c>
      <c r="I673" s="177">
        <f t="shared" si="157"/>
        <v>1</v>
      </c>
      <c r="J673" s="169">
        <v>3.23</v>
      </c>
      <c r="K673" s="177">
        <f t="shared" si="158"/>
        <v>3.117760617760618E-2</v>
      </c>
      <c r="L673" s="260">
        <v>410.16</v>
      </c>
      <c r="M673" s="177">
        <f t="shared" si="159"/>
        <v>1.0311776061776061</v>
      </c>
      <c r="N673" s="260">
        <v>1324.82</v>
      </c>
      <c r="O673" s="169">
        <v>0.67</v>
      </c>
      <c r="P673" s="176">
        <f t="shared" si="160"/>
        <v>6.4671814671814678E-3</v>
      </c>
      <c r="Q673" s="260">
        <f t="shared" si="161"/>
        <v>274.80720000000002</v>
      </c>
      <c r="R673" s="169">
        <f t="shared" si="162"/>
        <v>2.5600000000000041</v>
      </c>
      <c r="S673" s="171">
        <f t="shared" si="163"/>
        <v>2.4710424710424752E-2</v>
      </c>
      <c r="T673" s="169" t="s">
        <v>475</v>
      </c>
      <c r="U673" s="169" t="s">
        <v>712</v>
      </c>
      <c r="V673" s="169" t="s">
        <v>643</v>
      </c>
      <c r="W673" s="175">
        <v>1</v>
      </c>
      <c r="X673" s="169" t="s">
        <v>467</v>
      </c>
    </row>
    <row r="674" spans="2:24" hidden="1">
      <c r="B674" s="636"/>
      <c r="C674" s="423"/>
      <c r="D674" s="206">
        <v>8</v>
      </c>
      <c r="E674" s="169" t="s">
        <v>557</v>
      </c>
      <c r="F674" s="260">
        <v>830.49000000000012</v>
      </c>
      <c r="G674" s="169">
        <v>235.47</v>
      </c>
      <c r="H674" s="169">
        <v>235.47</v>
      </c>
      <c r="I674" s="177">
        <f t="shared" si="157"/>
        <v>1</v>
      </c>
      <c r="J674" s="169">
        <v>8.57</v>
      </c>
      <c r="K674" s="177">
        <f t="shared" si="158"/>
        <v>3.6395294517348284E-2</v>
      </c>
      <c r="L674" s="260">
        <v>194.04</v>
      </c>
      <c r="M674" s="177">
        <f t="shared" si="159"/>
        <v>1.0363952945173482</v>
      </c>
      <c r="N674" s="260">
        <v>1662.92</v>
      </c>
      <c r="O674" s="169">
        <v>4.29</v>
      </c>
      <c r="P674" s="176">
        <f t="shared" si="160"/>
        <v>1.8218881386163843E-2</v>
      </c>
      <c r="Q674" s="260">
        <f t="shared" si="161"/>
        <v>832.4316</v>
      </c>
      <c r="R674" s="169">
        <f t="shared" si="162"/>
        <v>4.2799999999999931</v>
      </c>
      <c r="S674" s="171">
        <f t="shared" si="163"/>
        <v>1.8176413131184409E-2</v>
      </c>
      <c r="T674" s="169" t="s">
        <v>475</v>
      </c>
      <c r="U674" s="169" t="s">
        <v>712</v>
      </c>
      <c r="V674" s="169" t="s">
        <v>792</v>
      </c>
      <c r="W674" s="175">
        <v>1</v>
      </c>
      <c r="X674" s="169" t="s">
        <v>433</v>
      </c>
    </row>
    <row r="675" spans="2:24" hidden="1">
      <c r="B675" s="636"/>
      <c r="C675" s="423"/>
      <c r="D675" s="206">
        <v>9</v>
      </c>
      <c r="E675" s="169" t="s">
        <v>524</v>
      </c>
      <c r="F675" s="260">
        <v>794.68000000000006</v>
      </c>
      <c r="G675" s="169">
        <v>76.83</v>
      </c>
      <c r="H675" s="169">
        <v>76.83</v>
      </c>
      <c r="I675" s="177">
        <f t="shared" si="157"/>
        <v>1</v>
      </c>
      <c r="J675" s="169">
        <v>3.2</v>
      </c>
      <c r="K675" s="177">
        <f t="shared" si="158"/>
        <v>4.165039698034622E-2</v>
      </c>
      <c r="L675" s="260">
        <v>333.9</v>
      </c>
      <c r="M675" s="177">
        <f t="shared" si="159"/>
        <v>1.0416503969803463</v>
      </c>
      <c r="N675" s="260">
        <v>1068.48</v>
      </c>
      <c r="O675" s="169">
        <v>0.82</v>
      </c>
      <c r="P675" s="176">
        <f t="shared" si="160"/>
        <v>1.0672914226213718E-2</v>
      </c>
      <c r="Q675" s="260">
        <f t="shared" si="161"/>
        <v>273.79799999999994</v>
      </c>
      <c r="R675" s="169">
        <f t="shared" si="162"/>
        <v>2.380000000000003</v>
      </c>
      <c r="S675" s="171">
        <f t="shared" si="163"/>
        <v>3.0977482754132542E-2</v>
      </c>
      <c r="T675" s="169" t="s">
        <v>475</v>
      </c>
      <c r="U675" s="169" t="s">
        <v>220</v>
      </c>
      <c r="V675" s="169" t="s">
        <v>686</v>
      </c>
      <c r="W675" s="175">
        <v>1</v>
      </c>
      <c r="X675" s="169" t="s">
        <v>413</v>
      </c>
    </row>
    <row r="676" spans="2:24" hidden="1">
      <c r="B676" s="636"/>
      <c r="C676" s="423"/>
      <c r="D676" s="206">
        <v>10</v>
      </c>
      <c r="E676" s="169" t="s">
        <v>546</v>
      </c>
      <c r="F676" s="260">
        <v>772.2</v>
      </c>
      <c r="G676" s="169">
        <v>26.98</v>
      </c>
      <c r="H676" s="169">
        <v>26.98</v>
      </c>
      <c r="I676" s="177">
        <f t="shared" si="157"/>
        <v>1</v>
      </c>
      <c r="J676" s="169">
        <v>1.1200000000000001</v>
      </c>
      <c r="K676" s="177">
        <f t="shared" si="158"/>
        <v>4.1512231282431436E-2</v>
      </c>
      <c r="L676" s="260">
        <v>930.36</v>
      </c>
      <c r="M676" s="177">
        <f t="shared" si="159"/>
        <v>1.0415122312824314</v>
      </c>
      <c r="N676" s="260">
        <v>1042</v>
      </c>
      <c r="O676" s="169">
        <v>0.28999999999999998</v>
      </c>
      <c r="P676" s="176">
        <f t="shared" si="160"/>
        <v>1.0748702742772422E-2</v>
      </c>
      <c r="Q676" s="260">
        <f t="shared" si="161"/>
        <v>269.80439999999999</v>
      </c>
      <c r="R676" s="169">
        <f t="shared" si="162"/>
        <v>0.83000000000000096</v>
      </c>
      <c r="S676" s="171">
        <f t="shared" si="163"/>
        <v>3.0763528539659041E-2</v>
      </c>
      <c r="T676" s="169" t="s">
        <v>475</v>
      </c>
      <c r="U676" s="169" t="s">
        <v>712</v>
      </c>
      <c r="V676" s="169" t="s">
        <v>792</v>
      </c>
      <c r="W676" s="175">
        <v>1</v>
      </c>
      <c r="X676" s="169" t="s">
        <v>422</v>
      </c>
    </row>
    <row r="677" spans="2:24" hidden="1">
      <c r="B677" s="635">
        <v>45937</v>
      </c>
      <c r="C677" s="423" t="str">
        <f t="shared" ref="C677" si="172">RIGHT(TEXT(B677,"aaa"),1)</f>
        <v>二</v>
      </c>
      <c r="D677" s="206">
        <v>1</v>
      </c>
      <c r="E677" s="169" t="s">
        <v>699</v>
      </c>
      <c r="F677" s="260">
        <v>14634.38</v>
      </c>
      <c r="G677" s="169">
        <v>112.12</v>
      </c>
      <c r="H677" s="169">
        <v>164.02</v>
      </c>
      <c r="I677" s="177">
        <f t="shared" si="157"/>
        <v>1.4628968961826614</v>
      </c>
      <c r="J677" s="169">
        <v>0.6</v>
      </c>
      <c r="K677" s="177">
        <f t="shared" si="158"/>
        <v>5.3514092044238308E-3</v>
      </c>
      <c r="L677" s="260">
        <v>278.75</v>
      </c>
      <c r="M677" s="177">
        <f t="shared" si="159"/>
        <v>1.4682483053870852</v>
      </c>
      <c r="N677" s="260">
        <v>14634.38</v>
      </c>
      <c r="O677" s="169">
        <v>0</v>
      </c>
      <c r="P677" s="176">
        <f t="shared" si="160"/>
        <v>0</v>
      </c>
      <c r="Q677" s="260">
        <f t="shared" si="161"/>
        <v>0</v>
      </c>
      <c r="R677" s="169">
        <f t="shared" si="162"/>
        <v>52.5</v>
      </c>
      <c r="S677" s="171">
        <f t="shared" si="163"/>
        <v>0.46824830538708523</v>
      </c>
      <c r="T677" s="169" t="s">
        <v>465</v>
      </c>
      <c r="U677" s="169" t="s">
        <v>219</v>
      </c>
      <c r="V677" s="169" t="s">
        <v>702</v>
      </c>
      <c r="W677" s="175">
        <v>1</v>
      </c>
      <c r="X677" s="169" t="s">
        <v>467</v>
      </c>
    </row>
    <row r="678" spans="2:24" hidden="1">
      <c r="B678" s="636"/>
      <c r="C678" s="423"/>
      <c r="D678" s="206">
        <v>2</v>
      </c>
      <c r="E678" s="169" t="s">
        <v>689</v>
      </c>
      <c r="F678" s="260">
        <v>8875</v>
      </c>
      <c r="G678" s="169">
        <v>10307</v>
      </c>
      <c r="H678" s="169">
        <v>10307</v>
      </c>
      <c r="I678" s="177">
        <f t="shared" si="157"/>
        <v>1</v>
      </c>
      <c r="J678" s="169">
        <v>500</v>
      </c>
      <c r="K678" s="177">
        <f t="shared" si="158"/>
        <v>4.8510720869312116E-2</v>
      </c>
      <c r="L678" s="260">
        <v>17.75</v>
      </c>
      <c r="M678" s="177">
        <f t="shared" si="159"/>
        <v>1.0485107208693121</v>
      </c>
      <c r="N678" s="260">
        <v>8875</v>
      </c>
      <c r="O678" s="169">
        <v>0</v>
      </c>
      <c r="P678" s="176">
        <f t="shared" si="160"/>
        <v>0</v>
      </c>
      <c r="Q678" s="260">
        <f t="shared" si="161"/>
        <v>0</v>
      </c>
      <c r="R678" s="169">
        <f t="shared" si="162"/>
        <v>500</v>
      </c>
      <c r="S678" s="171">
        <f t="shared" si="163"/>
        <v>4.8510720869312116E-2</v>
      </c>
      <c r="T678" s="169" t="s">
        <v>465</v>
      </c>
      <c r="U678" s="169" t="s">
        <v>219</v>
      </c>
      <c r="V678" s="169" t="s">
        <v>701</v>
      </c>
      <c r="W678" s="175">
        <v>1</v>
      </c>
      <c r="X678" s="169" t="s">
        <v>430</v>
      </c>
    </row>
    <row r="679" spans="2:24" hidden="1">
      <c r="B679" s="636"/>
      <c r="C679" s="423"/>
      <c r="D679" s="206">
        <v>3</v>
      </c>
      <c r="E679" s="169" t="s">
        <v>688</v>
      </c>
      <c r="F679" s="260">
        <v>2154.4300000000003</v>
      </c>
      <c r="G679" s="169">
        <v>112.37</v>
      </c>
      <c r="H679" s="169">
        <v>112.37</v>
      </c>
      <c r="I679" s="177">
        <f t="shared" si="157"/>
        <v>1</v>
      </c>
      <c r="J679" s="169">
        <v>7.64</v>
      </c>
      <c r="K679" s="177">
        <f t="shared" si="158"/>
        <v>6.7989676960042711E-2</v>
      </c>
      <c r="L679" s="260">
        <v>313.60000000000002</v>
      </c>
      <c r="M679" s="177">
        <f t="shared" si="159"/>
        <v>1.0679896769600428</v>
      </c>
      <c r="N679" s="260">
        <v>2395.9</v>
      </c>
      <c r="O679" s="169">
        <v>0.77</v>
      </c>
      <c r="P679" s="176">
        <f t="shared" si="160"/>
        <v>6.8523627302660853E-3</v>
      </c>
      <c r="Q679" s="260">
        <f t="shared" si="161"/>
        <v>241.47200000000004</v>
      </c>
      <c r="R679" s="169">
        <f t="shared" si="162"/>
        <v>6.870000000000001</v>
      </c>
      <c r="S679" s="171">
        <f t="shared" si="163"/>
        <v>6.113731422977664E-2</v>
      </c>
      <c r="T679" s="169" t="s">
        <v>475</v>
      </c>
      <c r="U679" s="169" t="s">
        <v>712</v>
      </c>
      <c r="V679" s="169" t="s">
        <v>466</v>
      </c>
      <c r="W679" s="175">
        <v>1</v>
      </c>
      <c r="X679" s="169" t="s">
        <v>467</v>
      </c>
    </row>
    <row r="680" spans="2:24" hidden="1">
      <c r="B680" s="636"/>
      <c r="C680" s="423"/>
      <c r="D680" s="206">
        <v>4</v>
      </c>
      <c r="E680" s="169" t="s">
        <v>463</v>
      </c>
      <c r="F680" s="260">
        <v>1367.79</v>
      </c>
      <c r="G680" s="169">
        <v>36.270000000000003</v>
      </c>
      <c r="H680" s="169">
        <v>36.270000000000003</v>
      </c>
      <c r="I680" s="177">
        <f t="shared" si="157"/>
        <v>1</v>
      </c>
      <c r="J680" s="169">
        <v>1.97</v>
      </c>
      <c r="K680" s="177">
        <f t="shared" si="158"/>
        <v>5.4314860766473662E-2</v>
      </c>
      <c r="L680" s="260">
        <v>814.16</v>
      </c>
      <c r="M680" s="177">
        <f t="shared" si="159"/>
        <v>1.0543148607664736</v>
      </c>
      <c r="N680" s="260">
        <v>1603.9</v>
      </c>
      <c r="O680" s="169">
        <v>0.28999999999999998</v>
      </c>
      <c r="P680" s="176">
        <f t="shared" si="160"/>
        <v>7.9955886407499302E-3</v>
      </c>
      <c r="Q680" s="260">
        <f t="shared" si="161"/>
        <v>236.10639999999998</v>
      </c>
      <c r="R680" s="169">
        <f t="shared" si="162"/>
        <v>1.6799999999999988</v>
      </c>
      <c r="S680" s="171">
        <f t="shared" si="163"/>
        <v>4.6319272125723704E-2</v>
      </c>
      <c r="T680" s="169" t="s">
        <v>475</v>
      </c>
      <c r="U680" s="169" t="s">
        <v>220</v>
      </c>
      <c r="V680" s="169" t="s">
        <v>686</v>
      </c>
      <c r="W680" s="175">
        <v>1</v>
      </c>
      <c r="X680" s="169" t="s">
        <v>412</v>
      </c>
    </row>
    <row r="681" spans="2:24" hidden="1">
      <c r="B681" s="636"/>
      <c r="C681" s="423"/>
      <c r="D681" s="206">
        <v>5</v>
      </c>
      <c r="E681" s="169" t="s">
        <v>494</v>
      </c>
      <c r="F681" s="260">
        <v>1235.08</v>
      </c>
      <c r="G681" s="169">
        <v>85.21</v>
      </c>
      <c r="H681" s="169">
        <v>85.21</v>
      </c>
      <c r="I681" s="177">
        <f t="shared" ref="I681:I744" si="173">H681/G681</f>
        <v>1</v>
      </c>
      <c r="J681" s="169">
        <v>4.6399999999999997</v>
      </c>
      <c r="K681" s="177">
        <f t="shared" ref="K681:K744" si="174">J681/G681</f>
        <v>5.4453702617063726E-2</v>
      </c>
      <c r="L681" s="260">
        <v>318.32</v>
      </c>
      <c r="M681" s="177">
        <f t="shared" ref="M681:M744" si="175">(H681+J681)/G681</f>
        <v>1.0544537026170637</v>
      </c>
      <c r="N681" s="260">
        <v>1477</v>
      </c>
      <c r="O681" s="169">
        <v>0.76</v>
      </c>
      <c r="P681" s="176">
        <f t="shared" ref="P681:P744" si="176">O681/G681</f>
        <v>8.9191409458983691E-3</v>
      </c>
      <c r="Q681" s="260">
        <f t="shared" ref="Q681:Q744" si="177">O681*L681</f>
        <v>241.92320000000001</v>
      </c>
      <c r="R681" s="169">
        <f t="shared" ref="R681:R744" si="178">(H681+J681)-G681-O681</f>
        <v>3.8800000000000008</v>
      </c>
      <c r="S681" s="171">
        <f t="shared" ref="S681:S744" si="179">R681/G681</f>
        <v>4.5534561671165368E-2</v>
      </c>
      <c r="T681" s="169" t="s">
        <v>475</v>
      </c>
      <c r="U681" s="169" t="s">
        <v>220</v>
      </c>
      <c r="V681" s="169" t="s">
        <v>686</v>
      </c>
      <c r="W681" s="175">
        <v>1</v>
      </c>
      <c r="X681" s="169" t="s">
        <v>422</v>
      </c>
    </row>
    <row r="682" spans="2:24" hidden="1">
      <c r="B682" s="636"/>
      <c r="C682" s="423"/>
      <c r="D682" s="206">
        <v>6</v>
      </c>
      <c r="E682" s="169" t="s">
        <v>481</v>
      </c>
      <c r="F682" s="260">
        <v>1175.1599999999999</v>
      </c>
      <c r="G682" s="169">
        <v>163.12</v>
      </c>
      <c r="H682" s="169">
        <v>163.12</v>
      </c>
      <c r="I682" s="177">
        <f t="shared" si="173"/>
        <v>1</v>
      </c>
      <c r="J682" s="169">
        <v>6.66</v>
      </c>
      <c r="K682" s="177">
        <f t="shared" si="174"/>
        <v>4.0828837665522318E-2</v>
      </c>
      <c r="L682" s="260">
        <v>212.89</v>
      </c>
      <c r="M682" s="177">
        <f t="shared" si="175"/>
        <v>1.0408288376655224</v>
      </c>
      <c r="N682" s="260">
        <v>1417.85</v>
      </c>
      <c r="O682" s="169">
        <v>1.1399999999999999</v>
      </c>
      <c r="P682" s="176">
        <f t="shared" si="176"/>
        <v>6.9887199607650803E-3</v>
      </c>
      <c r="Q682" s="260">
        <f t="shared" si="177"/>
        <v>242.69459999999995</v>
      </c>
      <c r="R682" s="169">
        <f t="shared" si="178"/>
        <v>5.5199999999999969</v>
      </c>
      <c r="S682" s="171">
        <f t="shared" si="179"/>
        <v>3.3840117704757214E-2</v>
      </c>
      <c r="T682" s="169" t="s">
        <v>475</v>
      </c>
      <c r="U682" s="169" t="s">
        <v>712</v>
      </c>
      <c r="V682" s="169" t="s">
        <v>801</v>
      </c>
      <c r="W682" s="175">
        <v>1</v>
      </c>
      <c r="X682" s="169" t="s">
        <v>467</v>
      </c>
    </row>
    <row r="683" spans="2:24" hidden="1">
      <c r="B683" s="636"/>
      <c r="C683" s="423"/>
      <c r="D683" s="206">
        <v>7</v>
      </c>
      <c r="E683" s="169" t="s">
        <v>484</v>
      </c>
      <c r="F683" s="260">
        <v>1173.06</v>
      </c>
      <c r="G683" s="169">
        <v>99.12</v>
      </c>
      <c r="H683" s="169">
        <v>99.12</v>
      </c>
      <c r="I683" s="177">
        <f t="shared" si="173"/>
        <v>1</v>
      </c>
      <c r="J683" s="169">
        <v>3.45</v>
      </c>
      <c r="K683" s="177">
        <f t="shared" si="174"/>
        <v>3.4806295399515741E-2</v>
      </c>
      <c r="L683" s="260">
        <v>410.16</v>
      </c>
      <c r="M683" s="177">
        <f t="shared" si="175"/>
        <v>1.0348062953995159</v>
      </c>
      <c r="N683" s="260">
        <v>1415.05</v>
      </c>
      <c r="O683" s="169">
        <v>0.59</v>
      </c>
      <c r="P683" s="176">
        <f t="shared" si="176"/>
        <v>5.9523809523809521E-3</v>
      </c>
      <c r="Q683" s="260">
        <f t="shared" si="177"/>
        <v>241.99440000000001</v>
      </c>
      <c r="R683" s="169">
        <f t="shared" si="178"/>
        <v>2.860000000000003</v>
      </c>
      <c r="S683" s="171">
        <f t="shared" si="179"/>
        <v>2.8853914447134817E-2</v>
      </c>
      <c r="T683" s="169" t="s">
        <v>475</v>
      </c>
      <c r="U683" s="169" t="s">
        <v>712</v>
      </c>
      <c r="V683" s="169" t="s">
        <v>643</v>
      </c>
      <c r="W683" s="175">
        <v>1</v>
      </c>
      <c r="X683" s="169" t="s">
        <v>467</v>
      </c>
    </row>
    <row r="684" spans="2:24" hidden="1">
      <c r="B684" s="636"/>
      <c r="C684" s="423"/>
      <c r="D684" s="206">
        <v>8</v>
      </c>
      <c r="E684" s="169" t="s">
        <v>698</v>
      </c>
      <c r="F684" s="260">
        <v>1169.22</v>
      </c>
      <c r="G684" s="169">
        <v>64.400000000000006</v>
      </c>
      <c r="H684" s="169">
        <v>64.400000000000006</v>
      </c>
      <c r="I684" s="177">
        <f t="shared" si="173"/>
        <v>1</v>
      </c>
      <c r="J684" s="169">
        <v>3.38</v>
      </c>
      <c r="K684" s="177">
        <f t="shared" si="174"/>
        <v>5.2484472049689437E-2</v>
      </c>
      <c r="L684" s="260">
        <v>417.58</v>
      </c>
      <c r="M684" s="177">
        <f t="shared" si="175"/>
        <v>1.0524844720496893</v>
      </c>
      <c r="N684" s="260">
        <v>1411.42</v>
      </c>
      <c r="O684" s="169">
        <v>0.57999999999999996</v>
      </c>
      <c r="P684" s="176">
        <f t="shared" si="176"/>
        <v>9.0062111801242229E-3</v>
      </c>
      <c r="Q684" s="260">
        <f t="shared" si="177"/>
        <v>242.19639999999998</v>
      </c>
      <c r="R684" s="169">
        <f t="shared" si="178"/>
        <v>2.7999999999999954</v>
      </c>
      <c r="S684" s="171">
        <f t="shared" si="179"/>
        <v>4.347826086956514E-2</v>
      </c>
      <c r="T684" s="169" t="s">
        <v>475</v>
      </c>
      <c r="U684" s="169" t="s">
        <v>712</v>
      </c>
      <c r="V684" s="169" t="s">
        <v>643</v>
      </c>
      <c r="W684" s="175">
        <v>1</v>
      </c>
      <c r="X684" s="169" t="s">
        <v>692</v>
      </c>
    </row>
    <row r="685" spans="2:24" hidden="1">
      <c r="B685" s="636"/>
      <c r="C685" s="423"/>
      <c r="D685" s="206">
        <v>9</v>
      </c>
      <c r="E685" s="169" t="s">
        <v>464</v>
      </c>
      <c r="F685" s="260">
        <v>1121.28</v>
      </c>
      <c r="G685" s="169">
        <v>127.97</v>
      </c>
      <c r="H685" s="169">
        <v>127.97</v>
      </c>
      <c r="I685" s="177">
        <f t="shared" si="173"/>
        <v>1</v>
      </c>
      <c r="J685" s="169">
        <v>6.7</v>
      </c>
      <c r="K685" s="177">
        <f t="shared" si="174"/>
        <v>5.2356020942408377E-2</v>
      </c>
      <c r="L685" s="260">
        <v>203.5</v>
      </c>
      <c r="M685" s="177">
        <f t="shared" si="175"/>
        <v>1.0523560209424083</v>
      </c>
      <c r="N685" s="260">
        <v>1363.45</v>
      </c>
      <c r="O685" s="169">
        <v>1.19</v>
      </c>
      <c r="P685" s="176">
        <f t="shared" si="176"/>
        <v>9.2990544658904436E-3</v>
      </c>
      <c r="Q685" s="260">
        <f t="shared" si="177"/>
        <v>242.16499999999999</v>
      </c>
      <c r="R685" s="169">
        <f t="shared" si="178"/>
        <v>5.5099999999999891</v>
      </c>
      <c r="S685" s="171">
        <f t="shared" si="179"/>
        <v>4.3056966476517848E-2</v>
      </c>
      <c r="T685" s="169" t="s">
        <v>475</v>
      </c>
      <c r="U685" s="169" t="s">
        <v>712</v>
      </c>
      <c r="V685" s="169" t="s">
        <v>466</v>
      </c>
      <c r="W685" s="175">
        <v>1</v>
      </c>
      <c r="X685" s="169" t="s">
        <v>467</v>
      </c>
    </row>
    <row r="686" spans="2:24" hidden="1">
      <c r="B686" s="636"/>
      <c r="C686" s="423"/>
      <c r="D686" s="206">
        <v>10</v>
      </c>
      <c r="E686" s="169" t="s">
        <v>524</v>
      </c>
      <c r="F686" s="260">
        <v>1115.22</v>
      </c>
      <c r="G686" s="169">
        <v>74.75</v>
      </c>
      <c r="H686" s="169">
        <v>74.75</v>
      </c>
      <c r="I686" s="177">
        <f t="shared" si="173"/>
        <v>1</v>
      </c>
      <c r="J686" s="169">
        <v>4.07</v>
      </c>
      <c r="K686" s="177">
        <f t="shared" si="174"/>
        <v>5.4448160535117057E-2</v>
      </c>
      <c r="L686" s="260">
        <v>333.9</v>
      </c>
      <c r="M686" s="177">
        <f t="shared" si="175"/>
        <v>1.054448160535117</v>
      </c>
      <c r="N686" s="260">
        <v>1358.97</v>
      </c>
      <c r="O686" s="169">
        <v>0.73</v>
      </c>
      <c r="P686" s="176">
        <f t="shared" si="176"/>
        <v>9.7658862876254179E-3</v>
      </c>
      <c r="Q686" s="260">
        <f t="shared" si="177"/>
        <v>243.74699999999999</v>
      </c>
      <c r="R686" s="169">
        <f t="shared" si="178"/>
        <v>3.3399999999999932</v>
      </c>
      <c r="S686" s="171">
        <f t="shared" si="179"/>
        <v>4.4682274247491549E-2</v>
      </c>
      <c r="T686" s="169" t="s">
        <v>475</v>
      </c>
      <c r="U686" s="169" t="s">
        <v>220</v>
      </c>
      <c r="V686" s="169" t="s">
        <v>686</v>
      </c>
      <c r="W686" s="175">
        <v>1</v>
      </c>
      <c r="X686" s="169" t="s">
        <v>413</v>
      </c>
    </row>
    <row r="687" spans="2:24" hidden="1">
      <c r="B687" s="635">
        <v>45938</v>
      </c>
      <c r="C687" s="423" t="str">
        <f t="shared" ref="C687" si="180">RIGHT(TEXT(B687,"aaa"),1)</f>
        <v>三</v>
      </c>
      <c r="D687" s="206">
        <v>1</v>
      </c>
      <c r="E687" s="169" t="s">
        <v>699</v>
      </c>
      <c r="F687" s="260">
        <v>15161.21</v>
      </c>
      <c r="G687" s="169">
        <v>103.66</v>
      </c>
      <c r="H687" s="169">
        <v>157.44999999999999</v>
      </c>
      <c r="I687" s="177">
        <f t="shared" si="173"/>
        <v>1.5189079683580937</v>
      </c>
      <c r="J687" s="169">
        <v>0.6</v>
      </c>
      <c r="K687" s="177">
        <f t="shared" si="174"/>
        <v>5.788153579008296E-3</v>
      </c>
      <c r="L687" s="260">
        <v>278.75</v>
      </c>
      <c r="M687" s="177">
        <f t="shared" si="175"/>
        <v>1.524696121937102</v>
      </c>
      <c r="N687" s="260">
        <v>15161.21</v>
      </c>
      <c r="O687" s="169">
        <v>0</v>
      </c>
      <c r="P687" s="176">
        <f t="shared" si="176"/>
        <v>0</v>
      </c>
      <c r="Q687" s="260">
        <f t="shared" si="177"/>
        <v>0</v>
      </c>
      <c r="R687" s="169">
        <f t="shared" si="178"/>
        <v>54.389999999999986</v>
      </c>
      <c r="S687" s="171">
        <f t="shared" si="179"/>
        <v>0.52469612193710191</v>
      </c>
      <c r="T687" s="169" t="s">
        <v>465</v>
      </c>
      <c r="U687" s="169" t="s">
        <v>219</v>
      </c>
      <c r="V687" s="169" t="s">
        <v>702</v>
      </c>
      <c r="W687" s="175">
        <v>1</v>
      </c>
      <c r="X687" s="169" t="s">
        <v>467</v>
      </c>
    </row>
    <row r="688" spans="2:24" hidden="1">
      <c r="B688" s="636"/>
      <c r="C688" s="423"/>
      <c r="D688" s="206">
        <v>2</v>
      </c>
      <c r="E688" s="169" t="s">
        <v>689</v>
      </c>
      <c r="F688" s="260">
        <v>3550</v>
      </c>
      <c r="G688" s="169">
        <v>9509</v>
      </c>
      <c r="H688" s="169">
        <v>9509</v>
      </c>
      <c r="I688" s="177">
        <f t="shared" si="173"/>
        <v>1</v>
      </c>
      <c r="J688" s="169">
        <v>200</v>
      </c>
      <c r="K688" s="177">
        <f t="shared" si="174"/>
        <v>2.103270585760858E-2</v>
      </c>
      <c r="L688" s="260">
        <v>17.75</v>
      </c>
      <c r="M688" s="177">
        <f t="shared" si="175"/>
        <v>1.0210327058576085</v>
      </c>
      <c r="N688" s="260">
        <v>3550</v>
      </c>
      <c r="O688" s="169">
        <v>0</v>
      </c>
      <c r="P688" s="176">
        <f t="shared" si="176"/>
        <v>0</v>
      </c>
      <c r="Q688" s="260">
        <f t="shared" si="177"/>
        <v>0</v>
      </c>
      <c r="R688" s="169">
        <f t="shared" si="178"/>
        <v>200</v>
      </c>
      <c r="S688" s="171">
        <f t="shared" si="179"/>
        <v>2.103270585760858E-2</v>
      </c>
      <c r="T688" s="169" t="s">
        <v>465</v>
      </c>
      <c r="U688" s="169" t="s">
        <v>219</v>
      </c>
      <c r="V688" s="169" t="s">
        <v>701</v>
      </c>
      <c r="W688" s="175">
        <v>1</v>
      </c>
      <c r="X688" s="169" t="s">
        <v>430</v>
      </c>
    </row>
    <row r="689" spans="2:24" hidden="1">
      <c r="B689" s="636"/>
      <c r="C689" s="423"/>
      <c r="D689" s="206">
        <v>3</v>
      </c>
      <c r="E689" s="169" t="s">
        <v>688</v>
      </c>
      <c r="F689" s="260">
        <v>1806.34</v>
      </c>
      <c r="G689" s="169">
        <v>98.91</v>
      </c>
      <c r="H689" s="169">
        <v>98.91</v>
      </c>
      <c r="I689" s="177">
        <f t="shared" si="173"/>
        <v>1</v>
      </c>
      <c r="J689" s="169">
        <v>6.33</v>
      </c>
      <c r="K689" s="177">
        <f t="shared" si="174"/>
        <v>6.3997573551713677E-2</v>
      </c>
      <c r="L689" s="260">
        <v>313.60000000000002</v>
      </c>
      <c r="M689" s="177">
        <f t="shared" si="175"/>
        <v>1.0639975735517138</v>
      </c>
      <c r="N689" s="260">
        <v>1985.09</v>
      </c>
      <c r="O689" s="169">
        <v>0.56999999999999995</v>
      </c>
      <c r="P689" s="176">
        <f t="shared" si="176"/>
        <v>5.7628146800121323E-3</v>
      </c>
      <c r="Q689" s="260">
        <f t="shared" si="177"/>
        <v>178.75200000000001</v>
      </c>
      <c r="R689" s="169">
        <f t="shared" si="178"/>
        <v>5.759999999999998</v>
      </c>
      <c r="S689" s="171">
        <f t="shared" si="179"/>
        <v>5.8234758871701528E-2</v>
      </c>
      <c r="T689" s="169" t="s">
        <v>475</v>
      </c>
      <c r="U689" s="169" t="s">
        <v>712</v>
      </c>
      <c r="V689" s="169" t="s">
        <v>466</v>
      </c>
      <c r="W689" s="175">
        <v>1</v>
      </c>
      <c r="X689" s="169" t="s">
        <v>467</v>
      </c>
    </row>
    <row r="690" spans="2:24" hidden="1">
      <c r="B690" s="636"/>
      <c r="C690" s="423"/>
      <c r="D690" s="206">
        <v>4</v>
      </c>
      <c r="E690" s="169" t="s">
        <v>463</v>
      </c>
      <c r="F690" s="260">
        <v>1489.9099999999999</v>
      </c>
      <c r="G690" s="169">
        <v>32.090000000000003</v>
      </c>
      <c r="H690" s="169">
        <v>32.090000000000003</v>
      </c>
      <c r="I690" s="177">
        <f t="shared" si="173"/>
        <v>1</v>
      </c>
      <c r="J690" s="169">
        <v>2.0499999999999998</v>
      </c>
      <c r="K690" s="177">
        <f t="shared" si="174"/>
        <v>6.388282954191335E-2</v>
      </c>
      <c r="L690" s="260">
        <v>814.16</v>
      </c>
      <c r="M690" s="177">
        <f t="shared" si="175"/>
        <v>1.0638828295419134</v>
      </c>
      <c r="N690" s="260">
        <v>1669.03</v>
      </c>
      <c r="O690" s="169">
        <v>0.22</v>
      </c>
      <c r="P690" s="176">
        <f t="shared" si="176"/>
        <v>6.8557182923028974E-3</v>
      </c>
      <c r="Q690" s="260">
        <f t="shared" si="177"/>
        <v>179.11519999999999</v>
      </c>
      <c r="R690" s="169">
        <f t="shared" si="178"/>
        <v>1.8299999999999972</v>
      </c>
      <c r="S690" s="171">
        <f t="shared" si="179"/>
        <v>5.7027111249610379E-2</v>
      </c>
      <c r="T690" s="169" t="s">
        <v>475</v>
      </c>
      <c r="U690" s="169" t="s">
        <v>220</v>
      </c>
      <c r="V690" s="169" t="s">
        <v>686</v>
      </c>
      <c r="W690" s="175">
        <v>1</v>
      </c>
      <c r="X690" s="169" t="s">
        <v>412</v>
      </c>
    </row>
    <row r="691" spans="2:24" hidden="1">
      <c r="B691" s="636"/>
      <c r="C691" s="423"/>
      <c r="D691" s="206">
        <v>5</v>
      </c>
      <c r="E691" s="169" t="s">
        <v>698</v>
      </c>
      <c r="F691" s="260">
        <v>1344.6100000000001</v>
      </c>
      <c r="G691" s="169">
        <v>57</v>
      </c>
      <c r="H691" s="169">
        <v>57</v>
      </c>
      <c r="I691" s="177">
        <f t="shared" si="173"/>
        <v>1</v>
      </c>
      <c r="J691" s="169">
        <v>3.65</v>
      </c>
      <c r="K691" s="177">
        <f t="shared" si="174"/>
        <v>6.403508771929825E-2</v>
      </c>
      <c r="L691" s="260">
        <v>417.58</v>
      </c>
      <c r="M691" s="177">
        <f t="shared" si="175"/>
        <v>1.0640350877192981</v>
      </c>
      <c r="N691" s="260">
        <v>1524.17</v>
      </c>
      <c r="O691" s="169">
        <v>0.43</v>
      </c>
      <c r="P691" s="176">
        <f t="shared" si="176"/>
        <v>7.5438596491228067E-3</v>
      </c>
      <c r="Q691" s="260">
        <f t="shared" si="177"/>
        <v>179.55939999999998</v>
      </c>
      <c r="R691" s="169">
        <f t="shared" si="178"/>
        <v>3.2199999999999984</v>
      </c>
      <c r="S691" s="171">
        <f t="shared" si="179"/>
        <v>5.6491228070175412E-2</v>
      </c>
      <c r="T691" s="169" t="s">
        <v>475</v>
      </c>
      <c r="U691" s="169" t="s">
        <v>712</v>
      </c>
      <c r="V691" s="169" t="s">
        <v>643</v>
      </c>
      <c r="W691" s="175">
        <v>1</v>
      </c>
      <c r="X691" s="169" t="s">
        <v>692</v>
      </c>
    </row>
    <row r="692" spans="2:24" hidden="1">
      <c r="B692" s="636"/>
      <c r="C692" s="423"/>
      <c r="D692" s="206">
        <v>6</v>
      </c>
      <c r="E692" s="169" t="s">
        <v>484</v>
      </c>
      <c r="F692" s="260">
        <v>1275.5999999999999</v>
      </c>
      <c r="G692" s="169">
        <v>92.28</v>
      </c>
      <c r="H692" s="169">
        <v>92.28</v>
      </c>
      <c r="I692" s="177">
        <f t="shared" si="173"/>
        <v>1</v>
      </c>
      <c r="J692" s="169">
        <v>3.55</v>
      </c>
      <c r="K692" s="177">
        <f t="shared" si="174"/>
        <v>3.8469874295622014E-2</v>
      </c>
      <c r="L692" s="260">
        <v>410.16</v>
      </c>
      <c r="M692" s="177">
        <f t="shared" si="175"/>
        <v>1.038469874295622</v>
      </c>
      <c r="N692" s="260">
        <v>1456.07</v>
      </c>
      <c r="O692" s="169">
        <v>0.44</v>
      </c>
      <c r="P692" s="176">
        <f t="shared" si="176"/>
        <v>4.7680970957954052E-3</v>
      </c>
      <c r="Q692" s="260">
        <f t="shared" si="177"/>
        <v>180.47040000000001</v>
      </c>
      <c r="R692" s="169">
        <f t="shared" si="178"/>
        <v>3.1099999999999972</v>
      </c>
      <c r="S692" s="171">
        <f t="shared" si="179"/>
        <v>3.3701777199826581E-2</v>
      </c>
      <c r="T692" s="169" t="s">
        <v>475</v>
      </c>
      <c r="U692" s="169" t="s">
        <v>712</v>
      </c>
      <c r="V692" s="169" t="s">
        <v>643</v>
      </c>
      <c r="W692" s="175">
        <v>1</v>
      </c>
      <c r="X692" s="169" t="s">
        <v>467</v>
      </c>
    </row>
    <row r="693" spans="2:24" hidden="1">
      <c r="B693" s="636"/>
      <c r="C693" s="423"/>
      <c r="D693" s="206">
        <v>7</v>
      </c>
      <c r="E693" s="169" t="s">
        <v>704</v>
      </c>
      <c r="F693" s="260">
        <v>1254.6300000000001</v>
      </c>
      <c r="G693" s="169">
        <v>142.82</v>
      </c>
      <c r="H693" s="169">
        <v>142.82</v>
      </c>
      <c r="I693" s="177">
        <f t="shared" si="173"/>
        <v>1</v>
      </c>
      <c r="J693" s="169">
        <v>7.32</v>
      </c>
      <c r="K693" s="177">
        <f t="shared" si="174"/>
        <v>5.1253325864724836E-2</v>
      </c>
      <c r="L693" s="260">
        <v>195.73</v>
      </c>
      <c r="M693" s="177">
        <f t="shared" si="175"/>
        <v>1.0512533258647248</v>
      </c>
      <c r="N693" s="260">
        <v>1432.74</v>
      </c>
      <c r="O693" s="169">
        <v>0.91</v>
      </c>
      <c r="P693" s="176">
        <f t="shared" si="176"/>
        <v>6.3716566307239885E-3</v>
      </c>
      <c r="Q693" s="260">
        <f t="shared" si="177"/>
        <v>178.11429999999999</v>
      </c>
      <c r="R693" s="169">
        <f t="shared" si="178"/>
        <v>6.409999999999993</v>
      </c>
      <c r="S693" s="171">
        <f t="shared" si="179"/>
        <v>4.4881669234000797E-2</v>
      </c>
      <c r="T693" s="169" t="s">
        <v>475</v>
      </c>
      <c r="U693" s="169" t="s">
        <v>712</v>
      </c>
      <c r="V693" s="169" t="s">
        <v>792</v>
      </c>
      <c r="W693" s="175">
        <v>1</v>
      </c>
      <c r="X693" s="169" t="s">
        <v>703</v>
      </c>
    </row>
    <row r="694" spans="2:24" hidden="1">
      <c r="B694" s="636"/>
      <c r="C694" s="423"/>
      <c r="D694" s="206">
        <v>8</v>
      </c>
      <c r="E694" s="169" t="s">
        <v>464</v>
      </c>
      <c r="F694" s="260">
        <v>1253.5600000000002</v>
      </c>
      <c r="G694" s="169">
        <v>109.96</v>
      </c>
      <c r="H694" s="169">
        <v>109.96</v>
      </c>
      <c r="I694" s="177">
        <f t="shared" si="173"/>
        <v>1</v>
      </c>
      <c r="J694" s="169">
        <v>7.04</v>
      </c>
      <c r="K694" s="177">
        <f t="shared" si="174"/>
        <v>6.4023281193161155E-2</v>
      </c>
      <c r="L694" s="260">
        <v>203.5</v>
      </c>
      <c r="M694" s="177">
        <f t="shared" si="175"/>
        <v>1.0640232811931611</v>
      </c>
      <c r="N694" s="260">
        <v>1432.64</v>
      </c>
      <c r="O694" s="169">
        <v>0.88</v>
      </c>
      <c r="P694" s="176">
        <f t="shared" si="176"/>
        <v>8.0029101491451444E-3</v>
      </c>
      <c r="Q694" s="260">
        <f t="shared" si="177"/>
        <v>179.08</v>
      </c>
      <c r="R694" s="169">
        <f t="shared" si="178"/>
        <v>6.1600000000000064</v>
      </c>
      <c r="S694" s="171">
        <f t="shared" si="179"/>
        <v>5.6020371044016068E-2</v>
      </c>
      <c r="T694" s="169" t="s">
        <v>475</v>
      </c>
      <c r="U694" s="169" t="s">
        <v>712</v>
      </c>
      <c r="V694" s="169" t="s">
        <v>466</v>
      </c>
      <c r="W694" s="175">
        <v>1</v>
      </c>
      <c r="X694" s="169" t="s">
        <v>467</v>
      </c>
    </row>
    <row r="695" spans="2:24" hidden="1">
      <c r="B695" s="636"/>
      <c r="C695" s="423"/>
      <c r="D695" s="206">
        <v>9</v>
      </c>
      <c r="E695" s="169" t="s">
        <v>494</v>
      </c>
      <c r="F695" s="260">
        <v>1005.8900000000001</v>
      </c>
      <c r="G695" s="169">
        <v>72.59</v>
      </c>
      <c r="H695" s="169">
        <v>72.59</v>
      </c>
      <c r="I695" s="177">
        <f t="shared" si="173"/>
        <v>1</v>
      </c>
      <c r="J695" s="169">
        <v>3.72</v>
      </c>
      <c r="K695" s="177">
        <f t="shared" si="174"/>
        <v>5.124672819947651E-2</v>
      </c>
      <c r="L695" s="260">
        <v>318.32</v>
      </c>
      <c r="M695" s="177">
        <f t="shared" si="175"/>
        <v>1.0512467281994764</v>
      </c>
      <c r="N695" s="260">
        <v>1184.1500000000001</v>
      </c>
      <c r="O695" s="169">
        <v>0.56000000000000005</v>
      </c>
      <c r="P695" s="176">
        <f t="shared" si="176"/>
        <v>7.7145612343297977E-3</v>
      </c>
      <c r="Q695" s="260">
        <f t="shared" si="177"/>
        <v>178.25920000000002</v>
      </c>
      <c r="R695" s="169">
        <f t="shared" si="178"/>
        <v>3.1599999999999988</v>
      </c>
      <c r="S695" s="171">
        <f t="shared" si="179"/>
        <v>4.3532166965146696E-2</v>
      </c>
      <c r="T695" s="169" t="s">
        <v>475</v>
      </c>
      <c r="U695" s="169" t="s">
        <v>220</v>
      </c>
      <c r="V695" s="169" t="s">
        <v>686</v>
      </c>
      <c r="W695" s="175">
        <v>1</v>
      </c>
      <c r="X695" s="169" t="s">
        <v>422</v>
      </c>
    </row>
    <row r="696" spans="2:24" hidden="1">
      <c r="B696" s="636"/>
      <c r="C696" s="423"/>
      <c r="D696" s="206">
        <v>10</v>
      </c>
      <c r="E696" s="169" t="s">
        <v>481</v>
      </c>
      <c r="F696" s="260">
        <v>953.7399999999999</v>
      </c>
      <c r="G696" s="169">
        <v>138.58000000000001</v>
      </c>
      <c r="H696" s="169">
        <v>138.58000000000001</v>
      </c>
      <c r="I696" s="177">
        <f t="shared" si="173"/>
        <v>1</v>
      </c>
      <c r="J696" s="169">
        <v>5.32</v>
      </c>
      <c r="K696" s="177">
        <f t="shared" si="174"/>
        <v>3.8389377976620002E-2</v>
      </c>
      <c r="L696" s="260">
        <v>212.89</v>
      </c>
      <c r="M696" s="177">
        <f t="shared" si="175"/>
        <v>1.03838937797662</v>
      </c>
      <c r="N696" s="260">
        <v>1132.57</v>
      </c>
      <c r="O696" s="169">
        <v>0.84</v>
      </c>
      <c r="P696" s="176">
        <f t="shared" si="176"/>
        <v>6.0614807331505257E-3</v>
      </c>
      <c r="Q696" s="260">
        <f t="shared" si="177"/>
        <v>178.82759999999999</v>
      </c>
      <c r="R696" s="169">
        <f t="shared" si="178"/>
        <v>4.4799999999999933</v>
      </c>
      <c r="S696" s="171">
        <f t="shared" si="179"/>
        <v>3.2327897243469426E-2</v>
      </c>
      <c r="T696" s="169" t="s">
        <v>475</v>
      </c>
      <c r="U696" s="169" t="s">
        <v>712</v>
      </c>
      <c r="V696" s="169" t="s">
        <v>801</v>
      </c>
      <c r="W696" s="175">
        <v>1</v>
      </c>
      <c r="X696" s="169" t="s">
        <v>467</v>
      </c>
    </row>
    <row r="697" spans="2:24" hidden="1">
      <c r="B697" s="635">
        <v>45939</v>
      </c>
      <c r="C697" s="423" t="str">
        <f t="shared" ref="C697" si="181">RIGHT(TEXT(B697,"aaa"),1)</f>
        <v>四</v>
      </c>
      <c r="D697" s="206">
        <v>1</v>
      </c>
      <c r="E697" s="169" t="s">
        <v>699</v>
      </c>
      <c r="F697" s="260">
        <v>10062.879999999999</v>
      </c>
      <c r="G697" s="169">
        <v>74.489999999999995</v>
      </c>
      <c r="H697" s="169">
        <v>111.31</v>
      </c>
      <c r="I697" s="177">
        <f t="shared" si="173"/>
        <v>1.4942945361793532</v>
      </c>
      <c r="J697" s="169">
        <v>0</v>
      </c>
      <c r="K697" s="177">
        <f t="shared" si="174"/>
        <v>0</v>
      </c>
      <c r="L697" s="260">
        <v>278.75</v>
      </c>
      <c r="M697" s="177">
        <f t="shared" si="175"/>
        <v>1.4942945361793532</v>
      </c>
      <c r="N697" s="260">
        <v>10263.58</v>
      </c>
      <c r="O697" s="169">
        <v>0.72</v>
      </c>
      <c r="P697" s="176">
        <f t="shared" si="176"/>
        <v>9.6657269432138537E-3</v>
      </c>
      <c r="Q697" s="260">
        <f t="shared" si="177"/>
        <v>200.7</v>
      </c>
      <c r="R697" s="169">
        <f t="shared" si="178"/>
        <v>36.100000000000009</v>
      </c>
      <c r="S697" s="171">
        <f t="shared" si="179"/>
        <v>0.48462880923613921</v>
      </c>
      <c r="T697" s="169" t="s">
        <v>465</v>
      </c>
      <c r="U697" s="169" t="s">
        <v>219</v>
      </c>
      <c r="V697" s="169" t="s">
        <v>702</v>
      </c>
      <c r="W697" s="175">
        <v>1</v>
      </c>
      <c r="X697" s="169" t="s">
        <v>467</v>
      </c>
    </row>
    <row r="698" spans="2:24" hidden="1">
      <c r="B698" s="636"/>
      <c r="C698" s="423"/>
      <c r="D698" s="206">
        <v>2</v>
      </c>
      <c r="E698" s="169" t="s">
        <v>689</v>
      </c>
      <c r="F698" s="260">
        <v>5325</v>
      </c>
      <c r="G698" s="169">
        <v>7373</v>
      </c>
      <c r="H698" s="169">
        <v>7373</v>
      </c>
      <c r="I698" s="177">
        <f t="shared" si="173"/>
        <v>1</v>
      </c>
      <c r="J698" s="169">
        <v>300</v>
      </c>
      <c r="K698" s="177">
        <f t="shared" si="174"/>
        <v>4.0689000406890004E-2</v>
      </c>
      <c r="L698" s="260">
        <v>17.75</v>
      </c>
      <c r="M698" s="177">
        <f t="shared" si="175"/>
        <v>1.0406890004068901</v>
      </c>
      <c r="N698" s="260">
        <v>5325</v>
      </c>
      <c r="O698" s="169">
        <v>0</v>
      </c>
      <c r="P698" s="176">
        <f t="shared" si="176"/>
        <v>0</v>
      </c>
      <c r="Q698" s="260">
        <f t="shared" si="177"/>
        <v>0</v>
      </c>
      <c r="R698" s="169">
        <f t="shared" si="178"/>
        <v>300</v>
      </c>
      <c r="S698" s="171">
        <f t="shared" si="179"/>
        <v>4.0689000406890004E-2</v>
      </c>
      <c r="T698" s="169" t="s">
        <v>465</v>
      </c>
      <c r="U698" s="169" t="s">
        <v>219</v>
      </c>
      <c r="V698" s="169" t="s">
        <v>701</v>
      </c>
      <c r="W698" s="175">
        <v>1</v>
      </c>
      <c r="X698" s="169" t="s">
        <v>430</v>
      </c>
    </row>
    <row r="699" spans="2:24" hidden="1">
      <c r="B699" s="636"/>
      <c r="C699" s="423"/>
      <c r="D699" s="206">
        <v>3</v>
      </c>
      <c r="E699" s="169" t="s">
        <v>688</v>
      </c>
      <c r="F699" s="260">
        <v>1680.89</v>
      </c>
      <c r="G699" s="169">
        <v>79.47</v>
      </c>
      <c r="H699" s="169">
        <v>79.47</v>
      </c>
      <c r="I699" s="177">
        <f t="shared" si="173"/>
        <v>1</v>
      </c>
      <c r="J699" s="169">
        <v>6.92</v>
      </c>
      <c r="K699" s="177">
        <f t="shared" si="174"/>
        <v>8.707688435887756E-2</v>
      </c>
      <c r="L699" s="260">
        <v>313.60000000000002</v>
      </c>
      <c r="M699" s="177">
        <f t="shared" si="175"/>
        <v>1.0870768843588776</v>
      </c>
      <c r="N699" s="260">
        <v>2170.11</v>
      </c>
      <c r="O699" s="169">
        <v>1.56</v>
      </c>
      <c r="P699" s="176">
        <f t="shared" si="176"/>
        <v>1.9630049075122689E-2</v>
      </c>
      <c r="Q699" s="260">
        <f t="shared" si="177"/>
        <v>489.21600000000007</v>
      </c>
      <c r="R699" s="169">
        <f t="shared" si="178"/>
        <v>5.3600000000000012</v>
      </c>
      <c r="S699" s="171">
        <f t="shared" si="179"/>
        <v>6.7446835283754891E-2</v>
      </c>
      <c r="T699" s="169" t="s">
        <v>475</v>
      </c>
      <c r="U699" s="169" t="s">
        <v>712</v>
      </c>
      <c r="V699" s="169" t="s">
        <v>466</v>
      </c>
      <c r="W699" s="175">
        <v>1</v>
      </c>
      <c r="X699" s="169" t="s">
        <v>467</v>
      </c>
    </row>
    <row r="700" spans="2:24" hidden="1">
      <c r="B700" s="636"/>
      <c r="C700" s="423"/>
      <c r="D700" s="206">
        <v>4</v>
      </c>
      <c r="E700" s="169" t="s">
        <v>463</v>
      </c>
      <c r="F700" s="260">
        <v>1498.05</v>
      </c>
      <c r="G700" s="169">
        <v>28.14</v>
      </c>
      <c r="H700" s="169">
        <v>28.14</v>
      </c>
      <c r="I700" s="177">
        <f t="shared" si="173"/>
        <v>1</v>
      </c>
      <c r="J700" s="169">
        <v>2.44</v>
      </c>
      <c r="K700" s="177">
        <f t="shared" si="174"/>
        <v>8.6709310589907607E-2</v>
      </c>
      <c r="L700" s="260">
        <v>814.16</v>
      </c>
      <c r="M700" s="177">
        <f t="shared" si="175"/>
        <v>1.0867093105899077</v>
      </c>
      <c r="N700" s="260">
        <v>1986.55</v>
      </c>
      <c r="O700" s="169">
        <v>0.6</v>
      </c>
      <c r="P700" s="176">
        <f t="shared" si="176"/>
        <v>2.1321961620469083E-2</v>
      </c>
      <c r="Q700" s="260">
        <f t="shared" si="177"/>
        <v>488.49599999999998</v>
      </c>
      <c r="R700" s="169">
        <f t="shared" si="178"/>
        <v>1.8400000000000012</v>
      </c>
      <c r="S700" s="171">
        <f t="shared" si="179"/>
        <v>6.5387348969438569E-2</v>
      </c>
      <c r="T700" s="169" t="s">
        <v>475</v>
      </c>
      <c r="U700" s="169" t="s">
        <v>220</v>
      </c>
      <c r="V700" s="169" t="s">
        <v>686</v>
      </c>
      <c r="W700" s="175">
        <v>1</v>
      </c>
      <c r="X700" s="169" t="s">
        <v>412</v>
      </c>
    </row>
    <row r="701" spans="2:24" hidden="1">
      <c r="B701" s="636"/>
      <c r="C701" s="423"/>
      <c r="D701" s="206">
        <v>5</v>
      </c>
      <c r="E701" s="169" t="s">
        <v>484</v>
      </c>
      <c r="F701" s="260">
        <v>1427.36</v>
      </c>
      <c r="G701" s="169">
        <v>74.16</v>
      </c>
      <c r="H701" s="169">
        <v>74.16</v>
      </c>
      <c r="I701" s="177">
        <f t="shared" si="173"/>
        <v>1</v>
      </c>
      <c r="J701" s="169">
        <v>3.87</v>
      </c>
      <c r="K701" s="177">
        <f t="shared" si="174"/>
        <v>5.218446601941748E-2</v>
      </c>
      <c r="L701" s="260">
        <v>410.16</v>
      </c>
      <c r="M701" s="177">
        <f t="shared" si="175"/>
        <v>1.0521844660194175</v>
      </c>
      <c r="N701" s="260">
        <v>1587.32</v>
      </c>
      <c r="O701" s="169">
        <v>0.39</v>
      </c>
      <c r="P701" s="176">
        <f t="shared" si="176"/>
        <v>5.2588996763754054E-3</v>
      </c>
      <c r="Q701" s="260">
        <f t="shared" si="177"/>
        <v>159.9624</v>
      </c>
      <c r="R701" s="169">
        <f t="shared" si="178"/>
        <v>3.4800000000000044</v>
      </c>
      <c r="S701" s="171">
        <f t="shared" si="179"/>
        <v>4.6925566343042131E-2</v>
      </c>
      <c r="T701" s="169" t="s">
        <v>475</v>
      </c>
      <c r="U701" s="169" t="s">
        <v>712</v>
      </c>
      <c r="V701" s="169" t="s">
        <v>643</v>
      </c>
      <c r="W701" s="175">
        <v>1</v>
      </c>
      <c r="X701" s="169" t="s">
        <v>467</v>
      </c>
    </row>
    <row r="702" spans="2:24" hidden="1">
      <c r="B702" s="636"/>
      <c r="C702" s="423"/>
      <c r="D702" s="206">
        <v>6</v>
      </c>
      <c r="E702" s="169" t="s">
        <v>494</v>
      </c>
      <c r="F702" s="260">
        <v>1254.19</v>
      </c>
      <c r="G702" s="169">
        <v>65.75</v>
      </c>
      <c r="H702" s="169">
        <v>65.75</v>
      </c>
      <c r="I702" s="177">
        <f t="shared" si="173"/>
        <v>1</v>
      </c>
      <c r="J702" s="169">
        <v>4.58</v>
      </c>
      <c r="K702" s="177">
        <f t="shared" si="174"/>
        <v>6.9657794676806079E-2</v>
      </c>
      <c r="L702" s="260">
        <v>318.32</v>
      </c>
      <c r="M702" s="177">
        <f t="shared" si="175"/>
        <v>1.069657794676806</v>
      </c>
      <c r="N702" s="260">
        <v>1457.91</v>
      </c>
      <c r="O702" s="169">
        <v>0.64</v>
      </c>
      <c r="P702" s="176">
        <f t="shared" si="176"/>
        <v>9.7338403041825096E-3</v>
      </c>
      <c r="Q702" s="260">
        <f t="shared" si="177"/>
        <v>203.72479999999999</v>
      </c>
      <c r="R702" s="169">
        <f t="shared" si="178"/>
        <v>3.9399999999999982</v>
      </c>
      <c r="S702" s="171">
        <f t="shared" si="179"/>
        <v>5.9923954372623545E-2</v>
      </c>
      <c r="T702" s="169" t="s">
        <v>475</v>
      </c>
      <c r="U702" s="169" t="s">
        <v>220</v>
      </c>
      <c r="V702" s="169" t="s">
        <v>686</v>
      </c>
      <c r="W702" s="175">
        <v>1</v>
      </c>
      <c r="X702" s="169" t="s">
        <v>422</v>
      </c>
    </row>
    <row r="703" spans="2:24" hidden="1">
      <c r="B703" s="636"/>
      <c r="C703" s="423"/>
      <c r="D703" s="206">
        <v>7</v>
      </c>
      <c r="E703" s="169" t="s">
        <v>524</v>
      </c>
      <c r="F703" s="260">
        <v>1171.99</v>
      </c>
      <c r="G703" s="169">
        <v>59.07</v>
      </c>
      <c r="H703" s="169">
        <v>59.07</v>
      </c>
      <c r="I703" s="177">
        <f t="shared" si="173"/>
        <v>1</v>
      </c>
      <c r="J703" s="169">
        <v>4.12</v>
      </c>
      <c r="K703" s="177">
        <f t="shared" si="174"/>
        <v>6.9747756898594887E-2</v>
      </c>
      <c r="L703" s="260">
        <v>333.9</v>
      </c>
      <c r="M703" s="177">
        <f t="shared" si="175"/>
        <v>1.0697477568985949</v>
      </c>
      <c r="N703" s="260">
        <v>1375.67</v>
      </c>
      <c r="O703" s="169">
        <v>0.61</v>
      </c>
      <c r="P703" s="176">
        <f t="shared" si="176"/>
        <v>1.0326730997122058E-2</v>
      </c>
      <c r="Q703" s="260">
        <f t="shared" si="177"/>
        <v>203.67899999999997</v>
      </c>
      <c r="R703" s="169">
        <f t="shared" si="178"/>
        <v>3.5099999999999976</v>
      </c>
      <c r="S703" s="171">
        <f t="shared" si="179"/>
        <v>5.9421025901472788E-2</v>
      </c>
      <c r="T703" s="169" t="s">
        <v>475</v>
      </c>
      <c r="U703" s="169" t="s">
        <v>220</v>
      </c>
      <c r="V703" s="169" t="s">
        <v>686</v>
      </c>
      <c r="W703" s="175">
        <v>1</v>
      </c>
      <c r="X703" s="169" t="s">
        <v>413</v>
      </c>
    </row>
    <row r="704" spans="2:24" hidden="1">
      <c r="B704" s="636"/>
      <c r="C704" s="423"/>
      <c r="D704" s="206">
        <v>8</v>
      </c>
      <c r="E704" s="169" t="s">
        <v>546</v>
      </c>
      <c r="F704" s="260">
        <v>1051.31</v>
      </c>
      <c r="G704" s="169">
        <v>19.55</v>
      </c>
      <c r="H704" s="169">
        <v>19.55</v>
      </c>
      <c r="I704" s="177">
        <f t="shared" si="173"/>
        <v>1</v>
      </c>
      <c r="J704" s="169">
        <v>1.36</v>
      </c>
      <c r="K704" s="177">
        <f t="shared" si="174"/>
        <v>6.9565217391304349E-2</v>
      </c>
      <c r="L704" s="260">
        <v>930.36</v>
      </c>
      <c r="M704" s="177">
        <f t="shared" si="175"/>
        <v>1.0695652173913044</v>
      </c>
      <c r="N704" s="260">
        <v>1265.29</v>
      </c>
      <c r="O704" s="169">
        <v>0.23</v>
      </c>
      <c r="P704" s="176">
        <f t="shared" si="176"/>
        <v>1.1764705882352941E-2</v>
      </c>
      <c r="Q704" s="260">
        <f t="shared" si="177"/>
        <v>213.98280000000003</v>
      </c>
      <c r="R704" s="169">
        <f t="shared" si="178"/>
        <v>1.1299999999999994</v>
      </c>
      <c r="S704" s="171">
        <f t="shared" si="179"/>
        <v>5.7800511508951373E-2</v>
      </c>
      <c r="T704" s="169" t="s">
        <v>475</v>
      </c>
      <c r="U704" s="169" t="s">
        <v>712</v>
      </c>
      <c r="V704" s="169" t="s">
        <v>792</v>
      </c>
      <c r="W704" s="175">
        <v>1</v>
      </c>
      <c r="X704" s="169" t="s">
        <v>422</v>
      </c>
    </row>
    <row r="705" spans="2:24" hidden="1">
      <c r="B705" s="636"/>
      <c r="C705" s="423"/>
      <c r="D705" s="206">
        <v>9</v>
      </c>
      <c r="E705" s="169" t="s">
        <v>514</v>
      </c>
      <c r="F705" s="260">
        <v>981.48000000000013</v>
      </c>
      <c r="G705" s="169">
        <v>78.930000000000007</v>
      </c>
      <c r="H705" s="169">
        <v>78.930000000000007</v>
      </c>
      <c r="I705" s="177">
        <f t="shared" si="173"/>
        <v>1</v>
      </c>
      <c r="J705" s="169">
        <v>3.44</v>
      </c>
      <c r="K705" s="177">
        <f t="shared" si="174"/>
        <v>4.3582921576080069E-2</v>
      </c>
      <c r="L705" s="260">
        <v>331.58</v>
      </c>
      <c r="M705" s="177">
        <f t="shared" si="175"/>
        <v>1.0435829215760801</v>
      </c>
      <c r="N705" s="260">
        <v>1140.6400000000001</v>
      </c>
      <c r="O705" s="169">
        <v>0.48</v>
      </c>
      <c r="P705" s="176">
        <f t="shared" si="176"/>
        <v>6.0813378943367531E-3</v>
      </c>
      <c r="Q705" s="260">
        <f t="shared" si="177"/>
        <v>159.1584</v>
      </c>
      <c r="R705" s="169">
        <f t="shared" si="178"/>
        <v>2.9599999999999977</v>
      </c>
      <c r="S705" s="171">
        <f t="shared" si="179"/>
        <v>3.7501583681743285E-2</v>
      </c>
      <c r="T705" s="169" t="s">
        <v>475</v>
      </c>
      <c r="U705" s="169" t="s">
        <v>220</v>
      </c>
      <c r="V705" s="169" t="s">
        <v>686</v>
      </c>
      <c r="W705" s="175">
        <v>1</v>
      </c>
      <c r="X705" s="169" t="s">
        <v>419</v>
      </c>
    </row>
    <row r="706" spans="2:24" hidden="1">
      <c r="B706" s="636"/>
      <c r="C706" s="423"/>
      <c r="D706" s="206">
        <v>10</v>
      </c>
      <c r="E706" s="169" t="s">
        <v>481</v>
      </c>
      <c r="F706" s="260">
        <v>977.16000000000008</v>
      </c>
      <c r="G706" s="169">
        <v>102.19</v>
      </c>
      <c r="H706" s="169">
        <v>102.19</v>
      </c>
      <c r="I706" s="177">
        <f t="shared" si="173"/>
        <v>1</v>
      </c>
      <c r="J706" s="169">
        <v>5.33</v>
      </c>
      <c r="K706" s="177">
        <f t="shared" si="174"/>
        <v>5.2157745376259911E-2</v>
      </c>
      <c r="L706" s="260">
        <v>212.89</v>
      </c>
      <c r="M706" s="177">
        <f t="shared" si="175"/>
        <v>1.0521577453762598</v>
      </c>
      <c r="N706" s="260">
        <v>1134.7</v>
      </c>
      <c r="O706" s="169">
        <v>0.74</v>
      </c>
      <c r="P706" s="176">
        <f t="shared" si="176"/>
        <v>7.2414130541148839E-3</v>
      </c>
      <c r="Q706" s="260">
        <f t="shared" si="177"/>
        <v>157.53859999999997</v>
      </c>
      <c r="R706" s="169">
        <f t="shared" si="178"/>
        <v>4.5899999999999981</v>
      </c>
      <c r="S706" s="171">
        <f t="shared" si="179"/>
        <v>4.4916332322145008E-2</v>
      </c>
      <c r="T706" s="169" t="s">
        <v>475</v>
      </c>
      <c r="U706" s="169" t="s">
        <v>712</v>
      </c>
      <c r="V706" s="169" t="s">
        <v>801</v>
      </c>
      <c r="W706" s="175">
        <v>1</v>
      </c>
      <c r="X706" s="169" t="s">
        <v>467</v>
      </c>
    </row>
    <row r="707" spans="2:24" hidden="1">
      <c r="B707" s="635">
        <v>45940</v>
      </c>
      <c r="C707" s="423" t="str">
        <f t="shared" ref="C707" si="182">RIGHT(TEXT(B707,"aaa"),1)</f>
        <v>五</v>
      </c>
      <c r="D707" s="206">
        <v>1</v>
      </c>
      <c r="E707" s="169" t="s">
        <v>699</v>
      </c>
      <c r="F707" s="260">
        <v>9602.94</v>
      </c>
      <c r="G707" s="169">
        <v>70.39</v>
      </c>
      <c r="H707" s="169">
        <v>103.64</v>
      </c>
      <c r="I707" s="177">
        <f t="shared" si="173"/>
        <v>1.4723682341241653</v>
      </c>
      <c r="J707" s="169">
        <v>1.2</v>
      </c>
      <c r="K707" s="177">
        <f t="shared" si="174"/>
        <v>1.7047876118766868E-2</v>
      </c>
      <c r="L707" s="260">
        <v>278.75</v>
      </c>
      <c r="M707" s="177">
        <f t="shared" si="175"/>
        <v>1.4894161102429322</v>
      </c>
      <c r="N707" s="260">
        <v>9602.94</v>
      </c>
      <c r="O707" s="169">
        <v>0</v>
      </c>
      <c r="P707" s="176">
        <f t="shared" si="176"/>
        <v>0</v>
      </c>
      <c r="Q707" s="260">
        <f t="shared" si="177"/>
        <v>0</v>
      </c>
      <c r="R707" s="169">
        <f t="shared" si="178"/>
        <v>34.450000000000003</v>
      </c>
      <c r="S707" s="171">
        <f t="shared" si="179"/>
        <v>0.48941611024293225</v>
      </c>
      <c r="T707" s="169" t="s">
        <v>465</v>
      </c>
      <c r="U707" s="169" t="s">
        <v>219</v>
      </c>
      <c r="V707" s="169" t="s">
        <v>702</v>
      </c>
      <c r="W707" s="175">
        <v>1</v>
      </c>
      <c r="X707" s="169" t="s">
        <v>467</v>
      </c>
    </row>
    <row r="708" spans="2:24" hidden="1">
      <c r="B708" s="636"/>
      <c r="C708" s="423"/>
      <c r="D708" s="206">
        <v>2</v>
      </c>
      <c r="E708" s="169" t="s">
        <v>689</v>
      </c>
      <c r="F708" s="260">
        <v>1775</v>
      </c>
      <c r="G708" s="169">
        <v>6090</v>
      </c>
      <c r="H708" s="169">
        <v>6090</v>
      </c>
      <c r="I708" s="177">
        <f t="shared" si="173"/>
        <v>1</v>
      </c>
      <c r="J708" s="169">
        <v>100</v>
      </c>
      <c r="K708" s="177">
        <f t="shared" si="174"/>
        <v>1.6420361247947456E-2</v>
      </c>
      <c r="L708" s="260">
        <v>17.75</v>
      </c>
      <c r="M708" s="177">
        <f t="shared" si="175"/>
        <v>1.0164203612479474</v>
      </c>
      <c r="N708" s="260">
        <v>1775</v>
      </c>
      <c r="O708" s="169">
        <v>0</v>
      </c>
      <c r="P708" s="176">
        <f t="shared" si="176"/>
        <v>0</v>
      </c>
      <c r="Q708" s="260">
        <f t="shared" si="177"/>
        <v>0</v>
      </c>
      <c r="R708" s="169">
        <f t="shared" si="178"/>
        <v>100</v>
      </c>
      <c r="S708" s="171">
        <f t="shared" si="179"/>
        <v>1.6420361247947456E-2</v>
      </c>
      <c r="T708" s="169" t="s">
        <v>465</v>
      </c>
      <c r="U708" s="169" t="s">
        <v>219</v>
      </c>
      <c r="V708" s="169" t="s">
        <v>701</v>
      </c>
      <c r="W708" s="175">
        <v>1</v>
      </c>
      <c r="X708" s="169" t="s">
        <v>430</v>
      </c>
    </row>
    <row r="709" spans="2:24" hidden="1">
      <c r="B709" s="636"/>
      <c r="C709" s="423"/>
      <c r="D709" s="206">
        <v>3</v>
      </c>
      <c r="E709" s="169" t="s">
        <v>463</v>
      </c>
      <c r="F709" s="260">
        <v>1465.4900000000002</v>
      </c>
      <c r="G709" s="169">
        <v>30.17</v>
      </c>
      <c r="H709" s="169">
        <v>30.17</v>
      </c>
      <c r="I709" s="177">
        <f t="shared" si="173"/>
        <v>1</v>
      </c>
      <c r="J709" s="169">
        <v>2.11</v>
      </c>
      <c r="K709" s="177">
        <f t="shared" si="174"/>
        <v>6.9937023533311229E-2</v>
      </c>
      <c r="L709" s="260">
        <v>814.16</v>
      </c>
      <c r="M709" s="177">
        <f t="shared" si="175"/>
        <v>1.0699370235333112</v>
      </c>
      <c r="N709" s="260">
        <v>1717.88</v>
      </c>
      <c r="O709" s="169">
        <v>0.31</v>
      </c>
      <c r="P709" s="176">
        <f t="shared" si="176"/>
        <v>1.0275107722903546E-2</v>
      </c>
      <c r="Q709" s="260">
        <f t="shared" si="177"/>
        <v>252.3896</v>
      </c>
      <c r="R709" s="169">
        <f t="shared" si="178"/>
        <v>1.7999999999999994</v>
      </c>
      <c r="S709" s="171">
        <f t="shared" si="179"/>
        <v>5.9661915810407667E-2</v>
      </c>
      <c r="T709" s="169" t="s">
        <v>475</v>
      </c>
      <c r="U709" s="169" t="s">
        <v>220</v>
      </c>
      <c r="V709" s="169" t="s">
        <v>686</v>
      </c>
      <c r="W709" s="175">
        <v>1</v>
      </c>
      <c r="X709" s="169" t="s">
        <v>412</v>
      </c>
    </row>
    <row r="710" spans="2:24" hidden="1">
      <c r="B710" s="636"/>
      <c r="C710" s="423"/>
      <c r="D710" s="206">
        <v>4</v>
      </c>
      <c r="E710" s="169" t="s">
        <v>688</v>
      </c>
      <c r="F710" s="260">
        <v>1433.16</v>
      </c>
      <c r="G710" s="169">
        <v>76.53</v>
      </c>
      <c r="H710" s="169">
        <v>76.53</v>
      </c>
      <c r="I710" s="177">
        <f t="shared" si="173"/>
        <v>1</v>
      </c>
      <c r="J710" s="169">
        <v>5.36</v>
      </c>
      <c r="K710" s="177">
        <f t="shared" si="174"/>
        <v>7.0037893636482426E-2</v>
      </c>
      <c r="L710" s="260">
        <v>313.60000000000002</v>
      </c>
      <c r="M710" s="177">
        <f t="shared" si="175"/>
        <v>1.0700378936364825</v>
      </c>
      <c r="N710" s="260">
        <v>1680.9</v>
      </c>
      <c r="O710" s="169">
        <v>0.79</v>
      </c>
      <c r="P710" s="176">
        <f t="shared" si="176"/>
        <v>1.0322749248660655E-2</v>
      </c>
      <c r="Q710" s="260">
        <f t="shared" si="177"/>
        <v>247.74400000000003</v>
      </c>
      <c r="R710" s="169">
        <f t="shared" si="178"/>
        <v>4.5699999999999994</v>
      </c>
      <c r="S710" s="171">
        <f t="shared" si="179"/>
        <v>5.9715144387821759E-2</v>
      </c>
      <c r="T710" s="169" t="s">
        <v>475</v>
      </c>
      <c r="U710" s="169" t="s">
        <v>712</v>
      </c>
      <c r="V710" s="169" t="s">
        <v>466</v>
      </c>
      <c r="W710" s="175">
        <v>1</v>
      </c>
      <c r="X710" s="169" t="s">
        <v>467</v>
      </c>
    </row>
    <row r="711" spans="2:24" hidden="1">
      <c r="B711" s="636"/>
      <c r="C711" s="423"/>
      <c r="D711" s="206">
        <v>5</v>
      </c>
      <c r="E711" s="169" t="s">
        <v>479</v>
      </c>
      <c r="F711" s="260">
        <v>1125.3400000000001</v>
      </c>
      <c r="G711" s="169">
        <v>271.89999999999998</v>
      </c>
      <c r="H711" s="169">
        <v>271.89999999999998</v>
      </c>
      <c r="I711" s="177">
        <f t="shared" si="173"/>
        <v>1</v>
      </c>
      <c r="J711" s="169">
        <v>13.32</v>
      </c>
      <c r="K711" s="177">
        <f t="shared" si="174"/>
        <v>4.8988598749540278E-2</v>
      </c>
      <c r="L711" s="260">
        <v>111.2</v>
      </c>
      <c r="M711" s="177">
        <f t="shared" si="175"/>
        <v>1.0489885987495402</v>
      </c>
      <c r="N711" s="260">
        <v>1481.18</v>
      </c>
      <c r="O711" s="169">
        <v>3.2</v>
      </c>
      <c r="P711" s="176">
        <f t="shared" si="176"/>
        <v>1.176903273262229E-2</v>
      </c>
      <c r="Q711" s="260">
        <f t="shared" si="177"/>
        <v>355.84000000000003</v>
      </c>
      <c r="R711" s="169">
        <f t="shared" si="178"/>
        <v>10.119999999999994</v>
      </c>
      <c r="S711" s="171">
        <f t="shared" si="179"/>
        <v>3.7219566016917963E-2</v>
      </c>
      <c r="T711" s="169" t="s">
        <v>475</v>
      </c>
      <c r="U711" s="169" t="s">
        <v>712</v>
      </c>
      <c r="V711" s="169" t="s">
        <v>792</v>
      </c>
      <c r="W711" s="175">
        <v>1</v>
      </c>
      <c r="X711" s="169" t="s">
        <v>427</v>
      </c>
    </row>
    <row r="712" spans="2:24" hidden="1">
      <c r="B712" s="636"/>
      <c r="C712" s="423"/>
      <c r="D712" s="206">
        <v>6</v>
      </c>
      <c r="E712" s="169" t="s">
        <v>494</v>
      </c>
      <c r="F712" s="260">
        <v>1095.02</v>
      </c>
      <c r="G712" s="169">
        <v>70.23</v>
      </c>
      <c r="H712" s="169">
        <v>70.23</v>
      </c>
      <c r="I712" s="177">
        <f t="shared" si="173"/>
        <v>1</v>
      </c>
      <c r="J712" s="169">
        <v>3.93</v>
      </c>
      <c r="K712" s="177">
        <f t="shared" si="174"/>
        <v>5.5958991883810337E-2</v>
      </c>
      <c r="L712" s="260">
        <v>318.32</v>
      </c>
      <c r="M712" s="177">
        <f t="shared" si="175"/>
        <v>1.0559589918838104</v>
      </c>
      <c r="N712" s="260">
        <v>1251</v>
      </c>
      <c r="O712" s="169">
        <v>0.49</v>
      </c>
      <c r="P712" s="176">
        <f t="shared" si="176"/>
        <v>6.9770753239356397E-3</v>
      </c>
      <c r="Q712" s="260">
        <f t="shared" si="177"/>
        <v>155.9768</v>
      </c>
      <c r="R712" s="169">
        <f t="shared" si="178"/>
        <v>3.4400000000000066</v>
      </c>
      <c r="S712" s="171">
        <f t="shared" si="179"/>
        <v>4.8981916559874786E-2</v>
      </c>
      <c r="T712" s="169" t="s">
        <v>475</v>
      </c>
      <c r="U712" s="169" t="s">
        <v>220</v>
      </c>
      <c r="V712" s="169" t="s">
        <v>686</v>
      </c>
      <c r="W712" s="175">
        <v>1</v>
      </c>
      <c r="X712" s="169" t="s">
        <v>422</v>
      </c>
    </row>
    <row r="713" spans="2:24" hidden="1">
      <c r="B713" s="636"/>
      <c r="C713" s="423"/>
      <c r="D713" s="206">
        <v>7</v>
      </c>
      <c r="E713" s="169" t="s">
        <v>484</v>
      </c>
      <c r="F713" s="260">
        <v>1066.42</v>
      </c>
      <c r="G713" s="169">
        <v>71.040000000000006</v>
      </c>
      <c r="H713" s="169">
        <v>71.040000000000006</v>
      </c>
      <c r="I713" s="177">
        <f t="shared" si="173"/>
        <v>1</v>
      </c>
      <c r="J713" s="169">
        <v>2.98</v>
      </c>
      <c r="K713" s="177">
        <f t="shared" si="174"/>
        <v>4.1948198198198193E-2</v>
      </c>
      <c r="L713" s="260">
        <v>410.16</v>
      </c>
      <c r="M713" s="177">
        <f t="shared" si="175"/>
        <v>1.0419481981981982</v>
      </c>
      <c r="N713" s="260">
        <v>1222.28</v>
      </c>
      <c r="O713" s="169">
        <v>0.38</v>
      </c>
      <c r="P713" s="176">
        <f t="shared" si="176"/>
        <v>5.3490990990990991E-3</v>
      </c>
      <c r="Q713" s="260">
        <f t="shared" si="177"/>
        <v>155.86080000000001</v>
      </c>
      <c r="R713" s="169">
        <f t="shared" si="178"/>
        <v>2.6000000000000041</v>
      </c>
      <c r="S713" s="171">
        <f t="shared" si="179"/>
        <v>3.6599099099099155E-2</v>
      </c>
      <c r="T713" s="169" t="s">
        <v>475</v>
      </c>
      <c r="U713" s="169" t="s">
        <v>712</v>
      </c>
      <c r="V713" s="169" t="s">
        <v>643</v>
      </c>
      <c r="W713" s="175">
        <v>1</v>
      </c>
      <c r="X713" s="169" t="s">
        <v>467</v>
      </c>
    </row>
    <row r="714" spans="2:24" hidden="1">
      <c r="B714" s="636"/>
      <c r="C714" s="423"/>
      <c r="D714" s="206">
        <v>8</v>
      </c>
      <c r="E714" s="169" t="s">
        <v>524</v>
      </c>
      <c r="F714" s="260">
        <v>1005.0400000000001</v>
      </c>
      <c r="G714" s="169">
        <v>61.88</v>
      </c>
      <c r="H714" s="169">
        <v>61.88</v>
      </c>
      <c r="I714" s="177">
        <f t="shared" si="173"/>
        <v>1</v>
      </c>
      <c r="J714" s="169">
        <v>3.47</v>
      </c>
      <c r="K714" s="177">
        <f t="shared" si="174"/>
        <v>5.6076276664511961E-2</v>
      </c>
      <c r="L714" s="260">
        <v>333.9</v>
      </c>
      <c r="M714" s="177">
        <f t="shared" si="175"/>
        <v>1.056076276664512</v>
      </c>
      <c r="N714" s="260">
        <v>1158.6300000000001</v>
      </c>
      <c r="O714" s="169">
        <v>0.46</v>
      </c>
      <c r="P714" s="176">
        <f t="shared" si="176"/>
        <v>7.4337427278603745E-3</v>
      </c>
      <c r="Q714" s="260">
        <f t="shared" si="177"/>
        <v>153.59399999999999</v>
      </c>
      <c r="R714" s="169">
        <f t="shared" si="178"/>
        <v>3.010000000000006</v>
      </c>
      <c r="S714" s="171">
        <f t="shared" si="179"/>
        <v>4.8642533936651682E-2</v>
      </c>
      <c r="T714" s="169" t="s">
        <v>475</v>
      </c>
      <c r="U714" s="169" t="s">
        <v>220</v>
      </c>
      <c r="V714" s="169" t="s">
        <v>686</v>
      </c>
      <c r="W714" s="175">
        <v>1</v>
      </c>
      <c r="X714" s="169" t="s">
        <v>413</v>
      </c>
    </row>
    <row r="715" spans="2:24" hidden="1">
      <c r="B715" s="636"/>
      <c r="C715" s="423"/>
      <c r="D715" s="206">
        <v>9</v>
      </c>
      <c r="E715" s="169" t="s">
        <v>704</v>
      </c>
      <c r="F715" s="260">
        <v>937.54</v>
      </c>
      <c r="G715" s="169">
        <v>101.04</v>
      </c>
      <c r="H715" s="169">
        <v>101.04</v>
      </c>
      <c r="I715" s="177">
        <f t="shared" si="173"/>
        <v>1</v>
      </c>
      <c r="J715" s="169">
        <v>5.66</v>
      </c>
      <c r="K715" s="177">
        <f t="shared" si="174"/>
        <v>5.6017418844022164E-2</v>
      </c>
      <c r="L715" s="260">
        <v>195.73</v>
      </c>
      <c r="M715" s="177">
        <f t="shared" si="175"/>
        <v>1.0560174188440221</v>
      </c>
      <c r="N715" s="260">
        <v>1107.83</v>
      </c>
      <c r="O715" s="169">
        <v>0.87</v>
      </c>
      <c r="P715" s="176">
        <f t="shared" si="176"/>
        <v>8.6104513064133009E-3</v>
      </c>
      <c r="Q715" s="260">
        <f t="shared" si="177"/>
        <v>170.2851</v>
      </c>
      <c r="R715" s="169">
        <f t="shared" si="178"/>
        <v>4.7899999999999965</v>
      </c>
      <c r="S715" s="171">
        <f t="shared" si="179"/>
        <v>4.7406967537608827E-2</v>
      </c>
      <c r="T715" s="169" t="s">
        <v>475</v>
      </c>
      <c r="U715" s="169" t="s">
        <v>712</v>
      </c>
      <c r="V715" s="169" t="s">
        <v>792</v>
      </c>
      <c r="W715" s="175">
        <v>1</v>
      </c>
      <c r="X715" s="169" t="s">
        <v>703</v>
      </c>
    </row>
    <row r="716" spans="2:24" hidden="1">
      <c r="B716" s="636"/>
      <c r="C716" s="423"/>
      <c r="D716" s="206">
        <v>10</v>
      </c>
      <c r="E716" s="169" t="s">
        <v>546</v>
      </c>
      <c r="F716" s="260">
        <v>930.36</v>
      </c>
      <c r="G716" s="169">
        <v>20.88</v>
      </c>
      <c r="H716" s="169">
        <v>20.88</v>
      </c>
      <c r="I716" s="177">
        <f t="shared" si="173"/>
        <v>1</v>
      </c>
      <c r="J716" s="169">
        <v>1.17</v>
      </c>
      <c r="K716" s="177">
        <f t="shared" si="174"/>
        <v>5.6034482758620691E-2</v>
      </c>
      <c r="L716" s="260">
        <v>930.36</v>
      </c>
      <c r="M716" s="177">
        <f t="shared" si="175"/>
        <v>1.0560344827586206</v>
      </c>
      <c r="N716" s="260">
        <v>1088.52</v>
      </c>
      <c r="O716" s="169">
        <v>0.17</v>
      </c>
      <c r="P716" s="176">
        <f t="shared" si="176"/>
        <v>8.1417624521072807E-3</v>
      </c>
      <c r="Q716" s="260">
        <f t="shared" si="177"/>
        <v>158.16120000000001</v>
      </c>
      <c r="R716" s="169">
        <f t="shared" si="178"/>
        <v>0.99999999999999811</v>
      </c>
      <c r="S716" s="171">
        <f t="shared" si="179"/>
        <v>4.7892720306513321E-2</v>
      </c>
      <c r="T716" s="169" t="s">
        <v>475</v>
      </c>
      <c r="U716" s="169" t="s">
        <v>712</v>
      </c>
      <c r="V716" s="169" t="s">
        <v>792</v>
      </c>
      <c r="W716" s="175">
        <v>1</v>
      </c>
      <c r="X716" s="169" t="s">
        <v>422</v>
      </c>
    </row>
    <row r="717" spans="2:24" hidden="1">
      <c r="B717" s="635">
        <v>45941</v>
      </c>
      <c r="C717" s="423" t="str">
        <f t="shared" ref="C717" si="183">RIGHT(TEXT(B717,"aaa"),1)</f>
        <v>六</v>
      </c>
      <c r="D717" s="206">
        <v>1</v>
      </c>
      <c r="E717" s="169" t="s">
        <v>699</v>
      </c>
      <c r="F717" s="260">
        <v>8359.7100000000009</v>
      </c>
      <c r="G717" s="169">
        <v>74.349999999999994</v>
      </c>
      <c r="H717" s="169">
        <v>107.27</v>
      </c>
      <c r="I717" s="177">
        <f t="shared" si="173"/>
        <v>1.442770679219906</v>
      </c>
      <c r="J717" s="169">
        <v>0.6</v>
      </c>
      <c r="K717" s="177">
        <f t="shared" si="174"/>
        <v>8.0699394754539348E-3</v>
      </c>
      <c r="L717" s="260">
        <v>278.75</v>
      </c>
      <c r="M717" s="177">
        <f t="shared" si="175"/>
        <v>1.4508406186953597</v>
      </c>
      <c r="N717" s="260">
        <v>9343.7000000000007</v>
      </c>
      <c r="O717" s="169">
        <v>3.53</v>
      </c>
      <c r="P717" s="176">
        <f t="shared" si="176"/>
        <v>4.7478143913920648E-2</v>
      </c>
      <c r="Q717" s="260">
        <f t="shared" si="177"/>
        <v>983.98749999999995</v>
      </c>
      <c r="R717" s="169">
        <f t="shared" si="178"/>
        <v>29.989999999999995</v>
      </c>
      <c r="S717" s="171">
        <f t="shared" si="179"/>
        <v>0.40336247478143911</v>
      </c>
      <c r="T717" s="169" t="s">
        <v>465</v>
      </c>
      <c r="U717" s="169" t="s">
        <v>219</v>
      </c>
      <c r="V717" s="169" t="s">
        <v>702</v>
      </c>
      <c r="W717" s="175">
        <v>1</v>
      </c>
      <c r="X717" s="169" t="s">
        <v>467</v>
      </c>
    </row>
    <row r="718" spans="2:24" hidden="1">
      <c r="B718" s="636"/>
      <c r="C718" s="423"/>
      <c r="D718" s="206">
        <v>2</v>
      </c>
      <c r="E718" s="169" t="s">
        <v>689</v>
      </c>
      <c r="F718" s="260">
        <v>3550</v>
      </c>
      <c r="G718" s="169">
        <v>6747</v>
      </c>
      <c r="H718" s="169">
        <v>6747</v>
      </c>
      <c r="I718" s="177">
        <f t="shared" si="173"/>
        <v>1</v>
      </c>
      <c r="J718" s="169">
        <v>200</v>
      </c>
      <c r="K718" s="177">
        <f t="shared" si="174"/>
        <v>2.9642804209278197E-2</v>
      </c>
      <c r="L718" s="260">
        <v>17.75</v>
      </c>
      <c r="M718" s="177">
        <f t="shared" si="175"/>
        <v>1.0296428042092782</v>
      </c>
      <c r="N718" s="260">
        <v>3550</v>
      </c>
      <c r="O718" s="169">
        <v>0</v>
      </c>
      <c r="P718" s="176">
        <f t="shared" si="176"/>
        <v>0</v>
      </c>
      <c r="Q718" s="260">
        <f t="shared" si="177"/>
        <v>0</v>
      </c>
      <c r="R718" s="169">
        <f t="shared" si="178"/>
        <v>200</v>
      </c>
      <c r="S718" s="171">
        <f t="shared" si="179"/>
        <v>2.9642804209278197E-2</v>
      </c>
      <c r="T718" s="169" t="s">
        <v>465</v>
      </c>
      <c r="U718" s="169" t="s">
        <v>219</v>
      </c>
      <c r="V718" s="169" t="s">
        <v>701</v>
      </c>
      <c r="W718" s="175">
        <v>1</v>
      </c>
      <c r="X718" s="169" t="s">
        <v>430</v>
      </c>
    </row>
    <row r="719" spans="2:24" hidden="1">
      <c r="B719" s="636"/>
      <c r="C719" s="423"/>
      <c r="D719" s="206">
        <v>3</v>
      </c>
      <c r="E719" s="169" t="s">
        <v>463</v>
      </c>
      <c r="F719" s="260">
        <v>2629.7299999999996</v>
      </c>
      <c r="G719" s="169">
        <v>35.32</v>
      </c>
      <c r="H719" s="169">
        <v>35.32</v>
      </c>
      <c r="I719" s="177">
        <f t="shared" si="173"/>
        <v>1</v>
      </c>
      <c r="J719" s="169">
        <v>3.46</v>
      </c>
      <c r="K719" s="177">
        <f t="shared" si="174"/>
        <v>9.7961494903737262E-2</v>
      </c>
      <c r="L719" s="260">
        <v>814.16</v>
      </c>
      <c r="M719" s="177">
        <f t="shared" si="175"/>
        <v>1.0979614949037373</v>
      </c>
      <c r="N719" s="260">
        <v>2816.99</v>
      </c>
      <c r="O719" s="169">
        <v>0.23</v>
      </c>
      <c r="P719" s="176">
        <f t="shared" si="176"/>
        <v>6.5118912797281995E-3</v>
      </c>
      <c r="Q719" s="260">
        <f t="shared" si="177"/>
        <v>187.2568</v>
      </c>
      <c r="R719" s="169">
        <f t="shared" si="178"/>
        <v>3.2300000000000009</v>
      </c>
      <c r="S719" s="171">
        <f t="shared" si="179"/>
        <v>9.1449603624009085E-2</v>
      </c>
      <c r="T719" s="169" t="s">
        <v>475</v>
      </c>
      <c r="U719" s="169" t="s">
        <v>220</v>
      </c>
      <c r="V719" s="169" t="s">
        <v>686</v>
      </c>
      <c r="W719" s="175">
        <v>1</v>
      </c>
      <c r="X719" s="169" t="s">
        <v>412</v>
      </c>
    </row>
    <row r="720" spans="2:24" hidden="1">
      <c r="B720" s="636"/>
      <c r="C720" s="423"/>
      <c r="D720" s="206">
        <v>4</v>
      </c>
      <c r="E720" s="169" t="s">
        <v>688</v>
      </c>
      <c r="F720" s="260">
        <v>2166.98</v>
      </c>
      <c r="G720" s="169">
        <v>76.61</v>
      </c>
      <c r="H720" s="169">
        <v>76.61</v>
      </c>
      <c r="I720" s="177">
        <f t="shared" si="173"/>
        <v>1</v>
      </c>
      <c r="J720" s="169">
        <v>7.51</v>
      </c>
      <c r="K720" s="177">
        <f t="shared" si="174"/>
        <v>9.8028977940216686E-2</v>
      </c>
      <c r="L720" s="260">
        <v>313.60000000000002</v>
      </c>
      <c r="M720" s="177">
        <f t="shared" si="175"/>
        <v>1.0980289779402168</v>
      </c>
      <c r="N720" s="260">
        <v>2355.14</v>
      </c>
      <c r="O720" s="169">
        <v>0.6</v>
      </c>
      <c r="P720" s="176">
        <f t="shared" si="176"/>
        <v>7.8318757342383492E-3</v>
      </c>
      <c r="Q720" s="260">
        <f t="shared" si="177"/>
        <v>188.16</v>
      </c>
      <c r="R720" s="169">
        <f t="shared" si="178"/>
        <v>6.9100000000000055</v>
      </c>
      <c r="S720" s="171">
        <f t="shared" si="179"/>
        <v>9.0197102205978402E-2</v>
      </c>
      <c r="T720" s="169" t="s">
        <v>475</v>
      </c>
      <c r="U720" s="169" t="s">
        <v>712</v>
      </c>
      <c r="V720" s="169" t="s">
        <v>466</v>
      </c>
      <c r="W720" s="175">
        <v>1</v>
      </c>
      <c r="X720" s="169" t="s">
        <v>467</v>
      </c>
    </row>
    <row r="721" spans="2:24" hidden="1">
      <c r="B721" s="636"/>
      <c r="C721" s="423"/>
      <c r="D721" s="206">
        <v>5</v>
      </c>
      <c r="E721" s="169" t="s">
        <v>494</v>
      </c>
      <c r="F721" s="260">
        <v>1839.89</v>
      </c>
      <c r="G721" s="169">
        <v>81.290000000000006</v>
      </c>
      <c r="H721" s="169">
        <v>81.290000000000006</v>
      </c>
      <c r="I721" s="177">
        <f t="shared" si="173"/>
        <v>1</v>
      </c>
      <c r="J721" s="169">
        <v>6.37</v>
      </c>
      <c r="K721" s="177">
        <f t="shared" si="174"/>
        <v>7.8361422069135184E-2</v>
      </c>
      <c r="L721" s="260">
        <v>318.32</v>
      </c>
      <c r="M721" s="177">
        <f t="shared" si="175"/>
        <v>1.0783614220691353</v>
      </c>
      <c r="N721" s="260">
        <v>2027.7</v>
      </c>
      <c r="O721" s="169">
        <v>0.59</v>
      </c>
      <c r="P721" s="176">
        <f t="shared" si="176"/>
        <v>7.2579653093861477E-3</v>
      </c>
      <c r="Q721" s="260">
        <f t="shared" si="177"/>
        <v>187.80879999999999</v>
      </c>
      <c r="R721" s="169">
        <f t="shared" si="178"/>
        <v>5.7800000000000047</v>
      </c>
      <c r="S721" s="171">
        <f t="shared" si="179"/>
        <v>7.1103456759749092E-2</v>
      </c>
      <c r="T721" s="169" t="s">
        <v>475</v>
      </c>
      <c r="U721" s="169" t="s">
        <v>220</v>
      </c>
      <c r="V721" s="169" t="s">
        <v>686</v>
      </c>
      <c r="W721" s="175">
        <v>1</v>
      </c>
      <c r="X721" s="169" t="s">
        <v>422</v>
      </c>
    </row>
    <row r="722" spans="2:24" hidden="1">
      <c r="B722" s="636"/>
      <c r="C722" s="423"/>
      <c r="D722" s="206">
        <v>6</v>
      </c>
      <c r="E722" s="169" t="s">
        <v>524</v>
      </c>
      <c r="F722" s="260">
        <v>1679.52</v>
      </c>
      <c r="G722" s="169">
        <v>71.239999999999995</v>
      </c>
      <c r="H722" s="169">
        <v>71.239999999999995</v>
      </c>
      <c r="I722" s="177">
        <f t="shared" si="173"/>
        <v>1</v>
      </c>
      <c r="J722" s="169">
        <v>5.59</v>
      </c>
      <c r="K722" s="177">
        <f t="shared" si="174"/>
        <v>7.8467153284671534E-2</v>
      </c>
      <c r="L722" s="260">
        <v>333.9</v>
      </c>
      <c r="M722" s="177">
        <f t="shared" si="175"/>
        <v>1.0784671532846717</v>
      </c>
      <c r="N722" s="260">
        <v>1866.5</v>
      </c>
      <c r="O722" s="169">
        <v>0.56000000000000005</v>
      </c>
      <c r="P722" s="176">
        <f t="shared" si="176"/>
        <v>7.8607523862998328E-3</v>
      </c>
      <c r="Q722" s="260">
        <f t="shared" si="177"/>
        <v>186.98400000000001</v>
      </c>
      <c r="R722" s="169">
        <f t="shared" si="178"/>
        <v>5.0300000000000029</v>
      </c>
      <c r="S722" s="171">
        <f t="shared" si="179"/>
        <v>7.0606400898371752E-2</v>
      </c>
      <c r="T722" s="169" t="s">
        <v>475</v>
      </c>
      <c r="U722" s="169" t="s">
        <v>220</v>
      </c>
      <c r="V722" s="169" t="s">
        <v>686</v>
      </c>
      <c r="W722" s="175">
        <v>1</v>
      </c>
      <c r="X722" s="169" t="s">
        <v>413</v>
      </c>
    </row>
    <row r="723" spans="2:24" hidden="1">
      <c r="B723" s="636"/>
      <c r="C723" s="423"/>
      <c r="D723" s="206">
        <v>7</v>
      </c>
      <c r="E723" s="169" t="s">
        <v>484</v>
      </c>
      <c r="F723" s="260">
        <v>1644.75</v>
      </c>
      <c r="G723" s="169">
        <v>76.02</v>
      </c>
      <c r="H723" s="169">
        <v>76.02</v>
      </c>
      <c r="I723" s="177">
        <f t="shared" si="173"/>
        <v>1</v>
      </c>
      <c r="J723" s="169">
        <v>4.47</v>
      </c>
      <c r="K723" s="177">
        <f t="shared" si="174"/>
        <v>5.8800315706393054E-2</v>
      </c>
      <c r="L723" s="260">
        <v>410.16</v>
      </c>
      <c r="M723" s="177">
        <f t="shared" si="175"/>
        <v>1.058800315706393</v>
      </c>
      <c r="N723" s="260">
        <v>1833.42</v>
      </c>
      <c r="O723" s="169">
        <v>0.46</v>
      </c>
      <c r="P723" s="176">
        <f t="shared" si="176"/>
        <v>6.0510392002104717E-3</v>
      </c>
      <c r="Q723" s="260">
        <f t="shared" si="177"/>
        <v>188.67360000000002</v>
      </c>
      <c r="R723" s="169">
        <f t="shared" si="178"/>
        <v>4.0099999999999989</v>
      </c>
      <c r="S723" s="171">
        <f t="shared" si="179"/>
        <v>5.2749276506182573E-2</v>
      </c>
      <c r="T723" s="169" t="s">
        <v>475</v>
      </c>
      <c r="U723" s="169" t="s">
        <v>712</v>
      </c>
      <c r="V723" s="169" t="s">
        <v>643</v>
      </c>
      <c r="W723" s="175">
        <v>1</v>
      </c>
      <c r="X723" s="169" t="s">
        <v>467</v>
      </c>
    </row>
    <row r="724" spans="2:24" hidden="1">
      <c r="B724" s="636"/>
      <c r="C724" s="423"/>
      <c r="D724" s="206">
        <v>8</v>
      </c>
      <c r="E724" s="169" t="s">
        <v>546</v>
      </c>
      <c r="F724" s="260">
        <v>1572.3100000000002</v>
      </c>
      <c r="G724" s="169">
        <v>24.17</v>
      </c>
      <c r="H724" s="169">
        <v>24.17</v>
      </c>
      <c r="I724" s="177">
        <f t="shared" si="173"/>
        <v>1</v>
      </c>
      <c r="J724" s="169">
        <v>1.89</v>
      </c>
      <c r="K724" s="177">
        <f t="shared" si="174"/>
        <v>7.8196110881257747E-2</v>
      </c>
      <c r="L724" s="260">
        <v>930.36</v>
      </c>
      <c r="M724" s="177">
        <f t="shared" si="175"/>
        <v>1.0781961108812579</v>
      </c>
      <c r="N724" s="260">
        <v>1758.38</v>
      </c>
      <c r="O724" s="169">
        <v>0.2</v>
      </c>
      <c r="P724" s="176">
        <f t="shared" si="176"/>
        <v>8.2747207281754238E-3</v>
      </c>
      <c r="Q724" s="260">
        <f t="shared" si="177"/>
        <v>186.072</v>
      </c>
      <c r="R724" s="169">
        <f t="shared" si="178"/>
        <v>1.6900000000000006</v>
      </c>
      <c r="S724" s="171">
        <f t="shared" si="179"/>
        <v>6.9921390153082352E-2</v>
      </c>
      <c r="T724" s="169" t="s">
        <v>475</v>
      </c>
      <c r="U724" s="169" t="s">
        <v>712</v>
      </c>
      <c r="V724" s="169" t="s">
        <v>792</v>
      </c>
      <c r="W724" s="175">
        <v>1</v>
      </c>
      <c r="X724" s="169" t="s">
        <v>422</v>
      </c>
    </row>
    <row r="725" spans="2:24" hidden="1">
      <c r="B725" s="636"/>
      <c r="C725" s="423"/>
      <c r="D725" s="206">
        <v>9</v>
      </c>
      <c r="E725" s="169" t="s">
        <v>514</v>
      </c>
      <c r="F725" s="260">
        <v>1336.27</v>
      </c>
      <c r="G725" s="169">
        <v>93.56</v>
      </c>
      <c r="H725" s="169">
        <v>93.56</v>
      </c>
      <c r="I725" s="177">
        <f t="shared" si="173"/>
        <v>1</v>
      </c>
      <c r="J725" s="169">
        <v>4.59</v>
      </c>
      <c r="K725" s="177">
        <f t="shared" si="174"/>
        <v>4.9059427105600684E-2</v>
      </c>
      <c r="L725" s="260">
        <v>331.58</v>
      </c>
      <c r="M725" s="177">
        <f t="shared" si="175"/>
        <v>1.0490594271056006</v>
      </c>
      <c r="N725" s="260">
        <v>1521.95</v>
      </c>
      <c r="O725" s="169">
        <v>0.56000000000000005</v>
      </c>
      <c r="P725" s="176">
        <f t="shared" si="176"/>
        <v>5.9854638734501931E-3</v>
      </c>
      <c r="Q725" s="260">
        <f t="shared" si="177"/>
        <v>185.6848</v>
      </c>
      <c r="R725" s="169">
        <f t="shared" si="178"/>
        <v>4.0300000000000029</v>
      </c>
      <c r="S725" s="171">
        <f t="shared" si="179"/>
        <v>4.3073963232150521E-2</v>
      </c>
      <c r="T725" s="169" t="s">
        <v>475</v>
      </c>
      <c r="U725" s="169" t="s">
        <v>220</v>
      </c>
      <c r="V725" s="169" t="s">
        <v>686</v>
      </c>
      <c r="W725" s="175">
        <v>1</v>
      </c>
      <c r="X725" s="169" t="s">
        <v>419</v>
      </c>
    </row>
    <row r="726" spans="2:24" hidden="1">
      <c r="B726" s="636"/>
      <c r="C726" s="423"/>
      <c r="D726" s="206">
        <v>10</v>
      </c>
      <c r="E726" s="169" t="s">
        <v>521</v>
      </c>
      <c r="F726" s="260">
        <v>1148.22</v>
      </c>
      <c r="G726" s="169">
        <v>49.79</v>
      </c>
      <c r="H726" s="169">
        <v>49.79</v>
      </c>
      <c r="I726" s="177">
        <f t="shared" si="173"/>
        <v>1</v>
      </c>
      <c r="J726" s="169">
        <v>3.9</v>
      </c>
      <c r="K726" s="177">
        <f t="shared" si="174"/>
        <v>7.8328981723237601E-2</v>
      </c>
      <c r="L726" s="260">
        <v>342.75</v>
      </c>
      <c r="M726" s="177">
        <f t="shared" si="175"/>
        <v>1.0783289817232375</v>
      </c>
      <c r="N726" s="260">
        <v>1336.73</v>
      </c>
      <c r="O726" s="169">
        <v>0.55000000000000004</v>
      </c>
      <c r="P726" s="176">
        <f t="shared" si="176"/>
        <v>1.1046394858405303E-2</v>
      </c>
      <c r="Q726" s="260">
        <f t="shared" si="177"/>
        <v>188.51250000000002</v>
      </c>
      <c r="R726" s="169">
        <f t="shared" si="178"/>
        <v>3.3499999999999988</v>
      </c>
      <c r="S726" s="171">
        <f t="shared" si="179"/>
        <v>6.7282586864832267E-2</v>
      </c>
      <c r="T726" s="169" t="s">
        <v>475</v>
      </c>
      <c r="U726" s="169" t="s">
        <v>220</v>
      </c>
      <c r="V726" s="169" t="s">
        <v>686</v>
      </c>
      <c r="W726" s="175">
        <v>1</v>
      </c>
      <c r="X726" s="169" t="s">
        <v>423</v>
      </c>
    </row>
    <row r="727" spans="2:24" hidden="1">
      <c r="B727" s="635">
        <v>45942</v>
      </c>
      <c r="C727" s="423" t="str">
        <f t="shared" ref="C727" si="184">RIGHT(TEXT(B727,"aaa"),1)</f>
        <v>日</v>
      </c>
      <c r="D727" s="206">
        <v>1</v>
      </c>
      <c r="E727" s="169" t="s">
        <v>699</v>
      </c>
      <c r="F727" s="260">
        <v>14333.33</v>
      </c>
      <c r="G727" s="169">
        <v>112.45</v>
      </c>
      <c r="H727" s="169">
        <v>162.07</v>
      </c>
      <c r="I727" s="177">
        <f t="shared" si="173"/>
        <v>1.4412627834593152</v>
      </c>
      <c r="J727" s="169">
        <v>1.8</v>
      </c>
      <c r="K727" s="177">
        <f t="shared" si="174"/>
        <v>1.6007114273010228E-2</v>
      </c>
      <c r="L727" s="260">
        <v>278.75</v>
      </c>
      <c r="M727" s="177">
        <f t="shared" si="175"/>
        <v>1.4572698977323255</v>
      </c>
      <c r="N727" s="260">
        <v>14333.33</v>
      </c>
      <c r="O727" s="169">
        <v>0</v>
      </c>
      <c r="P727" s="176">
        <f t="shared" si="176"/>
        <v>0</v>
      </c>
      <c r="Q727" s="260">
        <f t="shared" si="177"/>
        <v>0</v>
      </c>
      <c r="R727" s="169">
        <f t="shared" si="178"/>
        <v>51.42</v>
      </c>
      <c r="S727" s="171">
        <f t="shared" si="179"/>
        <v>0.45726989773232546</v>
      </c>
      <c r="T727" s="169" t="s">
        <v>465</v>
      </c>
      <c r="U727" s="169" t="s">
        <v>219</v>
      </c>
      <c r="V727" s="169" t="s">
        <v>702</v>
      </c>
      <c r="W727" s="175">
        <v>1</v>
      </c>
      <c r="X727" s="169" t="s">
        <v>467</v>
      </c>
    </row>
    <row r="728" spans="2:24" hidden="1">
      <c r="B728" s="636"/>
      <c r="C728" s="423"/>
      <c r="D728" s="206">
        <v>2</v>
      </c>
      <c r="E728" s="169" t="s">
        <v>689</v>
      </c>
      <c r="F728" s="260">
        <v>3550</v>
      </c>
      <c r="G728" s="169">
        <v>10090</v>
      </c>
      <c r="H728" s="169">
        <v>10090</v>
      </c>
      <c r="I728" s="177">
        <f t="shared" si="173"/>
        <v>1</v>
      </c>
      <c r="J728" s="169">
        <v>200</v>
      </c>
      <c r="K728" s="177">
        <f t="shared" si="174"/>
        <v>1.9821605550049554E-2</v>
      </c>
      <c r="L728" s="260">
        <v>17.75</v>
      </c>
      <c r="M728" s="177">
        <f t="shared" si="175"/>
        <v>1.0198216055500495</v>
      </c>
      <c r="N728" s="260">
        <v>3550</v>
      </c>
      <c r="O728" s="169">
        <v>0</v>
      </c>
      <c r="P728" s="176">
        <f t="shared" si="176"/>
        <v>0</v>
      </c>
      <c r="Q728" s="260">
        <f t="shared" si="177"/>
        <v>0</v>
      </c>
      <c r="R728" s="169">
        <f t="shared" si="178"/>
        <v>200</v>
      </c>
      <c r="S728" s="171">
        <f t="shared" si="179"/>
        <v>1.9821605550049554E-2</v>
      </c>
      <c r="T728" s="169" t="s">
        <v>465</v>
      </c>
      <c r="U728" s="169" t="s">
        <v>219</v>
      </c>
      <c r="V728" s="169" t="s">
        <v>701</v>
      </c>
      <c r="W728" s="175">
        <v>1</v>
      </c>
      <c r="X728" s="169" t="s">
        <v>430</v>
      </c>
    </row>
    <row r="729" spans="2:24" hidden="1">
      <c r="B729" s="636"/>
      <c r="C729" s="423"/>
      <c r="D729" s="206">
        <v>3</v>
      </c>
      <c r="E729" s="169" t="s">
        <v>688</v>
      </c>
      <c r="F729" s="260">
        <v>1643.26</v>
      </c>
      <c r="G729" s="169">
        <v>114.69</v>
      </c>
      <c r="H729" s="169">
        <v>114.69</v>
      </c>
      <c r="I729" s="177">
        <f t="shared" si="173"/>
        <v>1</v>
      </c>
      <c r="J729" s="169">
        <v>5.85</v>
      </c>
      <c r="K729" s="177">
        <f t="shared" si="174"/>
        <v>5.1007062516348414E-2</v>
      </c>
      <c r="L729" s="260">
        <v>313.60000000000002</v>
      </c>
      <c r="M729" s="177">
        <f t="shared" si="175"/>
        <v>1.0510070625163483</v>
      </c>
      <c r="N729" s="260">
        <v>1834.56</v>
      </c>
      <c r="O729" s="169">
        <v>0.61</v>
      </c>
      <c r="P729" s="176">
        <f t="shared" si="176"/>
        <v>5.3186851512773562E-3</v>
      </c>
      <c r="Q729" s="260">
        <f t="shared" si="177"/>
        <v>191.29600000000002</v>
      </c>
      <c r="R729" s="169">
        <f t="shared" si="178"/>
        <v>5.239999999999994</v>
      </c>
      <c r="S729" s="171">
        <f t="shared" si="179"/>
        <v>4.568837736507101E-2</v>
      </c>
      <c r="T729" s="169" t="s">
        <v>475</v>
      </c>
      <c r="U729" s="169" t="s">
        <v>712</v>
      </c>
      <c r="V729" s="169" t="s">
        <v>466</v>
      </c>
      <c r="W729" s="175">
        <v>1</v>
      </c>
      <c r="X729" s="169" t="s">
        <v>467</v>
      </c>
    </row>
    <row r="730" spans="2:24" hidden="1">
      <c r="B730" s="636"/>
      <c r="C730" s="423"/>
      <c r="D730" s="206">
        <v>4</v>
      </c>
      <c r="E730" s="169" t="s">
        <v>463</v>
      </c>
      <c r="F730" s="260">
        <v>1432.9199999999998</v>
      </c>
      <c r="G730" s="169">
        <v>39.33</v>
      </c>
      <c r="H730" s="169">
        <v>39.33</v>
      </c>
      <c r="I730" s="177">
        <f t="shared" si="173"/>
        <v>1</v>
      </c>
      <c r="J730" s="169">
        <v>2</v>
      </c>
      <c r="K730" s="177">
        <f t="shared" si="174"/>
        <v>5.0851767098906688E-2</v>
      </c>
      <c r="L730" s="260">
        <v>814.16</v>
      </c>
      <c r="M730" s="177">
        <f t="shared" si="175"/>
        <v>1.0508517670989066</v>
      </c>
      <c r="N730" s="260">
        <v>1628.32</v>
      </c>
      <c r="O730" s="169">
        <v>0.24</v>
      </c>
      <c r="P730" s="176">
        <f t="shared" si="176"/>
        <v>6.1022120518688027E-3</v>
      </c>
      <c r="Q730" s="260">
        <f t="shared" si="177"/>
        <v>195.39839999999998</v>
      </c>
      <c r="R730" s="169">
        <f t="shared" si="178"/>
        <v>1.76</v>
      </c>
      <c r="S730" s="171">
        <f t="shared" si="179"/>
        <v>4.4749555047037884E-2</v>
      </c>
      <c r="T730" s="169" t="s">
        <v>475</v>
      </c>
      <c r="U730" s="169" t="s">
        <v>220</v>
      </c>
      <c r="V730" s="169" t="s">
        <v>686</v>
      </c>
      <c r="W730" s="175">
        <v>1</v>
      </c>
      <c r="X730" s="169" t="s">
        <v>412</v>
      </c>
    </row>
    <row r="731" spans="2:24" hidden="1">
      <c r="B731" s="636"/>
      <c r="C731" s="423"/>
      <c r="D731" s="206">
        <v>5</v>
      </c>
      <c r="E731" s="169" t="s">
        <v>557</v>
      </c>
      <c r="F731" s="260">
        <v>1360.22</v>
      </c>
      <c r="G731" s="169">
        <v>223.95</v>
      </c>
      <c r="H731" s="169">
        <v>223.95</v>
      </c>
      <c r="I731" s="177">
        <f t="shared" si="173"/>
        <v>1</v>
      </c>
      <c r="J731" s="169">
        <v>8</v>
      </c>
      <c r="K731" s="177">
        <f t="shared" si="174"/>
        <v>3.5722259432909131E-2</v>
      </c>
      <c r="L731" s="260">
        <v>194.04</v>
      </c>
      <c r="M731" s="177">
        <f t="shared" si="175"/>
        <v>1.0357222594329092</v>
      </c>
      <c r="N731" s="260">
        <v>1552.32</v>
      </c>
      <c r="O731" s="169">
        <v>0.99</v>
      </c>
      <c r="P731" s="176">
        <f t="shared" si="176"/>
        <v>4.4206296048225052E-3</v>
      </c>
      <c r="Q731" s="260">
        <f t="shared" si="177"/>
        <v>192.09959999999998</v>
      </c>
      <c r="R731" s="169">
        <f t="shared" si="178"/>
        <v>7.01</v>
      </c>
      <c r="S731" s="171">
        <f t="shared" si="179"/>
        <v>3.1301629828086625E-2</v>
      </c>
      <c r="T731" s="169" t="s">
        <v>475</v>
      </c>
      <c r="U731" s="169" t="s">
        <v>712</v>
      </c>
      <c r="V731" s="169" t="s">
        <v>792</v>
      </c>
      <c r="W731" s="175">
        <v>1</v>
      </c>
      <c r="X731" s="169" t="s">
        <v>433</v>
      </c>
    </row>
    <row r="732" spans="2:24" hidden="1">
      <c r="B732" s="636"/>
      <c r="C732" s="423"/>
      <c r="D732" s="206">
        <v>6</v>
      </c>
      <c r="E732" s="169" t="s">
        <v>524</v>
      </c>
      <c r="F732" s="260">
        <v>1242.1100000000001</v>
      </c>
      <c r="G732" s="169">
        <v>80.81</v>
      </c>
      <c r="H732" s="169">
        <v>80.81</v>
      </c>
      <c r="I732" s="177">
        <f t="shared" si="173"/>
        <v>1</v>
      </c>
      <c r="J732" s="169">
        <v>4.29</v>
      </c>
      <c r="K732" s="177">
        <f t="shared" si="174"/>
        <v>5.3087489172132157E-2</v>
      </c>
      <c r="L732" s="260">
        <v>333.9</v>
      </c>
      <c r="M732" s="177">
        <f t="shared" si="175"/>
        <v>1.0530874891721322</v>
      </c>
      <c r="N732" s="260">
        <v>1432.43</v>
      </c>
      <c r="O732" s="169">
        <v>0.56999999999999995</v>
      </c>
      <c r="P732" s="176">
        <f t="shared" si="176"/>
        <v>7.0535824774161605E-3</v>
      </c>
      <c r="Q732" s="260">
        <f t="shared" si="177"/>
        <v>190.32299999999998</v>
      </c>
      <c r="R732" s="169">
        <f t="shared" si="178"/>
        <v>3.7200000000000064</v>
      </c>
      <c r="S732" s="171">
        <f t="shared" si="179"/>
        <v>4.6033906694716076E-2</v>
      </c>
      <c r="T732" s="169" t="s">
        <v>475</v>
      </c>
      <c r="U732" s="169" t="s">
        <v>220</v>
      </c>
      <c r="V732" s="169" t="s">
        <v>686</v>
      </c>
      <c r="W732" s="175">
        <v>1</v>
      </c>
      <c r="X732" s="169" t="s">
        <v>413</v>
      </c>
    </row>
    <row r="733" spans="2:24" hidden="1">
      <c r="B733" s="636"/>
      <c r="C733" s="423"/>
      <c r="D733" s="206">
        <v>7</v>
      </c>
      <c r="E733" s="169" t="s">
        <v>617</v>
      </c>
      <c r="F733" s="260">
        <v>1161.8</v>
      </c>
      <c r="G733" s="169">
        <v>248.05</v>
      </c>
      <c r="H733" s="169">
        <v>248.05</v>
      </c>
      <c r="I733" s="177">
        <f t="shared" si="173"/>
        <v>1</v>
      </c>
      <c r="J733" s="169">
        <v>7.32</v>
      </c>
      <c r="K733" s="177">
        <f t="shared" si="174"/>
        <v>2.9510179399314655E-2</v>
      </c>
      <c r="L733" s="260">
        <v>185</v>
      </c>
      <c r="M733" s="177">
        <f t="shared" si="175"/>
        <v>1.0295101793993147</v>
      </c>
      <c r="N733" s="260">
        <v>1354.2</v>
      </c>
      <c r="O733" s="169">
        <v>1.04</v>
      </c>
      <c r="P733" s="176">
        <f t="shared" si="176"/>
        <v>4.1927030840556339E-3</v>
      </c>
      <c r="Q733" s="260">
        <f t="shared" si="177"/>
        <v>192.4</v>
      </c>
      <c r="R733" s="169">
        <f t="shared" si="178"/>
        <v>6.2799999999999931</v>
      </c>
      <c r="S733" s="171">
        <f t="shared" si="179"/>
        <v>2.5317476315258991E-2</v>
      </c>
      <c r="T733" s="169" t="s">
        <v>475</v>
      </c>
      <c r="U733" s="169" t="s">
        <v>712</v>
      </c>
      <c r="V733" s="169" t="s">
        <v>792</v>
      </c>
      <c r="W733" s="175">
        <v>1</v>
      </c>
      <c r="X733" s="169" t="s">
        <v>442</v>
      </c>
    </row>
    <row r="734" spans="2:24" hidden="1">
      <c r="B734" s="636"/>
      <c r="C734" s="423"/>
      <c r="D734" s="206">
        <v>8</v>
      </c>
      <c r="E734" s="169" t="s">
        <v>484</v>
      </c>
      <c r="F734" s="260">
        <v>1091.02</v>
      </c>
      <c r="G734" s="169">
        <v>102.18</v>
      </c>
      <c r="H734" s="169">
        <v>102.18</v>
      </c>
      <c r="I734" s="177">
        <f t="shared" si="173"/>
        <v>1</v>
      </c>
      <c r="J734" s="169">
        <v>3.13</v>
      </c>
      <c r="K734" s="177">
        <f t="shared" si="174"/>
        <v>3.0632217655118414E-2</v>
      </c>
      <c r="L734" s="260">
        <v>410.16</v>
      </c>
      <c r="M734" s="177">
        <f t="shared" si="175"/>
        <v>1.0306322176551184</v>
      </c>
      <c r="N734" s="260">
        <v>1283.8</v>
      </c>
      <c r="O734" s="169">
        <v>0.47</v>
      </c>
      <c r="P734" s="176">
        <f t="shared" si="176"/>
        <v>4.5997259737717748E-3</v>
      </c>
      <c r="Q734" s="260">
        <f t="shared" si="177"/>
        <v>192.77520000000001</v>
      </c>
      <c r="R734" s="169">
        <f t="shared" si="178"/>
        <v>2.6599999999999957</v>
      </c>
      <c r="S734" s="171">
        <f t="shared" si="179"/>
        <v>2.6032491681346599E-2</v>
      </c>
      <c r="T734" s="169" t="s">
        <v>475</v>
      </c>
      <c r="U734" s="169" t="s">
        <v>712</v>
      </c>
      <c r="V734" s="169" t="s">
        <v>643</v>
      </c>
      <c r="W734" s="175">
        <v>1</v>
      </c>
      <c r="X734" s="169" t="s">
        <v>467</v>
      </c>
    </row>
    <row r="735" spans="2:24" hidden="1">
      <c r="B735" s="636"/>
      <c r="C735" s="423"/>
      <c r="D735" s="206">
        <v>9</v>
      </c>
      <c r="E735" s="169" t="s">
        <v>464</v>
      </c>
      <c r="F735" s="260">
        <v>1050.0600000000002</v>
      </c>
      <c r="G735" s="169">
        <v>122.77</v>
      </c>
      <c r="H735" s="169">
        <v>122.77</v>
      </c>
      <c r="I735" s="177">
        <f t="shared" si="173"/>
        <v>1</v>
      </c>
      <c r="J735" s="169">
        <v>6.26</v>
      </c>
      <c r="K735" s="177">
        <f t="shared" si="174"/>
        <v>5.0989655453286632E-2</v>
      </c>
      <c r="L735" s="260">
        <v>203.5</v>
      </c>
      <c r="M735" s="177">
        <f t="shared" si="175"/>
        <v>1.0509896554532867</v>
      </c>
      <c r="N735" s="260">
        <v>1273.9100000000001</v>
      </c>
      <c r="O735" s="169">
        <v>1.1000000000000001</v>
      </c>
      <c r="P735" s="176">
        <f t="shared" si="176"/>
        <v>8.9598436100024447E-3</v>
      </c>
      <c r="Q735" s="260">
        <f t="shared" si="177"/>
        <v>223.85000000000002</v>
      </c>
      <c r="R735" s="169">
        <f t="shared" si="178"/>
        <v>5.1600000000000055</v>
      </c>
      <c r="S735" s="171">
        <f t="shared" si="179"/>
        <v>4.2029811843284234E-2</v>
      </c>
      <c r="T735" s="169" t="s">
        <v>475</v>
      </c>
      <c r="U735" s="169" t="s">
        <v>712</v>
      </c>
      <c r="V735" s="169" t="s">
        <v>466</v>
      </c>
      <c r="W735" s="175">
        <v>1</v>
      </c>
      <c r="X735" s="169" t="s">
        <v>467</v>
      </c>
    </row>
    <row r="736" spans="2:24" hidden="1">
      <c r="B736" s="636"/>
      <c r="C736" s="423"/>
      <c r="D736" s="206">
        <v>10</v>
      </c>
      <c r="E736" s="169" t="s">
        <v>494</v>
      </c>
      <c r="F736" s="260">
        <v>983.61000000000013</v>
      </c>
      <c r="G736" s="169">
        <v>93.02</v>
      </c>
      <c r="H736" s="169">
        <v>93.02</v>
      </c>
      <c r="I736" s="177">
        <f t="shared" si="173"/>
        <v>1</v>
      </c>
      <c r="J736" s="169">
        <v>3.79</v>
      </c>
      <c r="K736" s="177">
        <f t="shared" si="174"/>
        <v>4.074392603741131E-2</v>
      </c>
      <c r="L736" s="260">
        <v>318.32</v>
      </c>
      <c r="M736" s="177">
        <f t="shared" si="175"/>
        <v>1.0407439260374114</v>
      </c>
      <c r="N736" s="260">
        <v>1206.43</v>
      </c>
      <c r="O736" s="169">
        <v>0.7</v>
      </c>
      <c r="P736" s="176">
        <f t="shared" si="176"/>
        <v>7.5252633842184478E-3</v>
      </c>
      <c r="Q736" s="260">
        <f t="shared" si="177"/>
        <v>222.82399999999998</v>
      </c>
      <c r="R736" s="169">
        <f t="shared" si="178"/>
        <v>3.0900000000000061</v>
      </c>
      <c r="S736" s="171">
        <f t="shared" si="179"/>
        <v>3.3218662653192926E-2</v>
      </c>
      <c r="T736" s="169" t="s">
        <v>475</v>
      </c>
      <c r="U736" s="169" t="s">
        <v>220</v>
      </c>
      <c r="V736" s="169" t="s">
        <v>686</v>
      </c>
      <c r="W736" s="175">
        <v>1</v>
      </c>
      <c r="X736" s="169" t="s">
        <v>422</v>
      </c>
    </row>
    <row r="737" spans="2:24" hidden="1">
      <c r="B737" s="635">
        <v>45943</v>
      </c>
      <c r="C737" s="423" t="str">
        <f t="shared" ref="C737" si="185">RIGHT(TEXT(B737,"aaa"),1)</f>
        <v>一</v>
      </c>
      <c r="D737" s="206">
        <v>1</v>
      </c>
      <c r="E737" s="169" t="s">
        <v>699</v>
      </c>
      <c r="F737" s="260">
        <v>12571.63</v>
      </c>
      <c r="G737" s="169">
        <v>109.7</v>
      </c>
      <c r="H737" s="169">
        <v>154.19999999999999</v>
      </c>
      <c r="I737" s="177">
        <f t="shared" si="173"/>
        <v>1.4056517775752049</v>
      </c>
      <c r="J737" s="169">
        <v>0.6</v>
      </c>
      <c r="K737" s="177">
        <f t="shared" si="174"/>
        <v>5.4694621695533267E-3</v>
      </c>
      <c r="L737" s="260">
        <v>278.75</v>
      </c>
      <c r="M737" s="177">
        <f t="shared" si="175"/>
        <v>1.4111212397447583</v>
      </c>
      <c r="N737" s="260">
        <v>12571.63</v>
      </c>
      <c r="O737" s="169">
        <v>0</v>
      </c>
      <c r="P737" s="176">
        <f t="shared" si="176"/>
        <v>0</v>
      </c>
      <c r="Q737" s="260">
        <f t="shared" si="177"/>
        <v>0</v>
      </c>
      <c r="R737" s="169">
        <f t="shared" si="178"/>
        <v>45.09999999999998</v>
      </c>
      <c r="S737" s="171">
        <f t="shared" si="179"/>
        <v>0.41112123974475823</v>
      </c>
      <c r="T737" s="169" t="s">
        <v>465</v>
      </c>
      <c r="U737" s="169" t="s">
        <v>219</v>
      </c>
      <c r="V737" s="169" t="s">
        <v>702</v>
      </c>
      <c r="W737" s="175">
        <v>1</v>
      </c>
      <c r="X737" s="169" t="s">
        <v>467</v>
      </c>
    </row>
    <row r="738" spans="2:24" hidden="1">
      <c r="B738" s="636"/>
      <c r="C738" s="423"/>
      <c r="D738" s="206">
        <v>2</v>
      </c>
      <c r="E738" s="169" t="s">
        <v>689</v>
      </c>
      <c r="F738" s="260">
        <v>4957.04</v>
      </c>
      <c r="G738" s="169">
        <v>10617</v>
      </c>
      <c r="H738" s="169">
        <v>10617</v>
      </c>
      <c r="I738" s="177">
        <f t="shared" si="173"/>
        <v>1</v>
      </c>
      <c r="J738" s="169">
        <v>300</v>
      </c>
      <c r="K738" s="177">
        <f t="shared" si="174"/>
        <v>2.8256569652444195E-2</v>
      </c>
      <c r="L738" s="260">
        <v>17.75</v>
      </c>
      <c r="M738" s="177">
        <f t="shared" si="175"/>
        <v>1.0282565696524442</v>
      </c>
      <c r="N738" s="260">
        <v>5325</v>
      </c>
      <c r="O738" s="169">
        <v>20.73</v>
      </c>
      <c r="P738" s="176">
        <f t="shared" si="176"/>
        <v>1.9525289629838938E-3</v>
      </c>
      <c r="Q738" s="260">
        <f t="shared" si="177"/>
        <v>367.95749999999998</v>
      </c>
      <c r="R738" s="169">
        <f t="shared" si="178"/>
        <v>279.27</v>
      </c>
      <c r="S738" s="171">
        <f t="shared" si="179"/>
        <v>2.6304040689460299E-2</v>
      </c>
      <c r="T738" s="169" t="s">
        <v>465</v>
      </c>
      <c r="U738" s="169" t="s">
        <v>219</v>
      </c>
      <c r="V738" s="169" t="s">
        <v>701</v>
      </c>
      <c r="W738" s="175">
        <v>1</v>
      </c>
      <c r="X738" s="169" t="s">
        <v>430</v>
      </c>
    </row>
    <row r="739" spans="2:24" hidden="1">
      <c r="B739" s="636"/>
      <c r="C739" s="423"/>
      <c r="D739" s="206">
        <v>3</v>
      </c>
      <c r="E739" s="169" t="s">
        <v>484</v>
      </c>
      <c r="F739" s="260">
        <v>2674.25</v>
      </c>
      <c r="G739" s="169">
        <v>102.32</v>
      </c>
      <c r="H739" s="169">
        <v>102.32</v>
      </c>
      <c r="I739" s="177">
        <f t="shared" si="173"/>
        <v>1</v>
      </c>
      <c r="J739" s="169">
        <v>7.23</v>
      </c>
      <c r="K739" s="177">
        <f t="shared" si="174"/>
        <v>7.0660672400312749E-2</v>
      </c>
      <c r="L739" s="260">
        <v>410.16</v>
      </c>
      <c r="M739" s="177">
        <f t="shared" si="175"/>
        <v>1.0706606724003127</v>
      </c>
      <c r="N739" s="260">
        <v>2965.46</v>
      </c>
      <c r="O739" s="169">
        <v>0.71</v>
      </c>
      <c r="P739" s="176">
        <f t="shared" si="176"/>
        <v>6.9390148553557466E-3</v>
      </c>
      <c r="Q739" s="260">
        <f t="shared" si="177"/>
        <v>291.21359999999999</v>
      </c>
      <c r="R739" s="169">
        <f t="shared" si="178"/>
        <v>6.520000000000004</v>
      </c>
      <c r="S739" s="171">
        <f t="shared" si="179"/>
        <v>6.3721657544957039E-2</v>
      </c>
      <c r="T739" s="169" t="s">
        <v>475</v>
      </c>
      <c r="U739" s="169" t="s">
        <v>712</v>
      </c>
      <c r="V739" s="169" t="s">
        <v>643</v>
      </c>
      <c r="W739" s="175">
        <v>1</v>
      </c>
      <c r="X739" s="169" t="s">
        <v>467</v>
      </c>
    </row>
    <row r="740" spans="2:24" hidden="1">
      <c r="B740" s="636"/>
      <c r="C740" s="423"/>
      <c r="D740" s="206">
        <v>4</v>
      </c>
      <c r="E740" s="169" t="s">
        <v>517</v>
      </c>
      <c r="F740" s="260">
        <v>2125.13</v>
      </c>
      <c r="G740" s="169">
        <v>272.16000000000003</v>
      </c>
      <c r="H740" s="169">
        <v>272.16000000000003</v>
      </c>
      <c r="I740" s="177">
        <f t="shared" si="173"/>
        <v>1</v>
      </c>
      <c r="J740" s="169">
        <v>23.53</v>
      </c>
      <c r="K740" s="177">
        <f t="shared" si="174"/>
        <v>8.6456496178718395E-2</v>
      </c>
      <c r="L740" s="260">
        <v>99.12</v>
      </c>
      <c r="M740" s="177">
        <f t="shared" si="175"/>
        <v>1.0864564961787184</v>
      </c>
      <c r="N740" s="260">
        <v>2332.29</v>
      </c>
      <c r="O740" s="169">
        <v>2.09</v>
      </c>
      <c r="P740" s="176">
        <f t="shared" si="176"/>
        <v>7.6793062904174005E-3</v>
      </c>
      <c r="Q740" s="260">
        <f t="shared" si="177"/>
        <v>207.16079999999999</v>
      </c>
      <c r="R740" s="169">
        <f t="shared" si="178"/>
        <v>21.44000000000003</v>
      </c>
      <c r="S740" s="171">
        <f t="shared" si="179"/>
        <v>7.8777189888301097E-2</v>
      </c>
      <c r="T740" s="169" t="s">
        <v>475</v>
      </c>
      <c r="U740" s="169" t="s">
        <v>712</v>
      </c>
      <c r="V740" s="169" t="s">
        <v>507</v>
      </c>
      <c r="W740" s="175">
        <v>1</v>
      </c>
      <c r="X740" s="169" t="s">
        <v>467</v>
      </c>
    </row>
    <row r="741" spans="2:24" hidden="1">
      <c r="B741" s="636"/>
      <c r="C741" s="423"/>
      <c r="D741" s="206">
        <v>5</v>
      </c>
      <c r="E741" s="169" t="s">
        <v>463</v>
      </c>
      <c r="F741" s="260">
        <v>1994.69</v>
      </c>
      <c r="G741" s="169">
        <v>39.119999999999997</v>
      </c>
      <c r="H741" s="169">
        <v>39.119999999999997</v>
      </c>
      <c r="I741" s="177">
        <f t="shared" si="173"/>
        <v>1</v>
      </c>
      <c r="J741" s="169">
        <v>3.3</v>
      </c>
      <c r="K741" s="177">
        <f t="shared" si="174"/>
        <v>8.4355828220858894E-2</v>
      </c>
      <c r="L741" s="260">
        <v>814.16</v>
      </c>
      <c r="M741" s="177">
        <f t="shared" si="175"/>
        <v>1.0843558282208587</v>
      </c>
      <c r="N741" s="260">
        <v>2686.73</v>
      </c>
      <c r="O741" s="169">
        <v>0.85</v>
      </c>
      <c r="P741" s="176">
        <f t="shared" si="176"/>
        <v>2.1728016359918202E-2</v>
      </c>
      <c r="Q741" s="260">
        <f t="shared" si="177"/>
        <v>692.03599999999994</v>
      </c>
      <c r="R741" s="169">
        <f t="shared" si="178"/>
        <v>2.4499999999999971</v>
      </c>
      <c r="S741" s="171">
        <f t="shared" si="179"/>
        <v>6.262781186094063E-2</v>
      </c>
      <c r="T741" s="169" t="s">
        <v>475</v>
      </c>
      <c r="U741" s="169" t="s">
        <v>220</v>
      </c>
      <c r="V741" s="169" t="s">
        <v>686</v>
      </c>
      <c r="W741" s="175">
        <v>1</v>
      </c>
      <c r="X741" s="169" t="s">
        <v>412</v>
      </c>
    </row>
    <row r="742" spans="2:24" hidden="1">
      <c r="B742" s="636"/>
      <c r="C742" s="423"/>
      <c r="D742" s="206">
        <v>6</v>
      </c>
      <c r="E742" s="169" t="s">
        <v>494</v>
      </c>
      <c r="F742" s="260">
        <v>1989.5</v>
      </c>
      <c r="G742" s="169">
        <v>93.39</v>
      </c>
      <c r="H742" s="169">
        <v>93.39</v>
      </c>
      <c r="I742" s="177">
        <f t="shared" si="173"/>
        <v>1</v>
      </c>
      <c r="J742" s="169">
        <v>7.87</v>
      </c>
      <c r="K742" s="177">
        <f t="shared" si="174"/>
        <v>8.4270264482278617E-2</v>
      </c>
      <c r="L742" s="260">
        <v>318.32</v>
      </c>
      <c r="M742" s="177">
        <f t="shared" si="175"/>
        <v>1.0842702644822786</v>
      </c>
      <c r="N742" s="260">
        <v>2505.1799999999998</v>
      </c>
      <c r="O742" s="169">
        <v>1.62</v>
      </c>
      <c r="P742" s="176">
        <f t="shared" si="176"/>
        <v>1.734661098618696E-2</v>
      </c>
      <c r="Q742" s="260">
        <f t="shared" si="177"/>
        <v>515.67840000000001</v>
      </c>
      <c r="R742" s="169">
        <f t="shared" si="178"/>
        <v>6.2500000000000044</v>
      </c>
      <c r="S742" s="171">
        <f t="shared" si="179"/>
        <v>6.6923653496091709E-2</v>
      </c>
      <c r="T742" s="169" t="s">
        <v>475</v>
      </c>
      <c r="U742" s="169" t="s">
        <v>220</v>
      </c>
      <c r="V742" s="169" t="s">
        <v>686</v>
      </c>
      <c r="W742" s="175">
        <v>1</v>
      </c>
      <c r="X742" s="169" t="s">
        <v>422</v>
      </c>
    </row>
    <row r="743" spans="2:24" hidden="1">
      <c r="B743" s="636"/>
      <c r="C743" s="423"/>
      <c r="D743" s="206">
        <v>7</v>
      </c>
      <c r="E743" s="169" t="s">
        <v>524</v>
      </c>
      <c r="F743" s="260">
        <v>1973.35</v>
      </c>
      <c r="G743" s="169">
        <v>81.95</v>
      </c>
      <c r="H743" s="169">
        <v>81.95</v>
      </c>
      <c r="I743" s="177">
        <f t="shared" si="173"/>
        <v>1</v>
      </c>
      <c r="J743" s="169">
        <v>8.01</v>
      </c>
      <c r="K743" s="177">
        <f t="shared" si="174"/>
        <v>9.7742525930445384E-2</v>
      </c>
      <c r="L743" s="260">
        <v>333.9</v>
      </c>
      <c r="M743" s="177">
        <f t="shared" si="175"/>
        <v>1.0977425259304454</v>
      </c>
      <c r="N743" s="260">
        <v>2674.54</v>
      </c>
      <c r="O743" s="169">
        <v>2.1</v>
      </c>
      <c r="P743" s="176">
        <f t="shared" si="176"/>
        <v>2.5625381330079317E-2</v>
      </c>
      <c r="Q743" s="260">
        <f t="shared" si="177"/>
        <v>701.18999999999994</v>
      </c>
      <c r="R743" s="169">
        <f t="shared" si="178"/>
        <v>5.9100000000000055</v>
      </c>
      <c r="S743" s="171">
        <f t="shared" si="179"/>
        <v>7.211714460036614E-2</v>
      </c>
      <c r="T743" s="169" t="s">
        <v>475</v>
      </c>
      <c r="U743" s="169" t="s">
        <v>220</v>
      </c>
      <c r="V743" s="169" t="s">
        <v>686</v>
      </c>
      <c r="W743" s="175">
        <v>1</v>
      </c>
      <c r="X743" s="169" t="s">
        <v>413</v>
      </c>
    </row>
    <row r="744" spans="2:24" hidden="1">
      <c r="B744" s="636"/>
      <c r="C744" s="423"/>
      <c r="D744" s="206">
        <v>8</v>
      </c>
      <c r="E744" s="169" t="s">
        <v>546</v>
      </c>
      <c r="F744" s="260">
        <v>1842.1099999999997</v>
      </c>
      <c r="G744" s="169">
        <v>27.76</v>
      </c>
      <c r="H744" s="169">
        <v>27.76</v>
      </c>
      <c r="I744" s="177">
        <f t="shared" si="173"/>
        <v>1</v>
      </c>
      <c r="J744" s="169">
        <v>2.65</v>
      </c>
      <c r="K744" s="177">
        <f t="shared" si="174"/>
        <v>9.5461095100864549E-2</v>
      </c>
      <c r="L744" s="260">
        <v>930.36</v>
      </c>
      <c r="M744" s="177">
        <f t="shared" si="175"/>
        <v>1.0954610951008645</v>
      </c>
      <c r="N744" s="260">
        <v>2465.4499999999998</v>
      </c>
      <c r="O744" s="169">
        <v>0.67</v>
      </c>
      <c r="P744" s="176">
        <f t="shared" si="176"/>
        <v>2.4135446685878963E-2</v>
      </c>
      <c r="Q744" s="260">
        <f t="shared" si="177"/>
        <v>623.34120000000007</v>
      </c>
      <c r="R744" s="169">
        <f t="shared" si="178"/>
        <v>1.9799999999999986</v>
      </c>
      <c r="S744" s="171">
        <f t="shared" si="179"/>
        <v>7.1325648414985537E-2</v>
      </c>
      <c r="T744" s="169" t="s">
        <v>475</v>
      </c>
      <c r="U744" s="169" t="s">
        <v>712</v>
      </c>
      <c r="V744" s="169" t="s">
        <v>792</v>
      </c>
      <c r="W744" s="175">
        <v>1</v>
      </c>
      <c r="X744" s="169" t="s">
        <v>422</v>
      </c>
    </row>
    <row r="745" spans="2:24" hidden="1">
      <c r="B745" s="636"/>
      <c r="C745" s="423"/>
      <c r="D745" s="206">
        <v>9</v>
      </c>
      <c r="E745" s="169" t="s">
        <v>514</v>
      </c>
      <c r="F745" s="260">
        <v>1827.0099999999998</v>
      </c>
      <c r="G745" s="169">
        <v>108.72</v>
      </c>
      <c r="H745" s="169">
        <v>108.72</v>
      </c>
      <c r="I745" s="177">
        <f t="shared" ref="I745:I808" si="186">H745/G745</f>
        <v>1</v>
      </c>
      <c r="J745" s="169">
        <v>6.29</v>
      </c>
      <c r="K745" s="177">
        <f t="shared" ref="K745:K808" si="187">J745/G745</f>
        <v>5.785504047093451E-2</v>
      </c>
      <c r="L745" s="260">
        <v>331.58</v>
      </c>
      <c r="M745" s="177">
        <f t="shared" ref="M745:M808" si="188">(H745+J745)/G745</f>
        <v>1.0578550404709346</v>
      </c>
      <c r="N745" s="260">
        <v>2085.64</v>
      </c>
      <c r="O745" s="169">
        <v>0.78</v>
      </c>
      <c r="P745" s="176">
        <f t="shared" ref="P745:P808" si="189">O745/G745</f>
        <v>7.1743929359823402E-3</v>
      </c>
      <c r="Q745" s="260">
        <f t="shared" ref="Q745:Q808" si="190">O745*L745</f>
        <v>258.63240000000002</v>
      </c>
      <c r="R745" s="169">
        <f t="shared" ref="R745:R808" si="191">(H745+J745)-G745-O745</f>
        <v>5.510000000000006</v>
      </c>
      <c r="S745" s="171">
        <f t="shared" ref="S745:S808" si="192">R745/G745</f>
        <v>5.0680647534952224E-2</v>
      </c>
      <c r="T745" s="169" t="s">
        <v>475</v>
      </c>
      <c r="U745" s="169" t="s">
        <v>220</v>
      </c>
      <c r="V745" s="169" t="s">
        <v>686</v>
      </c>
      <c r="W745" s="175">
        <v>1</v>
      </c>
      <c r="X745" s="169" t="s">
        <v>419</v>
      </c>
    </row>
    <row r="746" spans="2:24" hidden="1">
      <c r="B746" s="636"/>
      <c r="C746" s="423"/>
      <c r="D746" s="206">
        <v>10</v>
      </c>
      <c r="E746" s="169" t="s">
        <v>486</v>
      </c>
      <c r="F746" s="260">
        <v>1568.43</v>
      </c>
      <c r="G746" s="169">
        <v>72.84</v>
      </c>
      <c r="H746" s="169">
        <v>72.84</v>
      </c>
      <c r="I746" s="177">
        <f t="shared" si="186"/>
        <v>1</v>
      </c>
      <c r="J746" s="169">
        <v>4.88</v>
      </c>
      <c r="K746" s="177">
        <f t="shared" si="187"/>
        <v>6.6996155958264691E-2</v>
      </c>
      <c r="L746" s="260">
        <v>365.6</v>
      </c>
      <c r="M746" s="177">
        <f t="shared" si="188"/>
        <v>1.0669961559582646</v>
      </c>
      <c r="N746" s="260">
        <v>1784.13</v>
      </c>
      <c r="O746" s="169">
        <v>0.59</v>
      </c>
      <c r="P746" s="176">
        <f t="shared" si="189"/>
        <v>8.0999450851180661E-3</v>
      </c>
      <c r="Q746" s="260">
        <f t="shared" si="190"/>
        <v>215.70400000000001</v>
      </c>
      <c r="R746" s="169">
        <f t="shared" si="191"/>
        <v>4.2899999999999956</v>
      </c>
      <c r="S746" s="171">
        <f t="shared" si="192"/>
        <v>5.8896210873146559E-2</v>
      </c>
      <c r="T746" s="169" t="s">
        <v>475</v>
      </c>
      <c r="U746" s="169" t="s">
        <v>220</v>
      </c>
      <c r="V746" s="169" t="s">
        <v>686</v>
      </c>
      <c r="W746" s="175">
        <v>1</v>
      </c>
      <c r="X746" s="169" t="s">
        <v>416</v>
      </c>
    </row>
    <row r="747" spans="2:24" hidden="1">
      <c r="B747" s="635">
        <v>45944</v>
      </c>
      <c r="C747" s="423" t="str">
        <f t="shared" ref="C747" si="193">RIGHT(TEXT(B747,"aaa"),1)</f>
        <v>二</v>
      </c>
      <c r="D747" s="206">
        <v>1</v>
      </c>
      <c r="E747" s="169" t="s">
        <v>699</v>
      </c>
      <c r="F747" s="260">
        <v>13541.68</v>
      </c>
      <c r="G747" s="169">
        <v>111.22</v>
      </c>
      <c r="H747" s="169">
        <v>159.44</v>
      </c>
      <c r="I747" s="177">
        <f t="shared" si="186"/>
        <v>1.4335551159863333</v>
      </c>
      <c r="J747" s="169">
        <v>0.36</v>
      </c>
      <c r="K747" s="177">
        <f t="shared" si="187"/>
        <v>3.2368279086495235E-3</v>
      </c>
      <c r="L747" s="260">
        <v>278.75</v>
      </c>
      <c r="M747" s="177">
        <f t="shared" si="188"/>
        <v>1.436791943894983</v>
      </c>
      <c r="N747" s="260">
        <v>13541.68</v>
      </c>
      <c r="O747" s="169">
        <v>0</v>
      </c>
      <c r="P747" s="176">
        <f t="shared" si="189"/>
        <v>0</v>
      </c>
      <c r="Q747" s="260">
        <f t="shared" si="190"/>
        <v>0</v>
      </c>
      <c r="R747" s="169">
        <f t="shared" si="191"/>
        <v>48.580000000000013</v>
      </c>
      <c r="S747" s="171">
        <f t="shared" si="192"/>
        <v>0.43679194389498305</v>
      </c>
      <c r="T747" s="169" t="s">
        <v>465</v>
      </c>
      <c r="U747" s="169" t="s">
        <v>219</v>
      </c>
      <c r="V747" s="169" t="s">
        <v>702</v>
      </c>
      <c r="W747" s="175">
        <v>1</v>
      </c>
      <c r="X747" s="169" t="s">
        <v>467</v>
      </c>
    </row>
    <row r="748" spans="2:24" hidden="1">
      <c r="B748" s="636"/>
      <c r="C748" s="423"/>
      <c r="D748" s="206">
        <v>2</v>
      </c>
      <c r="E748" s="169" t="s">
        <v>689</v>
      </c>
      <c r="F748" s="260">
        <v>6567.5</v>
      </c>
      <c r="G748" s="169">
        <v>10719</v>
      </c>
      <c r="H748" s="169">
        <v>10719</v>
      </c>
      <c r="I748" s="177">
        <f t="shared" si="186"/>
        <v>1</v>
      </c>
      <c r="J748" s="169">
        <v>370</v>
      </c>
      <c r="K748" s="177">
        <f t="shared" si="187"/>
        <v>3.4518145349379609E-2</v>
      </c>
      <c r="L748" s="260">
        <v>17.75</v>
      </c>
      <c r="M748" s="177">
        <f t="shared" si="188"/>
        <v>1.0345181453493797</v>
      </c>
      <c r="N748" s="260">
        <v>6567.5</v>
      </c>
      <c r="O748" s="169">
        <v>0</v>
      </c>
      <c r="P748" s="176">
        <f t="shared" si="189"/>
        <v>0</v>
      </c>
      <c r="Q748" s="260">
        <f t="shared" si="190"/>
        <v>0</v>
      </c>
      <c r="R748" s="169">
        <f t="shared" si="191"/>
        <v>370</v>
      </c>
      <c r="S748" s="171">
        <f t="shared" si="192"/>
        <v>3.4518145349379609E-2</v>
      </c>
      <c r="T748" s="169" t="s">
        <v>465</v>
      </c>
      <c r="U748" s="169" t="s">
        <v>219</v>
      </c>
      <c r="V748" s="169" t="s">
        <v>701</v>
      </c>
      <c r="W748" s="175">
        <v>1</v>
      </c>
      <c r="X748" s="169" t="s">
        <v>430</v>
      </c>
    </row>
    <row r="749" spans="2:24" hidden="1">
      <c r="B749" s="636"/>
      <c r="C749" s="423"/>
      <c r="D749" s="206">
        <v>3</v>
      </c>
      <c r="E749" s="169" t="s">
        <v>688</v>
      </c>
      <c r="F749" s="260">
        <v>2192.0600000000004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260">
        <f t="shared" si="190"/>
        <v>721.28</v>
      </c>
      <c r="R749" s="169">
        <f t="shared" si="191"/>
        <v>6.9900000000000064</v>
      </c>
      <c r="S749" s="171">
        <f t="shared" si="192"/>
        <v>6.0936274082468891E-2</v>
      </c>
      <c r="T749" s="169" t="s">
        <v>475</v>
      </c>
      <c r="U749" s="169" t="s">
        <v>712</v>
      </c>
      <c r="V749" s="169" t="s">
        <v>466</v>
      </c>
      <c r="W749" s="175">
        <v>1</v>
      </c>
      <c r="X749" s="169" t="s">
        <v>467</v>
      </c>
    </row>
    <row r="750" spans="2:24" hidden="1">
      <c r="B750" s="636"/>
      <c r="C750" s="423"/>
      <c r="D750" s="206">
        <v>4</v>
      </c>
      <c r="E750" s="169" t="s">
        <v>463</v>
      </c>
      <c r="F750" s="260">
        <v>2116.8199999999997</v>
      </c>
      <c r="G750" s="169">
        <v>39.799999999999997</v>
      </c>
      <c r="H750" s="169">
        <v>39.799999999999997</v>
      </c>
      <c r="I750" s="177">
        <f t="shared" si="186"/>
        <v>1</v>
      </c>
      <c r="J750" s="169">
        <v>3.22</v>
      </c>
      <c r="K750" s="177">
        <f t="shared" si="187"/>
        <v>8.0904522613065341E-2</v>
      </c>
      <c r="L750" s="260">
        <v>814.16</v>
      </c>
      <c r="M750" s="177">
        <f t="shared" si="188"/>
        <v>1.0809045226130654</v>
      </c>
      <c r="N750" s="260">
        <v>2621.6</v>
      </c>
      <c r="O750" s="169">
        <v>0.62</v>
      </c>
      <c r="P750" s="176">
        <f t="shared" si="189"/>
        <v>1.5577889447236181E-2</v>
      </c>
      <c r="Q750" s="260">
        <f t="shared" si="190"/>
        <v>504.7792</v>
      </c>
      <c r="R750" s="169">
        <f t="shared" si="191"/>
        <v>2.5999999999999988</v>
      </c>
      <c r="S750" s="171">
        <f t="shared" si="192"/>
        <v>6.5326633165829123E-2</v>
      </c>
      <c r="T750" s="169" t="s">
        <v>475</v>
      </c>
      <c r="U750" s="169" t="s">
        <v>220</v>
      </c>
      <c r="V750" s="169" t="s">
        <v>686</v>
      </c>
      <c r="W750" s="175">
        <v>1</v>
      </c>
      <c r="X750" s="169" t="s">
        <v>412</v>
      </c>
    </row>
    <row r="751" spans="2:24" hidden="1">
      <c r="B751" s="636"/>
      <c r="C751" s="423"/>
      <c r="D751" s="206">
        <v>5</v>
      </c>
      <c r="E751" s="169" t="s">
        <v>804</v>
      </c>
      <c r="F751" s="260">
        <v>2040.5</v>
      </c>
      <c r="G751" s="169">
        <v>73.64</v>
      </c>
      <c r="H751" s="169">
        <v>73.64</v>
      </c>
      <c r="I751" s="177">
        <f t="shared" si="186"/>
        <v>1</v>
      </c>
      <c r="J751" s="169">
        <v>4.17</v>
      </c>
      <c r="K751" s="177">
        <f t="shared" si="187"/>
        <v>5.6626833242802821E-2</v>
      </c>
      <c r="L751" s="260">
        <v>550</v>
      </c>
      <c r="M751" s="177">
        <f t="shared" si="188"/>
        <v>1.0566268332428028</v>
      </c>
      <c r="N751" s="260">
        <v>2293.5</v>
      </c>
      <c r="O751" s="169">
        <v>0.46</v>
      </c>
      <c r="P751" s="176">
        <f t="shared" si="189"/>
        <v>6.2466051059206955E-3</v>
      </c>
      <c r="Q751" s="260">
        <f t="shared" si="190"/>
        <v>253</v>
      </c>
      <c r="R751" s="169">
        <f t="shared" si="191"/>
        <v>3.7100000000000017</v>
      </c>
      <c r="S751" s="171">
        <f t="shared" si="192"/>
        <v>5.0380228136882151E-2</v>
      </c>
      <c r="T751" s="169" t="s">
        <v>475</v>
      </c>
      <c r="U751" s="169" t="s">
        <v>712</v>
      </c>
      <c r="V751" s="169" t="s">
        <v>792</v>
      </c>
      <c r="W751" s="175">
        <v>1</v>
      </c>
      <c r="X751" s="169" t="s">
        <v>802</v>
      </c>
    </row>
    <row r="752" spans="2:24" hidden="1">
      <c r="B752" s="636"/>
      <c r="C752" s="423"/>
      <c r="D752" s="206">
        <v>6</v>
      </c>
      <c r="E752" s="169" t="s">
        <v>484</v>
      </c>
      <c r="F752" s="260">
        <v>1788.3000000000002</v>
      </c>
      <c r="G752" s="169">
        <v>102.6</v>
      </c>
      <c r="H752" s="169">
        <v>102.6</v>
      </c>
      <c r="I752" s="177">
        <f t="shared" si="186"/>
        <v>1</v>
      </c>
      <c r="J752" s="169">
        <v>4.99</v>
      </c>
      <c r="K752" s="177">
        <f t="shared" si="187"/>
        <v>4.8635477582846011E-2</v>
      </c>
      <c r="L752" s="260">
        <v>410.16</v>
      </c>
      <c r="M752" s="177">
        <f t="shared" si="188"/>
        <v>1.0486354775828459</v>
      </c>
      <c r="N752" s="260">
        <v>2046.7</v>
      </c>
      <c r="O752" s="169">
        <v>0.63</v>
      </c>
      <c r="P752" s="176">
        <f t="shared" si="189"/>
        <v>6.1403508771929825E-3</v>
      </c>
      <c r="Q752" s="260">
        <f t="shared" si="190"/>
        <v>258.4008</v>
      </c>
      <c r="R752" s="169">
        <f t="shared" si="191"/>
        <v>4.359999999999995</v>
      </c>
      <c r="S752" s="171">
        <f t="shared" si="192"/>
        <v>4.2495126705652975E-2</v>
      </c>
      <c r="T752" s="169" t="s">
        <v>475</v>
      </c>
      <c r="U752" s="169" t="s">
        <v>712</v>
      </c>
      <c r="V752" s="169" t="s">
        <v>643</v>
      </c>
      <c r="W752" s="175">
        <v>1</v>
      </c>
      <c r="X752" s="169" t="s">
        <v>467</v>
      </c>
    </row>
    <row r="753" spans="2:24" hidden="1">
      <c r="B753" s="636"/>
      <c r="C753" s="423"/>
      <c r="D753" s="206">
        <v>7</v>
      </c>
      <c r="E753" s="169" t="s">
        <v>494</v>
      </c>
      <c r="F753" s="260">
        <v>1683.92</v>
      </c>
      <c r="G753" s="169">
        <v>93.76</v>
      </c>
      <c r="H753" s="169">
        <v>93.76</v>
      </c>
      <c r="I753" s="177">
        <f t="shared" si="186"/>
        <v>1</v>
      </c>
      <c r="J753" s="169">
        <v>6.08</v>
      </c>
      <c r="K753" s="177">
        <f t="shared" si="187"/>
        <v>6.4846416382252553E-2</v>
      </c>
      <c r="L753" s="260">
        <v>318.32</v>
      </c>
      <c r="M753" s="177">
        <f t="shared" si="188"/>
        <v>1.0648464163822526</v>
      </c>
      <c r="N753" s="260">
        <v>1935.39</v>
      </c>
      <c r="O753" s="169">
        <v>0.79</v>
      </c>
      <c r="P753" s="176">
        <f t="shared" si="189"/>
        <v>8.4257679180887377E-3</v>
      </c>
      <c r="Q753" s="260">
        <f t="shared" si="190"/>
        <v>251.47280000000001</v>
      </c>
      <c r="R753" s="169">
        <f t="shared" si="191"/>
        <v>5.2899999999999983</v>
      </c>
      <c r="S753" s="171">
        <f t="shared" si="192"/>
        <v>5.6420648464163801E-2</v>
      </c>
      <c r="T753" s="169" t="s">
        <v>475</v>
      </c>
      <c r="U753" s="169" t="s">
        <v>220</v>
      </c>
      <c r="V753" s="169" t="s">
        <v>686</v>
      </c>
      <c r="W753" s="175">
        <v>1</v>
      </c>
      <c r="X753" s="169" t="s">
        <v>422</v>
      </c>
    </row>
    <row r="754" spans="2:24" hidden="1">
      <c r="B754" s="636"/>
      <c r="C754" s="423"/>
      <c r="D754" s="206">
        <v>8</v>
      </c>
      <c r="E754" s="169" t="s">
        <v>524</v>
      </c>
      <c r="F754" s="260">
        <v>1462.48</v>
      </c>
      <c r="G754" s="169">
        <v>79.64</v>
      </c>
      <c r="H754" s="169">
        <v>79.64</v>
      </c>
      <c r="I754" s="177">
        <f t="shared" si="186"/>
        <v>1</v>
      </c>
      <c r="J754" s="169">
        <v>5.16</v>
      </c>
      <c r="K754" s="177">
        <f t="shared" si="187"/>
        <v>6.4791562029131097E-2</v>
      </c>
      <c r="L754" s="260">
        <v>333.9</v>
      </c>
      <c r="M754" s="177">
        <f t="shared" si="188"/>
        <v>1.0647915620291311</v>
      </c>
      <c r="N754" s="260">
        <v>1722.92</v>
      </c>
      <c r="O754" s="169">
        <v>0.78</v>
      </c>
      <c r="P754" s="176">
        <f t="shared" si="189"/>
        <v>9.7940733299849321E-3</v>
      </c>
      <c r="Q754" s="260">
        <f t="shared" si="190"/>
        <v>260.44200000000001</v>
      </c>
      <c r="R754" s="169">
        <f t="shared" si="191"/>
        <v>4.3799999999999963</v>
      </c>
      <c r="S754" s="171">
        <f t="shared" si="192"/>
        <v>5.4997488699146113E-2</v>
      </c>
      <c r="T754" s="169" t="s">
        <v>475</v>
      </c>
      <c r="U754" s="169" t="s">
        <v>220</v>
      </c>
      <c r="V754" s="169" t="s">
        <v>686</v>
      </c>
      <c r="W754" s="175">
        <v>1</v>
      </c>
      <c r="X754" s="169" t="s">
        <v>413</v>
      </c>
    </row>
    <row r="755" spans="2:24" hidden="1">
      <c r="B755" s="636"/>
      <c r="C755" s="423"/>
      <c r="D755" s="206">
        <v>9</v>
      </c>
      <c r="E755" s="169" t="s">
        <v>546</v>
      </c>
      <c r="F755" s="260">
        <v>1423.45</v>
      </c>
      <c r="G755" s="169">
        <v>27.87</v>
      </c>
      <c r="H755" s="169">
        <v>27.87</v>
      </c>
      <c r="I755" s="177">
        <f t="shared" si="186"/>
        <v>1</v>
      </c>
      <c r="J755" s="169">
        <v>1.81</v>
      </c>
      <c r="K755" s="177">
        <f t="shared" si="187"/>
        <v>6.4944384642985284E-2</v>
      </c>
      <c r="L755" s="260">
        <v>930.36</v>
      </c>
      <c r="M755" s="177">
        <f t="shared" si="188"/>
        <v>1.0649443846429851</v>
      </c>
      <c r="N755" s="260">
        <v>1683.95</v>
      </c>
      <c r="O755" s="169">
        <v>0.28000000000000003</v>
      </c>
      <c r="P755" s="176">
        <f t="shared" si="189"/>
        <v>1.0046645138141371E-2</v>
      </c>
      <c r="Q755" s="260">
        <f t="shared" si="190"/>
        <v>260.50080000000003</v>
      </c>
      <c r="R755" s="169">
        <f t="shared" si="191"/>
        <v>1.5299999999999987</v>
      </c>
      <c r="S755" s="171">
        <f t="shared" si="192"/>
        <v>5.4897739504843869E-2</v>
      </c>
      <c r="T755" s="169" t="s">
        <v>475</v>
      </c>
      <c r="U755" s="169" t="s">
        <v>712</v>
      </c>
      <c r="V755" s="169" t="s">
        <v>792</v>
      </c>
      <c r="W755" s="175">
        <v>1</v>
      </c>
      <c r="X755" s="169" t="s">
        <v>422</v>
      </c>
    </row>
    <row r="756" spans="2:24" hidden="1">
      <c r="B756" s="636"/>
      <c r="C756" s="423"/>
      <c r="D756" s="206">
        <v>10</v>
      </c>
      <c r="E756" s="169" t="s">
        <v>517</v>
      </c>
      <c r="F756" s="260">
        <v>1241.97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260">
        <f t="shared" si="190"/>
        <v>262.66800000000001</v>
      </c>
      <c r="R756" s="169">
        <f t="shared" si="191"/>
        <v>12.530000000000006</v>
      </c>
      <c r="S756" s="171">
        <f t="shared" si="192"/>
        <v>4.6814870166261936E-2</v>
      </c>
      <c r="T756" s="169" t="s">
        <v>475</v>
      </c>
      <c r="U756" s="169" t="s">
        <v>712</v>
      </c>
      <c r="V756" s="169" t="s">
        <v>507</v>
      </c>
      <c r="W756" s="175">
        <v>1</v>
      </c>
      <c r="X756" s="169" t="s">
        <v>467</v>
      </c>
    </row>
    <row r="757" spans="2:24" hidden="1">
      <c r="B757" s="635">
        <v>45945</v>
      </c>
      <c r="C757" s="423" t="str">
        <f t="shared" ref="C757" si="194">RIGHT(TEXT(B757,"aaa"),1)</f>
        <v>三</v>
      </c>
      <c r="D757" s="206">
        <v>1</v>
      </c>
      <c r="E757" s="169" t="s">
        <v>699</v>
      </c>
      <c r="F757" s="260">
        <v>13538.89</v>
      </c>
      <c r="G757" s="169">
        <v>113.23</v>
      </c>
      <c r="H757" s="169">
        <v>159.21</v>
      </c>
      <c r="I757" s="177">
        <f t="shared" si="186"/>
        <v>1.4060761282345668</v>
      </c>
      <c r="J757" s="169">
        <v>3.6</v>
      </c>
      <c r="K757" s="177">
        <f t="shared" si="187"/>
        <v>3.1793694250640291E-2</v>
      </c>
      <c r="L757" s="260">
        <v>278.75</v>
      </c>
      <c r="M757" s="177">
        <f t="shared" si="188"/>
        <v>1.4378698224852071</v>
      </c>
      <c r="N757" s="260">
        <v>13820.43</v>
      </c>
      <c r="O757" s="169">
        <v>1.01</v>
      </c>
      <c r="P757" s="176">
        <f t="shared" si="189"/>
        <v>8.9198975536518583E-3</v>
      </c>
      <c r="Q757" s="260">
        <f t="shared" si="190"/>
        <v>281.53750000000002</v>
      </c>
      <c r="R757" s="169">
        <f t="shared" si="191"/>
        <v>48.57</v>
      </c>
      <c r="S757" s="171">
        <f t="shared" si="192"/>
        <v>0.4289499249315552</v>
      </c>
      <c r="T757" s="169" t="s">
        <v>465</v>
      </c>
      <c r="U757" s="169" t="s">
        <v>219</v>
      </c>
      <c r="V757" s="169" t="s">
        <v>702</v>
      </c>
      <c r="W757" s="175">
        <v>1</v>
      </c>
      <c r="X757" s="169" t="s">
        <v>467</v>
      </c>
    </row>
    <row r="758" spans="2:24" hidden="1">
      <c r="B758" s="636"/>
      <c r="C758" s="423"/>
      <c r="D758" s="206">
        <v>2</v>
      </c>
      <c r="E758" s="169" t="s">
        <v>689</v>
      </c>
      <c r="F758" s="260">
        <v>3550</v>
      </c>
      <c r="G758" s="169">
        <v>10994</v>
      </c>
      <c r="H758" s="169">
        <v>10994</v>
      </c>
      <c r="I758" s="177">
        <f t="shared" si="186"/>
        <v>1</v>
      </c>
      <c r="J758" s="169">
        <v>200</v>
      </c>
      <c r="K758" s="177">
        <f t="shared" si="187"/>
        <v>1.8191740949608879E-2</v>
      </c>
      <c r="L758" s="260">
        <v>17.75</v>
      </c>
      <c r="M758" s="177">
        <f t="shared" si="188"/>
        <v>1.0181917409496088</v>
      </c>
      <c r="N758" s="260">
        <v>3550</v>
      </c>
      <c r="O758" s="169">
        <v>0</v>
      </c>
      <c r="P758" s="176">
        <f t="shared" si="189"/>
        <v>0</v>
      </c>
      <c r="Q758" s="260">
        <f t="shared" si="190"/>
        <v>0</v>
      </c>
      <c r="R758" s="169">
        <f t="shared" si="191"/>
        <v>200</v>
      </c>
      <c r="S758" s="171">
        <f t="shared" si="192"/>
        <v>1.8191740949608879E-2</v>
      </c>
      <c r="T758" s="169" t="s">
        <v>465</v>
      </c>
      <c r="U758" s="169" t="s">
        <v>219</v>
      </c>
      <c r="V758" s="169" t="s">
        <v>701</v>
      </c>
      <c r="W758" s="175">
        <v>1</v>
      </c>
      <c r="X758" s="169" t="s">
        <v>430</v>
      </c>
    </row>
    <row r="759" spans="2:24" hidden="1">
      <c r="B759" s="636"/>
      <c r="C759" s="423"/>
      <c r="D759" s="206">
        <v>3</v>
      </c>
      <c r="E759" s="169" t="s">
        <v>688</v>
      </c>
      <c r="F759" s="260">
        <v>2483.71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260">
        <f t="shared" si="190"/>
        <v>972.16000000000008</v>
      </c>
      <c r="R759" s="169">
        <f t="shared" si="191"/>
        <v>7.9199999999999964</v>
      </c>
      <c r="S759" s="171">
        <f t="shared" si="192"/>
        <v>6.8269976726144266E-2</v>
      </c>
      <c r="T759" s="169" t="s">
        <v>475</v>
      </c>
      <c r="U759" s="169" t="s">
        <v>712</v>
      </c>
      <c r="V759" s="169" t="s">
        <v>466</v>
      </c>
      <c r="W759" s="175">
        <v>1</v>
      </c>
      <c r="X759" s="169" t="s">
        <v>467</v>
      </c>
    </row>
    <row r="760" spans="2:24" hidden="1">
      <c r="B760" s="636"/>
      <c r="C760" s="423"/>
      <c r="D760" s="206">
        <v>4</v>
      </c>
      <c r="E760" s="169" t="s">
        <v>804</v>
      </c>
      <c r="F760" s="260">
        <v>2227.5</v>
      </c>
      <c r="G760" s="169">
        <v>69.89</v>
      </c>
      <c r="H760" s="169">
        <v>69.89</v>
      </c>
      <c r="I760" s="177">
        <f t="shared" si="186"/>
        <v>1</v>
      </c>
      <c r="J760" s="169">
        <v>4.6500000000000004</v>
      </c>
      <c r="K760" s="177">
        <f t="shared" si="187"/>
        <v>6.6533123479753903E-2</v>
      </c>
      <c r="L760" s="260">
        <v>550</v>
      </c>
      <c r="M760" s="177">
        <f t="shared" si="188"/>
        <v>1.0665331234797539</v>
      </c>
      <c r="N760" s="260">
        <v>2557.5</v>
      </c>
      <c r="O760" s="169">
        <v>0.6</v>
      </c>
      <c r="P760" s="176">
        <f t="shared" si="189"/>
        <v>8.5849191586779214E-3</v>
      </c>
      <c r="Q760" s="260">
        <f t="shared" si="190"/>
        <v>330</v>
      </c>
      <c r="R760" s="169">
        <f t="shared" si="191"/>
        <v>4.050000000000006</v>
      </c>
      <c r="S760" s="171">
        <f t="shared" si="192"/>
        <v>5.7948204321076065E-2</v>
      </c>
      <c r="T760" s="169" t="s">
        <v>475</v>
      </c>
      <c r="U760" s="169" t="s">
        <v>712</v>
      </c>
      <c r="V760" s="169" t="s">
        <v>792</v>
      </c>
      <c r="W760" s="175">
        <v>1</v>
      </c>
      <c r="X760" s="169" t="s">
        <v>802</v>
      </c>
    </row>
    <row r="761" spans="2:24" hidden="1">
      <c r="B761" s="636"/>
      <c r="C761" s="423"/>
      <c r="D761" s="206">
        <v>5</v>
      </c>
      <c r="E761" s="169" t="s">
        <v>463</v>
      </c>
      <c r="F761" s="260">
        <v>2124.96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260">
        <f t="shared" si="190"/>
        <v>732.74400000000003</v>
      </c>
      <c r="R761" s="169">
        <f t="shared" si="191"/>
        <v>2.6099999999999981</v>
      </c>
      <c r="S761" s="171">
        <f t="shared" si="192"/>
        <v>7.0521480680897003E-2</v>
      </c>
      <c r="T761" s="169" t="s">
        <v>475</v>
      </c>
      <c r="U761" s="169" t="s">
        <v>220</v>
      </c>
      <c r="V761" s="169" t="s">
        <v>686</v>
      </c>
      <c r="W761" s="175">
        <v>1</v>
      </c>
      <c r="X761" s="169" t="s">
        <v>412</v>
      </c>
    </row>
    <row r="762" spans="2:24" hidden="1">
      <c r="B762" s="636"/>
      <c r="C762" s="423"/>
      <c r="D762" s="206">
        <v>6</v>
      </c>
      <c r="E762" s="169" t="s">
        <v>484</v>
      </c>
      <c r="F762" s="260">
        <v>2075.41</v>
      </c>
      <c r="G762" s="169">
        <v>100.02</v>
      </c>
      <c r="H762" s="169">
        <v>100.02</v>
      </c>
      <c r="I762" s="177">
        <f t="shared" si="186"/>
        <v>1</v>
      </c>
      <c r="J762" s="169">
        <v>5.7</v>
      </c>
      <c r="K762" s="177">
        <f t="shared" si="187"/>
        <v>5.6988602279544096E-2</v>
      </c>
      <c r="L762" s="260">
        <v>410.16</v>
      </c>
      <c r="M762" s="177">
        <f t="shared" si="188"/>
        <v>1.0569886022795441</v>
      </c>
      <c r="N762" s="260">
        <v>2337.91</v>
      </c>
      <c r="O762" s="169">
        <v>0.64</v>
      </c>
      <c r="P762" s="176">
        <f t="shared" si="189"/>
        <v>6.3987202559488109E-3</v>
      </c>
      <c r="Q762" s="260">
        <f t="shared" si="190"/>
        <v>262.50240000000002</v>
      </c>
      <c r="R762" s="169">
        <f t="shared" si="191"/>
        <v>5.0600000000000032</v>
      </c>
      <c r="S762" s="171">
        <f t="shared" si="192"/>
        <v>5.0589882023595316E-2</v>
      </c>
      <c r="T762" s="169" t="s">
        <v>475</v>
      </c>
      <c r="U762" s="169" t="s">
        <v>712</v>
      </c>
      <c r="V762" s="169" t="s">
        <v>643</v>
      </c>
      <c r="W762" s="175">
        <v>1</v>
      </c>
      <c r="X762" s="169" t="s">
        <v>467</v>
      </c>
    </row>
    <row r="763" spans="2:24" hidden="1">
      <c r="B763" s="636"/>
      <c r="C763" s="423"/>
      <c r="D763" s="206">
        <v>7</v>
      </c>
      <c r="E763" s="169" t="s">
        <v>481</v>
      </c>
      <c r="F763" s="260">
        <v>1792.54</v>
      </c>
      <c r="G763" s="169">
        <v>169.44</v>
      </c>
      <c r="H763" s="169">
        <v>169.44</v>
      </c>
      <c r="I763" s="177">
        <f t="shared" si="186"/>
        <v>1</v>
      </c>
      <c r="J763" s="169">
        <v>9.66</v>
      </c>
      <c r="K763" s="177">
        <f t="shared" si="187"/>
        <v>5.7011331444759207E-2</v>
      </c>
      <c r="L763" s="260">
        <v>212.89</v>
      </c>
      <c r="M763" s="177">
        <f t="shared" si="188"/>
        <v>1.0570113314447591</v>
      </c>
      <c r="N763" s="260">
        <v>2056.52</v>
      </c>
      <c r="O763" s="169">
        <v>1.24</v>
      </c>
      <c r="P763" s="176">
        <f t="shared" si="189"/>
        <v>7.3182247403210578E-3</v>
      </c>
      <c r="Q763" s="260">
        <f t="shared" si="190"/>
        <v>263.98359999999997</v>
      </c>
      <c r="R763" s="169">
        <f t="shared" si="191"/>
        <v>8.4199999999999964</v>
      </c>
      <c r="S763" s="171">
        <f t="shared" si="192"/>
        <v>4.9693106704438127E-2</v>
      </c>
      <c r="T763" s="169" t="s">
        <v>475</v>
      </c>
      <c r="U763" s="169" t="s">
        <v>712</v>
      </c>
      <c r="V763" s="169" t="s">
        <v>801</v>
      </c>
      <c r="W763" s="175">
        <v>1</v>
      </c>
      <c r="X763" s="169" t="s">
        <v>467</v>
      </c>
    </row>
    <row r="764" spans="2:24" hidden="1">
      <c r="B764" s="636"/>
      <c r="C764" s="423"/>
      <c r="D764" s="206">
        <v>8</v>
      </c>
      <c r="E764" s="169" t="s">
        <v>494</v>
      </c>
      <c r="F764" s="260">
        <v>1629.8</v>
      </c>
      <c r="G764" s="169">
        <v>84.73</v>
      </c>
      <c r="H764" s="169">
        <v>84.73</v>
      </c>
      <c r="I764" s="177">
        <f t="shared" si="186"/>
        <v>1</v>
      </c>
      <c r="J764" s="169">
        <v>6.44</v>
      </c>
      <c r="K764" s="177">
        <f t="shared" si="187"/>
        <v>7.600613714150832E-2</v>
      </c>
      <c r="L764" s="260">
        <v>318.32</v>
      </c>
      <c r="M764" s="177">
        <f t="shared" si="188"/>
        <v>1.0760061371415084</v>
      </c>
      <c r="N764" s="260">
        <v>2049.98</v>
      </c>
      <c r="O764" s="169">
        <v>1.32</v>
      </c>
      <c r="P764" s="176">
        <f t="shared" si="189"/>
        <v>1.5578897674967543E-2</v>
      </c>
      <c r="Q764" s="260">
        <f t="shared" si="190"/>
        <v>420.18240000000003</v>
      </c>
      <c r="R764" s="169">
        <f t="shared" si="191"/>
        <v>5.1199999999999974</v>
      </c>
      <c r="S764" s="171">
        <f t="shared" si="192"/>
        <v>6.0427239466540744E-2</v>
      </c>
      <c r="T764" s="169" t="s">
        <v>475</v>
      </c>
      <c r="U764" s="169" t="s">
        <v>220</v>
      </c>
      <c r="V764" s="169" t="s">
        <v>686</v>
      </c>
      <c r="W764" s="175">
        <v>1</v>
      </c>
      <c r="X764" s="169" t="s">
        <v>422</v>
      </c>
    </row>
    <row r="765" spans="2:24" hidden="1">
      <c r="B765" s="636"/>
      <c r="C765" s="423"/>
      <c r="D765" s="206">
        <v>9</v>
      </c>
      <c r="E765" s="169" t="s">
        <v>524</v>
      </c>
      <c r="F765" s="260">
        <v>1532.6</v>
      </c>
      <c r="G765" s="169">
        <v>76.13</v>
      </c>
      <c r="H765" s="169">
        <v>76.13</v>
      </c>
      <c r="I765" s="177">
        <f t="shared" si="186"/>
        <v>1</v>
      </c>
      <c r="J765" s="169">
        <v>5.79</v>
      </c>
      <c r="K765" s="177">
        <f t="shared" si="187"/>
        <v>7.6054117956127681E-2</v>
      </c>
      <c r="L765" s="260">
        <v>333.9</v>
      </c>
      <c r="M765" s="177">
        <f t="shared" si="188"/>
        <v>1.0760541179561278</v>
      </c>
      <c r="N765" s="260">
        <v>1933.28</v>
      </c>
      <c r="O765" s="169">
        <v>1.2</v>
      </c>
      <c r="P765" s="176">
        <f t="shared" si="189"/>
        <v>1.5762511493497965E-2</v>
      </c>
      <c r="Q765" s="260">
        <f t="shared" si="190"/>
        <v>400.67999999999995</v>
      </c>
      <c r="R765" s="169">
        <f t="shared" si="191"/>
        <v>4.5900000000000061</v>
      </c>
      <c r="S765" s="171">
        <f t="shared" si="192"/>
        <v>6.0291606462629793E-2</v>
      </c>
      <c r="T765" s="169" t="s">
        <v>475</v>
      </c>
      <c r="U765" s="169" t="s">
        <v>220</v>
      </c>
      <c r="V765" s="169" t="s">
        <v>686</v>
      </c>
      <c r="W765" s="175">
        <v>1</v>
      </c>
      <c r="X765" s="169" t="s">
        <v>413</v>
      </c>
    </row>
    <row r="766" spans="2:24" hidden="1">
      <c r="B766" s="636"/>
      <c r="C766" s="423"/>
      <c r="D766" s="206">
        <v>10</v>
      </c>
      <c r="E766" s="169" t="s">
        <v>546</v>
      </c>
      <c r="F766" s="260">
        <v>1469.97</v>
      </c>
      <c r="G766" s="169">
        <v>25.19</v>
      </c>
      <c r="H766" s="169">
        <v>25.19</v>
      </c>
      <c r="I766" s="177">
        <f t="shared" si="186"/>
        <v>1</v>
      </c>
      <c r="J766" s="169">
        <v>1.92</v>
      </c>
      <c r="K766" s="177">
        <f t="shared" si="187"/>
        <v>7.6220722508932109E-2</v>
      </c>
      <c r="L766" s="260">
        <v>930.36</v>
      </c>
      <c r="M766" s="177">
        <f t="shared" si="188"/>
        <v>1.076220722508932</v>
      </c>
      <c r="N766" s="260">
        <v>1786.29</v>
      </c>
      <c r="O766" s="169">
        <v>0.34</v>
      </c>
      <c r="P766" s="176">
        <f t="shared" si="189"/>
        <v>1.349741961095673E-2</v>
      </c>
      <c r="Q766" s="260">
        <f t="shared" si="190"/>
        <v>316.32240000000002</v>
      </c>
      <c r="R766" s="169">
        <f t="shared" si="191"/>
        <v>1.5799999999999981</v>
      </c>
      <c r="S766" s="171">
        <f t="shared" si="192"/>
        <v>6.2723302897975314E-2</v>
      </c>
      <c r="T766" s="169" t="s">
        <v>475</v>
      </c>
      <c r="U766" s="169" t="s">
        <v>712</v>
      </c>
      <c r="V766" s="169" t="s">
        <v>792</v>
      </c>
      <c r="W766" s="175">
        <v>1</v>
      </c>
      <c r="X766" s="169" t="s">
        <v>422</v>
      </c>
    </row>
    <row r="767" spans="2:24" hidden="1">
      <c r="B767" s="635">
        <v>45946</v>
      </c>
      <c r="C767" s="423" t="str">
        <f t="shared" ref="C767" si="195">RIGHT(TEXT(B767,"aaa"),1)</f>
        <v>四</v>
      </c>
      <c r="D767" s="206">
        <v>1</v>
      </c>
      <c r="E767" s="169" t="s">
        <v>699</v>
      </c>
      <c r="F767" s="260">
        <v>13458.05</v>
      </c>
      <c r="G767" s="169">
        <v>106.97</v>
      </c>
      <c r="H767" s="169">
        <v>155.13</v>
      </c>
      <c r="I767" s="177">
        <f t="shared" si="186"/>
        <v>1.4502196877629241</v>
      </c>
      <c r="J767" s="169">
        <v>0.75</v>
      </c>
      <c r="K767" s="177">
        <f t="shared" si="187"/>
        <v>7.0113115826867349E-3</v>
      </c>
      <c r="L767" s="260">
        <v>278.75</v>
      </c>
      <c r="M767" s="177">
        <f t="shared" si="188"/>
        <v>1.457230999345611</v>
      </c>
      <c r="N767" s="260">
        <v>13633.66</v>
      </c>
      <c r="O767" s="169">
        <v>0.63</v>
      </c>
      <c r="P767" s="176">
        <f t="shared" si="189"/>
        <v>5.889501729456857E-3</v>
      </c>
      <c r="Q767" s="260">
        <f t="shared" si="190"/>
        <v>175.61250000000001</v>
      </c>
      <c r="R767" s="169">
        <f t="shared" si="191"/>
        <v>48.279999999999994</v>
      </c>
      <c r="S767" s="171">
        <f t="shared" si="192"/>
        <v>0.451341497616154</v>
      </c>
      <c r="T767" s="169" t="s">
        <v>465</v>
      </c>
      <c r="U767" s="169" t="s">
        <v>219</v>
      </c>
      <c r="V767" s="169" t="s">
        <v>702</v>
      </c>
      <c r="W767" s="175">
        <v>1</v>
      </c>
      <c r="X767" s="169" t="s">
        <v>467</v>
      </c>
    </row>
    <row r="768" spans="2:24" hidden="1">
      <c r="B768" s="636"/>
      <c r="C768" s="423"/>
      <c r="D768" s="206">
        <v>2</v>
      </c>
      <c r="E768" s="169" t="s">
        <v>689</v>
      </c>
      <c r="F768" s="260">
        <v>12425</v>
      </c>
      <c r="G768" s="169">
        <v>10114</v>
      </c>
      <c r="H768" s="169">
        <v>10114</v>
      </c>
      <c r="I768" s="177">
        <f t="shared" si="186"/>
        <v>1</v>
      </c>
      <c r="J768" s="169">
        <v>700</v>
      </c>
      <c r="K768" s="177">
        <f t="shared" si="187"/>
        <v>6.9210994660866124E-2</v>
      </c>
      <c r="L768" s="260">
        <v>17.75</v>
      </c>
      <c r="M768" s="177">
        <f t="shared" si="188"/>
        <v>1.0692109946608661</v>
      </c>
      <c r="N768" s="260">
        <v>12425</v>
      </c>
      <c r="O768" s="169">
        <v>0</v>
      </c>
      <c r="P768" s="176">
        <f t="shared" si="189"/>
        <v>0</v>
      </c>
      <c r="Q768" s="260">
        <f t="shared" si="190"/>
        <v>0</v>
      </c>
      <c r="R768" s="169">
        <f t="shared" si="191"/>
        <v>700</v>
      </c>
      <c r="S768" s="171">
        <f t="shared" si="192"/>
        <v>6.9210994660866124E-2</v>
      </c>
      <c r="T768" s="169" t="s">
        <v>465</v>
      </c>
      <c r="U768" s="169" t="s">
        <v>219</v>
      </c>
      <c r="V768" s="169" t="s">
        <v>701</v>
      </c>
      <c r="W768" s="175">
        <v>1</v>
      </c>
      <c r="X768" s="169" t="s">
        <v>430</v>
      </c>
    </row>
    <row r="769" spans="2:24" hidden="1">
      <c r="B769" s="636"/>
      <c r="C769" s="423"/>
      <c r="D769" s="206">
        <v>3</v>
      </c>
      <c r="E769" s="169" t="s">
        <v>617</v>
      </c>
      <c r="F769" s="260">
        <v>2405</v>
      </c>
      <c r="G769" s="169">
        <v>242.6</v>
      </c>
      <c r="H769" s="169">
        <v>242.6</v>
      </c>
      <c r="I769" s="177">
        <f t="shared" si="186"/>
        <v>1</v>
      </c>
      <c r="J769" s="169">
        <v>15</v>
      </c>
      <c r="K769" s="177">
        <f t="shared" si="187"/>
        <v>6.1830173124484751E-2</v>
      </c>
      <c r="L769" s="260">
        <v>185</v>
      </c>
      <c r="M769" s="177">
        <f t="shared" si="188"/>
        <v>1.0618301731244848</v>
      </c>
      <c r="N769" s="260">
        <v>2775</v>
      </c>
      <c r="O769" s="169">
        <v>2</v>
      </c>
      <c r="P769" s="176">
        <f t="shared" si="189"/>
        <v>8.2440230832646327E-3</v>
      </c>
      <c r="Q769" s="260">
        <f t="shared" si="190"/>
        <v>370</v>
      </c>
      <c r="R769" s="169">
        <f t="shared" si="191"/>
        <v>13.000000000000028</v>
      </c>
      <c r="S769" s="171">
        <f t="shared" si="192"/>
        <v>5.3586150041220235E-2</v>
      </c>
      <c r="T769" s="169" t="s">
        <v>475</v>
      </c>
      <c r="U769" s="169" t="s">
        <v>712</v>
      </c>
      <c r="V769" s="169" t="s">
        <v>792</v>
      </c>
      <c r="W769" s="175">
        <v>1</v>
      </c>
      <c r="X769" s="169" t="s">
        <v>442</v>
      </c>
    </row>
    <row r="770" spans="2:24" hidden="1">
      <c r="B770" s="636"/>
      <c r="C770" s="423"/>
      <c r="D770" s="206">
        <v>4</v>
      </c>
      <c r="E770" s="169" t="s">
        <v>804</v>
      </c>
      <c r="F770" s="260">
        <v>1045</v>
      </c>
      <c r="G770" s="169">
        <v>67.27</v>
      </c>
      <c r="H770" s="169">
        <v>67.27</v>
      </c>
      <c r="I770" s="177">
        <f t="shared" si="186"/>
        <v>1</v>
      </c>
      <c r="J770" s="169">
        <v>2.21</v>
      </c>
      <c r="K770" s="177">
        <f t="shared" si="187"/>
        <v>3.2852683216887175E-2</v>
      </c>
      <c r="L770" s="260">
        <v>550</v>
      </c>
      <c r="M770" s="177">
        <f t="shared" si="188"/>
        <v>1.0328526832168872</v>
      </c>
      <c r="N770" s="260">
        <v>1215.5</v>
      </c>
      <c r="O770" s="169">
        <v>0.31</v>
      </c>
      <c r="P770" s="176">
        <f t="shared" si="189"/>
        <v>4.608294930875576E-3</v>
      </c>
      <c r="Q770" s="260">
        <f t="shared" si="190"/>
        <v>170.5</v>
      </c>
      <c r="R770" s="169">
        <f t="shared" si="191"/>
        <v>1.8999999999999937</v>
      </c>
      <c r="S770" s="171">
        <f t="shared" si="192"/>
        <v>2.8244388286011501E-2</v>
      </c>
      <c r="T770" s="169" t="s">
        <v>475</v>
      </c>
      <c r="U770" s="169" t="s">
        <v>712</v>
      </c>
      <c r="V770" s="169" t="s">
        <v>792</v>
      </c>
      <c r="W770" s="175">
        <v>1</v>
      </c>
      <c r="X770" s="169" t="s">
        <v>802</v>
      </c>
    </row>
    <row r="771" spans="2:24" hidden="1">
      <c r="B771" s="636"/>
      <c r="C771" s="423"/>
      <c r="D771" s="206">
        <v>5</v>
      </c>
      <c r="E771" s="169" t="s">
        <v>484</v>
      </c>
      <c r="F771" s="260">
        <v>910.55000000000007</v>
      </c>
      <c r="G771" s="169">
        <v>94.04</v>
      </c>
      <c r="H771" s="169">
        <v>94.04</v>
      </c>
      <c r="I771" s="177">
        <f t="shared" si="186"/>
        <v>1</v>
      </c>
      <c r="J771" s="169">
        <v>2.65</v>
      </c>
      <c r="K771" s="177">
        <f t="shared" si="187"/>
        <v>2.8179498085920882E-2</v>
      </c>
      <c r="L771" s="260">
        <v>410.16</v>
      </c>
      <c r="M771" s="177">
        <f t="shared" si="188"/>
        <v>1.0281794980859209</v>
      </c>
      <c r="N771" s="260">
        <v>1086.92</v>
      </c>
      <c r="O771" s="169">
        <v>0.43</v>
      </c>
      <c r="P771" s="176">
        <f t="shared" si="189"/>
        <v>4.5725223309230111E-3</v>
      </c>
      <c r="Q771" s="260">
        <f t="shared" si="190"/>
        <v>176.36880000000002</v>
      </c>
      <c r="R771" s="169">
        <f t="shared" si="191"/>
        <v>2.2200000000000055</v>
      </c>
      <c r="S771" s="171">
        <f t="shared" si="192"/>
        <v>2.3606975754997931E-2</v>
      </c>
      <c r="T771" s="169" t="s">
        <v>475</v>
      </c>
      <c r="U771" s="169" t="s">
        <v>712</v>
      </c>
      <c r="V771" s="169" t="s">
        <v>643</v>
      </c>
      <c r="W771" s="175">
        <v>1</v>
      </c>
      <c r="X771" s="169" t="s">
        <v>467</v>
      </c>
    </row>
    <row r="772" spans="2:24" hidden="1">
      <c r="B772" s="636"/>
      <c r="C772" s="423"/>
      <c r="D772" s="206">
        <v>6</v>
      </c>
      <c r="E772" s="169" t="s">
        <v>481</v>
      </c>
      <c r="F772" s="260">
        <v>766.41000000000008</v>
      </c>
      <c r="G772" s="169">
        <v>155.68</v>
      </c>
      <c r="H772" s="169">
        <v>155.68</v>
      </c>
      <c r="I772" s="177">
        <f t="shared" si="186"/>
        <v>1</v>
      </c>
      <c r="J772" s="169">
        <v>4.3899999999999997</v>
      </c>
      <c r="K772" s="177">
        <f t="shared" si="187"/>
        <v>2.819886947584789E-2</v>
      </c>
      <c r="L772" s="260">
        <v>212.89</v>
      </c>
      <c r="M772" s="177">
        <f t="shared" si="188"/>
        <v>1.0281988694758477</v>
      </c>
      <c r="N772" s="260">
        <v>934.59</v>
      </c>
      <c r="O772" s="169">
        <v>0.79</v>
      </c>
      <c r="P772" s="176">
        <f t="shared" si="189"/>
        <v>5.0745118191161355E-3</v>
      </c>
      <c r="Q772" s="260">
        <f t="shared" si="190"/>
        <v>168.1831</v>
      </c>
      <c r="R772" s="169">
        <f t="shared" si="191"/>
        <v>3.5999999999999863</v>
      </c>
      <c r="S772" s="171">
        <f t="shared" si="192"/>
        <v>2.3124357656731667E-2</v>
      </c>
      <c r="T772" s="169" t="s">
        <v>475</v>
      </c>
      <c r="U772" s="169" t="s">
        <v>712</v>
      </c>
      <c r="V772" s="169" t="s">
        <v>801</v>
      </c>
      <c r="W772" s="175">
        <v>1</v>
      </c>
      <c r="X772" s="169" t="s">
        <v>467</v>
      </c>
    </row>
    <row r="773" spans="2:24" hidden="1">
      <c r="B773" s="636"/>
      <c r="C773" s="423"/>
      <c r="D773" s="206">
        <v>7</v>
      </c>
      <c r="E773" s="169" t="s">
        <v>494</v>
      </c>
      <c r="F773" s="260">
        <v>706.67</v>
      </c>
      <c r="G773" s="169">
        <v>73.260000000000005</v>
      </c>
      <c r="H773" s="169">
        <v>73.260000000000005</v>
      </c>
      <c r="I773" s="177">
        <f t="shared" si="186"/>
        <v>1</v>
      </c>
      <c r="J773" s="169">
        <v>2.75</v>
      </c>
      <c r="K773" s="177">
        <f t="shared" si="187"/>
        <v>3.7537537537537538E-2</v>
      </c>
      <c r="L773" s="260">
        <v>318.32</v>
      </c>
      <c r="M773" s="177">
        <f t="shared" si="188"/>
        <v>1.0375375375375375</v>
      </c>
      <c r="N773" s="260">
        <v>875.38</v>
      </c>
      <c r="O773" s="169">
        <v>0.53</v>
      </c>
      <c r="P773" s="176">
        <f t="shared" si="189"/>
        <v>7.2345072345072342E-3</v>
      </c>
      <c r="Q773" s="260">
        <f t="shared" si="190"/>
        <v>168.70959999999999</v>
      </c>
      <c r="R773" s="169">
        <f t="shared" si="191"/>
        <v>2.2199999999999998</v>
      </c>
      <c r="S773" s="171">
        <f t="shared" si="192"/>
        <v>3.0303030303030297E-2</v>
      </c>
      <c r="T773" s="169" t="s">
        <v>475</v>
      </c>
      <c r="U773" s="169" t="s">
        <v>220</v>
      </c>
      <c r="V773" s="169" t="s">
        <v>686</v>
      </c>
      <c r="W773" s="175">
        <v>1</v>
      </c>
      <c r="X773" s="169" t="s">
        <v>422</v>
      </c>
    </row>
    <row r="774" spans="2:24" hidden="1">
      <c r="B774" s="636"/>
      <c r="C774" s="423"/>
      <c r="D774" s="206">
        <v>8</v>
      </c>
      <c r="E774" s="169" t="s">
        <v>462</v>
      </c>
      <c r="F774" s="260">
        <v>677.15000000000009</v>
      </c>
      <c r="G774" s="169">
        <v>14.15</v>
      </c>
      <c r="H774" s="169">
        <v>14.15</v>
      </c>
      <c r="I774" s="177">
        <f t="shared" si="186"/>
        <v>1</v>
      </c>
      <c r="J774" s="169">
        <v>1</v>
      </c>
      <c r="K774" s="177">
        <f t="shared" si="187"/>
        <v>7.0671378091872794E-2</v>
      </c>
      <c r="L774" s="260">
        <v>846.44</v>
      </c>
      <c r="M774" s="177">
        <f t="shared" si="188"/>
        <v>1.0706713780918728</v>
      </c>
      <c r="N774" s="260">
        <v>846.44</v>
      </c>
      <c r="O774" s="169">
        <v>0.2</v>
      </c>
      <c r="P774" s="176">
        <f t="shared" si="189"/>
        <v>1.4134275618374558E-2</v>
      </c>
      <c r="Q774" s="260">
        <f t="shared" si="190"/>
        <v>169.28800000000001</v>
      </c>
      <c r="R774" s="169">
        <f t="shared" si="191"/>
        <v>0.8</v>
      </c>
      <c r="S774" s="171">
        <f t="shared" si="192"/>
        <v>5.6537102473498232E-2</v>
      </c>
      <c r="T774" s="169" t="s">
        <v>475</v>
      </c>
      <c r="U774" s="169" t="s">
        <v>712</v>
      </c>
      <c r="V774" s="169" t="s">
        <v>792</v>
      </c>
      <c r="W774" s="175">
        <v>1</v>
      </c>
      <c r="X774" s="169" t="s">
        <v>423</v>
      </c>
    </row>
    <row r="775" spans="2:24" hidden="1">
      <c r="B775" s="636"/>
      <c r="C775" s="423"/>
      <c r="D775" s="206">
        <v>9</v>
      </c>
      <c r="E775" s="169" t="s">
        <v>524</v>
      </c>
      <c r="F775" s="260">
        <v>644.43000000000006</v>
      </c>
      <c r="G775" s="169">
        <v>64.66</v>
      </c>
      <c r="H775" s="169">
        <v>64.66</v>
      </c>
      <c r="I775" s="177">
        <f t="shared" si="186"/>
        <v>1</v>
      </c>
      <c r="J775" s="169">
        <v>2.4300000000000002</v>
      </c>
      <c r="K775" s="177">
        <f t="shared" si="187"/>
        <v>3.7581193937519339E-2</v>
      </c>
      <c r="L775" s="260">
        <v>333.9</v>
      </c>
      <c r="M775" s="177">
        <f t="shared" si="188"/>
        <v>1.0375811939375195</v>
      </c>
      <c r="N775" s="260">
        <v>811.38</v>
      </c>
      <c r="O775" s="169">
        <v>0.5</v>
      </c>
      <c r="P775" s="176">
        <f t="shared" si="189"/>
        <v>7.732755954222085E-3</v>
      </c>
      <c r="Q775" s="260">
        <f t="shared" si="190"/>
        <v>166.95</v>
      </c>
      <c r="R775" s="169">
        <f t="shared" si="191"/>
        <v>1.9300000000000068</v>
      </c>
      <c r="S775" s="171">
        <f t="shared" si="192"/>
        <v>2.9848437983297355E-2</v>
      </c>
      <c r="T775" s="169" t="s">
        <v>475</v>
      </c>
      <c r="U775" s="169" t="s">
        <v>220</v>
      </c>
      <c r="V775" s="169" t="s">
        <v>686</v>
      </c>
      <c r="W775" s="175">
        <v>1</v>
      </c>
      <c r="X775" s="169" t="s">
        <v>413</v>
      </c>
    </row>
    <row r="776" spans="2:24" hidden="1">
      <c r="B776" s="636"/>
      <c r="C776" s="423"/>
      <c r="D776" s="206">
        <v>10</v>
      </c>
      <c r="E776" s="169" t="s">
        <v>543</v>
      </c>
      <c r="F776" s="260">
        <v>616.27</v>
      </c>
      <c r="G776" s="169">
        <v>125.24</v>
      </c>
      <c r="H776" s="169">
        <v>125.24</v>
      </c>
      <c r="I776" s="177">
        <f t="shared" si="186"/>
        <v>1</v>
      </c>
      <c r="J776" s="169">
        <v>4.71</v>
      </c>
      <c r="K776" s="177">
        <f t="shared" si="187"/>
        <v>3.7607793037368255E-2</v>
      </c>
      <c r="L776" s="260">
        <v>166.56</v>
      </c>
      <c r="M776" s="177">
        <f t="shared" si="188"/>
        <v>1.0376077930373682</v>
      </c>
      <c r="N776" s="260">
        <v>784.5</v>
      </c>
      <c r="O776" s="169">
        <v>1.01</v>
      </c>
      <c r="P776" s="176">
        <f t="shared" si="189"/>
        <v>8.0645161290322578E-3</v>
      </c>
      <c r="Q776" s="260">
        <f t="shared" si="190"/>
        <v>168.22560000000001</v>
      </c>
      <c r="R776" s="169">
        <f t="shared" si="191"/>
        <v>3.699999999999994</v>
      </c>
      <c r="S776" s="171">
        <f t="shared" si="192"/>
        <v>2.9543276908335948E-2</v>
      </c>
      <c r="T776" s="169" t="s">
        <v>475</v>
      </c>
      <c r="U776" s="169" t="s">
        <v>712</v>
      </c>
      <c r="V776" s="169" t="s">
        <v>792</v>
      </c>
      <c r="W776" s="175">
        <v>1</v>
      </c>
      <c r="X776" s="169" t="s">
        <v>459</v>
      </c>
    </row>
    <row r="777" spans="2:24" hidden="1">
      <c r="B777" s="635">
        <v>45947</v>
      </c>
      <c r="C777" s="423" t="str">
        <f t="shared" ref="C777" si="196">RIGHT(TEXT(B777,"aaa"),1)</f>
        <v>五</v>
      </c>
      <c r="D777" s="206">
        <v>1</v>
      </c>
      <c r="E777" s="169" t="s">
        <v>699</v>
      </c>
      <c r="F777" s="260">
        <v>12588.35</v>
      </c>
      <c r="G777" s="169">
        <v>85.96</v>
      </c>
      <c r="H777" s="169">
        <v>131.12</v>
      </c>
      <c r="I777" s="177">
        <f t="shared" si="186"/>
        <v>1.5253606328524898</v>
      </c>
      <c r="J777" s="169">
        <v>0</v>
      </c>
      <c r="K777" s="177">
        <f t="shared" si="187"/>
        <v>0</v>
      </c>
      <c r="L777" s="260">
        <v>278.75</v>
      </c>
      <c r="M777" s="177">
        <f t="shared" si="188"/>
        <v>1.5253606328524898</v>
      </c>
      <c r="N777" s="260">
        <v>12588.35</v>
      </c>
      <c r="O777" s="169">
        <v>0</v>
      </c>
      <c r="P777" s="176">
        <f t="shared" si="189"/>
        <v>0</v>
      </c>
      <c r="Q777" s="260">
        <f t="shared" si="190"/>
        <v>0</v>
      </c>
      <c r="R777" s="169">
        <f t="shared" si="191"/>
        <v>45.160000000000011</v>
      </c>
      <c r="S777" s="171">
        <f t="shared" si="192"/>
        <v>0.52536063285248968</v>
      </c>
      <c r="T777" s="169" t="s">
        <v>465</v>
      </c>
      <c r="U777" s="169" t="s">
        <v>219</v>
      </c>
      <c r="V777" s="169" t="s">
        <v>702</v>
      </c>
      <c r="W777" s="175">
        <v>1</v>
      </c>
      <c r="X777" s="169" t="s">
        <v>467</v>
      </c>
    </row>
    <row r="778" spans="2:24" hidden="1">
      <c r="B778" s="636"/>
      <c r="C778" s="423"/>
      <c r="D778" s="206">
        <v>2</v>
      </c>
      <c r="E778" s="169" t="s">
        <v>542</v>
      </c>
      <c r="F778" s="260">
        <v>1695.8200000000002</v>
      </c>
      <c r="G778" s="169">
        <v>242.81</v>
      </c>
      <c r="H778" s="169">
        <v>242.81</v>
      </c>
      <c r="I778" s="177">
        <f t="shared" si="186"/>
        <v>1</v>
      </c>
      <c r="J778" s="169">
        <v>11.58</v>
      </c>
      <c r="K778" s="177">
        <f t="shared" si="187"/>
        <v>4.7691610724434744E-2</v>
      </c>
      <c r="L778" s="260">
        <v>156.72999999999999</v>
      </c>
      <c r="M778" s="177">
        <f t="shared" si="188"/>
        <v>1.0476916107244347</v>
      </c>
      <c r="N778" s="260">
        <v>1814.93</v>
      </c>
      <c r="O778" s="169">
        <v>0.76</v>
      </c>
      <c r="P778" s="176">
        <f t="shared" si="189"/>
        <v>3.1300193566986532E-3</v>
      </c>
      <c r="Q778" s="260">
        <f t="shared" si="190"/>
        <v>119.11479999999999</v>
      </c>
      <c r="R778" s="169">
        <f t="shared" si="191"/>
        <v>10.820000000000013</v>
      </c>
      <c r="S778" s="171">
        <f t="shared" si="192"/>
        <v>4.4561591367736145E-2</v>
      </c>
      <c r="T778" s="169" t="s">
        <v>475</v>
      </c>
      <c r="U778" s="169" t="s">
        <v>712</v>
      </c>
      <c r="V778" s="169" t="s">
        <v>466</v>
      </c>
      <c r="W778" s="175">
        <v>1</v>
      </c>
      <c r="X778" s="169" t="s">
        <v>467</v>
      </c>
    </row>
    <row r="779" spans="2:24" hidden="1">
      <c r="B779" s="636"/>
      <c r="C779" s="423"/>
      <c r="D779" s="206">
        <v>3</v>
      </c>
      <c r="E779" s="169" t="s">
        <v>688</v>
      </c>
      <c r="F779" s="260">
        <v>1288.8899999999999</v>
      </c>
      <c r="G779" s="169">
        <v>84.76</v>
      </c>
      <c r="H779" s="169">
        <v>84.76</v>
      </c>
      <c r="I779" s="177">
        <f t="shared" si="186"/>
        <v>1</v>
      </c>
      <c r="J779" s="169">
        <v>4.49</v>
      </c>
      <c r="K779" s="177">
        <f t="shared" si="187"/>
        <v>5.297310051911279E-2</v>
      </c>
      <c r="L779" s="260">
        <v>313.60000000000002</v>
      </c>
      <c r="M779" s="177">
        <f t="shared" si="188"/>
        <v>1.0529731005191127</v>
      </c>
      <c r="N779" s="260">
        <v>1408.06</v>
      </c>
      <c r="O779" s="169">
        <v>0.38</v>
      </c>
      <c r="P779" s="176">
        <f t="shared" si="189"/>
        <v>4.4832468145351578E-3</v>
      </c>
      <c r="Q779" s="260">
        <f t="shared" si="190"/>
        <v>119.16800000000001</v>
      </c>
      <c r="R779" s="169">
        <f t="shared" si="191"/>
        <v>4.109999999999995</v>
      </c>
      <c r="S779" s="171">
        <f t="shared" si="192"/>
        <v>4.8489853704577569E-2</v>
      </c>
      <c r="T779" s="169" t="s">
        <v>475</v>
      </c>
      <c r="U779" s="169" t="s">
        <v>712</v>
      </c>
      <c r="V779" s="169" t="s">
        <v>466</v>
      </c>
      <c r="W779" s="175">
        <v>1</v>
      </c>
      <c r="X779" s="169" t="s">
        <v>467</v>
      </c>
    </row>
    <row r="780" spans="2:24" hidden="1">
      <c r="B780" s="636"/>
      <c r="C780" s="423"/>
      <c r="D780" s="206">
        <v>4</v>
      </c>
      <c r="E780" s="169" t="s">
        <v>490</v>
      </c>
      <c r="F780" s="260">
        <v>1131.67</v>
      </c>
      <c r="G780" s="169">
        <v>167.22</v>
      </c>
      <c r="H780" s="169">
        <v>167.22</v>
      </c>
      <c r="I780" s="177">
        <f t="shared" si="186"/>
        <v>1</v>
      </c>
      <c r="J780" s="169">
        <v>7.98</v>
      </c>
      <c r="K780" s="177">
        <f t="shared" si="187"/>
        <v>4.7721564406171514E-2</v>
      </c>
      <c r="L780" s="260">
        <v>156.74</v>
      </c>
      <c r="M780" s="177">
        <f t="shared" si="188"/>
        <v>1.0477215644061715</v>
      </c>
      <c r="N780" s="260">
        <v>1250.79</v>
      </c>
      <c r="O780" s="169">
        <v>0.76</v>
      </c>
      <c r="P780" s="176">
        <f t="shared" si="189"/>
        <v>4.544910895825858E-3</v>
      </c>
      <c r="Q780" s="260">
        <f t="shared" si="190"/>
        <v>119.12240000000001</v>
      </c>
      <c r="R780" s="169">
        <f t="shared" si="191"/>
        <v>7.21999999999999</v>
      </c>
      <c r="S780" s="171">
        <f t="shared" si="192"/>
        <v>4.3176653510345595E-2</v>
      </c>
      <c r="T780" s="169" t="s">
        <v>475</v>
      </c>
      <c r="U780" s="169" t="s">
        <v>712</v>
      </c>
      <c r="V780" s="169" t="s">
        <v>806</v>
      </c>
      <c r="W780" s="175">
        <v>1</v>
      </c>
      <c r="X780" s="169" t="s">
        <v>467</v>
      </c>
    </row>
    <row r="781" spans="2:24" hidden="1">
      <c r="B781" s="636"/>
      <c r="C781" s="423"/>
      <c r="D781" s="206">
        <v>5</v>
      </c>
      <c r="E781" s="169" t="s">
        <v>557</v>
      </c>
      <c r="F781" s="260">
        <v>1090.51</v>
      </c>
      <c r="G781" s="169">
        <v>167.97</v>
      </c>
      <c r="H781" s="169">
        <v>167.97</v>
      </c>
      <c r="I781" s="177">
        <f t="shared" si="186"/>
        <v>1</v>
      </c>
      <c r="J781" s="169">
        <v>6.23</v>
      </c>
      <c r="K781" s="177">
        <f t="shared" si="187"/>
        <v>3.7089956539858311E-2</v>
      </c>
      <c r="L781" s="260">
        <v>194.04</v>
      </c>
      <c r="M781" s="177">
        <f t="shared" si="188"/>
        <v>1.0370899565398581</v>
      </c>
      <c r="N781" s="260">
        <v>1208.8699999999999</v>
      </c>
      <c r="O781" s="169">
        <v>0.61</v>
      </c>
      <c r="P781" s="176">
        <f t="shared" si="189"/>
        <v>3.6316008811097221E-3</v>
      </c>
      <c r="Q781" s="260">
        <f t="shared" si="190"/>
        <v>118.36439999999999</v>
      </c>
      <c r="R781" s="169">
        <f t="shared" si="191"/>
        <v>5.6199999999999894</v>
      </c>
      <c r="S781" s="171">
        <f t="shared" si="192"/>
        <v>3.3458355658748523E-2</v>
      </c>
      <c r="T781" s="169" t="s">
        <v>475</v>
      </c>
      <c r="U781" s="169" t="s">
        <v>712</v>
      </c>
      <c r="V781" s="169" t="s">
        <v>792</v>
      </c>
      <c r="W781" s="175">
        <v>1</v>
      </c>
      <c r="X781" s="169" t="s">
        <v>433</v>
      </c>
    </row>
    <row r="782" spans="2:24" hidden="1">
      <c r="B782" s="636"/>
      <c r="C782" s="423"/>
      <c r="D782" s="206">
        <v>6</v>
      </c>
      <c r="E782" s="169" t="s">
        <v>484</v>
      </c>
      <c r="F782" s="260">
        <v>890.04</v>
      </c>
      <c r="G782" s="169">
        <v>77.459999999999994</v>
      </c>
      <c r="H782" s="169">
        <v>77.459999999999994</v>
      </c>
      <c r="I782" s="177">
        <f t="shared" si="186"/>
        <v>1</v>
      </c>
      <c r="J782" s="169">
        <v>2.46</v>
      </c>
      <c r="K782" s="177">
        <f t="shared" si="187"/>
        <v>3.1758326878388851E-2</v>
      </c>
      <c r="L782" s="260">
        <v>410.16</v>
      </c>
      <c r="M782" s="177">
        <f t="shared" si="188"/>
        <v>1.0317583268783888</v>
      </c>
      <c r="N782" s="260">
        <v>1008.99</v>
      </c>
      <c r="O782" s="169">
        <v>0.28999999999999998</v>
      </c>
      <c r="P782" s="176">
        <f t="shared" si="189"/>
        <v>3.7438678027368966E-3</v>
      </c>
      <c r="Q782" s="260">
        <f t="shared" si="190"/>
        <v>118.9464</v>
      </c>
      <c r="R782" s="169">
        <f t="shared" si="191"/>
        <v>2.1699999999999937</v>
      </c>
      <c r="S782" s="171">
        <f t="shared" si="192"/>
        <v>2.8014459075651872E-2</v>
      </c>
      <c r="T782" s="169" t="s">
        <v>475</v>
      </c>
      <c r="U782" s="169" t="s">
        <v>712</v>
      </c>
      <c r="V782" s="169" t="s">
        <v>643</v>
      </c>
      <c r="W782" s="175">
        <v>1</v>
      </c>
      <c r="X782" s="169" t="s">
        <v>467</v>
      </c>
    </row>
    <row r="783" spans="2:24" hidden="1">
      <c r="B783" s="636"/>
      <c r="C783" s="423"/>
      <c r="D783" s="206">
        <v>7</v>
      </c>
      <c r="E783" s="169" t="s">
        <v>464</v>
      </c>
      <c r="F783" s="260">
        <v>856.74</v>
      </c>
      <c r="G783" s="169">
        <v>90.36</v>
      </c>
      <c r="H783" s="169">
        <v>90.36</v>
      </c>
      <c r="I783" s="177">
        <f t="shared" si="186"/>
        <v>1</v>
      </c>
      <c r="J783" s="169">
        <v>4.79</v>
      </c>
      <c r="K783" s="177">
        <f t="shared" si="187"/>
        <v>5.3010181496237277E-2</v>
      </c>
      <c r="L783" s="260">
        <v>203.5</v>
      </c>
      <c r="M783" s="177">
        <f t="shared" si="188"/>
        <v>1.0530101814962374</v>
      </c>
      <c r="N783" s="260">
        <v>974.77</v>
      </c>
      <c r="O783" s="169">
        <v>0.57999999999999996</v>
      </c>
      <c r="P783" s="176">
        <f t="shared" si="189"/>
        <v>6.4187693669765381E-3</v>
      </c>
      <c r="Q783" s="260">
        <f t="shared" si="190"/>
        <v>118.02999999999999</v>
      </c>
      <c r="R783" s="169">
        <f t="shared" si="191"/>
        <v>4.2100000000000062</v>
      </c>
      <c r="S783" s="171">
        <f t="shared" si="192"/>
        <v>4.6591412129260802E-2</v>
      </c>
      <c r="T783" s="169" t="s">
        <v>475</v>
      </c>
      <c r="U783" s="169" t="s">
        <v>712</v>
      </c>
      <c r="V783" s="169" t="s">
        <v>466</v>
      </c>
      <c r="W783" s="175">
        <v>1</v>
      </c>
      <c r="X783" s="169" t="s">
        <v>467</v>
      </c>
    </row>
    <row r="784" spans="2:24" hidden="1">
      <c r="B784" s="636"/>
      <c r="C784" s="423"/>
      <c r="D784" s="206">
        <v>8</v>
      </c>
      <c r="E784" s="169" t="s">
        <v>494</v>
      </c>
      <c r="F784" s="260">
        <v>853.1</v>
      </c>
      <c r="G784" s="169">
        <v>72.040000000000006</v>
      </c>
      <c r="H784" s="169">
        <v>72.040000000000006</v>
      </c>
      <c r="I784" s="177">
        <f t="shared" si="186"/>
        <v>1</v>
      </c>
      <c r="J784" s="169">
        <v>3.05</v>
      </c>
      <c r="K784" s="177">
        <f t="shared" si="187"/>
        <v>4.2337590227651302E-2</v>
      </c>
      <c r="L784" s="260">
        <v>318.32</v>
      </c>
      <c r="M784" s="177">
        <f t="shared" si="188"/>
        <v>1.0423375902276513</v>
      </c>
      <c r="N784" s="260">
        <v>970.88</v>
      </c>
      <c r="O784" s="169">
        <v>0.37</v>
      </c>
      <c r="P784" s="176">
        <f t="shared" si="189"/>
        <v>5.1360355358134368E-3</v>
      </c>
      <c r="Q784" s="260">
        <f t="shared" si="190"/>
        <v>117.77839999999999</v>
      </c>
      <c r="R784" s="169">
        <f t="shared" si="191"/>
        <v>2.6799999999999971</v>
      </c>
      <c r="S784" s="171">
        <f t="shared" si="192"/>
        <v>3.7201554691837821E-2</v>
      </c>
      <c r="T784" s="169" t="s">
        <v>475</v>
      </c>
      <c r="U784" s="169" t="s">
        <v>220</v>
      </c>
      <c r="V784" s="169" t="s">
        <v>686</v>
      </c>
      <c r="W784" s="175">
        <v>1</v>
      </c>
      <c r="X784" s="169" t="s">
        <v>422</v>
      </c>
    </row>
    <row r="785" spans="2:24" hidden="1">
      <c r="B785" s="636"/>
      <c r="C785" s="423"/>
      <c r="D785" s="206">
        <v>9</v>
      </c>
      <c r="E785" s="169" t="s">
        <v>463</v>
      </c>
      <c r="F785" s="260">
        <v>846.73</v>
      </c>
      <c r="G785" s="169">
        <v>29.3</v>
      </c>
      <c r="H785" s="169">
        <v>29.3</v>
      </c>
      <c r="I785" s="177">
        <f t="shared" si="186"/>
        <v>1</v>
      </c>
      <c r="J785" s="169">
        <v>1.55</v>
      </c>
      <c r="K785" s="177">
        <f t="shared" si="187"/>
        <v>5.2901023890784986E-2</v>
      </c>
      <c r="L785" s="260">
        <v>814.16</v>
      </c>
      <c r="M785" s="177">
        <f t="shared" si="188"/>
        <v>1.052901023890785</v>
      </c>
      <c r="N785" s="260">
        <v>1261.95</v>
      </c>
      <c r="O785" s="169">
        <v>0.51</v>
      </c>
      <c r="P785" s="176">
        <f t="shared" si="189"/>
        <v>1.7406143344709898E-2</v>
      </c>
      <c r="Q785" s="260">
        <f t="shared" si="190"/>
        <v>415.22159999999997</v>
      </c>
      <c r="R785" s="169">
        <f t="shared" si="191"/>
        <v>1.0400000000000007</v>
      </c>
      <c r="S785" s="171">
        <f t="shared" si="192"/>
        <v>3.5494880546075108E-2</v>
      </c>
      <c r="T785" s="169" t="s">
        <v>475</v>
      </c>
      <c r="U785" s="169" t="s">
        <v>220</v>
      </c>
      <c r="V785" s="169" t="s">
        <v>686</v>
      </c>
      <c r="W785" s="175">
        <v>1</v>
      </c>
      <c r="X785" s="169" t="s">
        <v>412</v>
      </c>
    </row>
    <row r="786" spans="2:24" hidden="1">
      <c r="B786" s="636"/>
      <c r="C786" s="423"/>
      <c r="D786" s="206">
        <v>10</v>
      </c>
      <c r="E786" s="169" t="s">
        <v>617</v>
      </c>
      <c r="F786" s="260">
        <v>832.5</v>
      </c>
      <c r="G786" s="169">
        <v>193.7</v>
      </c>
      <c r="H786" s="169">
        <v>193.7</v>
      </c>
      <c r="I786" s="177">
        <f t="shared" si="186"/>
        <v>1</v>
      </c>
      <c r="J786" s="169">
        <v>5.14</v>
      </c>
      <c r="K786" s="177">
        <f t="shared" si="187"/>
        <v>2.6535880227155396E-2</v>
      </c>
      <c r="L786" s="260">
        <v>185</v>
      </c>
      <c r="M786" s="177">
        <f t="shared" si="188"/>
        <v>1.0265358802271554</v>
      </c>
      <c r="N786" s="260">
        <v>950.9</v>
      </c>
      <c r="O786" s="169">
        <v>0.64</v>
      </c>
      <c r="P786" s="176">
        <f t="shared" si="189"/>
        <v>3.3040784718637072E-3</v>
      </c>
      <c r="Q786" s="260">
        <f t="shared" si="190"/>
        <v>118.4</v>
      </c>
      <c r="R786" s="169">
        <f t="shared" si="191"/>
        <v>4.4999999999999867</v>
      </c>
      <c r="S786" s="171">
        <f t="shared" si="192"/>
        <v>2.3231801755291621E-2</v>
      </c>
      <c r="T786" s="169" t="s">
        <v>475</v>
      </c>
      <c r="U786" s="169" t="s">
        <v>712</v>
      </c>
      <c r="V786" s="169" t="s">
        <v>792</v>
      </c>
      <c r="W786" s="175">
        <v>1</v>
      </c>
      <c r="X786" s="169" t="s">
        <v>442</v>
      </c>
    </row>
    <row r="787" spans="2:24" hidden="1">
      <c r="B787" s="635">
        <v>45948</v>
      </c>
      <c r="C787" s="423" t="str">
        <f t="shared" ref="C787" si="197">RIGHT(TEXT(B787,"aaa"),1)</f>
        <v>六</v>
      </c>
      <c r="D787" s="206">
        <v>1</v>
      </c>
      <c r="E787" s="169" t="s">
        <v>699</v>
      </c>
      <c r="F787" s="260">
        <v>12156.29</v>
      </c>
      <c r="G787" s="169">
        <v>84.18</v>
      </c>
      <c r="H787" s="169">
        <v>127.79</v>
      </c>
      <c r="I787" s="177">
        <f t="shared" si="186"/>
        <v>1.5180565454977428</v>
      </c>
      <c r="J787" s="169">
        <v>0</v>
      </c>
      <c r="K787" s="177">
        <f t="shared" si="187"/>
        <v>0</v>
      </c>
      <c r="L787" s="260">
        <v>278.75</v>
      </c>
      <c r="M787" s="177">
        <f t="shared" si="188"/>
        <v>1.5180565454977428</v>
      </c>
      <c r="N787" s="260">
        <v>12156.29</v>
      </c>
      <c r="O787" s="169">
        <v>0</v>
      </c>
      <c r="P787" s="176">
        <f t="shared" si="189"/>
        <v>0</v>
      </c>
      <c r="Q787" s="260">
        <f t="shared" si="190"/>
        <v>0</v>
      </c>
      <c r="R787" s="169">
        <f t="shared" si="191"/>
        <v>43.61</v>
      </c>
      <c r="S787" s="171">
        <f t="shared" si="192"/>
        <v>0.51805654549774294</v>
      </c>
      <c r="T787" s="169" t="s">
        <v>465</v>
      </c>
      <c r="U787" s="169" t="s">
        <v>219</v>
      </c>
      <c r="V787" s="169" t="s">
        <v>702</v>
      </c>
      <c r="W787" s="175">
        <v>1</v>
      </c>
      <c r="X787" s="169" t="s">
        <v>467</v>
      </c>
    </row>
    <row r="788" spans="2:24" hidden="1">
      <c r="B788" s="636"/>
      <c r="C788" s="423"/>
      <c r="D788" s="206">
        <v>2</v>
      </c>
      <c r="E788" s="169" t="s">
        <v>689</v>
      </c>
      <c r="F788" s="260">
        <v>3550</v>
      </c>
      <c r="G788" s="169">
        <v>7360</v>
      </c>
      <c r="H788" s="169">
        <v>7360</v>
      </c>
      <c r="I788" s="177">
        <f t="shared" si="186"/>
        <v>1</v>
      </c>
      <c r="J788" s="169">
        <v>200</v>
      </c>
      <c r="K788" s="177">
        <f t="shared" si="187"/>
        <v>2.717391304347826E-2</v>
      </c>
      <c r="L788" s="260">
        <v>17.75</v>
      </c>
      <c r="M788" s="177">
        <f t="shared" si="188"/>
        <v>1.0271739130434783</v>
      </c>
      <c r="N788" s="260">
        <v>3550</v>
      </c>
      <c r="O788" s="169">
        <v>0</v>
      </c>
      <c r="P788" s="176">
        <f t="shared" si="189"/>
        <v>0</v>
      </c>
      <c r="Q788" s="260">
        <f t="shared" si="190"/>
        <v>0</v>
      </c>
      <c r="R788" s="169">
        <f t="shared" si="191"/>
        <v>200</v>
      </c>
      <c r="S788" s="171">
        <f t="shared" si="192"/>
        <v>2.717391304347826E-2</v>
      </c>
      <c r="T788" s="169" t="s">
        <v>465</v>
      </c>
      <c r="U788" s="169" t="s">
        <v>219</v>
      </c>
      <c r="V788" s="169" t="s">
        <v>701</v>
      </c>
      <c r="W788" s="175">
        <v>1</v>
      </c>
      <c r="X788" s="169" t="s">
        <v>430</v>
      </c>
    </row>
    <row r="789" spans="2:24" hidden="1">
      <c r="B789" s="636"/>
      <c r="C789" s="423"/>
      <c r="D789" s="206">
        <v>3</v>
      </c>
      <c r="E789" s="169" t="s">
        <v>542</v>
      </c>
      <c r="F789" s="260">
        <v>1835.31</v>
      </c>
      <c r="G789" s="169">
        <v>238.04</v>
      </c>
      <c r="H789" s="169">
        <v>238.04</v>
      </c>
      <c r="I789" s="177">
        <f t="shared" si="186"/>
        <v>1</v>
      </c>
      <c r="J789" s="169">
        <v>13.35</v>
      </c>
      <c r="K789" s="177">
        <f t="shared" si="187"/>
        <v>5.6083011258611995E-2</v>
      </c>
      <c r="L789" s="260">
        <v>156.72999999999999</v>
      </c>
      <c r="M789" s="177">
        <f t="shared" si="188"/>
        <v>1.0560830112586119</v>
      </c>
      <c r="N789" s="260">
        <v>2092.35</v>
      </c>
      <c r="O789" s="169">
        <v>1.64</v>
      </c>
      <c r="P789" s="176">
        <f t="shared" si="189"/>
        <v>6.8895983868257436E-3</v>
      </c>
      <c r="Q789" s="260">
        <f t="shared" si="190"/>
        <v>257.03719999999998</v>
      </c>
      <c r="R789" s="169">
        <f t="shared" si="191"/>
        <v>11.709999999999994</v>
      </c>
      <c r="S789" s="171">
        <f t="shared" si="192"/>
        <v>4.9193412871786232E-2</v>
      </c>
      <c r="T789" s="169" t="s">
        <v>475</v>
      </c>
      <c r="U789" s="169" t="s">
        <v>712</v>
      </c>
      <c r="V789" s="169" t="s">
        <v>466</v>
      </c>
      <c r="W789" s="175">
        <v>1</v>
      </c>
      <c r="X789" s="169" t="s">
        <v>467</v>
      </c>
    </row>
    <row r="790" spans="2:24" hidden="1">
      <c r="B790" s="636"/>
      <c r="C790" s="423"/>
      <c r="D790" s="206">
        <v>4</v>
      </c>
      <c r="E790" s="169" t="s">
        <v>688</v>
      </c>
      <c r="F790" s="260">
        <v>1539.78</v>
      </c>
      <c r="G790" s="169">
        <v>88.27</v>
      </c>
      <c r="H790" s="169">
        <v>88.27</v>
      </c>
      <c r="I790" s="177">
        <f t="shared" si="186"/>
        <v>1</v>
      </c>
      <c r="J790" s="169">
        <v>5.5</v>
      </c>
      <c r="K790" s="177">
        <f t="shared" si="187"/>
        <v>6.2308825195423134E-2</v>
      </c>
      <c r="L790" s="260">
        <v>313.60000000000002</v>
      </c>
      <c r="M790" s="177">
        <f t="shared" si="188"/>
        <v>1.0623088251954231</v>
      </c>
      <c r="N790" s="260">
        <v>1724.8</v>
      </c>
      <c r="O790" s="169">
        <v>0.59</v>
      </c>
      <c r="P790" s="176">
        <f t="shared" si="189"/>
        <v>6.6840376118726631E-3</v>
      </c>
      <c r="Q790" s="260">
        <f t="shared" si="190"/>
        <v>185.024</v>
      </c>
      <c r="R790" s="169">
        <f t="shared" si="191"/>
        <v>4.91</v>
      </c>
      <c r="S790" s="171">
        <f t="shared" si="192"/>
        <v>5.5624787583550474E-2</v>
      </c>
      <c r="T790" s="169" t="s">
        <v>475</v>
      </c>
      <c r="U790" s="169" t="s">
        <v>712</v>
      </c>
      <c r="V790" s="169" t="s">
        <v>466</v>
      </c>
      <c r="W790" s="175">
        <v>1</v>
      </c>
      <c r="X790" s="169" t="s">
        <v>467</v>
      </c>
    </row>
    <row r="791" spans="2:24" hidden="1">
      <c r="B791" s="636"/>
      <c r="C791" s="423"/>
      <c r="D791" s="206">
        <v>5</v>
      </c>
      <c r="E791" s="169" t="s">
        <v>463</v>
      </c>
      <c r="F791" s="260">
        <v>1449.2</v>
      </c>
      <c r="G791" s="169">
        <v>36.770000000000003</v>
      </c>
      <c r="H791" s="169">
        <v>36.770000000000003</v>
      </c>
      <c r="I791" s="177">
        <f t="shared" si="186"/>
        <v>1</v>
      </c>
      <c r="J791" s="169">
        <v>2.0099999999999998</v>
      </c>
      <c r="K791" s="177">
        <f t="shared" si="187"/>
        <v>5.4664128365515353E-2</v>
      </c>
      <c r="L791" s="260">
        <v>814.16</v>
      </c>
      <c r="M791" s="177">
        <f t="shared" si="188"/>
        <v>1.0546641283655154</v>
      </c>
      <c r="N791" s="260">
        <v>1636.46</v>
      </c>
      <c r="O791" s="169">
        <v>0.23</v>
      </c>
      <c r="P791" s="176">
        <f t="shared" si="189"/>
        <v>6.2550992657057379E-3</v>
      </c>
      <c r="Q791" s="260">
        <f t="shared" si="190"/>
        <v>187.2568</v>
      </c>
      <c r="R791" s="169">
        <f t="shared" si="191"/>
        <v>1.779999999999998</v>
      </c>
      <c r="S791" s="171">
        <f t="shared" si="192"/>
        <v>4.840902909980957E-2</v>
      </c>
      <c r="T791" s="169" t="s">
        <v>475</v>
      </c>
      <c r="U791" s="169" t="s">
        <v>220</v>
      </c>
      <c r="V791" s="169" t="s">
        <v>686</v>
      </c>
      <c r="W791" s="175">
        <v>1</v>
      </c>
      <c r="X791" s="169" t="s">
        <v>412</v>
      </c>
    </row>
    <row r="792" spans="2:24" hidden="1">
      <c r="B792" s="636"/>
      <c r="C792" s="423"/>
      <c r="D792" s="206">
        <v>6</v>
      </c>
      <c r="E792" s="169" t="s">
        <v>484</v>
      </c>
      <c r="F792" s="260">
        <v>1287.9000000000001</v>
      </c>
      <c r="G792" s="169">
        <v>81.36</v>
      </c>
      <c r="H792" s="169">
        <v>81.36</v>
      </c>
      <c r="I792" s="177">
        <f t="shared" si="186"/>
        <v>1</v>
      </c>
      <c r="J792" s="169">
        <v>3.59</v>
      </c>
      <c r="K792" s="177">
        <f t="shared" si="187"/>
        <v>4.4124877089478855E-2</v>
      </c>
      <c r="L792" s="260">
        <v>410.16</v>
      </c>
      <c r="M792" s="177">
        <f t="shared" si="188"/>
        <v>1.0441248770894789</v>
      </c>
      <c r="N792" s="260">
        <v>1472.47</v>
      </c>
      <c r="O792" s="169">
        <v>0.45</v>
      </c>
      <c r="P792" s="176">
        <f t="shared" si="189"/>
        <v>5.5309734513274336E-3</v>
      </c>
      <c r="Q792" s="260">
        <f t="shared" si="190"/>
        <v>184.572</v>
      </c>
      <c r="R792" s="169">
        <f t="shared" si="191"/>
        <v>3.1400000000000032</v>
      </c>
      <c r="S792" s="171">
        <f t="shared" si="192"/>
        <v>3.8593903638151468E-2</v>
      </c>
      <c r="T792" s="169" t="s">
        <v>475</v>
      </c>
      <c r="U792" s="169" t="s">
        <v>712</v>
      </c>
      <c r="V792" s="169" t="s">
        <v>643</v>
      </c>
      <c r="W792" s="175">
        <v>1</v>
      </c>
      <c r="X792" s="169" t="s">
        <v>467</v>
      </c>
    </row>
    <row r="793" spans="2:24" hidden="1">
      <c r="B793" s="636"/>
      <c r="C793" s="423"/>
      <c r="D793" s="206">
        <v>7</v>
      </c>
      <c r="E793" s="169" t="s">
        <v>494</v>
      </c>
      <c r="F793" s="260">
        <v>1244.6300000000001</v>
      </c>
      <c r="G793" s="169">
        <v>82.33</v>
      </c>
      <c r="H793" s="169">
        <v>82.33</v>
      </c>
      <c r="I793" s="177">
        <f t="shared" si="186"/>
        <v>1</v>
      </c>
      <c r="J793" s="169">
        <v>4.49</v>
      </c>
      <c r="K793" s="177">
        <f t="shared" si="187"/>
        <v>5.4536620915826554E-2</v>
      </c>
      <c r="L793" s="260">
        <v>318.32</v>
      </c>
      <c r="M793" s="177">
        <f t="shared" si="188"/>
        <v>1.0545366209158265</v>
      </c>
      <c r="N793" s="260">
        <v>1429.26</v>
      </c>
      <c r="O793" s="169">
        <v>0.57999999999999996</v>
      </c>
      <c r="P793" s="176">
        <f t="shared" si="189"/>
        <v>7.0448196283250334E-3</v>
      </c>
      <c r="Q793" s="260">
        <f t="shared" si="190"/>
        <v>184.62559999999999</v>
      </c>
      <c r="R793" s="169">
        <f t="shared" si="191"/>
        <v>3.9099999999999948</v>
      </c>
      <c r="S793" s="171">
        <f t="shared" si="192"/>
        <v>4.7491801287501453E-2</v>
      </c>
      <c r="T793" s="169" t="s">
        <v>475</v>
      </c>
      <c r="U793" s="169" t="s">
        <v>220</v>
      </c>
      <c r="V793" s="169" t="s">
        <v>686</v>
      </c>
      <c r="W793" s="175">
        <v>1</v>
      </c>
      <c r="X793" s="169" t="s">
        <v>422</v>
      </c>
    </row>
    <row r="794" spans="2:24" hidden="1">
      <c r="B794" s="636"/>
      <c r="C794" s="423"/>
      <c r="D794" s="206">
        <v>8</v>
      </c>
      <c r="E794" s="169" t="s">
        <v>524</v>
      </c>
      <c r="F794" s="260">
        <v>1182</v>
      </c>
      <c r="G794" s="169">
        <v>72.930000000000007</v>
      </c>
      <c r="H794" s="169">
        <v>72.930000000000007</v>
      </c>
      <c r="I794" s="177">
        <f t="shared" si="186"/>
        <v>1</v>
      </c>
      <c r="J794" s="169">
        <v>4.09</v>
      </c>
      <c r="K794" s="177">
        <f t="shared" si="187"/>
        <v>5.6081173728232542E-2</v>
      </c>
      <c r="L794" s="260">
        <v>333.9</v>
      </c>
      <c r="M794" s="177">
        <f t="shared" si="188"/>
        <v>1.0560811737282325</v>
      </c>
      <c r="N794" s="260">
        <v>1365.65</v>
      </c>
      <c r="O794" s="169">
        <v>0.55000000000000004</v>
      </c>
      <c r="P794" s="176">
        <f t="shared" si="189"/>
        <v>7.5414781297134239E-3</v>
      </c>
      <c r="Q794" s="260">
        <f t="shared" si="190"/>
        <v>183.64500000000001</v>
      </c>
      <c r="R794" s="169">
        <f t="shared" si="191"/>
        <v>3.5400000000000036</v>
      </c>
      <c r="S794" s="171">
        <f t="shared" si="192"/>
        <v>4.8539695598519172E-2</v>
      </c>
      <c r="T794" s="169" t="s">
        <v>475</v>
      </c>
      <c r="U794" s="169" t="s">
        <v>220</v>
      </c>
      <c r="V794" s="169" t="s">
        <v>686</v>
      </c>
      <c r="W794" s="175">
        <v>1</v>
      </c>
      <c r="X794" s="169" t="s">
        <v>413</v>
      </c>
    </row>
    <row r="795" spans="2:24" hidden="1">
      <c r="B795" s="636"/>
      <c r="C795" s="423"/>
      <c r="D795" s="206">
        <v>9</v>
      </c>
      <c r="E795" s="169" t="s">
        <v>479</v>
      </c>
      <c r="F795" s="260">
        <v>895.16</v>
      </c>
      <c r="G795" s="169">
        <v>296.60000000000002</v>
      </c>
      <c r="H795" s="169">
        <v>296.60000000000002</v>
      </c>
      <c r="I795" s="177">
        <f t="shared" si="186"/>
        <v>1</v>
      </c>
      <c r="J795" s="169">
        <v>12.01</v>
      </c>
      <c r="K795" s="177">
        <f t="shared" si="187"/>
        <v>4.049224544841537E-2</v>
      </c>
      <c r="L795" s="260">
        <v>111.2</v>
      </c>
      <c r="M795" s="177">
        <f t="shared" si="188"/>
        <v>1.0404922454484153</v>
      </c>
      <c r="N795" s="260">
        <v>1335.51</v>
      </c>
      <c r="O795" s="169">
        <v>3.96</v>
      </c>
      <c r="P795" s="176">
        <f t="shared" si="189"/>
        <v>1.3351314902225218E-2</v>
      </c>
      <c r="Q795" s="260">
        <f t="shared" si="190"/>
        <v>440.35200000000003</v>
      </c>
      <c r="R795" s="169">
        <f t="shared" si="191"/>
        <v>8.0499999999999901</v>
      </c>
      <c r="S795" s="171">
        <f t="shared" si="192"/>
        <v>2.7140930546190118E-2</v>
      </c>
      <c r="T795" s="169" t="s">
        <v>475</v>
      </c>
      <c r="U795" s="169" t="s">
        <v>712</v>
      </c>
      <c r="V795" s="169" t="s">
        <v>792</v>
      </c>
      <c r="W795" s="175">
        <v>1</v>
      </c>
      <c r="X795" s="169" t="s">
        <v>427</v>
      </c>
    </row>
    <row r="796" spans="2:24" hidden="1">
      <c r="B796" s="636"/>
      <c r="C796" s="423"/>
      <c r="D796" s="206">
        <v>10</v>
      </c>
      <c r="E796" s="169" t="s">
        <v>790</v>
      </c>
      <c r="F796" s="260">
        <v>733.74</v>
      </c>
      <c r="G796" s="169">
        <v>149.69999999999999</v>
      </c>
      <c r="H796" s="169">
        <v>149.69999999999999</v>
      </c>
      <c r="I796" s="177">
        <f t="shared" si="186"/>
        <v>1</v>
      </c>
      <c r="J796" s="169">
        <v>14.81</v>
      </c>
      <c r="K796" s="177">
        <f t="shared" si="187"/>
        <v>9.8931195724782914E-2</v>
      </c>
      <c r="L796" s="260">
        <v>99.02</v>
      </c>
      <c r="M796" s="177">
        <f t="shared" si="188"/>
        <v>1.0989311957247829</v>
      </c>
      <c r="N796" s="260">
        <v>1466.49</v>
      </c>
      <c r="O796" s="169">
        <v>7.4</v>
      </c>
      <c r="P796" s="176">
        <f t="shared" si="189"/>
        <v>4.9432197728790921E-2</v>
      </c>
      <c r="Q796" s="260">
        <f t="shared" si="190"/>
        <v>732.74800000000005</v>
      </c>
      <c r="R796" s="169">
        <f t="shared" si="191"/>
        <v>7.4100000000000019</v>
      </c>
      <c r="S796" s="171">
        <f t="shared" si="192"/>
        <v>4.9498997995992E-2</v>
      </c>
      <c r="T796" s="169" t="s">
        <v>475</v>
      </c>
      <c r="U796" s="169" t="s">
        <v>712</v>
      </c>
      <c r="V796" s="169" t="s">
        <v>807</v>
      </c>
      <c r="W796" s="175">
        <v>1</v>
      </c>
      <c r="X796" s="169" t="s">
        <v>415</v>
      </c>
    </row>
    <row r="797" spans="2:24" hidden="1">
      <c r="B797" s="635">
        <v>45949</v>
      </c>
      <c r="C797" s="423" t="str">
        <f t="shared" ref="C797" si="198">RIGHT(TEXT(B797,"aaa"),1)</f>
        <v>日</v>
      </c>
      <c r="D797" s="206">
        <v>1</v>
      </c>
      <c r="E797" s="169" t="s">
        <v>699</v>
      </c>
      <c r="F797" s="260">
        <v>14531.24</v>
      </c>
      <c r="G797" s="169">
        <v>123.21</v>
      </c>
      <c r="H797" s="169">
        <v>172.94</v>
      </c>
      <c r="I797" s="177">
        <f t="shared" si="186"/>
        <v>1.4036198360522685</v>
      </c>
      <c r="J797" s="169">
        <v>2.4</v>
      </c>
      <c r="K797" s="177">
        <f t="shared" si="187"/>
        <v>1.9478938397857318E-2</v>
      </c>
      <c r="L797" s="260">
        <v>278.75</v>
      </c>
      <c r="M797" s="177">
        <f t="shared" si="188"/>
        <v>1.423098774450126</v>
      </c>
      <c r="N797" s="260">
        <v>14531.24</v>
      </c>
      <c r="O797" s="169">
        <v>0</v>
      </c>
      <c r="P797" s="176">
        <f t="shared" si="189"/>
        <v>0</v>
      </c>
      <c r="Q797" s="260">
        <f t="shared" si="190"/>
        <v>0</v>
      </c>
      <c r="R797" s="169">
        <f t="shared" si="191"/>
        <v>52.13000000000001</v>
      </c>
      <c r="S797" s="171">
        <f t="shared" si="192"/>
        <v>0.42309877445012589</v>
      </c>
      <c r="T797" s="169" t="s">
        <v>465</v>
      </c>
      <c r="U797" s="169" t="s">
        <v>219</v>
      </c>
      <c r="V797" s="169" t="s">
        <v>702</v>
      </c>
      <c r="W797" s="175">
        <v>1</v>
      </c>
      <c r="X797" s="169" t="s">
        <v>467</v>
      </c>
    </row>
    <row r="798" spans="2:24" hidden="1">
      <c r="B798" s="636"/>
      <c r="C798" s="423"/>
      <c r="D798" s="206">
        <v>2</v>
      </c>
      <c r="E798" s="169" t="s">
        <v>689</v>
      </c>
      <c r="F798" s="260">
        <v>6212.5</v>
      </c>
      <c r="G798" s="169">
        <v>11146</v>
      </c>
      <c r="H798" s="169">
        <v>11146</v>
      </c>
      <c r="I798" s="177">
        <f t="shared" si="186"/>
        <v>1</v>
      </c>
      <c r="J798" s="169">
        <v>350</v>
      </c>
      <c r="K798" s="177">
        <f t="shared" si="187"/>
        <v>3.1401399605239549E-2</v>
      </c>
      <c r="L798" s="260">
        <v>17.75</v>
      </c>
      <c r="M798" s="177">
        <f t="shared" si="188"/>
        <v>1.0314013996052396</v>
      </c>
      <c r="N798" s="260">
        <v>6212.5</v>
      </c>
      <c r="O798" s="169">
        <v>0</v>
      </c>
      <c r="P798" s="176">
        <f t="shared" si="189"/>
        <v>0</v>
      </c>
      <c r="Q798" s="260">
        <f t="shared" si="190"/>
        <v>0</v>
      </c>
      <c r="R798" s="169">
        <f t="shared" si="191"/>
        <v>350</v>
      </c>
      <c r="S798" s="171">
        <f t="shared" si="192"/>
        <v>3.1401399605239549E-2</v>
      </c>
      <c r="T798" s="169" t="s">
        <v>465</v>
      </c>
      <c r="U798" s="169" t="s">
        <v>219</v>
      </c>
      <c r="V798" s="169" t="s">
        <v>701</v>
      </c>
      <c r="W798" s="175">
        <v>1</v>
      </c>
      <c r="X798" s="169" t="s">
        <v>430</v>
      </c>
    </row>
    <row r="799" spans="2:24" hidden="1">
      <c r="B799" s="636"/>
      <c r="C799" s="423"/>
      <c r="D799" s="206">
        <v>3</v>
      </c>
      <c r="E799" s="169" t="s">
        <v>542</v>
      </c>
      <c r="F799" s="260">
        <v>2352.52</v>
      </c>
      <c r="G799" s="169">
        <v>359.58</v>
      </c>
      <c r="H799" s="169">
        <v>359.58</v>
      </c>
      <c r="I799" s="177">
        <f t="shared" si="186"/>
        <v>1</v>
      </c>
      <c r="J799" s="169">
        <v>16.18</v>
      </c>
      <c r="K799" s="177">
        <f t="shared" si="187"/>
        <v>4.4996940875465824E-2</v>
      </c>
      <c r="L799" s="260">
        <v>156.72999999999999</v>
      </c>
      <c r="M799" s="177">
        <f t="shared" si="188"/>
        <v>1.0449969408754658</v>
      </c>
      <c r="N799" s="260">
        <v>2535.89</v>
      </c>
      <c r="O799" s="169">
        <v>1.17</v>
      </c>
      <c r="P799" s="176">
        <f t="shared" si="189"/>
        <v>3.2537960954446853E-3</v>
      </c>
      <c r="Q799" s="260">
        <f t="shared" si="190"/>
        <v>183.37409999999997</v>
      </c>
      <c r="R799" s="169">
        <f t="shared" si="191"/>
        <v>15.010000000000007</v>
      </c>
      <c r="S799" s="171">
        <f t="shared" si="192"/>
        <v>4.1743144780021155E-2</v>
      </c>
      <c r="T799" s="169" t="s">
        <v>475</v>
      </c>
      <c r="U799" s="169" t="s">
        <v>712</v>
      </c>
      <c r="V799" s="169" t="s">
        <v>466</v>
      </c>
      <c r="W799" s="175">
        <v>1</v>
      </c>
      <c r="X799" s="169" t="s">
        <v>467</v>
      </c>
    </row>
    <row r="800" spans="2:24" hidden="1">
      <c r="B800" s="636"/>
      <c r="C800" s="423"/>
      <c r="D800" s="206">
        <v>4</v>
      </c>
      <c r="E800" s="169" t="s">
        <v>688</v>
      </c>
      <c r="F800" s="260">
        <v>1753.02</v>
      </c>
      <c r="G800" s="169">
        <v>123.3</v>
      </c>
      <c r="H800" s="169">
        <v>123.3</v>
      </c>
      <c r="I800" s="177">
        <f t="shared" si="186"/>
        <v>1</v>
      </c>
      <c r="J800" s="169">
        <v>6.17</v>
      </c>
      <c r="K800" s="177">
        <f t="shared" si="187"/>
        <v>5.0040551500405518E-2</v>
      </c>
      <c r="L800" s="260">
        <v>313.60000000000002</v>
      </c>
      <c r="M800" s="177">
        <f t="shared" si="188"/>
        <v>1.0500405515004054</v>
      </c>
      <c r="N800" s="260">
        <v>1934.91</v>
      </c>
      <c r="O800" s="169">
        <v>0.57999999999999996</v>
      </c>
      <c r="P800" s="176">
        <f t="shared" si="189"/>
        <v>4.7039740470397407E-3</v>
      </c>
      <c r="Q800" s="260">
        <f t="shared" si="190"/>
        <v>181.88800000000001</v>
      </c>
      <c r="R800" s="169">
        <f t="shared" si="191"/>
        <v>5.5900000000000016</v>
      </c>
      <c r="S800" s="171">
        <f t="shared" si="192"/>
        <v>4.5336577453365792E-2</v>
      </c>
      <c r="T800" s="169" t="s">
        <v>475</v>
      </c>
      <c r="U800" s="169" t="s">
        <v>712</v>
      </c>
      <c r="V800" s="169" t="s">
        <v>466</v>
      </c>
      <c r="W800" s="175">
        <v>1</v>
      </c>
      <c r="X800" s="169" t="s">
        <v>467</v>
      </c>
    </row>
    <row r="801" spans="2:24" hidden="1">
      <c r="B801" s="636"/>
      <c r="C801" s="423"/>
      <c r="D801" s="206">
        <v>5</v>
      </c>
      <c r="E801" s="169" t="s">
        <v>463</v>
      </c>
      <c r="F801" s="260">
        <v>1449.1999999999998</v>
      </c>
      <c r="G801" s="169">
        <v>40.090000000000003</v>
      </c>
      <c r="H801" s="169">
        <v>40.090000000000003</v>
      </c>
      <c r="I801" s="177">
        <f t="shared" si="186"/>
        <v>1</v>
      </c>
      <c r="J801" s="169">
        <v>2</v>
      </c>
      <c r="K801" s="177">
        <f t="shared" si="187"/>
        <v>4.9887752556747315E-2</v>
      </c>
      <c r="L801" s="260">
        <v>814.16</v>
      </c>
      <c r="M801" s="177">
        <f t="shared" si="188"/>
        <v>1.0498877525567474</v>
      </c>
      <c r="N801" s="260">
        <v>1628.32</v>
      </c>
      <c r="O801" s="169">
        <v>0.22</v>
      </c>
      <c r="P801" s="176">
        <f t="shared" si="189"/>
        <v>5.4876527812422046E-3</v>
      </c>
      <c r="Q801" s="260">
        <f t="shared" si="190"/>
        <v>179.11519999999999</v>
      </c>
      <c r="R801" s="169">
        <f t="shared" si="191"/>
        <v>1.78</v>
      </c>
      <c r="S801" s="171">
        <f t="shared" si="192"/>
        <v>4.440009977550511E-2</v>
      </c>
      <c r="T801" s="169" t="s">
        <v>475</v>
      </c>
      <c r="U801" s="169" t="s">
        <v>220</v>
      </c>
      <c r="V801" s="169" t="s">
        <v>686</v>
      </c>
      <c r="W801" s="175">
        <v>1</v>
      </c>
      <c r="X801" s="169" t="s">
        <v>412</v>
      </c>
    </row>
    <row r="802" spans="2:24" hidden="1">
      <c r="B802" s="636"/>
      <c r="C802" s="423"/>
      <c r="D802" s="206">
        <v>6</v>
      </c>
      <c r="E802" s="169" t="s">
        <v>464</v>
      </c>
      <c r="F802" s="260">
        <v>1282.05</v>
      </c>
      <c r="G802" s="169">
        <v>143.94</v>
      </c>
      <c r="H802" s="169">
        <v>143.94</v>
      </c>
      <c r="I802" s="177">
        <f t="shared" si="186"/>
        <v>1</v>
      </c>
      <c r="J802" s="169">
        <v>7.2</v>
      </c>
      <c r="K802" s="177">
        <f t="shared" si="187"/>
        <v>5.0020842017507297E-2</v>
      </c>
      <c r="L802" s="260">
        <v>203.5</v>
      </c>
      <c r="M802" s="177">
        <f t="shared" si="188"/>
        <v>1.0500208420175072</v>
      </c>
      <c r="N802" s="260">
        <v>1465.2</v>
      </c>
      <c r="O802" s="169">
        <v>0.9</v>
      </c>
      <c r="P802" s="176">
        <f t="shared" si="189"/>
        <v>6.2526052521884121E-3</v>
      </c>
      <c r="Q802" s="260">
        <f t="shared" si="190"/>
        <v>183.15</v>
      </c>
      <c r="R802" s="169">
        <f t="shared" si="191"/>
        <v>6.2999999999999883</v>
      </c>
      <c r="S802" s="171">
        <f t="shared" si="192"/>
        <v>4.3768236765318803E-2</v>
      </c>
      <c r="T802" s="169" t="s">
        <v>475</v>
      </c>
      <c r="U802" s="169" t="s">
        <v>712</v>
      </c>
      <c r="V802" s="169" t="s">
        <v>466</v>
      </c>
      <c r="W802" s="175">
        <v>1</v>
      </c>
      <c r="X802" s="169" t="s">
        <v>467</v>
      </c>
    </row>
    <row r="803" spans="2:24" hidden="1">
      <c r="B803" s="636"/>
      <c r="C803" s="423"/>
      <c r="D803" s="206">
        <v>7</v>
      </c>
      <c r="E803" s="169" t="s">
        <v>484</v>
      </c>
      <c r="F803" s="260">
        <v>1144.3500000000001</v>
      </c>
      <c r="G803" s="169">
        <v>107.98</v>
      </c>
      <c r="H803" s="169">
        <v>107.98</v>
      </c>
      <c r="I803" s="177">
        <f t="shared" si="186"/>
        <v>1</v>
      </c>
      <c r="J803" s="169">
        <v>3.24</v>
      </c>
      <c r="K803" s="177">
        <f t="shared" si="187"/>
        <v>3.0005556584552697E-2</v>
      </c>
      <c r="L803" s="260">
        <v>410.16</v>
      </c>
      <c r="M803" s="177">
        <f t="shared" si="188"/>
        <v>1.0300055565845527</v>
      </c>
      <c r="N803" s="260">
        <v>1328.92</v>
      </c>
      <c r="O803" s="169">
        <v>0.45</v>
      </c>
      <c r="P803" s="176">
        <f t="shared" si="189"/>
        <v>4.1674384145212072E-3</v>
      </c>
      <c r="Q803" s="260">
        <f t="shared" si="190"/>
        <v>184.572</v>
      </c>
      <c r="R803" s="169">
        <f t="shared" si="191"/>
        <v>2.7899999999999947</v>
      </c>
      <c r="S803" s="171">
        <f t="shared" si="192"/>
        <v>2.5838118170031437E-2</v>
      </c>
      <c r="T803" s="169" t="s">
        <v>475</v>
      </c>
      <c r="U803" s="169" t="s">
        <v>712</v>
      </c>
      <c r="V803" s="169" t="s">
        <v>643</v>
      </c>
      <c r="W803" s="175">
        <v>1</v>
      </c>
      <c r="X803" s="169" t="s">
        <v>467</v>
      </c>
    </row>
    <row r="804" spans="2:24" hidden="1">
      <c r="B804" s="636"/>
      <c r="C804" s="423"/>
      <c r="D804" s="206">
        <v>8</v>
      </c>
      <c r="E804" s="169" t="s">
        <v>494</v>
      </c>
      <c r="F804" s="260">
        <v>1066.3699999999999</v>
      </c>
      <c r="G804" s="169">
        <v>97.94</v>
      </c>
      <c r="H804" s="169">
        <v>97.94</v>
      </c>
      <c r="I804" s="177">
        <f t="shared" si="186"/>
        <v>1</v>
      </c>
      <c r="J804" s="169">
        <v>3.92</v>
      </c>
      <c r="K804" s="177">
        <f t="shared" si="187"/>
        <v>4.0024504798856442E-2</v>
      </c>
      <c r="L804" s="260">
        <v>318.32</v>
      </c>
      <c r="M804" s="177">
        <f t="shared" si="188"/>
        <v>1.0400245047988566</v>
      </c>
      <c r="N804" s="260">
        <v>1247.81</v>
      </c>
      <c r="O804" s="169">
        <v>0.56999999999999995</v>
      </c>
      <c r="P804" s="176">
        <f t="shared" si="189"/>
        <v>5.8198897284051461E-3</v>
      </c>
      <c r="Q804" s="260">
        <f t="shared" si="190"/>
        <v>181.44239999999999</v>
      </c>
      <c r="R804" s="169">
        <f t="shared" si="191"/>
        <v>3.3500000000000019</v>
      </c>
      <c r="S804" s="171">
        <f t="shared" si="192"/>
        <v>3.4204615070451319E-2</v>
      </c>
      <c r="T804" s="169" t="s">
        <v>475</v>
      </c>
      <c r="U804" s="169" t="s">
        <v>220</v>
      </c>
      <c r="V804" s="169" t="s">
        <v>686</v>
      </c>
      <c r="W804" s="175">
        <v>1</v>
      </c>
      <c r="X804" s="169" t="s">
        <v>422</v>
      </c>
    </row>
    <row r="805" spans="2:24" hidden="1">
      <c r="B805" s="636"/>
      <c r="C805" s="423"/>
      <c r="D805" s="206">
        <v>9</v>
      </c>
      <c r="E805" s="169" t="s">
        <v>617</v>
      </c>
      <c r="F805" s="260">
        <v>1048.9499999999998</v>
      </c>
      <c r="G805" s="169">
        <v>266.3</v>
      </c>
      <c r="H805" s="169">
        <v>266.3</v>
      </c>
      <c r="I805" s="177">
        <f t="shared" si="186"/>
        <v>1</v>
      </c>
      <c r="J805" s="169">
        <v>6.66</v>
      </c>
      <c r="K805" s="177">
        <f t="shared" si="187"/>
        <v>2.5009387908374012E-2</v>
      </c>
      <c r="L805" s="260">
        <v>185</v>
      </c>
      <c r="M805" s="177">
        <f t="shared" si="188"/>
        <v>1.0250093879083741</v>
      </c>
      <c r="N805" s="260">
        <v>1232.0999999999999</v>
      </c>
      <c r="O805" s="169">
        <v>0.99</v>
      </c>
      <c r="P805" s="176">
        <f t="shared" si="189"/>
        <v>3.7176117161096508E-3</v>
      </c>
      <c r="Q805" s="260">
        <f t="shared" si="190"/>
        <v>183.15</v>
      </c>
      <c r="R805" s="169">
        <f t="shared" si="191"/>
        <v>5.6700000000000248</v>
      </c>
      <c r="S805" s="171">
        <f t="shared" si="192"/>
        <v>2.1291776192264456E-2</v>
      </c>
      <c r="T805" s="169" t="s">
        <v>475</v>
      </c>
      <c r="U805" s="169" t="s">
        <v>712</v>
      </c>
      <c r="V805" s="169" t="s">
        <v>792</v>
      </c>
      <c r="W805" s="175">
        <v>1</v>
      </c>
      <c r="X805" s="169" t="s">
        <v>442</v>
      </c>
    </row>
    <row r="806" spans="2:24" hidden="1">
      <c r="B806" s="636"/>
      <c r="C806" s="423"/>
      <c r="D806" s="206">
        <v>10</v>
      </c>
      <c r="E806" s="169" t="s">
        <v>481</v>
      </c>
      <c r="F806" s="260">
        <v>981.42</v>
      </c>
      <c r="G806" s="169">
        <v>182.19</v>
      </c>
      <c r="H806" s="169">
        <v>182.19</v>
      </c>
      <c r="I806" s="177">
        <f t="shared" si="186"/>
        <v>1</v>
      </c>
      <c r="J806" s="169">
        <v>5.47</v>
      </c>
      <c r="K806" s="177">
        <f t="shared" si="187"/>
        <v>3.0023601734453044E-2</v>
      </c>
      <c r="L806" s="260">
        <v>212.89</v>
      </c>
      <c r="M806" s="177">
        <f t="shared" si="188"/>
        <v>1.0300236017344531</v>
      </c>
      <c r="N806" s="260">
        <v>1164.51</v>
      </c>
      <c r="O806" s="169">
        <v>0.86</v>
      </c>
      <c r="P806" s="176">
        <f t="shared" si="189"/>
        <v>4.7203468906087051E-3</v>
      </c>
      <c r="Q806" s="260">
        <f t="shared" si="190"/>
        <v>183.08539999999999</v>
      </c>
      <c r="R806" s="169">
        <f t="shared" si="191"/>
        <v>4.6099999999999985</v>
      </c>
      <c r="S806" s="171">
        <f t="shared" si="192"/>
        <v>2.5303254843844332E-2</v>
      </c>
      <c r="T806" s="169" t="s">
        <v>475</v>
      </c>
      <c r="U806" s="169" t="s">
        <v>712</v>
      </c>
      <c r="V806" s="169" t="s">
        <v>801</v>
      </c>
      <c r="W806" s="175">
        <v>1</v>
      </c>
      <c r="X806" s="169" t="s">
        <v>467</v>
      </c>
    </row>
    <row r="807" spans="2:24" hidden="1">
      <c r="B807" s="635">
        <v>45950</v>
      </c>
      <c r="C807" s="423" t="str">
        <f t="shared" ref="C807" si="199">RIGHT(TEXT(B807,"aaa"),1)</f>
        <v>一</v>
      </c>
      <c r="D807" s="206">
        <v>1</v>
      </c>
      <c r="E807" s="169" t="s">
        <v>689</v>
      </c>
      <c r="F807" s="260">
        <v>15975</v>
      </c>
      <c r="G807" s="169">
        <v>11302</v>
      </c>
      <c r="H807" s="169">
        <v>11302</v>
      </c>
      <c r="I807" s="177">
        <f t="shared" si="186"/>
        <v>1</v>
      </c>
      <c r="J807" s="169">
        <v>900</v>
      </c>
      <c r="K807" s="177">
        <f t="shared" si="187"/>
        <v>7.9631923553353384E-2</v>
      </c>
      <c r="L807" s="260">
        <v>17.75</v>
      </c>
      <c r="M807" s="177">
        <f t="shared" si="188"/>
        <v>1.0796319235533534</v>
      </c>
      <c r="N807" s="260">
        <v>15975</v>
      </c>
      <c r="O807" s="169">
        <v>0</v>
      </c>
      <c r="P807" s="176">
        <f t="shared" si="189"/>
        <v>0</v>
      </c>
      <c r="Q807" s="260">
        <f t="shared" si="190"/>
        <v>0</v>
      </c>
      <c r="R807" s="169">
        <f t="shared" si="191"/>
        <v>900</v>
      </c>
      <c r="S807" s="171">
        <f t="shared" si="192"/>
        <v>7.9631923553353384E-2</v>
      </c>
      <c r="T807" s="169" t="s">
        <v>465</v>
      </c>
      <c r="U807" s="169" t="s">
        <v>219</v>
      </c>
      <c r="V807" s="169" t="s">
        <v>701</v>
      </c>
      <c r="W807" s="175">
        <v>1</v>
      </c>
      <c r="X807" s="169" t="s">
        <v>430</v>
      </c>
    </row>
    <row r="808" spans="2:24" hidden="1">
      <c r="B808" s="636"/>
      <c r="C808" s="423"/>
      <c r="D808" s="206">
        <v>2</v>
      </c>
      <c r="E808" s="169" t="s">
        <v>699</v>
      </c>
      <c r="F808" s="260">
        <v>14168.869999999999</v>
      </c>
      <c r="G808" s="169">
        <v>120.21</v>
      </c>
      <c r="H808" s="169">
        <v>173.47</v>
      </c>
      <c r="I808" s="177">
        <f t="shared" si="186"/>
        <v>1.4430579818650695</v>
      </c>
      <c r="J808" s="169">
        <v>0</v>
      </c>
      <c r="K808" s="177">
        <f t="shared" si="187"/>
        <v>0</v>
      </c>
      <c r="L808" s="260">
        <v>278.75</v>
      </c>
      <c r="M808" s="177">
        <f t="shared" si="188"/>
        <v>1.4430579818650695</v>
      </c>
      <c r="N808" s="260">
        <v>14846.23</v>
      </c>
      <c r="O808" s="169">
        <v>2.4300000000000002</v>
      </c>
      <c r="P808" s="176">
        <f t="shared" si="189"/>
        <v>2.021462440728725E-2</v>
      </c>
      <c r="Q808" s="260">
        <f t="shared" si="190"/>
        <v>677.36250000000007</v>
      </c>
      <c r="R808" s="169">
        <f t="shared" si="191"/>
        <v>50.830000000000005</v>
      </c>
      <c r="S808" s="171">
        <f t="shared" si="192"/>
        <v>0.42284335745778229</v>
      </c>
      <c r="T808" s="169" t="s">
        <v>465</v>
      </c>
      <c r="U808" s="169" t="s">
        <v>219</v>
      </c>
      <c r="V808" s="169" t="s">
        <v>702</v>
      </c>
      <c r="W808" s="175">
        <v>1</v>
      </c>
      <c r="X808" s="169" t="s">
        <v>467</v>
      </c>
    </row>
    <row r="809" spans="2:24" hidden="1">
      <c r="B809" s="636"/>
      <c r="C809" s="423"/>
      <c r="D809" s="206">
        <v>3</v>
      </c>
      <c r="E809" s="169" t="s">
        <v>514</v>
      </c>
      <c r="F809" s="260">
        <v>1067.69</v>
      </c>
      <c r="G809" s="169">
        <v>110.76</v>
      </c>
      <c r="H809" s="169">
        <v>110.76</v>
      </c>
      <c r="I809" s="177">
        <f t="shared" ref="I809:I872" si="200">H809/G809</f>
        <v>1</v>
      </c>
      <c r="J809" s="169">
        <v>4.1500000000000004</v>
      </c>
      <c r="K809" s="177">
        <f t="shared" ref="K809:K872" si="201">J809/G809</f>
        <v>3.7468400144456487E-2</v>
      </c>
      <c r="L809" s="260">
        <v>331.58</v>
      </c>
      <c r="M809" s="177">
        <f t="shared" ref="M809:M872" si="202">(H809+J809)/G809</f>
        <v>1.0374684001444565</v>
      </c>
      <c r="N809" s="260">
        <v>1376.06</v>
      </c>
      <c r="O809" s="169">
        <v>0.93</v>
      </c>
      <c r="P809" s="176">
        <f t="shared" ref="P809:P872" si="203">O809/G809</f>
        <v>8.3965330444203679E-3</v>
      </c>
      <c r="Q809" s="260">
        <f t="shared" ref="Q809:Q872" si="204">O809*L809</f>
        <v>308.36939999999998</v>
      </c>
      <c r="R809" s="169">
        <f t="shared" ref="R809:R872" si="205">(H809+J809)-G809-O809</f>
        <v>3.2200000000000055</v>
      </c>
      <c r="S809" s="171">
        <f t="shared" ref="S809:S872" si="206">R809/G809</f>
        <v>2.9071867100036161E-2</v>
      </c>
      <c r="T809" s="169" t="s">
        <v>475</v>
      </c>
      <c r="U809" s="169" t="s">
        <v>220</v>
      </c>
      <c r="V809" s="169" t="s">
        <v>686</v>
      </c>
      <c r="W809" s="175">
        <v>1</v>
      </c>
      <c r="X809" s="169" t="s">
        <v>419</v>
      </c>
    </row>
    <row r="810" spans="2:24" hidden="1">
      <c r="B810" s="636"/>
      <c r="C810" s="423"/>
      <c r="D810" s="206">
        <v>4</v>
      </c>
      <c r="E810" s="169" t="s">
        <v>524</v>
      </c>
      <c r="F810" s="260">
        <v>1065.1400000000001</v>
      </c>
      <c r="G810" s="169">
        <v>85.25</v>
      </c>
      <c r="H810" s="169">
        <v>85.25</v>
      </c>
      <c r="I810" s="177">
        <f t="shared" si="200"/>
        <v>1</v>
      </c>
      <c r="J810" s="169">
        <v>4.12</v>
      </c>
      <c r="K810" s="177">
        <f t="shared" si="201"/>
        <v>4.832844574780059E-2</v>
      </c>
      <c r="L810" s="260">
        <v>333.9</v>
      </c>
      <c r="M810" s="177">
        <f t="shared" si="202"/>
        <v>1.0483284457478006</v>
      </c>
      <c r="N810" s="260">
        <v>1375.67</v>
      </c>
      <c r="O810" s="169">
        <v>0.93</v>
      </c>
      <c r="P810" s="176">
        <f t="shared" si="203"/>
        <v>1.090909090909091E-2</v>
      </c>
      <c r="Q810" s="260">
        <f t="shared" si="204"/>
        <v>310.52699999999999</v>
      </c>
      <c r="R810" s="169">
        <f t="shared" si="205"/>
        <v>3.1900000000000044</v>
      </c>
      <c r="S810" s="171">
        <f t="shared" si="206"/>
        <v>3.7419354838709729E-2</v>
      </c>
      <c r="T810" s="169" t="s">
        <v>475</v>
      </c>
      <c r="U810" s="169" t="s">
        <v>220</v>
      </c>
      <c r="V810" s="169" t="s">
        <v>686</v>
      </c>
      <c r="W810" s="175">
        <v>1</v>
      </c>
      <c r="X810" s="169" t="s">
        <v>413</v>
      </c>
    </row>
    <row r="811" spans="2:24" hidden="1">
      <c r="B811" s="636"/>
      <c r="C811" s="423"/>
      <c r="D811" s="206">
        <v>5</v>
      </c>
      <c r="E811" s="169" t="s">
        <v>688</v>
      </c>
      <c r="F811" s="260">
        <v>1044.29</v>
      </c>
      <c r="G811" s="169">
        <v>117.26</v>
      </c>
      <c r="H811" s="169">
        <v>117.26</v>
      </c>
      <c r="I811" s="177">
        <f t="shared" si="200"/>
        <v>1</v>
      </c>
      <c r="J811" s="169">
        <v>4.32</v>
      </c>
      <c r="K811" s="177">
        <f t="shared" si="201"/>
        <v>3.684120757291489E-2</v>
      </c>
      <c r="L811" s="260">
        <v>313.60000000000002</v>
      </c>
      <c r="M811" s="177">
        <f t="shared" si="202"/>
        <v>1.036841207572915</v>
      </c>
      <c r="N811" s="260">
        <v>1354.75</v>
      </c>
      <c r="O811" s="169">
        <v>0.99</v>
      </c>
      <c r="P811" s="176">
        <f t="shared" si="203"/>
        <v>8.442776735459661E-3</v>
      </c>
      <c r="Q811" s="260">
        <f t="shared" si="204"/>
        <v>310.464</v>
      </c>
      <c r="R811" s="169">
        <f t="shared" si="205"/>
        <v>3.3300000000000072</v>
      </c>
      <c r="S811" s="171">
        <f t="shared" si="206"/>
        <v>2.8398430837455288E-2</v>
      </c>
      <c r="T811" s="169" t="s">
        <v>475</v>
      </c>
      <c r="U811" s="169" t="s">
        <v>712</v>
      </c>
      <c r="V811" s="169" t="s">
        <v>466</v>
      </c>
      <c r="W811" s="175">
        <v>1</v>
      </c>
      <c r="X811" s="169" t="s">
        <v>467</v>
      </c>
    </row>
    <row r="812" spans="2:24" hidden="1">
      <c r="B812" s="636"/>
      <c r="C812" s="423"/>
      <c r="D812" s="206">
        <v>6</v>
      </c>
      <c r="E812" s="169" t="s">
        <v>517</v>
      </c>
      <c r="F812" s="260">
        <v>1025.8899999999999</v>
      </c>
      <c r="G812" s="169">
        <v>273.60000000000002</v>
      </c>
      <c r="H812" s="169">
        <v>273.60000000000002</v>
      </c>
      <c r="I812" s="177">
        <f t="shared" si="200"/>
        <v>1</v>
      </c>
      <c r="J812" s="169">
        <v>14.36</v>
      </c>
      <c r="K812" s="177">
        <f t="shared" si="201"/>
        <v>5.2485380116959059E-2</v>
      </c>
      <c r="L812" s="260">
        <v>99.12</v>
      </c>
      <c r="M812" s="177">
        <f t="shared" si="202"/>
        <v>1.0524853801169591</v>
      </c>
      <c r="N812" s="260">
        <v>1423.36</v>
      </c>
      <c r="O812" s="169">
        <v>4.01</v>
      </c>
      <c r="P812" s="176">
        <f t="shared" si="203"/>
        <v>1.465643274853801E-2</v>
      </c>
      <c r="Q812" s="260">
        <f t="shared" si="204"/>
        <v>397.47120000000001</v>
      </c>
      <c r="R812" s="169">
        <f t="shared" si="205"/>
        <v>10.350000000000014</v>
      </c>
      <c r="S812" s="171">
        <f t="shared" si="206"/>
        <v>3.7828947368421101E-2</v>
      </c>
      <c r="T812" s="169" t="s">
        <v>475</v>
      </c>
      <c r="U812" s="169" t="s">
        <v>712</v>
      </c>
      <c r="V812" s="169" t="s">
        <v>507</v>
      </c>
      <c r="W812" s="175">
        <v>1</v>
      </c>
      <c r="X812" s="169" t="s">
        <v>467</v>
      </c>
    </row>
    <row r="813" spans="2:24" hidden="1">
      <c r="B813" s="636"/>
      <c r="C813" s="423"/>
      <c r="D813" s="206">
        <v>7</v>
      </c>
      <c r="E813" s="169" t="s">
        <v>546</v>
      </c>
      <c r="F813" s="260">
        <v>1023.3900000000001</v>
      </c>
      <c r="G813" s="169">
        <v>28.93</v>
      </c>
      <c r="H813" s="169">
        <v>28.93</v>
      </c>
      <c r="I813" s="177">
        <f t="shared" si="200"/>
        <v>1</v>
      </c>
      <c r="J813" s="169">
        <v>1.43</v>
      </c>
      <c r="K813" s="177">
        <f t="shared" si="201"/>
        <v>4.9429657794676805E-2</v>
      </c>
      <c r="L813" s="260">
        <v>930.36</v>
      </c>
      <c r="M813" s="177">
        <f t="shared" si="202"/>
        <v>1.0494296577946769</v>
      </c>
      <c r="N813" s="260">
        <v>1330.41</v>
      </c>
      <c r="O813" s="169">
        <v>0.33</v>
      </c>
      <c r="P813" s="176">
        <f t="shared" si="203"/>
        <v>1.1406844106463879E-2</v>
      </c>
      <c r="Q813" s="260">
        <f t="shared" si="204"/>
        <v>307.0188</v>
      </c>
      <c r="R813" s="169">
        <f t="shared" si="205"/>
        <v>1.0999999999999996</v>
      </c>
      <c r="S813" s="171">
        <f t="shared" si="206"/>
        <v>3.8022813688212913E-2</v>
      </c>
      <c r="T813" s="169" t="s">
        <v>475</v>
      </c>
      <c r="U813" s="169" t="s">
        <v>712</v>
      </c>
      <c r="V813" s="169" t="s">
        <v>792</v>
      </c>
      <c r="W813" s="175">
        <v>1</v>
      </c>
      <c r="X813" s="169" t="s">
        <v>422</v>
      </c>
    </row>
    <row r="814" spans="2:24" hidden="1">
      <c r="B814" s="636"/>
      <c r="C814" s="423"/>
      <c r="D814" s="206">
        <v>8</v>
      </c>
      <c r="E814" s="169" t="s">
        <v>463</v>
      </c>
      <c r="F814" s="260">
        <v>1017.6999999999999</v>
      </c>
      <c r="G814" s="169">
        <v>40.39</v>
      </c>
      <c r="H814" s="169">
        <v>40.39</v>
      </c>
      <c r="I814" s="177">
        <f t="shared" si="200"/>
        <v>1</v>
      </c>
      <c r="J814" s="169">
        <v>1.63</v>
      </c>
      <c r="K814" s="177">
        <f t="shared" si="201"/>
        <v>4.0356523892052486E-2</v>
      </c>
      <c r="L814" s="260">
        <v>814.16</v>
      </c>
      <c r="M814" s="177">
        <f t="shared" si="202"/>
        <v>1.0403565238920525</v>
      </c>
      <c r="N814" s="260">
        <v>1327.08</v>
      </c>
      <c r="O814" s="169">
        <v>0.38</v>
      </c>
      <c r="P814" s="176">
        <f t="shared" si="203"/>
        <v>9.4082693736073277E-3</v>
      </c>
      <c r="Q814" s="260">
        <f t="shared" si="204"/>
        <v>309.38079999999997</v>
      </c>
      <c r="R814" s="169">
        <f t="shared" si="205"/>
        <v>1.2500000000000027</v>
      </c>
      <c r="S814" s="171">
        <f t="shared" si="206"/>
        <v>3.0948254518445226E-2</v>
      </c>
      <c r="T814" s="169" t="s">
        <v>475</v>
      </c>
      <c r="U814" s="169" t="s">
        <v>220</v>
      </c>
      <c r="V814" s="169" t="s">
        <v>686</v>
      </c>
      <c r="W814" s="175">
        <v>1</v>
      </c>
      <c r="X814" s="169" t="s">
        <v>412</v>
      </c>
    </row>
    <row r="815" spans="2:24" hidden="1">
      <c r="B815" s="636"/>
      <c r="C815" s="423"/>
      <c r="D815" s="206">
        <v>9</v>
      </c>
      <c r="E815" s="169" t="s">
        <v>484</v>
      </c>
      <c r="F815" s="260">
        <v>984.38</v>
      </c>
      <c r="G815" s="169">
        <v>103.36</v>
      </c>
      <c r="H815" s="169">
        <v>103.36</v>
      </c>
      <c r="I815" s="177">
        <f t="shared" si="200"/>
        <v>1</v>
      </c>
      <c r="J815" s="169">
        <v>3.15</v>
      </c>
      <c r="K815" s="177">
        <f t="shared" si="201"/>
        <v>3.0476006191950462E-2</v>
      </c>
      <c r="L815" s="260">
        <v>410.16</v>
      </c>
      <c r="M815" s="177">
        <f t="shared" si="202"/>
        <v>1.0304760061919505</v>
      </c>
      <c r="N815" s="260">
        <v>1292</v>
      </c>
      <c r="O815" s="169">
        <v>0.75</v>
      </c>
      <c r="P815" s="176">
        <f t="shared" si="203"/>
        <v>7.2561919504643959E-3</v>
      </c>
      <c r="Q815" s="260">
        <f t="shared" si="204"/>
        <v>307.62</v>
      </c>
      <c r="R815" s="169">
        <f t="shared" si="205"/>
        <v>2.4000000000000057</v>
      </c>
      <c r="S815" s="171">
        <f t="shared" si="206"/>
        <v>2.3219814241486125E-2</v>
      </c>
      <c r="T815" s="169" t="s">
        <v>475</v>
      </c>
      <c r="U815" s="169" t="s">
        <v>712</v>
      </c>
      <c r="V815" s="169" t="s">
        <v>643</v>
      </c>
      <c r="W815" s="175">
        <v>1</v>
      </c>
      <c r="X815" s="169" t="s">
        <v>467</v>
      </c>
    </row>
    <row r="816" spans="2:24" hidden="1">
      <c r="B816" s="636"/>
      <c r="C816" s="423"/>
      <c r="D816" s="206">
        <v>10</v>
      </c>
      <c r="E816" s="169" t="s">
        <v>494</v>
      </c>
      <c r="F816" s="260">
        <v>945.41000000000008</v>
      </c>
      <c r="G816" s="169">
        <v>97.31</v>
      </c>
      <c r="H816" s="169">
        <v>97.31</v>
      </c>
      <c r="I816" s="177">
        <f t="shared" si="200"/>
        <v>1</v>
      </c>
      <c r="J816" s="169">
        <v>3.94</v>
      </c>
      <c r="K816" s="177">
        <f t="shared" si="201"/>
        <v>4.0489158359880789E-2</v>
      </c>
      <c r="L816" s="260">
        <v>318.32</v>
      </c>
      <c r="M816" s="177">
        <f t="shared" si="202"/>
        <v>1.0404891583598808</v>
      </c>
      <c r="N816" s="260">
        <v>1254.18</v>
      </c>
      <c r="O816" s="169">
        <v>0.97</v>
      </c>
      <c r="P816" s="176">
        <f t="shared" si="203"/>
        <v>9.9681430479909554E-3</v>
      </c>
      <c r="Q816" s="260">
        <f t="shared" si="204"/>
        <v>308.7704</v>
      </c>
      <c r="R816" s="169">
        <f t="shared" si="205"/>
        <v>2.969999999999998</v>
      </c>
      <c r="S816" s="171">
        <f t="shared" si="206"/>
        <v>3.0521015311889815E-2</v>
      </c>
      <c r="T816" s="169" t="s">
        <v>475</v>
      </c>
      <c r="U816" s="169" t="s">
        <v>220</v>
      </c>
      <c r="V816" s="169" t="s">
        <v>686</v>
      </c>
      <c r="W816" s="175">
        <v>1</v>
      </c>
      <c r="X816" s="169" t="s">
        <v>422</v>
      </c>
    </row>
    <row r="817" spans="2:24" hidden="1">
      <c r="B817" s="635">
        <v>45951</v>
      </c>
      <c r="C817" s="423" t="str">
        <f t="shared" ref="C817" si="207">RIGHT(TEXT(B817,"aaa"),1)</f>
        <v>二</v>
      </c>
      <c r="D817" s="206">
        <v>1</v>
      </c>
      <c r="E817" s="169" t="s">
        <v>699</v>
      </c>
      <c r="F817" s="260">
        <v>14754.24</v>
      </c>
      <c r="G817" s="169">
        <v>115.37</v>
      </c>
      <c r="H817" s="169">
        <v>168.3</v>
      </c>
      <c r="I817" s="177">
        <f t="shared" si="200"/>
        <v>1.4587847794053914</v>
      </c>
      <c r="J817" s="169">
        <v>0</v>
      </c>
      <c r="K817" s="177">
        <f t="shared" si="201"/>
        <v>0</v>
      </c>
      <c r="L817" s="260">
        <v>278.75</v>
      </c>
      <c r="M817" s="177">
        <f t="shared" si="202"/>
        <v>1.4587847794053914</v>
      </c>
      <c r="N817" s="260">
        <v>14754.24</v>
      </c>
      <c r="O817" s="169">
        <v>0</v>
      </c>
      <c r="P817" s="176">
        <f t="shared" si="203"/>
        <v>0</v>
      </c>
      <c r="Q817" s="260">
        <f t="shared" si="204"/>
        <v>0</v>
      </c>
      <c r="R817" s="169">
        <f t="shared" si="205"/>
        <v>52.930000000000007</v>
      </c>
      <c r="S817" s="171">
        <f t="shared" si="206"/>
        <v>0.45878477940539136</v>
      </c>
      <c r="T817" s="169" t="s">
        <v>465</v>
      </c>
      <c r="U817" s="169" t="s">
        <v>219</v>
      </c>
      <c r="V817" s="169" t="s">
        <v>702</v>
      </c>
      <c r="W817" s="175">
        <v>1</v>
      </c>
      <c r="X817" s="169" t="s">
        <v>467</v>
      </c>
    </row>
    <row r="818" spans="2:24" hidden="1">
      <c r="B818" s="636"/>
      <c r="C818" s="423"/>
      <c r="D818" s="206">
        <v>2</v>
      </c>
      <c r="E818" s="169" t="s">
        <v>689</v>
      </c>
      <c r="F818" s="260">
        <v>5325</v>
      </c>
      <c r="G818" s="169">
        <v>10942</v>
      </c>
      <c r="H818" s="169">
        <v>10942</v>
      </c>
      <c r="I818" s="177">
        <f t="shared" si="200"/>
        <v>1</v>
      </c>
      <c r="J818" s="169">
        <v>300</v>
      </c>
      <c r="K818" s="177">
        <f t="shared" si="201"/>
        <v>2.7417291171632243E-2</v>
      </c>
      <c r="L818" s="260">
        <v>17.75</v>
      </c>
      <c r="M818" s="177">
        <f t="shared" si="202"/>
        <v>1.0274172911716322</v>
      </c>
      <c r="N818" s="260">
        <v>5325</v>
      </c>
      <c r="O818" s="169">
        <v>0</v>
      </c>
      <c r="P818" s="176">
        <f t="shared" si="203"/>
        <v>0</v>
      </c>
      <c r="Q818" s="260">
        <f t="shared" si="204"/>
        <v>0</v>
      </c>
      <c r="R818" s="169">
        <f t="shared" si="205"/>
        <v>300</v>
      </c>
      <c r="S818" s="171">
        <f t="shared" si="206"/>
        <v>2.7417291171632243E-2</v>
      </c>
      <c r="T818" s="169" t="s">
        <v>465</v>
      </c>
      <c r="U818" s="169" t="s">
        <v>219</v>
      </c>
      <c r="V818" s="169" t="s">
        <v>701</v>
      </c>
      <c r="W818" s="175">
        <v>1</v>
      </c>
      <c r="X818" s="169" t="s">
        <v>430</v>
      </c>
    </row>
    <row r="819" spans="2:24" hidden="1">
      <c r="B819" s="636"/>
      <c r="C819" s="423"/>
      <c r="D819" s="206">
        <v>3</v>
      </c>
      <c r="E819" s="169" t="s">
        <v>542</v>
      </c>
      <c r="F819" s="260">
        <v>2217.73</v>
      </c>
      <c r="G819" s="169">
        <v>343.76</v>
      </c>
      <c r="H819" s="169">
        <v>343.76</v>
      </c>
      <c r="I819" s="177">
        <f t="shared" si="200"/>
        <v>1</v>
      </c>
      <c r="J819" s="169">
        <v>15.16</v>
      </c>
      <c r="K819" s="177">
        <f t="shared" si="201"/>
        <v>4.4100535257156154E-2</v>
      </c>
      <c r="L819" s="260">
        <v>156.72999999999999</v>
      </c>
      <c r="M819" s="177">
        <f t="shared" si="202"/>
        <v>1.0441005352571562</v>
      </c>
      <c r="N819" s="260">
        <v>2376.0300000000002</v>
      </c>
      <c r="O819" s="169">
        <v>1.01</v>
      </c>
      <c r="P819" s="176">
        <f t="shared" si="203"/>
        <v>2.9380963462881083E-3</v>
      </c>
      <c r="Q819" s="260">
        <f t="shared" si="204"/>
        <v>158.29729999999998</v>
      </c>
      <c r="R819" s="169">
        <f t="shared" si="205"/>
        <v>14.150000000000025</v>
      </c>
      <c r="S819" s="171">
        <f t="shared" si="206"/>
        <v>4.116243891086812E-2</v>
      </c>
      <c r="T819" s="169" t="s">
        <v>475</v>
      </c>
      <c r="U819" s="169" t="s">
        <v>712</v>
      </c>
      <c r="V819" s="169" t="s">
        <v>466</v>
      </c>
      <c r="W819" s="175">
        <v>1</v>
      </c>
      <c r="X819" s="169" t="s">
        <v>467</v>
      </c>
    </row>
    <row r="820" spans="2:24" hidden="1">
      <c r="B820" s="636"/>
      <c r="C820" s="423"/>
      <c r="D820" s="206">
        <v>4</v>
      </c>
      <c r="E820" s="169" t="s">
        <v>688</v>
      </c>
      <c r="F820" s="260">
        <v>1568</v>
      </c>
      <c r="G820" s="169">
        <v>112.46</v>
      </c>
      <c r="H820" s="169">
        <v>112.46</v>
      </c>
      <c r="I820" s="177">
        <f t="shared" si="200"/>
        <v>1</v>
      </c>
      <c r="J820" s="169">
        <v>5.51</v>
      </c>
      <c r="K820" s="177">
        <f t="shared" si="201"/>
        <v>4.8995198292726305E-2</v>
      </c>
      <c r="L820" s="260">
        <v>313.60000000000002</v>
      </c>
      <c r="M820" s="177">
        <f t="shared" si="202"/>
        <v>1.0489951982927264</v>
      </c>
      <c r="N820" s="260">
        <v>1727.94</v>
      </c>
      <c r="O820" s="169">
        <v>0.51</v>
      </c>
      <c r="P820" s="176">
        <f t="shared" si="203"/>
        <v>4.5349457584919085E-3</v>
      </c>
      <c r="Q820" s="260">
        <f t="shared" si="204"/>
        <v>159.93600000000001</v>
      </c>
      <c r="R820" s="169">
        <f t="shared" si="205"/>
        <v>5.0000000000000053</v>
      </c>
      <c r="S820" s="171">
        <f t="shared" si="206"/>
        <v>4.4460252534234447E-2</v>
      </c>
      <c r="T820" s="169" t="s">
        <v>475</v>
      </c>
      <c r="U820" s="169" t="s">
        <v>712</v>
      </c>
      <c r="V820" s="169" t="s">
        <v>466</v>
      </c>
      <c r="W820" s="175">
        <v>1</v>
      </c>
      <c r="X820" s="169" t="s">
        <v>467</v>
      </c>
    </row>
    <row r="821" spans="2:24" hidden="1">
      <c r="B821" s="636"/>
      <c r="C821" s="423"/>
      <c r="D821" s="206">
        <v>5</v>
      </c>
      <c r="E821" s="169" t="s">
        <v>463</v>
      </c>
      <c r="F821" s="260">
        <v>1555.05</v>
      </c>
      <c r="G821" s="169">
        <v>42.9</v>
      </c>
      <c r="H821" s="169">
        <v>42.9</v>
      </c>
      <c r="I821" s="177">
        <f t="shared" si="200"/>
        <v>1</v>
      </c>
      <c r="J821" s="169">
        <v>2.1</v>
      </c>
      <c r="K821" s="177">
        <f t="shared" si="201"/>
        <v>4.8951048951048952E-2</v>
      </c>
      <c r="L821" s="260">
        <v>814.16</v>
      </c>
      <c r="M821" s="177">
        <f t="shared" si="202"/>
        <v>1.048951048951049</v>
      </c>
      <c r="N821" s="260">
        <v>1709.74</v>
      </c>
      <c r="O821" s="169">
        <v>0.19</v>
      </c>
      <c r="P821" s="176">
        <f t="shared" si="203"/>
        <v>4.4289044289044293E-3</v>
      </c>
      <c r="Q821" s="260">
        <f t="shared" si="204"/>
        <v>154.69039999999998</v>
      </c>
      <c r="R821" s="169">
        <f t="shared" si="205"/>
        <v>1.9100000000000015</v>
      </c>
      <c r="S821" s="171">
        <f t="shared" si="206"/>
        <v>4.4522144522144556E-2</v>
      </c>
      <c r="T821" s="169" t="s">
        <v>475</v>
      </c>
      <c r="U821" s="169" t="s">
        <v>220</v>
      </c>
      <c r="V821" s="169" t="s">
        <v>686</v>
      </c>
      <c r="W821" s="175">
        <v>1</v>
      </c>
      <c r="X821" s="169" t="s">
        <v>412</v>
      </c>
    </row>
    <row r="822" spans="2:24" hidden="1">
      <c r="B822" s="636"/>
      <c r="C822" s="423"/>
      <c r="D822" s="206">
        <v>6</v>
      </c>
      <c r="E822" s="169" t="s">
        <v>557</v>
      </c>
      <c r="F822" s="260">
        <v>1480.5300000000002</v>
      </c>
      <c r="G822" s="169">
        <v>246.36</v>
      </c>
      <c r="H822" s="169">
        <v>246.36</v>
      </c>
      <c r="I822" s="177">
        <f t="shared" si="200"/>
        <v>1</v>
      </c>
      <c r="J822" s="169">
        <v>8.4499999999999993</v>
      </c>
      <c r="K822" s="177">
        <f t="shared" si="201"/>
        <v>3.4299399253125501E-2</v>
      </c>
      <c r="L822" s="260">
        <v>194.04</v>
      </c>
      <c r="M822" s="177">
        <f t="shared" si="202"/>
        <v>1.0342993992531255</v>
      </c>
      <c r="N822" s="260">
        <v>1639.64</v>
      </c>
      <c r="O822" s="169">
        <v>0.82</v>
      </c>
      <c r="P822" s="176">
        <f t="shared" si="203"/>
        <v>3.3284624127293389E-3</v>
      </c>
      <c r="Q822" s="260">
        <f t="shared" si="204"/>
        <v>159.11279999999999</v>
      </c>
      <c r="R822" s="169">
        <f t="shared" si="205"/>
        <v>7.6299999999999883</v>
      </c>
      <c r="S822" s="171">
        <f t="shared" si="206"/>
        <v>3.0970936840396118E-2</v>
      </c>
      <c r="T822" s="169" t="s">
        <v>475</v>
      </c>
      <c r="U822" s="169" t="s">
        <v>712</v>
      </c>
      <c r="V822" s="169" t="s">
        <v>792</v>
      </c>
      <c r="W822" s="175">
        <v>1</v>
      </c>
      <c r="X822" s="169" t="s">
        <v>433</v>
      </c>
    </row>
    <row r="823" spans="2:24" hidden="1">
      <c r="B823" s="636"/>
      <c r="C823" s="423"/>
      <c r="D823" s="206">
        <v>7</v>
      </c>
      <c r="E823" s="169" t="s">
        <v>464</v>
      </c>
      <c r="F823" s="260">
        <v>1198.6199999999999</v>
      </c>
      <c r="G823" s="169">
        <v>136.18</v>
      </c>
      <c r="H823" s="169">
        <v>136.18</v>
      </c>
      <c r="I823" s="177">
        <f t="shared" si="200"/>
        <v>1</v>
      </c>
      <c r="J823" s="169">
        <v>6.67</v>
      </c>
      <c r="K823" s="177">
        <f t="shared" si="201"/>
        <v>4.8979292113379348E-2</v>
      </c>
      <c r="L823" s="260">
        <v>203.5</v>
      </c>
      <c r="M823" s="177">
        <f t="shared" si="202"/>
        <v>1.0489792921133791</v>
      </c>
      <c r="N823" s="260">
        <v>1357.35</v>
      </c>
      <c r="O823" s="169">
        <v>0.78</v>
      </c>
      <c r="P823" s="176">
        <f t="shared" si="203"/>
        <v>5.7277133206050813E-3</v>
      </c>
      <c r="Q823" s="260">
        <f t="shared" si="204"/>
        <v>158.73000000000002</v>
      </c>
      <c r="R823" s="169">
        <f t="shared" si="205"/>
        <v>5.8899999999999872</v>
      </c>
      <c r="S823" s="171">
        <f t="shared" si="206"/>
        <v>4.3251578792774172E-2</v>
      </c>
      <c r="T823" s="169" t="s">
        <v>475</v>
      </c>
      <c r="U823" s="169" t="s">
        <v>712</v>
      </c>
      <c r="V823" s="169" t="s">
        <v>466</v>
      </c>
      <c r="W823" s="175">
        <v>1</v>
      </c>
      <c r="X823" s="169" t="s">
        <v>467</v>
      </c>
    </row>
    <row r="824" spans="2:24" hidden="1">
      <c r="B824" s="636"/>
      <c r="C824" s="423"/>
      <c r="D824" s="206">
        <v>8</v>
      </c>
      <c r="E824" s="169" t="s">
        <v>490</v>
      </c>
      <c r="F824" s="260">
        <v>1191.22</v>
      </c>
      <c r="G824" s="169">
        <v>195.23</v>
      </c>
      <c r="H824" s="169">
        <v>195.23</v>
      </c>
      <c r="I824" s="177">
        <f t="shared" si="200"/>
        <v>1</v>
      </c>
      <c r="J824" s="169">
        <v>8.61</v>
      </c>
      <c r="K824" s="177">
        <f t="shared" si="201"/>
        <v>4.4101828612405879E-2</v>
      </c>
      <c r="L824" s="260">
        <v>156.74</v>
      </c>
      <c r="M824" s="177">
        <f t="shared" si="202"/>
        <v>1.0441018286124057</v>
      </c>
      <c r="N824" s="260">
        <v>1349.53</v>
      </c>
      <c r="O824" s="169">
        <v>1.01</v>
      </c>
      <c r="P824" s="176">
        <f t="shared" si="203"/>
        <v>5.1733852379244995E-3</v>
      </c>
      <c r="Q824" s="260">
        <f t="shared" si="204"/>
        <v>158.3074</v>
      </c>
      <c r="R824" s="169">
        <f t="shared" si="205"/>
        <v>7.5999999999999854</v>
      </c>
      <c r="S824" s="171">
        <f t="shared" si="206"/>
        <v>3.8928443374481307E-2</v>
      </c>
      <c r="T824" s="169" t="s">
        <v>475</v>
      </c>
      <c r="U824" s="169" t="s">
        <v>712</v>
      </c>
      <c r="V824" s="169" t="s">
        <v>686</v>
      </c>
      <c r="W824" s="175">
        <v>1</v>
      </c>
      <c r="X824" s="169" t="s">
        <v>467</v>
      </c>
    </row>
    <row r="825" spans="2:24" hidden="1">
      <c r="B825" s="636"/>
      <c r="C825" s="423"/>
      <c r="D825" s="206">
        <v>9</v>
      </c>
      <c r="E825" s="169" t="s">
        <v>494</v>
      </c>
      <c r="F825" s="260">
        <v>1028.1699999999998</v>
      </c>
      <c r="G825" s="169">
        <v>95.2</v>
      </c>
      <c r="H825" s="169">
        <v>95.2</v>
      </c>
      <c r="I825" s="177">
        <f t="shared" si="200"/>
        <v>1</v>
      </c>
      <c r="J825" s="169">
        <v>3.73</v>
      </c>
      <c r="K825" s="177">
        <f t="shared" si="201"/>
        <v>3.9180672268907563E-2</v>
      </c>
      <c r="L825" s="260">
        <v>318.32</v>
      </c>
      <c r="M825" s="177">
        <f t="shared" si="202"/>
        <v>1.0391806722689076</v>
      </c>
      <c r="N825" s="260">
        <v>1187.33</v>
      </c>
      <c r="O825" s="169">
        <v>0.5</v>
      </c>
      <c r="P825" s="176">
        <f t="shared" si="203"/>
        <v>5.252100840336134E-3</v>
      </c>
      <c r="Q825" s="260">
        <f t="shared" si="204"/>
        <v>159.16</v>
      </c>
      <c r="R825" s="169">
        <f t="shared" si="205"/>
        <v>3.230000000000004</v>
      </c>
      <c r="S825" s="171">
        <f t="shared" si="206"/>
        <v>3.3928571428571468E-2</v>
      </c>
      <c r="T825" s="169" t="s">
        <v>475</v>
      </c>
      <c r="U825" s="169" t="s">
        <v>220</v>
      </c>
      <c r="V825" s="169" t="s">
        <v>686</v>
      </c>
      <c r="W825" s="175">
        <v>1</v>
      </c>
      <c r="X825" s="169" t="s">
        <v>422</v>
      </c>
    </row>
    <row r="826" spans="2:24" hidden="1">
      <c r="B826" s="636"/>
      <c r="C826" s="423"/>
      <c r="D826" s="206">
        <v>10</v>
      </c>
      <c r="E826" s="169" t="s">
        <v>524</v>
      </c>
      <c r="F826" s="260">
        <v>1025.08</v>
      </c>
      <c r="G826" s="169">
        <v>90.43</v>
      </c>
      <c r="H826" s="169">
        <v>90.43</v>
      </c>
      <c r="I826" s="177">
        <f t="shared" si="200"/>
        <v>1</v>
      </c>
      <c r="J826" s="169">
        <v>3.54</v>
      </c>
      <c r="K826" s="177">
        <f t="shared" si="201"/>
        <v>3.9146301006303216E-2</v>
      </c>
      <c r="L826" s="260">
        <v>333.9</v>
      </c>
      <c r="M826" s="177">
        <f t="shared" si="202"/>
        <v>1.0391463010063033</v>
      </c>
      <c r="N826" s="260">
        <v>1182.01</v>
      </c>
      <c r="O826" s="169">
        <v>0.47</v>
      </c>
      <c r="P826" s="176">
        <f t="shared" si="203"/>
        <v>5.1973902465995789E-3</v>
      </c>
      <c r="Q826" s="260">
        <f t="shared" si="204"/>
        <v>156.93299999999999</v>
      </c>
      <c r="R826" s="169">
        <f t="shared" si="205"/>
        <v>3.0700000000000065</v>
      </c>
      <c r="S826" s="171">
        <f t="shared" si="206"/>
        <v>3.3948910759703708E-2</v>
      </c>
      <c r="T826" s="169" t="s">
        <v>475</v>
      </c>
      <c r="U826" s="169" t="s">
        <v>220</v>
      </c>
      <c r="V826" s="169" t="s">
        <v>686</v>
      </c>
      <c r="W826" s="175">
        <v>1</v>
      </c>
      <c r="X826" s="169" t="s">
        <v>413</v>
      </c>
    </row>
    <row r="827" spans="2:24" hidden="1">
      <c r="B827" s="635">
        <v>45952</v>
      </c>
      <c r="C827" s="423" t="str">
        <f t="shared" ref="C827" si="208">RIGHT(TEXT(B827,"aaa"),1)</f>
        <v>三</v>
      </c>
      <c r="D827" s="206">
        <v>1</v>
      </c>
      <c r="E827" s="169" t="s">
        <v>699</v>
      </c>
      <c r="F827" s="260">
        <v>14935.43</v>
      </c>
      <c r="G827" s="169">
        <v>109.82</v>
      </c>
      <c r="H827" s="169">
        <v>162.80000000000001</v>
      </c>
      <c r="I827" s="177">
        <f t="shared" si="200"/>
        <v>1.4824257876525224</v>
      </c>
      <c r="J827" s="169">
        <v>0.6</v>
      </c>
      <c r="K827" s="177">
        <f t="shared" si="201"/>
        <v>5.4634857038790754E-3</v>
      </c>
      <c r="L827" s="260">
        <v>278.75</v>
      </c>
      <c r="M827" s="177">
        <f t="shared" si="202"/>
        <v>1.4878892733564015</v>
      </c>
      <c r="N827" s="260">
        <v>14935.43</v>
      </c>
      <c r="O827" s="169">
        <v>0</v>
      </c>
      <c r="P827" s="176">
        <f t="shared" si="203"/>
        <v>0</v>
      </c>
      <c r="Q827" s="260">
        <f t="shared" si="204"/>
        <v>0</v>
      </c>
      <c r="R827" s="169">
        <f t="shared" si="205"/>
        <v>53.580000000000013</v>
      </c>
      <c r="S827" s="171">
        <f t="shared" si="206"/>
        <v>0.48788927335640153</v>
      </c>
      <c r="T827" s="169" t="s">
        <v>465</v>
      </c>
      <c r="U827" s="169" t="s">
        <v>219</v>
      </c>
      <c r="V827" s="169" t="s">
        <v>702</v>
      </c>
      <c r="W827" s="175">
        <v>1</v>
      </c>
      <c r="X827" s="169" t="s">
        <v>467</v>
      </c>
    </row>
    <row r="828" spans="2:24" hidden="1">
      <c r="B828" s="636"/>
      <c r="C828" s="423"/>
      <c r="D828" s="206">
        <v>2</v>
      </c>
      <c r="E828" s="169" t="s">
        <v>689</v>
      </c>
      <c r="F828" s="260">
        <v>5325</v>
      </c>
      <c r="G828" s="169">
        <v>10269</v>
      </c>
      <c r="H828" s="169">
        <v>10269</v>
      </c>
      <c r="I828" s="177">
        <f t="shared" si="200"/>
        <v>1</v>
      </c>
      <c r="J828" s="169">
        <v>300</v>
      </c>
      <c r="K828" s="177">
        <f t="shared" si="201"/>
        <v>2.9214139643587496E-2</v>
      </c>
      <c r="L828" s="260">
        <v>17.75</v>
      </c>
      <c r="M828" s="177">
        <f t="shared" si="202"/>
        <v>1.0292141396435874</v>
      </c>
      <c r="N828" s="260">
        <v>5325</v>
      </c>
      <c r="O828" s="169">
        <v>0</v>
      </c>
      <c r="P828" s="176">
        <f t="shared" si="203"/>
        <v>0</v>
      </c>
      <c r="Q828" s="260">
        <f t="shared" si="204"/>
        <v>0</v>
      </c>
      <c r="R828" s="169">
        <f t="shared" si="205"/>
        <v>300</v>
      </c>
      <c r="S828" s="171">
        <f t="shared" si="206"/>
        <v>2.9214139643587496E-2</v>
      </c>
      <c r="T828" s="169" t="s">
        <v>465</v>
      </c>
      <c r="U828" s="169" t="s">
        <v>219</v>
      </c>
      <c r="V828" s="169" t="s">
        <v>701</v>
      </c>
      <c r="W828" s="175">
        <v>1</v>
      </c>
      <c r="X828" s="169" t="s">
        <v>430</v>
      </c>
    </row>
    <row r="829" spans="2:24" hidden="1">
      <c r="B829" s="636"/>
      <c r="C829" s="423"/>
      <c r="D829" s="206">
        <v>3</v>
      </c>
      <c r="E829" s="169" t="s">
        <v>688</v>
      </c>
      <c r="F829" s="260">
        <v>1467.6399999999999</v>
      </c>
      <c r="G829" s="169">
        <v>107.04</v>
      </c>
      <c r="H829" s="169">
        <v>107.04</v>
      </c>
      <c r="I829" s="177">
        <f t="shared" si="200"/>
        <v>1</v>
      </c>
      <c r="J829" s="169">
        <v>5.24</v>
      </c>
      <c r="K829" s="177">
        <f t="shared" si="201"/>
        <v>4.8953662182361732E-2</v>
      </c>
      <c r="L829" s="260">
        <v>313.60000000000002</v>
      </c>
      <c r="M829" s="177">
        <f t="shared" si="202"/>
        <v>1.0489536621823616</v>
      </c>
      <c r="N829" s="260">
        <v>1643.26</v>
      </c>
      <c r="O829" s="169">
        <v>0.56000000000000005</v>
      </c>
      <c r="P829" s="176">
        <f t="shared" si="203"/>
        <v>5.2316890881913304E-3</v>
      </c>
      <c r="Q829" s="260">
        <f t="shared" si="204"/>
        <v>175.61600000000004</v>
      </c>
      <c r="R829" s="169">
        <f t="shared" si="205"/>
        <v>4.6799999999999944</v>
      </c>
      <c r="S829" s="171">
        <f t="shared" si="206"/>
        <v>4.3721973094170349E-2</v>
      </c>
      <c r="T829" s="169" t="s">
        <v>475</v>
      </c>
      <c r="U829" s="169" t="s">
        <v>712</v>
      </c>
      <c r="V829" s="169" t="s">
        <v>466</v>
      </c>
      <c r="W829" s="175">
        <v>1</v>
      </c>
      <c r="X829" s="169" t="s">
        <v>467</v>
      </c>
    </row>
    <row r="830" spans="2:24" hidden="1">
      <c r="B830" s="636"/>
      <c r="C830" s="423"/>
      <c r="D830" s="206">
        <v>4</v>
      </c>
      <c r="E830" s="169" t="s">
        <v>557</v>
      </c>
      <c r="F830" s="260">
        <v>1356.3400000000001</v>
      </c>
      <c r="G830" s="169">
        <v>230.37</v>
      </c>
      <c r="H830" s="169">
        <v>230.37</v>
      </c>
      <c r="I830" s="177">
        <f t="shared" si="200"/>
        <v>1</v>
      </c>
      <c r="J830" s="169">
        <v>7.9</v>
      </c>
      <c r="K830" s="177">
        <f t="shared" si="201"/>
        <v>3.4292659634501024E-2</v>
      </c>
      <c r="L830" s="260">
        <v>194.04</v>
      </c>
      <c r="M830" s="177">
        <f t="shared" si="202"/>
        <v>1.034292659634501</v>
      </c>
      <c r="N830" s="260">
        <v>1532.92</v>
      </c>
      <c r="O830" s="169">
        <v>0.91</v>
      </c>
      <c r="P830" s="176">
        <f t="shared" si="203"/>
        <v>3.9501671224551806E-3</v>
      </c>
      <c r="Q830" s="260">
        <f t="shared" si="204"/>
        <v>176.57640000000001</v>
      </c>
      <c r="R830" s="169">
        <f t="shared" si="205"/>
        <v>6.9900000000000055</v>
      </c>
      <c r="S830" s="171">
        <f t="shared" si="206"/>
        <v>3.0342492512045863E-2</v>
      </c>
      <c r="T830" s="169" t="s">
        <v>475</v>
      </c>
      <c r="U830" s="169" t="s">
        <v>712</v>
      </c>
      <c r="V830" s="169" t="s">
        <v>792</v>
      </c>
      <c r="W830" s="175">
        <v>1</v>
      </c>
      <c r="X830" s="169" t="s">
        <v>433</v>
      </c>
    </row>
    <row r="831" spans="2:24" hidden="1">
      <c r="B831" s="636"/>
      <c r="C831" s="423"/>
      <c r="D831" s="206">
        <v>5</v>
      </c>
      <c r="E831" s="169" t="s">
        <v>612</v>
      </c>
      <c r="F831" s="260">
        <v>1269.92</v>
      </c>
      <c r="G831" s="169">
        <v>329.09</v>
      </c>
      <c r="H831" s="169">
        <v>329.09</v>
      </c>
      <c r="I831" s="177">
        <f t="shared" si="200"/>
        <v>1</v>
      </c>
      <c r="J831" s="169">
        <v>24.22</v>
      </c>
      <c r="K831" s="177">
        <f t="shared" si="201"/>
        <v>7.3596888389194454E-2</v>
      </c>
      <c r="L831" s="260">
        <v>95.34</v>
      </c>
      <c r="M831" s="177">
        <f t="shared" si="202"/>
        <v>1.0735968883891944</v>
      </c>
      <c r="N831" s="260">
        <v>2309.13</v>
      </c>
      <c r="O831" s="169">
        <v>10.9</v>
      </c>
      <c r="P831" s="176">
        <f t="shared" si="203"/>
        <v>3.31216384575648E-2</v>
      </c>
      <c r="Q831" s="260">
        <f t="shared" si="204"/>
        <v>1039.2060000000001</v>
      </c>
      <c r="R831" s="169">
        <f t="shared" si="205"/>
        <v>13.31999999999997</v>
      </c>
      <c r="S831" s="171">
        <f t="shared" si="206"/>
        <v>4.0475249931629556E-2</v>
      </c>
      <c r="T831" s="169" t="s">
        <v>475</v>
      </c>
      <c r="U831" s="169" t="s">
        <v>712</v>
      </c>
      <c r="V831" s="169" t="s">
        <v>792</v>
      </c>
      <c r="W831" s="175">
        <v>1</v>
      </c>
      <c r="X831" s="169" t="s">
        <v>467</v>
      </c>
    </row>
    <row r="832" spans="2:24" hidden="1">
      <c r="B832" s="636"/>
      <c r="C832" s="423"/>
      <c r="D832" s="206">
        <v>6</v>
      </c>
      <c r="E832" s="169" t="s">
        <v>463</v>
      </c>
      <c r="F832" s="260">
        <v>1082.8300000000002</v>
      </c>
      <c r="G832" s="169">
        <v>37.35</v>
      </c>
      <c r="H832" s="169">
        <v>37.35</v>
      </c>
      <c r="I832" s="177">
        <f t="shared" si="200"/>
        <v>1</v>
      </c>
      <c r="J832" s="169">
        <v>1.83</v>
      </c>
      <c r="K832" s="177">
        <f t="shared" si="201"/>
        <v>4.8995983935742969E-2</v>
      </c>
      <c r="L832" s="260">
        <v>814.16</v>
      </c>
      <c r="M832" s="177">
        <f t="shared" si="202"/>
        <v>1.048995983935743</v>
      </c>
      <c r="N832" s="260">
        <v>1489.91</v>
      </c>
      <c r="O832" s="169">
        <v>0.5</v>
      </c>
      <c r="P832" s="176">
        <f t="shared" si="203"/>
        <v>1.3386880856760375E-2</v>
      </c>
      <c r="Q832" s="260">
        <f t="shared" si="204"/>
        <v>407.08</v>
      </c>
      <c r="R832" s="169">
        <f t="shared" si="205"/>
        <v>1.3299999999999983</v>
      </c>
      <c r="S832" s="171">
        <f t="shared" si="206"/>
        <v>3.5609103078982553E-2</v>
      </c>
      <c r="T832" s="169" t="s">
        <v>475</v>
      </c>
      <c r="U832" s="169" t="s">
        <v>220</v>
      </c>
      <c r="V832" s="169" t="s">
        <v>686</v>
      </c>
      <c r="W832" s="175">
        <v>1</v>
      </c>
      <c r="X832" s="169" t="s">
        <v>412</v>
      </c>
    </row>
    <row r="833" spans="2:24" hidden="1">
      <c r="B833" s="636"/>
      <c r="C833" s="423"/>
      <c r="D833" s="206">
        <v>7</v>
      </c>
      <c r="E833" s="169" t="s">
        <v>464</v>
      </c>
      <c r="F833" s="260">
        <v>1080.5899999999999</v>
      </c>
      <c r="G833" s="169">
        <v>125.87</v>
      </c>
      <c r="H833" s="169">
        <v>125.87</v>
      </c>
      <c r="I833" s="177">
        <f t="shared" si="200"/>
        <v>1</v>
      </c>
      <c r="J833" s="169">
        <v>6.17</v>
      </c>
      <c r="K833" s="177">
        <f t="shared" si="201"/>
        <v>4.9018828950504488E-2</v>
      </c>
      <c r="L833" s="260">
        <v>203.5</v>
      </c>
      <c r="M833" s="177">
        <f t="shared" si="202"/>
        <v>1.0490188289505045</v>
      </c>
      <c r="N833" s="260">
        <v>1255.5999999999999</v>
      </c>
      <c r="O833" s="169">
        <v>0.86</v>
      </c>
      <c r="P833" s="176">
        <f t="shared" si="203"/>
        <v>6.8324461746246123E-3</v>
      </c>
      <c r="Q833" s="260">
        <f t="shared" si="204"/>
        <v>175.01</v>
      </c>
      <c r="R833" s="169">
        <f t="shared" si="205"/>
        <v>5.3099999999999872</v>
      </c>
      <c r="S833" s="171">
        <f t="shared" si="206"/>
        <v>4.2186382775879772E-2</v>
      </c>
      <c r="T833" s="169" t="s">
        <v>475</v>
      </c>
      <c r="U833" s="169" t="s">
        <v>712</v>
      </c>
      <c r="V833" s="169" t="s">
        <v>466</v>
      </c>
      <c r="W833" s="175">
        <v>1</v>
      </c>
      <c r="X833" s="169" t="s">
        <v>467</v>
      </c>
    </row>
    <row r="834" spans="2:24" hidden="1">
      <c r="B834" s="636"/>
      <c r="C834" s="423"/>
      <c r="D834" s="206">
        <v>8</v>
      </c>
      <c r="E834" s="169" t="s">
        <v>524</v>
      </c>
      <c r="F834" s="260">
        <v>934.92000000000007</v>
      </c>
      <c r="G834" s="169">
        <v>85.02</v>
      </c>
      <c r="H834" s="169">
        <v>85.02</v>
      </c>
      <c r="I834" s="177">
        <f t="shared" si="200"/>
        <v>1</v>
      </c>
      <c r="J834" s="169">
        <v>3.33</v>
      </c>
      <c r="K834" s="177">
        <f t="shared" si="201"/>
        <v>3.9167254763585041E-2</v>
      </c>
      <c r="L834" s="260">
        <v>333.9</v>
      </c>
      <c r="M834" s="177">
        <f t="shared" si="202"/>
        <v>1.0391672547635851</v>
      </c>
      <c r="N834" s="260">
        <v>1111.8900000000001</v>
      </c>
      <c r="O834" s="169">
        <v>0.53</v>
      </c>
      <c r="P834" s="176">
        <f t="shared" si="203"/>
        <v>6.2338273347447666E-3</v>
      </c>
      <c r="Q834" s="260">
        <f t="shared" si="204"/>
        <v>176.96699999999998</v>
      </c>
      <c r="R834" s="169">
        <f t="shared" si="205"/>
        <v>2.799999999999998</v>
      </c>
      <c r="S834" s="171">
        <f t="shared" si="206"/>
        <v>3.2933427428840249E-2</v>
      </c>
      <c r="T834" s="169" t="s">
        <v>475</v>
      </c>
      <c r="U834" s="169" t="s">
        <v>220</v>
      </c>
      <c r="V834" s="169" t="s">
        <v>686</v>
      </c>
      <c r="W834" s="175">
        <v>1</v>
      </c>
      <c r="X834" s="169" t="s">
        <v>413</v>
      </c>
    </row>
    <row r="835" spans="2:24" hidden="1">
      <c r="B835" s="636"/>
      <c r="C835" s="423"/>
      <c r="D835" s="206">
        <v>9</v>
      </c>
      <c r="E835" s="169" t="s">
        <v>617</v>
      </c>
      <c r="F835" s="260">
        <v>904.65000000000009</v>
      </c>
      <c r="G835" s="169">
        <v>238.3</v>
      </c>
      <c r="H835" s="169">
        <v>238.3</v>
      </c>
      <c r="I835" s="177">
        <f t="shared" si="200"/>
        <v>1</v>
      </c>
      <c r="J835" s="169">
        <v>5.84</v>
      </c>
      <c r="K835" s="177">
        <f t="shared" si="201"/>
        <v>2.4506924045321021E-2</v>
      </c>
      <c r="L835" s="260">
        <v>185</v>
      </c>
      <c r="M835" s="177">
        <f t="shared" si="202"/>
        <v>1.0245069240453211</v>
      </c>
      <c r="N835" s="260">
        <v>1080.4000000000001</v>
      </c>
      <c r="O835" s="169">
        <v>0.95</v>
      </c>
      <c r="P835" s="176">
        <f t="shared" si="203"/>
        <v>3.9865715484683172E-3</v>
      </c>
      <c r="Q835" s="260">
        <f t="shared" si="204"/>
        <v>175.75</v>
      </c>
      <c r="R835" s="169">
        <f t="shared" si="205"/>
        <v>4.8900000000000032</v>
      </c>
      <c r="S835" s="171">
        <f t="shared" si="206"/>
        <v>2.0520352496852721E-2</v>
      </c>
      <c r="T835" s="169" t="s">
        <v>475</v>
      </c>
      <c r="U835" s="169" t="s">
        <v>712</v>
      </c>
      <c r="V835" s="169" t="s">
        <v>792</v>
      </c>
      <c r="W835" s="175">
        <v>1</v>
      </c>
      <c r="X835" s="169" t="s">
        <v>442</v>
      </c>
    </row>
    <row r="836" spans="2:24" hidden="1">
      <c r="B836" s="636"/>
      <c r="C836" s="423"/>
      <c r="D836" s="206">
        <v>10</v>
      </c>
      <c r="E836" s="169" t="s">
        <v>484</v>
      </c>
      <c r="F836" s="260">
        <v>902.35</v>
      </c>
      <c r="G836" s="169">
        <v>89.34</v>
      </c>
      <c r="H836" s="169">
        <v>89.34</v>
      </c>
      <c r="I836" s="177">
        <f t="shared" si="200"/>
        <v>1</v>
      </c>
      <c r="J836" s="169">
        <v>2.63</v>
      </c>
      <c r="K836" s="177">
        <f t="shared" si="201"/>
        <v>2.94381016342064E-2</v>
      </c>
      <c r="L836" s="260">
        <v>410.16</v>
      </c>
      <c r="M836" s="177">
        <f t="shared" si="202"/>
        <v>1.0294381016342065</v>
      </c>
      <c r="N836" s="260">
        <v>1078.72</v>
      </c>
      <c r="O836" s="169">
        <v>0.43</v>
      </c>
      <c r="P836" s="176">
        <f t="shared" si="203"/>
        <v>4.8130736512200581E-3</v>
      </c>
      <c r="Q836" s="260">
        <f t="shared" si="204"/>
        <v>176.36880000000002</v>
      </c>
      <c r="R836" s="169">
        <f t="shared" si="205"/>
        <v>2.1999999999999953</v>
      </c>
      <c r="S836" s="171">
        <f t="shared" si="206"/>
        <v>2.462502798298629E-2</v>
      </c>
      <c r="T836" s="169" t="s">
        <v>475</v>
      </c>
      <c r="U836" s="169" t="s">
        <v>712</v>
      </c>
      <c r="V836" s="169" t="s">
        <v>643</v>
      </c>
      <c r="W836" s="175">
        <v>1</v>
      </c>
      <c r="X836" s="169" t="s">
        <v>467</v>
      </c>
    </row>
    <row r="837" spans="2:24" hidden="1">
      <c r="B837" s="635">
        <v>45953</v>
      </c>
      <c r="C837" s="423" t="str">
        <f t="shared" ref="C837" si="209">RIGHT(TEXT(B837,"aaa"),1)</f>
        <v>四</v>
      </c>
      <c r="D837" s="206">
        <v>1</v>
      </c>
      <c r="E837" s="169" t="s">
        <v>699</v>
      </c>
      <c r="F837" s="260">
        <v>10249.64</v>
      </c>
      <c r="G837" s="169">
        <v>84.72</v>
      </c>
      <c r="H837" s="169">
        <v>120.89</v>
      </c>
      <c r="I837" s="177">
        <f t="shared" si="200"/>
        <v>1.4269357884796978</v>
      </c>
      <c r="J837" s="169">
        <v>0.6</v>
      </c>
      <c r="K837" s="177">
        <f t="shared" si="201"/>
        <v>7.0821529745042494E-3</v>
      </c>
      <c r="L837" s="260">
        <v>278.75</v>
      </c>
      <c r="M837" s="177">
        <f t="shared" si="202"/>
        <v>1.434017941454202</v>
      </c>
      <c r="N837" s="260">
        <v>10249.64</v>
      </c>
      <c r="O837" s="169">
        <v>0</v>
      </c>
      <c r="P837" s="176">
        <f t="shared" si="203"/>
        <v>0</v>
      </c>
      <c r="Q837" s="260">
        <f t="shared" si="204"/>
        <v>0</v>
      </c>
      <c r="R837" s="169">
        <f t="shared" si="205"/>
        <v>36.769999999999996</v>
      </c>
      <c r="S837" s="171">
        <f t="shared" si="206"/>
        <v>0.43401794145420203</v>
      </c>
      <c r="T837" s="169" t="s">
        <v>465</v>
      </c>
      <c r="U837" s="169" t="s">
        <v>219</v>
      </c>
      <c r="V837" s="169" t="s">
        <v>702</v>
      </c>
      <c r="W837" s="175">
        <v>1</v>
      </c>
      <c r="X837" s="169" t="s">
        <v>467</v>
      </c>
    </row>
    <row r="838" spans="2:24" hidden="1">
      <c r="B838" s="636"/>
      <c r="C838" s="423"/>
      <c r="D838" s="206">
        <v>2</v>
      </c>
      <c r="E838" s="169" t="s">
        <v>542</v>
      </c>
      <c r="F838" s="260">
        <v>2219.29</v>
      </c>
      <c r="G838" s="169">
        <v>244.32</v>
      </c>
      <c r="H838" s="169">
        <v>244.32</v>
      </c>
      <c r="I838" s="177">
        <f t="shared" si="200"/>
        <v>1</v>
      </c>
      <c r="J838" s="169">
        <v>18.47</v>
      </c>
      <c r="K838" s="177">
        <f t="shared" si="201"/>
        <v>7.5597576948264564E-2</v>
      </c>
      <c r="L838" s="260">
        <v>156.72999999999999</v>
      </c>
      <c r="M838" s="177">
        <f t="shared" si="202"/>
        <v>1.0755975769482644</v>
      </c>
      <c r="N838" s="260">
        <v>2894.8</v>
      </c>
      <c r="O838" s="169">
        <v>4.3099999999999996</v>
      </c>
      <c r="P838" s="176">
        <f t="shared" si="203"/>
        <v>1.7640798952193844E-2</v>
      </c>
      <c r="Q838" s="260">
        <f t="shared" si="204"/>
        <v>675.5062999999999</v>
      </c>
      <c r="R838" s="169">
        <f t="shared" si="205"/>
        <v>14.159999999999972</v>
      </c>
      <c r="S838" s="171">
        <f t="shared" si="206"/>
        <v>5.7956777996070616E-2</v>
      </c>
      <c r="T838" s="169" t="s">
        <v>475</v>
      </c>
      <c r="U838" s="169" t="s">
        <v>712</v>
      </c>
      <c r="V838" s="169" t="s">
        <v>466</v>
      </c>
      <c r="W838" s="175">
        <v>1</v>
      </c>
      <c r="X838" s="169" t="s">
        <v>467</v>
      </c>
    </row>
    <row r="839" spans="2:24" hidden="1">
      <c r="B839" s="636"/>
      <c r="C839" s="423"/>
      <c r="D839" s="206">
        <v>3</v>
      </c>
      <c r="E839" s="169" t="s">
        <v>463</v>
      </c>
      <c r="F839" s="260">
        <v>2067.9700000000003</v>
      </c>
      <c r="G839" s="169">
        <v>32.700000000000003</v>
      </c>
      <c r="H839" s="169">
        <v>32.700000000000003</v>
      </c>
      <c r="I839" s="177">
        <f t="shared" si="200"/>
        <v>1</v>
      </c>
      <c r="J839" s="169">
        <v>2.75</v>
      </c>
      <c r="K839" s="177">
        <f t="shared" si="201"/>
        <v>8.4097859327217112E-2</v>
      </c>
      <c r="L839" s="260">
        <v>814.16</v>
      </c>
      <c r="M839" s="177">
        <f t="shared" si="202"/>
        <v>1.084097859327217</v>
      </c>
      <c r="N839" s="260">
        <v>2238.94</v>
      </c>
      <c r="O839" s="169">
        <v>0.21</v>
      </c>
      <c r="P839" s="176">
        <f t="shared" si="203"/>
        <v>6.4220183486238527E-3</v>
      </c>
      <c r="Q839" s="260">
        <f t="shared" si="204"/>
        <v>170.97359999999998</v>
      </c>
      <c r="R839" s="169">
        <f t="shared" si="205"/>
        <v>2.54</v>
      </c>
      <c r="S839" s="171">
        <f t="shared" si="206"/>
        <v>7.7675840978593272E-2</v>
      </c>
      <c r="T839" s="169" t="s">
        <v>475</v>
      </c>
      <c r="U839" s="169" t="s">
        <v>220</v>
      </c>
      <c r="V839" s="169" t="s">
        <v>686</v>
      </c>
      <c r="W839" s="175">
        <v>1</v>
      </c>
      <c r="X839" s="169" t="s">
        <v>412</v>
      </c>
    </row>
    <row r="840" spans="2:24" hidden="1">
      <c r="B840" s="636"/>
      <c r="C840" s="423"/>
      <c r="D840" s="206">
        <v>4</v>
      </c>
      <c r="E840" s="169" t="s">
        <v>546</v>
      </c>
      <c r="F840" s="260">
        <v>1860.72</v>
      </c>
      <c r="G840" s="169">
        <v>22.58</v>
      </c>
      <c r="H840" s="169">
        <v>22.58</v>
      </c>
      <c r="I840" s="177">
        <f t="shared" si="200"/>
        <v>1</v>
      </c>
      <c r="J840" s="169">
        <v>2.1</v>
      </c>
      <c r="K840" s="177">
        <f t="shared" si="201"/>
        <v>9.3002657218777693E-2</v>
      </c>
      <c r="L840" s="260">
        <v>930.36</v>
      </c>
      <c r="M840" s="177">
        <f t="shared" si="202"/>
        <v>1.0930026572187777</v>
      </c>
      <c r="N840" s="260">
        <v>1953.76</v>
      </c>
      <c r="O840" s="169">
        <v>0.1</v>
      </c>
      <c r="P840" s="176">
        <f t="shared" si="203"/>
        <v>4.4286979627989375E-3</v>
      </c>
      <c r="Q840" s="260">
        <f t="shared" si="204"/>
        <v>93.036000000000001</v>
      </c>
      <c r="R840" s="169">
        <f t="shared" si="205"/>
        <v>2.0000000000000013</v>
      </c>
      <c r="S840" s="171">
        <f t="shared" si="206"/>
        <v>8.8573959255978801E-2</v>
      </c>
      <c r="T840" s="169" t="s">
        <v>475</v>
      </c>
      <c r="U840" s="169" t="s">
        <v>712</v>
      </c>
      <c r="V840" s="169" t="s">
        <v>792</v>
      </c>
      <c r="W840" s="175">
        <v>1</v>
      </c>
      <c r="X840" s="169" t="s">
        <v>422</v>
      </c>
    </row>
    <row r="841" spans="2:24" hidden="1">
      <c r="B841" s="636"/>
      <c r="C841" s="423"/>
      <c r="D841" s="206">
        <v>5</v>
      </c>
      <c r="E841" s="169" t="s">
        <v>688</v>
      </c>
      <c r="F841" s="260">
        <v>1778.11</v>
      </c>
      <c r="G841" s="169">
        <v>74.069999999999993</v>
      </c>
      <c r="H841" s="169">
        <v>74.069999999999993</v>
      </c>
      <c r="I841" s="177">
        <f t="shared" si="200"/>
        <v>1</v>
      </c>
      <c r="J841" s="169">
        <v>6.22</v>
      </c>
      <c r="K841" s="177">
        <f t="shared" si="201"/>
        <v>8.3974618604023221E-2</v>
      </c>
      <c r="L841" s="260">
        <v>313.60000000000002</v>
      </c>
      <c r="M841" s="177">
        <f t="shared" si="202"/>
        <v>1.0839746186040231</v>
      </c>
      <c r="N841" s="260">
        <v>1950.59</v>
      </c>
      <c r="O841" s="169">
        <v>0.55000000000000004</v>
      </c>
      <c r="P841" s="176">
        <f t="shared" si="203"/>
        <v>7.4254083974618617E-3</v>
      </c>
      <c r="Q841" s="260">
        <f t="shared" si="204"/>
        <v>172.48000000000002</v>
      </c>
      <c r="R841" s="169">
        <f t="shared" si="205"/>
        <v>5.669999999999999</v>
      </c>
      <c r="S841" s="171">
        <f t="shared" si="206"/>
        <v>7.6549210206561358E-2</v>
      </c>
      <c r="T841" s="169" t="s">
        <v>475</v>
      </c>
      <c r="U841" s="169" t="s">
        <v>712</v>
      </c>
      <c r="V841" s="169" t="s">
        <v>466</v>
      </c>
      <c r="W841" s="175">
        <v>1</v>
      </c>
      <c r="X841" s="169" t="s">
        <v>467</v>
      </c>
    </row>
    <row r="842" spans="2:24" hidden="1">
      <c r="B842" s="636"/>
      <c r="C842" s="423"/>
      <c r="D842" s="206">
        <v>6</v>
      </c>
      <c r="E842" s="169" t="s">
        <v>524</v>
      </c>
      <c r="F842" s="260">
        <v>1616.0700000000002</v>
      </c>
      <c r="G842" s="169">
        <v>79.739999999999995</v>
      </c>
      <c r="H842" s="169">
        <v>79.739999999999995</v>
      </c>
      <c r="I842" s="177">
        <f t="shared" si="200"/>
        <v>1</v>
      </c>
      <c r="J842" s="169">
        <v>5.36</v>
      </c>
      <c r="K842" s="177">
        <f t="shared" si="201"/>
        <v>6.7218459994983701E-2</v>
      </c>
      <c r="L842" s="260">
        <v>333.9</v>
      </c>
      <c r="M842" s="177">
        <f t="shared" si="202"/>
        <v>1.0672184599949837</v>
      </c>
      <c r="N842" s="260">
        <v>1789.7</v>
      </c>
      <c r="O842" s="169">
        <v>0.52</v>
      </c>
      <c r="P842" s="176">
        <f t="shared" si="203"/>
        <v>6.5211938801103594E-3</v>
      </c>
      <c r="Q842" s="260">
        <f t="shared" si="204"/>
        <v>173.62799999999999</v>
      </c>
      <c r="R842" s="169">
        <f t="shared" si="205"/>
        <v>4.84</v>
      </c>
      <c r="S842" s="171">
        <f t="shared" si="206"/>
        <v>6.069726611487334E-2</v>
      </c>
      <c r="T842" s="169" t="s">
        <v>475</v>
      </c>
      <c r="U842" s="169" t="s">
        <v>220</v>
      </c>
      <c r="V842" s="169" t="s">
        <v>686</v>
      </c>
      <c r="W842" s="175">
        <v>1</v>
      </c>
      <c r="X842" s="169" t="s">
        <v>413</v>
      </c>
    </row>
    <row r="843" spans="2:24" hidden="1">
      <c r="B843" s="636"/>
      <c r="C843" s="423"/>
      <c r="D843" s="206">
        <v>7</v>
      </c>
      <c r="E843" s="169" t="s">
        <v>494</v>
      </c>
      <c r="F843" s="260">
        <v>1451.54</v>
      </c>
      <c r="G843" s="169">
        <v>75.959999999999994</v>
      </c>
      <c r="H843" s="169">
        <v>75.959999999999994</v>
      </c>
      <c r="I843" s="177">
        <f t="shared" si="200"/>
        <v>1</v>
      </c>
      <c r="J843" s="169">
        <v>5.1100000000000003</v>
      </c>
      <c r="K843" s="177">
        <f t="shared" si="201"/>
        <v>6.7272248551869418E-2</v>
      </c>
      <c r="L843" s="260">
        <v>318.32</v>
      </c>
      <c r="M843" s="177">
        <f t="shared" si="202"/>
        <v>1.0672722485518693</v>
      </c>
      <c r="N843" s="260">
        <v>1626.62</v>
      </c>
      <c r="O843" s="169">
        <v>0.55000000000000004</v>
      </c>
      <c r="P843" s="176">
        <f t="shared" si="203"/>
        <v>7.2406529752501326E-3</v>
      </c>
      <c r="Q843" s="260">
        <f t="shared" si="204"/>
        <v>175.07600000000002</v>
      </c>
      <c r="R843" s="169">
        <f t="shared" si="205"/>
        <v>4.5599999999999996</v>
      </c>
      <c r="S843" s="171">
        <f t="shared" si="206"/>
        <v>6.0031595576619273E-2</v>
      </c>
      <c r="T843" s="169" t="s">
        <v>475</v>
      </c>
      <c r="U843" s="169" t="s">
        <v>220</v>
      </c>
      <c r="V843" s="169" t="s">
        <v>686</v>
      </c>
      <c r="W843" s="175">
        <v>1</v>
      </c>
      <c r="X843" s="169" t="s">
        <v>422</v>
      </c>
    </row>
    <row r="844" spans="2:24" hidden="1">
      <c r="B844" s="636"/>
      <c r="C844" s="423"/>
      <c r="D844" s="206">
        <v>8</v>
      </c>
      <c r="E844" s="169" t="s">
        <v>484</v>
      </c>
      <c r="F844" s="260">
        <v>1300.2</v>
      </c>
      <c r="G844" s="169">
        <v>71.22</v>
      </c>
      <c r="H844" s="169">
        <v>71.22</v>
      </c>
      <c r="I844" s="177">
        <f t="shared" si="200"/>
        <v>1</v>
      </c>
      <c r="J844" s="169">
        <v>3.59</v>
      </c>
      <c r="K844" s="177">
        <f t="shared" si="201"/>
        <v>5.0407188991856221E-2</v>
      </c>
      <c r="L844" s="260">
        <v>410.16</v>
      </c>
      <c r="M844" s="177">
        <f t="shared" si="202"/>
        <v>1.0504071889918563</v>
      </c>
      <c r="N844" s="260">
        <v>1472.47</v>
      </c>
      <c r="O844" s="169">
        <v>0.42</v>
      </c>
      <c r="P844" s="176">
        <f t="shared" si="203"/>
        <v>5.8972198820556026E-3</v>
      </c>
      <c r="Q844" s="260">
        <f t="shared" si="204"/>
        <v>172.2672</v>
      </c>
      <c r="R844" s="169">
        <f t="shared" si="205"/>
        <v>3.1700000000000035</v>
      </c>
      <c r="S844" s="171">
        <f t="shared" si="206"/>
        <v>4.4509969109800665E-2</v>
      </c>
      <c r="T844" s="169" t="s">
        <v>475</v>
      </c>
      <c r="U844" s="169" t="s">
        <v>712</v>
      </c>
      <c r="V844" s="169" t="s">
        <v>643</v>
      </c>
      <c r="W844" s="175">
        <v>1</v>
      </c>
      <c r="X844" s="169" t="s">
        <v>467</v>
      </c>
    </row>
    <row r="845" spans="2:24" hidden="1">
      <c r="B845" s="636"/>
      <c r="C845" s="423"/>
      <c r="D845" s="206">
        <v>9</v>
      </c>
      <c r="E845" s="169" t="s">
        <v>514</v>
      </c>
      <c r="F845" s="260">
        <v>1034.53</v>
      </c>
      <c r="G845" s="169">
        <v>100.47</v>
      </c>
      <c r="H845" s="169">
        <v>100.47</v>
      </c>
      <c r="I845" s="177">
        <f t="shared" si="200"/>
        <v>1</v>
      </c>
      <c r="J845" s="169">
        <v>4.22</v>
      </c>
      <c r="K845" s="177">
        <f t="shared" si="201"/>
        <v>4.2002587837165324E-2</v>
      </c>
      <c r="L845" s="260">
        <v>331.58</v>
      </c>
      <c r="M845" s="177">
        <f t="shared" si="202"/>
        <v>1.0420025878371653</v>
      </c>
      <c r="N845" s="260">
        <v>1399.27</v>
      </c>
      <c r="O845" s="169">
        <v>1.1000000000000001</v>
      </c>
      <c r="P845" s="176">
        <f t="shared" si="203"/>
        <v>1.0948541853289541E-2</v>
      </c>
      <c r="Q845" s="260">
        <f t="shared" si="204"/>
        <v>364.738</v>
      </c>
      <c r="R845" s="169">
        <f t="shared" si="205"/>
        <v>3.1199999999999988</v>
      </c>
      <c r="S845" s="171">
        <f t="shared" si="206"/>
        <v>3.1054045983875771E-2</v>
      </c>
      <c r="T845" s="169" t="s">
        <v>475</v>
      </c>
      <c r="U845" s="169" t="s">
        <v>220</v>
      </c>
      <c r="V845" s="169" t="s">
        <v>686</v>
      </c>
      <c r="W845" s="175">
        <v>1</v>
      </c>
      <c r="X845" s="169" t="s">
        <v>419</v>
      </c>
    </row>
    <row r="846" spans="2:24" hidden="1">
      <c r="B846" s="636"/>
      <c r="C846" s="423"/>
      <c r="D846" s="206">
        <v>10</v>
      </c>
      <c r="E846" s="169" t="s">
        <v>521</v>
      </c>
      <c r="F846" s="260">
        <v>1028.25</v>
      </c>
      <c r="G846" s="169">
        <v>46.4</v>
      </c>
      <c r="H846" s="169">
        <v>46.4</v>
      </c>
      <c r="I846" s="177">
        <f t="shared" si="200"/>
        <v>1</v>
      </c>
      <c r="J846" s="169">
        <v>4.4000000000000004</v>
      </c>
      <c r="K846" s="177">
        <f t="shared" si="201"/>
        <v>9.4827586206896561E-2</v>
      </c>
      <c r="L846" s="260">
        <v>342.75</v>
      </c>
      <c r="M846" s="177">
        <f t="shared" si="202"/>
        <v>1.0948275862068966</v>
      </c>
      <c r="N846" s="260">
        <v>1508.1</v>
      </c>
      <c r="O846" s="169">
        <v>1.4</v>
      </c>
      <c r="P846" s="176">
        <f t="shared" si="203"/>
        <v>3.0172413793103446E-2</v>
      </c>
      <c r="Q846" s="260">
        <f t="shared" si="204"/>
        <v>479.84999999999997</v>
      </c>
      <c r="R846" s="169">
        <f t="shared" si="205"/>
        <v>2.9999999999999987</v>
      </c>
      <c r="S846" s="171">
        <f t="shared" si="206"/>
        <v>6.465517241379308E-2</v>
      </c>
      <c r="T846" s="169" t="s">
        <v>475</v>
      </c>
      <c r="U846" s="169" t="s">
        <v>220</v>
      </c>
      <c r="V846" s="169" t="s">
        <v>686</v>
      </c>
      <c r="W846" s="175">
        <v>1</v>
      </c>
      <c r="X846" s="169" t="s">
        <v>423</v>
      </c>
    </row>
    <row r="847" spans="2:24" hidden="1">
      <c r="B847" s="635">
        <v>45954</v>
      </c>
      <c r="C847" s="423" t="str">
        <f t="shared" ref="C847" si="210">RIGHT(TEXT(B847,"aaa"),1)</f>
        <v>五</v>
      </c>
      <c r="D847" s="206">
        <v>1</v>
      </c>
      <c r="E847" s="169" t="s">
        <v>699</v>
      </c>
      <c r="F847" s="260">
        <v>8847.5300000000007</v>
      </c>
      <c r="G847" s="169">
        <v>73.56</v>
      </c>
      <c r="H847" s="169">
        <v>101.34</v>
      </c>
      <c r="I847" s="177">
        <f t="shared" si="200"/>
        <v>1.3776508972267536</v>
      </c>
      <c r="J847" s="169">
        <v>3.96</v>
      </c>
      <c r="K847" s="177">
        <f t="shared" si="201"/>
        <v>5.3833605220228384E-2</v>
      </c>
      <c r="L847" s="260">
        <v>278.75</v>
      </c>
      <c r="M847" s="177">
        <f t="shared" si="202"/>
        <v>1.431484502446982</v>
      </c>
      <c r="N847" s="260">
        <v>8847.5300000000007</v>
      </c>
      <c r="O847" s="169">
        <v>0</v>
      </c>
      <c r="P847" s="176">
        <f t="shared" si="203"/>
        <v>0</v>
      </c>
      <c r="Q847" s="260">
        <f t="shared" si="204"/>
        <v>0</v>
      </c>
      <c r="R847" s="169">
        <f t="shared" si="205"/>
        <v>31.739999999999995</v>
      </c>
      <c r="S847" s="171">
        <f t="shared" si="206"/>
        <v>0.431484502446982</v>
      </c>
      <c r="T847" s="169" t="s">
        <v>465</v>
      </c>
      <c r="U847" s="169" t="s">
        <v>219</v>
      </c>
      <c r="V847" s="169" t="s">
        <v>702</v>
      </c>
      <c r="W847" s="175">
        <v>1</v>
      </c>
      <c r="X847" s="169" t="s">
        <v>467</v>
      </c>
    </row>
    <row r="848" spans="2:24" hidden="1">
      <c r="B848" s="636"/>
      <c r="C848" s="423"/>
      <c r="D848" s="206">
        <v>2</v>
      </c>
      <c r="E848" s="169" t="s">
        <v>546</v>
      </c>
      <c r="F848" s="260">
        <v>1897.9399999999998</v>
      </c>
      <c r="G848" s="169">
        <v>23.19</v>
      </c>
      <c r="H848" s="169">
        <v>23.19</v>
      </c>
      <c r="I848" s="177">
        <f t="shared" si="200"/>
        <v>1</v>
      </c>
      <c r="J848" s="169">
        <v>2.21</v>
      </c>
      <c r="K848" s="177">
        <f t="shared" si="201"/>
        <v>9.5299698145752468E-2</v>
      </c>
      <c r="L848" s="260">
        <v>930.36</v>
      </c>
      <c r="M848" s="177">
        <f t="shared" si="202"/>
        <v>1.0952996981457526</v>
      </c>
      <c r="N848" s="260">
        <v>2056.1</v>
      </c>
      <c r="O848" s="169">
        <v>0.17</v>
      </c>
      <c r="P848" s="176">
        <f t="shared" si="203"/>
        <v>7.3307460112117294E-3</v>
      </c>
      <c r="Q848" s="260">
        <f t="shared" si="204"/>
        <v>158.16120000000001</v>
      </c>
      <c r="R848" s="169">
        <f t="shared" si="205"/>
        <v>2.0400000000000009</v>
      </c>
      <c r="S848" s="171">
        <f t="shared" si="206"/>
        <v>8.7968952134540784E-2</v>
      </c>
      <c r="T848" s="169" t="s">
        <v>475</v>
      </c>
      <c r="U848" s="169" t="s">
        <v>712</v>
      </c>
      <c r="V848" s="169" t="s">
        <v>792</v>
      </c>
      <c r="W848" s="175">
        <v>1</v>
      </c>
      <c r="X848" s="169" t="s">
        <v>422</v>
      </c>
    </row>
    <row r="849" spans="2:24" hidden="1">
      <c r="B849" s="636"/>
      <c r="C849" s="423"/>
      <c r="D849" s="206">
        <v>3</v>
      </c>
      <c r="E849" s="169" t="s">
        <v>463</v>
      </c>
      <c r="F849" s="260">
        <v>1579.47</v>
      </c>
      <c r="G849" s="169">
        <v>34.54</v>
      </c>
      <c r="H849" s="169">
        <v>34.54</v>
      </c>
      <c r="I849" s="177">
        <f t="shared" si="200"/>
        <v>1</v>
      </c>
      <c r="J849" s="169">
        <v>2.2400000000000002</v>
      </c>
      <c r="K849" s="177">
        <f t="shared" si="201"/>
        <v>6.4852345107122192E-2</v>
      </c>
      <c r="L849" s="260">
        <v>814.16</v>
      </c>
      <c r="M849" s="177">
        <f t="shared" si="202"/>
        <v>1.0648523451071223</v>
      </c>
      <c r="N849" s="260">
        <v>1823.72</v>
      </c>
      <c r="O849" s="169">
        <v>0.3</v>
      </c>
      <c r="P849" s="176">
        <f t="shared" si="203"/>
        <v>8.6855819339895779E-3</v>
      </c>
      <c r="Q849" s="260">
        <f t="shared" si="204"/>
        <v>244.24799999999999</v>
      </c>
      <c r="R849" s="169">
        <f t="shared" si="205"/>
        <v>1.9400000000000019</v>
      </c>
      <c r="S849" s="171">
        <f t="shared" si="206"/>
        <v>5.6166763173132656E-2</v>
      </c>
      <c r="T849" s="169" t="s">
        <v>475</v>
      </c>
      <c r="U849" s="169" t="s">
        <v>220</v>
      </c>
      <c r="V849" s="169" t="s">
        <v>686</v>
      </c>
      <c r="W849" s="175">
        <v>1</v>
      </c>
      <c r="X849" s="169" t="s">
        <v>412</v>
      </c>
    </row>
    <row r="850" spans="2:24" hidden="1">
      <c r="B850" s="636"/>
      <c r="C850" s="423"/>
      <c r="D850" s="206">
        <v>4</v>
      </c>
      <c r="E850" s="169" t="s">
        <v>524</v>
      </c>
      <c r="F850" s="260">
        <v>1455.81</v>
      </c>
      <c r="G850" s="169">
        <v>73.89</v>
      </c>
      <c r="H850" s="169">
        <v>73.89</v>
      </c>
      <c r="I850" s="177">
        <f t="shared" si="200"/>
        <v>1</v>
      </c>
      <c r="J850" s="169">
        <v>4.84</v>
      </c>
      <c r="K850" s="177">
        <f t="shared" si="201"/>
        <v>6.5502774394370009E-2</v>
      </c>
      <c r="L850" s="260">
        <v>333.9</v>
      </c>
      <c r="M850" s="177">
        <f t="shared" si="202"/>
        <v>1.0655027743943701</v>
      </c>
      <c r="N850" s="260">
        <v>1616.08</v>
      </c>
      <c r="O850" s="169">
        <v>0.48</v>
      </c>
      <c r="P850" s="176">
        <f t="shared" si="203"/>
        <v>6.4961429151441331E-3</v>
      </c>
      <c r="Q850" s="260">
        <f t="shared" si="204"/>
        <v>160.27199999999999</v>
      </c>
      <c r="R850" s="169">
        <f t="shared" si="205"/>
        <v>4.360000000000003</v>
      </c>
      <c r="S850" s="171">
        <f t="shared" si="206"/>
        <v>5.9006631479225913E-2</v>
      </c>
      <c r="T850" s="169" t="s">
        <v>475</v>
      </c>
      <c r="U850" s="169" t="s">
        <v>220</v>
      </c>
      <c r="V850" s="169" t="s">
        <v>686</v>
      </c>
      <c r="W850" s="175">
        <v>1</v>
      </c>
      <c r="X850" s="169" t="s">
        <v>413</v>
      </c>
    </row>
    <row r="851" spans="2:24" hidden="1">
      <c r="B851" s="636"/>
      <c r="C851" s="423"/>
      <c r="D851" s="206">
        <v>5</v>
      </c>
      <c r="E851" s="169" t="s">
        <v>688</v>
      </c>
      <c r="F851" s="260">
        <v>1342.2</v>
      </c>
      <c r="G851" s="169">
        <v>73.67</v>
      </c>
      <c r="H851" s="169">
        <v>73.67</v>
      </c>
      <c r="I851" s="177">
        <f t="shared" si="200"/>
        <v>1</v>
      </c>
      <c r="J851" s="169">
        <v>4.79</v>
      </c>
      <c r="K851" s="177">
        <f t="shared" si="201"/>
        <v>6.5019682367313689E-2</v>
      </c>
      <c r="L851" s="260">
        <v>313.60000000000002</v>
      </c>
      <c r="M851" s="177">
        <f t="shared" si="202"/>
        <v>1.0650196823673137</v>
      </c>
      <c r="N851" s="260">
        <v>1502.14</v>
      </c>
      <c r="O851" s="169">
        <v>0.51</v>
      </c>
      <c r="P851" s="176">
        <f t="shared" si="203"/>
        <v>6.9227636758517714E-3</v>
      </c>
      <c r="Q851" s="260">
        <f t="shared" si="204"/>
        <v>159.93600000000001</v>
      </c>
      <c r="R851" s="169">
        <f t="shared" si="205"/>
        <v>4.2800000000000065</v>
      </c>
      <c r="S851" s="171">
        <f t="shared" si="206"/>
        <v>5.809691869146201E-2</v>
      </c>
      <c r="T851" s="169" t="s">
        <v>475</v>
      </c>
      <c r="U851" s="169" t="s">
        <v>712</v>
      </c>
      <c r="V851" s="169" t="s">
        <v>466</v>
      </c>
      <c r="W851" s="175">
        <v>1</v>
      </c>
      <c r="X851" s="169" t="s">
        <v>467</v>
      </c>
    </row>
    <row r="852" spans="2:24" hidden="1">
      <c r="B852" s="636"/>
      <c r="C852" s="423"/>
      <c r="D852" s="206">
        <v>6</v>
      </c>
      <c r="E852" s="169" t="s">
        <v>557</v>
      </c>
      <c r="F852" s="260">
        <v>1336.94</v>
      </c>
      <c r="G852" s="169">
        <v>147.38999999999999</v>
      </c>
      <c r="H852" s="169">
        <v>147.38999999999999</v>
      </c>
      <c r="I852" s="177">
        <f t="shared" si="200"/>
        <v>1</v>
      </c>
      <c r="J852" s="169">
        <v>7.71</v>
      </c>
      <c r="K852" s="177">
        <f t="shared" si="201"/>
        <v>5.2310197435375537E-2</v>
      </c>
      <c r="L852" s="260">
        <v>194.04</v>
      </c>
      <c r="M852" s="177">
        <f t="shared" si="202"/>
        <v>1.0523101974353757</v>
      </c>
      <c r="N852" s="260">
        <v>1496.05</v>
      </c>
      <c r="O852" s="169">
        <v>0.82</v>
      </c>
      <c r="P852" s="176">
        <f t="shared" si="203"/>
        <v>5.5634710631657508E-3</v>
      </c>
      <c r="Q852" s="260">
        <f t="shared" si="204"/>
        <v>159.11279999999999</v>
      </c>
      <c r="R852" s="169">
        <f t="shared" si="205"/>
        <v>6.8900000000000077</v>
      </c>
      <c r="S852" s="171">
        <f t="shared" si="206"/>
        <v>4.6746726372209842E-2</v>
      </c>
      <c r="T852" s="169" t="s">
        <v>475</v>
      </c>
      <c r="U852" s="169" t="s">
        <v>712</v>
      </c>
      <c r="V852" s="169" t="s">
        <v>792</v>
      </c>
      <c r="W852" s="175">
        <v>1</v>
      </c>
      <c r="X852" s="169" t="s">
        <v>433</v>
      </c>
    </row>
    <row r="853" spans="2:24" hidden="1">
      <c r="B853" s="636"/>
      <c r="C853" s="423"/>
      <c r="D853" s="206">
        <v>7</v>
      </c>
      <c r="E853" s="169" t="s">
        <v>484</v>
      </c>
      <c r="F853" s="260">
        <v>1312.51</v>
      </c>
      <c r="G853" s="169">
        <v>66.52</v>
      </c>
      <c r="H853" s="169">
        <v>66.52</v>
      </c>
      <c r="I853" s="177">
        <f t="shared" si="200"/>
        <v>1</v>
      </c>
      <c r="J853" s="169">
        <v>3.59</v>
      </c>
      <c r="K853" s="177">
        <f t="shared" si="201"/>
        <v>5.3968731208659054E-2</v>
      </c>
      <c r="L853" s="260">
        <v>410.16</v>
      </c>
      <c r="M853" s="177">
        <f t="shared" si="202"/>
        <v>1.0539687312086592</v>
      </c>
      <c r="N853" s="260">
        <v>1472.47</v>
      </c>
      <c r="O853" s="169">
        <v>0.39</v>
      </c>
      <c r="P853" s="176">
        <f t="shared" si="203"/>
        <v>5.8628983764281422E-3</v>
      </c>
      <c r="Q853" s="260">
        <f t="shared" si="204"/>
        <v>159.9624</v>
      </c>
      <c r="R853" s="169">
        <f t="shared" si="205"/>
        <v>3.2000000000000033</v>
      </c>
      <c r="S853" s="171">
        <f t="shared" si="206"/>
        <v>4.8105832832230959E-2</v>
      </c>
      <c r="T853" s="169" t="s">
        <v>475</v>
      </c>
      <c r="U853" s="169" t="s">
        <v>712</v>
      </c>
      <c r="V853" s="169" t="s">
        <v>643</v>
      </c>
      <c r="W853" s="175">
        <v>1</v>
      </c>
      <c r="X853" s="169" t="s">
        <v>467</v>
      </c>
    </row>
    <row r="854" spans="2:24" hidden="1">
      <c r="B854" s="636"/>
      <c r="C854" s="423"/>
      <c r="D854" s="206">
        <v>8</v>
      </c>
      <c r="E854" s="169" t="s">
        <v>542</v>
      </c>
      <c r="F854" s="260">
        <v>1169.21</v>
      </c>
      <c r="G854" s="169">
        <v>207.07</v>
      </c>
      <c r="H854" s="169">
        <v>207.07</v>
      </c>
      <c r="I854" s="177">
        <f t="shared" si="200"/>
        <v>1</v>
      </c>
      <c r="J854" s="169">
        <v>12.12</v>
      </c>
      <c r="K854" s="177">
        <f t="shared" si="201"/>
        <v>5.8530931569034626E-2</v>
      </c>
      <c r="L854" s="260">
        <v>156.72999999999999</v>
      </c>
      <c r="M854" s="177">
        <f t="shared" si="202"/>
        <v>1.0585309315690345</v>
      </c>
      <c r="N854" s="260">
        <v>1899.57</v>
      </c>
      <c r="O854" s="169">
        <v>4.66</v>
      </c>
      <c r="P854" s="176">
        <f t="shared" si="203"/>
        <v>2.2504467088424206E-2</v>
      </c>
      <c r="Q854" s="260">
        <f t="shared" si="204"/>
        <v>730.36180000000002</v>
      </c>
      <c r="R854" s="169">
        <f t="shared" si="205"/>
        <v>7.4600000000000044</v>
      </c>
      <c r="S854" s="171">
        <f t="shared" si="206"/>
        <v>3.6026464480610441E-2</v>
      </c>
      <c r="T854" s="169" t="s">
        <v>475</v>
      </c>
      <c r="U854" s="169" t="s">
        <v>712</v>
      </c>
      <c r="V854" s="169" t="s">
        <v>466</v>
      </c>
      <c r="W854" s="175">
        <v>1</v>
      </c>
      <c r="X854" s="169" t="s">
        <v>467</v>
      </c>
    </row>
    <row r="855" spans="2:24" hidden="1">
      <c r="B855" s="636"/>
      <c r="C855" s="423"/>
      <c r="D855" s="206">
        <v>9</v>
      </c>
      <c r="E855" s="169" t="s">
        <v>494</v>
      </c>
      <c r="F855" s="260">
        <v>1133.22</v>
      </c>
      <c r="G855" s="169">
        <v>78</v>
      </c>
      <c r="H855" s="169">
        <v>78</v>
      </c>
      <c r="I855" s="177">
        <f t="shared" si="200"/>
        <v>1</v>
      </c>
      <c r="J855" s="169">
        <v>4.0599999999999996</v>
      </c>
      <c r="K855" s="177">
        <f t="shared" si="201"/>
        <v>5.2051282051282045E-2</v>
      </c>
      <c r="L855" s="260">
        <v>318.32</v>
      </c>
      <c r="M855" s="177">
        <f t="shared" si="202"/>
        <v>1.0520512820512822</v>
      </c>
      <c r="N855" s="260">
        <v>1292.3800000000001</v>
      </c>
      <c r="O855" s="169">
        <v>0.5</v>
      </c>
      <c r="P855" s="176">
        <f t="shared" si="203"/>
        <v>6.41025641025641E-3</v>
      </c>
      <c r="Q855" s="260">
        <f t="shared" si="204"/>
        <v>159.16</v>
      </c>
      <c r="R855" s="169">
        <f t="shared" si="205"/>
        <v>3.5600000000000023</v>
      </c>
      <c r="S855" s="171">
        <f t="shared" si="206"/>
        <v>4.5641025641025672E-2</v>
      </c>
      <c r="T855" s="169" t="s">
        <v>475</v>
      </c>
      <c r="U855" s="169" t="s">
        <v>220</v>
      </c>
      <c r="V855" s="169" t="s">
        <v>686</v>
      </c>
      <c r="W855" s="175">
        <v>1</v>
      </c>
      <c r="X855" s="169" t="s">
        <v>422</v>
      </c>
    </row>
    <row r="856" spans="2:24" hidden="1">
      <c r="B856" s="636"/>
      <c r="C856" s="423"/>
      <c r="D856" s="206">
        <v>10</v>
      </c>
      <c r="E856" s="169" t="s">
        <v>464</v>
      </c>
      <c r="F856" s="260">
        <v>1082.6199999999999</v>
      </c>
      <c r="G856" s="169">
        <v>79.930000000000007</v>
      </c>
      <c r="H856" s="169">
        <v>79.930000000000007</v>
      </c>
      <c r="I856" s="177">
        <f t="shared" si="200"/>
        <v>1</v>
      </c>
      <c r="J856" s="169">
        <v>6.1</v>
      </c>
      <c r="K856" s="177">
        <f t="shared" si="201"/>
        <v>7.6316777180032519E-2</v>
      </c>
      <c r="L856" s="260">
        <v>203.5</v>
      </c>
      <c r="M856" s="177">
        <f t="shared" si="202"/>
        <v>1.0763167771800324</v>
      </c>
      <c r="N856" s="260">
        <v>1241.3499999999999</v>
      </c>
      <c r="O856" s="169">
        <v>0.78</v>
      </c>
      <c r="P856" s="176">
        <f t="shared" si="203"/>
        <v>9.7585387213812089E-3</v>
      </c>
      <c r="Q856" s="260">
        <f t="shared" si="204"/>
        <v>158.73000000000002</v>
      </c>
      <c r="R856" s="169">
        <f t="shared" si="205"/>
        <v>5.3199999999999941</v>
      </c>
      <c r="S856" s="171">
        <f t="shared" si="206"/>
        <v>6.6558238458651234E-2</v>
      </c>
      <c r="T856" s="169" t="s">
        <v>475</v>
      </c>
      <c r="U856" s="169" t="s">
        <v>712</v>
      </c>
      <c r="V856" s="169" t="s">
        <v>466</v>
      </c>
      <c r="W856" s="175">
        <v>1</v>
      </c>
      <c r="X856" s="169" t="s">
        <v>467</v>
      </c>
    </row>
    <row r="857" spans="2:24" hidden="1">
      <c r="B857" s="635">
        <v>45955</v>
      </c>
      <c r="C857" s="423" t="str">
        <f t="shared" ref="C857" si="211">RIGHT(TEXT(B857,"aaa"),1)</f>
        <v>六</v>
      </c>
      <c r="D857" s="206">
        <v>1</v>
      </c>
      <c r="E857" s="169" t="s">
        <v>699</v>
      </c>
      <c r="F857" s="260">
        <v>8028</v>
      </c>
      <c r="G857" s="169">
        <v>71.98</v>
      </c>
      <c r="H857" s="169">
        <v>101.44</v>
      </c>
      <c r="I857" s="177">
        <f t="shared" si="200"/>
        <v>1.4092803556543483</v>
      </c>
      <c r="J857" s="169">
        <v>0</v>
      </c>
      <c r="K857" s="177">
        <f t="shared" si="201"/>
        <v>0</v>
      </c>
      <c r="L857" s="260">
        <v>278.75</v>
      </c>
      <c r="M857" s="177">
        <f t="shared" si="202"/>
        <v>1.4092803556543483</v>
      </c>
      <c r="N857" s="260">
        <v>8211.98</v>
      </c>
      <c r="O857" s="169">
        <v>0.66</v>
      </c>
      <c r="P857" s="176">
        <f t="shared" si="203"/>
        <v>9.1692136704640183E-3</v>
      </c>
      <c r="Q857" s="260">
        <f t="shared" si="204"/>
        <v>183.97500000000002</v>
      </c>
      <c r="R857" s="169">
        <f t="shared" si="205"/>
        <v>28.799999999999994</v>
      </c>
      <c r="S857" s="171">
        <f t="shared" si="206"/>
        <v>0.40011114198388431</v>
      </c>
      <c r="T857" s="169" t="s">
        <v>465</v>
      </c>
      <c r="U857" s="169" t="s">
        <v>219</v>
      </c>
      <c r="V857" s="169" t="s">
        <v>702</v>
      </c>
      <c r="W857" s="175">
        <v>1</v>
      </c>
      <c r="X857" s="169" t="s">
        <v>467</v>
      </c>
    </row>
    <row r="858" spans="2:24" hidden="1">
      <c r="B858" s="636"/>
      <c r="C858" s="423"/>
      <c r="D858" s="206">
        <v>2</v>
      </c>
      <c r="E858" s="169" t="s">
        <v>689</v>
      </c>
      <c r="F858" s="260">
        <v>5006.92</v>
      </c>
      <c r="G858" s="169">
        <v>6939</v>
      </c>
      <c r="H858" s="169">
        <v>6939</v>
      </c>
      <c r="I858" s="177">
        <f t="shared" si="200"/>
        <v>1</v>
      </c>
      <c r="J858" s="169">
        <v>300</v>
      </c>
      <c r="K858" s="177">
        <f t="shared" si="201"/>
        <v>4.3233895373973194E-2</v>
      </c>
      <c r="L858" s="260">
        <v>17.75</v>
      </c>
      <c r="M858" s="177">
        <f t="shared" si="202"/>
        <v>1.0432338953739733</v>
      </c>
      <c r="N858" s="260">
        <v>5325</v>
      </c>
      <c r="O858" s="169">
        <v>17.920000000000002</v>
      </c>
      <c r="P858" s="176">
        <f t="shared" si="203"/>
        <v>2.582504683671999E-3</v>
      </c>
      <c r="Q858" s="260">
        <f t="shared" si="204"/>
        <v>318.08000000000004</v>
      </c>
      <c r="R858" s="169">
        <f t="shared" si="205"/>
        <v>282.08</v>
      </c>
      <c r="S858" s="171">
        <f t="shared" si="206"/>
        <v>4.0651390690301194E-2</v>
      </c>
      <c r="T858" s="169" t="s">
        <v>465</v>
      </c>
      <c r="U858" s="169" t="s">
        <v>219</v>
      </c>
      <c r="V858" s="169" t="s">
        <v>701</v>
      </c>
      <c r="W858" s="175">
        <v>1</v>
      </c>
      <c r="X858" s="169" t="s">
        <v>430</v>
      </c>
    </row>
    <row r="859" spans="2:24" hidden="1">
      <c r="B859" s="636"/>
      <c r="C859" s="423"/>
      <c r="D859" s="206">
        <v>3</v>
      </c>
      <c r="E859" s="169" t="s">
        <v>542</v>
      </c>
      <c r="F859" s="260">
        <v>2374.46</v>
      </c>
      <c r="G859" s="169">
        <v>212.41</v>
      </c>
      <c r="H859" s="169">
        <v>212.41</v>
      </c>
      <c r="I859" s="177">
        <f t="shared" si="200"/>
        <v>1</v>
      </c>
      <c r="J859" s="169">
        <v>19.690000000000001</v>
      </c>
      <c r="K859" s="177">
        <f t="shared" si="201"/>
        <v>9.2698083894355257E-2</v>
      </c>
      <c r="L859" s="260">
        <v>156.72999999999999</v>
      </c>
      <c r="M859" s="177">
        <f t="shared" si="202"/>
        <v>1.0926980838943552</v>
      </c>
      <c r="N859" s="260">
        <v>3086.01</v>
      </c>
      <c r="O859" s="169">
        <v>4.54</v>
      </c>
      <c r="P859" s="176">
        <f t="shared" si="203"/>
        <v>2.137375829763194E-2</v>
      </c>
      <c r="Q859" s="260">
        <f t="shared" si="204"/>
        <v>711.55419999999992</v>
      </c>
      <c r="R859" s="169">
        <f t="shared" si="205"/>
        <v>15.149999999999999</v>
      </c>
      <c r="S859" s="171">
        <f t="shared" si="206"/>
        <v>7.1324325596723318E-2</v>
      </c>
      <c r="T859" s="169" t="s">
        <v>475</v>
      </c>
      <c r="U859" s="169" t="s">
        <v>712</v>
      </c>
      <c r="V859" s="169" t="s">
        <v>466</v>
      </c>
      <c r="W859" s="175">
        <v>1</v>
      </c>
      <c r="X859" s="169" t="s">
        <v>467</v>
      </c>
    </row>
    <row r="860" spans="2:24" hidden="1">
      <c r="B860" s="636"/>
      <c r="C860" s="423"/>
      <c r="D860" s="206">
        <v>4</v>
      </c>
      <c r="E860" s="169" t="s">
        <v>524</v>
      </c>
      <c r="F860" s="260">
        <v>2100.23</v>
      </c>
      <c r="G860" s="169">
        <v>85.28</v>
      </c>
      <c r="H860" s="169">
        <v>85.28</v>
      </c>
      <c r="I860" s="177">
        <f t="shared" si="200"/>
        <v>1</v>
      </c>
      <c r="J860" s="169">
        <v>7.02</v>
      </c>
      <c r="K860" s="177">
        <f t="shared" si="201"/>
        <v>8.2317073170731697E-2</v>
      </c>
      <c r="L860" s="260">
        <v>333.9</v>
      </c>
      <c r="M860" s="177">
        <f t="shared" si="202"/>
        <v>1.0823170731707317</v>
      </c>
      <c r="N860" s="260">
        <v>2343.98</v>
      </c>
      <c r="O860" s="169">
        <v>0.73</v>
      </c>
      <c r="P860" s="176">
        <f t="shared" si="203"/>
        <v>8.5600375234521579E-3</v>
      </c>
      <c r="Q860" s="260">
        <f t="shared" si="204"/>
        <v>243.74699999999999</v>
      </c>
      <c r="R860" s="169">
        <f t="shared" si="205"/>
        <v>6.2899999999999956</v>
      </c>
      <c r="S860" s="171">
        <f t="shared" si="206"/>
        <v>7.3757035647279492E-2</v>
      </c>
      <c r="T860" s="169" t="s">
        <v>475</v>
      </c>
      <c r="U860" s="169" t="s">
        <v>220</v>
      </c>
      <c r="V860" s="169" t="s">
        <v>686</v>
      </c>
      <c r="W860" s="175">
        <v>1</v>
      </c>
      <c r="X860" s="169" t="s">
        <v>413</v>
      </c>
    </row>
    <row r="861" spans="2:24" hidden="1">
      <c r="B861" s="636"/>
      <c r="C861" s="423"/>
      <c r="D861" s="206">
        <v>5</v>
      </c>
      <c r="E861" s="169" t="s">
        <v>546</v>
      </c>
      <c r="F861" s="260">
        <v>1888.63</v>
      </c>
      <c r="G861" s="169">
        <v>27.72</v>
      </c>
      <c r="H861" s="169">
        <v>27.72</v>
      </c>
      <c r="I861" s="177">
        <f t="shared" si="200"/>
        <v>1</v>
      </c>
      <c r="J861" s="169">
        <v>2.29</v>
      </c>
      <c r="K861" s="177">
        <f t="shared" si="201"/>
        <v>8.2611832611832622E-2</v>
      </c>
      <c r="L861" s="260">
        <v>930.36</v>
      </c>
      <c r="M861" s="177">
        <f t="shared" si="202"/>
        <v>1.0826118326118326</v>
      </c>
      <c r="N861" s="260">
        <v>2130.52</v>
      </c>
      <c r="O861" s="169">
        <v>0.26</v>
      </c>
      <c r="P861" s="176">
        <f t="shared" si="203"/>
        <v>9.3795093795093799E-3</v>
      </c>
      <c r="Q861" s="260">
        <f t="shared" si="204"/>
        <v>241.89360000000002</v>
      </c>
      <c r="R861" s="169">
        <f t="shared" si="205"/>
        <v>2.0299999999999994</v>
      </c>
      <c r="S861" s="171">
        <f t="shared" si="206"/>
        <v>7.3232323232323218E-2</v>
      </c>
      <c r="T861" s="169" t="s">
        <v>475</v>
      </c>
      <c r="U861" s="169" t="s">
        <v>712</v>
      </c>
      <c r="V861" s="169" t="s">
        <v>792</v>
      </c>
      <c r="W861" s="175">
        <v>1</v>
      </c>
      <c r="X861" s="169" t="s">
        <v>422</v>
      </c>
    </row>
    <row r="862" spans="2:24" hidden="1">
      <c r="B862" s="636"/>
      <c r="C862" s="423"/>
      <c r="D862" s="206">
        <v>6</v>
      </c>
      <c r="E862" s="169" t="s">
        <v>463</v>
      </c>
      <c r="F862" s="260">
        <v>1791.15</v>
      </c>
      <c r="G862" s="169">
        <v>42.43</v>
      </c>
      <c r="H862" s="169">
        <v>42.43</v>
      </c>
      <c r="I862" s="177">
        <f t="shared" si="200"/>
        <v>1</v>
      </c>
      <c r="J862" s="169">
        <v>4.21</v>
      </c>
      <c r="K862" s="177">
        <f t="shared" si="201"/>
        <v>9.9222248409144467E-2</v>
      </c>
      <c r="L862" s="260">
        <v>814.16</v>
      </c>
      <c r="M862" s="177">
        <f t="shared" si="202"/>
        <v>1.0992222484091445</v>
      </c>
      <c r="N862" s="260">
        <v>3427.61</v>
      </c>
      <c r="O862" s="169">
        <v>2.0099999999999998</v>
      </c>
      <c r="P862" s="176">
        <f t="shared" si="203"/>
        <v>4.7372142352109355E-2</v>
      </c>
      <c r="Q862" s="260">
        <f t="shared" si="204"/>
        <v>1636.4615999999999</v>
      </c>
      <c r="R862" s="169">
        <f t="shared" si="205"/>
        <v>2.2000000000000011</v>
      </c>
      <c r="S862" s="171">
        <f t="shared" si="206"/>
        <v>5.185010605703514E-2</v>
      </c>
      <c r="T862" s="169" t="s">
        <v>475</v>
      </c>
      <c r="U862" s="169" t="s">
        <v>220</v>
      </c>
      <c r="V862" s="169" t="s">
        <v>686</v>
      </c>
      <c r="W862" s="175">
        <v>1</v>
      </c>
      <c r="X862" s="169" t="s">
        <v>412</v>
      </c>
    </row>
    <row r="863" spans="2:24" hidden="1">
      <c r="B863" s="636"/>
      <c r="C863" s="423"/>
      <c r="D863" s="206">
        <v>7</v>
      </c>
      <c r="E863" s="169" t="s">
        <v>514</v>
      </c>
      <c r="F863" s="260">
        <v>1691.06</v>
      </c>
      <c r="G863" s="169">
        <v>113.27</v>
      </c>
      <c r="H863" s="169">
        <v>113.27</v>
      </c>
      <c r="I863" s="177">
        <f t="shared" si="200"/>
        <v>1</v>
      </c>
      <c r="J863" s="169">
        <v>5.83</v>
      </c>
      <c r="K863" s="177">
        <f t="shared" si="201"/>
        <v>5.1469939083605545E-2</v>
      </c>
      <c r="L863" s="260">
        <v>331.58</v>
      </c>
      <c r="M863" s="177">
        <f t="shared" si="202"/>
        <v>1.0514699390836055</v>
      </c>
      <c r="N863" s="260">
        <v>1933.11</v>
      </c>
      <c r="O863" s="169">
        <v>0.73</v>
      </c>
      <c r="P863" s="176">
        <f t="shared" si="203"/>
        <v>6.4447779641564401E-3</v>
      </c>
      <c r="Q863" s="260">
        <f t="shared" si="204"/>
        <v>242.05339999999998</v>
      </c>
      <c r="R863" s="169">
        <f t="shared" si="205"/>
        <v>5.0999999999999979</v>
      </c>
      <c r="S863" s="171">
        <f t="shared" si="206"/>
        <v>4.5025161119449084E-2</v>
      </c>
      <c r="T863" s="169" t="s">
        <v>475</v>
      </c>
      <c r="U863" s="169" t="s">
        <v>220</v>
      </c>
      <c r="V863" s="169" t="s">
        <v>686</v>
      </c>
      <c r="W863" s="175">
        <v>1</v>
      </c>
      <c r="X863" s="169" t="s">
        <v>419</v>
      </c>
    </row>
    <row r="864" spans="2:24" hidden="1">
      <c r="B864" s="636"/>
      <c r="C864" s="423"/>
      <c r="D864" s="206">
        <v>8</v>
      </c>
      <c r="E864" s="169" t="s">
        <v>484</v>
      </c>
      <c r="F864" s="260">
        <v>1546.31</v>
      </c>
      <c r="G864" s="169">
        <v>70.540000000000006</v>
      </c>
      <c r="H864" s="169">
        <v>70.540000000000006</v>
      </c>
      <c r="I864" s="177">
        <f t="shared" si="200"/>
        <v>1</v>
      </c>
      <c r="J864" s="169">
        <v>4.3600000000000003</v>
      </c>
      <c r="K864" s="177">
        <f t="shared" si="201"/>
        <v>6.1808902750212641E-2</v>
      </c>
      <c r="L864" s="260">
        <v>410.16</v>
      </c>
      <c r="M864" s="177">
        <f t="shared" si="202"/>
        <v>1.0618089027502127</v>
      </c>
      <c r="N864" s="260">
        <v>1788.3</v>
      </c>
      <c r="O864" s="169">
        <v>0.59</v>
      </c>
      <c r="P864" s="176">
        <f t="shared" si="203"/>
        <v>8.3640487666572141E-3</v>
      </c>
      <c r="Q864" s="260">
        <f t="shared" si="204"/>
        <v>241.99440000000001</v>
      </c>
      <c r="R864" s="169">
        <f t="shared" si="205"/>
        <v>3.7699999999999996</v>
      </c>
      <c r="S864" s="171">
        <f t="shared" si="206"/>
        <v>5.3444853983555418E-2</v>
      </c>
      <c r="T864" s="169" t="s">
        <v>475</v>
      </c>
      <c r="U864" s="169" t="s">
        <v>712</v>
      </c>
      <c r="V864" s="169" t="s">
        <v>643</v>
      </c>
      <c r="W864" s="175">
        <v>1</v>
      </c>
      <c r="X864" s="169" t="s">
        <v>467</v>
      </c>
    </row>
    <row r="865" spans="2:24" hidden="1">
      <c r="B865" s="636"/>
      <c r="C865" s="423"/>
      <c r="D865" s="206">
        <v>9</v>
      </c>
      <c r="E865" s="169" t="s">
        <v>521</v>
      </c>
      <c r="F865" s="260">
        <v>1381.2900000000002</v>
      </c>
      <c r="G865" s="169">
        <v>57.45</v>
      </c>
      <c r="H865" s="169">
        <v>57.45</v>
      </c>
      <c r="I865" s="177">
        <f t="shared" si="200"/>
        <v>1</v>
      </c>
      <c r="J865" s="169">
        <v>4.74</v>
      </c>
      <c r="K865" s="177">
        <f t="shared" si="201"/>
        <v>8.2506527415143596E-2</v>
      </c>
      <c r="L865" s="260">
        <v>342.75</v>
      </c>
      <c r="M865" s="177">
        <f t="shared" si="202"/>
        <v>1.0825065274151435</v>
      </c>
      <c r="N865" s="260">
        <v>1624.64</v>
      </c>
      <c r="O865" s="169">
        <v>0.71</v>
      </c>
      <c r="P865" s="176">
        <f t="shared" si="203"/>
        <v>1.2358572671888597E-2</v>
      </c>
      <c r="Q865" s="260">
        <f t="shared" si="204"/>
        <v>243.35249999999999</v>
      </c>
      <c r="R865" s="169">
        <f t="shared" si="205"/>
        <v>4.030000000000002</v>
      </c>
      <c r="S865" s="171">
        <f t="shared" si="206"/>
        <v>7.0147954743255039E-2</v>
      </c>
      <c r="T865" s="169" t="s">
        <v>475</v>
      </c>
      <c r="U865" s="169" t="s">
        <v>220</v>
      </c>
      <c r="V865" s="169" t="s">
        <v>686</v>
      </c>
      <c r="W865" s="175">
        <v>1</v>
      </c>
      <c r="X865" s="169" t="s">
        <v>423</v>
      </c>
    </row>
    <row r="866" spans="2:24" hidden="1">
      <c r="B866" s="636"/>
      <c r="C866" s="423"/>
      <c r="D866" s="206">
        <v>10</v>
      </c>
      <c r="E866" s="169" t="s">
        <v>804</v>
      </c>
      <c r="F866" s="260">
        <v>1188</v>
      </c>
      <c r="G866" s="169">
        <v>36.06</v>
      </c>
      <c r="H866" s="169">
        <v>36.06</v>
      </c>
      <c r="I866" s="177">
        <f t="shared" si="200"/>
        <v>1</v>
      </c>
      <c r="J866" s="169">
        <v>2.6</v>
      </c>
      <c r="K866" s="177">
        <f t="shared" si="201"/>
        <v>7.2102052135329997E-2</v>
      </c>
      <c r="L866" s="260">
        <v>550</v>
      </c>
      <c r="M866" s="177">
        <f t="shared" si="202"/>
        <v>1.0721020521353299</v>
      </c>
      <c r="N866" s="260">
        <v>1430</v>
      </c>
      <c r="O866" s="169">
        <v>0.44</v>
      </c>
      <c r="P866" s="176">
        <f t="shared" si="203"/>
        <v>1.2201885745978924E-2</v>
      </c>
      <c r="Q866" s="260">
        <f t="shared" si="204"/>
        <v>242</v>
      </c>
      <c r="R866" s="169">
        <f t="shared" si="205"/>
        <v>2.1600000000000015</v>
      </c>
      <c r="S866" s="171">
        <f t="shared" si="206"/>
        <v>5.9900166389351119E-2</v>
      </c>
      <c r="T866" s="169" t="s">
        <v>475</v>
      </c>
      <c r="U866" s="169" t="s">
        <v>712</v>
      </c>
      <c r="V866" s="169" t="s">
        <v>792</v>
      </c>
      <c r="W866" s="175">
        <v>1</v>
      </c>
      <c r="X866" s="169" t="s">
        <v>802</v>
      </c>
    </row>
    <row r="867" spans="2:24" hidden="1">
      <c r="B867" s="635">
        <v>45956</v>
      </c>
      <c r="C867" s="423" t="str">
        <f t="shared" ref="C867" si="212">RIGHT(TEXT(B867,"aaa"),1)</f>
        <v>日</v>
      </c>
      <c r="D867" s="206">
        <v>1</v>
      </c>
      <c r="E867" s="169" t="s">
        <v>699</v>
      </c>
      <c r="F867" s="260">
        <v>12262.21</v>
      </c>
      <c r="G867" s="169">
        <v>113.02</v>
      </c>
      <c r="H867" s="169">
        <v>155.81</v>
      </c>
      <c r="I867" s="177">
        <f t="shared" si="200"/>
        <v>1.3786055565386659</v>
      </c>
      <c r="J867" s="169">
        <v>1.2</v>
      </c>
      <c r="K867" s="177">
        <f t="shared" si="201"/>
        <v>1.0617589807113786E-2</v>
      </c>
      <c r="L867" s="260">
        <v>278.75</v>
      </c>
      <c r="M867" s="177">
        <f t="shared" si="202"/>
        <v>1.3892231463457794</v>
      </c>
      <c r="N867" s="260">
        <v>12262.21</v>
      </c>
      <c r="O867" s="169">
        <v>0</v>
      </c>
      <c r="P867" s="176">
        <f t="shared" si="203"/>
        <v>0</v>
      </c>
      <c r="Q867" s="260">
        <f t="shared" si="204"/>
        <v>0</v>
      </c>
      <c r="R867" s="169">
        <f t="shared" si="205"/>
        <v>43.989999999999995</v>
      </c>
      <c r="S867" s="171">
        <f t="shared" si="206"/>
        <v>0.38922314634577948</v>
      </c>
      <c r="T867" s="169" t="s">
        <v>465</v>
      </c>
      <c r="U867" s="169" t="s">
        <v>219</v>
      </c>
      <c r="V867" s="169" t="s">
        <v>702</v>
      </c>
      <c r="W867" s="175">
        <v>1</v>
      </c>
      <c r="X867" s="169" t="s">
        <v>467</v>
      </c>
    </row>
    <row r="868" spans="2:24" hidden="1">
      <c r="B868" s="636"/>
      <c r="C868" s="423"/>
      <c r="D868" s="206">
        <v>2</v>
      </c>
      <c r="E868" s="169" t="s">
        <v>689</v>
      </c>
      <c r="F868" s="260">
        <v>3550</v>
      </c>
      <c r="G868" s="169">
        <v>10816</v>
      </c>
      <c r="H868" s="169">
        <v>10816</v>
      </c>
      <c r="I868" s="177">
        <f t="shared" si="200"/>
        <v>1</v>
      </c>
      <c r="J868" s="169">
        <v>200</v>
      </c>
      <c r="K868" s="177">
        <f t="shared" si="201"/>
        <v>1.849112426035503E-2</v>
      </c>
      <c r="L868" s="260">
        <v>17.75</v>
      </c>
      <c r="M868" s="177">
        <f t="shared" si="202"/>
        <v>1.0184911242603549</v>
      </c>
      <c r="N868" s="260">
        <v>3550</v>
      </c>
      <c r="O868" s="169">
        <v>0</v>
      </c>
      <c r="P868" s="176">
        <f t="shared" si="203"/>
        <v>0</v>
      </c>
      <c r="Q868" s="260">
        <f t="shared" si="204"/>
        <v>0</v>
      </c>
      <c r="R868" s="169">
        <f t="shared" si="205"/>
        <v>200</v>
      </c>
      <c r="S868" s="171">
        <f t="shared" si="206"/>
        <v>1.849112426035503E-2</v>
      </c>
      <c r="T868" s="169" t="s">
        <v>465</v>
      </c>
      <c r="U868" s="169" t="s">
        <v>219</v>
      </c>
      <c r="V868" s="169" t="s">
        <v>701</v>
      </c>
      <c r="W868" s="175">
        <v>1</v>
      </c>
      <c r="X868" s="169" t="s">
        <v>430</v>
      </c>
    </row>
    <row r="869" spans="2:24" hidden="1">
      <c r="B869" s="636"/>
      <c r="C869" s="423"/>
      <c r="D869" s="206">
        <v>3</v>
      </c>
      <c r="E869" s="169" t="s">
        <v>513</v>
      </c>
      <c r="F869" s="260">
        <v>2302.7400000000002</v>
      </c>
      <c r="G869" s="169">
        <v>432.28</v>
      </c>
      <c r="H869" s="169">
        <v>432.28</v>
      </c>
      <c r="I869" s="177">
        <f t="shared" si="200"/>
        <v>1</v>
      </c>
      <c r="J869" s="169">
        <v>18.29</v>
      </c>
      <c r="K869" s="177">
        <f t="shared" si="201"/>
        <v>4.2310539465161473E-2</v>
      </c>
      <c r="L869" s="260">
        <v>133.88</v>
      </c>
      <c r="M869" s="177">
        <f t="shared" si="202"/>
        <v>1.0423105394651615</v>
      </c>
      <c r="N869" s="260">
        <v>2448.67</v>
      </c>
      <c r="O869" s="169">
        <v>1.0900000000000001</v>
      </c>
      <c r="P869" s="176">
        <f t="shared" si="203"/>
        <v>2.5215138336263537E-3</v>
      </c>
      <c r="Q869" s="260">
        <f t="shared" si="204"/>
        <v>145.92920000000001</v>
      </c>
      <c r="R869" s="169">
        <f t="shared" si="205"/>
        <v>17.200000000000021</v>
      </c>
      <c r="S869" s="171">
        <f t="shared" si="206"/>
        <v>3.9789025631535163E-2</v>
      </c>
      <c r="T869" s="169" t="s">
        <v>475</v>
      </c>
      <c r="U869" s="169" t="s">
        <v>712</v>
      </c>
      <c r="V869" s="169" t="s">
        <v>643</v>
      </c>
      <c r="W869" s="175">
        <v>1</v>
      </c>
      <c r="X869" s="169" t="s">
        <v>411</v>
      </c>
    </row>
    <row r="870" spans="2:24" hidden="1">
      <c r="B870" s="636"/>
      <c r="C870" s="423"/>
      <c r="D870" s="206">
        <v>4</v>
      </c>
      <c r="E870" s="169" t="s">
        <v>542</v>
      </c>
      <c r="F870" s="260">
        <v>2061</v>
      </c>
      <c r="G870" s="169">
        <v>332.89</v>
      </c>
      <c r="H870" s="169">
        <v>332.89</v>
      </c>
      <c r="I870" s="177">
        <f t="shared" si="200"/>
        <v>1</v>
      </c>
      <c r="J870" s="169">
        <v>14.08</v>
      </c>
      <c r="K870" s="177">
        <f t="shared" si="201"/>
        <v>4.2296254017843732E-2</v>
      </c>
      <c r="L870" s="260">
        <v>156.72999999999999</v>
      </c>
      <c r="M870" s="177">
        <f t="shared" si="202"/>
        <v>1.0422962540178438</v>
      </c>
      <c r="N870" s="260">
        <v>2206.7600000000002</v>
      </c>
      <c r="O870" s="169">
        <v>0.93</v>
      </c>
      <c r="P870" s="176">
        <f t="shared" si="203"/>
        <v>2.793715641803599E-3</v>
      </c>
      <c r="Q870" s="260">
        <f t="shared" si="204"/>
        <v>145.75890000000001</v>
      </c>
      <c r="R870" s="169">
        <f t="shared" si="205"/>
        <v>13.149999999999984</v>
      </c>
      <c r="S870" s="171">
        <f t="shared" si="206"/>
        <v>3.9502538376040085E-2</v>
      </c>
      <c r="T870" s="169" t="s">
        <v>475</v>
      </c>
      <c r="U870" s="169" t="s">
        <v>712</v>
      </c>
      <c r="V870" s="169" t="s">
        <v>466</v>
      </c>
      <c r="W870" s="175">
        <v>1</v>
      </c>
      <c r="X870" s="169" t="s">
        <v>467</v>
      </c>
    </row>
    <row r="871" spans="2:24" hidden="1">
      <c r="B871" s="636"/>
      <c r="C871" s="423"/>
      <c r="D871" s="206">
        <v>5</v>
      </c>
      <c r="E871" s="169" t="s">
        <v>688</v>
      </c>
      <c r="F871" s="260">
        <v>1514.69</v>
      </c>
      <c r="G871" s="169">
        <v>112.7</v>
      </c>
      <c r="H871" s="169">
        <v>112.7</v>
      </c>
      <c r="I871" s="177">
        <f t="shared" si="200"/>
        <v>1</v>
      </c>
      <c r="J871" s="169">
        <v>5.3</v>
      </c>
      <c r="K871" s="177">
        <f t="shared" si="201"/>
        <v>4.7027506654835842E-2</v>
      </c>
      <c r="L871" s="260">
        <v>313.60000000000002</v>
      </c>
      <c r="M871" s="177">
        <f t="shared" si="202"/>
        <v>1.0470275066548358</v>
      </c>
      <c r="N871" s="260">
        <v>1662.08</v>
      </c>
      <c r="O871" s="169">
        <v>0.47</v>
      </c>
      <c r="P871" s="176">
        <f t="shared" si="203"/>
        <v>4.1703637976929896E-3</v>
      </c>
      <c r="Q871" s="260">
        <f t="shared" si="204"/>
        <v>147.392</v>
      </c>
      <c r="R871" s="169">
        <f t="shared" si="205"/>
        <v>4.8299999999999974</v>
      </c>
      <c r="S871" s="171">
        <f t="shared" si="206"/>
        <v>4.285714285714283E-2</v>
      </c>
      <c r="T871" s="169" t="s">
        <v>475</v>
      </c>
      <c r="U871" s="169" t="s">
        <v>712</v>
      </c>
      <c r="V871" s="169" t="s">
        <v>466</v>
      </c>
      <c r="W871" s="175">
        <v>1</v>
      </c>
      <c r="X871" s="169" t="s">
        <v>467</v>
      </c>
    </row>
    <row r="872" spans="2:24" hidden="1">
      <c r="B872" s="636"/>
      <c r="C872" s="423"/>
      <c r="D872" s="206">
        <v>6</v>
      </c>
      <c r="E872" s="169" t="s">
        <v>463</v>
      </c>
      <c r="F872" s="260">
        <v>1506.19</v>
      </c>
      <c r="G872" s="169">
        <v>43.23</v>
      </c>
      <c r="H872" s="169">
        <v>43.23</v>
      </c>
      <c r="I872" s="177">
        <f t="shared" si="200"/>
        <v>1</v>
      </c>
      <c r="J872" s="169">
        <v>2.0299999999999998</v>
      </c>
      <c r="K872" s="177">
        <f t="shared" si="201"/>
        <v>4.6958130927596577E-2</v>
      </c>
      <c r="L872" s="260">
        <v>814.16</v>
      </c>
      <c r="M872" s="177">
        <f t="shared" si="202"/>
        <v>1.0469581309275966</v>
      </c>
      <c r="N872" s="260">
        <v>1652.74</v>
      </c>
      <c r="O872" s="169">
        <v>0.18</v>
      </c>
      <c r="P872" s="176">
        <f t="shared" si="203"/>
        <v>4.1637751561415682E-3</v>
      </c>
      <c r="Q872" s="260">
        <f t="shared" si="204"/>
        <v>146.5488</v>
      </c>
      <c r="R872" s="169">
        <f t="shared" si="205"/>
        <v>1.8500000000000012</v>
      </c>
      <c r="S872" s="171">
        <f t="shared" si="206"/>
        <v>4.2794355771455038E-2</v>
      </c>
      <c r="T872" s="169" t="s">
        <v>475</v>
      </c>
      <c r="U872" s="169" t="s">
        <v>220</v>
      </c>
      <c r="V872" s="169" t="s">
        <v>686</v>
      </c>
      <c r="W872" s="175">
        <v>1</v>
      </c>
      <c r="X872" s="169" t="s">
        <v>412</v>
      </c>
    </row>
    <row r="873" spans="2:24" hidden="1">
      <c r="B873" s="636"/>
      <c r="C873" s="423"/>
      <c r="D873" s="206">
        <v>7</v>
      </c>
      <c r="E873" s="169" t="s">
        <v>557</v>
      </c>
      <c r="F873" s="260">
        <v>1360.22</v>
      </c>
      <c r="G873" s="169">
        <v>235.8</v>
      </c>
      <c r="H873" s="169">
        <v>235.8</v>
      </c>
      <c r="I873" s="177">
        <f t="shared" ref="I873:I926" si="213">H873/G873</f>
        <v>1</v>
      </c>
      <c r="J873" s="169">
        <v>7.76</v>
      </c>
      <c r="K873" s="177">
        <f t="shared" ref="K873:K926" si="214">J873/G873</f>
        <v>3.2909245122985577E-2</v>
      </c>
      <c r="L873" s="260">
        <v>194.04</v>
      </c>
      <c r="M873" s="177">
        <f t="shared" ref="M873:M926" si="215">(H873+J873)/G873</f>
        <v>1.0329092451229855</v>
      </c>
      <c r="N873" s="260">
        <v>1505.75</v>
      </c>
      <c r="O873" s="169">
        <v>0.75</v>
      </c>
      <c r="P873" s="176">
        <f t="shared" ref="P873:P926" si="216">O873/G873</f>
        <v>3.1806615776081423E-3</v>
      </c>
      <c r="Q873" s="260">
        <f t="shared" ref="Q873:Q926" si="217">O873*L873</f>
        <v>145.53</v>
      </c>
      <c r="R873" s="169">
        <f t="shared" ref="R873:R926" si="218">(H873+J873)-G873-O873</f>
        <v>7.0099999999999909</v>
      </c>
      <c r="S873" s="171">
        <f t="shared" ref="S873:S926" si="219">R873/G873</f>
        <v>2.9728583545377399E-2</v>
      </c>
      <c r="T873" s="169" t="s">
        <v>475</v>
      </c>
      <c r="U873" s="169" t="s">
        <v>712</v>
      </c>
      <c r="V873" s="169" t="s">
        <v>792</v>
      </c>
      <c r="W873" s="175">
        <v>1</v>
      </c>
      <c r="X873" s="169" t="s">
        <v>433</v>
      </c>
    </row>
    <row r="874" spans="2:24" hidden="1">
      <c r="B874" s="636"/>
      <c r="C874" s="423"/>
      <c r="D874" s="206">
        <v>8</v>
      </c>
      <c r="E874" s="169" t="s">
        <v>490</v>
      </c>
      <c r="F874" s="260">
        <v>1214.73</v>
      </c>
      <c r="G874" s="169">
        <v>205.21</v>
      </c>
      <c r="H874" s="169">
        <v>205.21</v>
      </c>
      <c r="I874" s="177">
        <f t="shared" si="213"/>
        <v>1</v>
      </c>
      <c r="J874" s="169">
        <v>8.68</v>
      </c>
      <c r="K874" s="177">
        <f t="shared" si="214"/>
        <v>4.229813361921933E-2</v>
      </c>
      <c r="L874" s="260">
        <v>156.74</v>
      </c>
      <c r="M874" s="177">
        <f t="shared" si="215"/>
        <v>1.0422981336192194</v>
      </c>
      <c r="N874" s="260">
        <v>1360.5</v>
      </c>
      <c r="O874" s="169">
        <v>0.93</v>
      </c>
      <c r="P874" s="176">
        <f t="shared" si="216"/>
        <v>4.5319428877735003E-3</v>
      </c>
      <c r="Q874" s="260">
        <f t="shared" si="217"/>
        <v>145.76820000000001</v>
      </c>
      <c r="R874" s="169">
        <f t="shared" si="218"/>
        <v>7.7500000000000071</v>
      </c>
      <c r="S874" s="171">
        <f t="shared" si="219"/>
        <v>3.7766190731445867E-2</v>
      </c>
      <c r="T874" s="169" t="s">
        <v>475</v>
      </c>
      <c r="U874" s="169" t="s">
        <v>712</v>
      </c>
      <c r="V874" s="169" t="s">
        <v>806</v>
      </c>
      <c r="W874" s="175">
        <v>1</v>
      </c>
      <c r="X874" s="169" t="s">
        <v>467</v>
      </c>
    </row>
    <row r="875" spans="2:24" hidden="1">
      <c r="B875" s="636"/>
      <c r="C875" s="423"/>
      <c r="D875" s="206">
        <v>9</v>
      </c>
      <c r="E875" s="169" t="s">
        <v>464</v>
      </c>
      <c r="F875" s="260">
        <v>1111.1100000000001</v>
      </c>
      <c r="G875" s="169">
        <v>131.35</v>
      </c>
      <c r="H875" s="169">
        <v>131.35</v>
      </c>
      <c r="I875" s="177">
        <f t="shared" si="213"/>
        <v>1</v>
      </c>
      <c r="J875" s="169">
        <v>6.18</v>
      </c>
      <c r="K875" s="177">
        <f t="shared" si="214"/>
        <v>4.7049866768176629E-2</v>
      </c>
      <c r="L875" s="260">
        <v>203.5</v>
      </c>
      <c r="M875" s="177">
        <f t="shared" si="215"/>
        <v>1.0470498667681767</v>
      </c>
      <c r="N875" s="260">
        <v>1257.6300000000001</v>
      </c>
      <c r="O875" s="169">
        <v>0.72</v>
      </c>
      <c r="P875" s="176">
        <f t="shared" si="216"/>
        <v>5.4815378759040731E-3</v>
      </c>
      <c r="Q875" s="260">
        <f t="shared" si="217"/>
        <v>146.51999999999998</v>
      </c>
      <c r="R875" s="169">
        <f t="shared" si="218"/>
        <v>5.4600000000000071</v>
      </c>
      <c r="S875" s="171">
        <f t="shared" si="219"/>
        <v>4.1568328892272612E-2</v>
      </c>
      <c r="T875" s="169" t="s">
        <v>475</v>
      </c>
      <c r="U875" s="169" t="s">
        <v>712</v>
      </c>
      <c r="V875" s="169" t="s">
        <v>466</v>
      </c>
      <c r="W875" s="175">
        <v>1</v>
      </c>
      <c r="X875" s="169" t="s">
        <v>467</v>
      </c>
    </row>
    <row r="876" spans="2:24" hidden="1">
      <c r="B876" s="636"/>
      <c r="C876" s="423"/>
      <c r="D876" s="206">
        <v>10</v>
      </c>
      <c r="E876" s="169" t="s">
        <v>494</v>
      </c>
      <c r="F876" s="260">
        <v>1060</v>
      </c>
      <c r="G876" s="169">
        <v>100.79</v>
      </c>
      <c r="H876" s="169">
        <v>100.79</v>
      </c>
      <c r="I876" s="177">
        <f t="shared" si="213"/>
        <v>1</v>
      </c>
      <c r="J876" s="169">
        <v>3.79</v>
      </c>
      <c r="K876" s="177">
        <f t="shared" si="214"/>
        <v>3.7602936799285641E-2</v>
      </c>
      <c r="L876" s="260">
        <v>318.32</v>
      </c>
      <c r="M876" s="177">
        <f t="shared" si="215"/>
        <v>1.0376029367992856</v>
      </c>
      <c r="N876" s="260">
        <v>1206.43</v>
      </c>
      <c r="O876" s="169">
        <v>0.46</v>
      </c>
      <c r="P876" s="176">
        <f t="shared" si="216"/>
        <v>4.5639448357972017E-3</v>
      </c>
      <c r="Q876" s="260">
        <f t="shared" si="217"/>
        <v>146.4272</v>
      </c>
      <c r="R876" s="169">
        <f t="shared" si="218"/>
        <v>3.3300000000000063</v>
      </c>
      <c r="S876" s="171">
        <f t="shared" si="219"/>
        <v>3.3038991963488501E-2</v>
      </c>
      <c r="T876" s="169" t="s">
        <v>475</v>
      </c>
      <c r="U876" s="169" t="s">
        <v>220</v>
      </c>
      <c r="V876" s="169" t="s">
        <v>686</v>
      </c>
      <c r="W876" s="175">
        <v>1</v>
      </c>
      <c r="X876" s="169" t="s">
        <v>422</v>
      </c>
    </row>
    <row r="877" spans="2:24" hidden="1">
      <c r="B877" s="635">
        <v>45957</v>
      </c>
      <c r="C877" s="423" t="str">
        <f t="shared" ref="C877" si="220">RIGHT(TEXT(B877,"aaa"),1)</f>
        <v>一</v>
      </c>
      <c r="D877" s="206">
        <v>1</v>
      </c>
      <c r="E877" s="169" t="s">
        <v>699</v>
      </c>
      <c r="F877" s="260">
        <v>12292.88</v>
      </c>
      <c r="G877" s="169">
        <v>113.98</v>
      </c>
      <c r="H877" s="169">
        <v>156.28</v>
      </c>
      <c r="I877" s="177">
        <f t="shared" si="213"/>
        <v>1.3711177399543779</v>
      </c>
      <c r="J877" s="169">
        <v>1.8</v>
      </c>
      <c r="K877" s="177">
        <f t="shared" si="214"/>
        <v>1.5792244253377784E-2</v>
      </c>
      <c r="L877" s="260">
        <v>278.75</v>
      </c>
      <c r="M877" s="177">
        <f t="shared" si="215"/>
        <v>1.3869099842077559</v>
      </c>
      <c r="N877" s="260">
        <v>12292.88</v>
      </c>
      <c r="O877" s="169">
        <v>0</v>
      </c>
      <c r="P877" s="176">
        <f t="shared" si="216"/>
        <v>0</v>
      </c>
      <c r="Q877" s="260">
        <f t="shared" si="217"/>
        <v>0</v>
      </c>
      <c r="R877" s="169">
        <f t="shared" si="218"/>
        <v>44.100000000000009</v>
      </c>
      <c r="S877" s="171">
        <f t="shared" si="219"/>
        <v>0.3869099842077558</v>
      </c>
      <c r="T877" s="169" t="s">
        <v>465</v>
      </c>
      <c r="U877" s="169" t="s">
        <v>219</v>
      </c>
      <c r="V877" s="169" t="s">
        <v>702</v>
      </c>
      <c r="W877" s="175">
        <v>1</v>
      </c>
      <c r="X877" s="169" t="s">
        <v>467</v>
      </c>
    </row>
    <row r="878" spans="2:24" hidden="1">
      <c r="B878" s="636"/>
      <c r="C878" s="423"/>
      <c r="D878" s="206">
        <v>2</v>
      </c>
      <c r="E878" s="169" t="s">
        <v>689</v>
      </c>
      <c r="F878" s="260">
        <v>5325</v>
      </c>
      <c r="G878" s="169">
        <v>11086</v>
      </c>
      <c r="H878" s="169">
        <v>11086</v>
      </c>
      <c r="I878" s="177">
        <f t="shared" si="213"/>
        <v>1</v>
      </c>
      <c r="J878" s="169">
        <v>300</v>
      </c>
      <c r="K878" s="177">
        <f t="shared" si="214"/>
        <v>2.7061158217571712E-2</v>
      </c>
      <c r="L878" s="260">
        <v>17.75</v>
      </c>
      <c r="M878" s="177">
        <f t="shared" si="215"/>
        <v>1.0270611582175717</v>
      </c>
      <c r="N878" s="260">
        <v>5325</v>
      </c>
      <c r="O878" s="169">
        <v>0</v>
      </c>
      <c r="P878" s="176">
        <f t="shared" si="216"/>
        <v>0</v>
      </c>
      <c r="Q878" s="260">
        <f t="shared" si="217"/>
        <v>0</v>
      </c>
      <c r="R878" s="169">
        <f t="shared" si="218"/>
        <v>300</v>
      </c>
      <c r="S878" s="171">
        <f t="shared" si="219"/>
        <v>2.7061158217571712E-2</v>
      </c>
      <c r="T878" s="169" t="s">
        <v>465</v>
      </c>
      <c r="U878" s="169" t="s">
        <v>219</v>
      </c>
      <c r="V878" s="169" t="s">
        <v>701</v>
      </c>
      <c r="W878" s="175">
        <v>1</v>
      </c>
      <c r="X878" s="169" t="s">
        <v>430</v>
      </c>
    </row>
    <row r="879" spans="2:24" hidden="1">
      <c r="B879" s="636"/>
      <c r="C879" s="423"/>
      <c r="D879" s="206">
        <v>3</v>
      </c>
      <c r="E879" s="169" t="s">
        <v>484</v>
      </c>
      <c r="F879" s="260">
        <v>2247.6799999999998</v>
      </c>
      <c r="G879" s="169">
        <v>101.48</v>
      </c>
      <c r="H879" s="169">
        <v>101.48</v>
      </c>
      <c r="I879" s="177">
        <f t="shared" si="213"/>
        <v>1</v>
      </c>
      <c r="J879" s="169">
        <v>6</v>
      </c>
      <c r="K879" s="177">
        <f t="shared" si="214"/>
        <v>5.9124950729207724E-2</v>
      </c>
      <c r="L879" s="260">
        <v>410.16</v>
      </c>
      <c r="M879" s="177">
        <f t="shared" si="215"/>
        <v>1.0591249507292078</v>
      </c>
      <c r="N879" s="260">
        <v>2460.96</v>
      </c>
      <c r="O879" s="169">
        <v>0.52</v>
      </c>
      <c r="P879" s="176">
        <f t="shared" si="216"/>
        <v>5.1241623965313362E-3</v>
      </c>
      <c r="Q879" s="260">
        <f t="shared" si="217"/>
        <v>213.28320000000002</v>
      </c>
      <c r="R879" s="169">
        <f t="shared" si="218"/>
        <v>5.48</v>
      </c>
      <c r="S879" s="171">
        <f t="shared" si="219"/>
        <v>5.4000788332676394E-2</v>
      </c>
      <c r="T879" s="169" t="s">
        <v>475</v>
      </c>
      <c r="U879" s="169" t="s">
        <v>712</v>
      </c>
      <c r="V879" s="169" t="s">
        <v>643</v>
      </c>
      <c r="W879" s="175">
        <v>1</v>
      </c>
      <c r="X879" s="169" t="s">
        <v>467</v>
      </c>
    </row>
    <row r="880" spans="2:24" hidden="1">
      <c r="B880" s="636"/>
      <c r="C880" s="423"/>
      <c r="D880" s="206">
        <v>4</v>
      </c>
      <c r="E880" s="169" t="s">
        <v>688</v>
      </c>
      <c r="F880" s="260">
        <v>2151.29</v>
      </c>
      <c r="G880" s="169">
        <v>112.64</v>
      </c>
      <c r="H880" s="169">
        <v>112.64</v>
      </c>
      <c r="I880" s="177">
        <f t="shared" si="213"/>
        <v>1</v>
      </c>
      <c r="J880" s="169">
        <v>7.54</v>
      </c>
      <c r="K880" s="177">
        <f t="shared" si="214"/>
        <v>6.6938920454545456E-2</v>
      </c>
      <c r="L880" s="260">
        <v>313.60000000000002</v>
      </c>
      <c r="M880" s="177">
        <f t="shared" si="215"/>
        <v>1.0669389204545454</v>
      </c>
      <c r="N880" s="260">
        <v>2364.54</v>
      </c>
      <c r="O880" s="169">
        <v>0.68</v>
      </c>
      <c r="P880" s="176">
        <f t="shared" si="216"/>
        <v>6.0369318181818189E-3</v>
      </c>
      <c r="Q880" s="260">
        <f t="shared" si="217"/>
        <v>213.24800000000002</v>
      </c>
      <c r="R880" s="169">
        <f t="shared" si="218"/>
        <v>6.8600000000000065</v>
      </c>
      <c r="S880" s="171">
        <f t="shared" si="219"/>
        <v>6.0901988636363695E-2</v>
      </c>
      <c r="T880" s="169" t="s">
        <v>475</v>
      </c>
      <c r="U880" s="169" t="s">
        <v>712</v>
      </c>
      <c r="V880" s="169" t="s">
        <v>466</v>
      </c>
      <c r="W880" s="175">
        <v>1</v>
      </c>
      <c r="X880" s="169" t="s">
        <v>467</v>
      </c>
    </row>
    <row r="881" spans="2:24" hidden="1">
      <c r="B881" s="636"/>
      <c r="C881" s="423"/>
      <c r="D881" s="206">
        <v>5</v>
      </c>
      <c r="E881" s="169" t="s">
        <v>494</v>
      </c>
      <c r="F881" s="260">
        <v>2037.25</v>
      </c>
      <c r="G881" s="169">
        <v>98.9</v>
      </c>
      <c r="H881" s="169">
        <v>98.9</v>
      </c>
      <c r="I881" s="177">
        <f t="shared" si="213"/>
        <v>1</v>
      </c>
      <c r="J881" s="169">
        <v>8.4</v>
      </c>
      <c r="K881" s="177">
        <f t="shared" si="214"/>
        <v>8.4934277047522752E-2</v>
      </c>
      <c r="L881" s="260">
        <v>318.32</v>
      </c>
      <c r="M881" s="177">
        <f t="shared" si="215"/>
        <v>1.0849342770475228</v>
      </c>
      <c r="N881" s="260">
        <v>2673.89</v>
      </c>
      <c r="O881" s="169">
        <v>2</v>
      </c>
      <c r="P881" s="176">
        <f t="shared" si="216"/>
        <v>2.0222446916076844E-2</v>
      </c>
      <c r="Q881" s="260">
        <f t="shared" si="217"/>
        <v>636.64</v>
      </c>
      <c r="R881" s="169">
        <f t="shared" si="218"/>
        <v>6.4000000000000057</v>
      </c>
      <c r="S881" s="171">
        <f t="shared" si="219"/>
        <v>6.4711830131445963E-2</v>
      </c>
      <c r="T881" s="169" t="s">
        <v>475</v>
      </c>
      <c r="U881" s="169" t="s">
        <v>220</v>
      </c>
      <c r="V881" s="169" t="s">
        <v>686</v>
      </c>
      <c r="W881" s="175">
        <v>1</v>
      </c>
      <c r="X881" s="169" t="s">
        <v>422</v>
      </c>
    </row>
    <row r="882" spans="2:24" hidden="1">
      <c r="B882" s="636"/>
      <c r="C882" s="423"/>
      <c r="D882" s="206">
        <v>6</v>
      </c>
      <c r="E882" s="169" t="s">
        <v>463</v>
      </c>
      <c r="F882" s="260">
        <v>2010.9799999999998</v>
      </c>
      <c r="G882" s="169">
        <v>40.72</v>
      </c>
      <c r="H882" s="169">
        <v>40.72</v>
      </c>
      <c r="I882" s="177">
        <f t="shared" si="213"/>
        <v>1</v>
      </c>
      <c r="J882" s="169">
        <v>2.73</v>
      </c>
      <c r="K882" s="177">
        <f t="shared" si="214"/>
        <v>6.7043222003929273E-2</v>
      </c>
      <c r="L882" s="260">
        <v>814.16</v>
      </c>
      <c r="M882" s="177">
        <f t="shared" si="215"/>
        <v>1.0670432220039292</v>
      </c>
      <c r="N882" s="260">
        <v>2222.66</v>
      </c>
      <c r="O882" s="169">
        <v>0.26</v>
      </c>
      <c r="P882" s="176">
        <f t="shared" si="216"/>
        <v>6.3850687622789785E-3</v>
      </c>
      <c r="Q882" s="260">
        <f t="shared" si="217"/>
        <v>211.6816</v>
      </c>
      <c r="R882" s="169">
        <f t="shared" si="218"/>
        <v>2.4699999999999971</v>
      </c>
      <c r="S882" s="171">
        <f t="shared" si="219"/>
        <v>6.0658153241650227E-2</v>
      </c>
      <c r="T882" s="169" t="s">
        <v>475</v>
      </c>
      <c r="U882" s="169" t="s">
        <v>220</v>
      </c>
      <c r="V882" s="169" t="s">
        <v>686</v>
      </c>
      <c r="W882" s="175">
        <v>1</v>
      </c>
      <c r="X882" s="169" t="s">
        <v>412</v>
      </c>
    </row>
    <row r="883" spans="2:24" hidden="1">
      <c r="B883" s="636"/>
      <c r="C883" s="423"/>
      <c r="D883" s="206">
        <v>7</v>
      </c>
      <c r="E883" s="169" t="s">
        <v>464</v>
      </c>
      <c r="F883" s="260">
        <v>1628</v>
      </c>
      <c r="G883" s="169">
        <v>134.97999999999999</v>
      </c>
      <c r="H883" s="169">
        <v>134.97999999999999</v>
      </c>
      <c r="I883" s="177">
        <f t="shared" si="213"/>
        <v>1</v>
      </c>
      <c r="J883" s="169">
        <v>9.0500000000000007</v>
      </c>
      <c r="K883" s="177">
        <f t="shared" si="214"/>
        <v>6.7046969921469857E-2</v>
      </c>
      <c r="L883" s="260">
        <v>203.5</v>
      </c>
      <c r="M883" s="177">
        <f t="shared" si="215"/>
        <v>1.06704696992147</v>
      </c>
      <c r="N883" s="260">
        <v>1841.68</v>
      </c>
      <c r="O883" s="169">
        <v>1.05</v>
      </c>
      <c r="P883" s="176">
        <f t="shared" si="216"/>
        <v>7.7789302118832426E-3</v>
      </c>
      <c r="Q883" s="260">
        <f t="shared" si="217"/>
        <v>213.67500000000001</v>
      </c>
      <c r="R883" s="169">
        <f t="shared" si="218"/>
        <v>8.0000000000000107</v>
      </c>
      <c r="S883" s="171">
        <f t="shared" si="219"/>
        <v>5.926803970958669E-2</v>
      </c>
      <c r="T883" s="169" t="s">
        <v>475</v>
      </c>
      <c r="U883" s="169" t="s">
        <v>712</v>
      </c>
      <c r="V883" s="169" t="s">
        <v>466</v>
      </c>
      <c r="W883" s="175">
        <v>1</v>
      </c>
      <c r="X883" s="169" t="s">
        <v>467</v>
      </c>
    </row>
    <row r="884" spans="2:24" hidden="1">
      <c r="B884" s="636"/>
      <c r="C884" s="423"/>
      <c r="D884" s="206">
        <v>8</v>
      </c>
      <c r="E884" s="169" t="s">
        <v>481</v>
      </c>
      <c r="F884" s="260">
        <v>1554.1</v>
      </c>
      <c r="G884" s="169">
        <v>170.94</v>
      </c>
      <c r="H884" s="169">
        <v>170.94</v>
      </c>
      <c r="I884" s="177">
        <f t="shared" si="213"/>
        <v>1</v>
      </c>
      <c r="J884" s="169">
        <v>8.3000000000000007</v>
      </c>
      <c r="K884" s="177">
        <f t="shared" si="214"/>
        <v>4.8555048555048559E-2</v>
      </c>
      <c r="L884" s="260">
        <v>212.89</v>
      </c>
      <c r="M884" s="177">
        <f t="shared" si="215"/>
        <v>1.0485550485550486</v>
      </c>
      <c r="N884" s="260">
        <v>1766.99</v>
      </c>
      <c r="O884" s="169">
        <v>1</v>
      </c>
      <c r="P884" s="176">
        <f t="shared" si="216"/>
        <v>5.8500058500058497E-3</v>
      </c>
      <c r="Q884" s="260">
        <f t="shared" si="217"/>
        <v>212.89</v>
      </c>
      <c r="R884" s="169">
        <f t="shared" si="218"/>
        <v>7.3000000000000114</v>
      </c>
      <c r="S884" s="171">
        <f t="shared" si="219"/>
        <v>4.2705042705042773E-2</v>
      </c>
      <c r="T884" s="169" t="s">
        <v>475</v>
      </c>
      <c r="U884" s="169" t="s">
        <v>712</v>
      </c>
      <c r="V884" s="169" t="s">
        <v>801</v>
      </c>
      <c r="W884" s="175">
        <v>1</v>
      </c>
      <c r="X884" s="169" t="s">
        <v>467</v>
      </c>
    </row>
    <row r="885" spans="2:24" hidden="1">
      <c r="B885" s="636"/>
      <c r="C885" s="423"/>
      <c r="D885" s="206">
        <v>9</v>
      </c>
      <c r="E885" s="169" t="s">
        <v>546</v>
      </c>
      <c r="F885" s="260">
        <v>1246.69</v>
      </c>
      <c r="G885" s="169">
        <v>29.4</v>
      </c>
      <c r="H885" s="169">
        <v>29.4</v>
      </c>
      <c r="I885" s="177">
        <f t="shared" si="213"/>
        <v>1</v>
      </c>
      <c r="J885" s="169">
        <v>1.57</v>
      </c>
      <c r="K885" s="177">
        <f t="shared" si="214"/>
        <v>5.3401360544217694E-2</v>
      </c>
      <c r="L885" s="260">
        <v>930.36</v>
      </c>
      <c r="M885" s="177">
        <f t="shared" si="215"/>
        <v>1.0534013605442176</v>
      </c>
      <c r="N885" s="260">
        <v>1460.67</v>
      </c>
      <c r="O885" s="169">
        <v>0.23</v>
      </c>
      <c r="P885" s="176">
        <f t="shared" si="216"/>
        <v>7.823129251700681E-3</v>
      </c>
      <c r="Q885" s="260">
        <f t="shared" si="217"/>
        <v>213.98280000000003</v>
      </c>
      <c r="R885" s="169">
        <f t="shared" si="218"/>
        <v>1.3400000000000003</v>
      </c>
      <c r="S885" s="171">
        <f t="shared" si="219"/>
        <v>4.5578231292517021E-2</v>
      </c>
      <c r="T885" s="169" t="s">
        <v>475</v>
      </c>
      <c r="U885" s="169" t="s">
        <v>712</v>
      </c>
      <c r="V885" s="169" t="s">
        <v>792</v>
      </c>
      <c r="W885" s="175">
        <v>1</v>
      </c>
      <c r="X885" s="169" t="s">
        <v>422</v>
      </c>
    </row>
    <row r="886" spans="2:24" hidden="1">
      <c r="B886" s="636"/>
      <c r="C886" s="423"/>
      <c r="D886" s="206">
        <v>10</v>
      </c>
      <c r="E886" s="169" t="s">
        <v>814</v>
      </c>
      <c r="F886" s="260">
        <v>1200.77</v>
      </c>
      <c r="G886" s="169">
        <v>90.54</v>
      </c>
      <c r="H886" s="169">
        <v>90.54</v>
      </c>
      <c r="I886" s="177">
        <f t="shared" si="213"/>
        <v>1</v>
      </c>
      <c r="J886" s="169">
        <v>3.64</v>
      </c>
      <c r="K886" s="177">
        <f t="shared" si="214"/>
        <v>4.0203225093881155E-2</v>
      </c>
      <c r="L886" s="260">
        <v>388.6</v>
      </c>
      <c r="M886" s="177">
        <f t="shared" si="215"/>
        <v>1.0402032250938811</v>
      </c>
      <c r="N886" s="260">
        <v>1414.5</v>
      </c>
      <c r="O886" s="169">
        <v>0.55000000000000004</v>
      </c>
      <c r="P886" s="176">
        <f t="shared" si="216"/>
        <v>6.0746631323172076E-3</v>
      </c>
      <c r="Q886" s="260">
        <f t="shared" si="217"/>
        <v>213.73000000000002</v>
      </c>
      <c r="R886" s="169">
        <f t="shared" si="218"/>
        <v>3.0900000000000007</v>
      </c>
      <c r="S886" s="171">
        <f t="shared" si="219"/>
        <v>3.4128561961563955E-2</v>
      </c>
      <c r="T886" s="169" t="s">
        <v>475</v>
      </c>
      <c r="U886" s="169" t="s">
        <v>220</v>
      </c>
      <c r="V886" s="169" t="s">
        <v>686</v>
      </c>
      <c r="W886" s="175">
        <v>1</v>
      </c>
      <c r="X886" s="169" t="s">
        <v>809</v>
      </c>
    </row>
    <row r="887" spans="2:24" hidden="1">
      <c r="B887" s="635">
        <v>45958</v>
      </c>
      <c r="C887" s="423" t="str">
        <f t="shared" ref="C887" si="221">RIGHT(TEXT(B887,"aaa"),1)</f>
        <v>二</v>
      </c>
      <c r="D887" s="206">
        <v>1</v>
      </c>
      <c r="E887" s="169" t="s">
        <v>699</v>
      </c>
      <c r="F887" s="260">
        <v>13187.66</v>
      </c>
      <c r="G887" s="169">
        <v>108.32</v>
      </c>
      <c r="H887" s="169">
        <v>152.51</v>
      </c>
      <c r="I887" s="177">
        <f t="shared" si="213"/>
        <v>1.4079579025110782</v>
      </c>
      <c r="J887" s="169">
        <v>3.12</v>
      </c>
      <c r="K887" s="177">
        <f t="shared" si="214"/>
        <v>2.8803545051698673E-2</v>
      </c>
      <c r="L887" s="260">
        <v>278.75</v>
      </c>
      <c r="M887" s="177">
        <f t="shared" si="215"/>
        <v>1.436761447562777</v>
      </c>
      <c r="N887" s="260">
        <v>13187.66</v>
      </c>
      <c r="O887" s="169">
        <v>0</v>
      </c>
      <c r="P887" s="176">
        <f t="shared" si="216"/>
        <v>0</v>
      </c>
      <c r="Q887" s="260">
        <f t="shared" si="217"/>
        <v>0</v>
      </c>
      <c r="R887" s="169">
        <f t="shared" si="218"/>
        <v>47.31</v>
      </c>
      <c r="S887" s="171">
        <f t="shared" si="219"/>
        <v>0.43676144756277702</v>
      </c>
      <c r="T887" s="169" t="s">
        <v>465</v>
      </c>
      <c r="U887" s="169" t="s">
        <v>219</v>
      </c>
      <c r="V887" s="169" t="s">
        <v>702</v>
      </c>
      <c r="W887" s="175">
        <v>1</v>
      </c>
      <c r="X887" s="169" t="s">
        <v>467</v>
      </c>
    </row>
    <row r="888" spans="2:24" hidden="1">
      <c r="B888" s="636"/>
      <c r="C888" s="423"/>
      <c r="D888" s="206">
        <v>2</v>
      </c>
      <c r="E888" s="169" t="s">
        <v>822</v>
      </c>
      <c r="F888" s="260">
        <v>5746.73</v>
      </c>
      <c r="G888" s="169">
        <v>615.45000000000005</v>
      </c>
      <c r="H888" s="169">
        <v>615.45000000000005</v>
      </c>
      <c r="I888" s="177">
        <f t="shared" si="213"/>
        <v>1</v>
      </c>
      <c r="J888" s="169">
        <v>60.48</v>
      </c>
      <c r="K888" s="177">
        <f t="shared" si="214"/>
        <v>9.8269558859371178E-2</v>
      </c>
      <c r="L888" s="260">
        <v>100.52</v>
      </c>
      <c r="M888" s="177">
        <f t="shared" si="215"/>
        <v>1.0982695588593712</v>
      </c>
      <c r="N888" s="260">
        <v>6079.45</v>
      </c>
      <c r="O888" s="169">
        <v>3.31</v>
      </c>
      <c r="P888" s="176">
        <f t="shared" si="216"/>
        <v>5.3781785685270934E-3</v>
      </c>
      <c r="Q888" s="260">
        <f t="shared" si="217"/>
        <v>332.72120000000001</v>
      </c>
      <c r="R888" s="169">
        <f t="shared" si="218"/>
        <v>57.170000000000016</v>
      </c>
      <c r="S888" s="171">
        <f t="shared" si="219"/>
        <v>9.2891380290844122E-2</v>
      </c>
      <c r="T888" s="169" t="s">
        <v>475</v>
      </c>
      <c r="U888" s="169" t="s">
        <v>712</v>
      </c>
      <c r="V888" s="169" t="s">
        <v>823</v>
      </c>
      <c r="W888" s="175">
        <v>1</v>
      </c>
      <c r="X888" s="169" t="s">
        <v>818</v>
      </c>
    </row>
    <row r="889" spans="2:24" hidden="1">
      <c r="B889" s="636"/>
      <c r="C889" s="423"/>
      <c r="D889" s="206">
        <v>3</v>
      </c>
      <c r="E889" s="169" t="s">
        <v>814</v>
      </c>
      <c r="F889" s="260">
        <v>4608.79</v>
      </c>
      <c r="G889" s="169">
        <v>205.96</v>
      </c>
      <c r="H889" s="169">
        <v>205.96</v>
      </c>
      <c r="I889" s="177">
        <f t="shared" si="213"/>
        <v>1</v>
      </c>
      <c r="J889" s="169">
        <v>12.72</v>
      </c>
      <c r="K889" s="177">
        <f t="shared" si="214"/>
        <v>6.1759564964070694E-2</v>
      </c>
      <c r="L889" s="260">
        <v>388.6</v>
      </c>
      <c r="M889" s="177">
        <f t="shared" si="215"/>
        <v>1.0617595649640708</v>
      </c>
      <c r="N889" s="260">
        <v>4942.99</v>
      </c>
      <c r="O889" s="169">
        <v>0.86</v>
      </c>
      <c r="P889" s="176">
        <f t="shared" si="216"/>
        <v>4.1755680714701884E-3</v>
      </c>
      <c r="Q889" s="260">
        <f t="shared" si="217"/>
        <v>334.19600000000003</v>
      </c>
      <c r="R889" s="169">
        <f t="shared" si="218"/>
        <v>11.86</v>
      </c>
      <c r="S889" s="171">
        <f t="shared" si="219"/>
        <v>5.7583996892600499E-2</v>
      </c>
      <c r="T889" s="169" t="s">
        <v>475</v>
      </c>
      <c r="U889" s="169" t="s">
        <v>220</v>
      </c>
      <c r="V889" s="169" t="s">
        <v>686</v>
      </c>
      <c r="W889" s="175">
        <v>1</v>
      </c>
      <c r="X889" s="169" t="s">
        <v>809</v>
      </c>
    </row>
    <row r="890" spans="2:24" hidden="1">
      <c r="B890" s="636"/>
      <c r="C890" s="423"/>
      <c r="D890" s="206">
        <v>4</v>
      </c>
      <c r="E890" s="169" t="s">
        <v>484</v>
      </c>
      <c r="F890" s="260">
        <v>2317.4</v>
      </c>
      <c r="G890" s="169">
        <v>97.06</v>
      </c>
      <c r="H890" s="169">
        <v>97.06</v>
      </c>
      <c r="I890" s="177">
        <f t="shared" si="213"/>
        <v>1</v>
      </c>
      <c r="J890" s="169">
        <v>6.46</v>
      </c>
      <c r="K890" s="177">
        <f t="shared" si="214"/>
        <v>6.6556769008860497E-2</v>
      </c>
      <c r="L890" s="260">
        <v>410.16</v>
      </c>
      <c r="M890" s="177">
        <f t="shared" si="215"/>
        <v>1.0665567690088604</v>
      </c>
      <c r="N890" s="260">
        <v>2649.63</v>
      </c>
      <c r="O890" s="169">
        <v>0.81</v>
      </c>
      <c r="P890" s="176">
        <f t="shared" si="216"/>
        <v>8.3453533896558837E-3</v>
      </c>
      <c r="Q890" s="260">
        <f t="shared" si="217"/>
        <v>332.22960000000006</v>
      </c>
      <c r="R890" s="169">
        <f t="shared" si="218"/>
        <v>5.6499999999999932</v>
      </c>
      <c r="S890" s="171">
        <f t="shared" si="219"/>
        <v>5.8211415619204544E-2</v>
      </c>
      <c r="T890" s="169" t="s">
        <v>475</v>
      </c>
      <c r="U890" s="169" t="s">
        <v>712</v>
      </c>
      <c r="V890" s="169" t="s">
        <v>643</v>
      </c>
      <c r="W890" s="175">
        <v>1</v>
      </c>
      <c r="X890" s="169" t="s">
        <v>467</v>
      </c>
    </row>
    <row r="891" spans="2:24" hidden="1">
      <c r="B891" s="636"/>
      <c r="C891" s="423"/>
      <c r="D891" s="206">
        <v>5</v>
      </c>
      <c r="E891" s="169" t="s">
        <v>524</v>
      </c>
      <c r="F891" s="260">
        <v>2053.4899999999998</v>
      </c>
      <c r="G891" s="169">
        <v>80.5</v>
      </c>
      <c r="H891" s="169">
        <v>80.5</v>
      </c>
      <c r="I891" s="177">
        <f t="shared" si="213"/>
        <v>1</v>
      </c>
      <c r="J891" s="169">
        <v>7.15</v>
      </c>
      <c r="K891" s="177">
        <f t="shared" si="214"/>
        <v>8.8819875776397522E-2</v>
      </c>
      <c r="L891" s="260">
        <v>333.9</v>
      </c>
      <c r="M891" s="177">
        <f t="shared" si="215"/>
        <v>1.0888198757763976</v>
      </c>
      <c r="N891" s="260">
        <v>2387.39</v>
      </c>
      <c r="O891" s="169">
        <v>1</v>
      </c>
      <c r="P891" s="176">
        <f t="shared" si="216"/>
        <v>1.2422360248447204E-2</v>
      </c>
      <c r="Q891" s="260">
        <f t="shared" si="217"/>
        <v>333.9</v>
      </c>
      <c r="R891" s="169">
        <f t="shared" si="218"/>
        <v>6.1500000000000057</v>
      </c>
      <c r="S891" s="171">
        <f t="shared" si="219"/>
        <v>7.6397515527950377E-2</v>
      </c>
      <c r="T891" s="169" t="s">
        <v>475</v>
      </c>
      <c r="U891" s="169" t="s">
        <v>220</v>
      </c>
      <c r="V891" s="169" t="s">
        <v>686</v>
      </c>
      <c r="W891" s="175">
        <v>1</v>
      </c>
      <c r="X891" s="169" t="s">
        <v>413</v>
      </c>
    </row>
    <row r="892" spans="2:24" hidden="1">
      <c r="B892" s="636"/>
      <c r="C892" s="423"/>
      <c r="D892" s="206">
        <v>6</v>
      </c>
      <c r="E892" s="169" t="s">
        <v>481</v>
      </c>
      <c r="F892" s="260">
        <v>1967.1</v>
      </c>
      <c r="G892" s="169">
        <v>162.22</v>
      </c>
      <c r="H892" s="169">
        <v>162.22</v>
      </c>
      <c r="I892" s="177">
        <f t="shared" si="213"/>
        <v>1</v>
      </c>
      <c r="J892" s="169">
        <v>10.8</v>
      </c>
      <c r="K892" s="177">
        <f t="shared" si="214"/>
        <v>6.6576254469239315E-2</v>
      </c>
      <c r="L892" s="260">
        <v>212.89</v>
      </c>
      <c r="M892" s="177">
        <f t="shared" si="215"/>
        <v>1.0665762544692394</v>
      </c>
      <c r="N892" s="260">
        <v>2299.21</v>
      </c>
      <c r="O892" s="169">
        <v>1.56</v>
      </c>
      <c r="P892" s="176">
        <f t="shared" si="216"/>
        <v>9.6165700900012335E-3</v>
      </c>
      <c r="Q892" s="260">
        <f t="shared" si="217"/>
        <v>332.10840000000002</v>
      </c>
      <c r="R892" s="169">
        <f t="shared" si="218"/>
        <v>9.2400000000000109</v>
      </c>
      <c r="S892" s="171">
        <f t="shared" si="219"/>
        <v>5.6959684379238137E-2</v>
      </c>
      <c r="T892" s="169" t="s">
        <v>475</v>
      </c>
      <c r="U892" s="169" t="s">
        <v>712</v>
      </c>
      <c r="V892" s="169" t="s">
        <v>801</v>
      </c>
      <c r="W892" s="175">
        <v>1</v>
      </c>
      <c r="X892" s="169" t="s">
        <v>467</v>
      </c>
    </row>
    <row r="893" spans="2:24" hidden="1">
      <c r="B893" s="636"/>
      <c r="C893" s="423"/>
      <c r="D893" s="206">
        <v>7</v>
      </c>
      <c r="E893" s="169" t="s">
        <v>688</v>
      </c>
      <c r="F893" s="260">
        <v>1960</v>
      </c>
      <c r="G893" s="169">
        <v>109.78</v>
      </c>
      <c r="H893" s="169">
        <v>109.78</v>
      </c>
      <c r="I893" s="177">
        <f t="shared" si="213"/>
        <v>1</v>
      </c>
      <c r="J893" s="169">
        <v>10.4</v>
      </c>
      <c r="K893" s="177">
        <f t="shared" si="214"/>
        <v>9.4734924394243039E-2</v>
      </c>
      <c r="L893" s="260">
        <v>313.60000000000002</v>
      </c>
      <c r="M893" s="177">
        <f t="shared" si="215"/>
        <v>1.094734924394243</v>
      </c>
      <c r="N893" s="260">
        <v>3261.44</v>
      </c>
      <c r="O893" s="169">
        <v>4.1500000000000004</v>
      </c>
      <c r="P893" s="176">
        <f t="shared" si="216"/>
        <v>3.7802878484241215E-2</v>
      </c>
      <c r="Q893" s="260">
        <f t="shared" si="217"/>
        <v>1301.4400000000003</v>
      </c>
      <c r="R893" s="169">
        <f t="shared" si="218"/>
        <v>6.2500000000000053</v>
      </c>
      <c r="S893" s="171">
        <f t="shared" si="219"/>
        <v>5.6932045910001873E-2</v>
      </c>
      <c r="T893" s="169" t="s">
        <v>475</v>
      </c>
      <c r="U893" s="169" t="s">
        <v>712</v>
      </c>
      <c r="V893" s="169" t="s">
        <v>466</v>
      </c>
      <c r="W893" s="175">
        <v>1</v>
      </c>
      <c r="X893" s="169" t="s">
        <v>467</v>
      </c>
    </row>
    <row r="894" spans="2:24" hidden="1">
      <c r="B894" s="636"/>
      <c r="C894" s="423"/>
      <c r="D894" s="206">
        <v>8</v>
      </c>
      <c r="E894" s="169" t="s">
        <v>546</v>
      </c>
      <c r="F894" s="260">
        <v>1925.84</v>
      </c>
      <c r="G894" s="169">
        <v>27.36</v>
      </c>
      <c r="H894" s="169">
        <v>27.36</v>
      </c>
      <c r="I894" s="177">
        <f t="shared" si="213"/>
        <v>1</v>
      </c>
      <c r="J894" s="169">
        <v>2.4300000000000002</v>
      </c>
      <c r="K894" s="177">
        <f t="shared" si="214"/>
        <v>8.8815789473684223E-2</v>
      </c>
      <c r="L894" s="260">
        <v>930.36</v>
      </c>
      <c r="M894" s="177">
        <f t="shared" si="215"/>
        <v>1.0888157894736843</v>
      </c>
      <c r="N894" s="260">
        <v>2260.77</v>
      </c>
      <c r="O894" s="169">
        <v>0.36</v>
      </c>
      <c r="P894" s="176">
        <f t="shared" si="216"/>
        <v>1.3157894736842105E-2</v>
      </c>
      <c r="Q894" s="260">
        <f t="shared" si="217"/>
        <v>334.92959999999999</v>
      </c>
      <c r="R894" s="169">
        <f t="shared" si="218"/>
        <v>2.0699999999999998</v>
      </c>
      <c r="S894" s="171">
        <f t="shared" si="219"/>
        <v>7.5657894736842105E-2</v>
      </c>
      <c r="T894" s="169" t="s">
        <v>475</v>
      </c>
      <c r="U894" s="169" t="s">
        <v>712</v>
      </c>
      <c r="V894" s="169" t="s">
        <v>792</v>
      </c>
      <c r="W894" s="175">
        <v>1</v>
      </c>
      <c r="X894" s="169" t="s">
        <v>422</v>
      </c>
    </row>
    <row r="895" spans="2:24" hidden="1">
      <c r="B895" s="636"/>
      <c r="C895" s="423"/>
      <c r="D895" s="206">
        <v>9</v>
      </c>
      <c r="E895" s="169" t="s">
        <v>689</v>
      </c>
      <c r="F895" s="260">
        <v>1775</v>
      </c>
      <c r="G895" s="169">
        <v>10802</v>
      </c>
      <c r="H895" s="169">
        <v>10802</v>
      </c>
      <c r="I895" s="177">
        <f t="shared" si="213"/>
        <v>1</v>
      </c>
      <c r="J895" s="169">
        <v>100</v>
      </c>
      <c r="K895" s="177">
        <f t="shared" si="214"/>
        <v>9.2575448990927598E-3</v>
      </c>
      <c r="L895" s="260">
        <v>17.75</v>
      </c>
      <c r="M895" s="177">
        <f t="shared" si="215"/>
        <v>1.0092575448990928</v>
      </c>
      <c r="N895" s="260">
        <v>1775</v>
      </c>
      <c r="O895" s="169">
        <v>0</v>
      </c>
      <c r="P895" s="176">
        <f t="shared" si="216"/>
        <v>0</v>
      </c>
      <c r="Q895" s="260">
        <f t="shared" si="217"/>
        <v>0</v>
      </c>
      <c r="R895" s="169">
        <f t="shared" si="218"/>
        <v>100</v>
      </c>
      <c r="S895" s="171">
        <f t="shared" si="219"/>
        <v>9.2575448990927598E-3</v>
      </c>
      <c r="T895" s="169" t="s">
        <v>465</v>
      </c>
      <c r="U895" s="169" t="s">
        <v>219</v>
      </c>
      <c r="V895" s="169" t="s">
        <v>701</v>
      </c>
      <c r="W895" s="175">
        <v>1</v>
      </c>
      <c r="X895" s="169" t="s">
        <v>430</v>
      </c>
    </row>
    <row r="896" spans="2:24" hidden="1">
      <c r="B896" s="636"/>
      <c r="C896" s="423"/>
      <c r="D896" s="206">
        <v>10</v>
      </c>
      <c r="E896" s="169" t="s">
        <v>463</v>
      </c>
      <c r="F896" s="260">
        <v>1595.7499999999998</v>
      </c>
      <c r="G896" s="169">
        <v>40.869999999999997</v>
      </c>
      <c r="H896" s="169">
        <v>40.869999999999997</v>
      </c>
      <c r="I896" s="177">
        <f t="shared" si="213"/>
        <v>1</v>
      </c>
      <c r="J896" s="169">
        <v>3.4</v>
      </c>
      <c r="K896" s="177">
        <f t="shared" si="214"/>
        <v>8.3190604355272812E-2</v>
      </c>
      <c r="L896" s="260">
        <v>814.16</v>
      </c>
      <c r="M896" s="177">
        <f t="shared" si="215"/>
        <v>1.0831906043552728</v>
      </c>
      <c r="N896" s="260">
        <v>2768.14</v>
      </c>
      <c r="O896" s="169">
        <v>1.44</v>
      </c>
      <c r="P896" s="176">
        <f t="shared" si="216"/>
        <v>3.5233667726939075E-2</v>
      </c>
      <c r="Q896" s="260">
        <f t="shared" si="217"/>
        <v>1172.3904</v>
      </c>
      <c r="R896" s="169">
        <f t="shared" si="218"/>
        <v>1.9599999999999986</v>
      </c>
      <c r="S896" s="171">
        <f t="shared" si="219"/>
        <v>4.795693662833371E-2</v>
      </c>
      <c r="T896" s="169" t="s">
        <v>475</v>
      </c>
      <c r="U896" s="169" t="s">
        <v>220</v>
      </c>
      <c r="V896" s="169" t="s">
        <v>686</v>
      </c>
      <c r="W896" s="175">
        <v>1</v>
      </c>
      <c r="X896" s="169" t="s">
        <v>412</v>
      </c>
    </row>
    <row r="897" spans="2:24" hidden="1">
      <c r="B897" s="635">
        <v>45959</v>
      </c>
      <c r="C897" s="423" t="str">
        <f t="shared" ref="C897" si="222">RIGHT(TEXT(B897,"aaa"),1)</f>
        <v>三</v>
      </c>
      <c r="D897" s="206">
        <v>1</v>
      </c>
      <c r="E897" s="169" t="s">
        <v>699</v>
      </c>
      <c r="F897" s="260">
        <v>11476.14</v>
      </c>
      <c r="G897" s="169">
        <v>103.69</v>
      </c>
      <c r="H897" s="169">
        <v>144.86000000000001</v>
      </c>
      <c r="I897" s="177">
        <f t="shared" si="213"/>
        <v>1.3970488957469382</v>
      </c>
      <c r="J897" s="169">
        <v>0</v>
      </c>
      <c r="K897" s="177">
        <f t="shared" si="214"/>
        <v>0</v>
      </c>
      <c r="L897" s="260">
        <v>278.75</v>
      </c>
      <c r="M897" s="177">
        <f t="shared" si="215"/>
        <v>1.3970488957469382</v>
      </c>
      <c r="N897" s="260">
        <v>11476.14</v>
      </c>
      <c r="O897" s="169">
        <v>0</v>
      </c>
      <c r="P897" s="176">
        <f t="shared" si="216"/>
        <v>0</v>
      </c>
      <c r="Q897" s="260">
        <f t="shared" si="217"/>
        <v>0</v>
      </c>
      <c r="R897" s="169">
        <f t="shared" si="218"/>
        <v>41.170000000000016</v>
      </c>
      <c r="S897" s="171">
        <f t="shared" si="219"/>
        <v>0.39704889574693814</v>
      </c>
      <c r="T897" s="169" t="s">
        <v>465</v>
      </c>
      <c r="U897" s="169" t="s">
        <v>219</v>
      </c>
      <c r="V897" s="169" t="s">
        <v>702</v>
      </c>
      <c r="W897" s="175">
        <v>1</v>
      </c>
      <c r="X897" s="169" t="s">
        <v>467</v>
      </c>
    </row>
    <row r="898" spans="2:24" hidden="1">
      <c r="B898" s="636"/>
      <c r="C898" s="423"/>
      <c r="D898" s="206">
        <v>2</v>
      </c>
      <c r="E898" s="169" t="s">
        <v>689</v>
      </c>
      <c r="F898" s="260">
        <v>3550</v>
      </c>
      <c r="G898" s="169">
        <v>10097</v>
      </c>
      <c r="H898" s="169">
        <v>10097</v>
      </c>
      <c r="I898" s="177">
        <f t="shared" si="213"/>
        <v>1</v>
      </c>
      <c r="J898" s="169">
        <v>200</v>
      </c>
      <c r="K898" s="177">
        <f t="shared" si="214"/>
        <v>1.9807863721897592E-2</v>
      </c>
      <c r="L898" s="260">
        <v>17.75</v>
      </c>
      <c r="M898" s="177">
        <f t="shared" si="215"/>
        <v>1.0198078637218977</v>
      </c>
      <c r="N898" s="260">
        <v>3550</v>
      </c>
      <c r="O898" s="169">
        <v>0</v>
      </c>
      <c r="P898" s="176">
        <f t="shared" si="216"/>
        <v>0</v>
      </c>
      <c r="Q898" s="260">
        <f t="shared" si="217"/>
        <v>0</v>
      </c>
      <c r="R898" s="169">
        <f t="shared" si="218"/>
        <v>200</v>
      </c>
      <c r="S898" s="171">
        <f t="shared" si="219"/>
        <v>1.9807863721897592E-2</v>
      </c>
      <c r="T898" s="169" t="s">
        <v>465</v>
      </c>
      <c r="U898" s="169" t="s">
        <v>219</v>
      </c>
      <c r="V898" s="169" t="s">
        <v>701</v>
      </c>
      <c r="W898" s="175">
        <v>1</v>
      </c>
      <c r="X898" s="169" t="s">
        <v>430</v>
      </c>
    </row>
    <row r="899" spans="2:24" hidden="1">
      <c r="B899" s="636"/>
      <c r="C899" s="423"/>
      <c r="D899" s="206">
        <v>3</v>
      </c>
      <c r="E899" s="169" t="s">
        <v>814</v>
      </c>
      <c r="F899" s="260">
        <v>3477.97</v>
      </c>
      <c r="G899" s="169">
        <v>184.32</v>
      </c>
      <c r="H899" s="169">
        <v>184.32</v>
      </c>
      <c r="I899" s="177">
        <f t="shared" si="213"/>
        <v>1</v>
      </c>
      <c r="J899" s="169">
        <v>9.6199999999999992</v>
      </c>
      <c r="K899" s="177">
        <f t="shared" si="214"/>
        <v>5.2191840277777776E-2</v>
      </c>
      <c r="L899" s="260">
        <v>388.6</v>
      </c>
      <c r="M899" s="177">
        <f t="shared" si="215"/>
        <v>1.0521918402777779</v>
      </c>
      <c r="N899" s="260">
        <v>3738.33</v>
      </c>
      <c r="O899" s="169">
        <v>0.67</v>
      </c>
      <c r="P899" s="176">
        <f t="shared" si="216"/>
        <v>3.6349826388888894E-3</v>
      </c>
      <c r="Q899" s="260">
        <f t="shared" si="217"/>
        <v>260.36200000000002</v>
      </c>
      <c r="R899" s="169">
        <f t="shared" si="218"/>
        <v>8.9500000000000046</v>
      </c>
      <c r="S899" s="171">
        <f t="shared" si="219"/>
        <v>4.8556857638888916E-2</v>
      </c>
      <c r="T899" s="169" t="s">
        <v>475</v>
      </c>
      <c r="U899" s="169" t="s">
        <v>220</v>
      </c>
      <c r="V899" s="169" t="s">
        <v>686</v>
      </c>
      <c r="W899" s="175">
        <v>1</v>
      </c>
      <c r="X899" s="169" t="s">
        <v>809</v>
      </c>
    </row>
    <row r="900" spans="2:24" hidden="1">
      <c r="B900" s="636"/>
      <c r="C900" s="423"/>
      <c r="D900" s="206">
        <v>4</v>
      </c>
      <c r="E900" s="169" t="s">
        <v>822</v>
      </c>
      <c r="F900" s="260">
        <v>2992.48</v>
      </c>
      <c r="G900" s="169">
        <v>413.36</v>
      </c>
      <c r="H900" s="169">
        <v>413.36</v>
      </c>
      <c r="I900" s="177">
        <f t="shared" si="213"/>
        <v>1</v>
      </c>
      <c r="J900" s="169">
        <v>32.36</v>
      </c>
      <c r="K900" s="177">
        <f t="shared" si="214"/>
        <v>7.8285271917940769E-2</v>
      </c>
      <c r="L900" s="260">
        <v>100.52</v>
      </c>
      <c r="M900" s="177">
        <f t="shared" si="215"/>
        <v>1.0782852719179408</v>
      </c>
      <c r="N900" s="260">
        <v>3252.83</v>
      </c>
      <c r="O900" s="169">
        <v>2.59</v>
      </c>
      <c r="P900" s="176">
        <f t="shared" si="216"/>
        <v>6.2657247919489061E-3</v>
      </c>
      <c r="Q900" s="260">
        <f t="shared" si="217"/>
        <v>260.34679999999997</v>
      </c>
      <c r="R900" s="169">
        <f t="shared" si="218"/>
        <v>29.770000000000014</v>
      </c>
      <c r="S900" s="171">
        <f t="shared" si="219"/>
        <v>7.2019547125991901E-2</v>
      </c>
      <c r="T900" s="169" t="s">
        <v>475</v>
      </c>
      <c r="U900" s="169" t="s">
        <v>712</v>
      </c>
      <c r="V900" s="169" t="s">
        <v>823</v>
      </c>
      <c r="W900" s="175">
        <v>1</v>
      </c>
      <c r="X900" s="169" t="s">
        <v>818</v>
      </c>
    </row>
    <row r="901" spans="2:24" hidden="1">
      <c r="B901" s="636"/>
      <c r="C901" s="423"/>
      <c r="D901" s="206">
        <v>5</v>
      </c>
      <c r="E901" s="169" t="s">
        <v>688</v>
      </c>
      <c r="F901" s="260">
        <v>2552.6999999999998</v>
      </c>
      <c r="G901" s="169">
        <v>103.13</v>
      </c>
      <c r="H901" s="169">
        <v>103.13</v>
      </c>
      <c r="I901" s="177">
        <f t="shared" si="213"/>
        <v>1</v>
      </c>
      <c r="J901" s="169">
        <v>8.9700000000000006</v>
      </c>
      <c r="K901" s="177">
        <f t="shared" si="214"/>
        <v>8.6977601086007966E-2</v>
      </c>
      <c r="L901" s="260">
        <v>313.60000000000002</v>
      </c>
      <c r="M901" s="177">
        <f t="shared" si="215"/>
        <v>1.0869776010860079</v>
      </c>
      <c r="N901" s="260">
        <v>2812.99</v>
      </c>
      <c r="O901" s="169">
        <v>0.83</v>
      </c>
      <c r="P901" s="176">
        <f t="shared" si="216"/>
        <v>8.0480946378357412E-3</v>
      </c>
      <c r="Q901" s="260">
        <f t="shared" si="217"/>
        <v>260.28800000000001</v>
      </c>
      <c r="R901" s="169">
        <f t="shared" si="218"/>
        <v>8.1399999999999988</v>
      </c>
      <c r="S901" s="171">
        <f t="shared" si="219"/>
        <v>7.8929506448172204E-2</v>
      </c>
      <c r="T901" s="169" t="s">
        <v>475</v>
      </c>
      <c r="U901" s="169" t="s">
        <v>712</v>
      </c>
      <c r="V901" s="169" t="s">
        <v>466</v>
      </c>
      <c r="W901" s="175">
        <v>1</v>
      </c>
      <c r="X901" s="169" t="s">
        <v>467</v>
      </c>
    </row>
    <row r="902" spans="2:24" hidden="1">
      <c r="B902" s="636"/>
      <c r="C902" s="423"/>
      <c r="D902" s="206">
        <v>6</v>
      </c>
      <c r="E902" s="169" t="s">
        <v>463</v>
      </c>
      <c r="F902" s="260">
        <v>2320.3599999999997</v>
      </c>
      <c r="G902" s="169">
        <v>36.4</v>
      </c>
      <c r="H902" s="169">
        <v>36.4</v>
      </c>
      <c r="I902" s="177">
        <f t="shared" si="213"/>
        <v>1</v>
      </c>
      <c r="J902" s="169">
        <v>3.17</v>
      </c>
      <c r="K902" s="177">
        <f t="shared" si="214"/>
        <v>8.7087912087912084E-2</v>
      </c>
      <c r="L902" s="260">
        <v>814.16</v>
      </c>
      <c r="M902" s="177">
        <f t="shared" si="215"/>
        <v>1.0870879120879122</v>
      </c>
      <c r="N902" s="260">
        <v>2580.89</v>
      </c>
      <c r="O902" s="169">
        <v>0.32</v>
      </c>
      <c r="P902" s="176">
        <f t="shared" si="216"/>
        <v>8.7912087912087912E-3</v>
      </c>
      <c r="Q902" s="260">
        <f t="shared" si="217"/>
        <v>260.53120000000001</v>
      </c>
      <c r="R902" s="169">
        <f t="shared" si="218"/>
        <v>2.8500000000000019</v>
      </c>
      <c r="S902" s="171">
        <f t="shared" si="219"/>
        <v>7.8296703296703352E-2</v>
      </c>
      <c r="T902" s="169" t="s">
        <v>475</v>
      </c>
      <c r="U902" s="169" t="s">
        <v>220</v>
      </c>
      <c r="V902" s="169" t="s">
        <v>686</v>
      </c>
      <c r="W902" s="175">
        <v>1</v>
      </c>
      <c r="X902" s="169" t="s">
        <v>412</v>
      </c>
    </row>
    <row r="903" spans="2:24" hidden="1">
      <c r="B903" s="636"/>
      <c r="C903" s="423"/>
      <c r="D903" s="206">
        <v>7</v>
      </c>
      <c r="E903" s="169" t="s">
        <v>542</v>
      </c>
      <c r="F903" s="260">
        <v>2042.1899999999998</v>
      </c>
      <c r="G903" s="169">
        <v>308.08999999999997</v>
      </c>
      <c r="H903" s="169">
        <v>308.08999999999997</v>
      </c>
      <c r="I903" s="177">
        <f t="shared" si="213"/>
        <v>1</v>
      </c>
      <c r="J903" s="169">
        <v>24.13</v>
      </c>
      <c r="K903" s="177">
        <f t="shared" si="214"/>
        <v>7.8321269758836701E-2</v>
      </c>
      <c r="L903" s="260">
        <v>156.72999999999999</v>
      </c>
      <c r="M903" s="177">
        <f t="shared" si="215"/>
        <v>1.0783212697588367</v>
      </c>
      <c r="N903" s="260">
        <v>3781.89</v>
      </c>
      <c r="O903" s="169">
        <v>11.1</v>
      </c>
      <c r="P903" s="176">
        <f t="shared" si="216"/>
        <v>3.6028433250024347E-2</v>
      </c>
      <c r="Q903" s="260">
        <f t="shared" si="217"/>
        <v>1739.7029999999997</v>
      </c>
      <c r="R903" s="169">
        <f t="shared" si="218"/>
        <v>13.029999999999996</v>
      </c>
      <c r="S903" s="171">
        <f t="shared" si="219"/>
        <v>4.2292836508812347E-2</v>
      </c>
      <c r="T903" s="169" t="s">
        <v>475</v>
      </c>
      <c r="U903" s="169" t="s">
        <v>712</v>
      </c>
      <c r="V903" s="169" t="s">
        <v>466</v>
      </c>
      <c r="W903" s="175">
        <v>1</v>
      </c>
      <c r="X903" s="169" t="s">
        <v>467</v>
      </c>
    </row>
    <row r="904" spans="2:24" hidden="1">
      <c r="B904" s="636"/>
      <c r="C904" s="423"/>
      <c r="D904" s="206">
        <v>8</v>
      </c>
      <c r="E904" s="169" t="s">
        <v>484</v>
      </c>
      <c r="F904" s="260">
        <v>1726.78</v>
      </c>
      <c r="G904" s="169">
        <v>92.92</v>
      </c>
      <c r="H904" s="169">
        <v>92.92</v>
      </c>
      <c r="I904" s="177">
        <f t="shared" si="213"/>
        <v>1</v>
      </c>
      <c r="J904" s="169">
        <v>4.8499999999999996</v>
      </c>
      <c r="K904" s="177">
        <f t="shared" si="214"/>
        <v>5.2195436934997841E-2</v>
      </c>
      <c r="L904" s="260">
        <v>410.16</v>
      </c>
      <c r="M904" s="177">
        <f t="shared" si="215"/>
        <v>1.0521954369349977</v>
      </c>
      <c r="N904" s="260">
        <v>1989.28</v>
      </c>
      <c r="O904" s="169">
        <v>0.64</v>
      </c>
      <c r="P904" s="176">
        <f t="shared" si="216"/>
        <v>6.8876452862677573E-3</v>
      </c>
      <c r="Q904" s="260">
        <f t="shared" si="217"/>
        <v>262.50240000000002</v>
      </c>
      <c r="R904" s="169">
        <f t="shared" si="218"/>
        <v>4.2099999999999946</v>
      </c>
      <c r="S904" s="171">
        <f t="shared" si="219"/>
        <v>4.5307791648730035E-2</v>
      </c>
      <c r="T904" s="169" t="s">
        <v>475</v>
      </c>
      <c r="U904" s="169" t="s">
        <v>712</v>
      </c>
      <c r="V904" s="169" t="s">
        <v>643</v>
      </c>
      <c r="W904" s="175">
        <v>1</v>
      </c>
      <c r="X904" s="169" t="s">
        <v>467</v>
      </c>
    </row>
    <row r="905" spans="2:24" hidden="1">
      <c r="B905" s="636"/>
      <c r="C905" s="423"/>
      <c r="D905" s="206">
        <v>9</v>
      </c>
      <c r="E905" s="169" t="s">
        <v>494</v>
      </c>
      <c r="F905" s="260">
        <v>1626.6200000000001</v>
      </c>
      <c r="G905" s="169">
        <v>85.28</v>
      </c>
      <c r="H905" s="169">
        <v>85.28</v>
      </c>
      <c r="I905" s="177">
        <f t="shared" si="213"/>
        <v>1</v>
      </c>
      <c r="J905" s="169">
        <v>5.93</v>
      </c>
      <c r="K905" s="177">
        <f t="shared" si="214"/>
        <v>6.9535647279549709E-2</v>
      </c>
      <c r="L905" s="260">
        <v>318.32</v>
      </c>
      <c r="M905" s="177">
        <f t="shared" si="215"/>
        <v>1.0695356472795499</v>
      </c>
      <c r="N905" s="260">
        <v>1887.64</v>
      </c>
      <c r="O905" s="169">
        <v>0.82</v>
      </c>
      <c r="P905" s="176">
        <f t="shared" si="216"/>
        <v>9.6153846153846142E-3</v>
      </c>
      <c r="Q905" s="260">
        <f t="shared" si="217"/>
        <v>261.0224</v>
      </c>
      <c r="R905" s="169">
        <f t="shared" si="218"/>
        <v>5.1100000000000065</v>
      </c>
      <c r="S905" s="171">
        <f t="shared" si="219"/>
        <v>5.9920262664165176E-2</v>
      </c>
      <c r="T905" s="169" t="s">
        <v>475</v>
      </c>
      <c r="U905" s="169" t="s">
        <v>220</v>
      </c>
      <c r="V905" s="169" t="s">
        <v>686</v>
      </c>
      <c r="W905" s="175">
        <v>1</v>
      </c>
      <c r="X905" s="169" t="s">
        <v>422</v>
      </c>
    </row>
    <row r="906" spans="2:24" hidden="1">
      <c r="B906" s="636"/>
      <c r="C906" s="423"/>
      <c r="D906" s="206">
        <v>10</v>
      </c>
      <c r="E906" s="169" t="s">
        <v>524</v>
      </c>
      <c r="F906" s="260">
        <v>1449.1299999999999</v>
      </c>
      <c r="G906" s="169">
        <v>73.58</v>
      </c>
      <c r="H906" s="169">
        <v>73.58</v>
      </c>
      <c r="I906" s="177">
        <f t="shared" si="213"/>
        <v>1</v>
      </c>
      <c r="J906" s="169">
        <v>5.12</v>
      </c>
      <c r="K906" s="177">
        <f t="shared" si="214"/>
        <v>6.9584126121228593E-2</v>
      </c>
      <c r="L906" s="260">
        <v>333.9</v>
      </c>
      <c r="M906" s="177">
        <f t="shared" si="215"/>
        <v>1.0695841261212287</v>
      </c>
      <c r="N906" s="260">
        <v>1709.57</v>
      </c>
      <c r="O906" s="169">
        <v>0.78</v>
      </c>
      <c r="P906" s="176">
        <f t="shared" si="216"/>
        <v>1.0600706713780919E-2</v>
      </c>
      <c r="Q906" s="260">
        <f t="shared" si="217"/>
        <v>260.44200000000001</v>
      </c>
      <c r="R906" s="169">
        <f t="shared" si="218"/>
        <v>4.3400000000000043</v>
      </c>
      <c r="S906" s="171">
        <f t="shared" si="219"/>
        <v>5.8983419407447737E-2</v>
      </c>
      <c r="T906" s="169" t="s">
        <v>475</v>
      </c>
      <c r="U906" s="169" t="s">
        <v>220</v>
      </c>
      <c r="V906" s="169" t="s">
        <v>686</v>
      </c>
      <c r="W906" s="175">
        <v>1</v>
      </c>
      <c r="X906" s="169" t="s">
        <v>413</v>
      </c>
    </row>
    <row r="907" spans="2:24" hidden="1">
      <c r="B907" s="635">
        <v>45960</v>
      </c>
      <c r="C907" s="423" t="str">
        <f t="shared" ref="C907" si="223">RIGHT(TEXT(B907,"aaa"),1)</f>
        <v>四</v>
      </c>
      <c r="D907" s="206">
        <v>1</v>
      </c>
      <c r="E907" s="169" t="s">
        <v>699</v>
      </c>
      <c r="F907" s="260">
        <v>10704</v>
      </c>
      <c r="G907" s="169">
        <v>97.87</v>
      </c>
      <c r="H907" s="169">
        <v>136.03</v>
      </c>
      <c r="I907" s="177">
        <f t="shared" si="213"/>
        <v>1.3899049759885562</v>
      </c>
      <c r="J907" s="169">
        <v>0.24</v>
      </c>
      <c r="K907" s="177">
        <f t="shared" si="214"/>
        <v>2.4522325533871459E-3</v>
      </c>
      <c r="L907" s="260">
        <v>278.75</v>
      </c>
      <c r="M907" s="177">
        <f t="shared" si="215"/>
        <v>1.3923572085419433</v>
      </c>
      <c r="N907" s="260">
        <v>10704</v>
      </c>
      <c r="O907" s="169">
        <v>0</v>
      </c>
      <c r="P907" s="176">
        <f t="shared" si="216"/>
        <v>0</v>
      </c>
      <c r="Q907" s="260">
        <f t="shared" si="217"/>
        <v>0</v>
      </c>
      <c r="R907" s="169">
        <f t="shared" si="218"/>
        <v>38.400000000000006</v>
      </c>
      <c r="S907" s="171">
        <f t="shared" si="219"/>
        <v>0.39235720854194345</v>
      </c>
      <c r="T907" s="169" t="s">
        <v>465</v>
      </c>
      <c r="U907" s="169" t="s">
        <v>219</v>
      </c>
      <c r="V907" s="169" t="s">
        <v>702</v>
      </c>
      <c r="W907" s="175">
        <v>1</v>
      </c>
      <c r="X907" s="169" t="s">
        <v>467</v>
      </c>
    </row>
    <row r="908" spans="2:24" hidden="1">
      <c r="B908" s="636"/>
      <c r="C908" s="423"/>
      <c r="D908" s="206">
        <v>2</v>
      </c>
      <c r="E908" s="169" t="s">
        <v>689</v>
      </c>
      <c r="F908" s="260">
        <v>5325</v>
      </c>
      <c r="G908" s="169">
        <v>9211</v>
      </c>
      <c r="H908" s="169">
        <v>9211</v>
      </c>
      <c r="I908" s="177">
        <f t="shared" si="213"/>
        <v>1</v>
      </c>
      <c r="J908" s="169">
        <v>300</v>
      </c>
      <c r="K908" s="177">
        <f t="shared" si="214"/>
        <v>3.2569753555531433E-2</v>
      </c>
      <c r="L908" s="260">
        <v>17.75</v>
      </c>
      <c r="M908" s="177">
        <f t="shared" si="215"/>
        <v>1.0325697535555314</v>
      </c>
      <c r="N908" s="260">
        <v>5325</v>
      </c>
      <c r="O908" s="169">
        <v>0</v>
      </c>
      <c r="P908" s="176">
        <f t="shared" si="216"/>
        <v>0</v>
      </c>
      <c r="Q908" s="260">
        <f t="shared" si="217"/>
        <v>0</v>
      </c>
      <c r="R908" s="169">
        <f t="shared" si="218"/>
        <v>300</v>
      </c>
      <c r="S908" s="171">
        <f t="shared" si="219"/>
        <v>3.2569753555531433E-2</v>
      </c>
      <c r="T908" s="169" t="s">
        <v>465</v>
      </c>
      <c r="U908" s="169" t="s">
        <v>219</v>
      </c>
      <c r="V908" s="169" t="s">
        <v>701</v>
      </c>
      <c r="W908" s="175">
        <v>1</v>
      </c>
      <c r="X908" s="169" t="s">
        <v>430</v>
      </c>
    </row>
    <row r="909" spans="2:24" hidden="1">
      <c r="B909" s="636"/>
      <c r="C909" s="423"/>
      <c r="D909" s="206">
        <v>3</v>
      </c>
      <c r="E909" s="169" t="s">
        <v>814</v>
      </c>
      <c r="F909" s="260">
        <v>3963.72</v>
      </c>
      <c r="G909" s="169">
        <v>135.07</v>
      </c>
      <c r="H909" s="169">
        <v>135.07</v>
      </c>
      <c r="I909" s="177">
        <f t="shared" si="213"/>
        <v>1</v>
      </c>
      <c r="J909" s="169">
        <v>11.02</v>
      </c>
      <c r="K909" s="177">
        <f t="shared" si="214"/>
        <v>8.1587325090693719E-2</v>
      </c>
      <c r="L909" s="260">
        <v>388.6</v>
      </c>
      <c r="M909" s="177">
        <f t="shared" si="215"/>
        <v>1.0815873250906938</v>
      </c>
      <c r="N909" s="260">
        <v>4282.37</v>
      </c>
      <c r="O909" s="169">
        <v>0.82</v>
      </c>
      <c r="P909" s="176">
        <f t="shared" si="216"/>
        <v>6.0709261864218553E-3</v>
      </c>
      <c r="Q909" s="260">
        <f t="shared" si="217"/>
        <v>318.65199999999999</v>
      </c>
      <c r="R909" s="169">
        <f t="shared" si="218"/>
        <v>10.20000000000001</v>
      </c>
      <c r="S909" s="171">
        <f t="shared" si="219"/>
        <v>7.5516398904271934E-2</v>
      </c>
      <c r="T909" s="169" t="s">
        <v>475</v>
      </c>
      <c r="U909" s="169" t="s">
        <v>220</v>
      </c>
      <c r="V909" s="169" t="s">
        <v>686</v>
      </c>
      <c r="W909" s="175">
        <v>1</v>
      </c>
      <c r="X909" s="169" t="s">
        <v>809</v>
      </c>
    </row>
    <row r="910" spans="2:24" hidden="1">
      <c r="B910" s="636"/>
      <c r="C910" s="423"/>
      <c r="D910" s="206">
        <v>4</v>
      </c>
      <c r="E910" s="169" t="s">
        <v>542</v>
      </c>
      <c r="F910" s="260">
        <v>3339.92</v>
      </c>
      <c r="G910" s="169">
        <v>287.27</v>
      </c>
      <c r="H910" s="169">
        <v>287.27</v>
      </c>
      <c r="I910" s="177">
        <f t="shared" si="213"/>
        <v>1</v>
      </c>
      <c r="J910" s="169">
        <v>28.41</v>
      </c>
      <c r="K910" s="177">
        <f t="shared" si="214"/>
        <v>9.8896508511156764E-2</v>
      </c>
      <c r="L910" s="260">
        <v>156.72999999999999</v>
      </c>
      <c r="M910" s="177">
        <f t="shared" si="215"/>
        <v>1.0988965085111568</v>
      </c>
      <c r="N910" s="260">
        <v>4452.7</v>
      </c>
      <c r="O910" s="169">
        <v>7.1</v>
      </c>
      <c r="P910" s="176">
        <f t="shared" si="216"/>
        <v>2.4715424513523862E-2</v>
      </c>
      <c r="Q910" s="260">
        <f t="shared" si="217"/>
        <v>1112.7829999999999</v>
      </c>
      <c r="R910" s="169">
        <f t="shared" si="218"/>
        <v>21.310000000000024</v>
      </c>
      <c r="S910" s="171">
        <f t="shared" si="219"/>
        <v>7.4181083997632971E-2</v>
      </c>
      <c r="T910" s="169" t="s">
        <v>475</v>
      </c>
      <c r="U910" s="169" t="s">
        <v>712</v>
      </c>
      <c r="V910" s="169" t="s">
        <v>466</v>
      </c>
      <c r="W910" s="175">
        <v>1</v>
      </c>
      <c r="X910" s="169" t="s">
        <v>467</v>
      </c>
    </row>
    <row r="911" spans="2:24" hidden="1">
      <c r="B911" s="636"/>
      <c r="C911" s="423"/>
      <c r="D911" s="206">
        <v>5</v>
      </c>
      <c r="E911" s="169" t="s">
        <v>484</v>
      </c>
      <c r="F911" s="260">
        <v>2497.88</v>
      </c>
      <c r="G911" s="169">
        <v>84.88</v>
      </c>
      <c r="H911" s="169">
        <v>84.88</v>
      </c>
      <c r="I911" s="177">
        <f t="shared" si="213"/>
        <v>1</v>
      </c>
      <c r="J911" s="169">
        <v>6.92</v>
      </c>
      <c r="K911" s="177">
        <f t="shared" si="214"/>
        <v>8.1526861451460889E-2</v>
      </c>
      <c r="L911" s="260">
        <v>410.16</v>
      </c>
      <c r="M911" s="177">
        <f t="shared" si="215"/>
        <v>1.0815268614514608</v>
      </c>
      <c r="N911" s="260">
        <v>2838.31</v>
      </c>
      <c r="O911" s="169">
        <v>0.83</v>
      </c>
      <c r="P911" s="176">
        <f t="shared" si="216"/>
        <v>9.7785108388312916E-3</v>
      </c>
      <c r="Q911" s="260">
        <f t="shared" si="217"/>
        <v>340.43279999999999</v>
      </c>
      <c r="R911" s="169">
        <f t="shared" si="218"/>
        <v>6.0900000000000016</v>
      </c>
      <c r="S911" s="171">
        <f t="shared" si="219"/>
        <v>7.1748350612629616E-2</v>
      </c>
      <c r="T911" s="169" t="s">
        <v>475</v>
      </c>
      <c r="U911" s="169" t="s">
        <v>712</v>
      </c>
      <c r="V911" s="169" t="s">
        <v>643</v>
      </c>
      <c r="W911" s="175">
        <v>1</v>
      </c>
      <c r="X911" s="169" t="s">
        <v>467</v>
      </c>
    </row>
    <row r="912" spans="2:24" hidden="1">
      <c r="B912" s="636"/>
      <c r="C912" s="423"/>
      <c r="D912" s="206">
        <v>6</v>
      </c>
      <c r="E912" s="169" t="s">
        <v>463</v>
      </c>
      <c r="F912" s="260">
        <v>1921.42</v>
      </c>
      <c r="G912" s="169">
        <v>31.64</v>
      </c>
      <c r="H912" s="169">
        <v>31.64</v>
      </c>
      <c r="I912" s="177">
        <f t="shared" si="213"/>
        <v>1</v>
      </c>
      <c r="J912" s="169">
        <v>3.14</v>
      </c>
      <c r="K912" s="177">
        <f t="shared" si="214"/>
        <v>9.924146649810367E-2</v>
      </c>
      <c r="L912" s="260">
        <v>814.16</v>
      </c>
      <c r="M912" s="177">
        <f t="shared" si="215"/>
        <v>1.0992414664981036</v>
      </c>
      <c r="N912" s="260">
        <v>2556.46</v>
      </c>
      <c r="O912" s="169">
        <v>0.78</v>
      </c>
      <c r="P912" s="176">
        <f t="shared" si="216"/>
        <v>2.4652338811630849E-2</v>
      </c>
      <c r="Q912" s="260">
        <f t="shared" si="217"/>
        <v>635.04480000000001</v>
      </c>
      <c r="R912" s="169">
        <f t="shared" si="218"/>
        <v>2.3600000000000003</v>
      </c>
      <c r="S912" s="171">
        <f t="shared" si="219"/>
        <v>7.4589127686472828E-2</v>
      </c>
      <c r="T912" s="169" t="s">
        <v>475</v>
      </c>
      <c r="U912" s="169" t="s">
        <v>220</v>
      </c>
      <c r="V912" s="169" t="s">
        <v>686</v>
      </c>
      <c r="W912" s="175">
        <v>1</v>
      </c>
      <c r="X912" s="169" t="s">
        <v>412</v>
      </c>
    </row>
    <row r="913" spans="2:24" hidden="1">
      <c r="B913" s="636"/>
      <c r="C913" s="423"/>
      <c r="D913" s="206">
        <v>7</v>
      </c>
      <c r="E913" s="169" t="s">
        <v>494</v>
      </c>
      <c r="F913" s="260">
        <v>1703.01</v>
      </c>
      <c r="G913" s="169">
        <v>75.22</v>
      </c>
      <c r="H913" s="169">
        <v>75.22</v>
      </c>
      <c r="I913" s="177">
        <f t="shared" si="213"/>
        <v>1</v>
      </c>
      <c r="J913" s="169">
        <v>7.45</v>
      </c>
      <c r="K913" s="177">
        <f t="shared" si="214"/>
        <v>9.9042807763892585E-2</v>
      </c>
      <c r="L913" s="260">
        <v>318.32</v>
      </c>
      <c r="M913" s="177">
        <f t="shared" si="215"/>
        <v>1.0990428077638925</v>
      </c>
      <c r="N913" s="260">
        <v>2371.48</v>
      </c>
      <c r="O913" s="169">
        <v>2.1</v>
      </c>
      <c r="P913" s="176">
        <f t="shared" si="216"/>
        <v>2.7918106886466367E-2</v>
      </c>
      <c r="Q913" s="260">
        <f t="shared" si="217"/>
        <v>668.47199999999998</v>
      </c>
      <c r="R913" s="169">
        <f t="shared" si="218"/>
        <v>5.3500000000000032</v>
      </c>
      <c r="S913" s="171">
        <f t="shared" si="219"/>
        <v>7.1124700877426256E-2</v>
      </c>
      <c r="T913" s="169" t="s">
        <v>475</v>
      </c>
      <c r="U913" s="169" t="s">
        <v>220</v>
      </c>
      <c r="V913" s="169" t="s">
        <v>686</v>
      </c>
      <c r="W913" s="175">
        <v>1</v>
      </c>
      <c r="X913" s="169" t="s">
        <v>422</v>
      </c>
    </row>
    <row r="914" spans="2:24" hidden="1">
      <c r="B914" s="636"/>
      <c r="C914" s="423"/>
      <c r="D914" s="206">
        <v>8</v>
      </c>
      <c r="E914" s="169" t="s">
        <v>486</v>
      </c>
      <c r="F914" s="260">
        <v>1645.1999999999998</v>
      </c>
      <c r="G914" s="169">
        <v>63.95</v>
      </c>
      <c r="H914" s="169">
        <v>63.95</v>
      </c>
      <c r="I914" s="177">
        <f t="shared" si="213"/>
        <v>1</v>
      </c>
      <c r="J914" s="169">
        <v>6.1</v>
      </c>
      <c r="K914" s="177">
        <f t="shared" si="214"/>
        <v>9.5387021110242373E-2</v>
      </c>
      <c r="L914" s="260">
        <v>365.6</v>
      </c>
      <c r="M914" s="177">
        <f t="shared" si="215"/>
        <v>1.0953870211102423</v>
      </c>
      <c r="N914" s="260">
        <v>2230.16</v>
      </c>
      <c r="O914" s="169">
        <v>1.6</v>
      </c>
      <c r="P914" s="176">
        <f t="shared" si="216"/>
        <v>2.5019546520719312E-2</v>
      </c>
      <c r="Q914" s="260">
        <f t="shared" si="217"/>
        <v>584.96</v>
      </c>
      <c r="R914" s="169">
        <f t="shared" si="218"/>
        <v>4.4999999999999947</v>
      </c>
      <c r="S914" s="171">
        <f t="shared" si="219"/>
        <v>7.0367474589522985E-2</v>
      </c>
      <c r="T914" s="169" t="s">
        <v>475</v>
      </c>
      <c r="U914" s="169" t="s">
        <v>220</v>
      </c>
      <c r="V914" s="169" t="s">
        <v>686</v>
      </c>
      <c r="W914" s="175">
        <v>1</v>
      </c>
      <c r="X914" s="169" t="s">
        <v>416</v>
      </c>
    </row>
    <row r="915" spans="2:24" hidden="1">
      <c r="B915" s="636"/>
      <c r="C915" s="423"/>
      <c r="D915" s="206">
        <v>9</v>
      </c>
      <c r="E915" s="169" t="s">
        <v>524</v>
      </c>
      <c r="F915" s="260">
        <v>1619.41</v>
      </c>
      <c r="G915" s="169">
        <v>67.89</v>
      </c>
      <c r="H915" s="169">
        <v>67.89</v>
      </c>
      <c r="I915" s="177">
        <f t="shared" si="213"/>
        <v>1</v>
      </c>
      <c r="J915" s="169">
        <v>6.4</v>
      </c>
      <c r="K915" s="177">
        <f t="shared" si="214"/>
        <v>9.4270142878185303E-2</v>
      </c>
      <c r="L915" s="260">
        <v>333.9</v>
      </c>
      <c r="M915" s="177">
        <f t="shared" si="215"/>
        <v>1.0942701428781854</v>
      </c>
      <c r="N915" s="260">
        <v>2136.96</v>
      </c>
      <c r="O915" s="169">
        <v>1.55</v>
      </c>
      <c r="P915" s="176">
        <f t="shared" si="216"/>
        <v>2.2831050228310501E-2</v>
      </c>
      <c r="Q915" s="260">
        <f t="shared" si="217"/>
        <v>517.54499999999996</v>
      </c>
      <c r="R915" s="169">
        <f t="shared" si="218"/>
        <v>4.8500000000000059</v>
      </c>
      <c r="S915" s="171">
        <f t="shared" si="219"/>
        <v>7.1439092649874886E-2</v>
      </c>
      <c r="T915" s="169" t="s">
        <v>475</v>
      </c>
      <c r="U915" s="169" t="s">
        <v>220</v>
      </c>
      <c r="V915" s="169" t="s">
        <v>686</v>
      </c>
      <c r="W915" s="175">
        <v>1</v>
      </c>
      <c r="X915" s="169" t="s">
        <v>413</v>
      </c>
    </row>
    <row r="916" spans="2:24" hidden="1">
      <c r="B916" s="636"/>
      <c r="C916" s="423"/>
      <c r="D916" s="206">
        <v>10</v>
      </c>
      <c r="E916" s="169" t="s">
        <v>514</v>
      </c>
      <c r="F916" s="260">
        <v>1584.95</v>
      </c>
      <c r="G916" s="169">
        <v>84.41</v>
      </c>
      <c r="H916" s="169">
        <v>84.41</v>
      </c>
      <c r="I916" s="177">
        <f t="shared" si="213"/>
        <v>1</v>
      </c>
      <c r="J916" s="169">
        <v>5.74</v>
      </c>
      <c r="K916" s="177">
        <f t="shared" si="214"/>
        <v>6.8001421632507997E-2</v>
      </c>
      <c r="L916" s="260">
        <v>331.58</v>
      </c>
      <c r="M916" s="177">
        <f t="shared" si="215"/>
        <v>1.068001421632508</v>
      </c>
      <c r="N916" s="260">
        <v>1903.27</v>
      </c>
      <c r="O916" s="169">
        <v>0.96</v>
      </c>
      <c r="P916" s="176">
        <f t="shared" si="216"/>
        <v>1.1373060063973463E-2</v>
      </c>
      <c r="Q916" s="260">
        <f t="shared" si="217"/>
        <v>318.3168</v>
      </c>
      <c r="R916" s="169">
        <f t="shared" si="218"/>
        <v>4.7799999999999949</v>
      </c>
      <c r="S916" s="171">
        <f t="shared" si="219"/>
        <v>5.6628361568534478E-2</v>
      </c>
      <c r="T916" s="169" t="s">
        <v>475</v>
      </c>
      <c r="U916" s="169" t="s">
        <v>220</v>
      </c>
      <c r="V916" s="169" t="s">
        <v>686</v>
      </c>
      <c r="W916" s="175">
        <v>1</v>
      </c>
      <c r="X916" s="169" t="s">
        <v>419</v>
      </c>
    </row>
    <row r="917" spans="2:24" hidden="1">
      <c r="B917" s="635">
        <v>45961</v>
      </c>
      <c r="C917" s="423" t="str">
        <f t="shared" ref="C917" si="224">RIGHT(TEXT(B917,"aaa"),1)</f>
        <v>五</v>
      </c>
      <c r="D917" s="206">
        <v>1</v>
      </c>
      <c r="E917" s="169" t="s">
        <v>699</v>
      </c>
      <c r="F917" s="260">
        <v>8139.5</v>
      </c>
      <c r="G917" s="169">
        <v>76.91</v>
      </c>
      <c r="H917" s="169">
        <v>105.55</v>
      </c>
      <c r="I917" s="177">
        <f t="shared" si="213"/>
        <v>1.3723833051618775</v>
      </c>
      <c r="J917" s="169">
        <v>1.2</v>
      </c>
      <c r="K917" s="177">
        <f t="shared" si="214"/>
        <v>1.5602652450916656E-2</v>
      </c>
      <c r="L917" s="260">
        <v>278.75</v>
      </c>
      <c r="M917" s="177">
        <f t="shared" si="215"/>
        <v>1.3879859576127942</v>
      </c>
      <c r="N917" s="260">
        <v>8317.9</v>
      </c>
      <c r="O917" s="169">
        <v>0.64</v>
      </c>
      <c r="P917" s="176">
        <f t="shared" si="216"/>
        <v>8.3214146404888834E-3</v>
      </c>
      <c r="Q917" s="260">
        <f t="shared" si="217"/>
        <v>178.4</v>
      </c>
      <c r="R917" s="169">
        <f t="shared" si="218"/>
        <v>29.200000000000003</v>
      </c>
      <c r="S917" s="171">
        <f t="shared" si="219"/>
        <v>0.37966454297230534</v>
      </c>
      <c r="T917" s="169" t="s">
        <v>465</v>
      </c>
      <c r="U917" s="169" t="s">
        <v>219</v>
      </c>
      <c r="V917" s="169" t="s">
        <v>702</v>
      </c>
      <c r="W917" s="175">
        <v>1</v>
      </c>
      <c r="X917" s="169" t="s">
        <v>467</v>
      </c>
    </row>
    <row r="918" spans="2:24" hidden="1">
      <c r="B918" s="636"/>
      <c r="C918" s="423"/>
      <c r="D918" s="206">
        <v>2</v>
      </c>
      <c r="E918" s="169" t="s">
        <v>822</v>
      </c>
      <c r="F918" s="260">
        <v>2972.38</v>
      </c>
      <c r="G918" s="169">
        <v>476.06</v>
      </c>
      <c r="H918" s="169">
        <v>476.06</v>
      </c>
      <c r="I918" s="177">
        <f t="shared" si="213"/>
        <v>1</v>
      </c>
      <c r="J918" s="169">
        <v>35.57</v>
      </c>
      <c r="K918" s="177">
        <f t="shared" si="214"/>
        <v>7.4717472587488967E-2</v>
      </c>
      <c r="L918" s="260">
        <v>100.52</v>
      </c>
      <c r="M918" s="177">
        <f t="shared" si="215"/>
        <v>1.0747174725874891</v>
      </c>
      <c r="N918" s="260">
        <v>3575.5</v>
      </c>
      <c r="O918" s="169">
        <v>6</v>
      </c>
      <c r="P918" s="176">
        <f t="shared" si="216"/>
        <v>1.2603453346216863E-2</v>
      </c>
      <c r="Q918" s="260">
        <f t="shared" si="217"/>
        <v>603.12</v>
      </c>
      <c r="R918" s="169">
        <f t="shared" si="218"/>
        <v>29.569999999999993</v>
      </c>
      <c r="S918" s="171">
        <f t="shared" si="219"/>
        <v>6.2114019241272092E-2</v>
      </c>
      <c r="T918" s="169" t="s">
        <v>475</v>
      </c>
      <c r="U918" s="169" t="s">
        <v>712</v>
      </c>
      <c r="V918" s="169" t="s">
        <v>823</v>
      </c>
      <c r="W918" s="175">
        <v>1</v>
      </c>
      <c r="X918" s="169" t="s">
        <v>818</v>
      </c>
    </row>
    <row r="919" spans="2:24" hidden="1">
      <c r="B919" s="636"/>
      <c r="C919" s="423"/>
      <c r="D919" s="206">
        <v>3</v>
      </c>
      <c r="E919" s="169" t="s">
        <v>666</v>
      </c>
      <c r="F919" s="260">
        <v>2286.59</v>
      </c>
      <c r="G919" s="169">
        <v>388.42</v>
      </c>
      <c r="H919" s="169">
        <v>388.42</v>
      </c>
      <c r="I919" s="177">
        <f t="shared" si="213"/>
        <v>1</v>
      </c>
      <c r="J919" s="169">
        <v>29.02</v>
      </c>
      <c r="K919" s="177">
        <f t="shared" si="214"/>
        <v>7.471293960146233E-2</v>
      </c>
      <c r="L919" s="260">
        <v>85.48</v>
      </c>
      <c r="M919" s="177">
        <f t="shared" si="215"/>
        <v>1.0747129396014623</v>
      </c>
      <c r="N919" s="260">
        <v>2480.63</v>
      </c>
      <c r="O919" s="169">
        <v>2.27</v>
      </c>
      <c r="P919" s="176">
        <f t="shared" si="216"/>
        <v>5.8441892796457437E-3</v>
      </c>
      <c r="Q919" s="260">
        <f t="shared" si="217"/>
        <v>194.03960000000001</v>
      </c>
      <c r="R919" s="169">
        <f t="shared" si="218"/>
        <v>26.749999999999982</v>
      </c>
      <c r="S919" s="171">
        <f t="shared" si="219"/>
        <v>6.8868750321816538E-2</v>
      </c>
      <c r="T919" s="169" t="s">
        <v>475</v>
      </c>
      <c r="U919" s="169" t="s">
        <v>712</v>
      </c>
      <c r="V919" s="169" t="s">
        <v>643</v>
      </c>
      <c r="W919" s="175">
        <v>1</v>
      </c>
      <c r="X919" s="169" t="s">
        <v>423</v>
      </c>
    </row>
    <row r="920" spans="2:24" hidden="1">
      <c r="B920" s="636"/>
      <c r="C920" s="423"/>
      <c r="D920" s="206">
        <v>4</v>
      </c>
      <c r="E920" s="169" t="s">
        <v>463</v>
      </c>
      <c r="F920" s="260">
        <v>2010.9699999999998</v>
      </c>
      <c r="G920" s="169">
        <v>29.98</v>
      </c>
      <c r="H920" s="169">
        <v>30.2</v>
      </c>
      <c r="I920" s="177">
        <f t="shared" si="213"/>
        <v>1.0073382254836558</v>
      </c>
      <c r="J920" s="169">
        <v>2.4900000000000002</v>
      </c>
      <c r="K920" s="177">
        <f t="shared" si="214"/>
        <v>8.3055370246831225E-2</v>
      </c>
      <c r="L920" s="260">
        <v>814.16</v>
      </c>
      <c r="M920" s="177">
        <f t="shared" si="215"/>
        <v>1.0903935957304869</v>
      </c>
      <c r="N920" s="260">
        <v>2206.37</v>
      </c>
      <c r="O920" s="169">
        <v>0.24</v>
      </c>
      <c r="P920" s="176">
        <f t="shared" si="216"/>
        <v>8.0053368912608395E-3</v>
      </c>
      <c r="Q920" s="260">
        <f t="shared" si="217"/>
        <v>195.39839999999998</v>
      </c>
      <c r="R920" s="169">
        <f t="shared" si="218"/>
        <v>2.4699999999999971</v>
      </c>
      <c r="S920" s="171">
        <f t="shared" si="219"/>
        <v>8.2388258839226056E-2</v>
      </c>
      <c r="T920" s="169" t="s">
        <v>475</v>
      </c>
      <c r="U920" s="169" t="s">
        <v>220</v>
      </c>
      <c r="V920" s="169" t="s">
        <v>686</v>
      </c>
      <c r="W920" s="175">
        <v>1</v>
      </c>
      <c r="X920" s="169" t="s">
        <v>412</v>
      </c>
    </row>
    <row r="921" spans="2:24" hidden="1">
      <c r="B921" s="636"/>
      <c r="C921" s="423"/>
      <c r="D921" s="206">
        <v>5</v>
      </c>
      <c r="E921" s="169" t="s">
        <v>542</v>
      </c>
      <c r="F921" s="260">
        <v>1898</v>
      </c>
      <c r="G921" s="169">
        <v>218.33</v>
      </c>
      <c r="H921" s="169">
        <v>218.33</v>
      </c>
      <c r="I921" s="177">
        <f t="shared" si="213"/>
        <v>1</v>
      </c>
      <c r="J921" s="169">
        <v>16.309999999999999</v>
      </c>
      <c r="K921" s="177">
        <f t="shared" si="214"/>
        <v>7.4703430586726502E-2</v>
      </c>
      <c r="L921" s="260">
        <v>156.72999999999999</v>
      </c>
      <c r="M921" s="177">
        <f t="shared" si="215"/>
        <v>1.0747034305867265</v>
      </c>
      <c r="N921" s="260">
        <v>2556.27</v>
      </c>
      <c r="O921" s="169">
        <v>4.2</v>
      </c>
      <c r="P921" s="176">
        <f t="shared" si="216"/>
        <v>1.923693491503687E-2</v>
      </c>
      <c r="Q921" s="260">
        <f t="shared" si="217"/>
        <v>658.26599999999996</v>
      </c>
      <c r="R921" s="169">
        <f t="shared" si="218"/>
        <v>12.110000000000003</v>
      </c>
      <c r="S921" s="171">
        <f t="shared" si="219"/>
        <v>5.5466495671689653E-2</v>
      </c>
      <c r="T921" s="169" t="s">
        <v>475</v>
      </c>
      <c r="U921" s="169" t="s">
        <v>712</v>
      </c>
      <c r="V921" s="169" t="s">
        <v>466</v>
      </c>
      <c r="W921" s="175">
        <v>1</v>
      </c>
      <c r="X921" s="169" t="s">
        <v>467</v>
      </c>
    </row>
    <row r="922" spans="2:24" hidden="1">
      <c r="B922" s="636"/>
      <c r="C922" s="423"/>
      <c r="D922" s="206">
        <v>6</v>
      </c>
      <c r="E922" s="169" t="s">
        <v>494</v>
      </c>
      <c r="F922" s="260">
        <v>1887.6299999999999</v>
      </c>
      <c r="G922" s="169">
        <v>69.150000000000006</v>
      </c>
      <c r="H922" s="169">
        <v>71.099999999999994</v>
      </c>
      <c r="I922" s="177">
        <f t="shared" si="213"/>
        <v>1.0281995661605206</v>
      </c>
      <c r="J922" s="169">
        <v>4.59</v>
      </c>
      <c r="K922" s="177">
        <f t="shared" si="214"/>
        <v>6.6377440347071576E-2</v>
      </c>
      <c r="L922" s="260">
        <v>318.32</v>
      </c>
      <c r="M922" s="177">
        <f t="shared" si="215"/>
        <v>1.0945770065075922</v>
      </c>
      <c r="N922" s="260">
        <v>2081.81</v>
      </c>
      <c r="O922" s="169">
        <v>0.61</v>
      </c>
      <c r="P922" s="176">
        <f t="shared" si="216"/>
        <v>8.8214027476500347E-3</v>
      </c>
      <c r="Q922" s="260">
        <f t="shared" si="217"/>
        <v>194.17519999999999</v>
      </c>
      <c r="R922" s="169">
        <f t="shared" si="218"/>
        <v>5.9299999999999917</v>
      </c>
      <c r="S922" s="171">
        <f t="shared" si="219"/>
        <v>8.5755603759942026E-2</v>
      </c>
      <c r="T922" s="169" t="s">
        <v>475</v>
      </c>
      <c r="U922" s="169" t="s">
        <v>220</v>
      </c>
      <c r="V922" s="169" t="s">
        <v>686</v>
      </c>
      <c r="W922" s="175">
        <v>1</v>
      </c>
      <c r="X922" s="169" t="s">
        <v>422</v>
      </c>
    </row>
    <row r="923" spans="2:24" hidden="1">
      <c r="B923" s="636"/>
      <c r="C923" s="423"/>
      <c r="D923" s="206">
        <v>7</v>
      </c>
      <c r="E923" s="169" t="s">
        <v>688</v>
      </c>
      <c r="F923" s="260">
        <v>1806.34</v>
      </c>
      <c r="G923" s="169">
        <v>76.88</v>
      </c>
      <c r="H923" s="169">
        <v>76.88</v>
      </c>
      <c r="I923" s="177">
        <f t="shared" si="213"/>
        <v>1</v>
      </c>
      <c r="J923" s="169">
        <v>6.38</v>
      </c>
      <c r="K923" s="177">
        <f t="shared" si="214"/>
        <v>8.2986472424557756E-2</v>
      </c>
      <c r="L923" s="260">
        <v>313.60000000000002</v>
      </c>
      <c r="M923" s="177">
        <f t="shared" si="215"/>
        <v>1.0829864724245577</v>
      </c>
      <c r="N923" s="260">
        <v>2000.77</v>
      </c>
      <c r="O923" s="169">
        <v>0.62</v>
      </c>
      <c r="P923" s="176">
        <f t="shared" si="216"/>
        <v>8.0645161290322578E-3</v>
      </c>
      <c r="Q923" s="260">
        <f t="shared" si="217"/>
        <v>194.43200000000002</v>
      </c>
      <c r="R923" s="169">
        <f t="shared" si="218"/>
        <v>5.7599999999999953</v>
      </c>
      <c r="S923" s="171">
        <f t="shared" si="219"/>
        <v>7.4921956295525435E-2</v>
      </c>
      <c r="T923" s="169" t="s">
        <v>475</v>
      </c>
      <c r="U923" s="169" t="s">
        <v>712</v>
      </c>
      <c r="V923" s="169" t="s">
        <v>466</v>
      </c>
      <c r="W923" s="175">
        <v>1</v>
      </c>
      <c r="X923" s="169" t="s">
        <v>467</v>
      </c>
    </row>
    <row r="924" spans="2:24" hidden="1">
      <c r="B924" s="636"/>
      <c r="C924" s="423"/>
      <c r="D924" s="206">
        <v>8</v>
      </c>
      <c r="E924" s="169" t="s">
        <v>546</v>
      </c>
      <c r="F924" s="260">
        <v>1358.33</v>
      </c>
      <c r="G924" s="169">
        <v>20.56</v>
      </c>
      <c r="H924" s="169">
        <v>20.56</v>
      </c>
      <c r="I924" s="177">
        <f t="shared" si="213"/>
        <v>1</v>
      </c>
      <c r="J924" s="169">
        <v>1.97</v>
      </c>
      <c r="K924" s="177">
        <f t="shared" si="214"/>
        <v>9.58171206225681E-2</v>
      </c>
      <c r="L924" s="260">
        <v>930.36</v>
      </c>
      <c r="M924" s="177">
        <f t="shared" si="215"/>
        <v>1.095817120622568</v>
      </c>
      <c r="N924" s="260">
        <v>1832.81</v>
      </c>
      <c r="O924" s="169">
        <v>0.51</v>
      </c>
      <c r="P924" s="176">
        <f t="shared" si="216"/>
        <v>2.4805447470817123E-2</v>
      </c>
      <c r="Q924" s="260">
        <f t="shared" si="217"/>
        <v>474.48360000000002</v>
      </c>
      <c r="R924" s="169">
        <f t="shared" si="218"/>
        <v>1.4599999999999989</v>
      </c>
      <c r="S924" s="171">
        <f t="shared" si="219"/>
        <v>7.1011673151750915E-2</v>
      </c>
      <c r="T924" s="169" t="s">
        <v>475</v>
      </c>
      <c r="U924" s="169" t="s">
        <v>712</v>
      </c>
      <c r="V924" s="169" t="s">
        <v>792</v>
      </c>
      <c r="W924" s="175">
        <v>1</v>
      </c>
      <c r="X924" s="169" t="s">
        <v>422</v>
      </c>
    </row>
    <row r="925" spans="2:24" hidden="1">
      <c r="B925" s="636"/>
      <c r="C925" s="423"/>
      <c r="D925" s="206">
        <v>9</v>
      </c>
      <c r="E925" s="169" t="s">
        <v>484</v>
      </c>
      <c r="F925" s="260">
        <v>1255.08</v>
      </c>
      <c r="G925" s="169">
        <v>70.900000000000006</v>
      </c>
      <c r="H925" s="169">
        <v>70.900000000000006</v>
      </c>
      <c r="I925" s="177">
        <f t="shared" si="213"/>
        <v>1</v>
      </c>
      <c r="J925" s="169">
        <v>3.53</v>
      </c>
      <c r="K925" s="177">
        <f t="shared" si="214"/>
        <v>4.9788434414668542E-2</v>
      </c>
      <c r="L925" s="260">
        <v>410.16</v>
      </c>
      <c r="M925" s="177">
        <f t="shared" si="215"/>
        <v>1.0497884344146686</v>
      </c>
      <c r="N925" s="260">
        <v>1447.86</v>
      </c>
      <c r="O925" s="169">
        <v>0.47</v>
      </c>
      <c r="P925" s="176">
        <f t="shared" si="216"/>
        <v>6.6290550070521852E-3</v>
      </c>
      <c r="Q925" s="260">
        <f t="shared" si="217"/>
        <v>192.77520000000001</v>
      </c>
      <c r="R925" s="169">
        <f t="shared" si="218"/>
        <v>3.0600000000000014</v>
      </c>
      <c r="S925" s="171">
        <f t="shared" si="219"/>
        <v>4.3159379407616376E-2</v>
      </c>
      <c r="T925" s="169" t="s">
        <v>475</v>
      </c>
      <c r="U925" s="169" t="s">
        <v>712</v>
      </c>
      <c r="V925" s="169" t="s">
        <v>643</v>
      </c>
      <c r="W925" s="175">
        <v>1</v>
      </c>
      <c r="X925" s="169" t="s">
        <v>467</v>
      </c>
    </row>
    <row r="926" spans="2:24" hidden="1">
      <c r="B926" s="636"/>
      <c r="C926" s="423"/>
      <c r="D926" s="206">
        <v>10</v>
      </c>
      <c r="E926" s="169" t="s">
        <v>524</v>
      </c>
      <c r="F926" s="260">
        <v>1125.25</v>
      </c>
      <c r="G926" s="169">
        <v>59.46</v>
      </c>
      <c r="H926" s="169">
        <v>59.46</v>
      </c>
      <c r="I926" s="177">
        <f t="shared" si="213"/>
        <v>1</v>
      </c>
      <c r="J926" s="169">
        <v>3.95</v>
      </c>
      <c r="K926" s="177">
        <f t="shared" si="214"/>
        <v>6.6431214261688534E-2</v>
      </c>
      <c r="L926" s="260">
        <v>333.9</v>
      </c>
      <c r="M926" s="177">
        <f t="shared" si="215"/>
        <v>1.0664312142616885</v>
      </c>
      <c r="N926" s="260">
        <v>1318.91</v>
      </c>
      <c r="O926" s="169">
        <v>0.57999999999999996</v>
      </c>
      <c r="P926" s="176">
        <f t="shared" si="216"/>
        <v>9.7544567776656575E-3</v>
      </c>
      <c r="Q926" s="260">
        <f t="shared" si="217"/>
        <v>193.66199999999998</v>
      </c>
      <c r="R926" s="169">
        <f t="shared" si="218"/>
        <v>3.3700000000000028</v>
      </c>
      <c r="S926" s="171">
        <f t="shared" si="219"/>
        <v>5.667675748402292E-2</v>
      </c>
      <c r="T926" s="169" t="s">
        <v>475</v>
      </c>
      <c r="U926" s="169" t="s">
        <v>220</v>
      </c>
      <c r="V926" s="169" t="s">
        <v>686</v>
      </c>
      <c r="W926" s="175">
        <v>1</v>
      </c>
      <c r="X926" s="169" t="s">
        <v>413</v>
      </c>
    </row>
    <row r="927" spans="2:24" hidden="1">
      <c r="B927" s="635">
        <v>45962</v>
      </c>
      <c r="C927" s="423" t="str">
        <f t="shared" ref="C927" si="225">RIGHT(TEXT(B927,"aaa"),1)</f>
        <v>六</v>
      </c>
      <c r="D927" s="206">
        <v>1</v>
      </c>
      <c r="E927" s="169" t="s">
        <v>699</v>
      </c>
      <c r="F927" s="260">
        <v>7632.17</v>
      </c>
      <c r="G927" s="169">
        <v>76.349999999999994</v>
      </c>
      <c r="H927" s="169">
        <v>104.47</v>
      </c>
      <c r="I927" s="177">
        <f t="shared" ref="I927:I936" si="226">H927/G927</f>
        <v>1.3683038637851999</v>
      </c>
      <c r="J927" s="169">
        <v>0</v>
      </c>
      <c r="K927" s="177">
        <f t="shared" ref="K927:K936" si="227">J927/G927</f>
        <v>0</v>
      </c>
      <c r="L927" s="260">
        <v>278.75</v>
      </c>
      <c r="M927" s="177">
        <f t="shared" ref="M927:M936" si="228">(H927+J927)/G927</f>
        <v>1.3683038637851999</v>
      </c>
      <c r="N927" s="260">
        <v>7838.45</v>
      </c>
      <c r="O927" s="169">
        <v>0.74</v>
      </c>
      <c r="P927" s="176">
        <f t="shared" ref="P927:P936" si="229">O927/G927</f>
        <v>9.6922069417157836E-3</v>
      </c>
      <c r="Q927" s="260">
        <f t="shared" ref="Q927:Q936" si="230">O927*L927</f>
        <v>206.27500000000001</v>
      </c>
      <c r="R927" s="169">
        <f t="shared" ref="R927:R936" si="231">(H927+J927)-G927-O927</f>
        <v>27.380000000000006</v>
      </c>
      <c r="S927" s="171">
        <f t="shared" ref="S927:S936" si="232">R927/G927</f>
        <v>0.35861165684348406</v>
      </c>
      <c r="T927" s="169" t="s">
        <v>465</v>
      </c>
      <c r="U927" s="169" t="s">
        <v>219</v>
      </c>
      <c r="V927" s="169" t="s">
        <v>702</v>
      </c>
      <c r="W927" s="175">
        <v>1</v>
      </c>
      <c r="X927" s="169" t="s">
        <v>467</v>
      </c>
    </row>
    <row r="928" spans="2:24" hidden="1">
      <c r="B928" s="636"/>
      <c r="C928" s="423"/>
      <c r="D928" s="206">
        <v>2</v>
      </c>
      <c r="E928" s="169" t="s">
        <v>822</v>
      </c>
      <c r="F928" s="260">
        <v>3844.8900000000003</v>
      </c>
      <c r="G928" s="169">
        <v>715.24</v>
      </c>
      <c r="H928" s="169">
        <v>715.24</v>
      </c>
      <c r="I928" s="177">
        <f t="shared" si="226"/>
        <v>1</v>
      </c>
      <c r="J928" s="169">
        <v>56.65</v>
      </c>
      <c r="K928" s="177">
        <f t="shared" si="227"/>
        <v>7.9204183211229795E-2</v>
      </c>
      <c r="L928" s="260">
        <v>100.52</v>
      </c>
      <c r="M928" s="177">
        <f t="shared" si="228"/>
        <v>1.0792041832112298</v>
      </c>
      <c r="N928" s="260">
        <v>5694.46</v>
      </c>
      <c r="O928" s="169">
        <v>18.399999999999999</v>
      </c>
      <c r="P928" s="176">
        <f t="shared" si="229"/>
        <v>2.5725630557575076E-2</v>
      </c>
      <c r="Q928" s="260">
        <f t="shared" si="230"/>
        <v>1849.5679999999998</v>
      </c>
      <c r="R928" s="169">
        <f t="shared" si="231"/>
        <v>38.249999999999979</v>
      </c>
      <c r="S928" s="171">
        <f t="shared" si="232"/>
        <v>5.3478552653654685E-2</v>
      </c>
      <c r="T928" s="169" t="s">
        <v>475</v>
      </c>
      <c r="U928" s="169" t="s">
        <v>712</v>
      </c>
      <c r="V928" s="169" t="s">
        <v>823</v>
      </c>
      <c r="W928" s="175">
        <v>1</v>
      </c>
      <c r="X928" s="169" t="s">
        <v>818</v>
      </c>
    </row>
    <row r="929" spans="2:24" hidden="1">
      <c r="B929" s="636"/>
      <c r="C929" s="423"/>
      <c r="D929" s="206">
        <v>3</v>
      </c>
      <c r="E929" s="169" t="s">
        <v>825</v>
      </c>
      <c r="F929" s="260">
        <v>2359.86</v>
      </c>
      <c r="G929" s="169">
        <v>783.65</v>
      </c>
      <c r="H929" s="169">
        <v>783.65</v>
      </c>
      <c r="I929" s="177">
        <f t="shared" si="226"/>
        <v>1</v>
      </c>
      <c r="J929" s="169">
        <v>48.28</v>
      </c>
      <c r="K929" s="177">
        <f t="shared" si="227"/>
        <v>6.1609136731959425E-2</v>
      </c>
      <c r="L929" s="260">
        <v>53.15</v>
      </c>
      <c r="M929" s="177">
        <f t="shared" si="228"/>
        <v>1.0616091367319593</v>
      </c>
      <c r="N929" s="260">
        <v>2566.08</v>
      </c>
      <c r="O929" s="169">
        <v>3.88</v>
      </c>
      <c r="P929" s="176">
        <f t="shared" si="229"/>
        <v>4.9511899444905248E-3</v>
      </c>
      <c r="Q929" s="260">
        <f t="shared" si="230"/>
        <v>206.22199999999998</v>
      </c>
      <c r="R929" s="169">
        <f t="shared" si="231"/>
        <v>44.39999999999997</v>
      </c>
      <c r="S929" s="171">
        <f t="shared" si="232"/>
        <v>5.6657946787468862E-2</v>
      </c>
      <c r="T929" s="169" t="s">
        <v>475</v>
      </c>
      <c r="U929" s="169" t="s">
        <v>712</v>
      </c>
      <c r="V929" s="169" t="s">
        <v>643</v>
      </c>
      <c r="W929" s="175">
        <v>1</v>
      </c>
      <c r="X929" s="169" t="s">
        <v>808</v>
      </c>
    </row>
    <row r="930" spans="2:24" hidden="1">
      <c r="B930" s="636"/>
      <c r="C930" s="423"/>
      <c r="D930" s="206">
        <v>4</v>
      </c>
      <c r="E930" s="169" t="s">
        <v>463</v>
      </c>
      <c r="F930" s="260">
        <v>2222.66</v>
      </c>
      <c r="G930" s="169">
        <v>33.9</v>
      </c>
      <c r="H930" s="169">
        <v>33.9</v>
      </c>
      <c r="I930" s="177">
        <f t="shared" si="226"/>
        <v>1</v>
      </c>
      <c r="J930" s="169">
        <v>2.98</v>
      </c>
      <c r="K930" s="177">
        <f t="shared" si="227"/>
        <v>8.7905604719764011E-2</v>
      </c>
      <c r="L930" s="260">
        <v>814.16</v>
      </c>
      <c r="M930" s="177">
        <f t="shared" si="228"/>
        <v>1.0879056047197639</v>
      </c>
      <c r="N930" s="260">
        <v>2426.1999999999998</v>
      </c>
      <c r="O930" s="169">
        <v>0.25</v>
      </c>
      <c r="P930" s="176">
        <f t="shared" si="229"/>
        <v>7.3746312684365781E-3</v>
      </c>
      <c r="Q930" s="260">
        <f t="shared" si="230"/>
        <v>203.54</v>
      </c>
      <c r="R930" s="169">
        <f t="shared" si="231"/>
        <v>2.7299999999999969</v>
      </c>
      <c r="S930" s="171">
        <f t="shared" si="232"/>
        <v>8.0530973451327342E-2</v>
      </c>
      <c r="T930" s="169" t="s">
        <v>475</v>
      </c>
      <c r="U930" s="169" t="s">
        <v>220</v>
      </c>
      <c r="V930" s="169" t="s">
        <v>686</v>
      </c>
      <c r="W930" s="175">
        <v>1</v>
      </c>
      <c r="X930" s="169" t="s">
        <v>412</v>
      </c>
    </row>
    <row r="931" spans="2:24" hidden="1">
      <c r="B931" s="636"/>
      <c r="C931" s="423"/>
      <c r="D931" s="206">
        <v>5</v>
      </c>
      <c r="E931" s="169" t="s">
        <v>689</v>
      </c>
      <c r="F931" s="260">
        <v>1775</v>
      </c>
      <c r="G931" s="169">
        <v>6851</v>
      </c>
      <c r="H931" s="169">
        <v>6851</v>
      </c>
      <c r="I931" s="177">
        <f t="shared" si="226"/>
        <v>1</v>
      </c>
      <c r="J931" s="169">
        <v>100</v>
      </c>
      <c r="K931" s="177">
        <f t="shared" si="227"/>
        <v>1.4596409283316304E-2</v>
      </c>
      <c r="L931" s="260">
        <v>17.75</v>
      </c>
      <c r="M931" s="177">
        <f t="shared" si="228"/>
        <v>1.0145964092833164</v>
      </c>
      <c r="N931" s="260">
        <v>1775</v>
      </c>
      <c r="O931" s="169">
        <v>0</v>
      </c>
      <c r="P931" s="176">
        <f t="shared" si="229"/>
        <v>0</v>
      </c>
      <c r="Q931" s="260">
        <f t="shared" si="230"/>
        <v>0</v>
      </c>
      <c r="R931" s="169">
        <f t="shared" si="231"/>
        <v>100</v>
      </c>
      <c r="S931" s="171">
        <f t="shared" si="232"/>
        <v>1.4596409283316304E-2</v>
      </c>
      <c r="T931" s="169" t="s">
        <v>465</v>
      </c>
      <c r="U931" s="169" t="s">
        <v>219</v>
      </c>
      <c r="V931" s="169" t="s">
        <v>701</v>
      </c>
      <c r="W931" s="175">
        <v>1</v>
      </c>
      <c r="X931" s="169" t="s">
        <v>430</v>
      </c>
    </row>
    <row r="932" spans="2:24" hidden="1">
      <c r="B932" s="636"/>
      <c r="C932" s="423"/>
      <c r="D932" s="206">
        <v>6</v>
      </c>
      <c r="E932" s="169" t="s">
        <v>494</v>
      </c>
      <c r="F932" s="260">
        <v>1540.6699999999998</v>
      </c>
      <c r="G932" s="169">
        <v>78.03</v>
      </c>
      <c r="H932" s="169">
        <v>78.03</v>
      </c>
      <c r="I932" s="177">
        <f t="shared" si="226"/>
        <v>1</v>
      </c>
      <c r="J932" s="169">
        <v>5.49</v>
      </c>
      <c r="K932" s="177">
        <f t="shared" si="227"/>
        <v>7.0357554786620535E-2</v>
      </c>
      <c r="L932" s="260">
        <v>318.32</v>
      </c>
      <c r="M932" s="177">
        <f t="shared" si="228"/>
        <v>1.0703575547866204</v>
      </c>
      <c r="N932" s="260">
        <v>1747.58</v>
      </c>
      <c r="O932" s="169">
        <v>0.65</v>
      </c>
      <c r="P932" s="176">
        <f t="shared" si="229"/>
        <v>8.3301294373958733E-3</v>
      </c>
      <c r="Q932" s="260">
        <f t="shared" si="230"/>
        <v>206.90800000000002</v>
      </c>
      <c r="R932" s="169">
        <f t="shared" si="231"/>
        <v>4.8399999999999945</v>
      </c>
      <c r="S932" s="171">
        <f t="shared" si="232"/>
        <v>6.2027425349224584E-2</v>
      </c>
      <c r="T932" s="169" t="s">
        <v>475</v>
      </c>
      <c r="U932" s="169" t="s">
        <v>220</v>
      </c>
      <c r="V932" s="169" t="s">
        <v>686</v>
      </c>
      <c r="W932" s="175">
        <v>1</v>
      </c>
      <c r="X932" s="169" t="s">
        <v>422</v>
      </c>
    </row>
    <row r="933" spans="2:24" hidden="1">
      <c r="B933" s="636"/>
      <c r="C933" s="423"/>
      <c r="D933" s="206">
        <v>7</v>
      </c>
      <c r="E933" s="169" t="s">
        <v>524</v>
      </c>
      <c r="F933" s="260">
        <v>1395.7</v>
      </c>
      <c r="G933" s="169">
        <v>68.150000000000006</v>
      </c>
      <c r="H933" s="169">
        <v>68.150000000000006</v>
      </c>
      <c r="I933" s="177">
        <f t="shared" si="226"/>
        <v>1</v>
      </c>
      <c r="J933" s="169">
        <v>4.8</v>
      </c>
      <c r="K933" s="177">
        <f t="shared" si="227"/>
        <v>7.0432868672046942E-2</v>
      </c>
      <c r="L933" s="260">
        <v>333.9</v>
      </c>
      <c r="M933" s="177">
        <f t="shared" si="228"/>
        <v>1.070432868672047</v>
      </c>
      <c r="N933" s="260">
        <v>1602.72</v>
      </c>
      <c r="O933" s="169">
        <v>0.62</v>
      </c>
      <c r="P933" s="176">
        <f t="shared" si="229"/>
        <v>9.0975788701393983E-3</v>
      </c>
      <c r="Q933" s="260">
        <f t="shared" si="230"/>
        <v>207.01799999999997</v>
      </c>
      <c r="R933" s="169">
        <f t="shared" si="231"/>
        <v>4.1799999999999971</v>
      </c>
      <c r="S933" s="171">
        <f t="shared" si="232"/>
        <v>6.1335289801907507E-2</v>
      </c>
      <c r="T933" s="169" t="s">
        <v>475</v>
      </c>
      <c r="U933" s="169" t="s">
        <v>220</v>
      </c>
      <c r="V933" s="169" t="s">
        <v>686</v>
      </c>
      <c r="W933" s="175">
        <v>1</v>
      </c>
      <c r="X933" s="169" t="s">
        <v>413</v>
      </c>
    </row>
    <row r="934" spans="2:24" hidden="1">
      <c r="B934" s="636"/>
      <c r="C934" s="423"/>
      <c r="D934" s="206">
        <v>8</v>
      </c>
      <c r="E934" s="169" t="s">
        <v>546</v>
      </c>
      <c r="F934" s="260">
        <v>1321.11</v>
      </c>
      <c r="G934" s="169">
        <v>23.2</v>
      </c>
      <c r="H934" s="169">
        <v>23.2</v>
      </c>
      <c r="I934" s="177">
        <f t="shared" si="226"/>
        <v>1</v>
      </c>
      <c r="J934" s="169">
        <v>1.64</v>
      </c>
      <c r="K934" s="177">
        <f t="shared" si="227"/>
        <v>7.0689655172413796E-2</v>
      </c>
      <c r="L934" s="260">
        <v>930.36</v>
      </c>
      <c r="M934" s="177">
        <f t="shared" si="228"/>
        <v>1.0706896551724139</v>
      </c>
      <c r="N934" s="260">
        <v>1525.79</v>
      </c>
      <c r="O934" s="169">
        <v>0.22</v>
      </c>
      <c r="P934" s="176">
        <f t="shared" si="229"/>
        <v>9.482758620689655E-3</v>
      </c>
      <c r="Q934" s="260">
        <f t="shared" si="230"/>
        <v>204.67920000000001</v>
      </c>
      <c r="R934" s="169">
        <f t="shared" si="231"/>
        <v>1.4200000000000006</v>
      </c>
      <c r="S934" s="171">
        <f t="shared" si="232"/>
        <v>6.1206896551724163E-2</v>
      </c>
      <c r="T934" s="169" t="s">
        <v>475</v>
      </c>
      <c r="U934" s="169" t="s">
        <v>712</v>
      </c>
      <c r="V934" s="169" t="s">
        <v>792</v>
      </c>
      <c r="W934" s="175">
        <v>1</v>
      </c>
      <c r="X934" s="169" t="s">
        <v>422</v>
      </c>
    </row>
    <row r="935" spans="2:24" hidden="1">
      <c r="B935" s="636"/>
      <c r="C935" s="423"/>
      <c r="D935" s="206">
        <v>9</v>
      </c>
      <c r="E935" s="169" t="s">
        <v>484</v>
      </c>
      <c r="F935" s="260">
        <v>1308.4100000000001</v>
      </c>
      <c r="G935" s="169">
        <v>69.819999999999993</v>
      </c>
      <c r="H935" s="169">
        <v>69.819999999999993</v>
      </c>
      <c r="I935" s="177">
        <f t="shared" si="226"/>
        <v>1</v>
      </c>
      <c r="J935" s="169">
        <v>3.69</v>
      </c>
      <c r="K935" s="177">
        <f t="shared" si="227"/>
        <v>5.2850186193067895E-2</v>
      </c>
      <c r="L935" s="260">
        <v>410.16</v>
      </c>
      <c r="M935" s="177">
        <f t="shared" si="228"/>
        <v>1.0528501861930679</v>
      </c>
      <c r="N935" s="260">
        <v>1513.49</v>
      </c>
      <c r="O935" s="169">
        <v>0.5</v>
      </c>
      <c r="P935" s="176">
        <f t="shared" si="229"/>
        <v>7.1612718418791188E-3</v>
      </c>
      <c r="Q935" s="260">
        <f t="shared" si="230"/>
        <v>205.08</v>
      </c>
      <c r="R935" s="169">
        <f t="shared" si="231"/>
        <v>3.1899999999999977</v>
      </c>
      <c r="S935" s="171">
        <f t="shared" si="232"/>
        <v>4.5688914351188742E-2</v>
      </c>
      <c r="T935" s="169" t="s">
        <v>475</v>
      </c>
      <c r="U935" s="169" t="s">
        <v>712</v>
      </c>
      <c r="V935" s="169" t="s">
        <v>643</v>
      </c>
      <c r="W935" s="175">
        <v>1</v>
      </c>
      <c r="X935" s="169" t="s">
        <v>467</v>
      </c>
    </row>
    <row r="936" spans="2:24" hidden="1">
      <c r="B936" s="636"/>
      <c r="C936" s="423"/>
      <c r="D936" s="206">
        <v>10</v>
      </c>
      <c r="E936" s="169" t="s">
        <v>814</v>
      </c>
      <c r="F936" s="260">
        <v>1056.99</v>
      </c>
      <c r="G936" s="169">
        <v>61.45</v>
      </c>
      <c r="H936" s="169">
        <v>61.45</v>
      </c>
      <c r="I936" s="177">
        <f t="shared" si="226"/>
        <v>1</v>
      </c>
      <c r="J936" s="169">
        <v>3.25</v>
      </c>
      <c r="K936" s="177">
        <f t="shared" si="227"/>
        <v>5.2888527257933277E-2</v>
      </c>
      <c r="L936" s="260">
        <v>388.6</v>
      </c>
      <c r="M936" s="177">
        <f t="shared" si="228"/>
        <v>1.0528885272579334</v>
      </c>
      <c r="N936" s="260">
        <v>1262.95</v>
      </c>
      <c r="O936" s="169">
        <v>0.53</v>
      </c>
      <c r="P936" s="176">
        <f t="shared" si="229"/>
        <v>8.6248982912937346E-3</v>
      </c>
      <c r="Q936" s="260">
        <f t="shared" si="230"/>
        <v>205.95800000000003</v>
      </c>
      <c r="R936" s="169">
        <f t="shared" si="231"/>
        <v>2.7199999999999998</v>
      </c>
      <c r="S936" s="171">
        <f t="shared" si="232"/>
        <v>4.4263628966639539E-2</v>
      </c>
      <c r="T936" s="169" t="s">
        <v>475</v>
      </c>
      <c r="U936" s="169" t="s">
        <v>220</v>
      </c>
      <c r="V936" s="169" t="s">
        <v>686</v>
      </c>
      <c r="W936" s="175">
        <v>1</v>
      </c>
      <c r="X936" s="169" t="s">
        <v>809</v>
      </c>
    </row>
    <row r="937" spans="2:24" hidden="1">
      <c r="B937" s="635">
        <v>45963</v>
      </c>
      <c r="C937" s="423" t="str">
        <f t="shared" ref="C937" si="233">RIGHT(TEXT(B937,"aaa"),1)</f>
        <v>日</v>
      </c>
      <c r="D937" s="206">
        <v>1</v>
      </c>
      <c r="E937" s="169" t="s">
        <v>699</v>
      </c>
      <c r="F937" s="260">
        <v>11470.56</v>
      </c>
      <c r="G937" s="169">
        <v>108.03</v>
      </c>
      <c r="H937" s="169">
        <v>150.4</v>
      </c>
      <c r="I937" s="177">
        <f t="shared" ref="I937:I956" si="234">H937/G937</f>
        <v>1.3922058687401648</v>
      </c>
      <c r="J937" s="169">
        <v>0</v>
      </c>
      <c r="K937" s="177">
        <f t="shared" ref="K937:K956" si="235">J937/G937</f>
        <v>0</v>
      </c>
      <c r="L937" s="260">
        <v>278.75</v>
      </c>
      <c r="M937" s="177">
        <f t="shared" ref="M937:M956" si="236">(H937+J937)/G937</f>
        <v>1.3922058687401648</v>
      </c>
      <c r="N937" s="260">
        <v>11810.64</v>
      </c>
      <c r="O937" s="169">
        <v>1.22</v>
      </c>
      <c r="P937" s="176">
        <f t="shared" ref="P937:P956" si="237">O937/G937</f>
        <v>1.129315930759974E-2</v>
      </c>
      <c r="Q937" s="260">
        <f t="shared" ref="Q937:Q956" si="238">O937*L937</f>
        <v>340.07499999999999</v>
      </c>
      <c r="R937" s="169">
        <f t="shared" ref="R937:R956" si="239">(H937+J937)-G937-O937</f>
        <v>41.150000000000006</v>
      </c>
      <c r="S937" s="171">
        <f t="shared" ref="S937:S956" si="240">R937/G937</f>
        <v>0.38091270943256506</v>
      </c>
      <c r="T937" s="169" t="s">
        <v>465</v>
      </c>
      <c r="U937" s="169" t="s">
        <v>219</v>
      </c>
      <c r="V937" s="169" t="s">
        <v>702</v>
      </c>
      <c r="W937" s="175">
        <v>1</v>
      </c>
      <c r="X937" s="169" t="s">
        <v>467</v>
      </c>
    </row>
    <row r="938" spans="2:24" hidden="1">
      <c r="B938" s="636"/>
      <c r="C938" s="423"/>
      <c r="D938" s="206">
        <v>2</v>
      </c>
      <c r="E938" s="169" t="s">
        <v>822</v>
      </c>
      <c r="F938" s="260">
        <v>5929.68</v>
      </c>
      <c r="G938" s="169">
        <v>693.99</v>
      </c>
      <c r="H938" s="169">
        <v>693.99</v>
      </c>
      <c r="I938" s="177">
        <f t="shared" si="234"/>
        <v>1</v>
      </c>
      <c r="J938" s="169">
        <v>61.84</v>
      </c>
      <c r="K938" s="177">
        <f t="shared" si="235"/>
        <v>8.9107912217755297E-2</v>
      </c>
      <c r="L938" s="260">
        <v>100.52</v>
      </c>
      <c r="M938" s="177">
        <f t="shared" si="236"/>
        <v>1.0891079122177554</v>
      </c>
      <c r="N938" s="260">
        <v>6216.16</v>
      </c>
      <c r="O938" s="169">
        <v>2.85</v>
      </c>
      <c r="P938" s="176">
        <f t="shared" si="237"/>
        <v>4.1066874162451906E-3</v>
      </c>
      <c r="Q938" s="260">
        <f t="shared" si="238"/>
        <v>286.48199999999997</v>
      </c>
      <c r="R938" s="169">
        <f t="shared" si="239"/>
        <v>58.99000000000003</v>
      </c>
      <c r="S938" s="171">
        <f t="shared" si="240"/>
        <v>8.500122480151015E-2</v>
      </c>
      <c r="T938" s="169" t="s">
        <v>475</v>
      </c>
      <c r="U938" s="169" t="s">
        <v>712</v>
      </c>
      <c r="V938" s="169" t="s">
        <v>823</v>
      </c>
      <c r="W938" s="175">
        <v>1</v>
      </c>
      <c r="X938" s="169" t="s">
        <v>818</v>
      </c>
    </row>
    <row r="939" spans="2:24" hidden="1">
      <c r="B939" s="636"/>
      <c r="C939" s="423"/>
      <c r="D939" s="206">
        <v>3</v>
      </c>
      <c r="E939" s="169" t="s">
        <v>689</v>
      </c>
      <c r="F939" s="260">
        <v>3550</v>
      </c>
      <c r="G939" s="169">
        <v>10467</v>
      </c>
      <c r="H939" s="169">
        <v>10467</v>
      </c>
      <c r="I939" s="177">
        <f t="shared" si="234"/>
        <v>1</v>
      </c>
      <c r="J939" s="169">
        <v>200</v>
      </c>
      <c r="K939" s="177">
        <f t="shared" si="235"/>
        <v>1.9107671730199675E-2</v>
      </c>
      <c r="L939" s="260">
        <v>17.75</v>
      </c>
      <c r="M939" s="177">
        <f t="shared" si="236"/>
        <v>1.0191076717301997</v>
      </c>
      <c r="N939" s="260">
        <v>3550</v>
      </c>
      <c r="O939" s="169">
        <v>0</v>
      </c>
      <c r="P939" s="176">
        <f t="shared" si="237"/>
        <v>0</v>
      </c>
      <c r="Q939" s="260">
        <f t="shared" si="238"/>
        <v>0</v>
      </c>
      <c r="R939" s="169">
        <f t="shared" si="239"/>
        <v>200</v>
      </c>
      <c r="S939" s="171">
        <f t="shared" si="240"/>
        <v>1.9107671730199675E-2</v>
      </c>
      <c r="T939" s="169" t="s">
        <v>465</v>
      </c>
      <c r="U939" s="169" t="s">
        <v>219</v>
      </c>
      <c r="V939" s="169" t="s">
        <v>701</v>
      </c>
      <c r="W939" s="175">
        <v>1</v>
      </c>
      <c r="X939" s="169" t="s">
        <v>430</v>
      </c>
    </row>
    <row r="940" spans="2:24" hidden="1">
      <c r="B940" s="636"/>
      <c r="C940" s="423"/>
      <c r="D940" s="206">
        <v>4</v>
      </c>
      <c r="E940" s="169" t="s">
        <v>463</v>
      </c>
      <c r="F940" s="260">
        <v>2922.83</v>
      </c>
      <c r="G940" s="169">
        <v>39.79</v>
      </c>
      <c r="H940" s="169">
        <v>39.79</v>
      </c>
      <c r="I940" s="177">
        <f t="shared" si="234"/>
        <v>1</v>
      </c>
      <c r="J940" s="169">
        <v>3.94</v>
      </c>
      <c r="K940" s="177">
        <f t="shared" si="235"/>
        <v>9.9019854234732349E-2</v>
      </c>
      <c r="L940" s="260">
        <v>814.16</v>
      </c>
      <c r="M940" s="177">
        <f t="shared" si="236"/>
        <v>1.0990198542347323</v>
      </c>
      <c r="N940" s="260">
        <v>3207.79</v>
      </c>
      <c r="O940" s="169">
        <v>0.35</v>
      </c>
      <c r="P940" s="176">
        <f t="shared" si="237"/>
        <v>8.7961799447097248E-3</v>
      </c>
      <c r="Q940" s="260">
        <f t="shared" si="238"/>
        <v>284.95599999999996</v>
      </c>
      <c r="R940" s="169">
        <f t="shared" si="239"/>
        <v>3.5899999999999976</v>
      </c>
      <c r="S940" s="171">
        <f t="shared" si="240"/>
        <v>9.0223674290022565E-2</v>
      </c>
      <c r="T940" s="169" t="s">
        <v>475</v>
      </c>
      <c r="U940" s="169" t="s">
        <v>220</v>
      </c>
      <c r="V940" s="169" t="s">
        <v>686</v>
      </c>
      <c r="W940" s="175">
        <v>1</v>
      </c>
      <c r="X940" s="169" t="s">
        <v>412</v>
      </c>
    </row>
    <row r="941" spans="2:24" hidden="1">
      <c r="B941" s="636"/>
      <c r="C941" s="423"/>
      <c r="D941" s="206">
        <v>5</v>
      </c>
      <c r="E941" s="169" t="s">
        <v>484</v>
      </c>
      <c r="F941" s="260">
        <v>2132.83</v>
      </c>
      <c r="G941" s="169">
        <v>99.26</v>
      </c>
      <c r="H941" s="169">
        <v>99.26</v>
      </c>
      <c r="I941" s="177">
        <f t="shared" si="234"/>
        <v>1</v>
      </c>
      <c r="J941" s="169">
        <v>5.9</v>
      </c>
      <c r="K941" s="177">
        <f t="shared" si="235"/>
        <v>5.9439854926455774E-2</v>
      </c>
      <c r="L941" s="260">
        <v>410.16</v>
      </c>
      <c r="M941" s="177">
        <f t="shared" si="236"/>
        <v>1.0594398549264559</v>
      </c>
      <c r="N941" s="260">
        <v>2419.94</v>
      </c>
      <c r="O941" s="169">
        <v>0.7</v>
      </c>
      <c r="P941" s="176">
        <f t="shared" si="237"/>
        <v>7.0521861777150911E-3</v>
      </c>
      <c r="Q941" s="260">
        <f t="shared" si="238"/>
        <v>287.11200000000002</v>
      </c>
      <c r="R941" s="169">
        <f t="shared" si="239"/>
        <v>5.2000000000000055</v>
      </c>
      <c r="S941" s="171">
        <f t="shared" si="240"/>
        <v>5.2387668748740734E-2</v>
      </c>
      <c r="T941" s="169" t="s">
        <v>475</v>
      </c>
      <c r="U941" s="169" t="s">
        <v>712</v>
      </c>
      <c r="V941" s="169" t="s">
        <v>643</v>
      </c>
      <c r="W941" s="175">
        <v>1</v>
      </c>
      <c r="X941" s="169" t="s">
        <v>467</v>
      </c>
    </row>
    <row r="942" spans="2:24" hidden="1">
      <c r="B942" s="636"/>
      <c r="C942" s="423"/>
      <c r="D942" s="206">
        <v>6</v>
      </c>
      <c r="E942" s="169" t="s">
        <v>542</v>
      </c>
      <c r="F942" s="260">
        <v>1982.6399999999999</v>
      </c>
      <c r="G942" s="169">
        <v>319.7</v>
      </c>
      <c r="H942" s="169">
        <v>319.7</v>
      </c>
      <c r="I942" s="177">
        <f t="shared" si="234"/>
        <v>1</v>
      </c>
      <c r="J942" s="169">
        <v>24.5</v>
      </c>
      <c r="K942" s="177">
        <f t="shared" si="235"/>
        <v>7.6634344698154527E-2</v>
      </c>
      <c r="L942" s="260">
        <v>156.72999999999999</v>
      </c>
      <c r="M942" s="177">
        <f t="shared" si="236"/>
        <v>1.0766343446981546</v>
      </c>
      <c r="N942" s="260">
        <v>3839.89</v>
      </c>
      <c r="O942" s="169">
        <v>11.85</v>
      </c>
      <c r="P942" s="176">
        <f t="shared" si="237"/>
        <v>3.7065999374413516E-2</v>
      </c>
      <c r="Q942" s="260">
        <f t="shared" si="238"/>
        <v>1857.2504999999999</v>
      </c>
      <c r="R942" s="169">
        <f t="shared" si="239"/>
        <v>12.65</v>
      </c>
      <c r="S942" s="171">
        <f t="shared" si="240"/>
        <v>3.9568345323741011E-2</v>
      </c>
      <c r="T942" s="169" t="s">
        <v>475</v>
      </c>
      <c r="U942" s="169" t="s">
        <v>712</v>
      </c>
      <c r="V942" s="169" t="s">
        <v>466</v>
      </c>
      <c r="W942" s="175">
        <v>1</v>
      </c>
      <c r="X942" s="169" t="s">
        <v>467</v>
      </c>
    </row>
    <row r="943" spans="2:24" hidden="1">
      <c r="B943" s="636"/>
      <c r="C943" s="423"/>
      <c r="D943" s="206">
        <v>7</v>
      </c>
      <c r="E943" s="169" t="s">
        <v>524</v>
      </c>
      <c r="F943" s="260">
        <v>1849.81</v>
      </c>
      <c r="G943" s="169">
        <v>80.73</v>
      </c>
      <c r="H943" s="169">
        <v>80.73</v>
      </c>
      <c r="I943" s="177">
        <f t="shared" si="234"/>
        <v>1</v>
      </c>
      <c r="J943" s="169">
        <v>6.4</v>
      </c>
      <c r="K943" s="177">
        <f t="shared" si="235"/>
        <v>7.9276601015731446E-2</v>
      </c>
      <c r="L943" s="260">
        <v>333.9</v>
      </c>
      <c r="M943" s="177">
        <f t="shared" si="236"/>
        <v>1.0792766010157315</v>
      </c>
      <c r="N943" s="260">
        <v>2136.96</v>
      </c>
      <c r="O943" s="169">
        <v>0.86</v>
      </c>
      <c r="P943" s="176">
        <f t="shared" si="237"/>
        <v>1.0652793261488913E-2</v>
      </c>
      <c r="Q943" s="260">
        <f t="shared" si="238"/>
        <v>287.154</v>
      </c>
      <c r="R943" s="169">
        <f t="shared" si="239"/>
        <v>5.5400000000000054</v>
      </c>
      <c r="S943" s="171">
        <f t="shared" si="240"/>
        <v>6.8623807754242594E-2</v>
      </c>
      <c r="T943" s="169" t="s">
        <v>475</v>
      </c>
      <c r="U943" s="169" t="s">
        <v>220</v>
      </c>
      <c r="V943" s="169" t="s">
        <v>686</v>
      </c>
      <c r="W943" s="175">
        <v>1</v>
      </c>
      <c r="X943" s="169" t="s">
        <v>413</v>
      </c>
    </row>
    <row r="944" spans="2:24" hidden="1">
      <c r="B944" s="636"/>
      <c r="C944" s="423"/>
      <c r="D944" s="206">
        <v>8</v>
      </c>
      <c r="E944" s="169" t="s">
        <v>546</v>
      </c>
      <c r="F944" s="260">
        <v>1795.6000000000001</v>
      </c>
      <c r="G944" s="169">
        <v>28.21</v>
      </c>
      <c r="H944" s="169">
        <v>28.21</v>
      </c>
      <c r="I944" s="177">
        <f t="shared" si="234"/>
        <v>1</v>
      </c>
      <c r="J944" s="169">
        <v>2.2400000000000002</v>
      </c>
      <c r="K944" s="177">
        <f t="shared" si="235"/>
        <v>7.9404466501240695E-2</v>
      </c>
      <c r="L944" s="260">
        <v>930.36</v>
      </c>
      <c r="M944" s="177">
        <f t="shared" si="236"/>
        <v>1.0794044665012408</v>
      </c>
      <c r="N944" s="260">
        <v>2084.0100000000002</v>
      </c>
      <c r="O944" s="169">
        <v>0.31</v>
      </c>
      <c r="P944" s="176">
        <f t="shared" si="237"/>
        <v>1.0989010989010988E-2</v>
      </c>
      <c r="Q944" s="260">
        <f t="shared" si="238"/>
        <v>288.41160000000002</v>
      </c>
      <c r="R944" s="169">
        <f t="shared" si="239"/>
        <v>1.9300000000000019</v>
      </c>
      <c r="S944" s="171">
        <f t="shared" si="240"/>
        <v>6.8415455512229773E-2</v>
      </c>
      <c r="T944" s="169" t="s">
        <v>475</v>
      </c>
      <c r="U944" s="169" t="s">
        <v>712</v>
      </c>
      <c r="V944" s="169" t="s">
        <v>792</v>
      </c>
      <c r="W944" s="175">
        <v>1</v>
      </c>
      <c r="X944" s="169" t="s">
        <v>422</v>
      </c>
    </row>
    <row r="945" spans="2:34" hidden="1">
      <c r="B945" s="636"/>
      <c r="C945" s="423"/>
      <c r="D945" s="206">
        <v>9</v>
      </c>
      <c r="E945" s="169" t="s">
        <v>814</v>
      </c>
      <c r="F945" s="260">
        <v>1581.6100000000001</v>
      </c>
      <c r="G945" s="169">
        <v>81.069999999999993</v>
      </c>
      <c r="H945" s="169">
        <v>81.069999999999993</v>
      </c>
      <c r="I945" s="177">
        <f t="shared" si="234"/>
        <v>1</v>
      </c>
      <c r="J945" s="169">
        <v>4.8099999999999996</v>
      </c>
      <c r="K945" s="177">
        <f t="shared" si="235"/>
        <v>5.9331441963735042E-2</v>
      </c>
      <c r="L945" s="260">
        <v>388.6</v>
      </c>
      <c r="M945" s="177">
        <f t="shared" si="236"/>
        <v>1.0593314419637352</v>
      </c>
      <c r="N945" s="260">
        <v>1869.17</v>
      </c>
      <c r="O945" s="169">
        <v>0.74</v>
      </c>
      <c r="P945" s="176">
        <f t="shared" si="237"/>
        <v>9.1279141482669308E-3</v>
      </c>
      <c r="Q945" s="260">
        <f t="shared" si="238"/>
        <v>287.56400000000002</v>
      </c>
      <c r="R945" s="169">
        <f t="shared" si="239"/>
        <v>4.0700000000000021</v>
      </c>
      <c r="S945" s="171">
        <f t="shared" si="240"/>
        <v>5.0203527815468142E-2</v>
      </c>
      <c r="T945" s="169" t="s">
        <v>475</v>
      </c>
      <c r="U945" s="169" t="s">
        <v>220</v>
      </c>
      <c r="V945" s="169" t="s">
        <v>686</v>
      </c>
      <c r="W945" s="175">
        <v>1</v>
      </c>
      <c r="X945" s="169" t="s">
        <v>809</v>
      </c>
    </row>
    <row r="946" spans="2:34" hidden="1">
      <c r="B946" s="636"/>
      <c r="C946" s="423"/>
      <c r="D946" s="206">
        <v>10</v>
      </c>
      <c r="E946" s="169" t="s">
        <v>517</v>
      </c>
      <c r="F946" s="260">
        <v>1486.8</v>
      </c>
      <c r="G946" s="169">
        <v>258.2</v>
      </c>
      <c r="H946" s="169">
        <v>258.2</v>
      </c>
      <c r="I946" s="177">
        <f t="shared" si="234"/>
        <v>1</v>
      </c>
      <c r="J946" s="169">
        <v>17.89</v>
      </c>
      <c r="K946" s="177">
        <f t="shared" si="235"/>
        <v>6.9287374128582505E-2</v>
      </c>
      <c r="L946" s="260">
        <v>99.12</v>
      </c>
      <c r="M946" s="177">
        <f t="shared" si="236"/>
        <v>1.0692873741285824</v>
      </c>
      <c r="N946" s="260">
        <v>1773.26</v>
      </c>
      <c r="O946" s="169">
        <v>2.89</v>
      </c>
      <c r="P946" s="176">
        <f t="shared" si="237"/>
        <v>1.1192873741285825E-2</v>
      </c>
      <c r="Q946" s="260">
        <f t="shared" si="238"/>
        <v>286.45680000000004</v>
      </c>
      <c r="R946" s="169">
        <f t="shared" si="239"/>
        <v>14.999999999999986</v>
      </c>
      <c r="S946" s="171">
        <f t="shared" si="240"/>
        <v>5.8094500387296619E-2</v>
      </c>
      <c r="T946" s="169" t="s">
        <v>475</v>
      </c>
      <c r="U946" s="169" t="s">
        <v>712</v>
      </c>
      <c r="V946" s="169" t="s">
        <v>507</v>
      </c>
      <c r="W946" s="175">
        <v>1</v>
      </c>
      <c r="X946" s="169" t="s">
        <v>467</v>
      </c>
    </row>
    <row r="947" spans="2:34" hidden="1">
      <c r="B947" s="635">
        <v>45964</v>
      </c>
      <c r="C947" s="423" t="str">
        <f t="shared" ref="C947" si="241">RIGHT(TEXT(B947,"aaa"),1)</f>
        <v>一</v>
      </c>
      <c r="D947" s="206">
        <f>D937</f>
        <v>1</v>
      </c>
      <c r="E947" s="169" t="s">
        <v>699</v>
      </c>
      <c r="F947" s="260">
        <v>12518.66</v>
      </c>
      <c r="G947" s="169">
        <v>105.62</v>
      </c>
      <c r="H947" s="169">
        <v>148.72999999999999</v>
      </c>
      <c r="I947" s="177">
        <f t="shared" si="234"/>
        <v>1.4081613330808558</v>
      </c>
      <c r="J947" s="169">
        <v>1.8</v>
      </c>
      <c r="K947" s="177">
        <f t="shared" si="235"/>
        <v>1.7042226850975194E-2</v>
      </c>
      <c r="L947" s="260">
        <v>278.75</v>
      </c>
      <c r="M947" s="177">
        <f t="shared" si="236"/>
        <v>1.4252035599318311</v>
      </c>
      <c r="N947" s="260">
        <v>12518.66</v>
      </c>
      <c r="O947" s="169">
        <v>0</v>
      </c>
      <c r="P947" s="176">
        <f t="shared" si="237"/>
        <v>0</v>
      </c>
      <c r="Q947" s="260">
        <f t="shared" si="238"/>
        <v>0</v>
      </c>
      <c r="R947" s="169">
        <f t="shared" si="239"/>
        <v>44.91</v>
      </c>
      <c r="S947" s="171">
        <f t="shared" si="240"/>
        <v>0.42520355993183107</v>
      </c>
      <c r="T947" s="169" t="s">
        <v>465</v>
      </c>
      <c r="U947" s="169" t="s">
        <v>219</v>
      </c>
      <c r="V947" s="169" t="s">
        <v>702</v>
      </c>
      <c r="W947" s="175">
        <v>1</v>
      </c>
      <c r="X947" s="169" t="s">
        <v>467</v>
      </c>
    </row>
    <row r="948" spans="2:34" hidden="1">
      <c r="B948" s="636"/>
      <c r="C948" s="423"/>
      <c r="D948" s="206">
        <f t="shared" ref="D948:D1011" si="242">D938</f>
        <v>2</v>
      </c>
      <c r="E948" s="169" t="s">
        <v>689</v>
      </c>
      <c r="F948" s="260">
        <v>8875</v>
      </c>
      <c r="G948" s="169">
        <v>10480</v>
      </c>
      <c r="H948" s="169">
        <v>10480</v>
      </c>
      <c r="I948" s="177">
        <f t="shared" si="234"/>
        <v>1</v>
      </c>
      <c r="J948" s="169">
        <v>500</v>
      </c>
      <c r="K948" s="177">
        <f t="shared" si="235"/>
        <v>4.7709923664122141E-2</v>
      </c>
      <c r="L948" s="260">
        <v>17.75</v>
      </c>
      <c r="M948" s="177">
        <f t="shared" si="236"/>
        <v>1.0477099236641221</v>
      </c>
      <c r="N948" s="260">
        <v>8875</v>
      </c>
      <c r="O948" s="169">
        <v>0</v>
      </c>
      <c r="P948" s="176">
        <f t="shared" si="237"/>
        <v>0</v>
      </c>
      <c r="Q948" s="260">
        <f t="shared" si="238"/>
        <v>0</v>
      </c>
      <c r="R948" s="169">
        <f t="shared" si="239"/>
        <v>500</v>
      </c>
      <c r="S948" s="171">
        <f t="shared" si="240"/>
        <v>4.7709923664122141E-2</v>
      </c>
      <c r="T948" s="169" t="s">
        <v>465</v>
      </c>
      <c r="U948" s="169" t="s">
        <v>219</v>
      </c>
      <c r="V948" s="169" t="s">
        <v>701</v>
      </c>
      <c r="W948" s="175">
        <v>1</v>
      </c>
      <c r="X948" s="169" t="s">
        <v>430</v>
      </c>
    </row>
    <row r="949" spans="2:34" hidden="1">
      <c r="B949" s="636"/>
      <c r="C949" s="423"/>
      <c r="D949" s="206">
        <f t="shared" si="242"/>
        <v>3</v>
      </c>
      <c r="E949" s="169" t="s">
        <v>542</v>
      </c>
      <c r="F949" s="260">
        <v>2518.66</v>
      </c>
      <c r="G949" s="169">
        <v>316.27</v>
      </c>
      <c r="H949" s="169">
        <v>316.27</v>
      </c>
      <c r="I949" s="177">
        <f t="shared" si="234"/>
        <v>1</v>
      </c>
      <c r="J949" s="169">
        <v>19.350000000000001</v>
      </c>
      <c r="K949" s="177">
        <f t="shared" si="235"/>
        <v>6.1181901539823579E-2</v>
      </c>
      <c r="L949" s="260">
        <v>156.72999999999999</v>
      </c>
      <c r="M949" s="177">
        <f t="shared" si="236"/>
        <v>1.0611819015398236</v>
      </c>
      <c r="N949" s="260">
        <v>3032.73</v>
      </c>
      <c r="O949" s="169">
        <v>3.28</v>
      </c>
      <c r="P949" s="176">
        <f t="shared" si="237"/>
        <v>1.0370885635691024E-2</v>
      </c>
      <c r="Q949" s="260">
        <f t="shared" si="238"/>
        <v>514.07439999999997</v>
      </c>
      <c r="R949" s="169">
        <f t="shared" si="239"/>
        <v>16.070000000000022</v>
      </c>
      <c r="S949" s="171">
        <f t="shared" si="240"/>
        <v>5.0811015904132617E-2</v>
      </c>
      <c r="T949" s="169" t="s">
        <v>475</v>
      </c>
      <c r="U949" s="169" t="s">
        <v>712</v>
      </c>
      <c r="V949" s="169" t="s">
        <v>466</v>
      </c>
      <c r="W949" s="175">
        <v>1</v>
      </c>
      <c r="X949" s="169" t="s">
        <v>467</v>
      </c>
    </row>
    <row r="950" spans="2:34" hidden="1">
      <c r="B950" s="636"/>
      <c r="C950" s="423"/>
      <c r="D950" s="206">
        <f t="shared" si="242"/>
        <v>4</v>
      </c>
      <c r="E950" s="169" t="s">
        <v>688</v>
      </c>
      <c r="F950" s="260">
        <v>2097.9900000000002</v>
      </c>
      <c r="G950" s="169">
        <v>108.88</v>
      </c>
      <c r="H950" s="169">
        <v>108.88</v>
      </c>
      <c r="I950" s="177">
        <f t="shared" si="234"/>
        <v>1</v>
      </c>
      <c r="J950" s="169">
        <v>7.41</v>
      </c>
      <c r="K950" s="177">
        <f t="shared" si="235"/>
        <v>6.8056576047024253E-2</v>
      </c>
      <c r="L950" s="260">
        <v>313.60000000000002</v>
      </c>
      <c r="M950" s="177">
        <f t="shared" si="236"/>
        <v>1.0680565760470242</v>
      </c>
      <c r="N950" s="260">
        <v>2323.7800000000002</v>
      </c>
      <c r="O950" s="169">
        <v>0.72</v>
      </c>
      <c r="P950" s="176">
        <f t="shared" si="237"/>
        <v>6.6127847171197646E-3</v>
      </c>
      <c r="Q950" s="260">
        <f t="shared" si="238"/>
        <v>225.792</v>
      </c>
      <c r="R950" s="169">
        <f t="shared" si="239"/>
        <v>6.6899999999999968</v>
      </c>
      <c r="S950" s="171">
        <f t="shared" si="240"/>
        <v>6.1443791329904456E-2</v>
      </c>
      <c r="T950" s="169" t="s">
        <v>475</v>
      </c>
      <c r="U950" s="169" t="s">
        <v>712</v>
      </c>
      <c r="V950" s="169" t="s">
        <v>466</v>
      </c>
      <c r="W950" s="175">
        <v>1</v>
      </c>
      <c r="X950" s="169" t="s">
        <v>467</v>
      </c>
    </row>
    <row r="951" spans="2:34" hidden="1">
      <c r="B951" s="636"/>
      <c r="C951" s="423"/>
      <c r="D951" s="206">
        <f t="shared" si="242"/>
        <v>5</v>
      </c>
      <c r="E951" s="169" t="s">
        <v>463</v>
      </c>
      <c r="F951" s="260">
        <v>1921.42</v>
      </c>
      <c r="G951" s="169">
        <v>38.799999999999997</v>
      </c>
      <c r="H951" s="169">
        <v>38.799999999999997</v>
      </c>
      <c r="I951" s="177">
        <f t="shared" si="234"/>
        <v>1</v>
      </c>
      <c r="J951" s="169">
        <v>2.64</v>
      </c>
      <c r="K951" s="177">
        <f t="shared" si="235"/>
        <v>6.804123711340207E-2</v>
      </c>
      <c r="L951" s="260">
        <v>814.16</v>
      </c>
      <c r="M951" s="177">
        <f t="shared" si="236"/>
        <v>1.068041237113402</v>
      </c>
      <c r="N951" s="260">
        <v>2149.38</v>
      </c>
      <c r="O951" s="169">
        <v>0.28000000000000003</v>
      </c>
      <c r="P951" s="176">
        <f t="shared" si="237"/>
        <v>7.216494845360826E-3</v>
      </c>
      <c r="Q951" s="260">
        <f t="shared" si="238"/>
        <v>227.96480000000003</v>
      </c>
      <c r="R951" s="169">
        <f t="shared" si="239"/>
        <v>2.3600000000000003</v>
      </c>
      <c r="S951" s="171">
        <f t="shared" si="240"/>
        <v>6.082474226804125E-2</v>
      </c>
      <c r="T951" s="169" t="s">
        <v>475</v>
      </c>
      <c r="U951" s="169" t="s">
        <v>220</v>
      </c>
      <c r="V951" s="169" t="s">
        <v>686</v>
      </c>
      <c r="W951" s="175">
        <v>1</v>
      </c>
      <c r="X951" s="169" t="s">
        <v>412</v>
      </c>
    </row>
    <row r="952" spans="2:34" hidden="1">
      <c r="B952" s="636"/>
      <c r="C952" s="423"/>
      <c r="D952" s="206">
        <f t="shared" si="242"/>
        <v>6</v>
      </c>
      <c r="E952" s="169" t="s">
        <v>484</v>
      </c>
      <c r="F952" s="260">
        <v>1423.25</v>
      </c>
      <c r="G952" s="169">
        <v>98.54</v>
      </c>
      <c r="H952" s="169">
        <v>98.54</v>
      </c>
      <c r="I952" s="177">
        <f t="shared" si="234"/>
        <v>1</v>
      </c>
      <c r="J952" s="169">
        <v>4.0199999999999996</v>
      </c>
      <c r="K952" s="177">
        <f t="shared" si="235"/>
        <v>4.0795615993505167E-2</v>
      </c>
      <c r="L952" s="260">
        <v>410.16</v>
      </c>
      <c r="M952" s="177">
        <f t="shared" si="236"/>
        <v>1.0407956159935052</v>
      </c>
      <c r="N952" s="260">
        <v>1648.84</v>
      </c>
      <c r="O952" s="169">
        <v>0.55000000000000004</v>
      </c>
      <c r="P952" s="176">
        <f t="shared" si="237"/>
        <v>5.5814897503551862E-3</v>
      </c>
      <c r="Q952" s="260">
        <f t="shared" si="238"/>
        <v>225.58800000000002</v>
      </c>
      <c r="R952" s="169">
        <f t="shared" si="239"/>
        <v>3.4699999999999962</v>
      </c>
      <c r="S952" s="171">
        <f t="shared" si="240"/>
        <v>3.521412624314995E-2</v>
      </c>
      <c r="T952" s="169" t="s">
        <v>475</v>
      </c>
      <c r="U952" s="169" t="s">
        <v>712</v>
      </c>
      <c r="V952" s="169" t="s">
        <v>643</v>
      </c>
      <c r="W952" s="175">
        <v>1</v>
      </c>
      <c r="X952" s="169" t="s">
        <v>467</v>
      </c>
    </row>
    <row r="953" spans="2:34" hidden="1">
      <c r="B953" s="636"/>
      <c r="C953" s="423"/>
      <c r="D953" s="206">
        <f t="shared" si="242"/>
        <v>7</v>
      </c>
      <c r="E953" s="169" t="s">
        <v>494</v>
      </c>
      <c r="F953" s="260">
        <v>1365.59</v>
      </c>
      <c r="G953" s="169">
        <v>91.91</v>
      </c>
      <c r="H953" s="169">
        <v>91.91</v>
      </c>
      <c r="I953" s="177">
        <f t="shared" si="234"/>
        <v>1</v>
      </c>
      <c r="J953" s="169">
        <v>5</v>
      </c>
      <c r="K953" s="177">
        <f t="shared" si="235"/>
        <v>5.4401044500054403E-2</v>
      </c>
      <c r="L953" s="260">
        <v>318.32</v>
      </c>
      <c r="M953" s="177">
        <f t="shared" si="236"/>
        <v>1.0544010445000545</v>
      </c>
      <c r="N953" s="260">
        <v>1591.6</v>
      </c>
      <c r="O953" s="169">
        <v>0.71</v>
      </c>
      <c r="P953" s="176">
        <f t="shared" si="237"/>
        <v>7.7249483190077245E-3</v>
      </c>
      <c r="Q953" s="260">
        <f t="shared" si="238"/>
        <v>226.00719999999998</v>
      </c>
      <c r="R953" s="169">
        <f t="shared" si="239"/>
        <v>4.29</v>
      </c>
      <c r="S953" s="171">
        <f t="shared" si="240"/>
        <v>4.6676096181046678E-2</v>
      </c>
      <c r="T953" s="169" t="s">
        <v>475</v>
      </c>
      <c r="U953" s="169" t="s">
        <v>220</v>
      </c>
      <c r="V953" s="169" t="s">
        <v>686</v>
      </c>
      <c r="W953" s="175">
        <v>1</v>
      </c>
      <c r="X953" s="169" t="s">
        <v>422</v>
      </c>
    </row>
    <row r="954" spans="2:34" hidden="1">
      <c r="B954" s="636"/>
      <c r="C954" s="423"/>
      <c r="D954" s="206">
        <f t="shared" si="242"/>
        <v>8</v>
      </c>
      <c r="E954" s="169" t="s">
        <v>524</v>
      </c>
      <c r="F954" s="260">
        <v>1228.75</v>
      </c>
      <c r="G954" s="169">
        <v>80.7</v>
      </c>
      <c r="H954" s="169">
        <v>80.7</v>
      </c>
      <c r="I954" s="177">
        <f t="shared" si="234"/>
        <v>1</v>
      </c>
      <c r="J954" s="169">
        <v>4.3899999999999997</v>
      </c>
      <c r="K954" s="177">
        <f t="shared" si="235"/>
        <v>5.4399008674101607E-2</v>
      </c>
      <c r="L954" s="260">
        <v>333.9</v>
      </c>
      <c r="M954" s="177">
        <f t="shared" si="236"/>
        <v>1.0543990086741015</v>
      </c>
      <c r="N954" s="260">
        <v>1465.82</v>
      </c>
      <c r="O954" s="169">
        <v>0.71</v>
      </c>
      <c r="P954" s="176">
        <f t="shared" si="237"/>
        <v>8.7980173482032215E-3</v>
      </c>
      <c r="Q954" s="260">
        <f t="shared" si="238"/>
        <v>237.06899999999996</v>
      </c>
      <c r="R954" s="169">
        <f t="shared" si="239"/>
        <v>3.6800000000000006</v>
      </c>
      <c r="S954" s="171">
        <f t="shared" si="240"/>
        <v>4.5600991325898392E-2</v>
      </c>
      <c r="T954" s="169" t="s">
        <v>475</v>
      </c>
      <c r="U954" s="169" t="s">
        <v>220</v>
      </c>
      <c r="V954" s="169" t="s">
        <v>686</v>
      </c>
      <c r="W954" s="175">
        <v>1</v>
      </c>
      <c r="X954" s="169" t="s">
        <v>413</v>
      </c>
    </row>
    <row r="955" spans="2:34" hidden="1">
      <c r="B955" s="636"/>
      <c r="C955" s="423"/>
      <c r="D955" s="206">
        <f t="shared" si="242"/>
        <v>9</v>
      </c>
      <c r="E955" s="169" t="s">
        <v>546</v>
      </c>
      <c r="F955" s="260">
        <v>1153.6500000000001</v>
      </c>
      <c r="G955" s="169">
        <v>27.32</v>
      </c>
      <c r="H955" s="169">
        <v>27.32</v>
      </c>
      <c r="I955" s="177">
        <f t="shared" si="234"/>
        <v>1</v>
      </c>
      <c r="J955" s="169">
        <v>1.49</v>
      </c>
      <c r="K955" s="177">
        <f t="shared" si="235"/>
        <v>5.4538799414348464E-2</v>
      </c>
      <c r="L955" s="260">
        <v>930.36</v>
      </c>
      <c r="M955" s="177">
        <f t="shared" si="236"/>
        <v>1.0545387994143485</v>
      </c>
      <c r="N955" s="260">
        <v>1386.24</v>
      </c>
      <c r="O955" s="169">
        <v>0.25</v>
      </c>
      <c r="P955" s="176">
        <f t="shared" si="237"/>
        <v>9.1508052708638363E-3</v>
      </c>
      <c r="Q955" s="260">
        <f t="shared" si="238"/>
        <v>232.59</v>
      </c>
      <c r="R955" s="169">
        <f t="shared" si="239"/>
        <v>1.2399999999999984</v>
      </c>
      <c r="S955" s="171">
        <f t="shared" si="240"/>
        <v>4.5387994143484572E-2</v>
      </c>
      <c r="T955" s="169" t="s">
        <v>475</v>
      </c>
      <c r="U955" s="169" t="s">
        <v>712</v>
      </c>
      <c r="V955" s="169" t="s">
        <v>792</v>
      </c>
      <c r="W955" s="175">
        <v>1</v>
      </c>
      <c r="X955" s="169" t="s">
        <v>422</v>
      </c>
    </row>
    <row r="956" spans="2:34" hidden="1">
      <c r="B956" s="636"/>
      <c r="C956" s="423"/>
      <c r="D956" s="206">
        <f t="shared" si="242"/>
        <v>10</v>
      </c>
      <c r="E956" s="169" t="s">
        <v>481</v>
      </c>
      <c r="F956" s="260">
        <v>1151.74</v>
      </c>
      <c r="G956" s="169">
        <v>158.71</v>
      </c>
      <c r="H956" s="169">
        <v>158.71</v>
      </c>
      <c r="I956" s="177">
        <f t="shared" si="234"/>
        <v>1</v>
      </c>
      <c r="J956" s="169">
        <v>6.47</v>
      </c>
      <c r="K956" s="177">
        <f t="shared" si="235"/>
        <v>4.0766177304517669E-2</v>
      </c>
      <c r="L956" s="260">
        <v>212.89</v>
      </c>
      <c r="M956" s="177">
        <f t="shared" si="236"/>
        <v>1.0407661773045176</v>
      </c>
      <c r="N956" s="260">
        <v>1377.4</v>
      </c>
      <c r="O956" s="169">
        <v>1.06</v>
      </c>
      <c r="P956" s="176">
        <f t="shared" si="237"/>
        <v>6.6788482137231427E-3</v>
      </c>
      <c r="Q956" s="260">
        <f t="shared" si="238"/>
        <v>225.6634</v>
      </c>
      <c r="R956" s="169">
        <f t="shared" si="239"/>
        <v>5.4099999999999984</v>
      </c>
      <c r="S956" s="171">
        <f t="shared" si="240"/>
        <v>3.4087329090794517E-2</v>
      </c>
      <c r="T956" s="169" t="s">
        <v>475</v>
      </c>
      <c r="U956" s="169" t="s">
        <v>712</v>
      </c>
      <c r="V956" s="169" t="s">
        <v>801</v>
      </c>
      <c r="W956" s="175">
        <v>1</v>
      </c>
      <c r="X956" s="169" t="s">
        <v>467</v>
      </c>
    </row>
    <row r="957" spans="2:34" hidden="1">
      <c r="B957" s="635">
        <v>45965</v>
      </c>
      <c r="C957" s="423" t="str">
        <f t="shared" ref="C957" si="243">RIGHT(TEXT(B957,"aaa"),1)</f>
        <v>二</v>
      </c>
      <c r="D957" s="206">
        <f>D947</f>
        <v>1</v>
      </c>
      <c r="E957" s="169" t="s">
        <v>699</v>
      </c>
      <c r="F957" s="260">
        <v>11336.76</v>
      </c>
      <c r="G957" s="169">
        <v>100.78</v>
      </c>
      <c r="H957" s="169">
        <v>140.25</v>
      </c>
      <c r="I957" s="177">
        <f t="shared" ref="I957:I966" si="244">H957/G957</f>
        <v>1.3916451676920023</v>
      </c>
      <c r="J957" s="169">
        <v>1.2</v>
      </c>
      <c r="K957" s="177">
        <f t="shared" ref="K957:K966" si="245">J957/G957</f>
        <v>1.1907124429450288E-2</v>
      </c>
      <c r="L957" s="260">
        <v>278.75</v>
      </c>
      <c r="M957" s="177">
        <f t="shared" ref="M957:M966" si="246">(H957+J957)/G957</f>
        <v>1.4035522921214525</v>
      </c>
      <c r="N957" s="260">
        <v>11336.76</v>
      </c>
      <c r="O957" s="169">
        <v>0</v>
      </c>
      <c r="P957" s="176">
        <f t="shared" ref="P957:P966" si="247">O957/G957</f>
        <v>0</v>
      </c>
      <c r="Q957" s="260">
        <f t="shared" ref="Q957:Q966" si="248">O957*L957</f>
        <v>0</v>
      </c>
      <c r="R957" s="169">
        <f t="shared" ref="R957:R966" si="249">(H957+J957)-G957-O957</f>
        <v>40.669999999999987</v>
      </c>
      <c r="S957" s="171">
        <f t="shared" ref="S957:S966" si="250">R957/G957</f>
        <v>0.40355229212145255</v>
      </c>
      <c r="T957" s="169" t="s">
        <v>465</v>
      </c>
      <c r="U957" s="169" t="s">
        <v>219</v>
      </c>
      <c r="V957" s="169" t="s">
        <v>702</v>
      </c>
      <c r="W957" s="175">
        <v>1</v>
      </c>
      <c r="X957" s="169" t="s">
        <v>467</v>
      </c>
      <c r="Z957" s="603" t="s">
        <v>369</v>
      </c>
      <c r="AA957" s="603"/>
      <c r="AB957" s="603"/>
      <c r="AC957" s="603"/>
      <c r="AD957" s="603"/>
      <c r="AE957" s="603"/>
      <c r="AF957" s="603"/>
      <c r="AG957" s="603"/>
      <c r="AH957" s="603"/>
    </row>
    <row r="958" spans="2:34" hidden="1">
      <c r="B958" s="636"/>
      <c r="C958" s="423"/>
      <c r="D958" s="206">
        <f t="shared" si="242"/>
        <v>2</v>
      </c>
      <c r="E958" s="169" t="s">
        <v>689</v>
      </c>
      <c r="F958" s="260">
        <v>5325</v>
      </c>
      <c r="G958" s="169">
        <v>10291</v>
      </c>
      <c r="H958" s="169">
        <v>10291</v>
      </c>
      <c r="I958" s="177">
        <f t="shared" si="244"/>
        <v>1</v>
      </c>
      <c r="J958" s="169">
        <v>300</v>
      </c>
      <c r="K958" s="177">
        <f t="shared" si="245"/>
        <v>2.9151685939170148E-2</v>
      </c>
      <c r="L958" s="260">
        <v>17.75</v>
      </c>
      <c r="M958" s="177">
        <f t="shared" si="246"/>
        <v>1.0291516859391701</v>
      </c>
      <c r="N958" s="260">
        <v>5325</v>
      </c>
      <c r="O958" s="169">
        <v>0</v>
      </c>
      <c r="P958" s="176">
        <f t="shared" si="247"/>
        <v>0</v>
      </c>
      <c r="Q958" s="260">
        <f t="shared" si="248"/>
        <v>0</v>
      </c>
      <c r="R958" s="169">
        <f t="shared" si="249"/>
        <v>300</v>
      </c>
      <c r="S958" s="171">
        <f t="shared" si="250"/>
        <v>2.9151685939170148E-2</v>
      </c>
      <c r="T958" s="169" t="s">
        <v>465</v>
      </c>
      <c r="U958" s="169" t="s">
        <v>219</v>
      </c>
      <c r="V958" s="169" t="s">
        <v>701</v>
      </c>
      <c r="W958" s="175">
        <v>1</v>
      </c>
      <c r="X958" s="169" t="s">
        <v>430</v>
      </c>
      <c r="Z958" s="603"/>
      <c r="AA958" s="603"/>
      <c r="AB958" s="603"/>
      <c r="AC958" s="603"/>
      <c r="AD958" s="603"/>
      <c r="AE958" s="603"/>
      <c r="AF958" s="603"/>
      <c r="AG958" s="603"/>
      <c r="AH958" s="603"/>
    </row>
    <row r="959" spans="2:34" hidden="1">
      <c r="B959" s="636"/>
      <c r="C959" s="423"/>
      <c r="D959" s="206">
        <f t="shared" si="242"/>
        <v>3</v>
      </c>
      <c r="E959" s="169" t="s">
        <v>822</v>
      </c>
      <c r="F959" s="260">
        <v>2839.6899999999996</v>
      </c>
      <c r="G959" s="169">
        <v>567.92999999999995</v>
      </c>
      <c r="H959" s="169">
        <v>567.92999999999995</v>
      </c>
      <c r="I959" s="177">
        <f t="shared" si="244"/>
        <v>1</v>
      </c>
      <c r="J959" s="169">
        <v>30.15</v>
      </c>
      <c r="K959" s="177">
        <f t="shared" si="245"/>
        <v>5.3087528392583593E-2</v>
      </c>
      <c r="L959" s="260">
        <v>100.52</v>
      </c>
      <c r="M959" s="177">
        <f t="shared" si="246"/>
        <v>1.0530875283925836</v>
      </c>
      <c r="N959" s="260">
        <v>3030.68</v>
      </c>
      <c r="O959" s="169">
        <v>1.9</v>
      </c>
      <c r="P959" s="176">
        <f t="shared" si="247"/>
        <v>3.3454827179405914E-3</v>
      </c>
      <c r="Q959" s="260">
        <f t="shared" si="248"/>
        <v>190.98799999999997</v>
      </c>
      <c r="R959" s="169">
        <f t="shared" si="249"/>
        <v>28.249999999999979</v>
      </c>
      <c r="S959" s="171">
        <f t="shared" si="250"/>
        <v>4.9742045674642972E-2</v>
      </c>
      <c r="T959" s="169" t="s">
        <v>475</v>
      </c>
      <c r="U959" s="169" t="s">
        <v>712</v>
      </c>
      <c r="V959" s="169" t="s">
        <v>823</v>
      </c>
      <c r="W959" s="175">
        <v>1</v>
      </c>
      <c r="X959" s="169" t="s">
        <v>818</v>
      </c>
      <c r="Z959" s="603"/>
      <c r="AA959" s="603"/>
      <c r="AB959" s="603"/>
      <c r="AC959" s="603"/>
      <c r="AD959" s="603"/>
      <c r="AE959" s="603"/>
      <c r="AF959" s="603"/>
      <c r="AG959" s="603"/>
      <c r="AH959" s="603"/>
    </row>
    <row r="960" spans="2:34" hidden="1">
      <c r="B960" s="636"/>
      <c r="C960" s="423"/>
      <c r="D960" s="206">
        <f t="shared" si="242"/>
        <v>4</v>
      </c>
      <c r="E960" s="169" t="s">
        <v>542</v>
      </c>
      <c r="F960" s="260">
        <v>2352.52</v>
      </c>
      <c r="G960" s="169">
        <v>305.72000000000003</v>
      </c>
      <c r="H960" s="169">
        <v>305.72000000000003</v>
      </c>
      <c r="I960" s="177">
        <f t="shared" si="244"/>
        <v>1</v>
      </c>
      <c r="J960" s="169">
        <v>16.23</v>
      </c>
      <c r="K960" s="177">
        <f t="shared" si="245"/>
        <v>5.3087792751537348E-2</v>
      </c>
      <c r="L960" s="260">
        <v>156.72999999999999</v>
      </c>
      <c r="M960" s="177">
        <f t="shared" si="246"/>
        <v>1.0530877927515374</v>
      </c>
      <c r="N960" s="260">
        <v>2543.73</v>
      </c>
      <c r="O960" s="169">
        <v>1.22</v>
      </c>
      <c r="P960" s="176">
        <f t="shared" si="247"/>
        <v>3.9905796153342924E-3</v>
      </c>
      <c r="Q960" s="260">
        <f t="shared" si="248"/>
        <v>191.21059999999997</v>
      </c>
      <c r="R960" s="169">
        <f t="shared" si="249"/>
        <v>15.010000000000018</v>
      </c>
      <c r="S960" s="171">
        <f t="shared" si="250"/>
        <v>4.9097213136203112E-2</v>
      </c>
      <c r="T960" s="169" t="s">
        <v>475</v>
      </c>
      <c r="U960" s="169" t="s">
        <v>712</v>
      </c>
      <c r="V960" s="169" t="s">
        <v>466</v>
      </c>
      <c r="W960" s="175">
        <v>1</v>
      </c>
      <c r="X960" s="169" t="s">
        <v>467</v>
      </c>
      <c r="Z960" s="219" t="s">
        <v>374</v>
      </c>
      <c r="AA960" s="219" t="s">
        <v>375</v>
      </c>
      <c r="AB960" s="247" t="s">
        <v>376</v>
      </c>
      <c r="AC960" s="247" t="s">
        <v>198</v>
      </c>
      <c r="AD960" s="247" t="s">
        <v>782</v>
      </c>
      <c r="AE960" s="247" t="s">
        <v>397</v>
      </c>
      <c r="AF960" s="247" t="s">
        <v>377</v>
      </c>
      <c r="AG960" s="247" t="s">
        <v>399</v>
      </c>
      <c r="AH960" s="247" t="s">
        <v>378</v>
      </c>
    </row>
    <row r="961" spans="2:34" hidden="1">
      <c r="B961" s="636"/>
      <c r="C961" s="423"/>
      <c r="D961" s="206">
        <f t="shared" si="242"/>
        <v>5</v>
      </c>
      <c r="E961" s="169" t="s">
        <v>688</v>
      </c>
      <c r="F961" s="260">
        <v>1734.2</v>
      </c>
      <c r="G961" s="169">
        <v>104</v>
      </c>
      <c r="H961" s="169">
        <v>104</v>
      </c>
      <c r="I961" s="177">
        <f t="shared" si="244"/>
        <v>1</v>
      </c>
      <c r="J961" s="169">
        <v>6.14</v>
      </c>
      <c r="K961" s="177">
        <f t="shared" si="245"/>
        <v>5.9038461538461533E-2</v>
      </c>
      <c r="L961" s="260">
        <v>313.60000000000002</v>
      </c>
      <c r="M961" s="177">
        <f t="shared" si="246"/>
        <v>1.0590384615384616</v>
      </c>
      <c r="N961" s="260">
        <v>1925.5</v>
      </c>
      <c r="O961" s="169">
        <v>0.61</v>
      </c>
      <c r="P961" s="176">
        <f t="shared" si="247"/>
        <v>5.8653846153846152E-3</v>
      </c>
      <c r="Q961" s="260">
        <f t="shared" si="248"/>
        <v>191.29600000000002</v>
      </c>
      <c r="R961" s="169">
        <f t="shared" si="249"/>
        <v>5.53</v>
      </c>
      <c r="S961" s="171">
        <f t="shared" si="250"/>
        <v>5.3173076923076927E-2</v>
      </c>
      <c r="T961" s="169" t="s">
        <v>475</v>
      </c>
      <c r="U961" s="169" t="s">
        <v>712</v>
      </c>
      <c r="V961" s="169" t="s">
        <v>466</v>
      </c>
      <c r="W961" s="175">
        <v>1</v>
      </c>
      <c r="X961" s="169" t="s">
        <v>467</v>
      </c>
      <c r="Y961" s="172" t="s">
        <v>401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35</v>
      </c>
      <c r="AE961" s="221">
        <f>SUMIF(U957:U1026,TRIM(AE960),W957:W1026)</f>
        <v>12</v>
      </c>
      <c r="AF961" s="221">
        <f>SUMIF(U957:U1026,TRIM(AF960),W957:W1026)</f>
        <v>23</v>
      </c>
      <c r="AG961" s="221">
        <f>SUMIF(U957:U1026,TRIM(AG960),W957:W1026)</f>
        <v>0</v>
      </c>
      <c r="AH961" s="221">
        <f>SUMIF(U957:U1026,TRIM(AH960),W957:W1026)</f>
        <v>0</v>
      </c>
    </row>
    <row r="962" spans="2:34" hidden="1">
      <c r="B962" s="636"/>
      <c r="C962" s="423"/>
      <c r="D962" s="206">
        <f t="shared" si="242"/>
        <v>6</v>
      </c>
      <c r="E962" s="169" t="s">
        <v>463</v>
      </c>
      <c r="F962" s="260">
        <v>1660.88</v>
      </c>
      <c r="G962" s="169">
        <v>38.380000000000003</v>
      </c>
      <c r="H962" s="169">
        <v>38.380000000000003</v>
      </c>
      <c r="I962" s="177">
        <f t="shared" si="244"/>
        <v>1</v>
      </c>
      <c r="J962" s="169">
        <v>2.27</v>
      </c>
      <c r="K962" s="177">
        <f t="shared" si="245"/>
        <v>5.9145388223032828E-2</v>
      </c>
      <c r="L962" s="260">
        <v>814.16</v>
      </c>
      <c r="M962" s="177">
        <f t="shared" si="246"/>
        <v>1.0591453882230328</v>
      </c>
      <c r="N962" s="260">
        <v>1848.14</v>
      </c>
      <c r="O962" s="169">
        <v>0.23</v>
      </c>
      <c r="P962" s="176">
        <f t="shared" si="247"/>
        <v>5.9927045336112556E-3</v>
      </c>
      <c r="Q962" s="260">
        <f t="shared" si="248"/>
        <v>187.2568</v>
      </c>
      <c r="R962" s="169">
        <f t="shared" si="249"/>
        <v>2.0400000000000031</v>
      </c>
      <c r="S962" s="171">
        <f t="shared" si="250"/>
        <v>5.3152683689421651E-2</v>
      </c>
      <c r="T962" s="169" t="s">
        <v>475</v>
      </c>
      <c r="U962" s="169" t="s">
        <v>220</v>
      </c>
      <c r="V962" s="169" t="s">
        <v>686</v>
      </c>
      <c r="W962" s="175">
        <v>1</v>
      </c>
      <c r="X962" s="169" t="s">
        <v>412</v>
      </c>
      <c r="Y962" s="172" t="s">
        <v>387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59377.919999999998</v>
      </c>
      <c r="AE962" s="222">
        <f>SUMIF(U957:U1026,TRIM(AE960),F957:F1026)</f>
        <v>83995.83</v>
      </c>
      <c r="AF962" s="222">
        <f>SUMIF(U957:U1026,TRIM(AF960),F957:F1026)</f>
        <v>49504.35</v>
      </c>
      <c r="AG962" s="222">
        <f>SUMIF(U957:U1026,TRIM(AG960),F957:F1026)</f>
        <v>0</v>
      </c>
      <c r="AH962" s="222">
        <f>SUMIF(U957:U1026,TRIM(AH960),F957:F1026)</f>
        <v>0</v>
      </c>
    </row>
    <row r="963" spans="2:34" hidden="1">
      <c r="B963" s="636"/>
      <c r="C963" s="423"/>
      <c r="D963" s="206">
        <f t="shared" si="242"/>
        <v>7</v>
      </c>
      <c r="E963" s="169" t="s">
        <v>557</v>
      </c>
      <c r="F963" s="260">
        <v>1643.52</v>
      </c>
      <c r="G963" s="169">
        <v>228.9</v>
      </c>
      <c r="H963" s="169">
        <v>228.9</v>
      </c>
      <c r="I963" s="177">
        <f t="shared" si="244"/>
        <v>1</v>
      </c>
      <c r="J963" s="169">
        <v>9.4499999999999993</v>
      </c>
      <c r="K963" s="177">
        <f t="shared" si="245"/>
        <v>4.1284403669724766E-2</v>
      </c>
      <c r="L963" s="260">
        <v>194.04</v>
      </c>
      <c r="M963" s="177">
        <f t="shared" si="246"/>
        <v>1.0412844036697246</v>
      </c>
      <c r="N963" s="260">
        <v>1833.68</v>
      </c>
      <c r="O963" s="169">
        <v>0.98</v>
      </c>
      <c r="P963" s="176">
        <f t="shared" si="247"/>
        <v>4.2813455657492354E-3</v>
      </c>
      <c r="Q963" s="260">
        <f t="shared" si="248"/>
        <v>190.1592</v>
      </c>
      <c r="R963" s="169">
        <f t="shared" si="249"/>
        <v>8.4699999999999882</v>
      </c>
      <c r="S963" s="171">
        <f t="shared" si="250"/>
        <v>3.7003058103975479E-2</v>
      </c>
      <c r="T963" s="169" t="s">
        <v>475</v>
      </c>
      <c r="U963" s="169" t="s">
        <v>712</v>
      </c>
      <c r="V963" s="169" t="s">
        <v>792</v>
      </c>
      <c r="W963" s="175">
        <v>1</v>
      </c>
      <c r="X963" s="169" t="s">
        <v>433</v>
      </c>
      <c r="Y963" s="172"/>
      <c r="Z963" s="220"/>
      <c r="AA963" s="320">
        <f t="shared" ref="AA963:AH963" si="251">AA961/$Z961</f>
        <v>0</v>
      </c>
      <c r="AB963" s="320">
        <f t="shared" si="251"/>
        <v>0</v>
      </c>
      <c r="AC963" s="320">
        <f t="shared" si="251"/>
        <v>0</v>
      </c>
      <c r="AD963" s="320">
        <f t="shared" si="251"/>
        <v>0.5</v>
      </c>
      <c r="AE963" s="320">
        <f t="shared" si="251"/>
        <v>0.17142857142857143</v>
      </c>
      <c r="AF963" s="320">
        <f t="shared" si="251"/>
        <v>0.32857142857142857</v>
      </c>
      <c r="AG963" s="320">
        <f t="shared" si="251"/>
        <v>0</v>
      </c>
      <c r="AH963" s="320">
        <f t="shared" si="251"/>
        <v>0</v>
      </c>
    </row>
    <row r="964" spans="2:34" hidden="1">
      <c r="B964" s="636"/>
      <c r="C964" s="423"/>
      <c r="D964" s="206">
        <f t="shared" si="242"/>
        <v>8</v>
      </c>
      <c r="E964" s="169" t="s">
        <v>484</v>
      </c>
      <c r="F964" s="260">
        <v>1550.4</v>
      </c>
      <c r="G964" s="169">
        <v>91.74</v>
      </c>
      <c r="H964" s="169">
        <v>91.74</v>
      </c>
      <c r="I964" s="177">
        <f t="shared" si="244"/>
        <v>1</v>
      </c>
      <c r="J964" s="169">
        <v>4.25</v>
      </c>
      <c r="K964" s="177">
        <f t="shared" si="245"/>
        <v>4.6326575103553522E-2</v>
      </c>
      <c r="L964" s="260">
        <v>410.16</v>
      </c>
      <c r="M964" s="177">
        <f t="shared" si="246"/>
        <v>1.0463265751035535</v>
      </c>
      <c r="N964" s="260">
        <v>1743.18</v>
      </c>
      <c r="O964" s="169">
        <v>0.47</v>
      </c>
      <c r="P964" s="176">
        <f t="shared" si="247"/>
        <v>5.1231741879223898E-3</v>
      </c>
      <c r="Q964" s="260">
        <f t="shared" si="248"/>
        <v>192.77520000000001</v>
      </c>
      <c r="R964" s="169">
        <f t="shared" si="249"/>
        <v>3.7800000000000002</v>
      </c>
      <c r="S964" s="171">
        <f t="shared" si="250"/>
        <v>4.1203400915631135E-2</v>
      </c>
      <c r="T964" s="169" t="s">
        <v>475</v>
      </c>
      <c r="U964" s="169" t="s">
        <v>712</v>
      </c>
      <c r="V964" s="169" t="s">
        <v>643</v>
      </c>
      <c r="W964" s="175">
        <v>1</v>
      </c>
      <c r="X964" s="169" t="s">
        <v>467</v>
      </c>
      <c r="Y964" s="172" t="s">
        <v>360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28</v>
      </c>
      <c r="AE964" s="221">
        <f>SUMIF(U1027:U1096,TRIM(AE960),W1027:W1096)</f>
        <v>7</v>
      </c>
      <c r="AF964" s="221">
        <f>SUMIF(U1027:U1096,TRIM(AF960),W1027:W1096)</f>
        <v>35</v>
      </c>
      <c r="AG964" s="221">
        <f>SUMIF(U1027:U1096,TRIM(AG960),W1027:W1096)</f>
        <v>0</v>
      </c>
      <c r="AH964" s="221">
        <f>SUMIF(U1027:U1096,TRIM(AH960),W1027:W1096)</f>
        <v>0</v>
      </c>
    </row>
    <row r="965" spans="2:34" hidden="1">
      <c r="B965" s="636"/>
      <c r="C965" s="423"/>
      <c r="D965" s="206">
        <f t="shared" si="242"/>
        <v>9</v>
      </c>
      <c r="E965" s="169" t="s">
        <v>464</v>
      </c>
      <c r="F965" s="260">
        <v>1503.8700000000001</v>
      </c>
      <c r="G965" s="169">
        <v>124.19</v>
      </c>
      <c r="H965" s="169">
        <v>124.19</v>
      </c>
      <c r="I965" s="177">
        <f t="shared" si="244"/>
        <v>1</v>
      </c>
      <c r="J965" s="169">
        <v>8.33</v>
      </c>
      <c r="K965" s="177">
        <f t="shared" si="245"/>
        <v>6.7074643691118443E-2</v>
      </c>
      <c r="L965" s="260">
        <v>203.5</v>
      </c>
      <c r="M965" s="177">
        <f t="shared" si="246"/>
        <v>1.0670746436911185</v>
      </c>
      <c r="N965" s="260">
        <v>1695.16</v>
      </c>
      <c r="O965" s="169">
        <v>0.94</v>
      </c>
      <c r="P965" s="176">
        <f t="shared" si="247"/>
        <v>7.569047427329092E-3</v>
      </c>
      <c r="Q965" s="260">
        <f t="shared" si="248"/>
        <v>191.29</v>
      </c>
      <c r="R965" s="169">
        <f t="shared" si="249"/>
        <v>7.390000000000013</v>
      </c>
      <c r="S965" s="171">
        <f t="shared" si="250"/>
        <v>5.9505596263789463E-2</v>
      </c>
      <c r="T965" s="169" t="s">
        <v>475</v>
      </c>
      <c r="U965" s="169" t="s">
        <v>712</v>
      </c>
      <c r="V965" s="169" t="s">
        <v>466</v>
      </c>
      <c r="W965" s="175">
        <v>1</v>
      </c>
      <c r="X965" s="169" t="s">
        <v>467</v>
      </c>
      <c r="Y965" s="172" t="s">
        <v>387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44692.02</v>
      </c>
      <c r="AE965" s="222">
        <f>SUMIF(U1027:U1096,TRIM(AE960),F1027:F1096)</f>
        <v>96620.34</v>
      </c>
      <c r="AF965" s="222">
        <f>SUMIF(U1027:U1096,TRIM(AF960),F1027:F1096)</f>
        <v>92405.62</v>
      </c>
      <c r="AG965" s="222">
        <f>SUMIF(U1027:U1096,TRIM(AG960),F1027:F1096)</f>
        <v>0</v>
      </c>
      <c r="AH965" s="222">
        <f>SUMIF(U1027:U1096,TRIM(AH960),F1027:F1096)</f>
        <v>0</v>
      </c>
    </row>
    <row r="966" spans="2:34" hidden="1">
      <c r="B966" s="636"/>
      <c r="C966" s="423"/>
      <c r="D966" s="206">
        <f t="shared" si="242"/>
        <v>10</v>
      </c>
      <c r="E966" s="169" t="s">
        <v>494</v>
      </c>
      <c r="F966" s="260">
        <v>1489.74</v>
      </c>
      <c r="G966" s="169">
        <v>90.72</v>
      </c>
      <c r="H966" s="169">
        <v>90.72</v>
      </c>
      <c r="I966" s="177">
        <f t="shared" si="244"/>
        <v>1</v>
      </c>
      <c r="J966" s="169">
        <v>5.28</v>
      </c>
      <c r="K966" s="177">
        <f t="shared" si="245"/>
        <v>5.8201058201058205E-2</v>
      </c>
      <c r="L966" s="260">
        <v>318.32</v>
      </c>
      <c r="M966" s="177">
        <f t="shared" si="246"/>
        <v>1.0582010582010581</v>
      </c>
      <c r="N966" s="260">
        <v>1680.73</v>
      </c>
      <c r="O966" s="169">
        <v>0.6</v>
      </c>
      <c r="P966" s="176">
        <f t="shared" si="247"/>
        <v>6.6137566137566134E-3</v>
      </c>
      <c r="Q966" s="260">
        <f t="shared" si="248"/>
        <v>190.99199999999999</v>
      </c>
      <c r="R966" s="169">
        <f t="shared" si="249"/>
        <v>4.6800000000000015</v>
      </c>
      <c r="S966" s="171">
        <f t="shared" si="250"/>
        <v>5.1587301587301605E-2</v>
      </c>
      <c r="T966" s="169" t="s">
        <v>475</v>
      </c>
      <c r="U966" s="169" t="s">
        <v>220</v>
      </c>
      <c r="V966" s="169" t="s">
        <v>686</v>
      </c>
      <c r="W966" s="175">
        <v>1</v>
      </c>
      <c r="X966" s="169" t="s">
        <v>422</v>
      </c>
      <c r="Y966" s="172"/>
      <c r="Z966" s="221"/>
      <c r="AA966" s="320">
        <f t="shared" ref="AA966:AH966" si="252">AA964/$Z964</f>
        <v>0</v>
      </c>
      <c r="AB966" s="320">
        <f t="shared" si="252"/>
        <v>0</v>
      </c>
      <c r="AC966" s="320">
        <f t="shared" si="252"/>
        <v>0</v>
      </c>
      <c r="AD966" s="320">
        <f t="shared" si="252"/>
        <v>0.4</v>
      </c>
      <c r="AE966" s="320">
        <f t="shared" si="252"/>
        <v>0.1</v>
      </c>
      <c r="AF966" s="320">
        <f t="shared" si="252"/>
        <v>0.5</v>
      </c>
      <c r="AG966" s="320">
        <f t="shared" si="252"/>
        <v>0</v>
      </c>
      <c r="AH966" s="320">
        <f t="shared" si="252"/>
        <v>0</v>
      </c>
    </row>
    <row r="967" spans="2:34" hidden="1">
      <c r="B967" s="635">
        <v>45966</v>
      </c>
      <c r="C967" s="423" t="str">
        <f t="shared" ref="C967" si="253">RIGHT(TEXT(B967,"aaa"),1)</f>
        <v>三</v>
      </c>
      <c r="D967" s="206">
        <f t="shared" si="242"/>
        <v>1</v>
      </c>
      <c r="E967" s="169" t="s">
        <v>699</v>
      </c>
      <c r="F967" s="260">
        <v>10985.54</v>
      </c>
      <c r="G967" s="169">
        <v>102.59</v>
      </c>
      <c r="H967" s="169">
        <v>140.80000000000001</v>
      </c>
      <c r="I967" s="177">
        <f t="shared" ref="I967:I1030" si="254">H967/G967</f>
        <v>1.3724534555024857</v>
      </c>
      <c r="J967" s="169">
        <v>1.2</v>
      </c>
      <c r="K967" s="177">
        <f t="shared" ref="K967:K1030" si="255">J967/G967</f>
        <v>1.1697046495759819E-2</v>
      </c>
      <c r="L967" s="260">
        <v>278.75</v>
      </c>
      <c r="M967" s="177">
        <f t="shared" ref="M967:M1030" si="256">(H967+J967)/G967</f>
        <v>1.3841505019982454</v>
      </c>
      <c r="N967" s="260">
        <v>10985.54</v>
      </c>
      <c r="O967" s="169">
        <v>0</v>
      </c>
      <c r="P967" s="176">
        <f t="shared" ref="P967:P1030" si="257">O967/G967</f>
        <v>0</v>
      </c>
      <c r="Q967" s="260">
        <f t="shared" ref="Q967:Q1030" si="258">O967*L967</f>
        <v>0</v>
      </c>
      <c r="R967" s="169">
        <f t="shared" ref="R967:R1030" si="259">(H967+J967)-G967-O967</f>
        <v>39.409999999999997</v>
      </c>
      <c r="S967" s="171">
        <f t="shared" ref="S967:S1030" si="260">R967/G967</f>
        <v>0.38415050199824541</v>
      </c>
      <c r="T967" s="169" t="s">
        <v>465</v>
      </c>
      <c r="U967" s="169" t="s">
        <v>219</v>
      </c>
      <c r="V967" s="169" t="s">
        <v>702</v>
      </c>
      <c r="W967" s="175">
        <v>1</v>
      </c>
      <c r="X967" s="169" t="s">
        <v>467</v>
      </c>
      <c r="Y967" s="172" t="s">
        <v>361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23</v>
      </c>
      <c r="AE967" s="221">
        <f>SUMIF(U1097:U1166,TRIM(AE960),W1097:W1166)</f>
        <v>8</v>
      </c>
      <c r="AF967" s="221">
        <f>SUMIF(U1097:U1166,TRIM(AF960),W1097:W1166)</f>
        <v>39</v>
      </c>
      <c r="AG967" s="221">
        <f>SUMIF(U1097:U1166,TRIM(AG960),W1097:W1166)</f>
        <v>0</v>
      </c>
      <c r="AH967" s="221">
        <f>SUMIF(U1097:U1166,TRIM(AH960),W1097:W1166)</f>
        <v>0</v>
      </c>
    </row>
    <row r="968" spans="2:34" hidden="1">
      <c r="B968" s="636"/>
      <c r="C968" s="423"/>
      <c r="D968" s="206">
        <f t="shared" si="242"/>
        <v>2</v>
      </c>
      <c r="E968" s="169" t="s">
        <v>689</v>
      </c>
      <c r="F968" s="260">
        <v>5325</v>
      </c>
      <c r="G968" s="169">
        <v>10077</v>
      </c>
      <c r="H968" s="169">
        <v>10077</v>
      </c>
      <c r="I968" s="177">
        <f t="shared" si="254"/>
        <v>1</v>
      </c>
      <c r="J968" s="169">
        <v>300</v>
      </c>
      <c r="K968" s="177">
        <f t="shared" si="255"/>
        <v>2.9770765108663291E-2</v>
      </c>
      <c r="L968" s="260">
        <v>17.75</v>
      </c>
      <c r="M968" s="177">
        <f t="shared" si="256"/>
        <v>1.0297707651086634</v>
      </c>
      <c r="N968" s="260">
        <v>5325</v>
      </c>
      <c r="O968" s="169">
        <v>0</v>
      </c>
      <c r="P968" s="176">
        <f t="shared" si="257"/>
        <v>0</v>
      </c>
      <c r="Q968" s="260">
        <f t="shared" si="258"/>
        <v>0</v>
      </c>
      <c r="R968" s="169">
        <f t="shared" si="259"/>
        <v>300</v>
      </c>
      <c r="S968" s="171">
        <f t="shared" si="260"/>
        <v>2.9770765108663291E-2</v>
      </c>
      <c r="T968" s="169" t="s">
        <v>465</v>
      </c>
      <c r="U968" s="169" t="s">
        <v>219</v>
      </c>
      <c r="V968" s="169" t="s">
        <v>701</v>
      </c>
      <c r="W968" s="175">
        <v>1</v>
      </c>
      <c r="X968" s="169" t="s">
        <v>430</v>
      </c>
      <c r="Y968" s="172" t="s">
        <v>387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43564.32</v>
      </c>
      <c r="AE968" s="222">
        <f>SUMIF(U1097:U1166,TRIM(AE960),F1097:F1166)</f>
        <v>76761.150000000009</v>
      </c>
      <c r="AF968" s="222">
        <f>SUMIF(U1097:U1166,TRIM(AF960),F1097:F1166)</f>
        <v>97449.369999999966</v>
      </c>
      <c r="AG968" s="222">
        <f>SUMIF(U1097:U1166,TRIM(AG960),F1097:F1166)</f>
        <v>0</v>
      </c>
      <c r="AH968" s="222">
        <f>SUMIF(U1097:U1166,TRIM(AH960),F1097:F1166)</f>
        <v>0</v>
      </c>
    </row>
    <row r="969" spans="2:34" hidden="1">
      <c r="B969" s="636"/>
      <c r="C969" s="423"/>
      <c r="D969" s="206">
        <f t="shared" si="242"/>
        <v>3</v>
      </c>
      <c r="E969" s="169" t="s">
        <v>822</v>
      </c>
      <c r="F969" s="260">
        <v>3166.38</v>
      </c>
      <c r="G969" s="169">
        <v>542.26</v>
      </c>
      <c r="H969" s="169">
        <v>542.26</v>
      </c>
      <c r="I969" s="177">
        <f t="shared" si="254"/>
        <v>1</v>
      </c>
      <c r="J969" s="169">
        <v>36.6</v>
      </c>
      <c r="K969" s="177">
        <f t="shared" si="255"/>
        <v>6.7495297458783618E-2</v>
      </c>
      <c r="L969" s="260">
        <v>100.52</v>
      </c>
      <c r="M969" s="177">
        <f t="shared" si="256"/>
        <v>1.0674952974587837</v>
      </c>
      <c r="N969" s="260">
        <v>3679.03</v>
      </c>
      <c r="O969" s="169">
        <v>5.0999999999999996</v>
      </c>
      <c r="P969" s="176">
        <f t="shared" si="257"/>
        <v>9.4050824327813216E-3</v>
      </c>
      <c r="Q969" s="260">
        <f t="shared" si="258"/>
        <v>512.65199999999993</v>
      </c>
      <c r="R969" s="169">
        <f t="shared" si="259"/>
        <v>31.500000000000021</v>
      </c>
      <c r="S969" s="171">
        <f t="shared" si="260"/>
        <v>5.8090215026002326E-2</v>
      </c>
      <c r="T969" s="169" t="s">
        <v>475</v>
      </c>
      <c r="U969" s="169" t="s">
        <v>712</v>
      </c>
      <c r="V969" s="169" t="s">
        <v>823</v>
      </c>
      <c r="W969" s="175">
        <v>1</v>
      </c>
      <c r="X969" s="169" t="s">
        <v>818</v>
      </c>
      <c r="Y969" s="172"/>
      <c r="Z969" s="221"/>
      <c r="AA969" s="320">
        <f t="shared" ref="AA969:AH969" si="261">AA967/$Z967</f>
        <v>0</v>
      </c>
      <c r="AB969" s="320">
        <f t="shared" si="261"/>
        <v>0</v>
      </c>
      <c r="AC969" s="320">
        <f t="shared" si="261"/>
        <v>0</v>
      </c>
      <c r="AD969" s="320">
        <f t="shared" si="261"/>
        <v>0.32857142857142857</v>
      </c>
      <c r="AE969" s="320">
        <f t="shared" si="261"/>
        <v>0.11428571428571428</v>
      </c>
      <c r="AF969" s="320">
        <f t="shared" si="261"/>
        <v>0.55714285714285716</v>
      </c>
      <c r="AG969" s="320">
        <f t="shared" si="261"/>
        <v>0</v>
      </c>
      <c r="AH969" s="320">
        <f t="shared" si="261"/>
        <v>0</v>
      </c>
    </row>
    <row r="970" spans="2:34" hidden="1">
      <c r="B970" s="636"/>
      <c r="C970" s="423"/>
      <c r="D970" s="206">
        <f t="shared" si="242"/>
        <v>4</v>
      </c>
      <c r="E970" s="169" t="s">
        <v>688</v>
      </c>
      <c r="F970" s="260">
        <v>2217.15</v>
      </c>
      <c r="G970" s="169">
        <v>103.13</v>
      </c>
      <c r="H970" s="169">
        <v>103.13</v>
      </c>
      <c r="I970" s="177">
        <f t="shared" si="254"/>
        <v>1</v>
      </c>
      <c r="J970" s="169">
        <v>7.73</v>
      </c>
      <c r="K970" s="177">
        <f t="shared" si="255"/>
        <v>7.495394162707264E-2</v>
      </c>
      <c r="L970" s="260">
        <v>313.60000000000002</v>
      </c>
      <c r="M970" s="177">
        <f t="shared" si="256"/>
        <v>1.0749539416270726</v>
      </c>
      <c r="N970" s="260">
        <v>2424.13</v>
      </c>
      <c r="O970" s="169">
        <v>0.66</v>
      </c>
      <c r="P970" s="176">
        <f t="shared" si="257"/>
        <v>6.3996897120139635E-3</v>
      </c>
      <c r="Q970" s="260">
        <f t="shared" si="258"/>
        <v>206.97600000000003</v>
      </c>
      <c r="R970" s="169">
        <f t="shared" si="259"/>
        <v>7.0700000000000038</v>
      </c>
      <c r="S970" s="171">
        <f t="shared" si="260"/>
        <v>6.8554251915058706E-2</v>
      </c>
      <c r="T970" s="169" t="s">
        <v>475</v>
      </c>
      <c r="U970" s="169" t="s">
        <v>712</v>
      </c>
      <c r="V970" s="169" t="s">
        <v>466</v>
      </c>
      <c r="W970" s="175">
        <v>1</v>
      </c>
      <c r="X970" s="169" t="s">
        <v>467</v>
      </c>
      <c r="Y970" s="172" t="s">
        <v>362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30</v>
      </c>
      <c r="AE970" s="221">
        <f>SUMIF(U1167:U1236,TRIM(AE960),W1167:W1236)</f>
        <v>7</v>
      </c>
      <c r="AF970" s="221">
        <f>SUMIF(U1167:U1236,TRIM(AF960),W1167:W1236)</f>
        <v>33</v>
      </c>
      <c r="AG970" s="221">
        <f>SUMIF(U1167:U1236,TRIM(AG960),W1167:W1236)</f>
        <v>0</v>
      </c>
      <c r="AH970" s="221">
        <f>SUMIF(U1167:U1236,TRIM(AH960),W1167:W1236)</f>
        <v>0</v>
      </c>
    </row>
    <row r="971" spans="2:34" hidden="1">
      <c r="B971" s="636"/>
      <c r="C971" s="423"/>
      <c r="D971" s="206">
        <f t="shared" si="242"/>
        <v>5</v>
      </c>
      <c r="E971" s="169" t="s">
        <v>484</v>
      </c>
      <c r="F971" s="260">
        <v>1903.14</v>
      </c>
      <c r="G971" s="169">
        <v>92.24</v>
      </c>
      <c r="H971" s="169">
        <v>92.24</v>
      </c>
      <c r="I971" s="177">
        <f t="shared" si="254"/>
        <v>1</v>
      </c>
      <c r="J971" s="169">
        <v>5.15</v>
      </c>
      <c r="K971" s="177">
        <f t="shared" si="255"/>
        <v>5.5832610581092811E-2</v>
      </c>
      <c r="L971" s="260">
        <v>410.16</v>
      </c>
      <c r="M971" s="177">
        <f t="shared" si="256"/>
        <v>1.0558326105810929</v>
      </c>
      <c r="N971" s="260">
        <v>2112.3200000000002</v>
      </c>
      <c r="O971" s="169">
        <v>0.51</v>
      </c>
      <c r="P971" s="176">
        <f t="shared" si="257"/>
        <v>5.5290546400693849E-3</v>
      </c>
      <c r="Q971" s="260">
        <f t="shared" si="258"/>
        <v>209.1816</v>
      </c>
      <c r="R971" s="169">
        <f t="shared" si="259"/>
        <v>4.6400000000000059</v>
      </c>
      <c r="S971" s="171">
        <f t="shared" si="260"/>
        <v>5.0303555941023481E-2</v>
      </c>
      <c r="T971" s="169" t="s">
        <v>475</v>
      </c>
      <c r="U971" s="169" t="s">
        <v>712</v>
      </c>
      <c r="V971" s="169" t="s">
        <v>643</v>
      </c>
      <c r="W971" s="175">
        <v>1</v>
      </c>
      <c r="X971" s="169" t="s">
        <v>467</v>
      </c>
      <c r="Y971" s="172" t="s">
        <v>387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50555.969999999994</v>
      </c>
      <c r="AE971" s="222">
        <f>SUMIF(U1167:U1236,TRIM(AE960),F1167:F1236)</f>
        <v>66244.95</v>
      </c>
      <c r="AF971" s="222">
        <f>SUMIF(U1167:U1236,TRIM(AF960),F1167:F1236)</f>
        <v>74555.159999999989</v>
      </c>
      <c r="AG971" s="222">
        <f>SUMIF(U1167:U1236,TRIM(AG960),F1167:F1236)</f>
        <v>0</v>
      </c>
      <c r="AH971" s="222">
        <f>SUMIF(U1167:U1236,TRIM(AH960),F1167:F1236)</f>
        <v>0</v>
      </c>
    </row>
    <row r="972" spans="2:34" hidden="1">
      <c r="B972" s="636"/>
      <c r="C972" s="423"/>
      <c r="D972" s="206">
        <f t="shared" si="242"/>
        <v>6</v>
      </c>
      <c r="E972" s="169" t="s">
        <v>814</v>
      </c>
      <c r="F972" s="260">
        <v>1814.76</v>
      </c>
      <c r="G972" s="169">
        <v>93.35</v>
      </c>
      <c r="H972" s="169">
        <v>93.35</v>
      </c>
      <c r="I972" s="177">
        <f t="shared" si="254"/>
        <v>1</v>
      </c>
      <c r="J972" s="169">
        <v>5.2</v>
      </c>
      <c r="K972" s="177">
        <f t="shared" si="255"/>
        <v>5.5704338510980188E-2</v>
      </c>
      <c r="L972" s="260">
        <v>388.6</v>
      </c>
      <c r="M972" s="177">
        <f t="shared" si="256"/>
        <v>1.0557043385109801</v>
      </c>
      <c r="N972" s="260">
        <v>2020.72</v>
      </c>
      <c r="O972" s="169">
        <v>0.53</v>
      </c>
      <c r="P972" s="176">
        <f t="shared" si="257"/>
        <v>5.6775575790037501E-3</v>
      </c>
      <c r="Q972" s="260">
        <f t="shared" si="258"/>
        <v>205.95800000000003</v>
      </c>
      <c r="R972" s="169">
        <f t="shared" si="259"/>
        <v>4.6700000000000026</v>
      </c>
      <c r="S972" s="171">
        <f t="shared" si="260"/>
        <v>5.0026780931976461E-2</v>
      </c>
      <c r="T972" s="169" t="s">
        <v>475</v>
      </c>
      <c r="U972" s="169" t="s">
        <v>220</v>
      </c>
      <c r="V972" s="169" t="s">
        <v>686</v>
      </c>
      <c r="W972" s="175">
        <v>1</v>
      </c>
      <c r="X972" s="169" t="s">
        <v>809</v>
      </c>
      <c r="Y972" s="172"/>
      <c r="Z972" s="221"/>
      <c r="AA972" s="320">
        <f t="shared" ref="AA972:AH972" si="262">AA970/$Z970</f>
        <v>0</v>
      </c>
      <c r="AB972" s="320">
        <f t="shared" si="262"/>
        <v>0</v>
      </c>
      <c r="AC972" s="320">
        <f t="shared" si="262"/>
        <v>0</v>
      </c>
      <c r="AD972" s="320">
        <f t="shared" si="262"/>
        <v>0.42857142857142855</v>
      </c>
      <c r="AE972" s="320">
        <f t="shared" si="262"/>
        <v>0.1</v>
      </c>
      <c r="AF972" s="320">
        <f t="shared" si="262"/>
        <v>0.47142857142857142</v>
      </c>
      <c r="AG972" s="320">
        <f t="shared" si="262"/>
        <v>0</v>
      </c>
      <c r="AH972" s="320">
        <f t="shared" si="262"/>
        <v>0</v>
      </c>
    </row>
    <row r="973" spans="2:34" hidden="1">
      <c r="B973" s="636"/>
      <c r="C973" s="423"/>
      <c r="D973" s="206">
        <f t="shared" si="242"/>
        <v>7</v>
      </c>
      <c r="E973" s="169" t="s">
        <v>463</v>
      </c>
      <c r="F973" s="260">
        <v>1807.4299999999998</v>
      </c>
      <c r="G973" s="169">
        <v>34.94</v>
      </c>
      <c r="H973" s="169">
        <v>34.94</v>
      </c>
      <c r="I973" s="177">
        <f t="shared" si="254"/>
        <v>1</v>
      </c>
      <c r="J973" s="169">
        <v>3.01</v>
      </c>
      <c r="K973" s="177">
        <f t="shared" si="255"/>
        <v>8.6147681740125936E-2</v>
      </c>
      <c r="L973" s="260">
        <v>814.16</v>
      </c>
      <c r="M973" s="177">
        <f t="shared" si="256"/>
        <v>1.0861476817401259</v>
      </c>
      <c r="N973" s="260">
        <v>2450.62</v>
      </c>
      <c r="O973" s="169">
        <v>0.79</v>
      </c>
      <c r="P973" s="176">
        <f t="shared" si="257"/>
        <v>2.2610188895249E-2</v>
      </c>
      <c r="Q973" s="260">
        <f t="shared" si="258"/>
        <v>643.18640000000005</v>
      </c>
      <c r="R973" s="169">
        <f t="shared" si="259"/>
        <v>2.219999999999998</v>
      </c>
      <c r="S973" s="171">
        <f t="shared" si="260"/>
        <v>6.3537492844876878E-2</v>
      </c>
      <c r="T973" s="169" t="s">
        <v>475</v>
      </c>
      <c r="U973" s="169" t="s">
        <v>220</v>
      </c>
      <c r="V973" s="169" t="s">
        <v>686</v>
      </c>
      <c r="W973" s="175">
        <v>1</v>
      </c>
      <c r="X973" s="169" t="s">
        <v>412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36"/>
      <c r="C974" s="423"/>
      <c r="D974" s="206">
        <f t="shared" si="242"/>
        <v>8</v>
      </c>
      <c r="E974" s="169" t="s">
        <v>494</v>
      </c>
      <c r="F974" s="260">
        <v>1693.4599999999998</v>
      </c>
      <c r="G974" s="169">
        <v>82.77</v>
      </c>
      <c r="H974" s="169">
        <v>82.77</v>
      </c>
      <c r="I974" s="177">
        <f t="shared" si="254"/>
        <v>1</v>
      </c>
      <c r="J974" s="169">
        <v>5.97</v>
      </c>
      <c r="K974" s="177">
        <f t="shared" si="255"/>
        <v>7.2127582457412104E-2</v>
      </c>
      <c r="L974" s="260">
        <v>318.32</v>
      </c>
      <c r="M974" s="177">
        <f t="shared" si="256"/>
        <v>1.0721275824574121</v>
      </c>
      <c r="N974" s="260">
        <v>1900.37</v>
      </c>
      <c r="O974" s="169">
        <v>0.65</v>
      </c>
      <c r="P974" s="176">
        <f t="shared" si="257"/>
        <v>7.8530868672224245E-3</v>
      </c>
      <c r="Q974" s="260">
        <f t="shared" si="258"/>
        <v>206.90800000000002</v>
      </c>
      <c r="R974" s="169">
        <f t="shared" si="259"/>
        <v>5.3199999999999985</v>
      </c>
      <c r="S974" s="171">
        <f t="shared" si="260"/>
        <v>6.4274495590189662E-2</v>
      </c>
      <c r="T974" s="169" t="s">
        <v>475</v>
      </c>
      <c r="U974" s="169" t="s">
        <v>220</v>
      </c>
      <c r="V974" s="169" t="s">
        <v>686</v>
      </c>
      <c r="W974" s="175">
        <v>1</v>
      </c>
      <c r="X974" s="169" t="s">
        <v>422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36"/>
      <c r="C975" s="423"/>
      <c r="D975" s="206">
        <f t="shared" si="242"/>
        <v>9</v>
      </c>
      <c r="E975" s="169" t="s">
        <v>464</v>
      </c>
      <c r="F975" s="260">
        <v>1609.69</v>
      </c>
      <c r="G975" s="169">
        <v>119.09</v>
      </c>
      <c r="H975" s="169">
        <v>119.09</v>
      </c>
      <c r="I975" s="177">
        <f t="shared" si="254"/>
        <v>1</v>
      </c>
      <c r="J975" s="169">
        <v>8.93</v>
      </c>
      <c r="K975" s="177">
        <f t="shared" si="255"/>
        <v>7.4985305231337646E-2</v>
      </c>
      <c r="L975" s="260">
        <v>203.5</v>
      </c>
      <c r="M975" s="177">
        <f t="shared" si="256"/>
        <v>1.0749853052313376</v>
      </c>
      <c r="N975" s="260">
        <v>1817.26</v>
      </c>
      <c r="O975" s="169">
        <v>1.02</v>
      </c>
      <c r="P975" s="176">
        <f t="shared" si="257"/>
        <v>8.5649508774876138E-3</v>
      </c>
      <c r="Q975" s="260">
        <f t="shared" si="258"/>
        <v>207.57</v>
      </c>
      <c r="R975" s="169">
        <f t="shared" si="259"/>
        <v>7.9100000000000072</v>
      </c>
      <c r="S975" s="171">
        <f t="shared" si="260"/>
        <v>6.6420354353850089E-2</v>
      </c>
      <c r="T975" s="169" t="s">
        <v>475</v>
      </c>
      <c r="U975" s="169" t="s">
        <v>712</v>
      </c>
      <c r="V975" s="169" t="s">
        <v>466</v>
      </c>
      <c r="W975" s="175">
        <v>1</v>
      </c>
      <c r="X975" s="169" t="s">
        <v>467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36"/>
      <c r="C976" s="423"/>
      <c r="D976" s="206">
        <f t="shared" si="242"/>
        <v>10</v>
      </c>
      <c r="E976" s="169" t="s">
        <v>524</v>
      </c>
      <c r="F976" s="260">
        <v>1606.06</v>
      </c>
      <c r="G976" s="169">
        <v>73.790000000000006</v>
      </c>
      <c r="H976" s="169">
        <v>73.790000000000006</v>
      </c>
      <c r="I976" s="177">
        <f t="shared" si="254"/>
        <v>1</v>
      </c>
      <c r="J976" s="169">
        <v>5.43</v>
      </c>
      <c r="K976" s="177">
        <f t="shared" si="255"/>
        <v>7.3587206938609553E-2</v>
      </c>
      <c r="L976" s="260">
        <v>333.9</v>
      </c>
      <c r="M976" s="177">
        <f t="shared" si="256"/>
        <v>1.0735872069386094</v>
      </c>
      <c r="N976" s="260">
        <v>1813.08</v>
      </c>
      <c r="O976" s="169">
        <v>0.62</v>
      </c>
      <c r="P976" s="176">
        <f t="shared" si="257"/>
        <v>8.4022225233771498E-3</v>
      </c>
      <c r="Q976" s="260">
        <f t="shared" si="258"/>
        <v>207.01799999999997</v>
      </c>
      <c r="R976" s="169">
        <f t="shared" si="259"/>
        <v>4.8099999999999925</v>
      </c>
      <c r="S976" s="171">
        <f t="shared" si="260"/>
        <v>6.5184984415232308E-2</v>
      </c>
      <c r="T976" s="169" t="s">
        <v>475</v>
      </c>
      <c r="U976" s="169" t="s">
        <v>220</v>
      </c>
      <c r="V976" s="169" t="s">
        <v>686</v>
      </c>
      <c r="W976" s="175">
        <v>1</v>
      </c>
      <c r="X976" s="169" t="s">
        <v>413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35">
        <v>45967</v>
      </c>
      <c r="C977" s="423" t="str">
        <f t="shared" ref="C977" si="263">RIGHT(TEXT(B977,"aaa"),1)</f>
        <v>四</v>
      </c>
      <c r="D977" s="206">
        <f t="shared" si="242"/>
        <v>1</v>
      </c>
      <c r="E977" s="169" t="s">
        <v>699</v>
      </c>
      <c r="F977" s="260">
        <v>9597.3599999999988</v>
      </c>
      <c r="G977" s="169">
        <v>97.65</v>
      </c>
      <c r="H977" s="169">
        <v>126.73</v>
      </c>
      <c r="I977" s="177">
        <f t="shared" si="254"/>
        <v>1.2977982590885817</v>
      </c>
      <c r="J977" s="169">
        <v>6</v>
      </c>
      <c r="K977" s="177">
        <f t="shared" si="255"/>
        <v>6.144393241167434E-2</v>
      </c>
      <c r="L977" s="260">
        <v>278.75</v>
      </c>
      <c r="M977" s="177">
        <f t="shared" si="256"/>
        <v>1.3592421915002562</v>
      </c>
      <c r="N977" s="260">
        <v>9778.5499999999993</v>
      </c>
      <c r="O977" s="169">
        <v>0.65</v>
      </c>
      <c r="P977" s="176">
        <f t="shared" si="257"/>
        <v>6.6564260112647209E-3</v>
      </c>
      <c r="Q977" s="260">
        <f t="shared" si="258"/>
        <v>181.1875</v>
      </c>
      <c r="R977" s="169">
        <f t="shared" si="259"/>
        <v>34.430000000000014</v>
      </c>
      <c r="S977" s="171">
        <f t="shared" si="260"/>
        <v>0.3525857654889914</v>
      </c>
      <c r="T977" s="169" t="s">
        <v>465</v>
      </c>
      <c r="U977" s="169" t="s">
        <v>219</v>
      </c>
      <c r="V977" s="169" t="s">
        <v>702</v>
      </c>
      <c r="W977" s="175">
        <v>1</v>
      </c>
      <c r="X977" s="169" t="s">
        <v>467</v>
      </c>
      <c r="Y977" s="167" t="s">
        <v>830</v>
      </c>
      <c r="Z977" s="220">
        <f>Z961+Z964+Z967+Z970+Z973</f>
        <v>280</v>
      </c>
      <c r="AA977" s="220">
        <f t="shared" ref="AA977:AH977" si="264">AA961+AA964+AA967+AA970+AA973</f>
        <v>0</v>
      </c>
      <c r="AB977" s="220">
        <f t="shared" si="264"/>
        <v>0</v>
      </c>
      <c r="AC977" s="220">
        <f t="shared" si="264"/>
        <v>0</v>
      </c>
      <c r="AD977" s="220">
        <f t="shared" si="264"/>
        <v>116</v>
      </c>
      <c r="AE977" s="220">
        <f t="shared" si="264"/>
        <v>34</v>
      </c>
      <c r="AF977" s="220">
        <f t="shared" si="264"/>
        <v>130</v>
      </c>
      <c r="AG977" s="220">
        <f t="shared" si="264"/>
        <v>0</v>
      </c>
      <c r="AH977" s="220">
        <f t="shared" si="264"/>
        <v>0</v>
      </c>
    </row>
    <row r="978" spans="2:34" hidden="1">
      <c r="B978" s="636"/>
      <c r="C978" s="423"/>
      <c r="D978" s="206">
        <f t="shared" si="242"/>
        <v>2</v>
      </c>
      <c r="E978" s="169" t="s">
        <v>689</v>
      </c>
      <c r="F978" s="260">
        <v>3550</v>
      </c>
      <c r="G978" s="169">
        <v>9207</v>
      </c>
      <c r="H978" s="169">
        <v>9207</v>
      </c>
      <c r="I978" s="177">
        <f t="shared" si="254"/>
        <v>1</v>
      </c>
      <c r="J978" s="169">
        <v>200</v>
      </c>
      <c r="K978" s="177">
        <f t="shared" si="255"/>
        <v>2.1722602367763657E-2</v>
      </c>
      <c r="L978" s="260">
        <v>17.75</v>
      </c>
      <c r="M978" s="177">
        <f t="shared" si="256"/>
        <v>1.0217226023677637</v>
      </c>
      <c r="N978" s="260">
        <v>3550</v>
      </c>
      <c r="O978" s="169">
        <v>0</v>
      </c>
      <c r="P978" s="176">
        <f t="shared" si="257"/>
        <v>0</v>
      </c>
      <c r="Q978" s="260">
        <f t="shared" si="258"/>
        <v>0</v>
      </c>
      <c r="R978" s="169">
        <f t="shared" si="259"/>
        <v>200</v>
      </c>
      <c r="S978" s="171">
        <f t="shared" si="260"/>
        <v>2.1722602367763657E-2</v>
      </c>
      <c r="T978" s="169" t="s">
        <v>465</v>
      </c>
      <c r="U978" s="169" t="s">
        <v>219</v>
      </c>
      <c r="V978" s="169" t="s">
        <v>701</v>
      </c>
      <c r="W978" s="175">
        <v>1</v>
      </c>
      <c r="X978" s="169" t="s">
        <v>430</v>
      </c>
      <c r="Y978" s="172" t="s">
        <v>387</v>
      </c>
      <c r="Z978" s="221"/>
      <c r="AA978" s="222">
        <f>AA962+AA965+AA968+AA971+AA974</f>
        <v>0</v>
      </c>
      <c r="AB978" s="222">
        <f t="shared" ref="AB978:AH978" si="265">AB962+AB965+AB968+AB971+AB974</f>
        <v>0</v>
      </c>
      <c r="AC978" s="222">
        <f t="shared" si="265"/>
        <v>0</v>
      </c>
      <c r="AD978" s="222">
        <f t="shared" si="265"/>
        <v>198190.23</v>
      </c>
      <c r="AE978" s="222">
        <f t="shared" si="265"/>
        <v>323622.27</v>
      </c>
      <c r="AF978" s="222">
        <f t="shared" si="265"/>
        <v>313914.49999999994</v>
      </c>
      <c r="AG978" s="222">
        <f t="shared" si="265"/>
        <v>0</v>
      </c>
      <c r="AH978" s="222">
        <f t="shared" si="265"/>
        <v>0</v>
      </c>
    </row>
    <row r="979" spans="2:34" hidden="1">
      <c r="B979" s="636"/>
      <c r="C979" s="423"/>
      <c r="D979" s="206">
        <f t="shared" si="242"/>
        <v>3</v>
      </c>
      <c r="E979" s="169" t="s">
        <v>814</v>
      </c>
      <c r="F979" s="260">
        <v>2774.6</v>
      </c>
      <c r="G979" s="169">
        <v>189.65</v>
      </c>
      <c r="H979" s="169">
        <v>189.65</v>
      </c>
      <c r="I979" s="177">
        <f t="shared" si="254"/>
        <v>1</v>
      </c>
      <c r="J979" s="169">
        <v>7.62</v>
      </c>
      <c r="K979" s="177">
        <f t="shared" si="255"/>
        <v>4.0179277616662269E-2</v>
      </c>
      <c r="L979" s="260">
        <v>388.6</v>
      </c>
      <c r="M979" s="177">
        <f t="shared" si="256"/>
        <v>1.0401792776166623</v>
      </c>
      <c r="N979" s="260">
        <v>2961.13</v>
      </c>
      <c r="O979" s="169">
        <v>0.48</v>
      </c>
      <c r="P979" s="176">
        <f t="shared" si="257"/>
        <v>2.5309781175850248E-3</v>
      </c>
      <c r="Q979" s="260">
        <f t="shared" si="258"/>
        <v>186.52799999999999</v>
      </c>
      <c r="R979" s="169">
        <f t="shared" si="259"/>
        <v>7.1400000000000041</v>
      </c>
      <c r="S979" s="171">
        <f t="shared" si="260"/>
        <v>3.7648299499077269E-2</v>
      </c>
      <c r="T979" s="169" t="s">
        <v>475</v>
      </c>
      <c r="U979" s="169" t="s">
        <v>220</v>
      </c>
      <c r="V979" s="169" t="s">
        <v>686</v>
      </c>
      <c r="W979" s="175">
        <v>1</v>
      </c>
      <c r="X979" s="169" t="s">
        <v>809</v>
      </c>
      <c r="AA979" s="320">
        <f t="shared" ref="AA979:AH979" si="266">AA977/$Z977</f>
        <v>0</v>
      </c>
      <c r="AB979" s="320">
        <f t="shared" si="266"/>
        <v>0</v>
      </c>
      <c r="AC979" s="320">
        <f t="shared" si="266"/>
        <v>0</v>
      </c>
      <c r="AD979" s="320">
        <f t="shared" si="266"/>
        <v>0.41428571428571431</v>
      </c>
      <c r="AE979" s="320">
        <f t="shared" si="266"/>
        <v>0.12142857142857143</v>
      </c>
      <c r="AF979" s="320">
        <f t="shared" si="266"/>
        <v>0.4642857142857143</v>
      </c>
      <c r="AG979" s="320">
        <f t="shared" si="266"/>
        <v>0</v>
      </c>
      <c r="AH979" s="320">
        <f t="shared" si="266"/>
        <v>0</v>
      </c>
    </row>
    <row r="980" spans="2:34" hidden="1">
      <c r="B980" s="636"/>
      <c r="C980" s="423"/>
      <c r="D980" s="206">
        <f t="shared" si="242"/>
        <v>4</v>
      </c>
      <c r="E980" s="169" t="s">
        <v>688</v>
      </c>
      <c r="F980" s="260">
        <v>1887.88</v>
      </c>
      <c r="G980" s="169">
        <v>98.61</v>
      </c>
      <c r="H980" s="169">
        <v>98.61</v>
      </c>
      <c r="I980" s="177">
        <f t="shared" si="254"/>
        <v>1</v>
      </c>
      <c r="J980" s="169">
        <v>6.61</v>
      </c>
      <c r="K980" s="177">
        <f t="shared" si="255"/>
        <v>6.7031741202717779E-2</v>
      </c>
      <c r="L980" s="260">
        <v>313.60000000000002</v>
      </c>
      <c r="M980" s="177">
        <f t="shared" si="256"/>
        <v>1.0670317412027177</v>
      </c>
      <c r="N980" s="260">
        <v>2072.9</v>
      </c>
      <c r="O980" s="169">
        <v>0.59</v>
      </c>
      <c r="P980" s="176">
        <f t="shared" si="257"/>
        <v>5.9831660075043095E-3</v>
      </c>
      <c r="Q980" s="260">
        <f t="shared" si="258"/>
        <v>185.024</v>
      </c>
      <c r="R980" s="169">
        <f t="shared" si="259"/>
        <v>6.02</v>
      </c>
      <c r="S980" s="171">
        <f t="shared" si="260"/>
        <v>6.1048575195213464E-2</v>
      </c>
      <c r="T980" s="169" t="s">
        <v>475</v>
      </c>
      <c r="U980" s="169" t="s">
        <v>712</v>
      </c>
      <c r="V980" s="169" t="s">
        <v>466</v>
      </c>
      <c r="W980" s="175">
        <v>1</v>
      </c>
      <c r="X980" s="169" t="s">
        <v>467</v>
      </c>
    </row>
    <row r="981" spans="2:34" hidden="1">
      <c r="B981" s="636"/>
      <c r="C981" s="423"/>
      <c r="D981" s="206">
        <f t="shared" si="242"/>
        <v>5</v>
      </c>
      <c r="E981" s="169" t="s">
        <v>832</v>
      </c>
      <c r="F981" s="260">
        <v>1838.9</v>
      </c>
      <c r="G981" s="169">
        <v>326.8</v>
      </c>
      <c r="H981" s="169">
        <v>326.8</v>
      </c>
      <c r="I981" s="177">
        <f t="shared" si="254"/>
        <v>1</v>
      </c>
      <c r="J981" s="169">
        <v>10.95</v>
      </c>
      <c r="K981" s="177">
        <f t="shared" si="255"/>
        <v>3.3506731946144425E-2</v>
      </c>
      <c r="L981" s="260">
        <v>185</v>
      </c>
      <c r="M981" s="177">
        <f t="shared" si="256"/>
        <v>1.0335067319461444</v>
      </c>
      <c r="N981" s="260">
        <v>2025.75</v>
      </c>
      <c r="O981" s="169">
        <v>1.01</v>
      </c>
      <c r="P981" s="176">
        <f t="shared" si="257"/>
        <v>3.0905752753977969E-3</v>
      </c>
      <c r="Q981" s="260">
        <f t="shared" si="258"/>
        <v>186.85</v>
      </c>
      <c r="R981" s="169">
        <f t="shared" si="259"/>
        <v>9.9399999999999888</v>
      </c>
      <c r="S981" s="171">
        <f t="shared" si="260"/>
        <v>3.04161566707466E-2</v>
      </c>
      <c r="T981" s="169" t="s">
        <v>475</v>
      </c>
      <c r="U981" s="169" t="s">
        <v>712</v>
      </c>
      <c r="V981" s="169" t="s">
        <v>792</v>
      </c>
      <c r="W981" s="175">
        <v>1</v>
      </c>
      <c r="X981" s="169" t="s">
        <v>817</v>
      </c>
    </row>
    <row r="982" spans="2:34" hidden="1">
      <c r="B982" s="636"/>
      <c r="C982" s="423"/>
      <c r="D982" s="206">
        <f t="shared" si="242"/>
        <v>6</v>
      </c>
      <c r="E982" s="169" t="s">
        <v>463</v>
      </c>
      <c r="F982" s="260">
        <v>1726.02</v>
      </c>
      <c r="G982" s="169">
        <v>35.130000000000003</v>
      </c>
      <c r="H982" s="169">
        <v>35.130000000000003</v>
      </c>
      <c r="I982" s="177">
        <f t="shared" si="254"/>
        <v>1</v>
      </c>
      <c r="J982" s="169">
        <v>2.35</v>
      </c>
      <c r="K982" s="177">
        <f t="shared" si="255"/>
        <v>6.6894392257329918E-2</v>
      </c>
      <c r="L982" s="260">
        <v>814.16</v>
      </c>
      <c r="M982" s="177">
        <f t="shared" si="256"/>
        <v>1.06689439225733</v>
      </c>
      <c r="N982" s="260">
        <v>1913.28</v>
      </c>
      <c r="O982" s="169">
        <v>0.23</v>
      </c>
      <c r="P982" s="176">
        <f t="shared" si="257"/>
        <v>6.5471107315684595E-3</v>
      </c>
      <c r="Q982" s="260">
        <f t="shared" si="258"/>
        <v>187.2568</v>
      </c>
      <c r="R982" s="169">
        <f t="shared" si="259"/>
        <v>2.1200000000000014</v>
      </c>
      <c r="S982" s="171">
        <f t="shared" si="260"/>
        <v>6.0347281525761493E-2</v>
      </c>
      <c r="T982" s="169" t="s">
        <v>475</v>
      </c>
      <c r="U982" s="169" t="s">
        <v>220</v>
      </c>
      <c r="V982" s="169" t="s">
        <v>686</v>
      </c>
      <c r="W982" s="175">
        <v>1</v>
      </c>
      <c r="X982" s="169" t="s">
        <v>412</v>
      </c>
    </row>
    <row r="983" spans="2:34" hidden="1">
      <c r="B983" s="636"/>
      <c r="C983" s="423"/>
      <c r="D983" s="206">
        <f t="shared" si="242"/>
        <v>7</v>
      </c>
      <c r="E983" s="169" t="s">
        <v>557</v>
      </c>
      <c r="F983" s="260">
        <v>1686.21</v>
      </c>
      <c r="G983" s="169">
        <v>205.92</v>
      </c>
      <c r="H983" s="169">
        <v>205.92</v>
      </c>
      <c r="I983" s="177">
        <f t="shared" si="254"/>
        <v>1</v>
      </c>
      <c r="J983" s="169">
        <v>9.65</v>
      </c>
      <c r="K983" s="177">
        <f t="shared" si="255"/>
        <v>4.6862859362859367E-2</v>
      </c>
      <c r="L983" s="260">
        <v>194.04</v>
      </c>
      <c r="M983" s="177">
        <f t="shared" si="256"/>
        <v>1.0468628593628595</v>
      </c>
      <c r="N983" s="260">
        <v>1872.49</v>
      </c>
      <c r="O983" s="169">
        <v>0.96</v>
      </c>
      <c r="P983" s="176">
        <f t="shared" si="257"/>
        <v>4.662004662004662E-3</v>
      </c>
      <c r="Q983" s="260">
        <f t="shared" si="258"/>
        <v>186.27839999999998</v>
      </c>
      <c r="R983" s="169">
        <f t="shared" si="259"/>
        <v>8.6900000000000048</v>
      </c>
      <c r="S983" s="171">
        <f t="shared" si="260"/>
        <v>4.2200854700854724E-2</v>
      </c>
      <c r="T983" s="169" t="s">
        <v>475</v>
      </c>
      <c r="U983" s="169" t="s">
        <v>712</v>
      </c>
      <c r="V983" s="169" t="s">
        <v>792</v>
      </c>
      <c r="W983" s="175">
        <v>1</v>
      </c>
      <c r="X983" s="169" t="s">
        <v>433</v>
      </c>
    </row>
    <row r="984" spans="2:34" hidden="1">
      <c r="B984" s="636"/>
      <c r="C984" s="423"/>
      <c r="D984" s="206">
        <f t="shared" si="242"/>
        <v>8</v>
      </c>
      <c r="E984" s="169" t="s">
        <v>464</v>
      </c>
      <c r="F984" s="260">
        <v>1324.79</v>
      </c>
      <c r="G984" s="169">
        <v>110.93</v>
      </c>
      <c r="H984" s="169">
        <v>110.93</v>
      </c>
      <c r="I984" s="177">
        <f t="shared" si="254"/>
        <v>1</v>
      </c>
      <c r="J984" s="169">
        <v>7.43</v>
      </c>
      <c r="K984" s="177">
        <f t="shared" si="255"/>
        <v>6.6979176056972858E-2</v>
      </c>
      <c r="L984" s="260">
        <v>203.5</v>
      </c>
      <c r="M984" s="177">
        <f t="shared" si="256"/>
        <v>1.0669791760569729</v>
      </c>
      <c r="N984" s="260">
        <v>1512.01</v>
      </c>
      <c r="O984" s="169">
        <v>0.92</v>
      </c>
      <c r="P984" s="176">
        <f t="shared" si="257"/>
        <v>8.2935184350491301E-3</v>
      </c>
      <c r="Q984" s="260">
        <f t="shared" si="258"/>
        <v>187.22</v>
      </c>
      <c r="R984" s="169">
        <f t="shared" si="259"/>
        <v>6.5100000000000069</v>
      </c>
      <c r="S984" s="171">
        <f t="shared" si="260"/>
        <v>5.8685657621923792E-2</v>
      </c>
      <c r="T984" s="169" t="s">
        <v>475</v>
      </c>
      <c r="U984" s="169" t="s">
        <v>712</v>
      </c>
      <c r="V984" s="169" t="s">
        <v>466</v>
      </c>
      <c r="W984" s="175">
        <v>1</v>
      </c>
      <c r="X984" s="169" t="s">
        <v>467</v>
      </c>
    </row>
    <row r="985" spans="2:34" hidden="1">
      <c r="B985" s="636"/>
      <c r="C985" s="423"/>
      <c r="D985" s="206">
        <f t="shared" si="242"/>
        <v>9</v>
      </c>
      <c r="E985" s="169" t="s">
        <v>484</v>
      </c>
      <c r="F985" s="260">
        <v>1300.21</v>
      </c>
      <c r="G985" s="169">
        <v>90.08</v>
      </c>
      <c r="H985" s="169">
        <v>90.08</v>
      </c>
      <c r="I985" s="177">
        <f t="shared" si="254"/>
        <v>1</v>
      </c>
      <c r="J985" s="169">
        <v>3.62</v>
      </c>
      <c r="K985" s="177">
        <f t="shared" si="255"/>
        <v>4.0186500888099469E-2</v>
      </c>
      <c r="L985" s="260">
        <v>410.16</v>
      </c>
      <c r="M985" s="177">
        <f t="shared" si="256"/>
        <v>1.0401865008880995</v>
      </c>
      <c r="N985" s="260">
        <v>1484.78</v>
      </c>
      <c r="O985" s="169">
        <v>0.45</v>
      </c>
      <c r="P985" s="176">
        <f t="shared" si="257"/>
        <v>4.9955595026642983E-3</v>
      </c>
      <c r="Q985" s="260">
        <f t="shared" si="258"/>
        <v>184.572</v>
      </c>
      <c r="R985" s="169">
        <f t="shared" si="259"/>
        <v>3.1700000000000044</v>
      </c>
      <c r="S985" s="171">
        <f t="shared" si="260"/>
        <v>3.5190941385435215E-2</v>
      </c>
      <c r="T985" s="169" t="s">
        <v>475</v>
      </c>
      <c r="U985" s="169" t="s">
        <v>712</v>
      </c>
      <c r="V985" s="169" t="s">
        <v>643</v>
      </c>
      <c r="W985" s="175">
        <v>1</v>
      </c>
      <c r="X985" s="169" t="s">
        <v>467</v>
      </c>
    </row>
    <row r="986" spans="2:34" hidden="1">
      <c r="B986" s="636"/>
      <c r="C986" s="423"/>
      <c r="D986" s="206">
        <f t="shared" si="242"/>
        <v>10</v>
      </c>
      <c r="E986" s="169" t="s">
        <v>524</v>
      </c>
      <c r="F986" s="260">
        <v>1171.99</v>
      </c>
      <c r="G986" s="169">
        <v>76.05</v>
      </c>
      <c r="H986" s="169">
        <v>76.05</v>
      </c>
      <c r="I986" s="177">
        <f t="shared" si="254"/>
        <v>1</v>
      </c>
      <c r="J986" s="169">
        <v>4.07</v>
      </c>
      <c r="K986" s="177">
        <f t="shared" si="255"/>
        <v>5.3517422748191983E-2</v>
      </c>
      <c r="L986" s="260">
        <v>333.9</v>
      </c>
      <c r="M986" s="177">
        <f t="shared" si="256"/>
        <v>1.053517422748192</v>
      </c>
      <c r="N986" s="260">
        <v>1358.97</v>
      </c>
      <c r="O986" s="169">
        <v>0.56000000000000005</v>
      </c>
      <c r="P986" s="176">
        <f t="shared" si="257"/>
        <v>7.3635765943458262E-3</v>
      </c>
      <c r="Q986" s="260">
        <f t="shared" si="258"/>
        <v>186.98400000000001</v>
      </c>
      <c r="R986" s="169">
        <f t="shared" si="259"/>
        <v>3.5100000000000073</v>
      </c>
      <c r="S986" s="171">
        <f t="shared" si="260"/>
        <v>4.6153846153846254E-2</v>
      </c>
      <c r="T986" s="169" t="s">
        <v>475</v>
      </c>
      <c r="U986" s="169" t="s">
        <v>220</v>
      </c>
      <c r="V986" s="169" t="s">
        <v>686</v>
      </c>
      <c r="W986" s="175">
        <v>1</v>
      </c>
      <c r="X986" s="169" t="s">
        <v>413</v>
      </c>
    </row>
    <row r="987" spans="2:34" hidden="1">
      <c r="B987" s="635">
        <v>45968</v>
      </c>
      <c r="C987" s="423" t="str">
        <f t="shared" ref="C987" si="267">RIGHT(TEXT(B987,"aaa"),1)</f>
        <v>五</v>
      </c>
      <c r="D987" s="206">
        <f t="shared" si="242"/>
        <v>1</v>
      </c>
      <c r="E987" s="169" t="s">
        <v>699</v>
      </c>
      <c r="F987" s="260">
        <v>9616.8799999999992</v>
      </c>
      <c r="G987" s="169">
        <v>79.7</v>
      </c>
      <c r="H987" s="169">
        <v>114.2</v>
      </c>
      <c r="I987" s="177">
        <f t="shared" si="254"/>
        <v>1.4328732747804265</v>
      </c>
      <c r="J987" s="169">
        <v>0</v>
      </c>
      <c r="K987" s="177">
        <f t="shared" si="255"/>
        <v>0</v>
      </c>
      <c r="L987" s="260">
        <v>278.75</v>
      </c>
      <c r="M987" s="177">
        <f t="shared" si="256"/>
        <v>1.4328732747804265</v>
      </c>
      <c r="N987" s="260">
        <v>9616.8799999999992</v>
      </c>
      <c r="O987" s="169">
        <v>0</v>
      </c>
      <c r="P987" s="176">
        <f t="shared" si="257"/>
        <v>0</v>
      </c>
      <c r="Q987" s="260">
        <f t="shared" si="258"/>
        <v>0</v>
      </c>
      <c r="R987" s="169">
        <f t="shared" si="259"/>
        <v>34.5</v>
      </c>
      <c r="S987" s="171">
        <f t="shared" si="260"/>
        <v>0.43287327478042659</v>
      </c>
      <c r="T987" s="169" t="s">
        <v>465</v>
      </c>
      <c r="U987" s="169" t="s">
        <v>219</v>
      </c>
      <c r="V987" s="169" t="s">
        <v>702</v>
      </c>
      <c r="W987" s="175">
        <v>1</v>
      </c>
      <c r="X987" s="169" t="s">
        <v>467</v>
      </c>
    </row>
    <row r="988" spans="2:34" hidden="1">
      <c r="B988" s="636"/>
      <c r="C988" s="423"/>
      <c r="D988" s="206">
        <f t="shared" si="242"/>
        <v>2</v>
      </c>
      <c r="E988" s="169" t="s">
        <v>689</v>
      </c>
      <c r="F988" s="260">
        <v>5325</v>
      </c>
      <c r="G988" s="169">
        <v>7009</v>
      </c>
      <c r="H988" s="169">
        <v>7009</v>
      </c>
      <c r="I988" s="177">
        <f t="shared" si="254"/>
        <v>1</v>
      </c>
      <c r="J988" s="169">
        <v>300</v>
      </c>
      <c r="K988" s="177">
        <f t="shared" si="255"/>
        <v>4.2802111570837492E-2</v>
      </c>
      <c r="L988" s="260">
        <v>17.75</v>
      </c>
      <c r="M988" s="177">
        <f t="shared" si="256"/>
        <v>1.0428021115708375</v>
      </c>
      <c r="N988" s="260">
        <v>5325</v>
      </c>
      <c r="O988" s="169">
        <v>0</v>
      </c>
      <c r="P988" s="176">
        <f t="shared" si="257"/>
        <v>0</v>
      </c>
      <c r="Q988" s="260">
        <f t="shared" si="258"/>
        <v>0</v>
      </c>
      <c r="R988" s="169">
        <f t="shared" si="259"/>
        <v>300</v>
      </c>
      <c r="S988" s="171">
        <f t="shared" si="260"/>
        <v>4.2802111570837492E-2</v>
      </c>
      <c r="T988" s="169" t="s">
        <v>465</v>
      </c>
      <c r="U988" s="169" t="s">
        <v>219</v>
      </c>
      <c r="V988" s="169" t="s">
        <v>701</v>
      </c>
      <c r="W988" s="175">
        <v>1</v>
      </c>
      <c r="X988" s="169" t="s">
        <v>430</v>
      </c>
    </row>
    <row r="989" spans="2:34" hidden="1">
      <c r="B989" s="636"/>
      <c r="C989" s="423"/>
      <c r="D989" s="206">
        <f t="shared" si="242"/>
        <v>3</v>
      </c>
      <c r="E989" s="169" t="s">
        <v>822</v>
      </c>
      <c r="F989" s="260">
        <v>1161</v>
      </c>
      <c r="G989" s="169">
        <v>446.03</v>
      </c>
      <c r="H989" s="169">
        <v>446.03</v>
      </c>
      <c r="I989" s="177">
        <f t="shared" si="254"/>
        <v>1</v>
      </c>
      <c r="J989" s="169">
        <v>14.85</v>
      </c>
      <c r="K989" s="177">
        <f t="shared" si="255"/>
        <v>3.3293724637356234E-2</v>
      </c>
      <c r="L989" s="260">
        <v>100.52</v>
      </c>
      <c r="M989" s="177">
        <f t="shared" si="256"/>
        <v>1.0332937246373564</v>
      </c>
      <c r="N989" s="260">
        <v>1492.72</v>
      </c>
      <c r="O989" s="169">
        <v>3.3</v>
      </c>
      <c r="P989" s="176">
        <f t="shared" si="257"/>
        <v>7.3986054749680518E-3</v>
      </c>
      <c r="Q989" s="260">
        <f t="shared" si="258"/>
        <v>331.71599999999995</v>
      </c>
      <c r="R989" s="169">
        <f t="shared" si="259"/>
        <v>11.550000000000022</v>
      </c>
      <c r="S989" s="171">
        <f t="shared" si="260"/>
        <v>2.5895119162388232E-2</v>
      </c>
      <c r="T989" s="169" t="s">
        <v>475</v>
      </c>
      <c r="U989" s="169" t="s">
        <v>712</v>
      </c>
      <c r="V989" s="169" t="s">
        <v>823</v>
      </c>
      <c r="W989" s="175">
        <v>1</v>
      </c>
      <c r="X989" s="169" t="s">
        <v>818</v>
      </c>
    </row>
    <row r="990" spans="2:34" hidden="1">
      <c r="B990" s="636"/>
      <c r="C990" s="423"/>
      <c r="D990" s="206">
        <f t="shared" si="242"/>
        <v>4</v>
      </c>
      <c r="E990" s="169" t="s">
        <v>542</v>
      </c>
      <c r="F990" s="260">
        <v>1086.1399999999999</v>
      </c>
      <c r="G990" s="169">
        <v>227.67</v>
      </c>
      <c r="H990" s="169">
        <v>227.67</v>
      </c>
      <c r="I990" s="177">
        <f t="shared" si="254"/>
        <v>1</v>
      </c>
      <c r="J990" s="169">
        <v>7.58</v>
      </c>
      <c r="K990" s="177">
        <f t="shared" si="255"/>
        <v>3.3293802433346516E-2</v>
      </c>
      <c r="L990" s="260">
        <v>156.72999999999999</v>
      </c>
      <c r="M990" s="177">
        <f t="shared" si="256"/>
        <v>1.0332938024333467</v>
      </c>
      <c r="N990" s="260">
        <v>1188.01</v>
      </c>
      <c r="O990" s="169">
        <v>0.65</v>
      </c>
      <c r="P990" s="176">
        <f t="shared" si="257"/>
        <v>2.855009443492775E-3</v>
      </c>
      <c r="Q990" s="260">
        <f t="shared" si="258"/>
        <v>101.8745</v>
      </c>
      <c r="R990" s="169">
        <f t="shared" si="259"/>
        <v>6.9300000000000122</v>
      </c>
      <c r="S990" s="171">
        <f t="shared" si="260"/>
        <v>3.0438792989853792E-2</v>
      </c>
      <c r="T990" s="169" t="s">
        <v>475</v>
      </c>
      <c r="U990" s="169" t="s">
        <v>712</v>
      </c>
      <c r="V990" s="169" t="s">
        <v>466</v>
      </c>
      <c r="W990" s="175">
        <v>1</v>
      </c>
      <c r="X990" s="169" t="s">
        <v>467</v>
      </c>
    </row>
    <row r="991" spans="2:34" hidden="1">
      <c r="B991" s="636"/>
      <c r="C991" s="423"/>
      <c r="D991" s="206">
        <f t="shared" si="242"/>
        <v>5</v>
      </c>
      <c r="E991" s="169" t="s">
        <v>463</v>
      </c>
      <c r="F991" s="260">
        <v>1001.4199999999998</v>
      </c>
      <c r="G991" s="169">
        <v>36.380000000000003</v>
      </c>
      <c r="H991" s="169">
        <v>36.380000000000003</v>
      </c>
      <c r="I991" s="177">
        <f t="shared" si="254"/>
        <v>1</v>
      </c>
      <c r="J991" s="169">
        <v>1.35</v>
      </c>
      <c r="K991" s="177">
        <f t="shared" si="255"/>
        <v>3.7108301264431008E-2</v>
      </c>
      <c r="L991" s="260">
        <v>814.16</v>
      </c>
      <c r="M991" s="177">
        <f t="shared" si="256"/>
        <v>1.0371083012644311</v>
      </c>
      <c r="N991" s="260">
        <v>1099.1199999999999</v>
      </c>
      <c r="O991" s="169">
        <v>0.12</v>
      </c>
      <c r="P991" s="176">
        <f t="shared" si="257"/>
        <v>3.2985156679494225E-3</v>
      </c>
      <c r="Q991" s="260">
        <f t="shared" si="258"/>
        <v>97.69919999999999</v>
      </c>
      <c r="R991" s="169">
        <f t="shared" si="259"/>
        <v>1.2300000000000013</v>
      </c>
      <c r="S991" s="171">
        <f t="shared" si="260"/>
        <v>3.3809785596481616E-2</v>
      </c>
      <c r="T991" s="169" t="s">
        <v>475</v>
      </c>
      <c r="U991" s="169" t="s">
        <v>220</v>
      </c>
      <c r="V991" s="169" t="s">
        <v>686</v>
      </c>
      <c r="W991" s="175">
        <v>1</v>
      </c>
      <c r="X991" s="169" t="s">
        <v>412</v>
      </c>
    </row>
    <row r="992" spans="2:34" hidden="1">
      <c r="B992" s="636"/>
      <c r="C992" s="423"/>
      <c r="D992" s="206">
        <f t="shared" si="242"/>
        <v>6</v>
      </c>
      <c r="E992" s="169" t="s">
        <v>688</v>
      </c>
      <c r="F992" s="260">
        <v>834.18</v>
      </c>
      <c r="G992" s="169">
        <v>80.64</v>
      </c>
      <c r="H992" s="169">
        <v>80.64</v>
      </c>
      <c r="I992" s="177">
        <f t="shared" si="254"/>
        <v>1</v>
      </c>
      <c r="J992" s="169">
        <v>2.98</v>
      </c>
      <c r="K992" s="177">
        <f t="shared" si="255"/>
        <v>3.695436507936508E-2</v>
      </c>
      <c r="L992" s="260">
        <v>313.60000000000002</v>
      </c>
      <c r="M992" s="177">
        <f t="shared" si="256"/>
        <v>1.0369543650793651</v>
      </c>
      <c r="N992" s="260">
        <v>934.53</v>
      </c>
      <c r="O992" s="169">
        <v>0.32</v>
      </c>
      <c r="P992" s="176">
        <f t="shared" si="257"/>
        <v>3.968253968253968E-3</v>
      </c>
      <c r="Q992" s="260">
        <f t="shared" si="258"/>
        <v>100.352</v>
      </c>
      <c r="R992" s="169">
        <f t="shared" si="259"/>
        <v>2.6600000000000041</v>
      </c>
      <c r="S992" s="171">
        <f t="shared" si="260"/>
        <v>3.298611111111116E-2</v>
      </c>
      <c r="T992" s="169" t="s">
        <v>475</v>
      </c>
      <c r="U992" s="169" t="s">
        <v>712</v>
      </c>
      <c r="V992" s="169" t="s">
        <v>466</v>
      </c>
      <c r="W992" s="175">
        <v>1</v>
      </c>
      <c r="X992" s="169" t="s">
        <v>467</v>
      </c>
    </row>
    <row r="993" spans="2:24" hidden="1">
      <c r="B993" s="636"/>
      <c r="C993" s="423"/>
      <c r="D993" s="206">
        <f t="shared" si="242"/>
        <v>7</v>
      </c>
      <c r="E993" s="169" t="s">
        <v>832</v>
      </c>
      <c r="F993" s="260">
        <v>751.1</v>
      </c>
      <c r="G993" s="169">
        <v>248.95</v>
      </c>
      <c r="H993" s="169">
        <v>248.95</v>
      </c>
      <c r="I993" s="177">
        <f t="shared" si="254"/>
        <v>1</v>
      </c>
      <c r="J993" s="169">
        <v>4.6100000000000003</v>
      </c>
      <c r="K993" s="177">
        <f t="shared" si="255"/>
        <v>1.8517774653544889E-2</v>
      </c>
      <c r="L993" s="260">
        <v>185</v>
      </c>
      <c r="M993" s="177">
        <f t="shared" si="256"/>
        <v>1.018517774653545</v>
      </c>
      <c r="N993" s="260">
        <v>852.85</v>
      </c>
      <c r="O993" s="169">
        <v>0.55000000000000004</v>
      </c>
      <c r="P993" s="176">
        <f t="shared" si="257"/>
        <v>2.2092789716810605E-3</v>
      </c>
      <c r="Q993" s="260">
        <f t="shared" si="258"/>
        <v>101.75000000000001</v>
      </c>
      <c r="R993" s="169">
        <f t="shared" si="259"/>
        <v>4.0600000000000138</v>
      </c>
      <c r="S993" s="171">
        <f t="shared" si="260"/>
        <v>1.6308495681863884E-2</v>
      </c>
      <c r="T993" s="169" t="s">
        <v>475</v>
      </c>
      <c r="U993" s="169" t="s">
        <v>712</v>
      </c>
      <c r="V993" s="169" t="s">
        <v>792</v>
      </c>
      <c r="W993" s="175">
        <v>1</v>
      </c>
      <c r="X993" s="169" t="s">
        <v>817</v>
      </c>
    </row>
    <row r="994" spans="2:24" hidden="1">
      <c r="B994" s="636"/>
      <c r="C994" s="423"/>
      <c r="D994" s="206">
        <f t="shared" si="242"/>
        <v>8</v>
      </c>
      <c r="E994" s="169" t="s">
        <v>557</v>
      </c>
      <c r="F994" s="260">
        <v>716.01</v>
      </c>
      <c r="G994" s="169">
        <v>162.36000000000001</v>
      </c>
      <c r="H994" s="169">
        <v>162.36000000000001</v>
      </c>
      <c r="I994" s="177">
        <f t="shared" si="254"/>
        <v>1</v>
      </c>
      <c r="J994" s="169">
        <v>4.21</v>
      </c>
      <c r="K994" s="177">
        <f t="shared" si="255"/>
        <v>2.5930032027592999E-2</v>
      </c>
      <c r="L994" s="260">
        <v>194.04</v>
      </c>
      <c r="M994" s="177">
        <f t="shared" si="256"/>
        <v>1.025930032027593</v>
      </c>
      <c r="N994" s="260">
        <v>816.91</v>
      </c>
      <c r="O994" s="169">
        <v>0.52</v>
      </c>
      <c r="P994" s="176">
        <f t="shared" si="257"/>
        <v>3.2027593003202759E-3</v>
      </c>
      <c r="Q994" s="260">
        <f t="shared" si="258"/>
        <v>100.9008</v>
      </c>
      <c r="R994" s="169">
        <f t="shared" si="259"/>
        <v>3.6900000000000079</v>
      </c>
      <c r="S994" s="171">
        <f t="shared" si="260"/>
        <v>2.2727272727272773E-2</v>
      </c>
      <c r="T994" s="169" t="s">
        <v>475</v>
      </c>
      <c r="U994" s="169" t="s">
        <v>712</v>
      </c>
      <c r="V994" s="169" t="s">
        <v>792</v>
      </c>
      <c r="W994" s="175">
        <v>1</v>
      </c>
      <c r="X994" s="169" t="s">
        <v>433</v>
      </c>
    </row>
    <row r="995" spans="2:24" hidden="1">
      <c r="B995" s="636"/>
      <c r="C995" s="423"/>
      <c r="D995" s="206">
        <f t="shared" si="242"/>
        <v>9</v>
      </c>
      <c r="E995" s="169" t="s">
        <v>494</v>
      </c>
      <c r="F995" s="260">
        <v>709.86</v>
      </c>
      <c r="G995" s="169">
        <v>85.95</v>
      </c>
      <c r="H995" s="169">
        <v>85.95</v>
      </c>
      <c r="I995" s="177">
        <f t="shared" si="254"/>
        <v>1</v>
      </c>
      <c r="J995" s="169">
        <v>2.5499999999999998</v>
      </c>
      <c r="K995" s="177">
        <f t="shared" si="255"/>
        <v>2.9668411867364745E-2</v>
      </c>
      <c r="L995" s="260">
        <v>318.32</v>
      </c>
      <c r="M995" s="177">
        <f t="shared" si="256"/>
        <v>1.0296684118673647</v>
      </c>
      <c r="N995" s="260">
        <v>811.72</v>
      </c>
      <c r="O995" s="169">
        <v>0.32</v>
      </c>
      <c r="P995" s="176">
        <f t="shared" si="257"/>
        <v>3.7230948225712621E-3</v>
      </c>
      <c r="Q995" s="260">
        <f t="shared" si="258"/>
        <v>101.86239999999999</v>
      </c>
      <c r="R995" s="169">
        <f t="shared" si="259"/>
        <v>2.2299999999999973</v>
      </c>
      <c r="S995" s="171">
        <f t="shared" si="260"/>
        <v>2.5945317044793453E-2</v>
      </c>
      <c r="T995" s="169" t="s">
        <v>475</v>
      </c>
      <c r="U995" s="169" t="s">
        <v>220</v>
      </c>
      <c r="V995" s="169" t="s">
        <v>686</v>
      </c>
      <c r="W995" s="175">
        <v>1</v>
      </c>
      <c r="X995" s="169" t="s">
        <v>422</v>
      </c>
    </row>
    <row r="996" spans="2:24" hidden="1">
      <c r="B996" s="636"/>
      <c r="C996" s="423"/>
      <c r="D996" s="206">
        <f t="shared" si="242"/>
        <v>10</v>
      </c>
      <c r="E996" s="169" t="s">
        <v>479</v>
      </c>
      <c r="F996" s="260">
        <v>697.23</v>
      </c>
      <c r="G996" s="169">
        <v>277.2</v>
      </c>
      <c r="H996" s="169">
        <v>277.2</v>
      </c>
      <c r="I996" s="177">
        <f t="shared" si="254"/>
        <v>1</v>
      </c>
      <c r="J996" s="169">
        <v>7.18</v>
      </c>
      <c r="K996" s="177">
        <f t="shared" si="255"/>
        <v>2.5901875901875902E-2</v>
      </c>
      <c r="L996" s="260">
        <v>111.2</v>
      </c>
      <c r="M996" s="177">
        <f t="shared" si="256"/>
        <v>1.0259018759018759</v>
      </c>
      <c r="N996" s="260">
        <v>798.42</v>
      </c>
      <c r="O996" s="169">
        <v>0.91</v>
      </c>
      <c r="P996" s="176">
        <f t="shared" si="257"/>
        <v>3.2828282828282832E-3</v>
      </c>
      <c r="Q996" s="260">
        <f t="shared" si="258"/>
        <v>101.19200000000001</v>
      </c>
      <c r="R996" s="169">
        <f t="shared" si="259"/>
        <v>6.2700000000000067</v>
      </c>
      <c r="S996" s="171">
        <f t="shared" si="260"/>
        <v>2.2619047619047643E-2</v>
      </c>
      <c r="T996" s="169" t="s">
        <v>475</v>
      </c>
      <c r="U996" s="169" t="s">
        <v>712</v>
      </c>
      <c r="V996" s="169" t="s">
        <v>792</v>
      </c>
      <c r="W996" s="175">
        <v>1</v>
      </c>
      <c r="X996" s="169" t="s">
        <v>427</v>
      </c>
    </row>
    <row r="997" spans="2:24" hidden="1">
      <c r="B997" s="635">
        <v>45969</v>
      </c>
      <c r="C997" s="423" t="str">
        <f t="shared" ref="C997" si="268">RIGHT(TEXT(B997,"aaa"),1)</f>
        <v>六</v>
      </c>
      <c r="D997" s="206">
        <f t="shared" si="242"/>
        <v>1</v>
      </c>
      <c r="E997" s="169" t="s">
        <v>699</v>
      </c>
      <c r="F997" s="260">
        <v>8345.7800000000007</v>
      </c>
      <c r="G997" s="169">
        <v>77.92</v>
      </c>
      <c r="H997" s="169">
        <v>107.26</v>
      </c>
      <c r="I997" s="177">
        <f t="shared" si="254"/>
        <v>1.3765400410677617</v>
      </c>
      <c r="J997" s="169">
        <v>0.6</v>
      </c>
      <c r="K997" s="177">
        <f t="shared" si="255"/>
        <v>7.7002053388090345E-3</v>
      </c>
      <c r="L997" s="260">
        <v>278.75</v>
      </c>
      <c r="M997" s="177">
        <f t="shared" si="256"/>
        <v>1.3842402464065708</v>
      </c>
      <c r="N997" s="260">
        <v>8345.7800000000007</v>
      </c>
      <c r="O997" s="169">
        <v>0</v>
      </c>
      <c r="P997" s="176">
        <f t="shared" si="257"/>
        <v>0</v>
      </c>
      <c r="Q997" s="260">
        <f t="shared" si="258"/>
        <v>0</v>
      </c>
      <c r="R997" s="169">
        <f t="shared" si="259"/>
        <v>29.939999999999998</v>
      </c>
      <c r="S997" s="171">
        <f t="shared" si="260"/>
        <v>0.38424024640657078</v>
      </c>
      <c r="T997" s="169" t="s">
        <v>465</v>
      </c>
      <c r="U997" s="169" t="s">
        <v>219</v>
      </c>
      <c r="V997" s="169" t="s">
        <v>702</v>
      </c>
      <c r="W997" s="175">
        <v>1</v>
      </c>
      <c r="X997" s="169" t="s">
        <v>467</v>
      </c>
    </row>
    <row r="998" spans="2:24" hidden="1">
      <c r="B998" s="636"/>
      <c r="C998" s="423"/>
      <c r="D998" s="206">
        <f t="shared" si="242"/>
        <v>2</v>
      </c>
      <c r="E998" s="169" t="s">
        <v>689</v>
      </c>
      <c r="F998" s="260">
        <v>3550</v>
      </c>
      <c r="G998" s="169">
        <v>7184</v>
      </c>
      <c r="H998" s="169">
        <v>7184</v>
      </c>
      <c r="I998" s="177">
        <f t="shared" si="254"/>
        <v>1</v>
      </c>
      <c r="J998" s="169">
        <v>200</v>
      </c>
      <c r="K998" s="177">
        <f t="shared" si="255"/>
        <v>2.7839643652561249E-2</v>
      </c>
      <c r="L998" s="260">
        <v>17.75</v>
      </c>
      <c r="M998" s="177">
        <f t="shared" si="256"/>
        <v>1.0278396436525612</v>
      </c>
      <c r="N998" s="260">
        <v>3550</v>
      </c>
      <c r="O998" s="169">
        <v>0</v>
      </c>
      <c r="P998" s="176">
        <f t="shared" si="257"/>
        <v>0</v>
      </c>
      <c r="Q998" s="260">
        <f t="shared" si="258"/>
        <v>0</v>
      </c>
      <c r="R998" s="169">
        <f t="shared" si="259"/>
        <v>200</v>
      </c>
      <c r="S998" s="171">
        <f t="shared" si="260"/>
        <v>2.7839643652561249E-2</v>
      </c>
      <c r="T998" s="169" t="s">
        <v>465</v>
      </c>
      <c r="U998" s="169" t="s">
        <v>219</v>
      </c>
      <c r="V998" s="169" t="s">
        <v>701</v>
      </c>
      <c r="W998" s="175">
        <v>1</v>
      </c>
      <c r="X998" s="169" t="s">
        <v>430</v>
      </c>
    </row>
    <row r="999" spans="2:24" hidden="1">
      <c r="B999" s="636"/>
      <c r="C999" s="423"/>
      <c r="D999" s="206">
        <f t="shared" si="242"/>
        <v>3</v>
      </c>
      <c r="E999" s="169" t="s">
        <v>484</v>
      </c>
      <c r="F999" s="260">
        <v>2165.6400000000003</v>
      </c>
      <c r="G999" s="169">
        <v>76.42</v>
      </c>
      <c r="H999" s="169">
        <v>76.42</v>
      </c>
      <c r="I999" s="177">
        <f t="shared" si="254"/>
        <v>1</v>
      </c>
      <c r="J999" s="169">
        <v>5.71</v>
      </c>
      <c r="K999" s="177">
        <f t="shared" si="255"/>
        <v>7.4718660036639614E-2</v>
      </c>
      <c r="L999" s="260">
        <v>410.16</v>
      </c>
      <c r="M999" s="177">
        <f t="shared" si="256"/>
        <v>1.0747186600366396</v>
      </c>
      <c r="N999" s="260">
        <v>2342.0100000000002</v>
      </c>
      <c r="O999" s="169">
        <v>0.43</v>
      </c>
      <c r="P999" s="176">
        <f t="shared" si="257"/>
        <v>5.6267992672075374E-3</v>
      </c>
      <c r="Q999" s="260">
        <f t="shared" si="258"/>
        <v>176.36880000000002</v>
      </c>
      <c r="R999" s="169">
        <f t="shared" si="259"/>
        <v>5.279999999999994</v>
      </c>
      <c r="S999" s="171">
        <f t="shared" si="260"/>
        <v>6.9091860769432009E-2</v>
      </c>
      <c r="T999" s="169" t="s">
        <v>475</v>
      </c>
      <c r="U999" s="169" t="s">
        <v>712</v>
      </c>
      <c r="V999" s="169" t="s">
        <v>643</v>
      </c>
      <c r="W999" s="175">
        <v>1</v>
      </c>
      <c r="X999" s="169" t="s">
        <v>467</v>
      </c>
    </row>
    <row r="1000" spans="2:24" hidden="1">
      <c r="B1000" s="636"/>
      <c r="C1000" s="423"/>
      <c r="D1000" s="206">
        <f t="shared" si="242"/>
        <v>4</v>
      </c>
      <c r="E1000" s="169" t="s">
        <v>822</v>
      </c>
      <c r="F1000" s="260">
        <v>2145.09</v>
      </c>
      <c r="G1000" s="169">
        <v>435.01</v>
      </c>
      <c r="H1000" s="169">
        <v>435.01</v>
      </c>
      <c r="I1000" s="177">
        <f t="shared" si="254"/>
        <v>1</v>
      </c>
      <c r="J1000" s="169">
        <v>23.1</v>
      </c>
      <c r="K1000" s="177">
        <f t="shared" si="255"/>
        <v>5.31022275349992E-2</v>
      </c>
      <c r="L1000" s="260">
        <v>100.52</v>
      </c>
      <c r="M1000" s="177">
        <f t="shared" si="256"/>
        <v>1.0531022275349993</v>
      </c>
      <c r="N1000" s="260">
        <v>2322.0100000000002</v>
      </c>
      <c r="O1000" s="169">
        <v>1.76</v>
      </c>
      <c r="P1000" s="176">
        <f t="shared" si="257"/>
        <v>4.0458840026666052E-3</v>
      </c>
      <c r="Q1000" s="260">
        <f t="shared" si="258"/>
        <v>176.9152</v>
      </c>
      <c r="R1000" s="169">
        <f t="shared" si="259"/>
        <v>21.340000000000021</v>
      </c>
      <c r="S1000" s="171">
        <f t="shared" si="260"/>
        <v>4.9056343532332639E-2</v>
      </c>
      <c r="T1000" s="169" t="s">
        <v>475</v>
      </c>
      <c r="U1000" s="169" t="s">
        <v>712</v>
      </c>
      <c r="V1000" s="169" t="s">
        <v>823</v>
      </c>
      <c r="W1000" s="175">
        <v>1</v>
      </c>
      <c r="X1000" s="169" t="s">
        <v>818</v>
      </c>
    </row>
    <row r="1001" spans="2:24" hidden="1">
      <c r="B1001" s="636"/>
      <c r="C1001" s="423"/>
      <c r="D1001" s="206">
        <f t="shared" si="242"/>
        <v>5</v>
      </c>
      <c r="E1001" s="169" t="s">
        <v>463</v>
      </c>
      <c r="F1001" s="260">
        <v>1856.2800000000002</v>
      </c>
      <c r="G1001" s="169">
        <v>42.29</v>
      </c>
      <c r="H1001" s="169">
        <v>42.29</v>
      </c>
      <c r="I1001" s="177">
        <f t="shared" si="254"/>
        <v>1</v>
      </c>
      <c r="J1001" s="169">
        <v>2.5</v>
      </c>
      <c r="K1001" s="177">
        <f t="shared" si="255"/>
        <v>5.9115630172617645E-2</v>
      </c>
      <c r="L1001" s="260">
        <v>814.16</v>
      </c>
      <c r="M1001" s="177">
        <f t="shared" si="256"/>
        <v>1.0591156301726177</v>
      </c>
      <c r="N1001" s="260">
        <v>2035.4</v>
      </c>
      <c r="O1001" s="169">
        <v>0.22</v>
      </c>
      <c r="P1001" s="176">
        <f t="shared" si="257"/>
        <v>5.2021754551903523E-3</v>
      </c>
      <c r="Q1001" s="260">
        <f t="shared" si="258"/>
        <v>179.11519999999999</v>
      </c>
      <c r="R1001" s="169">
        <f t="shared" si="259"/>
        <v>2.2799999999999998</v>
      </c>
      <c r="S1001" s="171">
        <f t="shared" si="260"/>
        <v>5.3913454717427284E-2</v>
      </c>
      <c r="T1001" s="169" t="s">
        <v>475</v>
      </c>
      <c r="U1001" s="169" t="s">
        <v>220</v>
      </c>
      <c r="V1001" s="169" t="s">
        <v>686</v>
      </c>
      <c r="W1001" s="175">
        <v>1</v>
      </c>
      <c r="X1001" s="169" t="s">
        <v>412</v>
      </c>
    </row>
    <row r="1002" spans="2:24" hidden="1">
      <c r="B1002" s="636"/>
      <c r="C1002" s="423"/>
      <c r="D1002" s="206">
        <f t="shared" si="242"/>
        <v>6</v>
      </c>
      <c r="E1002" s="169" t="s">
        <v>546</v>
      </c>
      <c r="F1002" s="260">
        <v>1832.81</v>
      </c>
      <c r="G1002" s="169">
        <v>28.83</v>
      </c>
      <c r="H1002" s="169">
        <v>28.83</v>
      </c>
      <c r="I1002" s="177">
        <f t="shared" si="254"/>
        <v>1</v>
      </c>
      <c r="J1002" s="169">
        <v>2.16</v>
      </c>
      <c r="K1002" s="177">
        <f t="shared" si="255"/>
        <v>7.4921956295525505E-2</v>
      </c>
      <c r="L1002" s="260">
        <v>930.36</v>
      </c>
      <c r="M1002" s="177">
        <f t="shared" si="256"/>
        <v>1.0749219562955254</v>
      </c>
      <c r="N1002" s="260">
        <v>2009.58</v>
      </c>
      <c r="O1002" s="169">
        <v>0.19</v>
      </c>
      <c r="P1002" s="176">
        <f t="shared" si="257"/>
        <v>6.5903572667360393E-3</v>
      </c>
      <c r="Q1002" s="260">
        <f t="shared" si="258"/>
        <v>176.76840000000001</v>
      </c>
      <c r="R1002" s="169">
        <f t="shared" si="259"/>
        <v>1.9700000000000002</v>
      </c>
      <c r="S1002" s="171">
        <f t="shared" si="260"/>
        <v>6.8331599028789464E-2</v>
      </c>
      <c r="T1002" s="169" t="s">
        <v>475</v>
      </c>
      <c r="U1002" s="169" t="s">
        <v>712</v>
      </c>
      <c r="V1002" s="169" t="s">
        <v>792</v>
      </c>
      <c r="W1002" s="175">
        <v>1</v>
      </c>
      <c r="X1002" s="169" t="s">
        <v>422</v>
      </c>
    </row>
    <row r="1003" spans="2:24" hidden="1">
      <c r="B1003" s="636"/>
      <c r="C1003" s="423"/>
      <c r="D1003" s="206">
        <f t="shared" si="242"/>
        <v>7</v>
      </c>
      <c r="E1003" s="169" t="s">
        <v>494</v>
      </c>
      <c r="F1003" s="260">
        <v>1597.97</v>
      </c>
      <c r="G1003" s="169">
        <v>96.98</v>
      </c>
      <c r="H1003" s="169">
        <v>96.98</v>
      </c>
      <c r="I1003" s="177">
        <f t="shared" si="254"/>
        <v>1</v>
      </c>
      <c r="J1003" s="169">
        <v>5.58</v>
      </c>
      <c r="K1003" s="177">
        <f t="shared" si="255"/>
        <v>5.7537636626108474E-2</v>
      </c>
      <c r="L1003" s="260">
        <v>318.32</v>
      </c>
      <c r="M1003" s="177">
        <f t="shared" si="256"/>
        <v>1.0575376366261084</v>
      </c>
      <c r="N1003" s="260">
        <v>1776.23</v>
      </c>
      <c r="O1003" s="169">
        <v>0.56000000000000005</v>
      </c>
      <c r="P1003" s="176">
        <f t="shared" si="257"/>
        <v>5.7743864714374102E-3</v>
      </c>
      <c r="Q1003" s="260">
        <f t="shared" si="258"/>
        <v>178.25920000000002</v>
      </c>
      <c r="R1003" s="169">
        <f t="shared" si="259"/>
        <v>5.0199999999999978</v>
      </c>
      <c r="S1003" s="171">
        <f t="shared" si="260"/>
        <v>5.1763250154671044E-2</v>
      </c>
      <c r="T1003" s="169" t="s">
        <v>475</v>
      </c>
      <c r="U1003" s="169" t="s">
        <v>220</v>
      </c>
      <c r="V1003" s="169" t="s">
        <v>686</v>
      </c>
      <c r="W1003" s="175">
        <v>1</v>
      </c>
      <c r="X1003" s="169" t="s">
        <v>422</v>
      </c>
    </row>
    <row r="1004" spans="2:24" hidden="1">
      <c r="B1004" s="636"/>
      <c r="C1004" s="423"/>
      <c r="D1004" s="206">
        <f t="shared" si="242"/>
        <v>8</v>
      </c>
      <c r="E1004" s="169" t="s">
        <v>524</v>
      </c>
      <c r="F1004" s="260">
        <v>1539.28</v>
      </c>
      <c r="G1004" s="169">
        <v>87.57</v>
      </c>
      <c r="H1004" s="169">
        <v>87.57</v>
      </c>
      <c r="I1004" s="177">
        <f t="shared" si="254"/>
        <v>1</v>
      </c>
      <c r="J1004" s="169">
        <v>5.14</v>
      </c>
      <c r="K1004" s="177">
        <f t="shared" si="255"/>
        <v>5.8695900422519126E-2</v>
      </c>
      <c r="L1004" s="260">
        <v>333.9</v>
      </c>
      <c r="M1004" s="177">
        <f t="shared" si="256"/>
        <v>1.0586959004225192</v>
      </c>
      <c r="N1004" s="260">
        <v>1716.25</v>
      </c>
      <c r="O1004" s="169">
        <v>0.53</v>
      </c>
      <c r="P1004" s="176">
        <f t="shared" si="257"/>
        <v>6.0523010163297938E-3</v>
      </c>
      <c r="Q1004" s="260">
        <f t="shared" si="258"/>
        <v>176.96699999999998</v>
      </c>
      <c r="R1004" s="169">
        <f t="shared" si="259"/>
        <v>4.6100000000000003</v>
      </c>
      <c r="S1004" s="171">
        <f t="shared" si="260"/>
        <v>5.2643599406189345E-2</v>
      </c>
      <c r="T1004" s="169" t="s">
        <v>475</v>
      </c>
      <c r="U1004" s="169" t="s">
        <v>220</v>
      </c>
      <c r="V1004" s="169" t="s">
        <v>686</v>
      </c>
      <c r="W1004" s="175">
        <v>1</v>
      </c>
      <c r="X1004" s="169" t="s">
        <v>413</v>
      </c>
    </row>
    <row r="1005" spans="2:24" hidden="1">
      <c r="B1005" s="636"/>
      <c r="C1005" s="423"/>
      <c r="D1005" s="206">
        <f t="shared" si="242"/>
        <v>9</v>
      </c>
      <c r="E1005" s="169" t="s">
        <v>688</v>
      </c>
      <c r="F1005" s="260">
        <v>1392.38</v>
      </c>
      <c r="G1005" s="169">
        <v>84.73</v>
      </c>
      <c r="H1005" s="169">
        <v>84.73</v>
      </c>
      <c r="I1005" s="177">
        <f t="shared" si="254"/>
        <v>1</v>
      </c>
      <c r="J1005" s="169">
        <v>5</v>
      </c>
      <c r="K1005" s="177">
        <f t="shared" si="255"/>
        <v>5.9010976041543727E-2</v>
      </c>
      <c r="L1005" s="260">
        <v>313.60000000000002</v>
      </c>
      <c r="M1005" s="177">
        <f t="shared" si="256"/>
        <v>1.0590109760415438</v>
      </c>
      <c r="N1005" s="260">
        <v>1568</v>
      </c>
      <c r="O1005" s="169">
        <v>0.56000000000000005</v>
      </c>
      <c r="P1005" s="176">
        <f t="shared" si="257"/>
        <v>6.6092293166528978E-3</v>
      </c>
      <c r="Q1005" s="260">
        <f t="shared" si="258"/>
        <v>175.61600000000004</v>
      </c>
      <c r="R1005" s="169">
        <f t="shared" si="259"/>
        <v>4.4399999999999995</v>
      </c>
      <c r="S1005" s="171">
        <f t="shared" si="260"/>
        <v>5.240174672489082E-2</v>
      </c>
      <c r="T1005" s="169" t="s">
        <v>475</v>
      </c>
      <c r="U1005" s="169" t="s">
        <v>712</v>
      </c>
      <c r="V1005" s="169" t="s">
        <v>466</v>
      </c>
      <c r="W1005" s="175">
        <v>1</v>
      </c>
      <c r="X1005" s="169" t="s">
        <v>467</v>
      </c>
    </row>
    <row r="1006" spans="2:24" hidden="1">
      <c r="B1006" s="636"/>
      <c r="C1006" s="423"/>
      <c r="D1006" s="206">
        <f t="shared" si="242"/>
        <v>10</v>
      </c>
      <c r="E1006" s="169" t="s">
        <v>542</v>
      </c>
      <c r="F1006" s="260">
        <v>1369.8200000000002</v>
      </c>
      <c r="G1006" s="169">
        <v>225.9</v>
      </c>
      <c r="H1006" s="169">
        <v>225.9</v>
      </c>
      <c r="I1006" s="177">
        <f t="shared" si="254"/>
        <v>1</v>
      </c>
      <c r="J1006" s="169">
        <v>11.99</v>
      </c>
      <c r="K1006" s="177">
        <f t="shared" si="255"/>
        <v>5.3076582558654273E-2</v>
      </c>
      <c r="L1006" s="260">
        <v>156.72999999999999</v>
      </c>
      <c r="M1006" s="177">
        <f t="shared" si="256"/>
        <v>1.0530765825586543</v>
      </c>
      <c r="N1006" s="260">
        <v>1879.19</v>
      </c>
      <c r="O1006" s="169">
        <v>3.25</v>
      </c>
      <c r="P1006" s="176">
        <f t="shared" si="257"/>
        <v>1.4386896857016378E-2</v>
      </c>
      <c r="Q1006" s="260">
        <f t="shared" si="258"/>
        <v>509.37249999999995</v>
      </c>
      <c r="R1006" s="169">
        <f t="shared" si="259"/>
        <v>8.7400000000000091</v>
      </c>
      <c r="S1006" s="171">
        <f t="shared" si="260"/>
        <v>3.868968570163793E-2</v>
      </c>
      <c r="T1006" s="169" t="s">
        <v>475</v>
      </c>
      <c r="U1006" s="169" t="s">
        <v>712</v>
      </c>
      <c r="V1006" s="169" t="s">
        <v>466</v>
      </c>
      <c r="W1006" s="175">
        <v>1</v>
      </c>
      <c r="X1006" s="169" t="s">
        <v>467</v>
      </c>
    </row>
    <row r="1007" spans="2:24" hidden="1">
      <c r="B1007" s="635">
        <v>45970</v>
      </c>
      <c r="C1007" s="423" t="str">
        <f t="shared" ref="C1007" si="269">RIGHT(TEXT(B1007,"aaa"),1)</f>
        <v>日</v>
      </c>
      <c r="D1007" s="206">
        <f t="shared" si="242"/>
        <v>1</v>
      </c>
      <c r="E1007" s="169" t="s">
        <v>699</v>
      </c>
      <c r="F1007" s="260">
        <v>6405.68</v>
      </c>
      <c r="G1007" s="169">
        <v>47.92</v>
      </c>
      <c r="H1007" s="169">
        <v>70.900000000000006</v>
      </c>
      <c r="I1007" s="177">
        <f t="shared" si="254"/>
        <v>1.4795492487479132</v>
      </c>
      <c r="J1007" s="169">
        <v>0</v>
      </c>
      <c r="K1007" s="177">
        <f t="shared" si="255"/>
        <v>0</v>
      </c>
      <c r="L1007" s="260">
        <v>278.75</v>
      </c>
      <c r="M1007" s="177">
        <f t="shared" si="256"/>
        <v>1.4795492487479132</v>
      </c>
      <c r="N1007" s="260">
        <v>6405.68</v>
      </c>
      <c r="O1007" s="169">
        <v>0</v>
      </c>
      <c r="P1007" s="176">
        <f t="shared" si="257"/>
        <v>0</v>
      </c>
      <c r="Q1007" s="260">
        <f t="shared" si="258"/>
        <v>0</v>
      </c>
      <c r="R1007" s="169">
        <f t="shared" si="259"/>
        <v>22.980000000000004</v>
      </c>
      <c r="S1007" s="171">
        <f t="shared" si="260"/>
        <v>0.47954924874791327</v>
      </c>
      <c r="T1007" s="169" t="s">
        <v>465</v>
      </c>
      <c r="U1007" s="169" t="s">
        <v>219</v>
      </c>
      <c r="V1007" s="169" t="s">
        <v>702</v>
      </c>
      <c r="W1007" s="175">
        <v>1</v>
      </c>
      <c r="X1007" s="169" t="s">
        <v>672</v>
      </c>
    </row>
    <row r="1008" spans="2:24" hidden="1">
      <c r="B1008" s="636"/>
      <c r="C1008" s="423"/>
      <c r="D1008" s="206">
        <f t="shared" si="242"/>
        <v>2</v>
      </c>
      <c r="E1008" s="169" t="s">
        <v>688</v>
      </c>
      <c r="F1008" s="260">
        <v>2201.4699999999998</v>
      </c>
      <c r="G1008" s="169">
        <v>117.68</v>
      </c>
      <c r="H1008" s="169">
        <v>117.68</v>
      </c>
      <c r="I1008" s="177">
        <f t="shared" si="254"/>
        <v>1</v>
      </c>
      <c r="J1008" s="169">
        <v>7.53</v>
      </c>
      <c r="K1008" s="177">
        <f t="shared" si="255"/>
        <v>6.3987083616587351E-2</v>
      </c>
      <c r="L1008" s="260">
        <v>313.60000000000002</v>
      </c>
      <c r="M1008" s="177">
        <f t="shared" si="256"/>
        <v>1.0639870836165874</v>
      </c>
      <c r="N1008" s="260">
        <v>2361.41</v>
      </c>
      <c r="O1008" s="169">
        <v>0.51</v>
      </c>
      <c r="P1008" s="176">
        <f t="shared" si="257"/>
        <v>4.3337865397688642E-3</v>
      </c>
      <c r="Q1008" s="260">
        <f t="shared" si="258"/>
        <v>159.93600000000001</v>
      </c>
      <c r="R1008" s="169">
        <f t="shared" si="259"/>
        <v>7.0200000000000014</v>
      </c>
      <c r="S1008" s="171">
        <f t="shared" si="260"/>
        <v>5.9653297076818497E-2</v>
      </c>
      <c r="T1008" s="169" t="s">
        <v>475</v>
      </c>
      <c r="U1008" s="169" t="s">
        <v>712</v>
      </c>
      <c r="V1008" s="169" t="s">
        <v>466</v>
      </c>
      <c r="W1008" s="175">
        <v>1</v>
      </c>
      <c r="X1008" s="169" t="s">
        <v>467</v>
      </c>
    </row>
    <row r="1009" spans="2:24" hidden="1">
      <c r="B1009" s="636"/>
      <c r="C1009" s="423"/>
      <c r="D1009" s="206">
        <f t="shared" si="242"/>
        <v>3</v>
      </c>
      <c r="E1009" s="169" t="s">
        <v>557</v>
      </c>
      <c r="F1009" s="260">
        <v>1952.05</v>
      </c>
      <c r="G1009" s="169">
        <v>243.21</v>
      </c>
      <c r="H1009" s="169">
        <v>243.21</v>
      </c>
      <c r="I1009" s="177">
        <f t="shared" si="254"/>
        <v>1</v>
      </c>
      <c r="J1009" s="169">
        <v>10.89</v>
      </c>
      <c r="K1009" s="177">
        <f t="shared" si="255"/>
        <v>4.4776119402985072E-2</v>
      </c>
      <c r="L1009" s="260">
        <v>194.04</v>
      </c>
      <c r="M1009" s="177">
        <f t="shared" si="256"/>
        <v>1.0447761194029852</v>
      </c>
      <c r="N1009" s="260">
        <v>2113.1</v>
      </c>
      <c r="O1009" s="169">
        <v>0.83</v>
      </c>
      <c r="P1009" s="176">
        <f t="shared" si="257"/>
        <v>3.4126886230006989E-3</v>
      </c>
      <c r="Q1009" s="260">
        <f t="shared" si="258"/>
        <v>161.05319999999998</v>
      </c>
      <c r="R1009" s="169">
        <f t="shared" si="259"/>
        <v>10.060000000000015</v>
      </c>
      <c r="S1009" s="171">
        <f t="shared" si="260"/>
        <v>4.1363430779984438E-2</v>
      </c>
      <c r="T1009" s="169" t="s">
        <v>475</v>
      </c>
      <c r="U1009" s="169" t="s">
        <v>712</v>
      </c>
      <c r="V1009" s="169" t="s">
        <v>792</v>
      </c>
      <c r="W1009" s="175">
        <v>1</v>
      </c>
      <c r="X1009" s="169" t="s">
        <v>433</v>
      </c>
    </row>
    <row r="1010" spans="2:24" hidden="1">
      <c r="B1010" s="636"/>
      <c r="C1010" s="423"/>
      <c r="D1010" s="206">
        <f t="shared" si="242"/>
        <v>4</v>
      </c>
      <c r="E1010" s="169" t="s">
        <v>832</v>
      </c>
      <c r="F1010" s="260">
        <v>1925.8500000000001</v>
      </c>
      <c r="G1010" s="169">
        <v>352.55</v>
      </c>
      <c r="H1010" s="169">
        <v>352.55</v>
      </c>
      <c r="I1010" s="177">
        <f t="shared" si="254"/>
        <v>1</v>
      </c>
      <c r="J1010" s="169">
        <v>11.28</v>
      </c>
      <c r="K1010" s="177">
        <f t="shared" si="255"/>
        <v>3.1995461636647279E-2</v>
      </c>
      <c r="L1010" s="260">
        <v>185</v>
      </c>
      <c r="M1010" s="177">
        <f t="shared" si="256"/>
        <v>1.0319954616366471</v>
      </c>
      <c r="N1010" s="260">
        <v>2086.8000000000002</v>
      </c>
      <c r="O1010" s="169">
        <v>0.87</v>
      </c>
      <c r="P1010" s="176">
        <f t="shared" si="257"/>
        <v>2.4677350730392851E-3</v>
      </c>
      <c r="Q1010" s="260">
        <f t="shared" si="258"/>
        <v>160.94999999999999</v>
      </c>
      <c r="R1010" s="169">
        <f t="shared" si="259"/>
        <v>10.409999999999973</v>
      </c>
      <c r="S1010" s="171">
        <f t="shared" si="260"/>
        <v>2.9527726563607921E-2</v>
      </c>
      <c r="T1010" s="169" t="s">
        <v>475</v>
      </c>
      <c r="U1010" s="169" t="s">
        <v>712</v>
      </c>
      <c r="V1010" s="169" t="s">
        <v>792</v>
      </c>
      <c r="W1010" s="175">
        <v>1</v>
      </c>
      <c r="X1010" s="169" t="s">
        <v>817</v>
      </c>
    </row>
    <row r="1011" spans="2:24" hidden="1">
      <c r="B1011" s="636"/>
      <c r="C1011" s="423"/>
      <c r="D1011" s="206">
        <f t="shared" si="242"/>
        <v>5</v>
      </c>
      <c r="E1011" s="169" t="s">
        <v>463</v>
      </c>
      <c r="F1011" s="260">
        <v>1864.43</v>
      </c>
      <c r="G1011" s="169">
        <v>38.86</v>
      </c>
      <c r="H1011" s="169">
        <v>38.86</v>
      </c>
      <c r="I1011" s="177">
        <f t="shared" si="254"/>
        <v>1</v>
      </c>
      <c r="J1011" s="169">
        <v>2.4900000000000002</v>
      </c>
      <c r="K1011" s="177">
        <f t="shared" si="255"/>
        <v>6.4076170869788993E-2</v>
      </c>
      <c r="L1011" s="260">
        <v>814.16</v>
      </c>
      <c r="M1011" s="177">
        <f t="shared" si="256"/>
        <v>1.064076170869789</v>
      </c>
      <c r="N1011" s="260">
        <v>2027.26</v>
      </c>
      <c r="O1011" s="169">
        <v>0.2</v>
      </c>
      <c r="P1011" s="176">
        <f t="shared" si="257"/>
        <v>5.1466803911477104E-3</v>
      </c>
      <c r="Q1011" s="260">
        <f t="shared" si="258"/>
        <v>162.83199999999999</v>
      </c>
      <c r="R1011" s="169">
        <f t="shared" si="259"/>
        <v>2.2900000000000018</v>
      </c>
      <c r="S1011" s="171">
        <f t="shared" si="260"/>
        <v>5.8929490478641322E-2</v>
      </c>
      <c r="T1011" s="169" t="s">
        <v>475</v>
      </c>
      <c r="U1011" s="169" t="s">
        <v>220</v>
      </c>
      <c r="V1011" s="169" t="s">
        <v>686</v>
      </c>
      <c r="W1011" s="175">
        <v>1</v>
      </c>
      <c r="X1011" s="169" t="s">
        <v>412</v>
      </c>
    </row>
    <row r="1012" spans="2:24" hidden="1">
      <c r="B1012" s="636"/>
      <c r="C1012" s="423"/>
      <c r="D1012" s="206">
        <f t="shared" ref="D1012:D1075" si="270">D1002</f>
        <v>6</v>
      </c>
      <c r="E1012" s="169" t="s">
        <v>464</v>
      </c>
      <c r="F1012" s="260">
        <v>1550.67</v>
      </c>
      <c r="G1012" s="169">
        <v>131.37</v>
      </c>
      <c r="H1012" s="169">
        <v>131.37</v>
      </c>
      <c r="I1012" s="177">
        <f t="shared" si="254"/>
        <v>1</v>
      </c>
      <c r="J1012" s="169">
        <v>8.41</v>
      </c>
      <c r="K1012" s="177">
        <f t="shared" si="255"/>
        <v>6.4017660044150104E-2</v>
      </c>
      <c r="L1012" s="260">
        <v>203.5</v>
      </c>
      <c r="M1012" s="177">
        <f t="shared" si="256"/>
        <v>1.06401766004415</v>
      </c>
      <c r="N1012" s="260">
        <v>1711.44</v>
      </c>
      <c r="O1012" s="169">
        <v>0.79</v>
      </c>
      <c r="P1012" s="176">
        <f t="shared" si="257"/>
        <v>6.0135495166324122E-3</v>
      </c>
      <c r="Q1012" s="260">
        <f t="shared" si="258"/>
        <v>160.76500000000001</v>
      </c>
      <c r="R1012" s="169">
        <f t="shared" si="259"/>
        <v>7.6199999999999966</v>
      </c>
      <c r="S1012" s="171">
        <f t="shared" si="260"/>
        <v>5.8004110527517673E-2</v>
      </c>
      <c r="T1012" s="169" t="s">
        <v>475</v>
      </c>
      <c r="U1012" s="169" t="s">
        <v>712</v>
      </c>
      <c r="V1012" s="169" t="s">
        <v>466</v>
      </c>
      <c r="W1012" s="175">
        <v>1</v>
      </c>
      <c r="X1012" s="169" t="s">
        <v>467</v>
      </c>
    </row>
    <row r="1013" spans="2:24" hidden="1">
      <c r="B1013" s="636"/>
      <c r="C1013" s="423"/>
      <c r="D1013" s="206">
        <f t="shared" si="270"/>
        <v>7</v>
      </c>
      <c r="E1013" s="169" t="s">
        <v>484</v>
      </c>
      <c r="F1013" s="260">
        <v>1476.58</v>
      </c>
      <c r="G1013" s="169">
        <v>104.02</v>
      </c>
      <c r="H1013" s="169">
        <v>104.02</v>
      </c>
      <c r="I1013" s="177">
        <f t="shared" si="254"/>
        <v>1</v>
      </c>
      <c r="J1013" s="169">
        <v>3.99</v>
      </c>
      <c r="K1013" s="177">
        <f t="shared" si="255"/>
        <v>3.8358008075370126E-2</v>
      </c>
      <c r="L1013" s="260">
        <v>410.16</v>
      </c>
      <c r="M1013" s="177">
        <f t="shared" si="256"/>
        <v>1.03835800807537</v>
      </c>
      <c r="N1013" s="260">
        <v>1636.54</v>
      </c>
      <c r="O1013" s="169">
        <v>0.39</v>
      </c>
      <c r="P1013" s="176">
        <f t="shared" si="257"/>
        <v>3.7492789848106137E-3</v>
      </c>
      <c r="Q1013" s="260">
        <f t="shared" si="258"/>
        <v>159.9624</v>
      </c>
      <c r="R1013" s="169">
        <f t="shared" si="259"/>
        <v>3.5999999999999948</v>
      </c>
      <c r="S1013" s="171">
        <f t="shared" si="260"/>
        <v>3.4608729090559461E-2</v>
      </c>
      <c r="T1013" s="169" t="s">
        <v>475</v>
      </c>
      <c r="U1013" s="169" t="s">
        <v>712</v>
      </c>
      <c r="V1013" s="169" t="s">
        <v>643</v>
      </c>
      <c r="W1013" s="175">
        <v>1</v>
      </c>
      <c r="X1013" s="169" t="s">
        <v>467</v>
      </c>
    </row>
    <row r="1014" spans="2:24" hidden="1">
      <c r="B1014" s="636"/>
      <c r="C1014" s="423"/>
      <c r="D1014" s="206">
        <f t="shared" si="270"/>
        <v>8</v>
      </c>
      <c r="E1014" s="169" t="s">
        <v>490</v>
      </c>
      <c r="F1014" s="260">
        <v>1421.63</v>
      </c>
      <c r="G1014" s="169">
        <v>208.43</v>
      </c>
      <c r="H1014" s="169">
        <v>208.43</v>
      </c>
      <c r="I1014" s="177">
        <f t="shared" si="254"/>
        <v>1</v>
      </c>
      <c r="J1014" s="169">
        <v>12.01</v>
      </c>
      <c r="K1014" s="177">
        <f t="shared" si="255"/>
        <v>5.7621263733627595E-2</v>
      </c>
      <c r="L1014" s="260">
        <v>156.74</v>
      </c>
      <c r="M1014" s="177">
        <f t="shared" si="256"/>
        <v>1.0576212637336275</v>
      </c>
      <c r="N1014" s="260">
        <v>1882.45</v>
      </c>
      <c r="O1014" s="169">
        <v>2.94</v>
      </c>
      <c r="P1014" s="176">
        <f t="shared" si="257"/>
        <v>1.4105455068848053E-2</v>
      </c>
      <c r="Q1014" s="260">
        <f t="shared" si="258"/>
        <v>460.81560000000002</v>
      </c>
      <c r="R1014" s="169">
        <f t="shared" si="259"/>
        <v>9.0699999999999914</v>
      </c>
      <c r="S1014" s="171">
        <f t="shared" si="260"/>
        <v>4.3515808664779498E-2</v>
      </c>
      <c r="T1014" s="169" t="s">
        <v>475</v>
      </c>
      <c r="U1014" s="169" t="s">
        <v>220</v>
      </c>
      <c r="V1014" s="169" t="s">
        <v>686</v>
      </c>
      <c r="W1014" s="175">
        <v>1</v>
      </c>
      <c r="X1014" s="169" t="s">
        <v>467</v>
      </c>
    </row>
    <row r="1015" spans="2:24" hidden="1">
      <c r="B1015" s="636"/>
      <c r="C1015" s="423"/>
      <c r="D1015" s="206">
        <f t="shared" si="270"/>
        <v>9</v>
      </c>
      <c r="E1015" s="169" t="s">
        <v>494</v>
      </c>
      <c r="F1015" s="260">
        <v>1371.9599999999998</v>
      </c>
      <c r="G1015" s="169">
        <v>93.91</v>
      </c>
      <c r="H1015" s="169">
        <v>93.91</v>
      </c>
      <c r="I1015" s="177">
        <f t="shared" si="254"/>
        <v>1</v>
      </c>
      <c r="J1015" s="169">
        <v>4.8099999999999996</v>
      </c>
      <c r="K1015" s="177">
        <f t="shared" si="255"/>
        <v>5.1219252475774676E-2</v>
      </c>
      <c r="L1015" s="260">
        <v>318.32</v>
      </c>
      <c r="M1015" s="177">
        <f t="shared" si="256"/>
        <v>1.0512192524757746</v>
      </c>
      <c r="N1015" s="260">
        <v>1531.12</v>
      </c>
      <c r="O1015" s="169">
        <v>0.5</v>
      </c>
      <c r="P1015" s="176">
        <f t="shared" si="257"/>
        <v>5.3242466191033974E-3</v>
      </c>
      <c r="Q1015" s="260">
        <f t="shared" si="258"/>
        <v>159.16</v>
      </c>
      <c r="R1015" s="169">
        <f t="shared" si="259"/>
        <v>4.3100000000000023</v>
      </c>
      <c r="S1015" s="171">
        <f t="shared" si="260"/>
        <v>4.5895005856671306E-2</v>
      </c>
      <c r="T1015" s="169" t="s">
        <v>475</v>
      </c>
      <c r="U1015" s="169" t="s">
        <v>220</v>
      </c>
      <c r="V1015" s="169" t="s">
        <v>686</v>
      </c>
      <c r="W1015" s="175">
        <v>1</v>
      </c>
      <c r="X1015" s="169" t="s">
        <v>422</v>
      </c>
    </row>
    <row r="1016" spans="2:24" hidden="1">
      <c r="B1016" s="636"/>
      <c r="C1016" s="423"/>
      <c r="D1016" s="206">
        <f t="shared" si="270"/>
        <v>10</v>
      </c>
      <c r="E1016" s="169" t="s">
        <v>542</v>
      </c>
      <c r="F1016" s="260">
        <v>1354.15</v>
      </c>
      <c r="G1016" s="169">
        <v>206.44</v>
      </c>
      <c r="H1016" s="169">
        <v>206.44</v>
      </c>
      <c r="I1016" s="177">
        <f t="shared" si="254"/>
        <v>1</v>
      </c>
      <c r="J1016" s="169">
        <v>11.89</v>
      </c>
      <c r="K1016" s="177">
        <f t="shared" si="255"/>
        <v>5.759542724278241E-2</v>
      </c>
      <c r="L1016" s="260">
        <v>156.72999999999999</v>
      </c>
      <c r="M1016" s="177">
        <f t="shared" si="256"/>
        <v>1.0575954272427823</v>
      </c>
      <c r="N1016" s="260">
        <v>1863.52</v>
      </c>
      <c r="O1016" s="169">
        <v>3.25</v>
      </c>
      <c r="P1016" s="176">
        <f t="shared" si="257"/>
        <v>1.5743073047858942E-2</v>
      </c>
      <c r="Q1016" s="260">
        <f t="shared" si="258"/>
        <v>509.37249999999995</v>
      </c>
      <c r="R1016" s="169">
        <f t="shared" si="259"/>
        <v>8.6399999999999864</v>
      </c>
      <c r="S1016" s="171">
        <f t="shared" si="260"/>
        <v>4.1852354194923398E-2</v>
      </c>
      <c r="T1016" s="169" t="s">
        <v>475</v>
      </c>
      <c r="U1016" s="169" t="s">
        <v>712</v>
      </c>
      <c r="V1016" s="169" t="s">
        <v>466</v>
      </c>
      <c r="W1016" s="175">
        <v>1</v>
      </c>
      <c r="X1016" s="169" t="s">
        <v>467</v>
      </c>
    </row>
    <row r="1017" spans="2:24" hidden="1">
      <c r="B1017" s="635">
        <v>45971</v>
      </c>
      <c r="C1017" s="423" t="str">
        <f t="shared" ref="C1017" si="271">RIGHT(TEXT(B1017,"aaa"),1)</f>
        <v>一</v>
      </c>
      <c r="D1017" s="206">
        <f t="shared" si="270"/>
        <v>1</v>
      </c>
      <c r="E1017" s="169" t="s">
        <v>689</v>
      </c>
      <c r="F1017" s="260">
        <v>10650</v>
      </c>
      <c r="G1017" s="169">
        <v>10923</v>
      </c>
      <c r="H1017" s="169">
        <v>10923</v>
      </c>
      <c r="I1017" s="177">
        <f t="shared" si="254"/>
        <v>1</v>
      </c>
      <c r="J1017" s="169">
        <v>600</v>
      </c>
      <c r="K1017" s="177">
        <f t="shared" si="255"/>
        <v>5.4929964295523208E-2</v>
      </c>
      <c r="L1017" s="260">
        <v>17.75</v>
      </c>
      <c r="M1017" s="177">
        <f t="shared" si="256"/>
        <v>1.0549299642955232</v>
      </c>
      <c r="N1017" s="260">
        <v>10650</v>
      </c>
      <c r="O1017" s="169">
        <v>0</v>
      </c>
      <c r="P1017" s="176">
        <f t="shared" si="257"/>
        <v>0</v>
      </c>
      <c r="Q1017" s="260">
        <f t="shared" si="258"/>
        <v>0</v>
      </c>
      <c r="R1017" s="169">
        <f t="shared" si="259"/>
        <v>600</v>
      </c>
      <c r="S1017" s="171">
        <f t="shared" si="260"/>
        <v>5.4929964295523208E-2</v>
      </c>
      <c r="T1017" s="169" t="s">
        <v>465</v>
      </c>
      <c r="U1017" s="169" t="s">
        <v>220</v>
      </c>
      <c r="V1017" s="169" t="s">
        <v>701</v>
      </c>
      <c r="W1017" s="175">
        <v>1</v>
      </c>
      <c r="X1017" s="169" t="s">
        <v>430</v>
      </c>
    </row>
    <row r="1018" spans="2:24" hidden="1">
      <c r="B1018" s="636"/>
      <c r="C1018" s="423"/>
      <c r="D1018" s="206">
        <f t="shared" si="270"/>
        <v>2</v>
      </c>
      <c r="E1018" s="169" t="s">
        <v>699</v>
      </c>
      <c r="F1018" s="260">
        <v>4632.83</v>
      </c>
      <c r="G1018" s="169">
        <v>46.88</v>
      </c>
      <c r="H1018" s="169">
        <v>63.5</v>
      </c>
      <c r="I1018" s="177">
        <f t="shared" si="254"/>
        <v>1.3545221843003412</v>
      </c>
      <c r="J1018" s="169">
        <v>0</v>
      </c>
      <c r="K1018" s="177">
        <f t="shared" si="255"/>
        <v>0</v>
      </c>
      <c r="L1018" s="260">
        <v>278.75</v>
      </c>
      <c r="M1018" s="177">
        <f t="shared" si="256"/>
        <v>1.3545221843003412</v>
      </c>
      <c r="N1018" s="260">
        <v>4632.83</v>
      </c>
      <c r="O1018" s="169">
        <v>0</v>
      </c>
      <c r="P1018" s="176">
        <f t="shared" si="257"/>
        <v>0</v>
      </c>
      <c r="Q1018" s="260">
        <f t="shared" si="258"/>
        <v>0</v>
      </c>
      <c r="R1018" s="169">
        <f t="shared" si="259"/>
        <v>16.619999999999997</v>
      </c>
      <c r="S1018" s="171">
        <f t="shared" si="260"/>
        <v>0.35452218430034121</v>
      </c>
      <c r="T1018" s="169" t="s">
        <v>465</v>
      </c>
      <c r="U1018" s="169" t="s">
        <v>219</v>
      </c>
      <c r="V1018" s="169" t="s">
        <v>702</v>
      </c>
      <c r="W1018" s="175">
        <v>1</v>
      </c>
      <c r="X1018" s="169" t="s">
        <v>672</v>
      </c>
    </row>
    <row r="1019" spans="2:24" hidden="1">
      <c r="B1019" s="636"/>
      <c r="C1019" s="423"/>
      <c r="D1019" s="206">
        <f t="shared" si="270"/>
        <v>3</v>
      </c>
      <c r="E1019" s="169" t="s">
        <v>833</v>
      </c>
      <c r="F1019" s="260">
        <v>2781.9900000000002</v>
      </c>
      <c r="G1019" s="169">
        <v>125.89</v>
      </c>
      <c r="H1019" s="169">
        <v>125.89</v>
      </c>
      <c r="I1019" s="177">
        <f t="shared" si="254"/>
        <v>1</v>
      </c>
      <c r="J1019" s="169">
        <v>8.9499999999999993</v>
      </c>
      <c r="K1019" s="177">
        <f t="shared" si="255"/>
        <v>7.1093812058145994E-2</v>
      </c>
      <c r="L1019" s="260">
        <v>335.18</v>
      </c>
      <c r="M1019" s="177">
        <f t="shared" si="256"/>
        <v>1.0710938120581461</v>
      </c>
      <c r="N1019" s="260">
        <v>2999.86</v>
      </c>
      <c r="O1019" s="169">
        <v>0.65</v>
      </c>
      <c r="P1019" s="176">
        <f t="shared" si="257"/>
        <v>5.163237747239654E-3</v>
      </c>
      <c r="Q1019" s="260">
        <f t="shared" si="258"/>
        <v>217.86700000000002</v>
      </c>
      <c r="R1019" s="169">
        <f t="shared" si="259"/>
        <v>8.3000000000000025</v>
      </c>
      <c r="S1019" s="171">
        <f t="shared" si="260"/>
        <v>6.5930574310906362E-2</v>
      </c>
      <c r="T1019" s="169" t="s">
        <v>475</v>
      </c>
      <c r="U1019" s="169" t="s">
        <v>220</v>
      </c>
      <c r="V1019" s="169" t="s">
        <v>686</v>
      </c>
      <c r="W1019" s="175">
        <v>1</v>
      </c>
      <c r="X1019" s="169" t="s">
        <v>828</v>
      </c>
    </row>
    <row r="1020" spans="2:24" hidden="1">
      <c r="B1020" s="636"/>
      <c r="C1020" s="423"/>
      <c r="D1020" s="206">
        <f t="shared" si="270"/>
        <v>4</v>
      </c>
      <c r="E1020" s="169" t="s">
        <v>814</v>
      </c>
      <c r="F1020" s="260">
        <v>2677.4500000000003</v>
      </c>
      <c r="G1020" s="169">
        <v>157.18</v>
      </c>
      <c r="H1020" s="169">
        <v>157.18</v>
      </c>
      <c r="I1020" s="177">
        <f t="shared" si="254"/>
        <v>1</v>
      </c>
      <c r="J1020" s="169">
        <v>7.45</v>
      </c>
      <c r="K1020" s="177">
        <f t="shared" si="255"/>
        <v>4.7397887771981166E-2</v>
      </c>
      <c r="L1020" s="260">
        <v>388.6</v>
      </c>
      <c r="M1020" s="177">
        <f t="shared" si="256"/>
        <v>1.0473978877719812</v>
      </c>
      <c r="N1020" s="260">
        <v>2895.07</v>
      </c>
      <c r="O1020" s="169">
        <v>0.56000000000000005</v>
      </c>
      <c r="P1020" s="176">
        <f t="shared" si="257"/>
        <v>3.5627942486321416E-3</v>
      </c>
      <c r="Q1020" s="260">
        <f t="shared" si="258"/>
        <v>217.61600000000004</v>
      </c>
      <c r="R1020" s="169">
        <f t="shared" si="259"/>
        <v>6.8899999999999881</v>
      </c>
      <c r="S1020" s="171">
        <f t="shared" si="260"/>
        <v>4.3835093523348946E-2</v>
      </c>
      <c r="T1020" s="169" t="s">
        <v>475</v>
      </c>
      <c r="U1020" s="169" t="s">
        <v>220</v>
      </c>
      <c r="V1020" s="169" t="s">
        <v>686</v>
      </c>
      <c r="W1020" s="175">
        <v>1</v>
      </c>
      <c r="X1020" s="169" t="s">
        <v>809</v>
      </c>
    </row>
    <row r="1021" spans="2:24" hidden="1">
      <c r="B1021" s="636"/>
      <c r="C1021" s="423"/>
      <c r="D1021" s="206">
        <f t="shared" si="270"/>
        <v>5</v>
      </c>
      <c r="E1021" s="169" t="s">
        <v>688</v>
      </c>
      <c r="F1021" s="260">
        <v>2612.29</v>
      </c>
      <c r="G1021" s="169">
        <v>114.17</v>
      </c>
      <c r="H1021" s="169">
        <v>114.17</v>
      </c>
      <c r="I1021" s="177">
        <f t="shared" si="254"/>
        <v>1</v>
      </c>
      <c r="J1021" s="169">
        <v>9.02</v>
      </c>
      <c r="K1021" s="177">
        <f t="shared" si="255"/>
        <v>7.9004992554961892E-2</v>
      </c>
      <c r="L1021" s="260">
        <v>313.60000000000002</v>
      </c>
      <c r="M1021" s="177">
        <f t="shared" si="256"/>
        <v>1.0790049925549619</v>
      </c>
      <c r="N1021" s="260">
        <v>2828.67</v>
      </c>
      <c r="O1021" s="169">
        <v>0.69</v>
      </c>
      <c r="P1021" s="176">
        <f t="shared" si="257"/>
        <v>6.0436191644039584E-3</v>
      </c>
      <c r="Q1021" s="260">
        <f t="shared" si="258"/>
        <v>216.38399999999999</v>
      </c>
      <c r="R1021" s="169">
        <f t="shared" si="259"/>
        <v>8.3299999999999965</v>
      </c>
      <c r="S1021" s="171">
        <f t="shared" si="260"/>
        <v>7.2961373390557901E-2</v>
      </c>
      <c r="T1021" s="169" t="s">
        <v>475</v>
      </c>
      <c r="U1021" s="169" t="s">
        <v>712</v>
      </c>
      <c r="V1021" s="169" t="s">
        <v>466</v>
      </c>
      <c r="W1021" s="175">
        <v>1</v>
      </c>
      <c r="X1021" s="169" t="s">
        <v>467</v>
      </c>
    </row>
    <row r="1022" spans="2:24" hidden="1">
      <c r="B1022" s="636"/>
      <c r="C1022" s="423"/>
      <c r="D1022" s="206">
        <f t="shared" si="270"/>
        <v>6</v>
      </c>
      <c r="E1022" s="169" t="s">
        <v>834</v>
      </c>
      <c r="F1022" s="260">
        <v>2301.3000000000002</v>
      </c>
      <c r="G1022" s="169">
        <v>149.69999999999999</v>
      </c>
      <c r="H1022" s="169">
        <v>149.69999999999999</v>
      </c>
      <c r="I1022" s="177">
        <f t="shared" si="254"/>
        <v>1</v>
      </c>
      <c r="J1022" s="169">
        <v>7.09</v>
      </c>
      <c r="K1022" s="177">
        <f t="shared" si="255"/>
        <v>4.7361389445557782E-2</v>
      </c>
      <c r="L1022" s="260">
        <v>355.14</v>
      </c>
      <c r="M1022" s="177">
        <f t="shared" si="256"/>
        <v>1.0473613894455578</v>
      </c>
      <c r="N1022" s="260">
        <v>2517.94</v>
      </c>
      <c r="O1022" s="169">
        <v>0.61</v>
      </c>
      <c r="P1022" s="176">
        <f t="shared" si="257"/>
        <v>4.074816299265197E-3</v>
      </c>
      <c r="Q1022" s="260">
        <f t="shared" si="258"/>
        <v>216.63539999999998</v>
      </c>
      <c r="R1022" s="169">
        <f t="shared" si="259"/>
        <v>6.4800000000000031</v>
      </c>
      <c r="S1022" s="171">
        <f t="shared" si="260"/>
        <v>4.3286573146292612E-2</v>
      </c>
      <c r="T1022" s="169" t="s">
        <v>475</v>
      </c>
      <c r="U1022" s="169" t="s">
        <v>220</v>
      </c>
      <c r="V1022" s="169" t="s">
        <v>686</v>
      </c>
      <c r="W1022" s="175">
        <v>1</v>
      </c>
      <c r="X1022" s="169" t="s">
        <v>419</v>
      </c>
    </row>
    <row r="1023" spans="2:24" hidden="1">
      <c r="B1023" s="636"/>
      <c r="C1023" s="423"/>
      <c r="D1023" s="206">
        <f t="shared" si="270"/>
        <v>7</v>
      </c>
      <c r="E1023" s="169" t="s">
        <v>463</v>
      </c>
      <c r="F1023" s="260">
        <v>2279.6499999999996</v>
      </c>
      <c r="G1023" s="169">
        <v>38.76</v>
      </c>
      <c r="H1023" s="169">
        <v>38.76</v>
      </c>
      <c r="I1023" s="177">
        <f t="shared" si="254"/>
        <v>1</v>
      </c>
      <c r="J1023" s="169">
        <v>3.07</v>
      </c>
      <c r="K1023" s="177">
        <f t="shared" si="255"/>
        <v>7.9205366357069137E-2</v>
      </c>
      <c r="L1023" s="260">
        <v>814.16</v>
      </c>
      <c r="M1023" s="177">
        <f t="shared" si="256"/>
        <v>1.0792053663570691</v>
      </c>
      <c r="N1023" s="260">
        <v>2499.4699999999998</v>
      </c>
      <c r="O1023" s="169">
        <v>0.27</v>
      </c>
      <c r="P1023" s="176">
        <f t="shared" si="257"/>
        <v>6.9659442724458211E-3</v>
      </c>
      <c r="Q1023" s="260">
        <f t="shared" si="258"/>
        <v>219.82320000000001</v>
      </c>
      <c r="R1023" s="169">
        <f t="shared" si="259"/>
        <v>2.8000000000000003</v>
      </c>
      <c r="S1023" s="171">
        <f t="shared" si="260"/>
        <v>7.2239422084623334E-2</v>
      </c>
      <c r="T1023" s="169" t="s">
        <v>475</v>
      </c>
      <c r="U1023" s="169" t="s">
        <v>220</v>
      </c>
      <c r="V1023" s="169" t="s">
        <v>686</v>
      </c>
      <c r="W1023" s="175">
        <v>1</v>
      </c>
      <c r="X1023" s="169" t="s">
        <v>412</v>
      </c>
    </row>
    <row r="1024" spans="2:24" hidden="1">
      <c r="B1024" s="636"/>
      <c r="C1024" s="423"/>
      <c r="D1024" s="206">
        <f t="shared" si="270"/>
        <v>8</v>
      </c>
      <c r="E1024" s="169" t="s">
        <v>464</v>
      </c>
      <c r="F1024" s="260">
        <v>1868.13</v>
      </c>
      <c r="G1024" s="169">
        <v>129.74</v>
      </c>
      <c r="H1024" s="169">
        <v>129.74</v>
      </c>
      <c r="I1024" s="177">
        <f t="shared" si="254"/>
        <v>1</v>
      </c>
      <c r="J1024" s="169">
        <v>10.25</v>
      </c>
      <c r="K1024" s="177">
        <f t="shared" si="255"/>
        <v>7.9004162170494829E-2</v>
      </c>
      <c r="L1024" s="260">
        <v>203.5</v>
      </c>
      <c r="M1024" s="177">
        <f t="shared" si="256"/>
        <v>1.0790041621704949</v>
      </c>
      <c r="N1024" s="260">
        <v>2085.88</v>
      </c>
      <c r="O1024" s="169">
        <v>1.07</v>
      </c>
      <c r="P1024" s="176">
        <f t="shared" si="257"/>
        <v>8.2472637582858017E-3</v>
      </c>
      <c r="Q1024" s="260">
        <f t="shared" si="258"/>
        <v>217.745</v>
      </c>
      <c r="R1024" s="169">
        <f t="shared" si="259"/>
        <v>9.18</v>
      </c>
      <c r="S1024" s="171">
        <f t="shared" si="260"/>
        <v>7.0756898412209029E-2</v>
      </c>
      <c r="T1024" s="169" t="s">
        <v>475</v>
      </c>
      <c r="U1024" s="169" t="s">
        <v>712</v>
      </c>
      <c r="V1024" s="169" t="s">
        <v>466</v>
      </c>
      <c r="W1024" s="175">
        <v>1</v>
      </c>
      <c r="X1024" s="169" t="s">
        <v>467</v>
      </c>
    </row>
    <row r="1025" spans="2:24" hidden="1">
      <c r="B1025" s="636"/>
      <c r="C1025" s="423"/>
      <c r="D1025" s="206">
        <f t="shared" si="270"/>
        <v>9</v>
      </c>
      <c r="E1025" s="169" t="s">
        <v>484</v>
      </c>
      <c r="F1025" s="260">
        <v>1726.7800000000002</v>
      </c>
      <c r="G1025" s="169">
        <v>99.94</v>
      </c>
      <c r="H1025" s="169">
        <v>99.94</v>
      </c>
      <c r="I1025" s="177">
        <f t="shared" si="254"/>
        <v>1</v>
      </c>
      <c r="J1025" s="169">
        <v>4.74</v>
      </c>
      <c r="K1025" s="177">
        <f t="shared" si="255"/>
        <v>4.7428457074244548E-2</v>
      </c>
      <c r="L1025" s="260">
        <v>410.16</v>
      </c>
      <c r="M1025" s="177">
        <f t="shared" si="256"/>
        <v>1.0474284570742445</v>
      </c>
      <c r="N1025" s="260">
        <v>1944.16</v>
      </c>
      <c r="O1025" s="169">
        <v>0.53</v>
      </c>
      <c r="P1025" s="176">
        <f t="shared" si="257"/>
        <v>5.3031819091454878E-3</v>
      </c>
      <c r="Q1025" s="260">
        <f t="shared" si="258"/>
        <v>217.38480000000001</v>
      </c>
      <c r="R1025" s="169">
        <f t="shared" si="259"/>
        <v>4.2099999999999946</v>
      </c>
      <c r="S1025" s="171">
        <f t="shared" si="260"/>
        <v>4.2125275165099008E-2</v>
      </c>
      <c r="T1025" s="169" t="s">
        <v>475</v>
      </c>
      <c r="U1025" s="169" t="s">
        <v>712</v>
      </c>
      <c r="V1025" s="169" t="s">
        <v>643</v>
      </c>
      <c r="W1025" s="175">
        <v>1</v>
      </c>
      <c r="X1025" s="169" t="s">
        <v>467</v>
      </c>
    </row>
    <row r="1026" spans="2:24" hidden="1">
      <c r="B1026" s="636"/>
      <c r="C1026" s="423"/>
      <c r="D1026" s="206">
        <f t="shared" si="270"/>
        <v>10</v>
      </c>
      <c r="E1026" s="169" t="s">
        <v>494</v>
      </c>
      <c r="F1026" s="260">
        <v>1706.19</v>
      </c>
      <c r="G1026" s="169">
        <v>95.61</v>
      </c>
      <c r="H1026" s="169">
        <v>95.61</v>
      </c>
      <c r="I1026" s="177">
        <f t="shared" si="254"/>
        <v>1</v>
      </c>
      <c r="J1026" s="169">
        <v>6.04</v>
      </c>
      <c r="K1026" s="177">
        <f t="shared" si="255"/>
        <v>6.3173308231356556E-2</v>
      </c>
      <c r="L1026" s="260">
        <v>318.32</v>
      </c>
      <c r="M1026" s="177">
        <f t="shared" si="256"/>
        <v>1.0631733082313566</v>
      </c>
      <c r="N1026" s="260">
        <v>1922.65</v>
      </c>
      <c r="O1026" s="169">
        <v>0.68</v>
      </c>
      <c r="P1026" s="176">
        <f t="shared" si="257"/>
        <v>7.1122267545235861E-3</v>
      </c>
      <c r="Q1026" s="260">
        <f t="shared" si="258"/>
        <v>216.45760000000001</v>
      </c>
      <c r="R1026" s="169">
        <f t="shared" si="259"/>
        <v>5.3600000000000065</v>
      </c>
      <c r="S1026" s="171">
        <f t="shared" si="260"/>
        <v>5.6061081476833037E-2</v>
      </c>
      <c r="T1026" s="169" t="s">
        <v>475</v>
      </c>
      <c r="U1026" s="169" t="s">
        <v>220</v>
      </c>
      <c r="V1026" s="169" t="s">
        <v>686</v>
      </c>
      <c r="W1026" s="175">
        <v>1</v>
      </c>
      <c r="X1026" s="169" t="s">
        <v>422</v>
      </c>
    </row>
    <row r="1027" spans="2:24" hidden="1">
      <c r="B1027" s="635">
        <v>45972</v>
      </c>
      <c r="C1027" s="423" t="str">
        <f t="shared" ref="C1027" si="272">RIGHT(TEXT(B1027,"aaa"),1)</f>
        <v>二</v>
      </c>
      <c r="D1027" s="206">
        <f t="shared" si="270"/>
        <v>1</v>
      </c>
      <c r="E1027" s="169" t="s">
        <v>699</v>
      </c>
      <c r="F1027" s="260">
        <v>16209.31</v>
      </c>
      <c r="G1027" s="169">
        <v>159.04</v>
      </c>
      <c r="H1027" s="169">
        <v>216.83</v>
      </c>
      <c r="I1027" s="177">
        <f t="shared" si="254"/>
        <v>1.3633677062374248</v>
      </c>
      <c r="J1027" s="169">
        <v>0.36</v>
      </c>
      <c r="K1027" s="177">
        <f t="shared" si="255"/>
        <v>2.2635814889336017E-3</v>
      </c>
      <c r="L1027" s="260">
        <v>278.75</v>
      </c>
      <c r="M1027" s="177">
        <f t="shared" si="256"/>
        <v>1.3656312877263583</v>
      </c>
      <c r="N1027" s="260">
        <v>16209.31</v>
      </c>
      <c r="O1027" s="169">
        <v>0</v>
      </c>
      <c r="P1027" s="176">
        <f t="shared" si="257"/>
        <v>0</v>
      </c>
      <c r="Q1027" s="260">
        <f t="shared" si="258"/>
        <v>0</v>
      </c>
      <c r="R1027" s="169">
        <f t="shared" si="259"/>
        <v>58.150000000000034</v>
      </c>
      <c r="S1027" s="171">
        <f t="shared" si="260"/>
        <v>0.36563128772635839</v>
      </c>
      <c r="T1027" s="169" t="s">
        <v>465</v>
      </c>
      <c r="U1027" s="169" t="s">
        <v>219</v>
      </c>
      <c r="V1027" s="169" t="s">
        <v>702</v>
      </c>
      <c r="W1027" s="175">
        <v>1</v>
      </c>
      <c r="X1027" s="169" t="s">
        <v>467</v>
      </c>
    </row>
    <row r="1028" spans="2:24" hidden="1">
      <c r="B1028" s="636"/>
      <c r="C1028" s="423"/>
      <c r="D1028" s="206">
        <f t="shared" si="270"/>
        <v>2</v>
      </c>
      <c r="E1028" s="169" t="s">
        <v>689</v>
      </c>
      <c r="F1028" s="260">
        <v>14200</v>
      </c>
      <c r="G1028" s="169">
        <v>10371</v>
      </c>
      <c r="H1028" s="169">
        <v>10371</v>
      </c>
      <c r="I1028" s="177">
        <f t="shared" si="254"/>
        <v>1</v>
      </c>
      <c r="J1028" s="169">
        <v>800</v>
      </c>
      <c r="K1028" s="177">
        <f t="shared" si="255"/>
        <v>7.7138173753736383E-2</v>
      </c>
      <c r="L1028" s="260">
        <v>17.75</v>
      </c>
      <c r="M1028" s="177">
        <f t="shared" si="256"/>
        <v>1.0771381737537364</v>
      </c>
      <c r="N1028" s="260">
        <v>14200</v>
      </c>
      <c r="O1028" s="169">
        <v>0</v>
      </c>
      <c r="P1028" s="176">
        <f t="shared" si="257"/>
        <v>0</v>
      </c>
      <c r="Q1028" s="260">
        <f t="shared" si="258"/>
        <v>0</v>
      </c>
      <c r="R1028" s="169">
        <f t="shared" si="259"/>
        <v>800</v>
      </c>
      <c r="S1028" s="171">
        <f t="shared" si="260"/>
        <v>7.7138173753736383E-2</v>
      </c>
      <c r="T1028" s="169" t="s">
        <v>465</v>
      </c>
      <c r="U1028" s="169" t="s">
        <v>220</v>
      </c>
      <c r="V1028" s="169" t="s">
        <v>701</v>
      </c>
      <c r="W1028" s="175">
        <v>1</v>
      </c>
      <c r="X1028" s="169" t="s">
        <v>430</v>
      </c>
    </row>
    <row r="1029" spans="2:24" hidden="1">
      <c r="B1029" s="636"/>
      <c r="C1029" s="423"/>
      <c r="D1029" s="206">
        <f t="shared" si="270"/>
        <v>3</v>
      </c>
      <c r="E1029" s="169" t="s">
        <v>822</v>
      </c>
      <c r="F1029" s="260">
        <v>1676.67</v>
      </c>
      <c r="G1029" s="169">
        <v>436.19</v>
      </c>
      <c r="H1029" s="169">
        <v>436.19</v>
      </c>
      <c r="I1029" s="177">
        <f t="shared" si="254"/>
        <v>1</v>
      </c>
      <c r="J1029" s="169">
        <v>19.18</v>
      </c>
      <c r="K1029" s="177">
        <f t="shared" si="255"/>
        <v>4.3971663724523713E-2</v>
      </c>
      <c r="L1029" s="260">
        <v>100.52</v>
      </c>
      <c r="M1029" s="177">
        <f t="shared" si="256"/>
        <v>1.0439716637245238</v>
      </c>
      <c r="N1029" s="260">
        <v>1927.97</v>
      </c>
      <c r="O1029" s="169">
        <v>2.5</v>
      </c>
      <c r="P1029" s="176">
        <f t="shared" si="257"/>
        <v>5.7314473050734775E-3</v>
      </c>
      <c r="Q1029" s="260">
        <f t="shared" si="258"/>
        <v>251.29999999999998</v>
      </c>
      <c r="R1029" s="169">
        <f t="shared" si="259"/>
        <v>16.680000000000007</v>
      </c>
      <c r="S1029" s="171">
        <f t="shared" si="260"/>
        <v>3.8240216419450253E-2</v>
      </c>
      <c r="T1029" s="169" t="s">
        <v>475</v>
      </c>
      <c r="U1029" s="169" t="s">
        <v>712</v>
      </c>
      <c r="V1029" s="169" t="s">
        <v>823</v>
      </c>
      <c r="W1029" s="175">
        <v>1</v>
      </c>
      <c r="X1029" s="169" t="s">
        <v>818</v>
      </c>
    </row>
    <row r="1030" spans="2:24" hidden="1">
      <c r="B1030" s="636"/>
      <c r="C1030" s="423"/>
      <c r="D1030" s="206">
        <f t="shared" si="270"/>
        <v>4</v>
      </c>
      <c r="E1030" s="169" t="s">
        <v>814</v>
      </c>
      <c r="F1030" s="260">
        <v>1670.98</v>
      </c>
      <c r="G1030" s="169">
        <v>182.59</v>
      </c>
      <c r="H1030" s="169">
        <v>182.59</v>
      </c>
      <c r="I1030" s="177">
        <f t="shared" si="254"/>
        <v>1</v>
      </c>
      <c r="J1030" s="169">
        <v>4.95</v>
      </c>
      <c r="K1030" s="177">
        <f t="shared" si="255"/>
        <v>2.7109918396407251E-2</v>
      </c>
      <c r="L1030" s="260">
        <v>388.6</v>
      </c>
      <c r="M1030" s="177">
        <f t="shared" si="256"/>
        <v>1.0271099183964072</v>
      </c>
      <c r="N1030" s="260">
        <v>1923.57</v>
      </c>
      <c r="O1030" s="169">
        <v>0.65</v>
      </c>
      <c r="P1030" s="176">
        <f t="shared" si="257"/>
        <v>3.5598882742756996E-3</v>
      </c>
      <c r="Q1030" s="260">
        <f t="shared" si="258"/>
        <v>252.59000000000003</v>
      </c>
      <c r="R1030" s="169">
        <f t="shared" si="259"/>
        <v>4.2999999999999883</v>
      </c>
      <c r="S1030" s="171">
        <f t="shared" si="260"/>
        <v>2.3550030122131489E-2</v>
      </c>
      <c r="T1030" s="169" t="s">
        <v>475</v>
      </c>
      <c r="U1030" s="169" t="s">
        <v>220</v>
      </c>
      <c r="V1030" s="169" t="s">
        <v>686</v>
      </c>
      <c r="W1030" s="175">
        <v>1</v>
      </c>
      <c r="X1030" s="169" t="s">
        <v>809</v>
      </c>
    </row>
    <row r="1031" spans="2:24" hidden="1">
      <c r="B1031" s="636"/>
      <c r="C1031" s="423"/>
      <c r="D1031" s="206">
        <f t="shared" si="270"/>
        <v>5</v>
      </c>
      <c r="E1031" s="169" t="s">
        <v>688</v>
      </c>
      <c r="F1031" s="260">
        <v>1589.9499999999998</v>
      </c>
      <c r="G1031" s="169">
        <v>112.86</v>
      </c>
      <c r="H1031" s="169">
        <v>112.86</v>
      </c>
      <c r="I1031" s="177">
        <f t="shared" ref="I1031:I1094" si="273">H1031/G1031</f>
        <v>1</v>
      </c>
      <c r="J1031" s="169">
        <v>5.87</v>
      </c>
      <c r="K1031" s="177">
        <f t="shared" ref="K1031:K1094" si="274">J1031/G1031</f>
        <v>5.2011341485025696E-2</v>
      </c>
      <c r="L1031" s="260">
        <v>313.60000000000002</v>
      </c>
      <c r="M1031" s="177">
        <f t="shared" ref="M1031:M1094" si="275">(H1031+J1031)/G1031</f>
        <v>1.0520113414850258</v>
      </c>
      <c r="N1031" s="260">
        <v>1840.83</v>
      </c>
      <c r="O1031" s="169">
        <v>0.8</v>
      </c>
      <c r="P1031" s="176">
        <f t="shared" ref="P1031:P1094" si="276">O1031/G1031</f>
        <v>7.0884281410597202E-3</v>
      </c>
      <c r="Q1031" s="260">
        <f t="shared" ref="Q1031:Q1094" si="277">O1031*L1031</f>
        <v>250.88000000000002</v>
      </c>
      <c r="R1031" s="169">
        <f t="shared" ref="R1031:R1094" si="278">(H1031+J1031)-G1031-O1031</f>
        <v>5.0700000000000047</v>
      </c>
      <c r="S1031" s="171">
        <f t="shared" ref="S1031:S1094" si="279">R1031/G1031</f>
        <v>4.4922913343966017E-2</v>
      </c>
      <c r="T1031" s="169" t="s">
        <v>475</v>
      </c>
      <c r="U1031" s="169" t="s">
        <v>712</v>
      </c>
      <c r="V1031" s="169" t="s">
        <v>466</v>
      </c>
      <c r="W1031" s="175">
        <v>1</v>
      </c>
      <c r="X1031" s="169" t="s">
        <v>467</v>
      </c>
    </row>
    <row r="1032" spans="2:24" hidden="1">
      <c r="B1032" s="636"/>
      <c r="C1032" s="423"/>
      <c r="D1032" s="206">
        <f t="shared" si="270"/>
        <v>6</v>
      </c>
      <c r="E1032" s="169" t="s">
        <v>834</v>
      </c>
      <c r="F1032" s="260">
        <v>1523.55</v>
      </c>
      <c r="G1032" s="169">
        <v>160.22999999999999</v>
      </c>
      <c r="H1032" s="169">
        <v>160.22999999999999</v>
      </c>
      <c r="I1032" s="177">
        <f t="shared" si="273"/>
        <v>1</v>
      </c>
      <c r="J1032" s="169">
        <v>5</v>
      </c>
      <c r="K1032" s="177">
        <f t="shared" si="274"/>
        <v>3.1205142607501717E-2</v>
      </c>
      <c r="L1032" s="260">
        <v>355.14</v>
      </c>
      <c r="M1032" s="177">
        <f t="shared" si="275"/>
        <v>1.0312051426075017</v>
      </c>
      <c r="N1032" s="260">
        <v>1775.7</v>
      </c>
      <c r="O1032" s="169">
        <v>0.71</v>
      </c>
      <c r="P1032" s="176">
        <f t="shared" si="276"/>
        <v>4.4311302502652436E-3</v>
      </c>
      <c r="Q1032" s="260">
        <f t="shared" si="277"/>
        <v>252.14939999999999</v>
      </c>
      <c r="R1032" s="169">
        <f t="shared" si="278"/>
        <v>4.29</v>
      </c>
      <c r="S1032" s="171">
        <f t="shared" si="279"/>
        <v>2.6774012357236473E-2</v>
      </c>
      <c r="T1032" s="169" t="s">
        <v>475</v>
      </c>
      <c r="U1032" s="169" t="s">
        <v>220</v>
      </c>
      <c r="V1032" s="169" t="s">
        <v>686</v>
      </c>
      <c r="W1032" s="175">
        <v>1</v>
      </c>
      <c r="X1032" s="169" t="s">
        <v>419</v>
      </c>
    </row>
    <row r="1033" spans="2:24" hidden="1">
      <c r="B1033" s="636"/>
      <c r="C1033" s="423"/>
      <c r="D1033" s="206">
        <f t="shared" si="270"/>
        <v>7</v>
      </c>
      <c r="E1033" s="169" t="s">
        <v>463</v>
      </c>
      <c r="F1033" s="260">
        <v>1449.1999999999998</v>
      </c>
      <c r="G1033" s="169">
        <v>40.22</v>
      </c>
      <c r="H1033" s="169">
        <v>40.22</v>
      </c>
      <c r="I1033" s="177">
        <f t="shared" si="273"/>
        <v>1</v>
      </c>
      <c r="J1033" s="169">
        <v>2.09</v>
      </c>
      <c r="K1033" s="177">
        <f t="shared" si="274"/>
        <v>5.1964196916956737E-2</v>
      </c>
      <c r="L1033" s="260">
        <v>814.16</v>
      </c>
      <c r="M1033" s="177">
        <f t="shared" si="275"/>
        <v>1.0519641969169569</v>
      </c>
      <c r="N1033" s="260">
        <v>1701.59</v>
      </c>
      <c r="O1033" s="169">
        <v>0.31</v>
      </c>
      <c r="P1033" s="176">
        <f t="shared" si="276"/>
        <v>7.7076081551466936E-3</v>
      </c>
      <c r="Q1033" s="260">
        <f t="shared" si="277"/>
        <v>252.3896</v>
      </c>
      <c r="R1033" s="169">
        <f t="shared" si="278"/>
        <v>1.7800000000000034</v>
      </c>
      <c r="S1033" s="171">
        <f t="shared" si="279"/>
        <v>4.4256588761810128E-2</v>
      </c>
      <c r="T1033" s="169" t="s">
        <v>475</v>
      </c>
      <c r="U1033" s="169" t="s">
        <v>220</v>
      </c>
      <c r="V1033" s="169" t="s">
        <v>686</v>
      </c>
      <c r="W1033" s="175">
        <v>1</v>
      </c>
      <c r="X1033" s="169" t="s">
        <v>412</v>
      </c>
    </row>
    <row r="1034" spans="2:24" hidden="1">
      <c r="B1034" s="636"/>
      <c r="C1034" s="423"/>
      <c r="D1034" s="206">
        <f t="shared" si="270"/>
        <v>8</v>
      </c>
      <c r="E1034" s="169" t="s">
        <v>542</v>
      </c>
      <c r="F1034" s="260">
        <v>1423.1</v>
      </c>
      <c r="G1034" s="169">
        <v>367.52</v>
      </c>
      <c r="H1034" s="169">
        <v>367.52</v>
      </c>
      <c r="I1034" s="177">
        <f t="shared" si="273"/>
        <v>1</v>
      </c>
      <c r="J1034" s="169">
        <v>15.58</v>
      </c>
      <c r="K1034" s="177">
        <f t="shared" si="274"/>
        <v>4.2392250761863301E-2</v>
      </c>
      <c r="L1034" s="260">
        <v>156.72999999999999</v>
      </c>
      <c r="M1034" s="177">
        <f t="shared" si="275"/>
        <v>1.0423922507618633</v>
      </c>
      <c r="N1034" s="260">
        <v>2441.85</v>
      </c>
      <c r="O1034" s="169">
        <v>6.5</v>
      </c>
      <c r="P1034" s="176">
        <f t="shared" si="276"/>
        <v>1.7686112320417936E-2</v>
      </c>
      <c r="Q1034" s="260">
        <f t="shared" si="277"/>
        <v>1018.7449999999999</v>
      </c>
      <c r="R1034" s="169">
        <f t="shared" si="278"/>
        <v>9.0799999999999841</v>
      </c>
      <c r="S1034" s="171">
        <f t="shared" si="279"/>
        <v>2.470613844144532E-2</v>
      </c>
      <c r="T1034" s="169" t="s">
        <v>475</v>
      </c>
      <c r="U1034" s="169" t="s">
        <v>712</v>
      </c>
      <c r="V1034" s="169" t="s">
        <v>466</v>
      </c>
      <c r="W1034" s="175">
        <v>1</v>
      </c>
      <c r="X1034" s="169" t="s">
        <v>467</v>
      </c>
    </row>
    <row r="1035" spans="2:24" hidden="1">
      <c r="B1035" s="636"/>
      <c r="C1035" s="423"/>
      <c r="D1035" s="206">
        <f t="shared" si="270"/>
        <v>9</v>
      </c>
      <c r="E1035" s="169" t="s">
        <v>833</v>
      </c>
      <c r="F1035" s="260">
        <v>1189.8800000000001</v>
      </c>
      <c r="G1035" s="169">
        <v>134.58000000000001</v>
      </c>
      <c r="H1035" s="169">
        <v>134.58000000000001</v>
      </c>
      <c r="I1035" s="177">
        <f t="shared" si="273"/>
        <v>1</v>
      </c>
      <c r="J1035" s="169">
        <v>4.3</v>
      </c>
      <c r="K1035" s="177">
        <f t="shared" si="274"/>
        <v>3.1951255758656559E-2</v>
      </c>
      <c r="L1035" s="260">
        <v>335.18</v>
      </c>
      <c r="M1035" s="177">
        <f t="shared" si="275"/>
        <v>1.0319512557586565</v>
      </c>
      <c r="N1035" s="260">
        <v>1441.27</v>
      </c>
      <c r="O1035" s="169">
        <v>0.75</v>
      </c>
      <c r="P1035" s="176">
        <f t="shared" si="276"/>
        <v>5.5728934462773065E-3</v>
      </c>
      <c r="Q1035" s="260">
        <f t="shared" si="277"/>
        <v>251.38499999999999</v>
      </c>
      <c r="R1035" s="169">
        <f t="shared" si="278"/>
        <v>3.5500000000000114</v>
      </c>
      <c r="S1035" s="171">
        <f t="shared" si="279"/>
        <v>2.6378362312379337E-2</v>
      </c>
      <c r="T1035" s="169" t="s">
        <v>475</v>
      </c>
      <c r="U1035" s="169" t="s">
        <v>220</v>
      </c>
      <c r="V1035" s="169" t="s">
        <v>686</v>
      </c>
      <c r="W1035" s="175">
        <v>1</v>
      </c>
      <c r="X1035" s="169" t="s">
        <v>828</v>
      </c>
    </row>
    <row r="1036" spans="2:24" hidden="1">
      <c r="B1036" s="636"/>
      <c r="C1036" s="423"/>
      <c r="D1036" s="206">
        <f t="shared" si="270"/>
        <v>10</v>
      </c>
      <c r="E1036" s="169" t="s">
        <v>464</v>
      </c>
      <c r="F1036" s="260">
        <v>1080.5800000000002</v>
      </c>
      <c r="G1036" s="169">
        <v>125.67</v>
      </c>
      <c r="H1036" s="169">
        <v>125.67</v>
      </c>
      <c r="I1036" s="177">
        <f t="shared" si="273"/>
        <v>1</v>
      </c>
      <c r="J1036" s="169">
        <v>6.54</v>
      </c>
      <c r="K1036" s="177">
        <f t="shared" si="274"/>
        <v>5.2041059918835043E-2</v>
      </c>
      <c r="L1036" s="260">
        <v>203.5</v>
      </c>
      <c r="M1036" s="177">
        <f t="shared" si="275"/>
        <v>1.052041059918835</v>
      </c>
      <c r="N1036" s="260">
        <v>1330.89</v>
      </c>
      <c r="O1036" s="169">
        <v>1.23</v>
      </c>
      <c r="P1036" s="176">
        <f t="shared" si="276"/>
        <v>9.7875387920744808E-3</v>
      </c>
      <c r="Q1036" s="260">
        <f t="shared" si="277"/>
        <v>250.30500000000001</v>
      </c>
      <c r="R1036" s="169">
        <f t="shared" si="278"/>
        <v>5.3100000000000058</v>
      </c>
      <c r="S1036" s="171">
        <f t="shared" si="279"/>
        <v>4.2253521126760611E-2</v>
      </c>
      <c r="T1036" s="169" t="s">
        <v>475</v>
      </c>
      <c r="U1036" s="169" t="s">
        <v>712</v>
      </c>
      <c r="V1036" s="169" t="s">
        <v>466</v>
      </c>
      <c r="W1036" s="175">
        <v>1</v>
      </c>
      <c r="X1036" s="169" t="s">
        <v>467</v>
      </c>
    </row>
    <row r="1037" spans="2:24" hidden="1">
      <c r="B1037" s="635">
        <v>45973</v>
      </c>
      <c r="C1037" s="423" t="str">
        <f t="shared" ref="C1037" si="280">RIGHT(TEXT(B1037,"aaa"),1)</f>
        <v>三</v>
      </c>
      <c r="D1037" s="206">
        <f t="shared" si="270"/>
        <v>1</v>
      </c>
      <c r="E1037" s="169" t="s">
        <v>699</v>
      </c>
      <c r="F1037" s="260">
        <v>15615.58</v>
      </c>
      <c r="G1037" s="169">
        <v>137.82</v>
      </c>
      <c r="H1037" s="169">
        <v>193.84</v>
      </c>
      <c r="I1037" s="177">
        <f t="shared" si="273"/>
        <v>1.406472210129154</v>
      </c>
      <c r="J1037" s="169">
        <v>0</v>
      </c>
      <c r="K1037" s="177">
        <f t="shared" si="274"/>
        <v>0</v>
      </c>
      <c r="L1037" s="260">
        <v>278.75</v>
      </c>
      <c r="M1037" s="177">
        <f t="shared" si="275"/>
        <v>1.406472210129154</v>
      </c>
      <c r="N1037" s="260">
        <v>15615.58</v>
      </c>
      <c r="O1037" s="169">
        <v>0</v>
      </c>
      <c r="P1037" s="176">
        <f t="shared" si="276"/>
        <v>0</v>
      </c>
      <c r="Q1037" s="260">
        <f t="shared" si="277"/>
        <v>0</v>
      </c>
      <c r="R1037" s="169">
        <f t="shared" si="278"/>
        <v>56.02000000000001</v>
      </c>
      <c r="S1037" s="171">
        <f t="shared" si="279"/>
        <v>0.40647221012915408</v>
      </c>
      <c r="T1037" s="169" t="s">
        <v>465</v>
      </c>
      <c r="U1037" s="169" t="s">
        <v>219</v>
      </c>
      <c r="V1037" s="169" t="s">
        <v>702</v>
      </c>
      <c r="W1037" s="175">
        <v>1</v>
      </c>
      <c r="X1037" s="169" t="s">
        <v>467</v>
      </c>
    </row>
    <row r="1038" spans="2:24" hidden="1">
      <c r="B1038" s="636"/>
      <c r="C1038" s="423"/>
      <c r="D1038" s="206">
        <f t="shared" si="270"/>
        <v>2</v>
      </c>
      <c r="E1038" s="169" t="s">
        <v>689</v>
      </c>
      <c r="F1038" s="260">
        <v>7100</v>
      </c>
      <c r="G1038" s="169">
        <v>10320</v>
      </c>
      <c r="H1038" s="169">
        <v>10320</v>
      </c>
      <c r="I1038" s="177">
        <f t="shared" si="273"/>
        <v>1</v>
      </c>
      <c r="J1038" s="169">
        <v>400</v>
      </c>
      <c r="K1038" s="177">
        <f t="shared" si="274"/>
        <v>3.875968992248062E-2</v>
      </c>
      <c r="L1038" s="260">
        <v>17.75</v>
      </c>
      <c r="M1038" s="177">
        <f t="shared" si="275"/>
        <v>1.0387596899224807</v>
      </c>
      <c r="N1038" s="260">
        <v>7100</v>
      </c>
      <c r="O1038" s="169">
        <v>0</v>
      </c>
      <c r="P1038" s="176">
        <f t="shared" si="276"/>
        <v>0</v>
      </c>
      <c r="Q1038" s="260">
        <f t="shared" si="277"/>
        <v>0</v>
      </c>
      <c r="R1038" s="169">
        <f t="shared" si="278"/>
        <v>400</v>
      </c>
      <c r="S1038" s="171">
        <f t="shared" si="279"/>
        <v>3.875968992248062E-2</v>
      </c>
      <c r="T1038" s="169" t="s">
        <v>465</v>
      </c>
      <c r="U1038" s="169" t="s">
        <v>220</v>
      </c>
      <c r="V1038" s="169" t="s">
        <v>701</v>
      </c>
      <c r="W1038" s="175">
        <v>1</v>
      </c>
      <c r="X1038" s="169" t="s">
        <v>430</v>
      </c>
    </row>
    <row r="1039" spans="2:24" hidden="1">
      <c r="B1039" s="636"/>
      <c r="C1039" s="423"/>
      <c r="D1039" s="206">
        <f t="shared" si="270"/>
        <v>3</v>
      </c>
      <c r="E1039" s="169" t="s">
        <v>542</v>
      </c>
      <c r="F1039" s="260">
        <v>2731.8</v>
      </c>
      <c r="G1039" s="169">
        <v>337.66</v>
      </c>
      <c r="H1039" s="169">
        <v>337.66</v>
      </c>
      <c r="I1039" s="177">
        <f t="shared" si="273"/>
        <v>1</v>
      </c>
      <c r="J1039" s="169">
        <v>19.149999999999999</v>
      </c>
      <c r="K1039" s="177">
        <f t="shared" si="274"/>
        <v>5.6713854172836572E-2</v>
      </c>
      <c r="L1039" s="260">
        <v>156.72999999999999</v>
      </c>
      <c r="M1039" s="177">
        <f t="shared" si="275"/>
        <v>1.0567138541728365</v>
      </c>
      <c r="N1039" s="260">
        <v>3001.38</v>
      </c>
      <c r="O1039" s="169">
        <v>1.72</v>
      </c>
      <c r="P1039" s="176">
        <f t="shared" si="276"/>
        <v>5.0938814191790558E-3</v>
      </c>
      <c r="Q1039" s="260">
        <f t="shared" si="277"/>
        <v>269.57559999999995</v>
      </c>
      <c r="R1039" s="169">
        <f t="shared" si="278"/>
        <v>17.429999999999978</v>
      </c>
      <c r="S1039" s="171">
        <f t="shared" si="279"/>
        <v>5.1619972753657456E-2</v>
      </c>
      <c r="T1039" s="169" t="s">
        <v>475</v>
      </c>
      <c r="U1039" s="169" t="s">
        <v>712</v>
      </c>
      <c r="V1039" s="169" t="s">
        <v>466</v>
      </c>
      <c r="W1039" s="175">
        <v>1</v>
      </c>
      <c r="X1039" s="169" t="s">
        <v>467</v>
      </c>
    </row>
    <row r="1040" spans="2:24" hidden="1">
      <c r="B1040" s="636"/>
      <c r="C1040" s="423"/>
      <c r="D1040" s="206">
        <f t="shared" si="270"/>
        <v>4</v>
      </c>
      <c r="E1040" s="169" t="s">
        <v>840</v>
      </c>
      <c r="F1040" s="260">
        <v>2674.08</v>
      </c>
      <c r="G1040" s="169">
        <v>619.78</v>
      </c>
      <c r="H1040" s="169">
        <v>619.78</v>
      </c>
      <c r="I1040" s="177">
        <f t="shared" si="273"/>
        <v>1</v>
      </c>
      <c r="J1040" s="169">
        <v>39.049999999999997</v>
      </c>
      <c r="K1040" s="177">
        <f t="shared" si="274"/>
        <v>6.3006228016392912E-2</v>
      </c>
      <c r="L1040" s="260">
        <v>101.87</v>
      </c>
      <c r="M1040" s="177">
        <f t="shared" si="275"/>
        <v>1.0630062280163928</v>
      </c>
      <c r="N1040" s="260">
        <v>3978.02</v>
      </c>
      <c r="O1040" s="169">
        <v>12.8</v>
      </c>
      <c r="P1040" s="176">
        <f t="shared" si="276"/>
        <v>2.0652489593081417E-2</v>
      </c>
      <c r="Q1040" s="260">
        <f t="shared" si="277"/>
        <v>1303.9360000000001</v>
      </c>
      <c r="R1040" s="169">
        <f t="shared" si="278"/>
        <v>26.249999999999954</v>
      </c>
      <c r="S1040" s="171">
        <f t="shared" si="279"/>
        <v>4.2353738423311423E-2</v>
      </c>
      <c r="T1040" s="169" t="s">
        <v>475</v>
      </c>
      <c r="U1040" s="169" t="s">
        <v>712</v>
      </c>
      <c r="V1040" s="169" t="s">
        <v>643</v>
      </c>
      <c r="W1040" s="175">
        <v>1</v>
      </c>
      <c r="X1040" s="169" t="s">
        <v>838</v>
      </c>
    </row>
    <row r="1041" spans="2:24" hidden="1">
      <c r="B1041" s="636"/>
      <c r="C1041" s="423"/>
      <c r="D1041" s="206">
        <f t="shared" si="270"/>
        <v>5</v>
      </c>
      <c r="E1041" s="169" t="s">
        <v>833</v>
      </c>
      <c r="F1041" s="260">
        <v>1974.21</v>
      </c>
      <c r="G1041" s="169">
        <v>117.55</v>
      </c>
      <c r="H1041" s="169">
        <v>117.55</v>
      </c>
      <c r="I1041" s="177">
        <f t="shared" si="273"/>
        <v>1</v>
      </c>
      <c r="J1041" s="169">
        <v>6.67</v>
      </c>
      <c r="K1041" s="177">
        <f t="shared" si="274"/>
        <v>5.6741811994895787E-2</v>
      </c>
      <c r="L1041" s="260">
        <v>335.18</v>
      </c>
      <c r="M1041" s="177">
        <f t="shared" si="275"/>
        <v>1.0567418119948957</v>
      </c>
      <c r="N1041" s="260">
        <v>2235.65</v>
      </c>
      <c r="O1041" s="169">
        <v>0.78</v>
      </c>
      <c r="P1041" s="176">
        <f t="shared" si="276"/>
        <v>6.6354742662696727E-3</v>
      </c>
      <c r="Q1041" s="260">
        <f t="shared" si="277"/>
        <v>261.44040000000001</v>
      </c>
      <c r="R1041" s="169">
        <f t="shared" si="278"/>
        <v>5.8900000000000015</v>
      </c>
      <c r="S1041" s="171">
        <f t="shared" si="279"/>
        <v>5.0106337728626132E-2</v>
      </c>
      <c r="T1041" s="169" t="s">
        <v>475</v>
      </c>
      <c r="U1041" s="169" t="s">
        <v>220</v>
      </c>
      <c r="V1041" s="169" t="s">
        <v>686</v>
      </c>
      <c r="W1041" s="175">
        <v>1</v>
      </c>
      <c r="X1041" s="169" t="s">
        <v>828</v>
      </c>
    </row>
    <row r="1042" spans="2:24" hidden="1">
      <c r="B1042" s="636"/>
      <c r="C1042" s="423"/>
      <c r="D1042" s="206">
        <f t="shared" si="270"/>
        <v>6</v>
      </c>
      <c r="E1042" s="169" t="s">
        <v>688</v>
      </c>
      <c r="F1042" s="260">
        <v>1884.73</v>
      </c>
      <c r="G1042" s="169">
        <v>108.48</v>
      </c>
      <c r="H1042" s="169">
        <v>108.48</v>
      </c>
      <c r="I1042" s="177">
        <f t="shared" si="273"/>
        <v>1</v>
      </c>
      <c r="J1042" s="169">
        <v>6.84</v>
      </c>
      <c r="K1042" s="177">
        <f t="shared" si="274"/>
        <v>6.3053097345132744E-2</v>
      </c>
      <c r="L1042" s="260">
        <v>313.60000000000002</v>
      </c>
      <c r="M1042" s="177">
        <f t="shared" si="275"/>
        <v>1.0630530973451329</v>
      </c>
      <c r="N1042" s="260">
        <v>2145.02</v>
      </c>
      <c r="O1042" s="169">
        <v>0.83</v>
      </c>
      <c r="P1042" s="176">
        <f t="shared" si="276"/>
        <v>7.6511799410029493E-3</v>
      </c>
      <c r="Q1042" s="260">
        <f t="shared" si="277"/>
        <v>260.28800000000001</v>
      </c>
      <c r="R1042" s="169">
        <f t="shared" si="278"/>
        <v>6.0100000000000033</v>
      </c>
      <c r="S1042" s="171">
        <f t="shared" si="279"/>
        <v>5.5401917404129822E-2</v>
      </c>
      <c r="T1042" s="169" t="s">
        <v>475</v>
      </c>
      <c r="U1042" s="169" t="s">
        <v>712</v>
      </c>
      <c r="V1042" s="169" t="s">
        <v>466</v>
      </c>
      <c r="W1042" s="175">
        <v>1</v>
      </c>
      <c r="X1042" s="169" t="s">
        <v>467</v>
      </c>
    </row>
    <row r="1043" spans="2:24" hidden="1">
      <c r="B1043" s="636"/>
      <c r="C1043" s="423"/>
      <c r="D1043" s="206">
        <f t="shared" si="270"/>
        <v>7</v>
      </c>
      <c r="E1043" s="169" t="s">
        <v>814</v>
      </c>
      <c r="F1043" s="260">
        <v>1795.33</v>
      </c>
      <c r="G1043" s="169">
        <v>140</v>
      </c>
      <c r="H1043" s="169">
        <v>140</v>
      </c>
      <c r="I1043" s="177">
        <f t="shared" si="273"/>
        <v>1</v>
      </c>
      <c r="J1043" s="169">
        <v>5.29</v>
      </c>
      <c r="K1043" s="177">
        <f t="shared" si="274"/>
        <v>3.7785714285714284E-2</v>
      </c>
      <c r="L1043" s="260">
        <v>388.6</v>
      </c>
      <c r="M1043" s="177">
        <f t="shared" si="275"/>
        <v>1.0377857142857143</v>
      </c>
      <c r="N1043" s="260">
        <v>2055.69</v>
      </c>
      <c r="O1043" s="169">
        <v>0.67</v>
      </c>
      <c r="P1043" s="176">
        <f t="shared" si="276"/>
        <v>4.7857142857142864E-3</v>
      </c>
      <c r="Q1043" s="260">
        <f t="shared" si="277"/>
        <v>260.36200000000002</v>
      </c>
      <c r="R1043" s="169">
        <f t="shared" si="278"/>
        <v>4.6199999999999921</v>
      </c>
      <c r="S1043" s="171">
        <f t="shared" si="279"/>
        <v>3.2999999999999946E-2</v>
      </c>
      <c r="T1043" s="169" t="s">
        <v>475</v>
      </c>
      <c r="U1043" s="169" t="s">
        <v>220</v>
      </c>
      <c r="V1043" s="169" t="s">
        <v>686</v>
      </c>
      <c r="W1043" s="175">
        <v>1</v>
      </c>
      <c r="X1043" s="169" t="s">
        <v>809</v>
      </c>
    </row>
    <row r="1044" spans="2:24" hidden="1">
      <c r="B1044" s="636"/>
      <c r="C1044" s="423"/>
      <c r="D1044" s="206">
        <f t="shared" si="270"/>
        <v>8</v>
      </c>
      <c r="E1044" s="169" t="s">
        <v>463</v>
      </c>
      <c r="F1044" s="260">
        <v>1742.3</v>
      </c>
      <c r="G1044" s="169">
        <v>39.03</v>
      </c>
      <c r="H1044" s="169">
        <v>39.03</v>
      </c>
      <c r="I1044" s="177">
        <f t="shared" si="273"/>
        <v>1</v>
      </c>
      <c r="J1044" s="169">
        <v>2.46</v>
      </c>
      <c r="K1044" s="177">
        <f t="shared" si="274"/>
        <v>6.3028439661798608E-2</v>
      </c>
      <c r="L1044" s="260">
        <v>814.16</v>
      </c>
      <c r="M1044" s="177">
        <f t="shared" si="275"/>
        <v>1.0630284396617986</v>
      </c>
      <c r="N1044" s="260">
        <v>2002.83</v>
      </c>
      <c r="O1044" s="169">
        <v>0.32</v>
      </c>
      <c r="P1044" s="176">
        <f t="shared" si="276"/>
        <v>8.1988214194209583E-3</v>
      </c>
      <c r="Q1044" s="260">
        <f t="shared" si="277"/>
        <v>260.53120000000001</v>
      </c>
      <c r="R1044" s="169">
        <f t="shared" si="278"/>
        <v>2.140000000000001</v>
      </c>
      <c r="S1044" s="171">
        <f t="shared" si="279"/>
        <v>5.4829618242377684E-2</v>
      </c>
      <c r="T1044" s="169" t="s">
        <v>475</v>
      </c>
      <c r="U1044" s="169" t="s">
        <v>220</v>
      </c>
      <c r="V1044" s="169" t="s">
        <v>686</v>
      </c>
      <c r="W1044" s="175">
        <v>1</v>
      </c>
      <c r="X1044" s="169" t="s">
        <v>412</v>
      </c>
    </row>
    <row r="1045" spans="2:24" hidden="1">
      <c r="B1045" s="636"/>
      <c r="C1045" s="423"/>
      <c r="D1045" s="206">
        <f t="shared" si="270"/>
        <v>9</v>
      </c>
      <c r="E1045" s="169" t="s">
        <v>834</v>
      </c>
      <c r="F1045" s="260">
        <v>1576.82</v>
      </c>
      <c r="G1045" s="169">
        <v>136.62</v>
      </c>
      <c r="H1045" s="169">
        <v>136.62</v>
      </c>
      <c r="I1045" s="177">
        <f t="shared" si="273"/>
        <v>1</v>
      </c>
      <c r="J1045" s="169">
        <v>5.17</v>
      </c>
      <c r="K1045" s="177">
        <f t="shared" si="274"/>
        <v>3.7842190016103061E-2</v>
      </c>
      <c r="L1045" s="260">
        <v>355.14</v>
      </c>
      <c r="M1045" s="177">
        <f t="shared" si="275"/>
        <v>1.037842190016103</v>
      </c>
      <c r="N1045" s="260">
        <v>1836.07</v>
      </c>
      <c r="O1045" s="169">
        <v>0.73</v>
      </c>
      <c r="P1045" s="176">
        <f t="shared" si="276"/>
        <v>5.3432879519836034E-3</v>
      </c>
      <c r="Q1045" s="260">
        <f t="shared" si="277"/>
        <v>259.25219999999996</v>
      </c>
      <c r="R1045" s="169">
        <f t="shared" si="278"/>
        <v>4.4399999999999871</v>
      </c>
      <c r="S1045" s="171">
        <f t="shared" si="279"/>
        <v>3.2498902064119359E-2</v>
      </c>
      <c r="T1045" s="169" t="s">
        <v>475</v>
      </c>
      <c r="U1045" s="169" t="s">
        <v>220</v>
      </c>
      <c r="V1045" s="169" t="s">
        <v>686</v>
      </c>
      <c r="W1045" s="175">
        <v>1</v>
      </c>
      <c r="X1045" s="169" t="s">
        <v>419</v>
      </c>
    </row>
    <row r="1046" spans="2:24" hidden="1">
      <c r="B1046" s="636"/>
      <c r="C1046" s="423"/>
      <c r="D1046" s="206">
        <f t="shared" si="270"/>
        <v>10</v>
      </c>
      <c r="E1046" s="169" t="s">
        <v>494</v>
      </c>
      <c r="F1046" s="260">
        <v>1257.3700000000001</v>
      </c>
      <c r="G1046" s="169">
        <v>94.61</v>
      </c>
      <c r="H1046" s="169">
        <v>94.61</v>
      </c>
      <c r="I1046" s="177">
        <f t="shared" si="273"/>
        <v>1</v>
      </c>
      <c r="J1046" s="169">
        <v>4.7699999999999996</v>
      </c>
      <c r="K1046" s="177">
        <f t="shared" si="274"/>
        <v>5.0417503435154845E-2</v>
      </c>
      <c r="L1046" s="260">
        <v>318.32</v>
      </c>
      <c r="M1046" s="177">
        <f t="shared" si="275"/>
        <v>1.0504175034351548</v>
      </c>
      <c r="N1046" s="260">
        <v>1518.39</v>
      </c>
      <c r="O1046" s="169">
        <v>0.82</v>
      </c>
      <c r="P1046" s="176">
        <f t="shared" si="276"/>
        <v>8.6671599196702243E-3</v>
      </c>
      <c r="Q1046" s="260">
        <f t="shared" si="277"/>
        <v>261.0224</v>
      </c>
      <c r="R1046" s="169">
        <f t="shared" si="278"/>
        <v>3.9499999999999962</v>
      </c>
      <c r="S1046" s="171">
        <f t="shared" si="279"/>
        <v>4.1750343515484581E-2</v>
      </c>
      <c r="T1046" s="169" t="s">
        <v>475</v>
      </c>
      <c r="U1046" s="169" t="s">
        <v>220</v>
      </c>
      <c r="V1046" s="169" t="s">
        <v>686</v>
      </c>
      <c r="W1046" s="175">
        <v>1</v>
      </c>
      <c r="X1046" s="169" t="s">
        <v>422</v>
      </c>
    </row>
    <row r="1047" spans="2:24" hidden="1">
      <c r="B1047" s="635">
        <v>45974</v>
      </c>
      <c r="C1047" s="423" t="str">
        <f t="shared" ref="C1047" si="281">RIGHT(TEXT(B1047,"aaa"),1)</f>
        <v>四</v>
      </c>
      <c r="D1047" s="206">
        <f t="shared" si="270"/>
        <v>1</v>
      </c>
      <c r="E1047" s="169" t="s">
        <v>699</v>
      </c>
      <c r="F1047" s="260">
        <v>13784.19</v>
      </c>
      <c r="G1047" s="169">
        <v>128.04</v>
      </c>
      <c r="H1047" s="169">
        <v>176.29</v>
      </c>
      <c r="I1047" s="177">
        <f t="shared" si="273"/>
        <v>1.376835363948766</v>
      </c>
      <c r="J1047" s="169">
        <v>1.2</v>
      </c>
      <c r="K1047" s="177">
        <f t="shared" si="274"/>
        <v>9.3720712277413319E-3</v>
      </c>
      <c r="L1047" s="260">
        <v>278.75</v>
      </c>
      <c r="M1047" s="177">
        <f t="shared" si="275"/>
        <v>1.3862074351765072</v>
      </c>
      <c r="N1047" s="260">
        <v>13784.19</v>
      </c>
      <c r="O1047" s="169">
        <v>0</v>
      </c>
      <c r="P1047" s="176">
        <f t="shared" si="276"/>
        <v>0</v>
      </c>
      <c r="Q1047" s="260">
        <f t="shared" si="277"/>
        <v>0</v>
      </c>
      <c r="R1047" s="169">
        <f t="shared" si="278"/>
        <v>49.449999999999989</v>
      </c>
      <c r="S1047" s="171">
        <f t="shared" si="279"/>
        <v>0.3862074351765073</v>
      </c>
      <c r="T1047" s="169" t="s">
        <v>465</v>
      </c>
      <c r="U1047" s="169" t="s">
        <v>219</v>
      </c>
      <c r="V1047" s="169" t="s">
        <v>702</v>
      </c>
      <c r="W1047" s="175">
        <v>1</v>
      </c>
      <c r="X1047" s="169" t="s">
        <v>467</v>
      </c>
    </row>
    <row r="1048" spans="2:24" hidden="1">
      <c r="B1048" s="636"/>
      <c r="C1048" s="423"/>
      <c r="D1048" s="206">
        <f t="shared" si="270"/>
        <v>2</v>
      </c>
      <c r="E1048" s="169" t="s">
        <v>689</v>
      </c>
      <c r="F1048" s="260">
        <v>5325</v>
      </c>
      <c r="G1048" s="169">
        <v>9456</v>
      </c>
      <c r="H1048" s="169">
        <v>9456</v>
      </c>
      <c r="I1048" s="177">
        <f t="shared" si="273"/>
        <v>1</v>
      </c>
      <c r="J1048" s="169">
        <v>300</v>
      </c>
      <c r="K1048" s="177">
        <f t="shared" si="274"/>
        <v>3.1725888324873094E-2</v>
      </c>
      <c r="L1048" s="260">
        <v>17.75</v>
      </c>
      <c r="M1048" s="177">
        <f t="shared" si="275"/>
        <v>1.031725888324873</v>
      </c>
      <c r="N1048" s="260">
        <v>5325</v>
      </c>
      <c r="O1048" s="169">
        <v>0</v>
      </c>
      <c r="P1048" s="176">
        <f t="shared" si="276"/>
        <v>0</v>
      </c>
      <c r="Q1048" s="260">
        <f t="shared" si="277"/>
        <v>0</v>
      </c>
      <c r="R1048" s="169">
        <f t="shared" si="278"/>
        <v>300</v>
      </c>
      <c r="S1048" s="171">
        <f t="shared" si="279"/>
        <v>3.1725888324873094E-2</v>
      </c>
      <c r="T1048" s="169" t="s">
        <v>465</v>
      </c>
      <c r="U1048" s="169" t="s">
        <v>220</v>
      </c>
      <c r="V1048" s="169" t="s">
        <v>701</v>
      </c>
      <c r="W1048" s="175">
        <v>1</v>
      </c>
      <c r="X1048" s="169" t="s">
        <v>430</v>
      </c>
    </row>
    <row r="1049" spans="2:24" hidden="1">
      <c r="B1049" s="636"/>
      <c r="C1049" s="423"/>
      <c r="D1049" s="206">
        <f t="shared" si="270"/>
        <v>3</v>
      </c>
      <c r="E1049" s="169" t="s">
        <v>463</v>
      </c>
      <c r="F1049" s="260">
        <v>2401.77</v>
      </c>
      <c r="G1049" s="169">
        <v>32.53</v>
      </c>
      <c r="H1049" s="169">
        <v>32.53</v>
      </c>
      <c r="I1049" s="177">
        <f t="shared" si="273"/>
        <v>1</v>
      </c>
      <c r="J1049" s="169">
        <v>3.2</v>
      </c>
      <c r="K1049" s="177">
        <f t="shared" si="274"/>
        <v>9.8370734706424837E-2</v>
      </c>
      <c r="L1049" s="260">
        <v>814.16</v>
      </c>
      <c r="M1049" s="177">
        <f t="shared" si="275"/>
        <v>1.0983707347064249</v>
      </c>
      <c r="N1049" s="260">
        <v>2605.31</v>
      </c>
      <c r="O1049" s="169">
        <v>0.25</v>
      </c>
      <c r="P1049" s="176">
        <f t="shared" si="276"/>
        <v>7.6852136489394401E-3</v>
      </c>
      <c r="Q1049" s="260">
        <f t="shared" si="277"/>
        <v>203.54</v>
      </c>
      <c r="R1049" s="169">
        <f t="shared" si="278"/>
        <v>2.9500000000000028</v>
      </c>
      <c r="S1049" s="171">
        <f t="shared" si="279"/>
        <v>9.068552105748548E-2</v>
      </c>
      <c r="T1049" s="169" t="s">
        <v>475</v>
      </c>
      <c r="U1049" s="169" t="s">
        <v>220</v>
      </c>
      <c r="V1049" s="169" t="s">
        <v>686</v>
      </c>
      <c r="W1049" s="175">
        <v>1</v>
      </c>
      <c r="X1049" s="169" t="s">
        <v>412</v>
      </c>
    </row>
    <row r="1050" spans="2:24" hidden="1">
      <c r="B1050" s="636"/>
      <c r="C1050" s="423"/>
      <c r="D1050" s="206">
        <f t="shared" si="270"/>
        <v>4</v>
      </c>
      <c r="E1050" s="169" t="s">
        <v>688</v>
      </c>
      <c r="F1050" s="260">
        <v>1922.3700000000001</v>
      </c>
      <c r="G1050" s="169">
        <v>96.83</v>
      </c>
      <c r="H1050" s="169">
        <v>96.83</v>
      </c>
      <c r="I1050" s="177">
        <f t="shared" si="273"/>
        <v>1</v>
      </c>
      <c r="J1050" s="169">
        <v>6.78</v>
      </c>
      <c r="K1050" s="177">
        <f t="shared" si="274"/>
        <v>7.0019622017969643E-2</v>
      </c>
      <c r="L1050" s="260">
        <v>313.60000000000002</v>
      </c>
      <c r="M1050" s="177">
        <f t="shared" si="275"/>
        <v>1.0700196220179696</v>
      </c>
      <c r="N1050" s="260">
        <v>2126.21</v>
      </c>
      <c r="O1050" s="169">
        <v>0.65</v>
      </c>
      <c r="P1050" s="176">
        <f t="shared" si="276"/>
        <v>6.71279562119178E-3</v>
      </c>
      <c r="Q1050" s="260">
        <f t="shared" si="277"/>
        <v>203.84000000000003</v>
      </c>
      <c r="R1050" s="169">
        <f t="shared" si="278"/>
        <v>6.1300000000000008</v>
      </c>
      <c r="S1050" s="171">
        <f t="shared" si="279"/>
        <v>6.3306826396777871E-2</v>
      </c>
      <c r="T1050" s="169" t="s">
        <v>475</v>
      </c>
      <c r="U1050" s="169" t="s">
        <v>712</v>
      </c>
      <c r="V1050" s="169" t="s">
        <v>466</v>
      </c>
      <c r="W1050" s="175">
        <v>1</v>
      </c>
      <c r="X1050" s="169" t="s">
        <v>467</v>
      </c>
    </row>
    <row r="1051" spans="2:24" hidden="1">
      <c r="B1051" s="636"/>
      <c r="C1051" s="423"/>
      <c r="D1051" s="206">
        <f t="shared" si="270"/>
        <v>5</v>
      </c>
      <c r="E1051" s="169" t="s">
        <v>822</v>
      </c>
      <c r="F1051" s="260">
        <v>1634.4499999999998</v>
      </c>
      <c r="G1051" s="169">
        <v>383.39</v>
      </c>
      <c r="H1051" s="169">
        <v>383.39</v>
      </c>
      <c r="I1051" s="177">
        <f t="shared" si="273"/>
        <v>1</v>
      </c>
      <c r="J1051" s="169">
        <v>24.16</v>
      </c>
      <c r="K1051" s="177">
        <f t="shared" si="274"/>
        <v>6.3016771433788046E-2</v>
      </c>
      <c r="L1051" s="260">
        <v>100.52</v>
      </c>
      <c r="M1051" s="177">
        <f t="shared" si="275"/>
        <v>1.0630167714337881</v>
      </c>
      <c r="N1051" s="260">
        <v>2428.56</v>
      </c>
      <c r="O1051" s="169">
        <v>7.9</v>
      </c>
      <c r="P1051" s="176">
        <f t="shared" si="276"/>
        <v>2.0605649599624406E-2</v>
      </c>
      <c r="Q1051" s="260">
        <f t="shared" si="277"/>
        <v>794.10800000000006</v>
      </c>
      <c r="R1051" s="169">
        <f t="shared" si="278"/>
        <v>16.260000000000026</v>
      </c>
      <c r="S1051" s="171">
        <f t="shared" si="279"/>
        <v>4.2411121834163713E-2</v>
      </c>
      <c r="T1051" s="169" t="s">
        <v>475</v>
      </c>
      <c r="U1051" s="169" t="s">
        <v>712</v>
      </c>
      <c r="V1051" s="169" t="s">
        <v>823</v>
      </c>
      <c r="W1051" s="175">
        <v>1</v>
      </c>
      <c r="X1051" s="169" t="s">
        <v>818</v>
      </c>
    </row>
    <row r="1052" spans="2:24" hidden="1">
      <c r="B1052" s="636"/>
      <c r="C1052" s="423"/>
      <c r="D1052" s="206">
        <f t="shared" si="270"/>
        <v>6</v>
      </c>
      <c r="E1052" s="169" t="s">
        <v>464</v>
      </c>
      <c r="F1052" s="260">
        <v>1422.47</v>
      </c>
      <c r="G1052" s="169">
        <v>114.12</v>
      </c>
      <c r="H1052" s="169">
        <v>114.12</v>
      </c>
      <c r="I1052" s="177">
        <f t="shared" si="273"/>
        <v>1</v>
      </c>
      <c r="J1052" s="169">
        <v>7.99</v>
      </c>
      <c r="K1052" s="177">
        <f t="shared" si="274"/>
        <v>7.0014020329477747E-2</v>
      </c>
      <c r="L1052" s="260">
        <v>203.5</v>
      </c>
      <c r="M1052" s="177">
        <f t="shared" si="275"/>
        <v>1.0700140203294777</v>
      </c>
      <c r="N1052" s="260">
        <v>1625.97</v>
      </c>
      <c r="O1052" s="169">
        <v>1</v>
      </c>
      <c r="P1052" s="176">
        <f t="shared" si="276"/>
        <v>8.7627059235892042E-3</v>
      </c>
      <c r="Q1052" s="260">
        <f t="shared" si="277"/>
        <v>203.5</v>
      </c>
      <c r="R1052" s="169">
        <f t="shared" si="278"/>
        <v>6.9899999999999949</v>
      </c>
      <c r="S1052" s="171">
        <f t="shared" si="279"/>
        <v>6.1251314405888491E-2</v>
      </c>
      <c r="T1052" s="169" t="s">
        <v>475</v>
      </c>
      <c r="U1052" s="169" t="s">
        <v>712</v>
      </c>
      <c r="V1052" s="169" t="s">
        <v>466</v>
      </c>
      <c r="W1052" s="175">
        <v>1</v>
      </c>
      <c r="X1052" s="169" t="s">
        <v>467</v>
      </c>
    </row>
    <row r="1053" spans="2:24" hidden="1">
      <c r="B1053" s="636"/>
      <c r="C1053" s="423"/>
      <c r="D1053" s="206">
        <f t="shared" si="270"/>
        <v>7</v>
      </c>
      <c r="E1053" s="169" t="s">
        <v>494</v>
      </c>
      <c r="F1053" s="260">
        <v>1251</v>
      </c>
      <c r="G1053" s="169">
        <v>81.62</v>
      </c>
      <c r="H1053" s="169">
        <v>81.62</v>
      </c>
      <c r="I1053" s="177">
        <f t="shared" si="273"/>
        <v>1</v>
      </c>
      <c r="J1053" s="169">
        <v>4.57</v>
      </c>
      <c r="K1053" s="177">
        <f t="shared" si="274"/>
        <v>5.5991178632688064E-2</v>
      </c>
      <c r="L1053" s="260">
        <v>318.32</v>
      </c>
      <c r="M1053" s="177">
        <f t="shared" si="275"/>
        <v>1.0559911786326879</v>
      </c>
      <c r="N1053" s="260">
        <v>1454.72</v>
      </c>
      <c r="O1053" s="169">
        <v>0.64</v>
      </c>
      <c r="P1053" s="176">
        <f t="shared" si="276"/>
        <v>7.8412153883851993E-3</v>
      </c>
      <c r="Q1053" s="260">
        <f t="shared" si="277"/>
        <v>203.72479999999999</v>
      </c>
      <c r="R1053" s="169">
        <f t="shared" si="278"/>
        <v>3.9299999999999931</v>
      </c>
      <c r="S1053" s="171">
        <f t="shared" si="279"/>
        <v>4.8149963244302776E-2</v>
      </c>
      <c r="T1053" s="169" t="s">
        <v>475</v>
      </c>
      <c r="U1053" s="169" t="s">
        <v>220</v>
      </c>
      <c r="V1053" s="169" t="s">
        <v>686</v>
      </c>
      <c r="W1053" s="175">
        <v>1</v>
      </c>
      <c r="X1053" s="169" t="s">
        <v>422</v>
      </c>
    </row>
    <row r="1054" spans="2:24" hidden="1">
      <c r="B1054" s="636"/>
      <c r="C1054" s="423"/>
      <c r="D1054" s="206">
        <f t="shared" si="270"/>
        <v>8</v>
      </c>
      <c r="E1054" s="169" t="s">
        <v>833</v>
      </c>
      <c r="F1054" s="260">
        <v>1206.6499999999999</v>
      </c>
      <c r="G1054" s="169">
        <v>66.87</v>
      </c>
      <c r="H1054" s="169">
        <v>66.87</v>
      </c>
      <c r="I1054" s="177">
        <f t="shared" si="273"/>
        <v>1</v>
      </c>
      <c r="J1054" s="169">
        <v>4.21</v>
      </c>
      <c r="K1054" s="177">
        <f t="shared" si="274"/>
        <v>6.2957978166591891E-2</v>
      </c>
      <c r="L1054" s="260">
        <v>335.18</v>
      </c>
      <c r="M1054" s="177">
        <f t="shared" si="275"/>
        <v>1.0629579781665919</v>
      </c>
      <c r="N1054" s="260">
        <v>1411.11</v>
      </c>
      <c r="O1054" s="169">
        <v>0.61</v>
      </c>
      <c r="P1054" s="176">
        <f t="shared" si="276"/>
        <v>9.1221773590548817E-3</v>
      </c>
      <c r="Q1054" s="260">
        <f t="shared" si="277"/>
        <v>204.4598</v>
      </c>
      <c r="R1054" s="169">
        <f t="shared" si="278"/>
        <v>3.5999999999999939</v>
      </c>
      <c r="S1054" s="171">
        <f t="shared" si="279"/>
        <v>5.3835800807536915E-2</v>
      </c>
      <c r="T1054" s="169" t="s">
        <v>475</v>
      </c>
      <c r="U1054" s="169" t="s">
        <v>220</v>
      </c>
      <c r="V1054" s="169" t="s">
        <v>686</v>
      </c>
      <c r="W1054" s="175">
        <v>1</v>
      </c>
      <c r="X1054" s="169" t="s">
        <v>828</v>
      </c>
    </row>
    <row r="1055" spans="2:24" hidden="1">
      <c r="B1055" s="636"/>
      <c r="C1055" s="423"/>
      <c r="D1055" s="206">
        <f t="shared" si="270"/>
        <v>9</v>
      </c>
      <c r="E1055" s="169" t="s">
        <v>484</v>
      </c>
      <c r="F1055" s="260">
        <v>1185.3599999999999</v>
      </c>
      <c r="G1055" s="169">
        <v>80.48</v>
      </c>
      <c r="H1055" s="169">
        <v>80.48</v>
      </c>
      <c r="I1055" s="177">
        <f t="shared" si="273"/>
        <v>1</v>
      </c>
      <c r="J1055" s="169">
        <v>3.38</v>
      </c>
      <c r="K1055" s="177">
        <f t="shared" si="274"/>
        <v>4.1998011928429418E-2</v>
      </c>
      <c r="L1055" s="260">
        <v>410.16</v>
      </c>
      <c r="M1055" s="177">
        <f t="shared" si="275"/>
        <v>1.0419980119284293</v>
      </c>
      <c r="N1055" s="260">
        <v>1386.34</v>
      </c>
      <c r="O1055" s="169">
        <v>0.49</v>
      </c>
      <c r="P1055" s="176">
        <f t="shared" si="276"/>
        <v>6.0884691848906557E-3</v>
      </c>
      <c r="Q1055" s="260">
        <f t="shared" si="277"/>
        <v>200.97840000000002</v>
      </c>
      <c r="R1055" s="169">
        <f t="shared" si="278"/>
        <v>2.8899999999999952</v>
      </c>
      <c r="S1055" s="171">
        <f t="shared" si="279"/>
        <v>3.5909542743538705E-2</v>
      </c>
      <c r="T1055" s="169" t="s">
        <v>475</v>
      </c>
      <c r="U1055" s="169" t="s">
        <v>712</v>
      </c>
      <c r="V1055" s="169" t="s">
        <v>643</v>
      </c>
      <c r="W1055" s="175">
        <v>1</v>
      </c>
      <c r="X1055" s="169" t="s">
        <v>467</v>
      </c>
    </row>
    <row r="1056" spans="2:24" hidden="1">
      <c r="B1056" s="636"/>
      <c r="C1056" s="423"/>
      <c r="D1056" s="206">
        <f t="shared" si="270"/>
        <v>10</v>
      </c>
      <c r="E1056" s="169" t="s">
        <v>481</v>
      </c>
      <c r="F1056" s="260">
        <v>1121.93</v>
      </c>
      <c r="G1056" s="169">
        <v>147.94</v>
      </c>
      <c r="H1056" s="169">
        <v>147.94</v>
      </c>
      <c r="I1056" s="177">
        <f t="shared" si="273"/>
        <v>1</v>
      </c>
      <c r="J1056" s="169">
        <v>6.22</v>
      </c>
      <c r="K1056" s="177">
        <f t="shared" si="274"/>
        <v>4.2044071921049073E-2</v>
      </c>
      <c r="L1056" s="260">
        <v>212.89</v>
      </c>
      <c r="M1056" s="177">
        <f t="shared" si="275"/>
        <v>1.0420440719210491</v>
      </c>
      <c r="N1056" s="260">
        <v>1324.18</v>
      </c>
      <c r="O1056" s="169">
        <v>0.95</v>
      </c>
      <c r="P1056" s="176">
        <f t="shared" si="276"/>
        <v>6.4215222387454373E-3</v>
      </c>
      <c r="Q1056" s="260">
        <f t="shared" si="277"/>
        <v>202.24549999999996</v>
      </c>
      <c r="R1056" s="169">
        <f t="shared" si="278"/>
        <v>5.2699999999999987</v>
      </c>
      <c r="S1056" s="171">
        <f t="shared" si="279"/>
        <v>3.5622549682303627E-2</v>
      </c>
      <c r="T1056" s="169" t="s">
        <v>475</v>
      </c>
      <c r="U1056" s="169" t="s">
        <v>712</v>
      </c>
      <c r="V1056" s="169" t="s">
        <v>801</v>
      </c>
      <c r="W1056" s="175">
        <v>1</v>
      </c>
      <c r="X1056" s="169" t="s">
        <v>467</v>
      </c>
    </row>
    <row r="1057" spans="2:24" hidden="1">
      <c r="B1057" s="635">
        <v>45975</v>
      </c>
      <c r="C1057" s="423" t="str">
        <f t="shared" ref="C1057" si="282">RIGHT(TEXT(B1057,"aaa"),1)</f>
        <v>五</v>
      </c>
      <c r="D1057" s="206">
        <f t="shared" si="270"/>
        <v>1</v>
      </c>
      <c r="E1057" s="169" t="s">
        <v>699</v>
      </c>
      <c r="F1057" s="260">
        <v>10717.94</v>
      </c>
      <c r="G1057" s="169">
        <v>95.05</v>
      </c>
      <c r="H1057" s="169">
        <v>132.9</v>
      </c>
      <c r="I1057" s="177">
        <f t="shared" si="273"/>
        <v>1.3982114676486062</v>
      </c>
      <c r="J1057" s="169">
        <v>0.6</v>
      </c>
      <c r="K1057" s="177">
        <f t="shared" si="274"/>
        <v>6.3124671225670698E-3</v>
      </c>
      <c r="L1057" s="260">
        <v>278.75</v>
      </c>
      <c r="M1057" s="177">
        <f t="shared" si="275"/>
        <v>1.4045239347711731</v>
      </c>
      <c r="N1057" s="260">
        <v>10717.94</v>
      </c>
      <c r="O1057" s="169">
        <v>0</v>
      </c>
      <c r="P1057" s="176">
        <f t="shared" si="276"/>
        <v>0</v>
      </c>
      <c r="Q1057" s="260">
        <f t="shared" si="277"/>
        <v>0</v>
      </c>
      <c r="R1057" s="169">
        <f t="shared" si="278"/>
        <v>38.450000000000003</v>
      </c>
      <c r="S1057" s="171">
        <f t="shared" si="279"/>
        <v>0.4045239347711731</v>
      </c>
      <c r="T1057" s="169" t="s">
        <v>465</v>
      </c>
      <c r="U1057" s="169" t="s">
        <v>219</v>
      </c>
      <c r="V1057" s="169" t="s">
        <v>702</v>
      </c>
      <c r="W1057" s="175">
        <v>1</v>
      </c>
      <c r="X1057" s="169" t="s">
        <v>467</v>
      </c>
    </row>
    <row r="1058" spans="2:24" hidden="1">
      <c r="B1058" s="636"/>
      <c r="C1058" s="423"/>
      <c r="D1058" s="206">
        <f t="shared" si="270"/>
        <v>2</v>
      </c>
      <c r="E1058" s="169" t="s">
        <v>689</v>
      </c>
      <c r="F1058" s="260">
        <v>3550</v>
      </c>
      <c r="G1058" s="169">
        <v>7034</v>
      </c>
      <c r="H1058" s="169">
        <v>7034</v>
      </c>
      <c r="I1058" s="177">
        <f t="shared" si="273"/>
        <v>1</v>
      </c>
      <c r="J1058" s="169">
        <v>200</v>
      </c>
      <c r="K1058" s="177">
        <f t="shared" si="274"/>
        <v>2.8433323855558714E-2</v>
      </c>
      <c r="L1058" s="260">
        <v>17.75</v>
      </c>
      <c r="M1058" s="177">
        <f t="shared" si="275"/>
        <v>1.0284333238555587</v>
      </c>
      <c r="N1058" s="260">
        <v>3550</v>
      </c>
      <c r="O1058" s="169">
        <v>0</v>
      </c>
      <c r="P1058" s="176">
        <f t="shared" si="276"/>
        <v>0</v>
      </c>
      <c r="Q1058" s="260">
        <f t="shared" si="277"/>
        <v>0</v>
      </c>
      <c r="R1058" s="169">
        <f t="shared" si="278"/>
        <v>200</v>
      </c>
      <c r="S1058" s="171">
        <f t="shared" si="279"/>
        <v>2.8433323855558714E-2</v>
      </c>
      <c r="T1058" s="169" t="s">
        <v>465</v>
      </c>
      <c r="U1058" s="169" t="s">
        <v>220</v>
      </c>
      <c r="V1058" s="169" t="s">
        <v>701</v>
      </c>
      <c r="W1058" s="175">
        <v>1</v>
      </c>
      <c r="X1058" s="169" t="s">
        <v>430</v>
      </c>
    </row>
    <row r="1059" spans="2:24" hidden="1">
      <c r="B1059" s="636"/>
      <c r="C1059" s="423"/>
      <c r="D1059" s="206">
        <f t="shared" si="270"/>
        <v>3</v>
      </c>
      <c r="E1059" s="169" t="s">
        <v>463</v>
      </c>
      <c r="F1059" s="260">
        <v>2352.9300000000003</v>
      </c>
      <c r="G1059" s="169">
        <v>31.52</v>
      </c>
      <c r="H1059" s="169">
        <v>31.52</v>
      </c>
      <c r="I1059" s="177">
        <f t="shared" si="273"/>
        <v>1</v>
      </c>
      <c r="J1059" s="169">
        <v>3.1</v>
      </c>
      <c r="K1059" s="177">
        <f t="shared" si="274"/>
        <v>9.8350253807106602E-2</v>
      </c>
      <c r="L1059" s="260">
        <v>814.16</v>
      </c>
      <c r="M1059" s="177">
        <f t="shared" si="275"/>
        <v>1.0983502538071066</v>
      </c>
      <c r="N1059" s="260">
        <v>2523.9</v>
      </c>
      <c r="O1059" s="169">
        <v>0.21</v>
      </c>
      <c r="P1059" s="176">
        <f t="shared" si="276"/>
        <v>6.6624365482233503E-3</v>
      </c>
      <c r="Q1059" s="260">
        <f t="shared" si="277"/>
        <v>170.97359999999998</v>
      </c>
      <c r="R1059" s="169">
        <f t="shared" si="278"/>
        <v>2.8899999999999979</v>
      </c>
      <c r="S1059" s="171">
        <f t="shared" si="279"/>
        <v>9.1687817258883184E-2</v>
      </c>
      <c r="T1059" s="169" t="s">
        <v>475</v>
      </c>
      <c r="U1059" s="169" t="s">
        <v>220</v>
      </c>
      <c r="V1059" s="169" t="s">
        <v>686</v>
      </c>
      <c r="W1059" s="175">
        <v>1</v>
      </c>
      <c r="X1059" s="169" t="s">
        <v>412</v>
      </c>
    </row>
    <row r="1060" spans="2:24" hidden="1">
      <c r="B1060" s="636"/>
      <c r="C1060" s="423"/>
      <c r="D1060" s="206">
        <f t="shared" si="270"/>
        <v>4</v>
      </c>
      <c r="E1060" s="169" t="s">
        <v>494</v>
      </c>
      <c r="F1060" s="260">
        <v>2097.73</v>
      </c>
      <c r="G1060" s="169">
        <v>74.59</v>
      </c>
      <c r="H1060" s="169">
        <v>74.59</v>
      </c>
      <c r="I1060" s="177">
        <f t="shared" si="273"/>
        <v>1</v>
      </c>
      <c r="J1060" s="169">
        <v>7.13</v>
      </c>
      <c r="K1060" s="177">
        <f t="shared" si="274"/>
        <v>9.5589221075211145E-2</v>
      </c>
      <c r="L1060" s="260">
        <v>318.32</v>
      </c>
      <c r="M1060" s="177">
        <f t="shared" si="275"/>
        <v>1.0955892210752112</v>
      </c>
      <c r="N1060" s="260">
        <v>2269.62</v>
      </c>
      <c r="O1060" s="169">
        <v>0.54</v>
      </c>
      <c r="P1060" s="176">
        <f t="shared" si="276"/>
        <v>7.2395763507172549E-3</v>
      </c>
      <c r="Q1060" s="260">
        <f t="shared" si="277"/>
        <v>171.89279999999999</v>
      </c>
      <c r="R1060" s="169">
        <f t="shared" si="278"/>
        <v>6.5899999999999954</v>
      </c>
      <c r="S1060" s="171">
        <f t="shared" si="279"/>
        <v>8.8349644724493831E-2</v>
      </c>
      <c r="T1060" s="169" t="s">
        <v>475</v>
      </c>
      <c r="U1060" s="169" t="s">
        <v>220</v>
      </c>
      <c r="V1060" s="169" t="s">
        <v>686</v>
      </c>
      <c r="W1060" s="175">
        <v>1</v>
      </c>
      <c r="X1060" s="169" t="s">
        <v>422</v>
      </c>
    </row>
    <row r="1061" spans="2:24" hidden="1">
      <c r="B1061" s="636"/>
      <c r="C1061" s="423"/>
      <c r="D1061" s="206">
        <f t="shared" si="270"/>
        <v>5</v>
      </c>
      <c r="E1061" s="169" t="s">
        <v>557</v>
      </c>
      <c r="F1061" s="260">
        <v>1529.04</v>
      </c>
      <c r="G1061" s="169">
        <v>158.07</v>
      </c>
      <c r="H1061" s="169">
        <v>158.07</v>
      </c>
      <c r="I1061" s="177">
        <f t="shared" si="273"/>
        <v>1</v>
      </c>
      <c r="J1061" s="169">
        <v>10</v>
      </c>
      <c r="K1061" s="177">
        <f t="shared" si="274"/>
        <v>6.3263111279812739E-2</v>
      </c>
      <c r="L1061" s="260">
        <v>194.04</v>
      </c>
      <c r="M1061" s="177">
        <f t="shared" si="275"/>
        <v>1.0632631112798128</v>
      </c>
      <c r="N1061" s="260">
        <v>1940.4</v>
      </c>
      <c r="O1061" s="169">
        <v>2.12</v>
      </c>
      <c r="P1061" s="176">
        <f t="shared" si="276"/>
        <v>1.3411779591320302E-2</v>
      </c>
      <c r="Q1061" s="260">
        <f t="shared" si="277"/>
        <v>411.3648</v>
      </c>
      <c r="R1061" s="169">
        <f t="shared" si="278"/>
        <v>7.88</v>
      </c>
      <c r="S1061" s="171">
        <f t="shared" si="279"/>
        <v>4.9851331688492442E-2</v>
      </c>
      <c r="T1061" s="169" t="s">
        <v>475</v>
      </c>
      <c r="U1061" s="169" t="s">
        <v>712</v>
      </c>
      <c r="V1061" s="169" t="s">
        <v>792</v>
      </c>
      <c r="W1061" s="175">
        <v>1</v>
      </c>
      <c r="X1061" s="169" t="s">
        <v>433</v>
      </c>
    </row>
    <row r="1062" spans="2:24" hidden="1">
      <c r="B1062" s="636"/>
      <c r="C1062" s="423"/>
      <c r="D1062" s="206">
        <f t="shared" si="270"/>
        <v>6</v>
      </c>
      <c r="E1062" s="169" t="s">
        <v>833</v>
      </c>
      <c r="F1062" s="260">
        <v>1022.3</v>
      </c>
      <c r="G1062" s="169">
        <v>59.07</v>
      </c>
      <c r="H1062" s="169">
        <v>59.07</v>
      </c>
      <c r="I1062" s="177">
        <f t="shared" si="273"/>
        <v>1</v>
      </c>
      <c r="J1062" s="169">
        <v>3.56</v>
      </c>
      <c r="K1062" s="177">
        <f t="shared" si="274"/>
        <v>6.0267479261892673E-2</v>
      </c>
      <c r="L1062" s="260">
        <v>335.18</v>
      </c>
      <c r="M1062" s="177">
        <f t="shared" si="275"/>
        <v>1.0602674792618927</v>
      </c>
      <c r="N1062" s="260">
        <v>1193.24</v>
      </c>
      <c r="O1062" s="169">
        <v>0.51</v>
      </c>
      <c r="P1062" s="176">
        <f t="shared" si="276"/>
        <v>8.6338242762823772E-3</v>
      </c>
      <c r="Q1062" s="260">
        <f t="shared" si="277"/>
        <v>170.9418</v>
      </c>
      <c r="R1062" s="169">
        <f t="shared" si="278"/>
        <v>3.0500000000000025</v>
      </c>
      <c r="S1062" s="171">
        <f t="shared" si="279"/>
        <v>5.1633654985610337E-2</v>
      </c>
      <c r="T1062" s="169" t="s">
        <v>475</v>
      </c>
      <c r="U1062" s="169" t="s">
        <v>220</v>
      </c>
      <c r="V1062" s="169" t="s">
        <v>686</v>
      </c>
      <c r="W1062" s="175">
        <v>1</v>
      </c>
      <c r="X1062" s="169" t="s">
        <v>828</v>
      </c>
    </row>
    <row r="1063" spans="2:24" hidden="1">
      <c r="B1063" s="636"/>
      <c r="C1063" s="423"/>
      <c r="D1063" s="206">
        <f t="shared" si="270"/>
        <v>7</v>
      </c>
      <c r="E1063" s="169" t="s">
        <v>464</v>
      </c>
      <c r="F1063" s="260">
        <v>962.56</v>
      </c>
      <c r="G1063" s="169">
        <v>83.14</v>
      </c>
      <c r="H1063" s="169">
        <v>83.14</v>
      </c>
      <c r="I1063" s="177">
        <f t="shared" si="273"/>
        <v>1</v>
      </c>
      <c r="J1063" s="169">
        <v>5.57</v>
      </c>
      <c r="K1063" s="177">
        <f t="shared" si="274"/>
        <v>6.699542939619918E-2</v>
      </c>
      <c r="L1063" s="260">
        <v>203.5</v>
      </c>
      <c r="M1063" s="177">
        <f t="shared" si="275"/>
        <v>1.0669954293961992</v>
      </c>
      <c r="N1063" s="260">
        <v>1133.5</v>
      </c>
      <c r="O1063" s="169">
        <v>0.84</v>
      </c>
      <c r="P1063" s="176">
        <f t="shared" si="276"/>
        <v>1.0103439980755352E-2</v>
      </c>
      <c r="Q1063" s="260">
        <f t="shared" si="277"/>
        <v>170.94</v>
      </c>
      <c r="R1063" s="169">
        <f t="shared" si="278"/>
        <v>4.7300000000000075</v>
      </c>
      <c r="S1063" s="171">
        <f t="shared" si="279"/>
        <v>5.6891989415443919E-2</v>
      </c>
      <c r="T1063" s="169" t="s">
        <v>475</v>
      </c>
      <c r="U1063" s="169" t="s">
        <v>712</v>
      </c>
      <c r="V1063" s="169" t="s">
        <v>466</v>
      </c>
      <c r="W1063" s="175">
        <v>1</v>
      </c>
      <c r="X1063" s="169" t="s">
        <v>467</v>
      </c>
    </row>
    <row r="1064" spans="2:24" hidden="1">
      <c r="B1064" s="636"/>
      <c r="C1064" s="423"/>
      <c r="D1064" s="206">
        <f t="shared" si="270"/>
        <v>8</v>
      </c>
      <c r="E1064" s="169" t="s">
        <v>546</v>
      </c>
      <c r="F1064" s="260">
        <v>939.67000000000007</v>
      </c>
      <c r="G1064" s="169">
        <v>22.18</v>
      </c>
      <c r="H1064" s="169">
        <v>22.18</v>
      </c>
      <c r="I1064" s="177">
        <f t="shared" si="273"/>
        <v>1</v>
      </c>
      <c r="J1064" s="169">
        <v>1.19</v>
      </c>
      <c r="K1064" s="177">
        <f t="shared" si="274"/>
        <v>5.3651938683498643E-2</v>
      </c>
      <c r="L1064" s="260">
        <v>930.36</v>
      </c>
      <c r="M1064" s="177">
        <f t="shared" si="275"/>
        <v>1.0536519386834986</v>
      </c>
      <c r="N1064" s="260">
        <v>1107.1300000000001</v>
      </c>
      <c r="O1064" s="169">
        <v>0.18</v>
      </c>
      <c r="P1064" s="176">
        <f t="shared" si="276"/>
        <v>8.1154192966636611E-3</v>
      </c>
      <c r="Q1064" s="260">
        <f t="shared" si="277"/>
        <v>167.4648</v>
      </c>
      <c r="R1064" s="169">
        <f t="shared" si="278"/>
        <v>1.0100000000000013</v>
      </c>
      <c r="S1064" s="171">
        <f t="shared" si="279"/>
        <v>4.5536519386835048E-2</v>
      </c>
      <c r="T1064" s="169" t="s">
        <v>475</v>
      </c>
      <c r="U1064" s="169" t="s">
        <v>712</v>
      </c>
      <c r="V1064" s="169" t="s">
        <v>792</v>
      </c>
      <c r="W1064" s="175">
        <v>1</v>
      </c>
      <c r="X1064" s="169" t="s">
        <v>422</v>
      </c>
    </row>
    <row r="1065" spans="2:24" hidden="1">
      <c r="B1065" s="636"/>
      <c r="C1065" s="423"/>
      <c r="D1065" s="206">
        <f t="shared" si="270"/>
        <v>9</v>
      </c>
      <c r="E1065" s="169" t="s">
        <v>484</v>
      </c>
      <c r="F1065" s="260">
        <v>926.96</v>
      </c>
      <c r="G1065" s="169">
        <v>66.739999999999995</v>
      </c>
      <c r="H1065" s="169">
        <v>66.739999999999995</v>
      </c>
      <c r="I1065" s="177">
        <f t="shared" si="273"/>
        <v>1</v>
      </c>
      <c r="J1065" s="169">
        <v>2.68</v>
      </c>
      <c r="K1065" s="177">
        <f t="shared" si="274"/>
        <v>4.01558285885526E-2</v>
      </c>
      <c r="L1065" s="260">
        <v>410.16</v>
      </c>
      <c r="M1065" s="177">
        <f t="shared" si="275"/>
        <v>1.0401558285885526</v>
      </c>
      <c r="N1065" s="260">
        <v>1099.23</v>
      </c>
      <c r="O1065" s="169">
        <v>0.42</v>
      </c>
      <c r="P1065" s="176">
        <f t="shared" si="276"/>
        <v>6.2930776146239136E-3</v>
      </c>
      <c r="Q1065" s="260">
        <f t="shared" si="277"/>
        <v>172.2672</v>
      </c>
      <c r="R1065" s="169">
        <f t="shared" si="278"/>
        <v>2.2600000000000069</v>
      </c>
      <c r="S1065" s="171">
        <f t="shared" si="279"/>
        <v>3.3862750973928782E-2</v>
      </c>
      <c r="T1065" s="169" t="s">
        <v>475</v>
      </c>
      <c r="U1065" s="169" t="s">
        <v>712</v>
      </c>
      <c r="V1065" s="169" t="s">
        <v>643</v>
      </c>
      <c r="W1065" s="175">
        <v>1</v>
      </c>
      <c r="X1065" s="169" t="s">
        <v>467</v>
      </c>
    </row>
    <row r="1066" spans="2:24" hidden="1">
      <c r="B1066" s="636"/>
      <c r="C1066" s="423"/>
      <c r="D1066" s="206">
        <f t="shared" si="270"/>
        <v>10</v>
      </c>
      <c r="E1066" s="169" t="s">
        <v>688</v>
      </c>
      <c r="F1066" s="260">
        <v>868.66999999999985</v>
      </c>
      <c r="G1066" s="169">
        <v>74.540000000000006</v>
      </c>
      <c r="H1066" s="169">
        <v>74.540000000000006</v>
      </c>
      <c r="I1066" s="177">
        <f t="shared" si="273"/>
        <v>1</v>
      </c>
      <c r="J1066" s="169">
        <v>4.99</v>
      </c>
      <c r="K1066" s="177">
        <f t="shared" si="274"/>
        <v>6.6943922726053123E-2</v>
      </c>
      <c r="L1066" s="260">
        <v>313.60000000000002</v>
      </c>
      <c r="M1066" s="177">
        <f t="shared" si="275"/>
        <v>1.0669439227260531</v>
      </c>
      <c r="N1066" s="260">
        <v>1564.86</v>
      </c>
      <c r="O1066" s="169">
        <v>2.2200000000000002</v>
      </c>
      <c r="P1066" s="176">
        <f t="shared" si="276"/>
        <v>2.9782667024416423E-2</v>
      </c>
      <c r="Q1066" s="260">
        <f t="shared" si="277"/>
        <v>696.19200000000012</v>
      </c>
      <c r="R1066" s="169">
        <f t="shared" si="278"/>
        <v>2.7699999999999947</v>
      </c>
      <c r="S1066" s="171">
        <f t="shared" si="279"/>
        <v>3.7161255701636628E-2</v>
      </c>
      <c r="T1066" s="169" t="s">
        <v>475</v>
      </c>
      <c r="U1066" s="169" t="s">
        <v>712</v>
      </c>
      <c r="V1066" s="169" t="s">
        <v>466</v>
      </c>
      <c r="W1066" s="175">
        <v>1</v>
      </c>
      <c r="X1066" s="169" t="s">
        <v>467</v>
      </c>
    </row>
    <row r="1067" spans="2:24" hidden="1">
      <c r="B1067" s="635">
        <v>45976</v>
      </c>
      <c r="C1067" s="423" t="str">
        <f t="shared" ref="C1067" si="283">RIGHT(TEXT(B1067,"aaa"),1)</f>
        <v>六</v>
      </c>
      <c r="D1067" s="206">
        <f t="shared" si="270"/>
        <v>1</v>
      </c>
      <c r="E1067" s="169" t="s">
        <v>699</v>
      </c>
      <c r="F1067" s="260">
        <v>12225.98</v>
      </c>
      <c r="G1067" s="169">
        <v>111.35</v>
      </c>
      <c r="H1067" s="169">
        <v>155.21</v>
      </c>
      <c r="I1067" s="177">
        <f t="shared" si="273"/>
        <v>1.3938931297709924</v>
      </c>
      <c r="J1067" s="169">
        <v>0</v>
      </c>
      <c r="K1067" s="177">
        <f t="shared" si="274"/>
        <v>0</v>
      </c>
      <c r="L1067" s="260">
        <v>278.75</v>
      </c>
      <c r="M1067" s="177">
        <f t="shared" si="275"/>
        <v>1.3938931297709924</v>
      </c>
      <c r="N1067" s="260">
        <v>12225.98</v>
      </c>
      <c r="O1067" s="169">
        <v>0</v>
      </c>
      <c r="P1067" s="176">
        <f t="shared" si="276"/>
        <v>0</v>
      </c>
      <c r="Q1067" s="260">
        <f t="shared" si="277"/>
        <v>0</v>
      </c>
      <c r="R1067" s="169">
        <f t="shared" si="278"/>
        <v>43.860000000000014</v>
      </c>
      <c r="S1067" s="171">
        <f t="shared" si="279"/>
        <v>0.3938931297709925</v>
      </c>
      <c r="T1067" s="169" t="s">
        <v>465</v>
      </c>
      <c r="U1067" s="169" t="s">
        <v>219</v>
      </c>
      <c r="V1067" s="169" t="s">
        <v>702</v>
      </c>
      <c r="W1067" s="175">
        <v>1</v>
      </c>
      <c r="X1067" s="169" t="s">
        <v>467</v>
      </c>
    </row>
    <row r="1068" spans="2:24" hidden="1">
      <c r="B1068" s="636"/>
      <c r="C1068" s="423"/>
      <c r="D1068" s="206">
        <f t="shared" si="270"/>
        <v>2</v>
      </c>
      <c r="E1068" s="169" t="s">
        <v>840</v>
      </c>
      <c r="F1068" s="260">
        <v>2241.14</v>
      </c>
      <c r="G1068" s="169">
        <v>464.93</v>
      </c>
      <c r="H1068" s="169">
        <v>464.93</v>
      </c>
      <c r="I1068" s="177">
        <f t="shared" si="273"/>
        <v>1</v>
      </c>
      <c r="J1068" s="169">
        <v>31.15</v>
      </c>
      <c r="K1068" s="177">
        <f t="shared" si="274"/>
        <v>6.6999333232959798E-2</v>
      </c>
      <c r="L1068" s="260">
        <v>101.87</v>
      </c>
      <c r="M1068" s="177">
        <f t="shared" si="275"/>
        <v>1.0669993332329597</v>
      </c>
      <c r="N1068" s="260">
        <v>3173.25</v>
      </c>
      <c r="O1068" s="169">
        <v>9.15</v>
      </c>
      <c r="P1068" s="176">
        <f t="shared" si="276"/>
        <v>1.9680381992988192E-2</v>
      </c>
      <c r="Q1068" s="260">
        <f t="shared" si="277"/>
        <v>932.11050000000012</v>
      </c>
      <c r="R1068" s="169">
        <f t="shared" si="278"/>
        <v>21.999999999999979</v>
      </c>
      <c r="S1068" s="171">
        <f t="shared" si="279"/>
        <v>4.7318951239971561E-2</v>
      </c>
      <c r="T1068" s="169" t="s">
        <v>475</v>
      </c>
      <c r="U1068" s="169" t="s">
        <v>712</v>
      </c>
      <c r="V1068" s="169" t="s">
        <v>643</v>
      </c>
      <c r="W1068" s="175">
        <v>1</v>
      </c>
      <c r="X1068" s="169" t="s">
        <v>838</v>
      </c>
    </row>
    <row r="1069" spans="2:24" hidden="1">
      <c r="B1069" s="636"/>
      <c r="C1069" s="423"/>
      <c r="D1069" s="206">
        <f t="shared" si="270"/>
        <v>3</v>
      </c>
      <c r="E1069" s="169" t="s">
        <v>542</v>
      </c>
      <c r="F1069" s="260">
        <v>2228.6999999999998</v>
      </c>
      <c r="G1069" s="169">
        <v>258.25</v>
      </c>
      <c r="H1069" s="169">
        <v>258.25</v>
      </c>
      <c r="I1069" s="177">
        <f t="shared" si="273"/>
        <v>1</v>
      </c>
      <c r="J1069" s="169">
        <v>15.57</v>
      </c>
      <c r="K1069" s="177">
        <f t="shared" si="274"/>
        <v>6.0290416263310748E-2</v>
      </c>
      <c r="L1069" s="260">
        <v>156.72999999999999</v>
      </c>
      <c r="M1069" s="177">
        <f t="shared" si="275"/>
        <v>1.0602904162633107</v>
      </c>
      <c r="N1069" s="260">
        <v>2440.29</v>
      </c>
      <c r="O1069" s="169">
        <v>1.35</v>
      </c>
      <c r="P1069" s="176">
        <f t="shared" si="276"/>
        <v>5.227492739593418E-3</v>
      </c>
      <c r="Q1069" s="260">
        <f t="shared" si="277"/>
        <v>211.5855</v>
      </c>
      <c r="R1069" s="169">
        <f t="shared" si="278"/>
        <v>14.219999999999994</v>
      </c>
      <c r="S1069" s="171">
        <f t="shared" si="279"/>
        <v>5.5062923523717305E-2</v>
      </c>
      <c r="T1069" s="169" t="s">
        <v>475</v>
      </c>
      <c r="U1069" s="169" t="s">
        <v>712</v>
      </c>
      <c r="V1069" s="169" t="s">
        <v>466</v>
      </c>
      <c r="W1069" s="175">
        <v>1</v>
      </c>
      <c r="X1069" s="169" t="s">
        <v>467</v>
      </c>
    </row>
    <row r="1070" spans="2:24" hidden="1">
      <c r="B1070" s="636"/>
      <c r="C1070" s="423"/>
      <c r="D1070" s="206">
        <f t="shared" si="270"/>
        <v>4</v>
      </c>
      <c r="E1070" s="169" t="s">
        <v>463</v>
      </c>
      <c r="F1070" s="260">
        <v>1807.44</v>
      </c>
      <c r="G1070" s="169">
        <v>36.880000000000003</v>
      </c>
      <c r="H1070" s="169">
        <v>36.880000000000003</v>
      </c>
      <c r="I1070" s="177">
        <f t="shared" si="273"/>
        <v>1</v>
      </c>
      <c r="J1070" s="169">
        <v>2.4700000000000002</v>
      </c>
      <c r="K1070" s="177">
        <f t="shared" si="274"/>
        <v>6.6973969631236446E-2</v>
      </c>
      <c r="L1070" s="260">
        <v>814.16</v>
      </c>
      <c r="M1070" s="177">
        <f t="shared" si="275"/>
        <v>1.0669739696312364</v>
      </c>
      <c r="N1070" s="260">
        <v>2010.98</v>
      </c>
      <c r="O1070" s="169">
        <v>0.25</v>
      </c>
      <c r="P1070" s="176">
        <f t="shared" si="276"/>
        <v>6.7787418655097607E-3</v>
      </c>
      <c r="Q1070" s="260">
        <f t="shared" si="277"/>
        <v>203.54</v>
      </c>
      <c r="R1070" s="169">
        <f t="shared" si="278"/>
        <v>2.2199999999999989</v>
      </c>
      <c r="S1070" s="171">
        <f t="shared" si="279"/>
        <v>6.0195227765726646E-2</v>
      </c>
      <c r="T1070" s="169" t="s">
        <v>475</v>
      </c>
      <c r="U1070" s="169" t="s">
        <v>220</v>
      </c>
      <c r="V1070" s="169" t="s">
        <v>686</v>
      </c>
      <c r="W1070" s="175">
        <v>1</v>
      </c>
      <c r="X1070" s="169" t="s">
        <v>412</v>
      </c>
    </row>
    <row r="1071" spans="2:24" hidden="1">
      <c r="B1071" s="636"/>
      <c r="C1071" s="423"/>
      <c r="D1071" s="206">
        <f t="shared" si="270"/>
        <v>5</v>
      </c>
      <c r="E1071" s="169" t="s">
        <v>833</v>
      </c>
      <c r="F1071" s="260">
        <v>1689.31</v>
      </c>
      <c r="G1071" s="169">
        <v>93.6</v>
      </c>
      <c r="H1071" s="169">
        <v>93.6</v>
      </c>
      <c r="I1071" s="177">
        <f t="shared" si="273"/>
        <v>1</v>
      </c>
      <c r="J1071" s="169">
        <v>5.64</v>
      </c>
      <c r="K1071" s="177">
        <f t="shared" si="274"/>
        <v>6.0256410256410257E-2</v>
      </c>
      <c r="L1071" s="260">
        <v>335.18</v>
      </c>
      <c r="M1071" s="177">
        <f t="shared" si="275"/>
        <v>1.0602564102564103</v>
      </c>
      <c r="N1071" s="260">
        <v>1890.42</v>
      </c>
      <c r="O1071" s="169">
        <v>0.6</v>
      </c>
      <c r="P1071" s="176">
        <f t="shared" si="276"/>
        <v>6.41025641025641E-3</v>
      </c>
      <c r="Q1071" s="260">
        <f t="shared" si="277"/>
        <v>201.108</v>
      </c>
      <c r="R1071" s="169">
        <f t="shared" si="278"/>
        <v>5.0400000000000009</v>
      </c>
      <c r="S1071" s="171">
        <f t="shared" si="279"/>
        <v>5.3846153846153856E-2</v>
      </c>
      <c r="T1071" s="169" t="s">
        <v>475</v>
      </c>
      <c r="U1071" s="169" t="s">
        <v>220</v>
      </c>
      <c r="V1071" s="169" t="s">
        <v>686</v>
      </c>
      <c r="W1071" s="175">
        <v>1</v>
      </c>
      <c r="X1071" s="169" t="s">
        <v>828</v>
      </c>
    </row>
    <row r="1072" spans="2:24" hidden="1">
      <c r="B1072" s="636"/>
      <c r="C1072" s="423"/>
      <c r="D1072" s="206">
        <f t="shared" si="270"/>
        <v>6</v>
      </c>
      <c r="E1072" s="169" t="s">
        <v>666</v>
      </c>
      <c r="F1072" s="260">
        <v>1552.31</v>
      </c>
      <c r="G1072" s="169">
        <v>507.55</v>
      </c>
      <c r="H1072" s="169">
        <v>507.55</v>
      </c>
      <c r="I1072" s="177">
        <f t="shared" si="273"/>
        <v>1</v>
      </c>
      <c r="J1072" s="169">
        <v>30.61</v>
      </c>
      <c r="K1072" s="177">
        <f t="shared" si="274"/>
        <v>6.030932913013496E-2</v>
      </c>
      <c r="L1072" s="260">
        <v>85.48</v>
      </c>
      <c r="M1072" s="177">
        <f t="shared" si="275"/>
        <v>1.0603093291301349</v>
      </c>
      <c r="N1072" s="260">
        <v>2616.54</v>
      </c>
      <c r="O1072" s="169">
        <v>12.45</v>
      </c>
      <c r="P1072" s="176">
        <f t="shared" si="276"/>
        <v>2.4529602994778837E-2</v>
      </c>
      <c r="Q1072" s="260">
        <f t="shared" si="277"/>
        <v>1064.2259999999999</v>
      </c>
      <c r="R1072" s="169">
        <f t="shared" si="278"/>
        <v>18.159999999999958</v>
      </c>
      <c r="S1072" s="171">
        <f t="shared" si="279"/>
        <v>3.5779726135356037E-2</v>
      </c>
      <c r="T1072" s="169" t="s">
        <v>475</v>
      </c>
      <c r="U1072" s="169" t="s">
        <v>712</v>
      </c>
      <c r="V1072" s="169" t="s">
        <v>643</v>
      </c>
      <c r="W1072" s="175">
        <v>1</v>
      </c>
      <c r="X1072" s="169" t="s">
        <v>423</v>
      </c>
    </row>
    <row r="1073" spans="2:24" hidden="1">
      <c r="B1073" s="636"/>
      <c r="C1073" s="423"/>
      <c r="D1073" s="206">
        <f t="shared" si="270"/>
        <v>7</v>
      </c>
      <c r="E1073" s="169" t="s">
        <v>688</v>
      </c>
      <c r="F1073" s="260">
        <v>1527.23</v>
      </c>
      <c r="G1073" s="169">
        <v>82.44</v>
      </c>
      <c r="H1073" s="169">
        <v>82.44</v>
      </c>
      <c r="I1073" s="177">
        <f t="shared" si="273"/>
        <v>1</v>
      </c>
      <c r="J1073" s="169">
        <v>5.52</v>
      </c>
      <c r="K1073" s="177">
        <f t="shared" si="274"/>
        <v>6.6957787481804948E-2</v>
      </c>
      <c r="L1073" s="260">
        <v>313.60000000000002</v>
      </c>
      <c r="M1073" s="177">
        <f t="shared" si="275"/>
        <v>1.0669577874818048</v>
      </c>
      <c r="N1073" s="260">
        <v>1731.07</v>
      </c>
      <c r="O1073" s="169">
        <v>0.65</v>
      </c>
      <c r="P1073" s="176">
        <f t="shared" si="276"/>
        <v>7.8845220766618155E-3</v>
      </c>
      <c r="Q1073" s="260">
        <f t="shared" si="277"/>
        <v>203.84000000000003</v>
      </c>
      <c r="R1073" s="169">
        <f t="shared" si="278"/>
        <v>4.8699999999999957</v>
      </c>
      <c r="S1073" s="171">
        <f t="shared" si="279"/>
        <v>5.9073265405143086E-2</v>
      </c>
      <c r="T1073" s="169" t="s">
        <v>475</v>
      </c>
      <c r="U1073" s="169" t="s">
        <v>712</v>
      </c>
      <c r="V1073" s="169" t="s">
        <v>466</v>
      </c>
      <c r="W1073" s="175">
        <v>1</v>
      </c>
      <c r="X1073" s="169" t="s">
        <v>467</v>
      </c>
    </row>
    <row r="1074" spans="2:24" hidden="1">
      <c r="B1074" s="636"/>
      <c r="C1074" s="423"/>
      <c r="D1074" s="206">
        <f t="shared" si="270"/>
        <v>8</v>
      </c>
      <c r="E1074" s="169" t="s">
        <v>822</v>
      </c>
      <c r="F1074" s="260">
        <v>1455.53</v>
      </c>
      <c r="G1074" s="169">
        <v>273.5</v>
      </c>
      <c r="H1074" s="169">
        <v>273.5</v>
      </c>
      <c r="I1074" s="177">
        <f t="shared" si="273"/>
        <v>1</v>
      </c>
      <c r="J1074" s="169">
        <v>16.5</v>
      </c>
      <c r="K1074" s="177">
        <f t="shared" si="274"/>
        <v>6.0329067641681902E-2</v>
      </c>
      <c r="L1074" s="260">
        <v>100.52</v>
      </c>
      <c r="M1074" s="177">
        <f t="shared" si="275"/>
        <v>1.0603290676416819</v>
      </c>
      <c r="N1074" s="260">
        <v>1658.58</v>
      </c>
      <c r="O1074" s="169">
        <v>2.02</v>
      </c>
      <c r="P1074" s="176">
        <f t="shared" si="276"/>
        <v>7.3857404021937844E-3</v>
      </c>
      <c r="Q1074" s="260">
        <f t="shared" si="277"/>
        <v>203.0504</v>
      </c>
      <c r="R1074" s="169">
        <f t="shared" si="278"/>
        <v>14.48</v>
      </c>
      <c r="S1074" s="171">
        <f t="shared" si="279"/>
        <v>5.2943327239488115E-2</v>
      </c>
      <c r="T1074" s="169" t="s">
        <v>475</v>
      </c>
      <c r="U1074" s="169" t="s">
        <v>712</v>
      </c>
      <c r="V1074" s="169" t="s">
        <v>823</v>
      </c>
      <c r="W1074" s="175">
        <v>1</v>
      </c>
      <c r="X1074" s="169" t="s">
        <v>818</v>
      </c>
    </row>
    <row r="1075" spans="2:24" hidden="1">
      <c r="B1075" s="636"/>
      <c r="C1075" s="423"/>
      <c r="D1075" s="206">
        <f t="shared" si="270"/>
        <v>9</v>
      </c>
      <c r="E1075" s="169" t="s">
        <v>834</v>
      </c>
      <c r="F1075" s="260">
        <v>1338.8799999999999</v>
      </c>
      <c r="G1075" s="169">
        <v>107.97</v>
      </c>
      <c r="H1075" s="169">
        <v>107.97</v>
      </c>
      <c r="I1075" s="177">
        <f t="shared" si="273"/>
        <v>1</v>
      </c>
      <c r="J1075" s="169">
        <v>4.34</v>
      </c>
      <c r="K1075" s="177">
        <f t="shared" si="274"/>
        <v>4.0196350838195796E-2</v>
      </c>
      <c r="L1075" s="260">
        <v>355.14</v>
      </c>
      <c r="M1075" s="177">
        <f t="shared" si="275"/>
        <v>1.0401963508381957</v>
      </c>
      <c r="N1075" s="260">
        <v>1541.31</v>
      </c>
      <c r="O1075" s="169">
        <v>0.56999999999999995</v>
      </c>
      <c r="P1075" s="176">
        <f t="shared" si="276"/>
        <v>5.279244234509586E-3</v>
      </c>
      <c r="Q1075" s="260">
        <f t="shared" si="277"/>
        <v>202.42979999999997</v>
      </c>
      <c r="R1075" s="169">
        <f t="shared" si="278"/>
        <v>3.7700000000000036</v>
      </c>
      <c r="S1075" s="171">
        <f t="shared" si="279"/>
        <v>3.4917106603686243E-2</v>
      </c>
      <c r="T1075" s="169" t="s">
        <v>475</v>
      </c>
      <c r="U1075" s="169" t="s">
        <v>220</v>
      </c>
      <c r="V1075" s="169" t="s">
        <v>686</v>
      </c>
      <c r="W1075" s="175">
        <v>1</v>
      </c>
      <c r="X1075" s="169" t="s">
        <v>419</v>
      </c>
    </row>
    <row r="1076" spans="2:24" hidden="1">
      <c r="B1076" s="636"/>
      <c r="C1076" s="423"/>
      <c r="D1076" s="206">
        <f t="shared" ref="D1076:D1139" si="284">D1066</f>
        <v>10</v>
      </c>
      <c r="E1076" s="169" t="s">
        <v>494</v>
      </c>
      <c r="F1076" s="260">
        <v>1289.2</v>
      </c>
      <c r="G1076" s="169">
        <v>87.47</v>
      </c>
      <c r="H1076" s="169">
        <v>87.47</v>
      </c>
      <c r="I1076" s="177">
        <f t="shared" si="273"/>
        <v>1</v>
      </c>
      <c r="J1076" s="169">
        <v>4.6900000000000004</v>
      </c>
      <c r="K1076" s="177">
        <f t="shared" si="274"/>
        <v>5.3618383445752836E-2</v>
      </c>
      <c r="L1076" s="260">
        <v>318.32</v>
      </c>
      <c r="M1076" s="177">
        <f t="shared" si="275"/>
        <v>1.0536183834457529</v>
      </c>
      <c r="N1076" s="260">
        <v>1492.92</v>
      </c>
      <c r="O1076" s="169">
        <v>0.64</v>
      </c>
      <c r="P1076" s="176">
        <f t="shared" si="276"/>
        <v>7.3167943294843952E-3</v>
      </c>
      <c r="Q1076" s="260">
        <f t="shared" si="277"/>
        <v>203.72479999999999</v>
      </c>
      <c r="R1076" s="169">
        <f t="shared" si="278"/>
        <v>4.049999999999998</v>
      </c>
      <c r="S1076" s="171">
        <f t="shared" si="279"/>
        <v>4.6301589116268416E-2</v>
      </c>
      <c r="T1076" s="169" t="s">
        <v>475</v>
      </c>
      <c r="U1076" s="169" t="s">
        <v>220</v>
      </c>
      <c r="V1076" s="169" t="s">
        <v>686</v>
      </c>
      <c r="W1076" s="175">
        <v>1</v>
      </c>
      <c r="X1076" s="169" t="s">
        <v>422</v>
      </c>
    </row>
    <row r="1077" spans="2:24" hidden="1">
      <c r="B1077" s="635">
        <v>45977</v>
      </c>
      <c r="C1077" s="423" t="str">
        <f t="shared" ref="C1077" si="285">RIGHT(TEXT(B1077,"aaa"),1)</f>
        <v>日</v>
      </c>
      <c r="D1077" s="206">
        <f t="shared" si="284"/>
        <v>1</v>
      </c>
      <c r="E1077" s="169" t="s">
        <v>699</v>
      </c>
      <c r="F1077" s="260">
        <v>14952.15</v>
      </c>
      <c r="G1077" s="169">
        <v>136.84</v>
      </c>
      <c r="H1077" s="169">
        <v>188.68</v>
      </c>
      <c r="I1077" s="177">
        <f t="shared" si="273"/>
        <v>1.3788365974861152</v>
      </c>
      <c r="J1077" s="169">
        <v>1.8</v>
      </c>
      <c r="K1077" s="177">
        <f t="shared" si="274"/>
        <v>1.3154048523823443E-2</v>
      </c>
      <c r="L1077" s="260">
        <v>278.75</v>
      </c>
      <c r="M1077" s="177">
        <f t="shared" si="275"/>
        <v>1.3919906460099387</v>
      </c>
      <c r="N1077" s="260">
        <v>14952.15</v>
      </c>
      <c r="O1077" s="169">
        <v>0</v>
      </c>
      <c r="P1077" s="176">
        <f t="shared" si="276"/>
        <v>0</v>
      </c>
      <c r="Q1077" s="260">
        <f t="shared" si="277"/>
        <v>0</v>
      </c>
      <c r="R1077" s="169">
        <f t="shared" si="278"/>
        <v>53.640000000000015</v>
      </c>
      <c r="S1077" s="171">
        <f t="shared" si="279"/>
        <v>0.39199064600993871</v>
      </c>
      <c r="T1077" s="169" t="s">
        <v>465</v>
      </c>
      <c r="U1077" s="169" t="s">
        <v>219</v>
      </c>
      <c r="V1077" s="169" t="s">
        <v>702</v>
      </c>
      <c r="W1077" s="175">
        <v>1</v>
      </c>
      <c r="X1077" s="169" t="s">
        <v>467</v>
      </c>
    </row>
    <row r="1078" spans="2:24" hidden="1">
      <c r="B1078" s="636"/>
      <c r="C1078" s="423"/>
      <c r="D1078" s="206">
        <f t="shared" si="284"/>
        <v>2</v>
      </c>
      <c r="E1078" s="169" t="s">
        <v>689</v>
      </c>
      <c r="F1078" s="260">
        <v>8875</v>
      </c>
      <c r="G1078" s="169">
        <v>10877</v>
      </c>
      <c r="H1078" s="169">
        <v>10877</v>
      </c>
      <c r="I1078" s="177">
        <f t="shared" si="273"/>
        <v>1</v>
      </c>
      <c r="J1078" s="169">
        <v>500</v>
      </c>
      <c r="K1078" s="177">
        <f t="shared" si="274"/>
        <v>4.5968557506665439E-2</v>
      </c>
      <c r="L1078" s="260">
        <v>17.75</v>
      </c>
      <c r="M1078" s="177">
        <f t="shared" si="275"/>
        <v>1.0459685575066655</v>
      </c>
      <c r="N1078" s="260">
        <v>8875</v>
      </c>
      <c r="O1078" s="169">
        <v>0</v>
      </c>
      <c r="P1078" s="176">
        <f t="shared" si="276"/>
        <v>0</v>
      </c>
      <c r="Q1078" s="260">
        <f t="shared" si="277"/>
        <v>0</v>
      </c>
      <c r="R1078" s="169">
        <f t="shared" si="278"/>
        <v>500</v>
      </c>
      <c r="S1078" s="171">
        <f t="shared" si="279"/>
        <v>4.5968557506665439E-2</v>
      </c>
      <c r="T1078" s="169" t="s">
        <v>465</v>
      </c>
      <c r="U1078" s="169" t="s">
        <v>220</v>
      </c>
      <c r="V1078" s="169" t="s">
        <v>701</v>
      </c>
      <c r="W1078" s="175">
        <v>1</v>
      </c>
      <c r="X1078" s="169" t="s">
        <v>430</v>
      </c>
    </row>
    <row r="1079" spans="2:24" hidden="1">
      <c r="B1079" s="636"/>
      <c r="C1079" s="423"/>
      <c r="D1079" s="206">
        <f t="shared" si="284"/>
        <v>3</v>
      </c>
      <c r="E1079" s="169" t="s">
        <v>688</v>
      </c>
      <c r="F1079" s="260">
        <v>1978.8200000000002</v>
      </c>
      <c r="G1079" s="169">
        <v>113.68</v>
      </c>
      <c r="H1079" s="169">
        <v>113.68</v>
      </c>
      <c r="I1079" s="177">
        <f t="shared" si="273"/>
        <v>1</v>
      </c>
      <c r="J1079" s="169">
        <v>7.28</v>
      </c>
      <c r="K1079" s="177">
        <f t="shared" si="274"/>
        <v>6.4039408866995079E-2</v>
      </c>
      <c r="L1079" s="260">
        <v>313.60000000000002</v>
      </c>
      <c r="M1079" s="177">
        <f t="shared" si="275"/>
        <v>1.0640394088669951</v>
      </c>
      <c r="N1079" s="260">
        <v>2283.0100000000002</v>
      </c>
      <c r="O1079" s="169">
        <v>0.97</v>
      </c>
      <c r="P1079" s="176">
        <f t="shared" si="276"/>
        <v>8.532723434201266E-3</v>
      </c>
      <c r="Q1079" s="260">
        <f t="shared" si="277"/>
        <v>304.19200000000001</v>
      </c>
      <c r="R1079" s="169">
        <f t="shared" si="278"/>
        <v>6.3100000000000014</v>
      </c>
      <c r="S1079" s="171">
        <f t="shared" si="279"/>
        <v>5.5506685432793815E-2</v>
      </c>
      <c r="T1079" s="169" t="s">
        <v>475</v>
      </c>
      <c r="U1079" s="169" t="s">
        <v>712</v>
      </c>
      <c r="V1079" s="169" t="s">
        <v>466</v>
      </c>
      <c r="W1079" s="175">
        <v>1</v>
      </c>
      <c r="X1079" s="169" t="s">
        <v>467</v>
      </c>
    </row>
    <row r="1080" spans="2:24" hidden="1">
      <c r="B1080" s="636"/>
      <c r="C1080" s="423"/>
      <c r="D1080" s="206">
        <f t="shared" si="284"/>
        <v>4</v>
      </c>
      <c r="E1080" s="169" t="s">
        <v>542</v>
      </c>
      <c r="F1080" s="260">
        <v>1974.8000000000002</v>
      </c>
      <c r="G1080" s="169">
        <v>343.94</v>
      </c>
      <c r="H1080" s="169">
        <v>343.94</v>
      </c>
      <c r="I1080" s="177">
        <f t="shared" si="273"/>
        <v>1</v>
      </c>
      <c r="J1080" s="169">
        <v>19.809999999999999</v>
      </c>
      <c r="K1080" s="177">
        <f t="shared" si="274"/>
        <v>5.7597255335232883E-2</v>
      </c>
      <c r="L1080" s="260">
        <v>156.72999999999999</v>
      </c>
      <c r="M1080" s="177">
        <f t="shared" si="275"/>
        <v>1.0575972553352329</v>
      </c>
      <c r="N1080" s="260">
        <v>3104.82</v>
      </c>
      <c r="O1080" s="169">
        <v>7.21</v>
      </c>
      <c r="P1080" s="176">
        <f t="shared" si="276"/>
        <v>2.0962958655579463E-2</v>
      </c>
      <c r="Q1080" s="260">
        <f t="shared" si="277"/>
        <v>1130.0232999999998</v>
      </c>
      <c r="R1080" s="169">
        <f t="shared" si="278"/>
        <v>12.600000000000001</v>
      </c>
      <c r="S1080" s="171">
        <f t="shared" si="279"/>
        <v>3.6634296679653434E-2</v>
      </c>
      <c r="T1080" s="169" t="s">
        <v>475</v>
      </c>
      <c r="U1080" s="169" t="s">
        <v>712</v>
      </c>
      <c r="V1080" s="169" t="s">
        <v>466</v>
      </c>
      <c r="W1080" s="175">
        <v>1</v>
      </c>
      <c r="X1080" s="169" t="s">
        <v>467</v>
      </c>
    </row>
    <row r="1081" spans="2:24" hidden="1">
      <c r="B1081" s="636"/>
      <c r="C1081" s="423"/>
      <c r="D1081" s="206">
        <f t="shared" si="284"/>
        <v>5</v>
      </c>
      <c r="E1081" s="169" t="s">
        <v>463</v>
      </c>
      <c r="F1081" s="260">
        <v>1734.16</v>
      </c>
      <c r="G1081" s="169">
        <v>39.08</v>
      </c>
      <c r="H1081" s="169">
        <v>39.08</v>
      </c>
      <c r="I1081" s="177">
        <f t="shared" si="273"/>
        <v>1</v>
      </c>
      <c r="J1081" s="169">
        <v>2.5</v>
      </c>
      <c r="K1081" s="177">
        <f t="shared" si="274"/>
        <v>6.3971340839303989E-2</v>
      </c>
      <c r="L1081" s="260">
        <v>814.16</v>
      </c>
      <c r="M1081" s="177">
        <f t="shared" si="275"/>
        <v>1.0639713408393039</v>
      </c>
      <c r="N1081" s="260">
        <v>2035.4</v>
      </c>
      <c r="O1081" s="169">
        <v>0.37</v>
      </c>
      <c r="P1081" s="176">
        <f t="shared" si="276"/>
        <v>9.467758444216991E-3</v>
      </c>
      <c r="Q1081" s="260">
        <f t="shared" si="277"/>
        <v>301.23919999999998</v>
      </c>
      <c r="R1081" s="169">
        <f t="shared" si="278"/>
        <v>2.13</v>
      </c>
      <c r="S1081" s="171">
        <f t="shared" si="279"/>
        <v>5.4503582395087E-2</v>
      </c>
      <c r="T1081" s="169" t="s">
        <v>475</v>
      </c>
      <c r="U1081" s="169" t="s">
        <v>220</v>
      </c>
      <c r="V1081" s="169" t="s">
        <v>686</v>
      </c>
      <c r="W1081" s="175">
        <v>1</v>
      </c>
      <c r="X1081" s="169" t="s">
        <v>412</v>
      </c>
    </row>
    <row r="1082" spans="2:24" hidden="1">
      <c r="B1082" s="636"/>
      <c r="C1082" s="423"/>
      <c r="D1082" s="206">
        <f t="shared" si="284"/>
        <v>6</v>
      </c>
      <c r="E1082" s="169" t="s">
        <v>833</v>
      </c>
      <c r="F1082" s="260">
        <v>1518.3700000000001</v>
      </c>
      <c r="G1082" s="169">
        <v>94.46</v>
      </c>
      <c r="H1082" s="169">
        <v>94.46</v>
      </c>
      <c r="I1082" s="177">
        <f t="shared" si="273"/>
        <v>1</v>
      </c>
      <c r="J1082" s="169">
        <v>5.44</v>
      </c>
      <c r="K1082" s="177">
        <f t="shared" si="274"/>
        <v>5.7590514503493548E-2</v>
      </c>
      <c r="L1082" s="260">
        <v>335.18</v>
      </c>
      <c r="M1082" s="177">
        <f t="shared" si="275"/>
        <v>1.0575905145034936</v>
      </c>
      <c r="N1082" s="260">
        <v>1823.38</v>
      </c>
      <c r="O1082" s="169">
        <v>0.91</v>
      </c>
      <c r="P1082" s="176">
        <f t="shared" si="276"/>
        <v>9.6337073893711638E-3</v>
      </c>
      <c r="Q1082" s="260">
        <f t="shared" si="277"/>
        <v>305.0138</v>
      </c>
      <c r="R1082" s="169">
        <f t="shared" si="278"/>
        <v>4.5299999999999976</v>
      </c>
      <c r="S1082" s="171">
        <f t="shared" si="279"/>
        <v>4.7956807114122355E-2</v>
      </c>
      <c r="T1082" s="169" t="s">
        <v>475</v>
      </c>
      <c r="U1082" s="169" t="s">
        <v>220</v>
      </c>
      <c r="V1082" s="169" t="s">
        <v>686</v>
      </c>
      <c r="W1082" s="175">
        <v>1</v>
      </c>
      <c r="X1082" s="169" t="s">
        <v>828</v>
      </c>
    </row>
    <row r="1083" spans="2:24" hidden="1">
      <c r="B1083" s="636"/>
      <c r="C1083" s="423"/>
      <c r="D1083" s="206">
        <f t="shared" si="284"/>
        <v>7</v>
      </c>
      <c r="E1083" s="169" t="s">
        <v>494</v>
      </c>
      <c r="F1083" s="260">
        <v>1247.8100000000002</v>
      </c>
      <c r="G1083" s="169">
        <v>95.35</v>
      </c>
      <c r="H1083" s="169">
        <v>95.35</v>
      </c>
      <c r="I1083" s="177">
        <f t="shared" si="273"/>
        <v>1</v>
      </c>
      <c r="J1083" s="169">
        <v>4.88</v>
      </c>
      <c r="K1083" s="177">
        <f t="shared" si="274"/>
        <v>5.1179863660199269E-2</v>
      </c>
      <c r="L1083" s="260">
        <v>318.32</v>
      </c>
      <c r="M1083" s="177">
        <f t="shared" si="275"/>
        <v>1.0511798636601992</v>
      </c>
      <c r="N1083" s="260">
        <v>1553.4</v>
      </c>
      <c r="O1083" s="169">
        <v>0.96</v>
      </c>
      <c r="P1083" s="176">
        <f t="shared" si="276"/>
        <v>1.0068169900367069E-2</v>
      </c>
      <c r="Q1083" s="260">
        <f t="shared" si="277"/>
        <v>305.5872</v>
      </c>
      <c r="R1083" s="169">
        <f t="shared" si="278"/>
        <v>3.9199999999999955</v>
      </c>
      <c r="S1083" s="171">
        <f t="shared" si="279"/>
        <v>4.1111693759832153E-2</v>
      </c>
      <c r="T1083" s="169" t="s">
        <v>475</v>
      </c>
      <c r="U1083" s="169" t="s">
        <v>220</v>
      </c>
      <c r="V1083" s="169" t="s">
        <v>686</v>
      </c>
      <c r="W1083" s="175">
        <v>1</v>
      </c>
      <c r="X1083" s="169" t="s">
        <v>422</v>
      </c>
    </row>
    <row r="1084" spans="2:24" hidden="1">
      <c r="B1084" s="636"/>
      <c r="C1084" s="423"/>
      <c r="D1084" s="206">
        <f t="shared" si="284"/>
        <v>8</v>
      </c>
      <c r="E1084" s="169" t="s">
        <v>484</v>
      </c>
      <c r="F1084" s="260">
        <v>1173.06</v>
      </c>
      <c r="G1084" s="169">
        <v>93.8</v>
      </c>
      <c r="H1084" s="169">
        <v>93.8</v>
      </c>
      <c r="I1084" s="177">
        <f t="shared" si="273"/>
        <v>1</v>
      </c>
      <c r="J1084" s="169">
        <v>3.6</v>
      </c>
      <c r="K1084" s="177">
        <f t="shared" si="274"/>
        <v>3.8379530916844352E-2</v>
      </c>
      <c r="L1084" s="260">
        <v>410.16</v>
      </c>
      <c r="M1084" s="177">
        <f t="shared" si="275"/>
        <v>1.0383795309168442</v>
      </c>
      <c r="N1084" s="260">
        <v>1476.58</v>
      </c>
      <c r="O1084" s="169">
        <v>0.74</v>
      </c>
      <c r="P1084" s="176">
        <f t="shared" si="276"/>
        <v>7.8891257995735604E-3</v>
      </c>
      <c r="Q1084" s="260">
        <f t="shared" si="277"/>
        <v>303.51840000000004</v>
      </c>
      <c r="R1084" s="169">
        <f t="shared" si="278"/>
        <v>2.8599999999999941</v>
      </c>
      <c r="S1084" s="171">
        <f t="shared" si="279"/>
        <v>3.0490405117270726E-2</v>
      </c>
      <c r="T1084" s="169" t="s">
        <v>475</v>
      </c>
      <c r="U1084" s="169" t="s">
        <v>712</v>
      </c>
      <c r="V1084" s="169" t="s">
        <v>643</v>
      </c>
      <c r="W1084" s="175">
        <v>1</v>
      </c>
      <c r="X1084" s="169" t="s">
        <v>467</v>
      </c>
    </row>
    <row r="1085" spans="2:24" hidden="1">
      <c r="B1085" s="636"/>
      <c r="C1085" s="423"/>
      <c r="D1085" s="206">
        <f t="shared" si="284"/>
        <v>9</v>
      </c>
      <c r="E1085" s="169" t="s">
        <v>834</v>
      </c>
      <c r="F1085" s="260">
        <v>1161.31</v>
      </c>
      <c r="G1085" s="169">
        <v>107.58</v>
      </c>
      <c r="H1085" s="169">
        <v>107.58</v>
      </c>
      <c r="I1085" s="177">
        <f t="shared" si="273"/>
        <v>1</v>
      </c>
      <c r="J1085" s="169">
        <v>4.13</v>
      </c>
      <c r="K1085" s="177">
        <f t="shared" si="274"/>
        <v>3.8390035322550663E-2</v>
      </c>
      <c r="L1085" s="260">
        <v>355.14</v>
      </c>
      <c r="M1085" s="177">
        <f t="shared" si="275"/>
        <v>1.0383900353225506</v>
      </c>
      <c r="N1085" s="260">
        <v>1466.73</v>
      </c>
      <c r="O1085" s="169">
        <v>0.86</v>
      </c>
      <c r="P1085" s="176">
        <f t="shared" si="276"/>
        <v>7.9940509388362144E-3</v>
      </c>
      <c r="Q1085" s="260">
        <f t="shared" si="277"/>
        <v>305.42039999999997</v>
      </c>
      <c r="R1085" s="169">
        <f t="shared" si="278"/>
        <v>3.2699999999999956</v>
      </c>
      <c r="S1085" s="171">
        <f t="shared" si="279"/>
        <v>3.0395984383714405E-2</v>
      </c>
      <c r="T1085" s="169" t="s">
        <v>475</v>
      </c>
      <c r="U1085" s="169" t="s">
        <v>220</v>
      </c>
      <c r="V1085" s="169" t="s">
        <v>686</v>
      </c>
      <c r="W1085" s="175">
        <v>1</v>
      </c>
      <c r="X1085" s="169" t="s">
        <v>419</v>
      </c>
    </row>
    <row r="1086" spans="2:24" hidden="1">
      <c r="B1086" s="636"/>
      <c r="C1086" s="423"/>
      <c r="D1086" s="206">
        <f t="shared" si="284"/>
        <v>10</v>
      </c>
      <c r="E1086" s="169" t="s">
        <v>822</v>
      </c>
      <c r="F1086" s="260">
        <v>1088.6299999999999</v>
      </c>
      <c r="G1086" s="169">
        <v>374.62</v>
      </c>
      <c r="H1086" s="169">
        <v>374.62</v>
      </c>
      <c r="I1086" s="177">
        <f t="shared" si="273"/>
        <v>1</v>
      </c>
      <c r="J1086" s="169">
        <v>21.58</v>
      </c>
      <c r="K1086" s="177">
        <f t="shared" si="274"/>
        <v>5.7605039773637283E-2</v>
      </c>
      <c r="L1086" s="260">
        <v>100.52</v>
      </c>
      <c r="M1086" s="177">
        <f t="shared" si="275"/>
        <v>1.0576050397736372</v>
      </c>
      <c r="N1086" s="260">
        <v>2169.2199999999998</v>
      </c>
      <c r="O1086" s="169">
        <v>10.75</v>
      </c>
      <c r="P1086" s="176">
        <f t="shared" si="276"/>
        <v>2.8695745021621911E-2</v>
      </c>
      <c r="Q1086" s="260">
        <f t="shared" si="277"/>
        <v>1080.5899999999999</v>
      </c>
      <c r="R1086" s="169">
        <f t="shared" si="278"/>
        <v>10.829999999999984</v>
      </c>
      <c r="S1086" s="171">
        <f t="shared" si="279"/>
        <v>2.8909294752015334E-2</v>
      </c>
      <c r="T1086" s="169" t="s">
        <v>475</v>
      </c>
      <c r="U1086" s="169" t="s">
        <v>712</v>
      </c>
      <c r="V1086" s="169" t="s">
        <v>823</v>
      </c>
      <c r="W1086" s="175">
        <v>1</v>
      </c>
      <c r="X1086" s="169" t="s">
        <v>818</v>
      </c>
    </row>
    <row r="1087" spans="2:24" hidden="1">
      <c r="B1087" s="635">
        <v>45978</v>
      </c>
      <c r="C1087" s="423" t="str">
        <f t="shared" ref="C1087" si="286">RIGHT(TEXT(B1087,"aaa"),1)</f>
        <v>一</v>
      </c>
      <c r="D1087" s="206">
        <f t="shared" si="284"/>
        <v>1</v>
      </c>
      <c r="E1087" s="169" t="s">
        <v>699</v>
      </c>
      <c r="F1087" s="260">
        <v>13115.19</v>
      </c>
      <c r="G1087" s="169">
        <v>113.05</v>
      </c>
      <c r="H1087" s="169">
        <v>160.1</v>
      </c>
      <c r="I1087" s="177">
        <f t="shared" si="273"/>
        <v>1.4161875276426359</v>
      </c>
      <c r="J1087" s="169">
        <v>0</v>
      </c>
      <c r="K1087" s="177">
        <f t="shared" si="274"/>
        <v>0</v>
      </c>
      <c r="L1087" s="260">
        <v>278.75</v>
      </c>
      <c r="M1087" s="177">
        <f t="shared" si="275"/>
        <v>1.4161875276426359</v>
      </c>
      <c r="N1087" s="260">
        <v>13115.19</v>
      </c>
      <c r="O1087" s="169">
        <v>0</v>
      </c>
      <c r="P1087" s="176">
        <f t="shared" si="276"/>
        <v>0</v>
      </c>
      <c r="Q1087" s="260">
        <f t="shared" si="277"/>
        <v>0</v>
      </c>
      <c r="R1087" s="169">
        <f t="shared" si="278"/>
        <v>47.05</v>
      </c>
      <c r="S1087" s="171">
        <f t="shared" si="279"/>
        <v>0.416187527642636</v>
      </c>
      <c r="T1087" s="169" t="s">
        <v>465</v>
      </c>
      <c r="U1087" s="169" t="s">
        <v>219</v>
      </c>
      <c r="V1087" s="169" t="s">
        <v>702</v>
      </c>
      <c r="W1087" s="175">
        <v>1</v>
      </c>
      <c r="X1087" s="169" t="s">
        <v>467</v>
      </c>
    </row>
    <row r="1088" spans="2:24" hidden="1">
      <c r="B1088" s="636"/>
      <c r="C1088" s="423"/>
      <c r="D1088" s="206">
        <f t="shared" si="284"/>
        <v>2</v>
      </c>
      <c r="E1088" s="169" t="s">
        <v>689</v>
      </c>
      <c r="F1088" s="260">
        <v>5325</v>
      </c>
      <c r="G1088" s="169">
        <v>10870</v>
      </c>
      <c r="H1088" s="169">
        <v>10870</v>
      </c>
      <c r="I1088" s="177">
        <f t="shared" si="273"/>
        <v>1</v>
      </c>
      <c r="J1088" s="169">
        <v>300</v>
      </c>
      <c r="K1088" s="177">
        <f t="shared" si="274"/>
        <v>2.7598896044158234E-2</v>
      </c>
      <c r="L1088" s="260">
        <v>17.75</v>
      </c>
      <c r="M1088" s="177">
        <f t="shared" si="275"/>
        <v>1.0275988960441582</v>
      </c>
      <c r="N1088" s="260">
        <v>5325</v>
      </c>
      <c r="O1088" s="169">
        <v>0</v>
      </c>
      <c r="P1088" s="176">
        <f t="shared" si="276"/>
        <v>0</v>
      </c>
      <c r="Q1088" s="260">
        <f t="shared" si="277"/>
        <v>0</v>
      </c>
      <c r="R1088" s="169">
        <f t="shared" si="278"/>
        <v>300</v>
      </c>
      <c r="S1088" s="171">
        <f t="shared" si="279"/>
        <v>2.7598896044158234E-2</v>
      </c>
      <c r="T1088" s="169" t="s">
        <v>465</v>
      </c>
      <c r="U1088" s="169" t="s">
        <v>220</v>
      </c>
      <c r="V1088" s="169" t="s">
        <v>701</v>
      </c>
      <c r="W1088" s="175">
        <v>1</v>
      </c>
      <c r="X1088" s="169" t="s">
        <v>430</v>
      </c>
    </row>
    <row r="1089" spans="2:24" hidden="1">
      <c r="B1089" s="636"/>
      <c r="C1089" s="423"/>
      <c r="D1089" s="206">
        <f t="shared" si="284"/>
        <v>3</v>
      </c>
      <c r="E1089" s="169" t="s">
        <v>814</v>
      </c>
      <c r="F1089" s="260">
        <v>1985.75</v>
      </c>
      <c r="G1089" s="169">
        <v>95</v>
      </c>
      <c r="H1089" s="169">
        <v>95</v>
      </c>
      <c r="I1089" s="177">
        <f t="shared" si="273"/>
        <v>1</v>
      </c>
      <c r="J1089" s="169">
        <v>5.95</v>
      </c>
      <c r="K1089" s="177">
        <f t="shared" si="274"/>
        <v>6.2631578947368427E-2</v>
      </c>
      <c r="L1089" s="260">
        <v>388.6</v>
      </c>
      <c r="M1089" s="177">
        <f t="shared" si="275"/>
        <v>1.0626315789473684</v>
      </c>
      <c r="N1089" s="260">
        <v>2312.17</v>
      </c>
      <c r="O1089" s="169">
        <v>0.84</v>
      </c>
      <c r="P1089" s="176">
        <f t="shared" si="276"/>
        <v>8.8421052631578942E-3</v>
      </c>
      <c r="Q1089" s="260">
        <f t="shared" si="277"/>
        <v>326.42400000000004</v>
      </c>
      <c r="R1089" s="169">
        <f t="shared" si="278"/>
        <v>5.110000000000003</v>
      </c>
      <c r="S1089" s="171">
        <f t="shared" si="279"/>
        <v>5.3789473684210561E-2</v>
      </c>
      <c r="T1089" s="169" t="s">
        <v>475</v>
      </c>
      <c r="U1089" s="169" t="s">
        <v>220</v>
      </c>
      <c r="V1089" s="169" t="s">
        <v>848</v>
      </c>
      <c r="W1089" s="175">
        <v>1</v>
      </c>
      <c r="X1089" s="169" t="s">
        <v>809</v>
      </c>
    </row>
    <row r="1090" spans="2:24" hidden="1">
      <c r="B1090" s="636"/>
      <c r="C1090" s="423"/>
      <c r="D1090" s="206">
        <f t="shared" si="284"/>
        <v>4</v>
      </c>
      <c r="E1090" s="169" t="s">
        <v>834</v>
      </c>
      <c r="F1090" s="260">
        <v>1981.6799999999998</v>
      </c>
      <c r="G1090" s="169">
        <v>108.75</v>
      </c>
      <c r="H1090" s="169">
        <v>108.75</v>
      </c>
      <c r="I1090" s="177">
        <f t="shared" si="273"/>
        <v>1</v>
      </c>
      <c r="J1090" s="169">
        <v>6.5</v>
      </c>
      <c r="K1090" s="177">
        <f t="shared" si="274"/>
        <v>5.9770114942528735E-2</v>
      </c>
      <c r="L1090" s="260">
        <v>355.14</v>
      </c>
      <c r="M1090" s="177">
        <f t="shared" si="275"/>
        <v>1.0597701149425287</v>
      </c>
      <c r="N1090" s="260">
        <v>2308.41</v>
      </c>
      <c r="O1090" s="169">
        <v>0.92</v>
      </c>
      <c r="P1090" s="176">
        <f t="shared" si="276"/>
        <v>8.4597701149425296E-3</v>
      </c>
      <c r="Q1090" s="260">
        <f t="shared" si="277"/>
        <v>326.72879999999998</v>
      </c>
      <c r="R1090" s="169">
        <f t="shared" si="278"/>
        <v>5.58</v>
      </c>
      <c r="S1090" s="171">
        <f t="shared" si="279"/>
        <v>5.1310344827586209E-2</v>
      </c>
      <c r="T1090" s="169" t="s">
        <v>475</v>
      </c>
      <c r="U1090" s="169" t="s">
        <v>220</v>
      </c>
      <c r="V1090" s="169" t="s">
        <v>848</v>
      </c>
      <c r="W1090" s="175">
        <v>1</v>
      </c>
      <c r="X1090" s="169" t="s">
        <v>419</v>
      </c>
    </row>
    <row r="1091" spans="2:24" hidden="1">
      <c r="B1091" s="636"/>
      <c r="C1091" s="423"/>
      <c r="D1091" s="206">
        <f t="shared" si="284"/>
        <v>5</v>
      </c>
      <c r="E1091" s="169" t="s">
        <v>484</v>
      </c>
      <c r="F1091" s="260">
        <v>1968.77</v>
      </c>
      <c r="G1091" s="169">
        <v>91.86</v>
      </c>
      <c r="H1091" s="169">
        <v>91.86</v>
      </c>
      <c r="I1091" s="177">
        <f t="shared" si="273"/>
        <v>1</v>
      </c>
      <c r="J1091" s="169">
        <v>5.6</v>
      </c>
      <c r="K1091" s="177">
        <f t="shared" si="274"/>
        <v>6.0962333986501194E-2</v>
      </c>
      <c r="L1091" s="260">
        <v>410.16</v>
      </c>
      <c r="M1091" s="177">
        <f t="shared" si="275"/>
        <v>1.0609623339865011</v>
      </c>
      <c r="N1091" s="260">
        <v>2296.9</v>
      </c>
      <c r="O1091" s="169">
        <v>0.8</v>
      </c>
      <c r="P1091" s="176">
        <f t="shared" si="276"/>
        <v>8.7089048552144565E-3</v>
      </c>
      <c r="Q1091" s="260">
        <f t="shared" si="277"/>
        <v>328.12800000000004</v>
      </c>
      <c r="R1091" s="169">
        <f t="shared" si="278"/>
        <v>4.7999999999999945</v>
      </c>
      <c r="S1091" s="171">
        <f t="shared" si="279"/>
        <v>5.225342913128668E-2</v>
      </c>
      <c r="T1091" s="169" t="s">
        <v>475</v>
      </c>
      <c r="U1091" s="169" t="s">
        <v>712</v>
      </c>
      <c r="V1091" s="169" t="s">
        <v>643</v>
      </c>
      <c r="W1091" s="175">
        <v>1</v>
      </c>
      <c r="X1091" s="169" t="s">
        <v>467</v>
      </c>
    </row>
    <row r="1092" spans="2:24" hidden="1">
      <c r="B1092" s="636"/>
      <c r="C1092" s="423"/>
      <c r="D1092" s="206">
        <f t="shared" si="284"/>
        <v>6</v>
      </c>
      <c r="E1092" s="169" t="s">
        <v>844</v>
      </c>
      <c r="F1092" s="260">
        <v>1952.2799999999997</v>
      </c>
      <c r="G1092" s="169">
        <v>66.599999999999994</v>
      </c>
      <c r="H1092" s="169">
        <v>66.599999999999994</v>
      </c>
      <c r="I1092" s="177">
        <f t="shared" si="273"/>
        <v>1</v>
      </c>
      <c r="J1092" s="169">
        <v>4.25</v>
      </c>
      <c r="K1092" s="177">
        <f t="shared" si="274"/>
        <v>6.3813813813813819E-2</v>
      </c>
      <c r="L1092" s="260">
        <v>536.34</v>
      </c>
      <c r="M1092" s="177">
        <f t="shared" si="275"/>
        <v>1.0638138138138138</v>
      </c>
      <c r="N1092" s="260">
        <v>2279.4499999999998</v>
      </c>
      <c r="O1092" s="169">
        <v>0.61</v>
      </c>
      <c r="P1092" s="176">
        <f t="shared" si="276"/>
        <v>9.1591591591591599E-3</v>
      </c>
      <c r="Q1092" s="260">
        <f t="shared" si="277"/>
        <v>327.16739999999999</v>
      </c>
      <c r="R1092" s="169">
        <f t="shared" si="278"/>
        <v>3.64</v>
      </c>
      <c r="S1092" s="171">
        <f t="shared" si="279"/>
        <v>5.4654654654654661E-2</v>
      </c>
      <c r="T1092" s="169" t="s">
        <v>475</v>
      </c>
      <c r="U1092" s="169" t="s">
        <v>220</v>
      </c>
      <c r="V1092" s="169" t="s">
        <v>848</v>
      </c>
      <c r="W1092" s="175">
        <v>1</v>
      </c>
      <c r="X1092" s="169" t="s">
        <v>843</v>
      </c>
    </row>
    <row r="1093" spans="2:24" hidden="1">
      <c r="B1093" s="636"/>
      <c r="C1093" s="423"/>
      <c r="D1093" s="206">
        <f t="shared" si="284"/>
        <v>7</v>
      </c>
      <c r="E1093" s="169" t="s">
        <v>833</v>
      </c>
      <c r="F1093" s="260">
        <v>1950.7399999999998</v>
      </c>
      <c r="G1093" s="169">
        <v>94.46</v>
      </c>
      <c r="H1093" s="169">
        <v>94.46</v>
      </c>
      <c r="I1093" s="177">
        <f t="shared" si="273"/>
        <v>1</v>
      </c>
      <c r="J1093" s="169">
        <v>6.8</v>
      </c>
      <c r="K1093" s="177">
        <f t="shared" si="274"/>
        <v>7.1988143129366924E-2</v>
      </c>
      <c r="L1093" s="260">
        <v>335.18</v>
      </c>
      <c r="M1093" s="177">
        <f t="shared" si="275"/>
        <v>1.071988143129367</v>
      </c>
      <c r="N1093" s="260">
        <v>2279.2199999999998</v>
      </c>
      <c r="O1093" s="169">
        <v>0.98</v>
      </c>
      <c r="P1093" s="176">
        <f t="shared" si="276"/>
        <v>1.0374761803938176E-2</v>
      </c>
      <c r="Q1093" s="260">
        <f t="shared" si="277"/>
        <v>328.47640000000001</v>
      </c>
      <c r="R1093" s="169">
        <f t="shared" si="278"/>
        <v>5.8199999999999967</v>
      </c>
      <c r="S1093" s="171">
        <f t="shared" si="279"/>
        <v>6.161338132542872E-2</v>
      </c>
      <c r="T1093" s="169" t="s">
        <v>475</v>
      </c>
      <c r="U1093" s="169" t="s">
        <v>220</v>
      </c>
      <c r="V1093" s="169" t="s">
        <v>848</v>
      </c>
      <c r="W1093" s="175">
        <v>1</v>
      </c>
      <c r="X1093" s="169" t="s">
        <v>828</v>
      </c>
    </row>
    <row r="1094" spans="2:24" hidden="1">
      <c r="B1094" s="636"/>
      <c r="C1094" s="423"/>
      <c r="D1094" s="206">
        <f t="shared" si="284"/>
        <v>8</v>
      </c>
      <c r="E1094" s="169" t="s">
        <v>494</v>
      </c>
      <c r="F1094" s="260">
        <v>1932.2000000000003</v>
      </c>
      <c r="G1094" s="169">
        <v>92.94</v>
      </c>
      <c r="H1094" s="169">
        <v>92.94</v>
      </c>
      <c r="I1094" s="177">
        <f t="shared" si="273"/>
        <v>1</v>
      </c>
      <c r="J1094" s="169">
        <v>7.1</v>
      </c>
      <c r="K1094" s="177">
        <f t="shared" si="274"/>
        <v>7.6393372068000856E-2</v>
      </c>
      <c r="L1094" s="260">
        <v>318.32</v>
      </c>
      <c r="M1094" s="177">
        <f t="shared" si="275"/>
        <v>1.0763933720680008</v>
      </c>
      <c r="N1094" s="260">
        <v>2260.0700000000002</v>
      </c>
      <c r="O1094" s="169">
        <v>1.03</v>
      </c>
      <c r="P1094" s="176">
        <f t="shared" si="276"/>
        <v>1.1082418764794492E-2</v>
      </c>
      <c r="Q1094" s="260">
        <f t="shared" si="277"/>
        <v>327.86959999999999</v>
      </c>
      <c r="R1094" s="169">
        <f t="shared" si="278"/>
        <v>6.0699999999999941</v>
      </c>
      <c r="S1094" s="171">
        <f t="shared" si="279"/>
        <v>6.5310953303206312E-2</v>
      </c>
      <c r="T1094" s="169" t="s">
        <v>475</v>
      </c>
      <c r="U1094" s="169" t="s">
        <v>220</v>
      </c>
      <c r="V1094" s="169" t="s">
        <v>848</v>
      </c>
      <c r="W1094" s="175">
        <v>1</v>
      </c>
      <c r="X1094" s="169" t="s">
        <v>422</v>
      </c>
    </row>
    <row r="1095" spans="2:24" hidden="1">
      <c r="B1095" s="636"/>
      <c r="C1095" s="423"/>
      <c r="D1095" s="206">
        <f t="shared" si="284"/>
        <v>9</v>
      </c>
      <c r="E1095" s="169" t="s">
        <v>490</v>
      </c>
      <c r="F1095" s="260">
        <v>1929.47</v>
      </c>
      <c r="G1095" s="169">
        <v>181.13</v>
      </c>
      <c r="H1095" s="169">
        <v>181.13</v>
      </c>
      <c r="I1095" s="177">
        <f t="shared" ref="I1095:I1158" si="287">H1095/G1095</f>
        <v>1</v>
      </c>
      <c r="J1095" s="169">
        <v>14.4</v>
      </c>
      <c r="K1095" s="177">
        <f t="shared" ref="K1095:K1158" si="288">J1095/G1095</f>
        <v>7.9500910947937944E-2</v>
      </c>
      <c r="L1095" s="260">
        <v>156.74</v>
      </c>
      <c r="M1095" s="177">
        <f t="shared" ref="M1095:M1158" si="289">(H1095+J1095)/G1095</f>
        <v>1.0795009109479379</v>
      </c>
      <c r="N1095" s="260">
        <v>2257.06</v>
      </c>
      <c r="O1095" s="169">
        <v>2.09</v>
      </c>
      <c r="P1095" s="176">
        <f t="shared" ref="P1095:P1158" si="290">O1095/G1095</f>
        <v>1.1538673880638214E-2</v>
      </c>
      <c r="Q1095" s="260">
        <f t="shared" ref="Q1095:Q1158" si="291">O1095*L1095</f>
        <v>327.58659999999998</v>
      </c>
      <c r="R1095" s="169">
        <f t="shared" ref="R1095:R1158" si="292">(H1095+J1095)-G1095-O1095</f>
        <v>12.310000000000006</v>
      </c>
      <c r="S1095" s="171">
        <f t="shared" ref="S1095:S1158" si="293">R1095/G1095</f>
        <v>6.7962237067299758E-2</v>
      </c>
      <c r="T1095" s="169" t="s">
        <v>475</v>
      </c>
      <c r="U1095" s="169" t="s">
        <v>220</v>
      </c>
      <c r="V1095" s="169" t="s">
        <v>848</v>
      </c>
      <c r="W1095" s="175">
        <v>1</v>
      </c>
      <c r="X1095" s="169" t="s">
        <v>467</v>
      </c>
    </row>
    <row r="1096" spans="2:24" hidden="1">
      <c r="B1096" s="636"/>
      <c r="C1096" s="423"/>
      <c r="D1096" s="206">
        <f t="shared" si="284"/>
        <v>10</v>
      </c>
      <c r="E1096" s="169" t="s">
        <v>688</v>
      </c>
      <c r="F1096" s="260">
        <v>1928.64</v>
      </c>
      <c r="G1096" s="169">
        <v>106.85</v>
      </c>
      <c r="H1096" s="169">
        <v>106.85</v>
      </c>
      <c r="I1096" s="177">
        <f t="shared" si="287"/>
        <v>1</v>
      </c>
      <c r="J1096" s="169">
        <v>10.65</v>
      </c>
      <c r="K1096" s="177">
        <f t="shared" si="288"/>
        <v>9.9672437997192331E-2</v>
      </c>
      <c r="L1096" s="260">
        <v>313.60000000000002</v>
      </c>
      <c r="M1096" s="177">
        <f t="shared" si="289"/>
        <v>1.0996724379971923</v>
      </c>
      <c r="N1096" s="260">
        <v>3339.84</v>
      </c>
      <c r="O1096" s="169">
        <v>4.5</v>
      </c>
      <c r="P1096" s="176">
        <f t="shared" si="290"/>
        <v>4.2115114646700987E-2</v>
      </c>
      <c r="Q1096" s="260">
        <f t="shared" si="291"/>
        <v>1411.2</v>
      </c>
      <c r="R1096" s="169">
        <f t="shared" si="292"/>
        <v>6.1500000000000057</v>
      </c>
      <c r="S1096" s="171">
        <f t="shared" si="293"/>
        <v>5.75573233504914E-2</v>
      </c>
      <c r="T1096" s="169" t="s">
        <v>475</v>
      </c>
      <c r="U1096" s="169" t="s">
        <v>712</v>
      </c>
      <c r="V1096" s="169" t="s">
        <v>466</v>
      </c>
      <c r="W1096" s="175">
        <v>1</v>
      </c>
      <c r="X1096" s="169" t="s">
        <v>467</v>
      </c>
    </row>
    <row r="1097" spans="2:24" hidden="1">
      <c r="B1097" s="635">
        <v>45979</v>
      </c>
      <c r="C1097" s="423" t="str">
        <f t="shared" ref="C1097" si="294">RIGHT(TEXT(B1097,"aaa"),1)</f>
        <v>二</v>
      </c>
      <c r="D1097" s="206">
        <f t="shared" si="284"/>
        <v>1</v>
      </c>
      <c r="E1097" s="169" t="s">
        <v>699</v>
      </c>
      <c r="F1097" s="260">
        <v>10723.51</v>
      </c>
      <c r="G1097" s="169">
        <v>97.86</v>
      </c>
      <c r="H1097" s="169">
        <v>135.13</v>
      </c>
      <c r="I1097" s="177">
        <f t="shared" si="287"/>
        <v>1.3808501941549152</v>
      </c>
      <c r="J1097" s="169">
        <v>1.2</v>
      </c>
      <c r="K1097" s="177">
        <f t="shared" si="288"/>
        <v>1.2262415695892091E-2</v>
      </c>
      <c r="L1097" s="260">
        <v>278.75</v>
      </c>
      <c r="M1097" s="177">
        <f t="shared" si="289"/>
        <v>1.3931126098508071</v>
      </c>
      <c r="N1097" s="260">
        <v>10723.51</v>
      </c>
      <c r="O1097" s="169">
        <v>0</v>
      </c>
      <c r="P1097" s="176">
        <f t="shared" si="290"/>
        <v>0</v>
      </c>
      <c r="Q1097" s="260">
        <f t="shared" si="291"/>
        <v>0</v>
      </c>
      <c r="R1097" s="169">
        <f t="shared" si="292"/>
        <v>38.469999999999985</v>
      </c>
      <c r="S1097" s="171">
        <f t="shared" si="293"/>
        <v>0.39311260985080715</v>
      </c>
      <c r="T1097" s="169" t="s">
        <v>465</v>
      </c>
      <c r="U1097" s="169" t="s">
        <v>219</v>
      </c>
      <c r="V1097" s="169" t="s">
        <v>702</v>
      </c>
      <c r="W1097" s="175">
        <v>1</v>
      </c>
      <c r="X1097" s="169" t="s">
        <v>467</v>
      </c>
    </row>
    <row r="1098" spans="2:24" hidden="1">
      <c r="B1098" s="636"/>
      <c r="C1098" s="423"/>
      <c r="D1098" s="206">
        <f t="shared" si="284"/>
        <v>2</v>
      </c>
      <c r="E1098" s="169" t="s">
        <v>689</v>
      </c>
      <c r="F1098" s="260">
        <v>5325</v>
      </c>
      <c r="G1098" s="169">
        <v>10603</v>
      </c>
      <c r="H1098" s="169">
        <v>10603</v>
      </c>
      <c r="I1098" s="177">
        <f t="shared" si="287"/>
        <v>1</v>
      </c>
      <c r="J1098" s="169">
        <v>300</v>
      </c>
      <c r="K1098" s="177">
        <f t="shared" si="288"/>
        <v>2.8293879090823353E-2</v>
      </c>
      <c r="L1098" s="260">
        <v>17.75</v>
      </c>
      <c r="M1098" s="177">
        <f t="shared" si="289"/>
        <v>1.0282938790908234</v>
      </c>
      <c r="N1098" s="260">
        <v>5325</v>
      </c>
      <c r="O1098" s="169">
        <v>0</v>
      </c>
      <c r="P1098" s="176">
        <f t="shared" si="290"/>
        <v>0</v>
      </c>
      <c r="Q1098" s="260">
        <f t="shared" si="291"/>
        <v>0</v>
      </c>
      <c r="R1098" s="169">
        <f t="shared" si="292"/>
        <v>300</v>
      </c>
      <c r="S1098" s="171">
        <f t="shared" si="293"/>
        <v>2.8293879090823353E-2</v>
      </c>
      <c r="T1098" s="169" t="s">
        <v>465</v>
      </c>
      <c r="U1098" s="169" t="s">
        <v>220</v>
      </c>
      <c r="V1098" s="169" t="s">
        <v>701</v>
      </c>
      <c r="W1098" s="175">
        <v>1</v>
      </c>
      <c r="X1098" s="169" t="s">
        <v>430</v>
      </c>
    </row>
    <row r="1099" spans="2:24" hidden="1">
      <c r="B1099" s="636"/>
      <c r="C1099" s="423"/>
      <c r="D1099" s="206">
        <f t="shared" si="284"/>
        <v>3</v>
      </c>
      <c r="E1099" s="169" t="s">
        <v>688</v>
      </c>
      <c r="F1099" s="260">
        <v>2436.67</v>
      </c>
      <c r="G1099" s="169">
        <v>99.58</v>
      </c>
      <c r="H1099" s="169">
        <v>99.58</v>
      </c>
      <c r="I1099" s="177">
        <f t="shared" si="287"/>
        <v>1</v>
      </c>
      <c r="J1099" s="169">
        <v>8.4700000000000006</v>
      </c>
      <c r="K1099" s="177">
        <f t="shared" si="288"/>
        <v>8.5057240409720833E-2</v>
      </c>
      <c r="L1099" s="260">
        <v>313.60000000000002</v>
      </c>
      <c r="M1099" s="177">
        <f t="shared" si="289"/>
        <v>1.0850572404097207</v>
      </c>
      <c r="N1099" s="260">
        <v>2656.19</v>
      </c>
      <c r="O1099" s="169">
        <v>0.7</v>
      </c>
      <c r="P1099" s="176">
        <f t="shared" si="290"/>
        <v>7.0295240008033735E-3</v>
      </c>
      <c r="Q1099" s="260">
        <f t="shared" si="291"/>
        <v>219.52</v>
      </c>
      <c r="R1099" s="169">
        <f t="shared" si="292"/>
        <v>7.7699999999999987</v>
      </c>
      <c r="S1099" s="171">
        <f t="shared" si="293"/>
        <v>7.8027716408917439E-2</v>
      </c>
      <c r="T1099" s="169" t="s">
        <v>475</v>
      </c>
      <c r="U1099" s="169" t="s">
        <v>712</v>
      </c>
      <c r="V1099" s="169" t="s">
        <v>466</v>
      </c>
      <c r="W1099" s="175">
        <v>1</v>
      </c>
      <c r="X1099" s="169" t="s">
        <v>467</v>
      </c>
    </row>
    <row r="1100" spans="2:24" hidden="1">
      <c r="B1100" s="636"/>
      <c r="C1100" s="423"/>
      <c r="D1100" s="206">
        <f t="shared" si="284"/>
        <v>4</v>
      </c>
      <c r="E1100" s="169" t="s">
        <v>833</v>
      </c>
      <c r="F1100" s="260">
        <v>2413.2900000000004</v>
      </c>
      <c r="G1100" s="169">
        <v>102.73</v>
      </c>
      <c r="H1100" s="169">
        <v>102.73</v>
      </c>
      <c r="I1100" s="177">
        <f t="shared" si="287"/>
        <v>1</v>
      </c>
      <c r="J1100" s="169">
        <v>7.86</v>
      </c>
      <c r="K1100" s="177">
        <f t="shared" si="288"/>
        <v>7.6511243064343426E-2</v>
      </c>
      <c r="L1100" s="260">
        <v>335.18</v>
      </c>
      <c r="M1100" s="177">
        <f t="shared" si="289"/>
        <v>1.0765112430643433</v>
      </c>
      <c r="N1100" s="260">
        <v>2634.51</v>
      </c>
      <c r="O1100" s="169">
        <v>0.66</v>
      </c>
      <c r="P1100" s="176">
        <f t="shared" si="290"/>
        <v>6.4246081962425778E-3</v>
      </c>
      <c r="Q1100" s="260">
        <f t="shared" si="291"/>
        <v>221.21880000000002</v>
      </c>
      <c r="R1100" s="169">
        <f t="shared" si="292"/>
        <v>7.1999999999999993</v>
      </c>
      <c r="S1100" s="171">
        <f t="shared" si="293"/>
        <v>7.0086634868100836E-2</v>
      </c>
      <c r="T1100" s="169" t="s">
        <v>475</v>
      </c>
      <c r="U1100" s="169" t="s">
        <v>220</v>
      </c>
      <c r="V1100" s="169" t="s">
        <v>686</v>
      </c>
      <c r="W1100" s="175">
        <v>1</v>
      </c>
      <c r="X1100" s="169" t="s">
        <v>828</v>
      </c>
    </row>
    <row r="1101" spans="2:24" hidden="1">
      <c r="B1101" s="636"/>
      <c r="C1101" s="423"/>
      <c r="D1101" s="206">
        <f t="shared" si="284"/>
        <v>5</v>
      </c>
      <c r="E1101" s="169" t="s">
        <v>844</v>
      </c>
      <c r="F1101" s="260">
        <v>2408.17</v>
      </c>
      <c r="G1101" s="169">
        <v>72.16</v>
      </c>
      <c r="H1101" s="169">
        <v>72.16</v>
      </c>
      <c r="I1101" s="177">
        <f t="shared" si="287"/>
        <v>1</v>
      </c>
      <c r="J1101" s="169">
        <v>4.9000000000000004</v>
      </c>
      <c r="K1101" s="177">
        <f t="shared" si="288"/>
        <v>6.7904656319290477E-2</v>
      </c>
      <c r="L1101" s="260">
        <v>536.34</v>
      </c>
      <c r="M1101" s="177">
        <f t="shared" si="289"/>
        <v>1.0679046563192907</v>
      </c>
      <c r="N1101" s="260">
        <v>2628.07</v>
      </c>
      <c r="O1101" s="169">
        <v>0.41</v>
      </c>
      <c r="P1101" s="176">
        <f t="shared" si="290"/>
        <v>5.681818181818182E-3</v>
      </c>
      <c r="Q1101" s="260">
        <f t="shared" si="291"/>
        <v>219.89939999999999</v>
      </c>
      <c r="R1101" s="169">
        <f t="shared" si="292"/>
        <v>4.4900000000000055</v>
      </c>
      <c r="S1101" s="171">
        <f t="shared" si="293"/>
        <v>6.2222838137472362E-2</v>
      </c>
      <c r="T1101" s="169" t="s">
        <v>475</v>
      </c>
      <c r="U1101" s="169" t="s">
        <v>220</v>
      </c>
      <c r="V1101" s="169" t="s">
        <v>686</v>
      </c>
      <c r="W1101" s="175">
        <v>1</v>
      </c>
      <c r="X1101" s="169" t="s">
        <v>843</v>
      </c>
    </row>
    <row r="1102" spans="2:24" hidden="1">
      <c r="B1102" s="636"/>
      <c r="C1102" s="423"/>
      <c r="D1102" s="206">
        <f t="shared" si="284"/>
        <v>6</v>
      </c>
      <c r="E1102" s="169" t="s">
        <v>463</v>
      </c>
      <c r="F1102" s="260">
        <v>2336.64</v>
      </c>
      <c r="G1102" s="169">
        <v>36.950000000000003</v>
      </c>
      <c r="H1102" s="169">
        <v>36.950000000000003</v>
      </c>
      <c r="I1102" s="177">
        <f t="shared" si="287"/>
        <v>1</v>
      </c>
      <c r="J1102" s="169">
        <v>3.14</v>
      </c>
      <c r="K1102" s="177">
        <f t="shared" si="288"/>
        <v>8.4979702300405954E-2</v>
      </c>
      <c r="L1102" s="260">
        <v>814.16</v>
      </c>
      <c r="M1102" s="177">
        <f t="shared" si="289"/>
        <v>1.084979702300406</v>
      </c>
      <c r="N1102" s="260">
        <v>2556.46</v>
      </c>
      <c r="O1102" s="169">
        <v>0.27</v>
      </c>
      <c r="P1102" s="176">
        <f t="shared" si="290"/>
        <v>7.307171853856563E-3</v>
      </c>
      <c r="Q1102" s="260">
        <f t="shared" si="291"/>
        <v>219.82320000000001</v>
      </c>
      <c r="R1102" s="169">
        <f t="shared" si="292"/>
        <v>2.8700000000000006</v>
      </c>
      <c r="S1102" s="171">
        <f t="shared" si="293"/>
        <v>7.7672530446549398E-2</v>
      </c>
      <c r="T1102" s="169" t="s">
        <v>475</v>
      </c>
      <c r="U1102" s="169" t="s">
        <v>220</v>
      </c>
      <c r="V1102" s="169" t="s">
        <v>686</v>
      </c>
      <c r="W1102" s="175">
        <v>1</v>
      </c>
      <c r="X1102" s="169" t="s">
        <v>412</v>
      </c>
    </row>
    <row r="1103" spans="2:24" hidden="1">
      <c r="B1103" s="636"/>
      <c r="C1103" s="423"/>
      <c r="D1103" s="206">
        <f t="shared" si="284"/>
        <v>7</v>
      </c>
      <c r="E1103" s="169" t="s">
        <v>542</v>
      </c>
      <c r="F1103" s="260">
        <v>2206.7600000000002</v>
      </c>
      <c r="G1103" s="169">
        <v>281.77</v>
      </c>
      <c r="H1103" s="169">
        <v>281.77</v>
      </c>
      <c r="I1103" s="177">
        <f t="shared" si="287"/>
        <v>1</v>
      </c>
      <c r="J1103" s="169">
        <v>21.56</v>
      </c>
      <c r="K1103" s="177">
        <f t="shared" si="288"/>
        <v>7.6516307626787808E-2</v>
      </c>
      <c r="L1103" s="260">
        <v>156.72999999999999</v>
      </c>
      <c r="M1103" s="177">
        <f t="shared" si="289"/>
        <v>1.0765163076267878</v>
      </c>
      <c r="N1103" s="260">
        <v>3379.1</v>
      </c>
      <c r="O1103" s="169">
        <v>7.48</v>
      </c>
      <c r="P1103" s="176">
        <f t="shared" si="290"/>
        <v>2.6546474074599855E-2</v>
      </c>
      <c r="Q1103" s="260">
        <f t="shared" si="291"/>
        <v>1172.3404</v>
      </c>
      <c r="R1103" s="169">
        <f t="shared" si="292"/>
        <v>14.080000000000002</v>
      </c>
      <c r="S1103" s="171">
        <f t="shared" si="293"/>
        <v>4.9969833552187967E-2</v>
      </c>
      <c r="T1103" s="169" t="s">
        <v>475</v>
      </c>
      <c r="U1103" s="169" t="s">
        <v>712</v>
      </c>
      <c r="V1103" s="169" t="s">
        <v>466</v>
      </c>
      <c r="W1103" s="175">
        <v>1</v>
      </c>
      <c r="X1103" s="169" t="s">
        <v>467</v>
      </c>
    </row>
    <row r="1104" spans="2:24" hidden="1">
      <c r="B1104" s="636"/>
      <c r="C1104" s="423"/>
      <c r="D1104" s="206">
        <f t="shared" si="284"/>
        <v>8</v>
      </c>
      <c r="E1104" s="169" t="s">
        <v>464</v>
      </c>
      <c r="F1104" s="260">
        <v>1929.18</v>
      </c>
      <c r="G1104" s="169">
        <v>124.21</v>
      </c>
      <c r="H1104" s="169">
        <v>124.21</v>
      </c>
      <c r="I1104" s="177">
        <f t="shared" si="287"/>
        <v>1</v>
      </c>
      <c r="J1104" s="169">
        <v>10.56</v>
      </c>
      <c r="K1104" s="177">
        <f t="shared" si="288"/>
        <v>8.5017309395378798E-2</v>
      </c>
      <c r="L1104" s="260">
        <v>203.5</v>
      </c>
      <c r="M1104" s="177">
        <f t="shared" si="289"/>
        <v>1.0850173093953788</v>
      </c>
      <c r="N1104" s="260">
        <v>2148.96</v>
      </c>
      <c r="O1104" s="169">
        <v>1.08</v>
      </c>
      <c r="P1104" s="176">
        <f t="shared" si="290"/>
        <v>8.6949520972546511E-3</v>
      </c>
      <c r="Q1104" s="260">
        <f t="shared" si="291"/>
        <v>219.78</v>
      </c>
      <c r="R1104" s="169">
        <f t="shared" si="292"/>
        <v>9.479999999999988</v>
      </c>
      <c r="S1104" s="171">
        <f t="shared" si="293"/>
        <v>7.6322357298124047E-2</v>
      </c>
      <c r="T1104" s="169" t="s">
        <v>475</v>
      </c>
      <c r="U1104" s="169" t="s">
        <v>712</v>
      </c>
      <c r="V1104" s="169" t="s">
        <v>466</v>
      </c>
      <c r="W1104" s="175">
        <v>1</v>
      </c>
      <c r="X1104" s="169" t="s">
        <v>467</v>
      </c>
    </row>
    <row r="1105" spans="2:24" hidden="1">
      <c r="B1105" s="636"/>
      <c r="C1105" s="423"/>
      <c r="D1105" s="206">
        <f t="shared" si="284"/>
        <v>9</v>
      </c>
      <c r="E1105" s="169" t="s">
        <v>834</v>
      </c>
      <c r="F1105" s="260">
        <v>1892.8899999999999</v>
      </c>
      <c r="G1105" s="169">
        <v>116.73</v>
      </c>
      <c r="H1105" s="169">
        <v>116.73</v>
      </c>
      <c r="I1105" s="177">
        <f t="shared" si="287"/>
        <v>1</v>
      </c>
      <c r="J1105" s="169">
        <v>5.95</v>
      </c>
      <c r="K1105" s="177">
        <f t="shared" si="288"/>
        <v>5.0972329306947659E-2</v>
      </c>
      <c r="L1105" s="260">
        <v>355.14</v>
      </c>
      <c r="M1105" s="177">
        <f t="shared" si="289"/>
        <v>1.0509723293069477</v>
      </c>
      <c r="N1105" s="260">
        <v>2113.08</v>
      </c>
      <c r="O1105" s="169">
        <v>0.62</v>
      </c>
      <c r="P1105" s="176">
        <f t="shared" si="290"/>
        <v>5.3114023815642938E-3</v>
      </c>
      <c r="Q1105" s="260">
        <f t="shared" si="291"/>
        <v>220.18679999999998</v>
      </c>
      <c r="R1105" s="169">
        <f t="shared" si="292"/>
        <v>5.3300000000000027</v>
      </c>
      <c r="S1105" s="171">
        <f t="shared" si="293"/>
        <v>4.5660926925383385E-2</v>
      </c>
      <c r="T1105" s="169" t="s">
        <v>475</v>
      </c>
      <c r="U1105" s="169" t="s">
        <v>220</v>
      </c>
      <c r="V1105" s="169" t="s">
        <v>686</v>
      </c>
      <c r="W1105" s="175">
        <v>1</v>
      </c>
      <c r="X1105" s="169" t="s">
        <v>419</v>
      </c>
    </row>
    <row r="1106" spans="2:24" hidden="1">
      <c r="B1106" s="636"/>
      <c r="C1106" s="423"/>
      <c r="D1106" s="206">
        <f t="shared" si="284"/>
        <v>10</v>
      </c>
      <c r="E1106" s="169" t="s">
        <v>814</v>
      </c>
      <c r="F1106" s="260">
        <v>1841.9699999999998</v>
      </c>
      <c r="G1106" s="169">
        <v>104.22</v>
      </c>
      <c r="H1106" s="169">
        <v>104.22</v>
      </c>
      <c r="I1106" s="177">
        <f t="shared" si="287"/>
        <v>1</v>
      </c>
      <c r="J1106" s="169">
        <v>5.31</v>
      </c>
      <c r="K1106" s="177">
        <f t="shared" si="288"/>
        <v>5.0949913644214161E-2</v>
      </c>
      <c r="L1106" s="260">
        <v>388.6</v>
      </c>
      <c r="M1106" s="177">
        <f t="shared" si="289"/>
        <v>1.0509499136442142</v>
      </c>
      <c r="N1106" s="260">
        <v>2063.4699999999998</v>
      </c>
      <c r="O1106" s="169">
        <v>0.56999999999999995</v>
      </c>
      <c r="P1106" s="176">
        <f t="shared" si="290"/>
        <v>5.4691997697179041E-3</v>
      </c>
      <c r="Q1106" s="260">
        <f t="shared" si="291"/>
        <v>221.50199999999998</v>
      </c>
      <c r="R1106" s="169">
        <f t="shared" si="292"/>
        <v>4.740000000000002</v>
      </c>
      <c r="S1106" s="171">
        <f t="shared" si="293"/>
        <v>4.548071387449628E-2</v>
      </c>
      <c r="T1106" s="169" t="s">
        <v>475</v>
      </c>
      <c r="U1106" s="169" t="s">
        <v>220</v>
      </c>
      <c r="V1106" s="169" t="s">
        <v>686</v>
      </c>
      <c r="W1106" s="175">
        <v>1</v>
      </c>
      <c r="X1106" s="169" t="s">
        <v>809</v>
      </c>
    </row>
    <row r="1107" spans="2:24" hidden="1">
      <c r="B1107" s="635">
        <v>45980</v>
      </c>
      <c r="C1107" s="423" t="str">
        <f t="shared" ref="C1107" si="295">RIGHT(TEXT(B1107,"aaa"),1)</f>
        <v>三</v>
      </c>
      <c r="D1107" s="206">
        <f t="shared" si="284"/>
        <v>1</v>
      </c>
      <c r="E1107" s="169" t="s">
        <v>699</v>
      </c>
      <c r="F1107" s="260">
        <v>10639.89</v>
      </c>
      <c r="G1107" s="169">
        <v>108.33</v>
      </c>
      <c r="H1107" s="169">
        <v>146.5</v>
      </c>
      <c r="I1107" s="177">
        <f t="shared" si="287"/>
        <v>1.3523493030554787</v>
      </c>
      <c r="J1107" s="169">
        <v>0</v>
      </c>
      <c r="K1107" s="177">
        <f t="shared" si="288"/>
        <v>0</v>
      </c>
      <c r="L1107" s="260">
        <v>278.75</v>
      </c>
      <c r="M1107" s="177">
        <f t="shared" si="289"/>
        <v>1.3523493030554787</v>
      </c>
      <c r="N1107" s="260">
        <v>10639.89</v>
      </c>
      <c r="O1107" s="169">
        <v>0</v>
      </c>
      <c r="P1107" s="176">
        <f t="shared" si="290"/>
        <v>0</v>
      </c>
      <c r="Q1107" s="260">
        <f t="shared" si="291"/>
        <v>0</v>
      </c>
      <c r="R1107" s="169">
        <f t="shared" si="292"/>
        <v>38.17</v>
      </c>
      <c r="S1107" s="171">
        <f t="shared" si="293"/>
        <v>0.35234930305547862</v>
      </c>
      <c r="T1107" s="169" t="s">
        <v>465</v>
      </c>
      <c r="U1107" s="169" t="s">
        <v>219</v>
      </c>
      <c r="V1107" s="169" t="s">
        <v>702</v>
      </c>
      <c r="W1107" s="175">
        <v>1</v>
      </c>
      <c r="X1107" s="169" t="s">
        <v>467</v>
      </c>
    </row>
    <row r="1108" spans="2:24" hidden="1">
      <c r="B1108" s="636"/>
      <c r="C1108" s="423"/>
      <c r="D1108" s="206">
        <f t="shared" si="284"/>
        <v>2</v>
      </c>
      <c r="E1108" s="169" t="s">
        <v>689</v>
      </c>
      <c r="F1108" s="260">
        <v>5325</v>
      </c>
      <c r="G1108" s="169">
        <v>9739</v>
      </c>
      <c r="H1108" s="169">
        <v>9739</v>
      </c>
      <c r="I1108" s="177">
        <f t="shared" si="287"/>
        <v>1</v>
      </c>
      <c r="J1108" s="169">
        <v>300</v>
      </c>
      <c r="K1108" s="177">
        <f t="shared" si="288"/>
        <v>3.080398398192833E-2</v>
      </c>
      <c r="L1108" s="260">
        <v>17.75</v>
      </c>
      <c r="M1108" s="177">
        <f t="shared" si="289"/>
        <v>1.0308039839819283</v>
      </c>
      <c r="N1108" s="260">
        <v>5325</v>
      </c>
      <c r="O1108" s="169">
        <v>0</v>
      </c>
      <c r="P1108" s="176">
        <f t="shared" si="290"/>
        <v>0</v>
      </c>
      <c r="Q1108" s="260">
        <f t="shared" si="291"/>
        <v>0</v>
      </c>
      <c r="R1108" s="169">
        <f t="shared" si="292"/>
        <v>300</v>
      </c>
      <c r="S1108" s="171">
        <f t="shared" si="293"/>
        <v>3.080398398192833E-2</v>
      </c>
      <c r="T1108" s="169" t="s">
        <v>465</v>
      </c>
      <c r="U1108" s="169" t="s">
        <v>220</v>
      </c>
      <c r="V1108" s="169" t="s">
        <v>701</v>
      </c>
      <c r="W1108" s="175">
        <v>1</v>
      </c>
      <c r="X1108" s="169" t="s">
        <v>430</v>
      </c>
    </row>
    <row r="1109" spans="2:24" hidden="1">
      <c r="B1109" s="636"/>
      <c r="C1109" s="423"/>
      <c r="D1109" s="206">
        <f t="shared" si="284"/>
        <v>3</v>
      </c>
      <c r="E1109" s="169" t="s">
        <v>833</v>
      </c>
      <c r="F1109" s="260">
        <v>2875.85</v>
      </c>
      <c r="G1109" s="169">
        <v>95.52</v>
      </c>
      <c r="H1109" s="169">
        <v>95.52</v>
      </c>
      <c r="I1109" s="177">
        <f t="shared" si="287"/>
        <v>1</v>
      </c>
      <c r="J1109" s="169">
        <v>9.5500000000000007</v>
      </c>
      <c r="K1109" s="177">
        <f t="shared" si="288"/>
        <v>9.9979061976549419E-2</v>
      </c>
      <c r="L1109" s="260">
        <v>335.18</v>
      </c>
      <c r="M1109" s="177">
        <f t="shared" si="289"/>
        <v>1.0999790619765495</v>
      </c>
      <c r="N1109" s="260">
        <v>3200.97</v>
      </c>
      <c r="O1109" s="169">
        <v>0.97</v>
      </c>
      <c r="P1109" s="176">
        <f t="shared" si="290"/>
        <v>1.0154941373534338E-2</v>
      </c>
      <c r="Q1109" s="260">
        <f t="shared" si="291"/>
        <v>325.12459999999999</v>
      </c>
      <c r="R1109" s="169">
        <f t="shared" si="292"/>
        <v>8.5799999999999965</v>
      </c>
      <c r="S1109" s="171">
        <f t="shared" si="293"/>
        <v>8.9824120603015048E-2</v>
      </c>
      <c r="T1109" s="169" t="s">
        <v>475</v>
      </c>
      <c r="U1109" s="169" t="s">
        <v>220</v>
      </c>
      <c r="V1109" s="169" t="s">
        <v>686</v>
      </c>
      <c r="W1109" s="175">
        <v>1</v>
      </c>
      <c r="X1109" s="169" t="s">
        <v>828</v>
      </c>
    </row>
    <row r="1110" spans="2:24" hidden="1">
      <c r="B1110" s="636"/>
      <c r="C1110" s="423"/>
      <c r="D1110" s="206">
        <f t="shared" si="284"/>
        <v>4</v>
      </c>
      <c r="E1110" s="169" t="s">
        <v>844</v>
      </c>
      <c r="F1110" s="260">
        <v>2654.88</v>
      </c>
      <c r="G1110" s="169">
        <v>62.57</v>
      </c>
      <c r="H1110" s="169">
        <v>62.57</v>
      </c>
      <c r="I1110" s="177">
        <f t="shared" si="287"/>
        <v>1</v>
      </c>
      <c r="J1110" s="169">
        <v>5.56</v>
      </c>
      <c r="K1110" s="177">
        <f t="shared" si="288"/>
        <v>8.8860476266581417E-2</v>
      </c>
      <c r="L1110" s="260">
        <v>536.34</v>
      </c>
      <c r="M1110" s="177">
        <f t="shared" si="289"/>
        <v>1.0888604762665814</v>
      </c>
      <c r="N1110" s="260">
        <v>2982.05</v>
      </c>
      <c r="O1110" s="169">
        <v>0.61</v>
      </c>
      <c r="P1110" s="176">
        <f t="shared" si="290"/>
        <v>9.7490810292472432E-3</v>
      </c>
      <c r="Q1110" s="260">
        <f t="shared" si="291"/>
        <v>327.16739999999999</v>
      </c>
      <c r="R1110" s="169">
        <f t="shared" si="292"/>
        <v>4.9499999999999948</v>
      </c>
      <c r="S1110" s="171">
        <f t="shared" si="293"/>
        <v>7.9111395237334098E-2</v>
      </c>
      <c r="T1110" s="169" t="s">
        <v>475</v>
      </c>
      <c r="U1110" s="169" t="s">
        <v>220</v>
      </c>
      <c r="V1110" s="169" t="s">
        <v>686</v>
      </c>
      <c r="W1110" s="175">
        <v>1</v>
      </c>
      <c r="X1110" s="169" t="s">
        <v>843</v>
      </c>
    </row>
    <row r="1111" spans="2:24" hidden="1">
      <c r="B1111" s="636"/>
      <c r="C1111" s="423"/>
      <c r="D1111" s="206">
        <f t="shared" si="284"/>
        <v>5</v>
      </c>
      <c r="E1111" s="169" t="s">
        <v>834</v>
      </c>
      <c r="F1111" s="260">
        <v>2255.14</v>
      </c>
      <c r="G1111" s="169">
        <v>109.17</v>
      </c>
      <c r="H1111" s="169">
        <v>109.17</v>
      </c>
      <c r="I1111" s="177">
        <f t="shared" si="287"/>
        <v>1</v>
      </c>
      <c r="J1111" s="169">
        <v>7.27</v>
      </c>
      <c r="K1111" s="177">
        <f t="shared" si="288"/>
        <v>6.6593386461482093E-2</v>
      </c>
      <c r="L1111" s="260">
        <v>355.14</v>
      </c>
      <c r="M1111" s="177">
        <f t="shared" si="289"/>
        <v>1.0665933864614821</v>
      </c>
      <c r="N1111" s="260">
        <v>2581.87</v>
      </c>
      <c r="O1111" s="169">
        <v>0.92</v>
      </c>
      <c r="P1111" s="176">
        <f t="shared" si="290"/>
        <v>8.4272235962260696E-3</v>
      </c>
      <c r="Q1111" s="260">
        <f t="shared" si="291"/>
        <v>326.72879999999998</v>
      </c>
      <c r="R1111" s="169">
        <f t="shared" si="292"/>
        <v>6.3499999999999961</v>
      </c>
      <c r="S1111" s="171">
        <f t="shared" si="293"/>
        <v>5.8166162865255985E-2</v>
      </c>
      <c r="T1111" s="169" t="s">
        <v>475</v>
      </c>
      <c r="U1111" s="169" t="s">
        <v>220</v>
      </c>
      <c r="V1111" s="169" t="s">
        <v>686</v>
      </c>
      <c r="W1111" s="175">
        <v>1</v>
      </c>
      <c r="X1111" s="169" t="s">
        <v>419</v>
      </c>
    </row>
    <row r="1112" spans="2:24" hidden="1">
      <c r="B1112" s="636"/>
      <c r="C1112" s="423"/>
      <c r="D1112" s="206">
        <f t="shared" si="284"/>
        <v>6</v>
      </c>
      <c r="E1112" s="169" t="s">
        <v>814</v>
      </c>
      <c r="F1112" s="260">
        <v>2222.7999999999997</v>
      </c>
      <c r="G1112" s="169">
        <v>98.42</v>
      </c>
      <c r="H1112" s="169">
        <v>98.42</v>
      </c>
      <c r="I1112" s="177">
        <f t="shared" si="287"/>
        <v>1</v>
      </c>
      <c r="J1112" s="169">
        <v>6.56</v>
      </c>
      <c r="K1112" s="177">
        <f t="shared" si="288"/>
        <v>6.665311928469822E-2</v>
      </c>
      <c r="L1112" s="260">
        <v>388.6</v>
      </c>
      <c r="M1112" s="177">
        <f t="shared" si="289"/>
        <v>1.0666531192846982</v>
      </c>
      <c r="N1112" s="260">
        <v>2549.2199999999998</v>
      </c>
      <c r="O1112" s="169">
        <v>0.84</v>
      </c>
      <c r="P1112" s="176">
        <f t="shared" si="290"/>
        <v>8.5348506401137971E-3</v>
      </c>
      <c r="Q1112" s="260">
        <f t="shared" si="291"/>
        <v>326.42400000000004</v>
      </c>
      <c r="R1112" s="169">
        <f t="shared" si="292"/>
        <v>5.7200000000000024</v>
      </c>
      <c r="S1112" s="171">
        <f t="shared" si="293"/>
        <v>5.8118268644584456E-2</v>
      </c>
      <c r="T1112" s="169" t="s">
        <v>475</v>
      </c>
      <c r="U1112" s="169" t="s">
        <v>220</v>
      </c>
      <c r="V1112" s="169" t="s">
        <v>686</v>
      </c>
      <c r="W1112" s="175">
        <v>1</v>
      </c>
      <c r="X1112" s="169" t="s">
        <v>809</v>
      </c>
    </row>
    <row r="1113" spans="2:24" hidden="1">
      <c r="B1113" s="636"/>
      <c r="C1113" s="423"/>
      <c r="D1113" s="206">
        <f t="shared" si="284"/>
        <v>7</v>
      </c>
      <c r="E1113" s="169" t="s">
        <v>494</v>
      </c>
      <c r="F1113" s="260">
        <v>2046.79</v>
      </c>
      <c r="G1113" s="169">
        <v>83.88</v>
      </c>
      <c r="H1113" s="169">
        <v>83.88</v>
      </c>
      <c r="I1113" s="177">
        <f t="shared" si="287"/>
        <v>1</v>
      </c>
      <c r="J1113" s="169">
        <v>7.45</v>
      </c>
      <c r="K1113" s="177">
        <f t="shared" si="288"/>
        <v>8.8817358130662855E-2</v>
      </c>
      <c r="L1113" s="260">
        <v>318.32</v>
      </c>
      <c r="M1113" s="177">
        <f t="shared" si="289"/>
        <v>1.0888173581306628</v>
      </c>
      <c r="N1113" s="260">
        <v>2371.48</v>
      </c>
      <c r="O1113" s="169">
        <v>1.02</v>
      </c>
      <c r="P1113" s="176">
        <f t="shared" si="290"/>
        <v>1.2160228898426325E-2</v>
      </c>
      <c r="Q1113" s="260">
        <f t="shared" si="291"/>
        <v>324.68639999999999</v>
      </c>
      <c r="R1113" s="169">
        <f t="shared" si="292"/>
        <v>6.4300000000000033</v>
      </c>
      <c r="S1113" s="171">
        <f t="shared" si="293"/>
        <v>7.6657129232236568E-2</v>
      </c>
      <c r="T1113" s="169" t="s">
        <v>475</v>
      </c>
      <c r="U1113" s="169" t="s">
        <v>220</v>
      </c>
      <c r="V1113" s="169" t="s">
        <v>686</v>
      </c>
      <c r="W1113" s="175">
        <v>1</v>
      </c>
      <c r="X1113" s="169" t="s">
        <v>422</v>
      </c>
    </row>
    <row r="1114" spans="2:24" hidden="1">
      <c r="B1114" s="636"/>
      <c r="C1114" s="423"/>
      <c r="D1114" s="206">
        <f t="shared" si="284"/>
        <v>8</v>
      </c>
      <c r="E1114" s="169" t="s">
        <v>490</v>
      </c>
      <c r="F1114" s="260">
        <v>1984.33</v>
      </c>
      <c r="G1114" s="169">
        <v>168.78</v>
      </c>
      <c r="H1114" s="169">
        <v>168.78</v>
      </c>
      <c r="I1114" s="177">
        <f t="shared" si="287"/>
        <v>1</v>
      </c>
      <c r="J1114" s="169">
        <v>16.86</v>
      </c>
      <c r="K1114" s="177">
        <f t="shared" si="288"/>
        <v>9.9893352292925702E-2</v>
      </c>
      <c r="L1114" s="260">
        <v>156.74</v>
      </c>
      <c r="M1114" s="177">
        <f t="shared" si="289"/>
        <v>1.0998933522929255</v>
      </c>
      <c r="N1114" s="260">
        <v>2642.64</v>
      </c>
      <c r="O1114" s="169">
        <v>4.2</v>
      </c>
      <c r="P1114" s="176">
        <f t="shared" si="290"/>
        <v>2.4884464984002846E-2</v>
      </c>
      <c r="Q1114" s="260">
        <f t="shared" si="291"/>
        <v>658.30800000000011</v>
      </c>
      <c r="R1114" s="169">
        <f t="shared" si="292"/>
        <v>12.659999999999986</v>
      </c>
      <c r="S1114" s="171">
        <f t="shared" si="293"/>
        <v>7.5008887308922773E-2</v>
      </c>
      <c r="T1114" s="169" t="s">
        <v>475</v>
      </c>
      <c r="U1114" s="169" t="s">
        <v>220</v>
      </c>
      <c r="V1114" s="169" t="s">
        <v>686</v>
      </c>
      <c r="W1114" s="175">
        <v>1</v>
      </c>
      <c r="X1114" s="169" t="s">
        <v>467</v>
      </c>
    </row>
    <row r="1115" spans="2:24" hidden="1">
      <c r="B1115" s="636"/>
      <c r="C1115" s="423"/>
      <c r="D1115" s="206">
        <f t="shared" si="284"/>
        <v>9</v>
      </c>
      <c r="E1115" s="169" t="s">
        <v>484</v>
      </c>
      <c r="F1115" s="260">
        <v>1981.07</v>
      </c>
      <c r="G1115" s="169">
        <v>84.38</v>
      </c>
      <c r="H1115" s="169">
        <v>84.38</v>
      </c>
      <c r="I1115" s="177">
        <f t="shared" si="287"/>
        <v>1</v>
      </c>
      <c r="J1115" s="169">
        <v>5.62</v>
      </c>
      <c r="K1115" s="177">
        <f t="shared" si="288"/>
        <v>6.6603460535671968E-2</v>
      </c>
      <c r="L1115" s="260">
        <v>410.16</v>
      </c>
      <c r="M1115" s="177">
        <f t="shared" si="289"/>
        <v>1.066603460535672</v>
      </c>
      <c r="N1115" s="260">
        <v>2305.1</v>
      </c>
      <c r="O1115" s="169">
        <v>0.79</v>
      </c>
      <c r="P1115" s="176">
        <f t="shared" si="290"/>
        <v>9.3624081535908996E-3</v>
      </c>
      <c r="Q1115" s="260">
        <f t="shared" si="291"/>
        <v>324.02640000000002</v>
      </c>
      <c r="R1115" s="169">
        <f t="shared" si="292"/>
        <v>4.8300000000000045</v>
      </c>
      <c r="S1115" s="171">
        <f t="shared" si="293"/>
        <v>5.7241052382081117E-2</v>
      </c>
      <c r="T1115" s="169" t="s">
        <v>475</v>
      </c>
      <c r="U1115" s="169" t="s">
        <v>712</v>
      </c>
      <c r="V1115" s="169" t="s">
        <v>643</v>
      </c>
      <c r="W1115" s="175">
        <v>1</v>
      </c>
      <c r="X1115" s="169" t="s">
        <v>467</v>
      </c>
    </row>
    <row r="1116" spans="2:24" hidden="1">
      <c r="B1116" s="636"/>
      <c r="C1116" s="423"/>
      <c r="D1116" s="206">
        <f t="shared" si="284"/>
        <v>10</v>
      </c>
      <c r="E1116" s="169" t="s">
        <v>688</v>
      </c>
      <c r="F1116" s="260">
        <v>1897.2800000000002</v>
      </c>
      <c r="G1116" s="169">
        <v>92.54</v>
      </c>
      <c r="H1116" s="169">
        <v>92.54</v>
      </c>
      <c r="I1116" s="177">
        <f t="shared" si="287"/>
        <v>1</v>
      </c>
      <c r="J1116" s="169">
        <v>9.25</v>
      </c>
      <c r="K1116" s="177">
        <f t="shared" si="288"/>
        <v>9.9956775448454716E-2</v>
      </c>
      <c r="L1116" s="260">
        <v>313.60000000000002</v>
      </c>
      <c r="M1116" s="177">
        <f t="shared" si="289"/>
        <v>1.0999567754484547</v>
      </c>
      <c r="N1116" s="260">
        <v>2900.8</v>
      </c>
      <c r="O1116" s="169">
        <v>3.2</v>
      </c>
      <c r="P1116" s="176">
        <f t="shared" si="290"/>
        <v>3.4579641236222175E-2</v>
      </c>
      <c r="Q1116" s="260">
        <f t="shared" si="291"/>
        <v>1003.5200000000001</v>
      </c>
      <c r="R1116" s="169">
        <f t="shared" si="292"/>
        <v>6.05</v>
      </c>
      <c r="S1116" s="171">
        <f t="shared" si="293"/>
        <v>6.5377134212232541E-2</v>
      </c>
      <c r="T1116" s="169" t="s">
        <v>475</v>
      </c>
      <c r="U1116" s="169" t="s">
        <v>712</v>
      </c>
      <c r="V1116" s="169" t="s">
        <v>466</v>
      </c>
      <c r="W1116" s="175">
        <v>1</v>
      </c>
      <c r="X1116" s="169" t="s">
        <v>467</v>
      </c>
    </row>
    <row r="1117" spans="2:24" hidden="1">
      <c r="B1117" s="635">
        <v>45981</v>
      </c>
      <c r="C1117" s="423" t="str">
        <f t="shared" ref="C1117" si="296">RIGHT(TEXT(B1117,"aaa"),1)</f>
        <v>四</v>
      </c>
      <c r="D1117" s="206">
        <f t="shared" si="284"/>
        <v>1</v>
      </c>
      <c r="E1117" s="169" t="s">
        <v>699</v>
      </c>
      <c r="F1117" s="260">
        <v>12828.07</v>
      </c>
      <c r="G1117" s="169">
        <v>120.96</v>
      </c>
      <c r="H1117" s="169">
        <v>168.04</v>
      </c>
      <c r="I1117" s="177">
        <f t="shared" si="287"/>
        <v>1.3892195767195767</v>
      </c>
      <c r="J1117" s="169">
        <v>0</v>
      </c>
      <c r="K1117" s="177">
        <f t="shared" si="288"/>
        <v>0</v>
      </c>
      <c r="L1117" s="260">
        <v>278.75</v>
      </c>
      <c r="M1117" s="177">
        <f t="shared" si="289"/>
        <v>1.3892195767195767</v>
      </c>
      <c r="N1117" s="260">
        <v>13123.55</v>
      </c>
      <c r="O1117" s="169">
        <v>1.06</v>
      </c>
      <c r="P1117" s="176">
        <f t="shared" si="290"/>
        <v>8.7632275132275145E-3</v>
      </c>
      <c r="Q1117" s="260">
        <f t="shared" si="291"/>
        <v>295.47500000000002</v>
      </c>
      <c r="R1117" s="169">
        <f t="shared" si="292"/>
        <v>46.019999999999996</v>
      </c>
      <c r="S1117" s="171">
        <f t="shared" si="293"/>
        <v>0.38045634920634919</v>
      </c>
      <c r="T1117" s="169" t="s">
        <v>465</v>
      </c>
      <c r="U1117" s="169" t="s">
        <v>219</v>
      </c>
      <c r="V1117" s="169" t="s">
        <v>702</v>
      </c>
      <c r="W1117" s="175">
        <v>1</v>
      </c>
      <c r="X1117" s="169" t="s">
        <v>467</v>
      </c>
    </row>
    <row r="1118" spans="2:24" hidden="1">
      <c r="B1118" s="636"/>
      <c r="C1118" s="423"/>
      <c r="D1118" s="206">
        <f t="shared" si="284"/>
        <v>2</v>
      </c>
      <c r="E1118" s="169" t="s">
        <v>688</v>
      </c>
      <c r="F1118" s="260">
        <v>2022.7199999999998</v>
      </c>
      <c r="G1118" s="169">
        <v>91.73</v>
      </c>
      <c r="H1118" s="169">
        <v>91.73</v>
      </c>
      <c r="I1118" s="177">
        <f t="shared" si="287"/>
        <v>1</v>
      </c>
      <c r="J1118" s="169">
        <v>9.09</v>
      </c>
      <c r="K1118" s="177">
        <f t="shared" si="288"/>
        <v>9.909517060939714E-2</v>
      </c>
      <c r="L1118" s="260">
        <v>313.60000000000002</v>
      </c>
      <c r="M1118" s="177">
        <f t="shared" si="289"/>
        <v>1.0990951706093972</v>
      </c>
      <c r="N1118" s="260">
        <v>2850.62</v>
      </c>
      <c r="O1118" s="169">
        <v>2.64</v>
      </c>
      <c r="P1118" s="176">
        <f t="shared" si="290"/>
        <v>2.8780115556524582E-2</v>
      </c>
      <c r="Q1118" s="260">
        <f t="shared" si="291"/>
        <v>827.90400000000011</v>
      </c>
      <c r="R1118" s="169">
        <f t="shared" si="292"/>
        <v>6.4500000000000028</v>
      </c>
      <c r="S1118" s="171">
        <f t="shared" si="293"/>
        <v>7.0315055052872583E-2</v>
      </c>
      <c r="T1118" s="169" t="s">
        <v>475</v>
      </c>
      <c r="U1118" s="169" t="s">
        <v>712</v>
      </c>
      <c r="V1118" s="169" t="s">
        <v>466</v>
      </c>
      <c r="W1118" s="175">
        <v>1</v>
      </c>
      <c r="X1118" s="169" t="s">
        <v>467</v>
      </c>
    </row>
    <row r="1119" spans="2:24" hidden="1">
      <c r="B1119" s="636"/>
      <c r="C1119" s="423"/>
      <c r="D1119" s="206">
        <f t="shared" si="284"/>
        <v>3</v>
      </c>
      <c r="E1119" s="169" t="s">
        <v>484</v>
      </c>
      <c r="F1119" s="260">
        <v>2022.0900000000001</v>
      </c>
      <c r="G1119" s="169">
        <v>81.16</v>
      </c>
      <c r="H1119" s="169">
        <v>81.16</v>
      </c>
      <c r="I1119" s="177">
        <f t="shared" si="287"/>
        <v>1</v>
      </c>
      <c r="J1119" s="169">
        <v>5.6</v>
      </c>
      <c r="K1119" s="177">
        <f t="shared" si="288"/>
        <v>6.8999507146377523E-2</v>
      </c>
      <c r="L1119" s="260">
        <v>410.16</v>
      </c>
      <c r="M1119" s="177">
        <f t="shared" si="289"/>
        <v>1.0689995071463774</v>
      </c>
      <c r="N1119" s="260">
        <v>2296.9</v>
      </c>
      <c r="O1119" s="169">
        <v>0.67</v>
      </c>
      <c r="P1119" s="176">
        <f t="shared" si="290"/>
        <v>8.2552981764415969E-3</v>
      </c>
      <c r="Q1119" s="260">
        <f t="shared" si="291"/>
        <v>274.80720000000002</v>
      </c>
      <c r="R1119" s="169">
        <f t="shared" si="292"/>
        <v>4.9299999999999944</v>
      </c>
      <c r="S1119" s="171">
        <f t="shared" si="293"/>
        <v>6.0744208969935862E-2</v>
      </c>
      <c r="T1119" s="169" t="s">
        <v>475</v>
      </c>
      <c r="U1119" s="169" t="s">
        <v>712</v>
      </c>
      <c r="V1119" s="169" t="s">
        <v>643</v>
      </c>
      <c r="W1119" s="175">
        <v>1</v>
      </c>
      <c r="X1119" s="169" t="s">
        <v>467</v>
      </c>
    </row>
    <row r="1120" spans="2:24" hidden="1">
      <c r="B1120" s="636"/>
      <c r="C1120" s="423"/>
      <c r="D1120" s="206">
        <f t="shared" si="284"/>
        <v>4</v>
      </c>
      <c r="E1120" s="169" t="s">
        <v>834</v>
      </c>
      <c r="F1120" s="260">
        <v>1971.03</v>
      </c>
      <c r="G1120" s="169">
        <v>91.71</v>
      </c>
      <c r="H1120" s="169">
        <v>91.71</v>
      </c>
      <c r="I1120" s="177">
        <f t="shared" si="287"/>
        <v>1</v>
      </c>
      <c r="J1120" s="169">
        <v>6.33</v>
      </c>
      <c r="K1120" s="177">
        <f t="shared" si="288"/>
        <v>6.9021916912005238E-2</v>
      </c>
      <c r="L1120" s="260">
        <v>355.14</v>
      </c>
      <c r="M1120" s="177">
        <f t="shared" si="289"/>
        <v>1.0690219169120052</v>
      </c>
      <c r="N1120" s="260">
        <v>2248.04</v>
      </c>
      <c r="O1120" s="169">
        <v>0.78</v>
      </c>
      <c r="P1120" s="176">
        <f t="shared" si="290"/>
        <v>8.5050703303892715E-3</v>
      </c>
      <c r="Q1120" s="260">
        <f t="shared" si="291"/>
        <v>277.00920000000002</v>
      </c>
      <c r="R1120" s="169">
        <f t="shared" si="292"/>
        <v>5.549999999999998</v>
      </c>
      <c r="S1120" s="171">
        <f t="shared" si="293"/>
        <v>6.0516846581615949E-2</v>
      </c>
      <c r="T1120" s="169" t="s">
        <v>475</v>
      </c>
      <c r="U1120" s="169" t="s">
        <v>220</v>
      </c>
      <c r="V1120" s="169" t="s">
        <v>686</v>
      </c>
      <c r="W1120" s="175">
        <v>1</v>
      </c>
      <c r="X1120" s="169" t="s">
        <v>419</v>
      </c>
    </row>
    <row r="1121" spans="2:24" hidden="1">
      <c r="B1121" s="636"/>
      <c r="C1121" s="423"/>
      <c r="D1121" s="206">
        <f t="shared" si="284"/>
        <v>5</v>
      </c>
      <c r="E1121" s="169" t="s">
        <v>833</v>
      </c>
      <c r="F1121" s="260">
        <v>1880.3600000000001</v>
      </c>
      <c r="G1121" s="169">
        <v>81.41</v>
      </c>
      <c r="H1121" s="169">
        <v>81.41</v>
      </c>
      <c r="I1121" s="177">
        <f t="shared" si="287"/>
        <v>1</v>
      </c>
      <c r="J1121" s="169">
        <v>7.96</v>
      </c>
      <c r="K1121" s="177">
        <f t="shared" si="288"/>
        <v>9.7776685910821767E-2</v>
      </c>
      <c r="L1121" s="260">
        <v>335.18</v>
      </c>
      <c r="M1121" s="177">
        <f t="shared" si="289"/>
        <v>1.0977766859108218</v>
      </c>
      <c r="N1121" s="260">
        <v>2668.03</v>
      </c>
      <c r="O1121" s="169">
        <v>2.35</v>
      </c>
      <c r="P1121" s="176">
        <f t="shared" si="290"/>
        <v>2.8866232649551654E-2</v>
      </c>
      <c r="Q1121" s="260">
        <f t="shared" si="291"/>
        <v>787.673</v>
      </c>
      <c r="R1121" s="169">
        <f t="shared" si="292"/>
        <v>5.6099999999999941</v>
      </c>
      <c r="S1121" s="171">
        <f t="shared" si="293"/>
        <v>6.8910453261270044E-2</v>
      </c>
      <c r="T1121" s="169" t="s">
        <v>475</v>
      </c>
      <c r="U1121" s="169" t="s">
        <v>220</v>
      </c>
      <c r="V1121" s="169" t="s">
        <v>686</v>
      </c>
      <c r="W1121" s="175">
        <v>1</v>
      </c>
      <c r="X1121" s="169" t="s">
        <v>828</v>
      </c>
    </row>
    <row r="1122" spans="2:24" hidden="1">
      <c r="B1122" s="636"/>
      <c r="C1122" s="423"/>
      <c r="D1122" s="206">
        <f t="shared" si="284"/>
        <v>6</v>
      </c>
      <c r="E1122" s="169" t="s">
        <v>814</v>
      </c>
      <c r="F1122" s="260">
        <v>1857.4999999999998</v>
      </c>
      <c r="G1122" s="169">
        <v>79.56</v>
      </c>
      <c r="H1122" s="169">
        <v>79.56</v>
      </c>
      <c r="I1122" s="177">
        <f t="shared" si="287"/>
        <v>1</v>
      </c>
      <c r="J1122" s="169">
        <v>5.49</v>
      </c>
      <c r="K1122" s="177">
        <f t="shared" si="288"/>
        <v>6.9004524886877833E-2</v>
      </c>
      <c r="L1122" s="260">
        <v>388.6</v>
      </c>
      <c r="M1122" s="177">
        <f t="shared" si="289"/>
        <v>1.0690045248868778</v>
      </c>
      <c r="N1122" s="260">
        <v>2133.41</v>
      </c>
      <c r="O1122" s="169">
        <v>0.71</v>
      </c>
      <c r="P1122" s="176">
        <f t="shared" si="290"/>
        <v>8.9240824534942177E-3</v>
      </c>
      <c r="Q1122" s="260">
        <f t="shared" si="291"/>
        <v>275.90600000000001</v>
      </c>
      <c r="R1122" s="169">
        <f t="shared" si="292"/>
        <v>4.7799999999999949</v>
      </c>
      <c r="S1122" s="171">
        <f t="shared" si="293"/>
        <v>6.0080442433383542E-2</v>
      </c>
      <c r="T1122" s="169" t="s">
        <v>475</v>
      </c>
      <c r="U1122" s="169" t="s">
        <v>220</v>
      </c>
      <c r="V1122" s="169" t="s">
        <v>686</v>
      </c>
      <c r="W1122" s="175">
        <v>1</v>
      </c>
      <c r="X1122" s="169" t="s">
        <v>809</v>
      </c>
    </row>
    <row r="1123" spans="2:24" hidden="1">
      <c r="B1123" s="636"/>
      <c r="C1123" s="423"/>
      <c r="D1123" s="206">
        <f t="shared" si="284"/>
        <v>7</v>
      </c>
      <c r="E1123" s="169" t="s">
        <v>844</v>
      </c>
      <c r="F1123" s="260">
        <v>1791.3799999999999</v>
      </c>
      <c r="G1123" s="169">
        <v>41.87</v>
      </c>
      <c r="H1123" s="169">
        <v>41.87</v>
      </c>
      <c r="I1123" s="177">
        <f t="shared" si="287"/>
        <v>1</v>
      </c>
      <c r="J1123" s="169">
        <v>3.85</v>
      </c>
      <c r="K1123" s="177">
        <f t="shared" si="288"/>
        <v>9.1951277764509204E-2</v>
      </c>
      <c r="L1123" s="260">
        <v>536.34</v>
      </c>
      <c r="M1123" s="177">
        <f t="shared" si="289"/>
        <v>1.0919512777645093</v>
      </c>
      <c r="N1123" s="260">
        <v>2064.91</v>
      </c>
      <c r="O1123" s="169">
        <v>0.51</v>
      </c>
      <c r="P1123" s="176">
        <f t="shared" si="290"/>
        <v>1.218055887270122E-2</v>
      </c>
      <c r="Q1123" s="260">
        <f t="shared" si="291"/>
        <v>273.53340000000003</v>
      </c>
      <c r="R1123" s="169">
        <f t="shared" si="292"/>
        <v>3.3400000000000016</v>
      </c>
      <c r="S1123" s="171">
        <f t="shared" si="293"/>
        <v>7.9770718891808021E-2</v>
      </c>
      <c r="T1123" s="169" t="s">
        <v>475</v>
      </c>
      <c r="U1123" s="169" t="s">
        <v>220</v>
      </c>
      <c r="V1123" s="169" t="s">
        <v>686</v>
      </c>
      <c r="W1123" s="175">
        <v>1</v>
      </c>
      <c r="X1123" s="169" t="s">
        <v>843</v>
      </c>
    </row>
    <row r="1124" spans="2:24" hidden="1">
      <c r="B1124" s="636"/>
      <c r="C1124" s="423"/>
      <c r="D1124" s="206">
        <f t="shared" si="284"/>
        <v>8</v>
      </c>
      <c r="E1124" s="169" t="s">
        <v>494</v>
      </c>
      <c r="F1124" s="260">
        <v>1776.2199999999998</v>
      </c>
      <c r="G1124" s="169">
        <v>70.08</v>
      </c>
      <c r="H1124" s="169">
        <v>70.08</v>
      </c>
      <c r="I1124" s="177">
        <f t="shared" si="287"/>
        <v>1</v>
      </c>
      <c r="J1124" s="169">
        <v>6.45</v>
      </c>
      <c r="K1124" s="177">
        <f t="shared" si="288"/>
        <v>9.2037671232876719E-2</v>
      </c>
      <c r="L1124" s="260">
        <v>318.32</v>
      </c>
      <c r="M1124" s="177">
        <f t="shared" si="289"/>
        <v>1.0920376712328768</v>
      </c>
      <c r="N1124" s="260">
        <v>2053.16</v>
      </c>
      <c r="O1124" s="169">
        <v>0.87</v>
      </c>
      <c r="P1124" s="176">
        <f t="shared" si="290"/>
        <v>1.2414383561643837E-2</v>
      </c>
      <c r="Q1124" s="260">
        <f t="shared" si="291"/>
        <v>276.9384</v>
      </c>
      <c r="R1124" s="169">
        <f t="shared" si="292"/>
        <v>5.5800000000000027</v>
      </c>
      <c r="S1124" s="171">
        <f t="shared" si="293"/>
        <v>7.9623287671232917E-2</v>
      </c>
      <c r="T1124" s="169" t="s">
        <v>475</v>
      </c>
      <c r="U1124" s="169" t="s">
        <v>220</v>
      </c>
      <c r="V1124" s="169" t="s">
        <v>686</v>
      </c>
      <c r="W1124" s="175">
        <v>1</v>
      </c>
      <c r="X1124" s="169" t="s">
        <v>422</v>
      </c>
    </row>
    <row r="1125" spans="2:24" hidden="1">
      <c r="B1125" s="636"/>
      <c r="C1125" s="423"/>
      <c r="D1125" s="206">
        <f t="shared" si="284"/>
        <v>9</v>
      </c>
      <c r="E1125" s="169" t="s">
        <v>463</v>
      </c>
      <c r="F1125" s="260">
        <v>1603.8899999999999</v>
      </c>
      <c r="G1125" s="169">
        <v>29.13</v>
      </c>
      <c r="H1125" s="169">
        <v>29.13</v>
      </c>
      <c r="I1125" s="177">
        <f t="shared" si="287"/>
        <v>1</v>
      </c>
      <c r="J1125" s="169">
        <v>2.82</v>
      </c>
      <c r="K1125" s="177">
        <f t="shared" si="288"/>
        <v>9.6807415036045313E-2</v>
      </c>
      <c r="L1125" s="260">
        <v>814.16</v>
      </c>
      <c r="M1125" s="177">
        <f t="shared" si="289"/>
        <v>1.0968074150360454</v>
      </c>
      <c r="N1125" s="260">
        <v>2295.9299999999998</v>
      </c>
      <c r="O1125" s="169">
        <v>0.85</v>
      </c>
      <c r="P1125" s="176">
        <f t="shared" si="290"/>
        <v>2.9179539993134225E-2</v>
      </c>
      <c r="Q1125" s="260">
        <f t="shared" si="291"/>
        <v>692.03599999999994</v>
      </c>
      <c r="R1125" s="169">
        <f t="shared" si="292"/>
        <v>1.9700000000000002</v>
      </c>
      <c r="S1125" s="171">
        <f t="shared" si="293"/>
        <v>6.7627875042911095E-2</v>
      </c>
      <c r="T1125" s="169" t="s">
        <v>475</v>
      </c>
      <c r="U1125" s="169" t="s">
        <v>220</v>
      </c>
      <c r="V1125" s="169" t="s">
        <v>686</v>
      </c>
      <c r="W1125" s="175">
        <v>1</v>
      </c>
      <c r="X1125" s="169" t="s">
        <v>412</v>
      </c>
    </row>
    <row r="1126" spans="2:24" hidden="1">
      <c r="B1126" s="636"/>
      <c r="C1126" s="423"/>
      <c r="D1126" s="206">
        <f t="shared" si="284"/>
        <v>10</v>
      </c>
      <c r="E1126" s="169" t="s">
        <v>546</v>
      </c>
      <c r="F1126" s="260">
        <v>1507.1799999999998</v>
      </c>
      <c r="G1126" s="169">
        <v>20.83</v>
      </c>
      <c r="H1126" s="169">
        <v>20.83</v>
      </c>
      <c r="I1126" s="177">
        <f t="shared" si="287"/>
        <v>1</v>
      </c>
      <c r="J1126" s="169">
        <v>1.92</v>
      </c>
      <c r="K1126" s="177">
        <f t="shared" si="288"/>
        <v>9.217474795967355E-2</v>
      </c>
      <c r="L1126" s="260">
        <v>930.36</v>
      </c>
      <c r="M1126" s="177">
        <f t="shared" si="289"/>
        <v>1.0921747479596737</v>
      </c>
      <c r="N1126" s="260">
        <v>1786.29</v>
      </c>
      <c r="O1126" s="169">
        <v>0.3</v>
      </c>
      <c r="P1126" s="176">
        <f t="shared" si="290"/>
        <v>1.4402304368698993E-2</v>
      </c>
      <c r="Q1126" s="260">
        <f t="shared" si="291"/>
        <v>279.108</v>
      </c>
      <c r="R1126" s="169">
        <f t="shared" si="292"/>
        <v>1.6200000000000017</v>
      </c>
      <c r="S1126" s="171">
        <f t="shared" si="293"/>
        <v>7.7772443590974641E-2</v>
      </c>
      <c r="T1126" s="169" t="s">
        <v>475</v>
      </c>
      <c r="U1126" s="169" t="s">
        <v>712</v>
      </c>
      <c r="V1126" s="169" t="s">
        <v>792</v>
      </c>
      <c r="W1126" s="175">
        <v>1</v>
      </c>
      <c r="X1126" s="169" t="s">
        <v>422</v>
      </c>
    </row>
    <row r="1127" spans="2:24" hidden="1">
      <c r="B1127" s="635">
        <v>45982</v>
      </c>
      <c r="C1127" s="423" t="str">
        <f t="shared" ref="C1127" si="297">RIGHT(TEXT(B1127,"aaa"),1)</f>
        <v>五</v>
      </c>
      <c r="D1127" s="206">
        <f t="shared" si="284"/>
        <v>1</v>
      </c>
      <c r="E1127" s="169" t="s">
        <v>699</v>
      </c>
      <c r="F1127" s="260">
        <v>8621.74</v>
      </c>
      <c r="G1127" s="169">
        <v>84.97</v>
      </c>
      <c r="H1127" s="169">
        <v>115.9</v>
      </c>
      <c r="I1127" s="177">
        <f t="shared" si="287"/>
        <v>1.3640108273508298</v>
      </c>
      <c r="J1127" s="169">
        <v>0</v>
      </c>
      <c r="K1127" s="177">
        <f t="shared" si="288"/>
        <v>0</v>
      </c>
      <c r="L1127" s="260">
        <v>278.75</v>
      </c>
      <c r="M1127" s="177">
        <f t="shared" si="289"/>
        <v>1.3640108273508298</v>
      </c>
      <c r="N1127" s="260">
        <v>8621.74</v>
      </c>
      <c r="O1127" s="169">
        <v>0</v>
      </c>
      <c r="P1127" s="176">
        <f t="shared" si="290"/>
        <v>0</v>
      </c>
      <c r="Q1127" s="260">
        <f t="shared" si="291"/>
        <v>0</v>
      </c>
      <c r="R1127" s="169">
        <f t="shared" si="292"/>
        <v>30.930000000000007</v>
      </c>
      <c r="S1127" s="171">
        <f t="shared" si="293"/>
        <v>0.36401082735082979</v>
      </c>
      <c r="T1127" s="169" t="s">
        <v>465</v>
      </c>
      <c r="U1127" s="169" t="s">
        <v>219</v>
      </c>
      <c r="V1127" s="169" t="s">
        <v>702</v>
      </c>
      <c r="W1127" s="175">
        <v>1</v>
      </c>
      <c r="X1127" s="169" t="s">
        <v>467</v>
      </c>
    </row>
    <row r="1128" spans="2:24" hidden="1">
      <c r="B1128" s="636"/>
      <c r="C1128" s="423"/>
      <c r="D1128" s="206">
        <f t="shared" si="284"/>
        <v>2</v>
      </c>
      <c r="E1128" s="169" t="s">
        <v>542</v>
      </c>
      <c r="F1128" s="260">
        <v>2995.1099999999997</v>
      </c>
      <c r="G1128" s="169">
        <v>212.83</v>
      </c>
      <c r="H1128" s="169">
        <v>212.83</v>
      </c>
      <c r="I1128" s="177">
        <f t="shared" si="287"/>
        <v>1</v>
      </c>
      <c r="J1128" s="169">
        <v>20.68</v>
      </c>
      <c r="K1128" s="177">
        <f t="shared" si="288"/>
        <v>9.7166752807404957E-2</v>
      </c>
      <c r="L1128" s="260">
        <v>156.72999999999999</v>
      </c>
      <c r="M1128" s="177">
        <f t="shared" si="289"/>
        <v>1.0971667528074049</v>
      </c>
      <c r="N1128" s="260">
        <v>3241.18</v>
      </c>
      <c r="O1128" s="169">
        <v>1.57</v>
      </c>
      <c r="P1128" s="176">
        <f t="shared" si="290"/>
        <v>7.3767795893436077E-3</v>
      </c>
      <c r="Q1128" s="260">
        <f t="shared" si="291"/>
        <v>246.06610000000001</v>
      </c>
      <c r="R1128" s="169">
        <f t="shared" si="292"/>
        <v>19.110000000000007</v>
      </c>
      <c r="S1128" s="171">
        <f t="shared" si="293"/>
        <v>8.9789973218061384E-2</v>
      </c>
      <c r="T1128" s="169" t="s">
        <v>475</v>
      </c>
      <c r="U1128" s="169" t="s">
        <v>712</v>
      </c>
      <c r="V1128" s="169" t="s">
        <v>466</v>
      </c>
      <c r="W1128" s="175">
        <v>1</v>
      </c>
      <c r="X1128" s="169" t="s">
        <v>467</v>
      </c>
    </row>
    <row r="1129" spans="2:24" hidden="1">
      <c r="B1129" s="636"/>
      <c r="C1129" s="423"/>
      <c r="D1129" s="206">
        <f t="shared" si="284"/>
        <v>3</v>
      </c>
      <c r="E1129" s="169" t="s">
        <v>833</v>
      </c>
      <c r="F1129" s="260">
        <v>2101.58</v>
      </c>
      <c r="G1129" s="169">
        <v>71.400000000000006</v>
      </c>
      <c r="H1129" s="169">
        <v>71.400000000000006</v>
      </c>
      <c r="I1129" s="177">
        <f t="shared" si="287"/>
        <v>1</v>
      </c>
      <c r="J1129" s="169">
        <v>6.94</v>
      </c>
      <c r="K1129" s="177">
        <f t="shared" si="288"/>
        <v>9.719887955182073E-2</v>
      </c>
      <c r="L1129" s="260">
        <v>335.18</v>
      </c>
      <c r="M1129" s="177">
        <f t="shared" si="289"/>
        <v>1.0971988795518206</v>
      </c>
      <c r="N1129" s="260">
        <v>2326.15</v>
      </c>
      <c r="O1129" s="169">
        <v>0.67</v>
      </c>
      <c r="P1129" s="176">
        <f t="shared" si="290"/>
        <v>9.3837535014005598E-3</v>
      </c>
      <c r="Q1129" s="260">
        <f t="shared" si="291"/>
        <v>224.57060000000001</v>
      </c>
      <c r="R1129" s="169">
        <f t="shared" si="292"/>
        <v>6.2699999999999978</v>
      </c>
      <c r="S1129" s="171">
        <f t="shared" si="293"/>
        <v>8.7815126050420134E-2</v>
      </c>
      <c r="T1129" s="169" t="s">
        <v>475</v>
      </c>
      <c r="U1129" s="169" t="s">
        <v>220</v>
      </c>
      <c r="V1129" s="169" t="s">
        <v>686</v>
      </c>
      <c r="W1129" s="175">
        <v>1</v>
      </c>
      <c r="X1129" s="169" t="s">
        <v>828</v>
      </c>
    </row>
    <row r="1130" spans="2:24" hidden="1">
      <c r="B1130" s="636"/>
      <c r="C1130" s="423"/>
      <c r="D1130" s="206">
        <f t="shared" si="284"/>
        <v>4</v>
      </c>
      <c r="E1130" s="169" t="s">
        <v>494</v>
      </c>
      <c r="F1130" s="260">
        <v>1703.01</v>
      </c>
      <c r="G1130" s="169">
        <v>70.150000000000006</v>
      </c>
      <c r="H1130" s="169">
        <v>70.150000000000006</v>
      </c>
      <c r="I1130" s="177">
        <f t="shared" si="287"/>
        <v>1</v>
      </c>
      <c r="J1130" s="169">
        <v>6.06</v>
      </c>
      <c r="K1130" s="177">
        <f t="shared" si="288"/>
        <v>8.6386315039201703E-2</v>
      </c>
      <c r="L1130" s="260">
        <v>318.32</v>
      </c>
      <c r="M1130" s="177">
        <f t="shared" si="289"/>
        <v>1.0863863150392017</v>
      </c>
      <c r="N1130" s="260">
        <v>1929.02</v>
      </c>
      <c r="O1130" s="169">
        <v>0.71</v>
      </c>
      <c r="P1130" s="176">
        <f t="shared" si="290"/>
        <v>1.0121168923734852E-2</v>
      </c>
      <c r="Q1130" s="260">
        <f t="shared" si="291"/>
        <v>226.00719999999998</v>
      </c>
      <c r="R1130" s="169">
        <f t="shared" si="292"/>
        <v>5.3500000000000023</v>
      </c>
      <c r="S1130" s="171">
        <f t="shared" si="293"/>
        <v>7.6265146115466878E-2</v>
      </c>
      <c r="T1130" s="169" t="s">
        <v>475</v>
      </c>
      <c r="U1130" s="169" t="s">
        <v>220</v>
      </c>
      <c r="V1130" s="169" t="s">
        <v>686</v>
      </c>
      <c r="W1130" s="175">
        <v>1</v>
      </c>
      <c r="X1130" s="169" t="s">
        <v>422</v>
      </c>
    </row>
    <row r="1131" spans="2:24" hidden="1">
      <c r="B1131" s="636"/>
      <c r="C1131" s="423"/>
      <c r="D1131" s="206">
        <f t="shared" si="284"/>
        <v>5</v>
      </c>
      <c r="E1131" s="169" t="s">
        <v>834</v>
      </c>
      <c r="F1131" s="260">
        <v>1665.6</v>
      </c>
      <c r="G1131" s="169">
        <v>82.11</v>
      </c>
      <c r="H1131" s="169">
        <v>82.11</v>
      </c>
      <c r="I1131" s="177">
        <f t="shared" si="287"/>
        <v>1</v>
      </c>
      <c r="J1131" s="169">
        <v>5.32</v>
      </c>
      <c r="K1131" s="177">
        <f t="shared" si="288"/>
        <v>6.4791133844842294E-2</v>
      </c>
      <c r="L1131" s="260">
        <v>355.14</v>
      </c>
      <c r="M1131" s="177">
        <f t="shared" si="289"/>
        <v>1.0647911338448424</v>
      </c>
      <c r="N1131" s="260">
        <v>1889.34</v>
      </c>
      <c r="O1131" s="169">
        <v>0.63</v>
      </c>
      <c r="P1131" s="176">
        <f t="shared" si="290"/>
        <v>7.6726342710997444E-3</v>
      </c>
      <c r="Q1131" s="260">
        <f t="shared" si="291"/>
        <v>223.73820000000001</v>
      </c>
      <c r="R1131" s="169">
        <f t="shared" si="292"/>
        <v>4.6900000000000075</v>
      </c>
      <c r="S1131" s="171">
        <f t="shared" si="293"/>
        <v>5.7118499573742633E-2</v>
      </c>
      <c r="T1131" s="169" t="s">
        <v>475</v>
      </c>
      <c r="U1131" s="169" t="s">
        <v>220</v>
      </c>
      <c r="V1131" s="169" t="s">
        <v>686</v>
      </c>
      <c r="W1131" s="175">
        <v>1</v>
      </c>
      <c r="X1131" s="169" t="s">
        <v>419</v>
      </c>
    </row>
    <row r="1132" spans="2:24" hidden="1">
      <c r="B1132" s="636"/>
      <c r="C1132" s="423"/>
      <c r="D1132" s="206">
        <f t="shared" si="284"/>
        <v>6</v>
      </c>
      <c r="E1132" s="169" t="s">
        <v>688</v>
      </c>
      <c r="F1132" s="260">
        <v>1655.81</v>
      </c>
      <c r="G1132" s="169">
        <v>76.569999999999993</v>
      </c>
      <c r="H1132" s="169">
        <v>76.569999999999993</v>
      </c>
      <c r="I1132" s="177">
        <f t="shared" si="287"/>
        <v>1</v>
      </c>
      <c r="J1132" s="169">
        <v>7.62</v>
      </c>
      <c r="K1132" s="177">
        <f t="shared" si="288"/>
        <v>9.9516782029515485E-2</v>
      </c>
      <c r="L1132" s="260">
        <v>313.60000000000002</v>
      </c>
      <c r="M1132" s="177">
        <f t="shared" si="289"/>
        <v>1.0995167820295155</v>
      </c>
      <c r="N1132" s="260">
        <v>2389.63</v>
      </c>
      <c r="O1132" s="169">
        <v>2.34</v>
      </c>
      <c r="P1132" s="176">
        <f t="shared" si="290"/>
        <v>3.0560271646859084E-2</v>
      </c>
      <c r="Q1132" s="260">
        <f t="shared" si="291"/>
        <v>733.82399999999996</v>
      </c>
      <c r="R1132" s="169">
        <f t="shared" si="292"/>
        <v>5.2800000000000047</v>
      </c>
      <c r="S1132" s="171">
        <f t="shared" si="293"/>
        <v>6.8956510382656461E-2</v>
      </c>
      <c r="T1132" s="169" t="s">
        <v>475</v>
      </c>
      <c r="U1132" s="169" t="s">
        <v>712</v>
      </c>
      <c r="V1132" s="169" t="s">
        <v>466</v>
      </c>
      <c r="W1132" s="175">
        <v>1</v>
      </c>
      <c r="X1132" s="169" t="s">
        <v>467</v>
      </c>
    </row>
    <row r="1133" spans="2:24" hidden="1">
      <c r="B1133" s="636"/>
      <c r="C1133" s="423"/>
      <c r="D1133" s="206">
        <f t="shared" si="284"/>
        <v>7</v>
      </c>
      <c r="E1133" s="169" t="s">
        <v>484</v>
      </c>
      <c r="F1133" s="260">
        <v>1542.2</v>
      </c>
      <c r="G1133" s="169">
        <v>66.540000000000006</v>
      </c>
      <c r="H1133" s="169">
        <v>66.540000000000006</v>
      </c>
      <c r="I1133" s="177">
        <f t="shared" si="287"/>
        <v>1</v>
      </c>
      <c r="J1133" s="169">
        <v>4.3099999999999996</v>
      </c>
      <c r="K1133" s="177">
        <f t="shared" si="288"/>
        <v>6.4773068830778463E-2</v>
      </c>
      <c r="L1133" s="260">
        <v>410.16</v>
      </c>
      <c r="M1133" s="177">
        <f t="shared" si="289"/>
        <v>1.0647730688307786</v>
      </c>
      <c r="N1133" s="260">
        <v>1767.79</v>
      </c>
      <c r="O1133" s="169">
        <v>0.55000000000000004</v>
      </c>
      <c r="P1133" s="176">
        <f t="shared" si="290"/>
        <v>8.2657048391944696E-3</v>
      </c>
      <c r="Q1133" s="260">
        <f t="shared" si="291"/>
        <v>225.58800000000002</v>
      </c>
      <c r="R1133" s="169">
        <f t="shared" si="292"/>
        <v>3.7600000000000025</v>
      </c>
      <c r="S1133" s="171">
        <f t="shared" si="293"/>
        <v>5.6507363991584042E-2</v>
      </c>
      <c r="T1133" s="169" t="s">
        <v>475</v>
      </c>
      <c r="U1133" s="169" t="s">
        <v>712</v>
      </c>
      <c r="V1133" s="169" t="s">
        <v>643</v>
      </c>
      <c r="W1133" s="175">
        <v>1</v>
      </c>
      <c r="X1133" s="169" t="s">
        <v>467</v>
      </c>
    </row>
    <row r="1134" spans="2:24" hidden="1">
      <c r="B1134" s="636"/>
      <c r="C1134" s="423"/>
      <c r="D1134" s="206">
        <f t="shared" si="284"/>
        <v>8</v>
      </c>
      <c r="E1134" s="169" t="s">
        <v>814</v>
      </c>
      <c r="F1134" s="260">
        <v>1519.42</v>
      </c>
      <c r="G1134" s="169">
        <v>69.260000000000005</v>
      </c>
      <c r="H1134" s="169">
        <v>69.260000000000005</v>
      </c>
      <c r="I1134" s="177">
        <f t="shared" si="287"/>
        <v>1</v>
      </c>
      <c r="J1134" s="169">
        <v>4.49</v>
      </c>
      <c r="K1134" s="177">
        <f t="shared" si="288"/>
        <v>6.4828183655789781E-2</v>
      </c>
      <c r="L1134" s="260">
        <v>388.6</v>
      </c>
      <c r="M1134" s="177">
        <f t="shared" si="289"/>
        <v>1.0648281836557898</v>
      </c>
      <c r="N1134" s="260">
        <v>1744.81</v>
      </c>
      <c r="O1134" s="169">
        <v>0.57999999999999996</v>
      </c>
      <c r="P1134" s="176">
        <f t="shared" si="290"/>
        <v>8.374241986716718E-3</v>
      </c>
      <c r="Q1134" s="260">
        <f t="shared" si="291"/>
        <v>225.38800000000001</v>
      </c>
      <c r="R1134" s="169">
        <f t="shared" si="292"/>
        <v>3.9099999999999948</v>
      </c>
      <c r="S1134" s="171">
        <f t="shared" si="293"/>
        <v>5.6453941669072978E-2</v>
      </c>
      <c r="T1134" s="169" t="s">
        <v>475</v>
      </c>
      <c r="U1134" s="169" t="s">
        <v>220</v>
      </c>
      <c r="V1134" s="169" t="s">
        <v>686</v>
      </c>
      <c r="W1134" s="175">
        <v>1</v>
      </c>
      <c r="X1134" s="169" t="s">
        <v>809</v>
      </c>
    </row>
    <row r="1135" spans="2:24" hidden="1">
      <c r="B1135" s="636"/>
      <c r="C1135" s="423"/>
      <c r="D1135" s="206">
        <f t="shared" si="284"/>
        <v>9</v>
      </c>
      <c r="E1135" s="169" t="s">
        <v>546</v>
      </c>
      <c r="F1135" s="260">
        <v>1451.3600000000001</v>
      </c>
      <c r="G1135" s="169">
        <v>20.86</v>
      </c>
      <c r="H1135" s="169">
        <v>20.86</v>
      </c>
      <c r="I1135" s="177">
        <f t="shared" si="287"/>
        <v>1</v>
      </c>
      <c r="J1135" s="169">
        <v>1.8</v>
      </c>
      <c r="K1135" s="177">
        <f t="shared" si="288"/>
        <v>8.6289549376797697E-2</v>
      </c>
      <c r="L1135" s="260">
        <v>930.36</v>
      </c>
      <c r="M1135" s="177">
        <f t="shared" si="289"/>
        <v>1.0862895493767977</v>
      </c>
      <c r="N1135" s="260">
        <v>1674.65</v>
      </c>
      <c r="O1135" s="169">
        <v>0.24</v>
      </c>
      <c r="P1135" s="176">
        <f t="shared" si="290"/>
        <v>1.1505273250239693E-2</v>
      </c>
      <c r="Q1135" s="260">
        <f t="shared" si="291"/>
        <v>223.28639999999999</v>
      </c>
      <c r="R1135" s="169">
        <f t="shared" si="292"/>
        <v>1.5600000000000007</v>
      </c>
      <c r="S1135" s="171">
        <f t="shared" si="293"/>
        <v>7.4784276126558039E-2</v>
      </c>
      <c r="T1135" s="169" t="s">
        <v>475</v>
      </c>
      <c r="U1135" s="169" t="s">
        <v>712</v>
      </c>
      <c r="V1135" s="169" t="s">
        <v>792</v>
      </c>
      <c r="W1135" s="175">
        <v>1</v>
      </c>
      <c r="X1135" s="169" t="s">
        <v>422</v>
      </c>
    </row>
    <row r="1136" spans="2:24" hidden="1">
      <c r="B1136" s="636"/>
      <c r="C1136" s="423"/>
      <c r="D1136" s="206">
        <f t="shared" si="284"/>
        <v>10</v>
      </c>
      <c r="E1136" s="169" t="s">
        <v>841</v>
      </c>
      <c r="F1136" s="260">
        <v>1412.23</v>
      </c>
      <c r="G1136" s="169">
        <v>164.49</v>
      </c>
      <c r="H1136" s="169">
        <v>164.49</v>
      </c>
      <c r="I1136" s="177">
        <f t="shared" si="287"/>
        <v>1</v>
      </c>
      <c r="J1136" s="169">
        <v>15.98</v>
      </c>
      <c r="K1136" s="177">
        <f t="shared" si="288"/>
        <v>9.7148762842726E-2</v>
      </c>
      <c r="L1136" s="260">
        <v>102.41</v>
      </c>
      <c r="M1136" s="177">
        <f t="shared" si="289"/>
        <v>1.0971487628427259</v>
      </c>
      <c r="N1136" s="260">
        <v>1636.51</v>
      </c>
      <c r="O1136" s="169">
        <v>2.19</v>
      </c>
      <c r="P1136" s="176">
        <f t="shared" si="290"/>
        <v>1.3313879263177092E-2</v>
      </c>
      <c r="Q1136" s="260">
        <f t="shared" si="291"/>
        <v>224.27789999999999</v>
      </c>
      <c r="R1136" s="169">
        <f t="shared" si="292"/>
        <v>13.78999999999999</v>
      </c>
      <c r="S1136" s="171">
        <f t="shared" si="293"/>
        <v>8.3834883579548838E-2</v>
      </c>
      <c r="T1136" s="169" t="s">
        <v>465</v>
      </c>
      <c r="U1136" s="169" t="s">
        <v>219</v>
      </c>
      <c r="V1136" s="169" t="s">
        <v>851</v>
      </c>
      <c r="W1136" s="175">
        <v>1</v>
      </c>
      <c r="X1136" s="169" t="s">
        <v>467</v>
      </c>
    </row>
    <row r="1137" spans="2:24" hidden="1">
      <c r="B1137" s="635">
        <v>45983</v>
      </c>
      <c r="C1137" s="423" t="str">
        <f t="shared" ref="C1137" si="298">RIGHT(TEXT(B1137,"aaa"),1)</f>
        <v>六</v>
      </c>
      <c r="D1137" s="206">
        <f t="shared" si="284"/>
        <v>1</v>
      </c>
      <c r="E1137" s="169" t="s">
        <v>699</v>
      </c>
      <c r="F1137" s="260">
        <v>8939.51</v>
      </c>
      <c r="G1137" s="169">
        <v>82.13</v>
      </c>
      <c r="H1137" s="169">
        <v>114.2</v>
      </c>
      <c r="I1137" s="177">
        <f t="shared" si="287"/>
        <v>1.390478509679776</v>
      </c>
      <c r="J1137" s="169">
        <v>0</v>
      </c>
      <c r="K1137" s="177">
        <f t="shared" si="288"/>
        <v>0</v>
      </c>
      <c r="L1137" s="260">
        <v>278.75</v>
      </c>
      <c r="M1137" s="177">
        <f t="shared" si="289"/>
        <v>1.390478509679776</v>
      </c>
      <c r="N1137" s="260">
        <v>8939.51</v>
      </c>
      <c r="O1137" s="169">
        <v>0</v>
      </c>
      <c r="P1137" s="176">
        <f t="shared" si="290"/>
        <v>0</v>
      </c>
      <c r="Q1137" s="260">
        <f t="shared" si="291"/>
        <v>0</v>
      </c>
      <c r="R1137" s="169">
        <f t="shared" si="292"/>
        <v>32.070000000000007</v>
      </c>
      <c r="S1137" s="171">
        <f t="shared" si="293"/>
        <v>0.3904785096797761</v>
      </c>
      <c r="T1137" s="169" t="s">
        <v>465</v>
      </c>
      <c r="U1137" s="169" t="s">
        <v>219</v>
      </c>
      <c r="V1137" s="169" t="s">
        <v>702</v>
      </c>
      <c r="W1137" s="175">
        <v>1</v>
      </c>
      <c r="X1137" s="169" t="s">
        <v>467</v>
      </c>
    </row>
    <row r="1138" spans="2:24" hidden="1">
      <c r="B1138" s="636"/>
      <c r="C1138" s="423"/>
      <c r="D1138" s="206">
        <f t="shared" si="284"/>
        <v>2</v>
      </c>
      <c r="E1138" s="169" t="s">
        <v>689</v>
      </c>
      <c r="F1138" s="260">
        <v>3550</v>
      </c>
      <c r="G1138" s="169">
        <v>7149</v>
      </c>
      <c r="H1138" s="169">
        <v>7149</v>
      </c>
      <c r="I1138" s="177">
        <f t="shared" si="287"/>
        <v>1</v>
      </c>
      <c r="J1138" s="169">
        <v>200</v>
      </c>
      <c r="K1138" s="177">
        <f t="shared" si="288"/>
        <v>2.7975940691005736E-2</v>
      </c>
      <c r="L1138" s="260">
        <v>17.75</v>
      </c>
      <c r="M1138" s="177">
        <f t="shared" si="289"/>
        <v>1.0279759406910058</v>
      </c>
      <c r="N1138" s="260">
        <v>3550</v>
      </c>
      <c r="O1138" s="169">
        <v>0</v>
      </c>
      <c r="P1138" s="176">
        <f t="shared" si="290"/>
        <v>0</v>
      </c>
      <c r="Q1138" s="260">
        <f t="shared" si="291"/>
        <v>0</v>
      </c>
      <c r="R1138" s="169">
        <f t="shared" si="292"/>
        <v>200</v>
      </c>
      <c r="S1138" s="171">
        <f t="shared" si="293"/>
        <v>2.7975940691005736E-2</v>
      </c>
      <c r="T1138" s="169" t="s">
        <v>465</v>
      </c>
      <c r="U1138" s="169" t="s">
        <v>220</v>
      </c>
      <c r="V1138" s="169" t="s">
        <v>701</v>
      </c>
      <c r="W1138" s="175">
        <v>1</v>
      </c>
      <c r="X1138" s="169" t="s">
        <v>430</v>
      </c>
    </row>
    <row r="1139" spans="2:24" hidden="1">
      <c r="B1139" s="636"/>
      <c r="C1139" s="423"/>
      <c r="D1139" s="206">
        <f t="shared" si="284"/>
        <v>3</v>
      </c>
      <c r="E1139" s="169" t="s">
        <v>463</v>
      </c>
      <c r="F1139" s="260">
        <v>1766.73</v>
      </c>
      <c r="G1139" s="169">
        <v>33.549999999999997</v>
      </c>
      <c r="H1139" s="169">
        <v>33.549999999999997</v>
      </c>
      <c r="I1139" s="177">
        <f t="shared" si="287"/>
        <v>1</v>
      </c>
      <c r="J1139" s="169">
        <v>2.35</v>
      </c>
      <c r="K1139" s="177">
        <f t="shared" si="288"/>
        <v>7.0044709388971699E-2</v>
      </c>
      <c r="L1139" s="260">
        <v>814.16</v>
      </c>
      <c r="M1139" s="177">
        <f t="shared" si="289"/>
        <v>1.0700447093889718</v>
      </c>
      <c r="N1139" s="260">
        <v>1913.28</v>
      </c>
      <c r="O1139" s="169">
        <v>0.18</v>
      </c>
      <c r="P1139" s="176">
        <f t="shared" si="290"/>
        <v>5.3651266766020864E-3</v>
      </c>
      <c r="Q1139" s="260">
        <f t="shared" si="291"/>
        <v>146.5488</v>
      </c>
      <c r="R1139" s="169">
        <f t="shared" si="292"/>
        <v>2.1700000000000013</v>
      </c>
      <c r="S1139" s="171">
        <f t="shared" si="293"/>
        <v>6.4679582712369635E-2</v>
      </c>
      <c r="T1139" s="169" t="s">
        <v>475</v>
      </c>
      <c r="U1139" s="169" t="s">
        <v>220</v>
      </c>
      <c r="V1139" s="169" t="s">
        <v>686</v>
      </c>
      <c r="W1139" s="175">
        <v>1</v>
      </c>
      <c r="X1139" s="169" t="s">
        <v>412</v>
      </c>
    </row>
    <row r="1140" spans="2:24" hidden="1">
      <c r="B1140" s="636"/>
      <c r="C1140" s="423"/>
      <c r="D1140" s="206">
        <f t="shared" ref="D1140:D1203" si="299">D1130</f>
        <v>4</v>
      </c>
      <c r="E1140" s="169" t="s">
        <v>833</v>
      </c>
      <c r="F1140" s="260">
        <v>1699.3600000000001</v>
      </c>
      <c r="G1140" s="169">
        <v>87.57</v>
      </c>
      <c r="H1140" s="169">
        <v>87.57</v>
      </c>
      <c r="I1140" s="177">
        <f t="shared" si="287"/>
        <v>1</v>
      </c>
      <c r="J1140" s="169">
        <v>5.52</v>
      </c>
      <c r="K1140" s="177">
        <f t="shared" si="288"/>
        <v>6.3035286056868797E-2</v>
      </c>
      <c r="L1140" s="260">
        <v>335.18</v>
      </c>
      <c r="M1140" s="177">
        <f t="shared" si="289"/>
        <v>1.0630352860568688</v>
      </c>
      <c r="N1140" s="260">
        <v>1850.19</v>
      </c>
      <c r="O1140" s="169">
        <v>0.45</v>
      </c>
      <c r="P1140" s="176">
        <f t="shared" si="290"/>
        <v>5.1387461459403913E-3</v>
      </c>
      <c r="Q1140" s="260">
        <f t="shared" si="291"/>
        <v>150.83100000000002</v>
      </c>
      <c r="R1140" s="169">
        <f t="shared" si="292"/>
        <v>5.0699999999999958</v>
      </c>
      <c r="S1140" s="171">
        <f t="shared" si="293"/>
        <v>5.7896539910928357E-2</v>
      </c>
      <c r="T1140" s="169" t="s">
        <v>475</v>
      </c>
      <c r="U1140" s="169" t="s">
        <v>220</v>
      </c>
      <c r="V1140" s="169" t="s">
        <v>686</v>
      </c>
      <c r="W1140" s="175">
        <v>1</v>
      </c>
      <c r="X1140" s="169" t="s">
        <v>828</v>
      </c>
    </row>
    <row r="1141" spans="2:24" hidden="1">
      <c r="B1141" s="636"/>
      <c r="C1141" s="423"/>
      <c r="D1141" s="206">
        <f t="shared" si="299"/>
        <v>5</v>
      </c>
      <c r="E1141" s="169" t="s">
        <v>688</v>
      </c>
      <c r="F1141" s="260">
        <v>1580.54</v>
      </c>
      <c r="G1141" s="169">
        <v>78.88</v>
      </c>
      <c r="H1141" s="169">
        <v>78.88</v>
      </c>
      <c r="I1141" s="177">
        <f t="shared" si="287"/>
        <v>1</v>
      </c>
      <c r="J1141" s="169">
        <v>5.52</v>
      </c>
      <c r="K1141" s="177">
        <f t="shared" si="288"/>
        <v>6.9979716024340763E-2</v>
      </c>
      <c r="L1141" s="260">
        <v>313.60000000000002</v>
      </c>
      <c r="M1141" s="177">
        <f t="shared" si="289"/>
        <v>1.0699797160243407</v>
      </c>
      <c r="N1141" s="260">
        <v>1731.07</v>
      </c>
      <c r="O1141" s="169">
        <v>0.48</v>
      </c>
      <c r="P1141" s="176">
        <f t="shared" si="290"/>
        <v>6.0851926977687626E-3</v>
      </c>
      <c r="Q1141" s="260">
        <f t="shared" si="291"/>
        <v>150.52799999999999</v>
      </c>
      <c r="R1141" s="169">
        <f t="shared" si="292"/>
        <v>5.0399999999999956</v>
      </c>
      <c r="S1141" s="171">
        <f t="shared" si="293"/>
        <v>6.3894523326571959E-2</v>
      </c>
      <c r="T1141" s="169" t="s">
        <v>475</v>
      </c>
      <c r="U1141" s="169" t="s">
        <v>712</v>
      </c>
      <c r="V1141" s="169" t="s">
        <v>466</v>
      </c>
      <c r="W1141" s="175">
        <v>1</v>
      </c>
      <c r="X1141" s="169" t="s">
        <v>467</v>
      </c>
    </row>
    <row r="1142" spans="2:24" hidden="1">
      <c r="B1142" s="636"/>
      <c r="C1142" s="423"/>
      <c r="D1142" s="206">
        <f t="shared" si="299"/>
        <v>6</v>
      </c>
      <c r="E1142" s="169" t="s">
        <v>557</v>
      </c>
      <c r="F1142" s="260">
        <v>1348.5800000000002</v>
      </c>
      <c r="G1142" s="169">
        <v>157.80000000000001</v>
      </c>
      <c r="H1142" s="169">
        <v>157.80000000000001</v>
      </c>
      <c r="I1142" s="177">
        <f t="shared" si="287"/>
        <v>1</v>
      </c>
      <c r="J1142" s="169">
        <v>7.73</v>
      </c>
      <c r="K1142" s="177">
        <f t="shared" si="288"/>
        <v>4.8986058301647657E-2</v>
      </c>
      <c r="L1142" s="260">
        <v>194.04</v>
      </c>
      <c r="M1142" s="177">
        <f t="shared" si="289"/>
        <v>1.0489860583016475</v>
      </c>
      <c r="N1142" s="260">
        <v>1499.93</v>
      </c>
      <c r="O1142" s="169">
        <v>0.78</v>
      </c>
      <c r="P1142" s="176">
        <f t="shared" si="290"/>
        <v>4.9429657794676802E-3</v>
      </c>
      <c r="Q1142" s="260">
        <f t="shared" si="291"/>
        <v>151.35120000000001</v>
      </c>
      <c r="R1142" s="169">
        <f t="shared" si="292"/>
        <v>6.9499999999999895</v>
      </c>
      <c r="S1142" s="171">
        <f t="shared" si="293"/>
        <v>4.4043092522179902E-2</v>
      </c>
      <c r="T1142" s="169" t="s">
        <v>475</v>
      </c>
      <c r="U1142" s="169" t="s">
        <v>712</v>
      </c>
      <c r="V1142" s="169" t="s">
        <v>792</v>
      </c>
      <c r="W1142" s="175">
        <v>1</v>
      </c>
      <c r="X1142" s="169" t="s">
        <v>433</v>
      </c>
    </row>
    <row r="1143" spans="2:24" hidden="1">
      <c r="B1143" s="636"/>
      <c r="C1143" s="423"/>
      <c r="D1143" s="206">
        <f t="shared" si="299"/>
        <v>7</v>
      </c>
      <c r="E1143" s="169" t="s">
        <v>834</v>
      </c>
      <c r="F1143" s="260">
        <v>1342.4299999999998</v>
      </c>
      <c r="G1143" s="169">
        <v>100.08</v>
      </c>
      <c r="H1143" s="169">
        <v>100.08</v>
      </c>
      <c r="I1143" s="177">
        <f t="shared" si="287"/>
        <v>1</v>
      </c>
      <c r="J1143" s="169">
        <v>4.2</v>
      </c>
      <c r="K1143" s="177">
        <f t="shared" si="288"/>
        <v>4.1966426858513192E-2</v>
      </c>
      <c r="L1143" s="260">
        <v>355.14</v>
      </c>
      <c r="M1143" s="177">
        <f t="shared" si="289"/>
        <v>1.0419664268585132</v>
      </c>
      <c r="N1143" s="260">
        <v>1491.59</v>
      </c>
      <c r="O1143" s="169">
        <v>0.42</v>
      </c>
      <c r="P1143" s="176">
        <f t="shared" si="290"/>
        <v>4.1966426858513189E-3</v>
      </c>
      <c r="Q1143" s="260">
        <f t="shared" si="291"/>
        <v>149.15879999999999</v>
      </c>
      <c r="R1143" s="169">
        <f t="shared" si="292"/>
        <v>3.7800000000000029</v>
      </c>
      <c r="S1143" s="171">
        <f t="shared" si="293"/>
        <v>3.7769784172661899E-2</v>
      </c>
      <c r="T1143" s="169" t="s">
        <v>475</v>
      </c>
      <c r="U1143" s="169" t="s">
        <v>220</v>
      </c>
      <c r="V1143" s="169" t="s">
        <v>686</v>
      </c>
      <c r="W1143" s="175">
        <v>1</v>
      </c>
      <c r="X1143" s="169" t="s">
        <v>419</v>
      </c>
    </row>
    <row r="1144" spans="2:24" hidden="1">
      <c r="B1144" s="636"/>
      <c r="C1144" s="423"/>
      <c r="D1144" s="206">
        <f t="shared" si="299"/>
        <v>8</v>
      </c>
      <c r="E1144" s="169" t="s">
        <v>494</v>
      </c>
      <c r="F1144" s="260">
        <v>1324.21</v>
      </c>
      <c r="G1144" s="169">
        <v>82.62</v>
      </c>
      <c r="H1144" s="169">
        <v>82.62</v>
      </c>
      <c r="I1144" s="177">
        <f t="shared" si="287"/>
        <v>1</v>
      </c>
      <c r="J1144" s="169">
        <v>4.63</v>
      </c>
      <c r="K1144" s="177">
        <f t="shared" si="288"/>
        <v>5.6039699830549503E-2</v>
      </c>
      <c r="L1144" s="260">
        <v>318.32</v>
      </c>
      <c r="M1144" s="177">
        <f t="shared" si="289"/>
        <v>1.0560396998305495</v>
      </c>
      <c r="N1144" s="260">
        <v>1473.82</v>
      </c>
      <c r="O1144" s="169">
        <v>0.47</v>
      </c>
      <c r="P1144" s="176">
        <f t="shared" si="290"/>
        <v>5.6886952311788908E-3</v>
      </c>
      <c r="Q1144" s="260">
        <f t="shared" si="291"/>
        <v>149.6104</v>
      </c>
      <c r="R1144" s="169">
        <f t="shared" si="292"/>
        <v>4.1599999999999957</v>
      </c>
      <c r="S1144" s="171">
        <f t="shared" si="293"/>
        <v>5.0351004599370558E-2</v>
      </c>
      <c r="T1144" s="169" t="s">
        <v>475</v>
      </c>
      <c r="U1144" s="169" t="s">
        <v>220</v>
      </c>
      <c r="V1144" s="169" t="s">
        <v>686</v>
      </c>
      <c r="W1144" s="175">
        <v>1</v>
      </c>
      <c r="X1144" s="169" t="s">
        <v>422</v>
      </c>
    </row>
    <row r="1145" spans="2:24" hidden="1">
      <c r="B1145" s="636"/>
      <c r="C1145" s="423"/>
      <c r="D1145" s="206">
        <f t="shared" si="299"/>
        <v>9</v>
      </c>
      <c r="E1145" s="169" t="s">
        <v>832</v>
      </c>
      <c r="F1145" s="260">
        <v>1230.25</v>
      </c>
      <c r="G1145" s="169">
        <v>213.15</v>
      </c>
      <c r="H1145" s="169">
        <v>213.15</v>
      </c>
      <c r="I1145" s="177">
        <f t="shared" si="287"/>
        <v>1</v>
      </c>
      <c r="J1145" s="169">
        <v>7.46</v>
      </c>
      <c r="K1145" s="177">
        <f t="shared" si="288"/>
        <v>3.4998827117053717E-2</v>
      </c>
      <c r="L1145" s="260">
        <v>185</v>
      </c>
      <c r="M1145" s="177">
        <f t="shared" si="289"/>
        <v>1.0349988271170538</v>
      </c>
      <c r="N1145" s="260">
        <v>1380.1</v>
      </c>
      <c r="O1145" s="169">
        <v>0.81</v>
      </c>
      <c r="P1145" s="176">
        <f t="shared" si="290"/>
        <v>3.8001407459535542E-3</v>
      </c>
      <c r="Q1145" s="260">
        <f t="shared" si="291"/>
        <v>149.85000000000002</v>
      </c>
      <c r="R1145" s="169">
        <f t="shared" si="292"/>
        <v>6.6500000000000075</v>
      </c>
      <c r="S1145" s="171">
        <f t="shared" si="293"/>
        <v>3.1198686371100199E-2</v>
      </c>
      <c r="T1145" s="169" t="s">
        <v>475</v>
      </c>
      <c r="U1145" s="169" t="s">
        <v>712</v>
      </c>
      <c r="V1145" s="169" t="s">
        <v>792</v>
      </c>
      <c r="W1145" s="175">
        <v>1</v>
      </c>
      <c r="X1145" s="169" t="s">
        <v>817</v>
      </c>
    </row>
    <row r="1146" spans="2:24" hidden="1">
      <c r="B1146" s="636"/>
      <c r="C1146" s="423"/>
      <c r="D1146" s="206">
        <f t="shared" si="299"/>
        <v>10</v>
      </c>
      <c r="E1146" s="169" t="s">
        <v>546</v>
      </c>
      <c r="F1146" s="260">
        <v>1125.73</v>
      </c>
      <c r="G1146" s="169">
        <v>24.56</v>
      </c>
      <c r="H1146" s="169">
        <v>24.56</v>
      </c>
      <c r="I1146" s="177">
        <f t="shared" si="287"/>
        <v>1</v>
      </c>
      <c r="J1146" s="169">
        <v>1.37</v>
      </c>
      <c r="K1146" s="177">
        <f t="shared" si="288"/>
        <v>5.5781758957654727E-2</v>
      </c>
      <c r="L1146" s="260">
        <v>930.36</v>
      </c>
      <c r="M1146" s="177">
        <f t="shared" si="289"/>
        <v>1.0557817589576548</v>
      </c>
      <c r="N1146" s="260">
        <v>1274.5899999999999</v>
      </c>
      <c r="O1146" s="169">
        <v>0.16</v>
      </c>
      <c r="P1146" s="176">
        <f t="shared" si="290"/>
        <v>6.5146579804560263E-3</v>
      </c>
      <c r="Q1146" s="260">
        <f t="shared" si="291"/>
        <v>148.85760000000002</v>
      </c>
      <c r="R1146" s="169">
        <f t="shared" si="292"/>
        <v>1.2100000000000011</v>
      </c>
      <c r="S1146" s="171">
        <f t="shared" si="293"/>
        <v>4.9267100977198747E-2</v>
      </c>
      <c r="T1146" s="169" t="s">
        <v>475</v>
      </c>
      <c r="U1146" s="169" t="s">
        <v>712</v>
      </c>
      <c r="V1146" s="169" t="s">
        <v>792</v>
      </c>
      <c r="W1146" s="175">
        <v>1</v>
      </c>
      <c r="X1146" s="169" t="s">
        <v>422</v>
      </c>
    </row>
    <row r="1147" spans="2:24" hidden="1">
      <c r="B1147" s="635">
        <v>45984</v>
      </c>
      <c r="C1147" s="423" t="str">
        <f t="shared" ref="C1147" si="300">RIGHT(TEXT(B1147,"aaa"),1)</f>
        <v>日</v>
      </c>
      <c r="D1147" s="206">
        <f t="shared" si="299"/>
        <v>1</v>
      </c>
      <c r="E1147" s="169" t="s">
        <v>689</v>
      </c>
      <c r="F1147" s="260">
        <v>10650</v>
      </c>
      <c r="G1147" s="169">
        <v>10653</v>
      </c>
      <c r="H1147" s="169">
        <v>10653</v>
      </c>
      <c r="I1147" s="177">
        <f t="shared" si="287"/>
        <v>1</v>
      </c>
      <c r="J1147" s="169">
        <v>600</v>
      </c>
      <c r="K1147" s="177">
        <f t="shared" si="288"/>
        <v>5.6322162771050406E-2</v>
      </c>
      <c r="L1147" s="260">
        <v>17.75</v>
      </c>
      <c r="M1147" s="177">
        <f t="shared" si="289"/>
        <v>1.0563221627710504</v>
      </c>
      <c r="N1147" s="260">
        <v>10650</v>
      </c>
      <c r="O1147" s="169">
        <v>0</v>
      </c>
      <c r="P1147" s="176">
        <f t="shared" si="290"/>
        <v>0</v>
      </c>
      <c r="Q1147" s="260">
        <f t="shared" si="291"/>
        <v>0</v>
      </c>
      <c r="R1147" s="169">
        <f t="shared" si="292"/>
        <v>600</v>
      </c>
      <c r="S1147" s="171">
        <f t="shared" si="293"/>
        <v>5.6322162771050406E-2</v>
      </c>
      <c r="T1147" s="169" t="s">
        <v>465</v>
      </c>
      <c r="U1147" s="169" t="s">
        <v>220</v>
      </c>
      <c r="V1147" s="169" t="s">
        <v>701</v>
      </c>
      <c r="W1147" s="175">
        <v>1</v>
      </c>
      <c r="X1147" s="169" t="s">
        <v>430</v>
      </c>
    </row>
    <row r="1148" spans="2:24" hidden="1">
      <c r="B1148" s="636"/>
      <c r="C1148" s="423"/>
      <c r="D1148" s="206">
        <f t="shared" si="299"/>
        <v>2</v>
      </c>
      <c r="E1148" s="169" t="s">
        <v>699</v>
      </c>
      <c r="F1148" s="260">
        <v>10255.220000000001</v>
      </c>
      <c r="G1148" s="169">
        <v>106.21</v>
      </c>
      <c r="H1148" s="169">
        <v>145.35</v>
      </c>
      <c r="I1148" s="177">
        <f t="shared" si="287"/>
        <v>1.368515205724508</v>
      </c>
      <c r="J1148" s="169">
        <v>0</v>
      </c>
      <c r="K1148" s="177">
        <f t="shared" si="288"/>
        <v>0</v>
      </c>
      <c r="L1148" s="260">
        <v>278.75</v>
      </c>
      <c r="M1148" s="177">
        <f t="shared" si="289"/>
        <v>1.368515205724508</v>
      </c>
      <c r="N1148" s="260">
        <v>10910.28</v>
      </c>
      <c r="O1148" s="169">
        <v>2.35</v>
      </c>
      <c r="P1148" s="176">
        <f t="shared" si="290"/>
        <v>2.2125976838339143E-2</v>
      </c>
      <c r="Q1148" s="260">
        <f t="shared" si="291"/>
        <v>655.0625</v>
      </c>
      <c r="R1148" s="169">
        <f t="shared" si="292"/>
        <v>36.79</v>
      </c>
      <c r="S1148" s="171">
        <f t="shared" si="293"/>
        <v>0.34638922888616891</v>
      </c>
      <c r="T1148" s="169" t="s">
        <v>465</v>
      </c>
      <c r="U1148" s="169" t="s">
        <v>219</v>
      </c>
      <c r="V1148" s="169" t="s">
        <v>702</v>
      </c>
      <c r="W1148" s="175">
        <v>1</v>
      </c>
      <c r="X1148" s="169" t="s">
        <v>467</v>
      </c>
    </row>
    <row r="1149" spans="2:24" hidden="1">
      <c r="B1149" s="636"/>
      <c r="C1149" s="423"/>
      <c r="D1149" s="206">
        <f t="shared" si="299"/>
        <v>3</v>
      </c>
      <c r="E1149" s="169" t="s">
        <v>542</v>
      </c>
      <c r="F1149" s="260">
        <v>3349.3199999999997</v>
      </c>
      <c r="G1149" s="169">
        <v>293.87</v>
      </c>
      <c r="H1149" s="169">
        <v>293.87</v>
      </c>
      <c r="I1149" s="177">
        <f t="shared" si="287"/>
        <v>1</v>
      </c>
      <c r="J1149" s="169">
        <v>29.38</v>
      </c>
      <c r="K1149" s="177">
        <f t="shared" si="288"/>
        <v>9.9976179943512433E-2</v>
      </c>
      <c r="L1149" s="260">
        <v>156.72999999999999</v>
      </c>
      <c r="M1149" s="177">
        <f t="shared" si="289"/>
        <v>1.0999761799435124</v>
      </c>
      <c r="N1149" s="260">
        <v>4604.7299999999996</v>
      </c>
      <c r="O1149" s="169">
        <v>8.01</v>
      </c>
      <c r="P1149" s="176">
        <f t="shared" si="290"/>
        <v>2.7256950352196548E-2</v>
      </c>
      <c r="Q1149" s="260">
        <f t="shared" si="291"/>
        <v>1255.4072999999999</v>
      </c>
      <c r="R1149" s="169">
        <f t="shared" si="292"/>
        <v>21.369999999999997</v>
      </c>
      <c r="S1149" s="171">
        <f t="shared" si="293"/>
        <v>7.2719229591315881E-2</v>
      </c>
      <c r="T1149" s="169" t="s">
        <v>475</v>
      </c>
      <c r="U1149" s="169" t="s">
        <v>712</v>
      </c>
      <c r="V1149" s="169" t="s">
        <v>466</v>
      </c>
      <c r="W1149" s="175">
        <v>1</v>
      </c>
      <c r="X1149" s="169" t="s">
        <v>467</v>
      </c>
    </row>
    <row r="1150" spans="2:24" hidden="1">
      <c r="B1150" s="636"/>
      <c r="C1150" s="423"/>
      <c r="D1150" s="206">
        <f t="shared" si="299"/>
        <v>4</v>
      </c>
      <c r="E1150" s="169" t="s">
        <v>484</v>
      </c>
      <c r="F1150" s="260">
        <v>2555.29</v>
      </c>
      <c r="G1150" s="169">
        <v>92.32</v>
      </c>
      <c r="H1150" s="169">
        <v>92.32</v>
      </c>
      <c r="I1150" s="177">
        <f t="shared" si="287"/>
        <v>1</v>
      </c>
      <c r="J1150" s="169">
        <v>7.15</v>
      </c>
      <c r="K1150" s="177">
        <f t="shared" si="288"/>
        <v>7.7448006932409025E-2</v>
      </c>
      <c r="L1150" s="260">
        <v>410.16</v>
      </c>
      <c r="M1150" s="177">
        <f t="shared" si="289"/>
        <v>1.0774480069324091</v>
      </c>
      <c r="N1150" s="260">
        <v>2932.64</v>
      </c>
      <c r="O1150" s="169">
        <v>0.92</v>
      </c>
      <c r="P1150" s="176">
        <f t="shared" si="290"/>
        <v>9.9653379549393423E-3</v>
      </c>
      <c r="Q1150" s="260">
        <f t="shared" si="291"/>
        <v>377.34720000000004</v>
      </c>
      <c r="R1150" s="169">
        <f t="shared" si="292"/>
        <v>6.2300000000000058</v>
      </c>
      <c r="S1150" s="171">
        <f t="shared" si="293"/>
        <v>6.748266897746974E-2</v>
      </c>
      <c r="T1150" s="169" t="s">
        <v>475</v>
      </c>
      <c r="U1150" s="169" t="s">
        <v>220</v>
      </c>
      <c r="V1150" s="169" t="s">
        <v>643</v>
      </c>
      <c r="W1150" s="175">
        <v>1</v>
      </c>
      <c r="X1150" s="169" t="s">
        <v>467</v>
      </c>
    </row>
    <row r="1151" spans="2:24" hidden="1">
      <c r="B1151" s="636"/>
      <c r="C1151" s="423"/>
      <c r="D1151" s="206">
        <f t="shared" si="299"/>
        <v>5</v>
      </c>
      <c r="E1151" s="169" t="s">
        <v>814</v>
      </c>
      <c r="F1151" s="260">
        <v>2339.37</v>
      </c>
      <c r="G1151" s="169">
        <v>90.32</v>
      </c>
      <c r="H1151" s="169">
        <v>90.32</v>
      </c>
      <c r="I1151" s="177">
        <f t="shared" si="287"/>
        <v>1</v>
      </c>
      <c r="J1151" s="169">
        <v>6.99</v>
      </c>
      <c r="K1151" s="177">
        <f t="shared" si="288"/>
        <v>7.7391496899911441E-2</v>
      </c>
      <c r="L1151" s="260">
        <v>388.6</v>
      </c>
      <c r="M1151" s="177">
        <f t="shared" si="289"/>
        <v>1.0773914968999114</v>
      </c>
      <c r="N1151" s="260">
        <v>2716.31</v>
      </c>
      <c r="O1151" s="169">
        <v>0.97</v>
      </c>
      <c r="P1151" s="176">
        <f t="shared" si="290"/>
        <v>1.0739592559787422E-2</v>
      </c>
      <c r="Q1151" s="260">
        <f t="shared" si="291"/>
        <v>376.94200000000001</v>
      </c>
      <c r="R1151" s="169">
        <f t="shared" si="292"/>
        <v>6.0199999999999951</v>
      </c>
      <c r="S1151" s="171">
        <f t="shared" si="293"/>
        <v>6.6651904340123955E-2</v>
      </c>
      <c r="T1151" s="169" t="s">
        <v>475</v>
      </c>
      <c r="U1151" s="169" t="s">
        <v>220</v>
      </c>
      <c r="V1151" s="169" t="s">
        <v>686</v>
      </c>
      <c r="W1151" s="175">
        <v>1</v>
      </c>
      <c r="X1151" s="169" t="s">
        <v>809</v>
      </c>
    </row>
    <row r="1152" spans="2:24" hidden="1">
      <c r="B1152" s="636"/>
      <c r="C1152" s="423"/>
      <c r="D1152" s="206">
        <f t="shared" si="299"/>
        <v>6</v>
      </c>
      <c r="E1152" s="169" t="s">
        <v>481</v>
      </c>
      <c r="F1152" s="260">
        <v>2269.4</v>
      </c>
      <c r="G1152" s="169">
        <v>160.5</v>
      </c>
      <c r="H1152" s="169">
        <v>160.5</v>
      </c>
      <c r="I1152" s="177">
        <f t="shared" si="287"/>
        <v>1</v>
      </c>
      <c r="J1152" s="169">
        <v>12.42</v>
      </c>
      <c r="K1152" s="177">
        <f t="shared" si="288"/>
        <v>7.7383177570093456E-2</v>
      </c>
      <c r="L1152" s="260">
        <v>212.89</v>
      </c>
      <c r="M1152" s="177">
        <f t="shared" si="289"/>
        <v>1.0773831775700933</v>
      </c>
      <c r="N1152" s="260">
        <v>2644.09</v>
      </c>
      <c r="O1152" s="169">
        <v>1.76</v>
      </c>
      <c r="P1152" s="176">
        <f t="shared" si="290"/>
        <v>1.0965732087227415E-2</v>
      </c>
      <c r="Q1152" s="260">
        <f t="shared" si="291"/>
        <v>374.68639999999999</v>
      </c>
      <c r="R1152" s="169">
        <f t="shared" si="292"/>
        <v>10.659999999999988</v>
      </c>
      <c r="S1152" s="171">
        <f t="shared" si="293"/>
        <v>6.6417445482865961E-2</v>
      </c>
      <c r="T1152" s="169" t="s">
        <v>475</v>
      </c>
      <c r="U1152" s="169" t="s">
        <v>712</v>
      </c>
      <c r="V1152" s="169" t="s">
        <v>801</v>
      </c>
      <c r="W1152" s="175">
        <v>1</v>
      </c>
      <c r="X1152" s="169" t="s">
        <v>467</v>
      </c>
    </row>
    <row r="1153" spans="2:24" hidden="1">
      <c r="B1153" s="636"/>
      <c r="C1153" s="423"/>
      <c r="D1153" s="206">
        <f t="shared" si="299"/>
        <v>7</v>
      </c>
      <c r="E1153" s="169" t="s">
        <v>463</v>
      </c>
      <c r="F1153" s="260">
        <v>1978.4</v>
      </c>
      <c r="G1153" s="169">
        <v>35.380000000000003</v>
      </c>
      <c r="H1153" s="169">
        <v>35.380000000000003</v>
      </c>
      <c r="I1153" s="177">
        <f t="shared" si="287"/>
        <v>1</v>
      </c>
      <c r="J1153" s="169">
        <v>3.53</v>
      </c>
      <c r="K1153" s="177">
        <f t="shared" si="288"/>
        <v>9.9773883550028253E-2</v>
      </c>
      <c r="L1153" s="260">
        <v>814.16</v>
      </c>
      <c r="M1153" s="177">
        <f t="shared" si="289"/>
        <v>1.0997738835500284</v>
      </c>
      <c r="N1153" s="260">
        <v>2873.98</v>
      </c>
      <c r="O1153" s="169">
        <v>1.1000000000000001</v>
      </c>
      <c r="P1153" s="176">
        <f t="shared" si="290"/>
        <v>3.1091011871113624E-2</v>
      </c>
      <c r="Q1153" s="260">
        <f t="shared" si="291"/>
        <v>895.57600000000002</v>
      </c>
      <c r="R1153" s="169">
        <f t="shared" si="292"/>
        <v>2.430000000000001</v>
      </c>
      <c r="S1153" s="171">
        <f t="shared" si="293"/>
        <v>6.8682871678914667E-2</v>
      </c>
      <c r="T1153" s="169" t="s">
        <v>475</v>
      </c>
      <c r="U1153" s="169" t="s">
        <v>220</v>
      </c>
      <c r="V1153" s="169" t="s">
        <v>686</v>
      </c>
      <c r="W1153" s="175">
        <v>1</v>
      </c>
      <c r="X1153" s="169" t="s">
        <v>412</v>
      </c>
    </row>
    <row r="1154" spans="2:24" hidden="1">
      <c r="B1154" s="636"/>
      <c r="C1154" s="423"/>
      <c r="D1154" s="206">
        <f t="shared" si="299"/>
        <v>8</v>
      </c>
      <c r="E1154" s="169" t="s">
        <v>612</v>
      </c>
      <c r="F1154" s="260">
        <v>1974.49</v>
      </c>
      <c r="G1154" s="169">
        <v>333.4</v>
      </c>
      <c r="H1154" s="169">
        <v>333.4</v>
      </c>
      <c r="I1154" s="177">
        <f t="shared" si="287"/>
        <v>1</v>
      </c>
      <c r="J1154" s="169">
        <v>25.8</v>
      </c>
      <c r="K1154" s="177">
        <f t="shared" si="288"/>
        <v>7.7384523095380936E-2</v>
      </c>
      <c r="L1154" s="260">
        <v>95.34</v>
      </c>
      <c r="M1154" s="177">
        <f t="shared" si="289"/>
        <v>1.0773845230953809</v>
      </c>
      <c r="N1154" s="260">
        <v>2459.77</v>
      </c>
      <c r="O1154" s="169">
        <v>5.09</v>
      </c>
      <c r="P1154" s="176">
        <f t="shared" si="290"/>
        <v>1.5266946610677866E-2</v>
      </c>
      <c r="Q1154" s="260">
        <f t="shared" si="291"/>
        <v>485.28059999999999</v>
      </c>
      <c r="R1154" s="169">
        <f t="shared" si="292"/>
        <v>20.710000000000012</v>
      </c>
      <c r="S1154" s="171">
        <f t="shared" si="293"/>
        <v>6.2117576484703098E-2</v>
      </c>
      <c r="T1154" s="169" t="s">
        <v>475</v>
      </c>
      <c r="U1154" s="169" t="s">
        <v>712</v>
      </c>
      <c r="V1154" s="169" t="s">
        <v>792</v>
      </c>
      <c r="W1154" s="175">
        <v>1</v>
      </c>
      <c r="X1154" s="169" t="s">
        <v>467</v>
      </c>
    </row>
    <row r="1155" spans="2:24" hidden="1">
      <c r="B1155" s="636"/>
      <c r="C1155" s="423"/>
      <c r="D1155" s="206">
        <f t="shared" si="299"/>
        <v>9</v>
      </c>
      <c r="E1155" s="169" t="s">
        <v>517</v>
      </c>
      <c r="F1155" s="260">
        <v>1884.2699999999998</v>
      </c>
      <c r="G1155" s="169">
        <v>255.15</v>
      </c>
      <c r="H1155" s="169">
        <v>255.15</v>
      </c>
      <c r="I1155" s="177">
        <f t="shared" si="287"/>
        <v>1</v>
      </c>
      <c r="J1155" s="169">
        <v>23.04</v>
      </c>
      <c r="K1155" s="177">
        <f t="shared" si="288"/>
        <v>9.0299823633156959E-2</v>
      </c>
      <c r="L1155" s="260">
        <v>99.12</v>
      </c>
      <c r="M1155" s="177">
        <f t="shared" si="289"/>
        <v>1.0902998236331569</v>
      </c>
      <c r="N1155" s="260">
        <v>2283.7199999999998</v>
      </c>
      <c r="O1155" s="169">
        <v>4.03</v>
      </c>
      <c r="P1155" s="176">
        <f t="shared" si="290"/>
        <v>1.5794630609445425E-2</v>
      </c>
      <c r="Q1155" s="260">
        <f t="shared" si="291"/>
        <v>399.45360000000005</v>
      </c>
      <c r="R1155" s="169">
        <f t="shared" si="292"/>
        <v>19.009999999999991</v>
      </c>
      <c r="S1155" s="171">
        <f t="shared" si="293"/>
        <v>7.4505193023711502E-2</v>
      </c>
      <c r="T1155" s="169" t="s">
        <v>475</v>
      </c>
      <c r="U1155" s="169" t="s">
        <v>712</v>
      </c>
      <c r="V1155" s="169" t="s">
        <v>507</v>
      </c>
      <c r="W1155" s="175">
        <v>1</v>
      </c>
      <c r="X1155" s="169" t="s">
        <v>467</v>
      </c>
    </row>
    <row r="1156" spans="2:24" hidden="1">
      <c r="B1156" s="636"/>
      <c r="C1156" s="423"/>
      <c r="D1156" s="206">
        <f t="shared" si="299"/>
        <v>10</v>
      </c>
      <c r="E1156" s="169" t="s">
        <v>546</v>
      </c>
      <c r="F1156" s="260">
        <v>1870.0300000000002</v>
      </c>
      <c r="G1156" s="169">
        <v>27.25</v>
      </c>
      <c r="H1156" s="169">
        <v>27.25</v>
      </c>
      <c r="I1156" s="177">
        <f t="shared" si="287"/>
        <v>1</v>
      </c>
      <c r="J1156" s="169">
        <v>2.71</v>
      </c>
      <c r="K1156" s="177">
        <f t="shared" si="288"/>
        <v>9.944954128440367E-2</v>
      </c>
      <c r="L1156" s="260">
        <v>930.36</v>
      </c>
      <c r="M1156" s="177">
        <f t="shared" si="289"/>
        <v>1.0994495412844036</v>
      </c>
      <c r="N1156" s="260">
        <v>2521.2800000000002</v>
      </c>
      <c r="O1156" s="169">
        <v>0.7</v>
      </c>
      <c r="P1156" s="176">
        <f t="shared" si="290"/>
        <v>2.5688073394495411E-2</v>
      </c>
      <c r="Q1156" s="260">
        <f t="shared" si="291"/>
        <v>651.25199999999995</v>
      </c>
      <c r="R1156" s="169">
        <f t="shared" si="292"/>
        <v>2.0100000000000007</v>
      </c>
      <c r="S1156" s="171">
        <f t="shared" si="293"/>
        <v>7.3761467889908283E-2</v>
      </c>
      <c r="T1156" s="169" t="s">
        <v>475</v>
      </c>
      <c r="U1156" s="169" t="s">
        <v>712</v>
      </c>
      <c r="V1156" s="169" t="s">
        <v>792</v>
      </c>
      <c r="W1156" s="175">
        <v>1</v>
      </c>
      <c r="X1156" s="169" t="s">
        <v>422</v>
      </c>
    </row>
    <row r="1157" spans="2:24" hidden="1">
      <c r="B1157" s="635">
        <v>45985</v>
      </c>
      <c r="C1157" s="423" t="str">
        <f t="shared" ref="C1157" si="301">RIGHT(TEXT(B1157,"aaa"),1)</f>
        <v>一</v>
      </c>
      <c r="D1157" s="206">
        <f t="shared" si="299"/>
        <v>1</v>
      </c>
      <c r="E1157" s="169" t="s">
        <v>699</v>
      </c>
      <c r="F1157" s="260">
        <v>13340.98</v>
      </c>
      <c r="G1157" s="169">
        <v>117.84</v>
      </c>
      <c r="H1157" s="169">
        <v>165.1</v>
      </c>
      <c r="I1157" s="177">
        <f t="shared" si="287"/>
        <v>1.4010522742701967</v>
      </c>
      <c r="J1157" s="169">
        <v>0.6</v>
      </c>
      <c r="K1157" s="177">
        <f t="shared" si="288"/>
        <v>5.0916496945010176E-3</v>
      </c>
      <c r="L1157" s="260">
        <v>278.75</v>
      </c>
      <c r="M1157" s="177">
        <f t="shared" si="289"/>
        <v>1.4061439239646978</v>
      </c>
      <c r="N1157" s="260">
        <v>13340.98</v>
      </c>
      <c r="O1157" s="169">
        <v>0</v>
      </c>
      <c r="P1157" s="176">
        <f t="shared" si="290"/>
        <v>0</v>
      </c>
      <c r="Q1157" s="260">
        <f t="shared" si="291"/>
        <v>0</v>
      </c>
      <c r="R1157" s="169">
        <f t="shared" si="292"/>
        <v>47.859999999999985</v>
      </c>
      <c r="S1157" s="171">
        <f t="shared" si="293"/>
        <v>0.40614392396469778</v>
      </c>
      <c r="T1157" s="169" t="s">
        <v>465</v>
      </c>
      <c r="U1157" s="169" t="s">
        <v>219</v>
      </c>
      <c r="V1157" s="169" t="s">
        <v>702</v>
      </c>
      <c r="W1157" s="175">
        <v>1</v>
      </c>
      <c r="X1157" s="169" t="s">
        <v>467</v>
      </c>
    </row>
    <row r="1158" spans="2:24" hidden="1">
      <c r="B1158" s="636"/>
      <c r="C1158" s="423"/>
      <c r="D1158" s="206">
        <f t="shared" si="299"/>
        <v>2</v>
      </c>
      <c r="E1158" s="169" t="s">
        <v>689</v>
      </c>
      <c r="F1158" s="260">
        <v>7100</v>
      </c>
      <c r="G1158" s="169">
        <v>10601</v>
      </c>
      <c r="H1158" s="169">
        <v>10601</v>
      </c>
      <c r="I1158" s="177">
        <f t="shared" si="287"/>
        <v>1</v>
      </c>
      <c r="J1158" s="169">
        <v>400</v>
      </c>
      <c r="K1158" s="177">
        <f t="shared" si="288"/>
        <v>3.773228940665975E-2</v>
      </c>
      <c r="L1158" s="260">
        <v>17.75</v>
      </c>
      <c r="M1158" s="177">
        <f t="shared" si="289"/>
        <v>1.0377322894066598</v>
      </c>
      <c r="N1158" s="260">
        <v>7100</v>
      </c>
      <c r="O1158" s="169">
        <v>0</v>
      </c>
      <c r="P1158" s="176">
        <f t="shared" si="290"/>
        <v>0</v>
      </c>
      <c r="Q1158" s="260">
        <f t="shared" si="291"/>
        <v>0</v>
      </c>
      <c r="R1158" s="169">
        <f t="shared" si="292"/>
        <v>400</v>
      </c>
      <c r="S1158" s="171">
        <f t="shared" si="293"/>
        <v>3.773228940665975E-2</v>
      </c>
      <c r="T1158" s="169" t="s">
        <v>465</v>
      </c>
      <c r="U1158" s="169" t="s">
        <v>220</v>
      </c>
      <c r="V1158" s="169" t="s">
        <v>701</v>
      </c>
      <c r="W1158" s="175">
        <v>1</v>
      </c>
      <c r="X1158" s="169" t="s">
        <v>430</v>
      </c>
    </row>
    <row r="1159" spans="2:24" hidden="1">
      <c r="B1159" s="636"/>
      <c r="C1159" s="423"/>
      <c r="D1159" s="206">
        <f t="shared" si="299"/>
        <v>3</v>
      </c>
      <c r="E1159" s="169" t="s">
        <v>833</v>
      </c>
      <c r="F1159" s="260">
        <v>1877.01</v>
      </c>
      <c r="G1159" s="169">
        <v>89.86</v>
      </c>
      <c r="H1159" s="169">
        <v>89.86</v>
      </c>
      <c r="I1159" s="177">
        <f t="shared" ref="I1159:I1216" si="302">H1159/G1159</f>
        <v>1</v>
      </c>
      <c r="J1159" s="169">
        <v>6.23</v>
      </c>
      <c r="K1159" s="177">
        <f t="shared" ref="K1159:K1216" si="303">J1159/G1159</f>
        <v>6.933006899621634E-2</v>
      </c>
      <c r="L1159" s="260">
        <v>335.18</v>
      </c>
      <c r="M1159" s="177">
        <f t="shared" ref="M1159:M1216" si="304">(H1159+J1159)/G1159</f>
        <v>1.0693300689962164</v>
      </c>
      <c r="N1159" s="260">
        <v>2088.17</v>
      </c>
      <c r="O1159" s="169">
        <v>0.63</v>
      </c>
      <c r="P1159" s="176">
        <f t="shared" ref="P1159:P1216" si="305">O1159/G1159</f>
        <v>7.0109058535499664E-3</v>
      </c>
      <c r="Q1159" s="260">
        <f t="shared" ref="Q1159:Q1216" si="306">O1159*L1159</f>
        <v>211.1634</v>
      </c>
      <c r="R1159" s="169">
        <f t="shared" ref="R1159:R1216" si="307">(H1159+J1159)-G1159-O1159</f>
        <v>5.6000000000000041</v>
      </c>
      <c r="S1159" s="171">
        <f t="shared" ref="S1159:S1216" si="308">R1159/G1159</f>
        <v>6.2319163142666417E-2</v>
      </c>
      <c r="T1159" s="169" t="s">
        <v>475</v>
      </c>
      <c r="U1159" s="169" t="s">
        <v>220</v>
      </c>
      <c r="V1159" s="169" t="s">
        <v>686</v>
      </c>
      <c r="W1159" s="175">
        <v>1</v>
      </c>
      <c r="X1159" s="169" t="s">
        <v>828</v>
      </c>
    </row>
    <row r="1160" spans="2:24" hidden="1">
      <c r="B1160" s="636"/>
      <c r="C1160" s="423"/>
      <c r="D1160" s="206">
        <f t="shared" si="299"/>
        <v>4</v>
      </c>
      <c r="E1160" s="169" t="s">
        <v>463</v>
      </c>
      <c r="F1160" s="260">
        <v>1856.2899999999997</v>
      </c>
      <c r="G1160" s="169">
        <v>33.04</v>
      </c>
      <c r="H1160" s="169">
        <v>33.04</v>
      </c>
      <c r="I1160" s="177">
        <f t="shared" si="302"/>
        <v>1</v>
      </c>
      <c r="J1160" s="169">
        <v>2.54</v>
      </c>
      <c r="K1160" s="177">
        <f t="shared" si="303"/>
        <v>7.6876513317191281E-2</v>
      </c>
      <c r="L1160" s="260">
        <v>814.16</v>
      </c>
      <c r="M1160" s="177">
        <f t="shared" si="304"/>
        <v>1.0768765133171914</v>
      </c>
      <c r="N1160" s="260">
        <v>2067.9699999999998</v>
      </c>
      <c r="O1160" s="169">
        <v>0.26</v>
      </c>
      <c r="P1160" s="176">
        <f t="shared" si="305"/>
        <v>7.8692493946731241E-3</v>
      </c>
      <c r="Q1160" s="260">
        <f t="shared" si="306"/>
        <v>211.6816</v>
      </c>
      <c r="R1160" s="169">
        <f t="shared" si="307"/>
        <v>2.2799999999999994</v>
      </c>
      <c r="S1160" s="171">
        <f t="shared" si="308"/>
        <v>6.9007263922518144E-2</v>
      </c>
      <c r="T1160" s="169" t="s">
        <v>475</v>
      </c>
      <c r="U1160" s="169" t="s">
        <v>220</v>
      </c>
      <c r="V1160" s="169" t="s">
        <v>686</v>
      </c>
      <c r="W1160" s="175">
        <v>1</v>
      </c>
      <c r="X1160" s="169" t="s">
        <v>412</v>
      </c>
    </row>
    <row r="1161" spans="2:24" hidden="1">
      <c r="B1161" s="636"/>
      <c r="C1161" s="423"/>
      <c r="D1161" s="206">
        <f t="shared" si="299"/>
        <v>5</v>
      </c>
      <c r="E1161" s="169" t="s">
        <v>464</v>
      </c>
      <c r="F1161" s="260">
        <v>1725.6799999999998</v>
      </c>
      <c r="G1161" s="169">
        <v>123.67</v>
      </c>
      <c r="H1161" s="169">
        <v>123.67</v>
      </c>
      <c r="I1161" s="177">
        <f t="shared" si="302"/>
        <v>1</v>
      </c>
      <c r="J1161" s="169">
        <v>9.52</v>
      </c>
      <c r="K1161" s="177">
        <f t="shared" si="303"/>
        <v>7.6979057168270387E-2</v>
      </c>
      <c r="L1161" s="260">
        <v>203.5</v>
      </c>
      <c r="M1161" s="177">
        <f t="shared" si="304"/>
        <v>1.0769790571682705</v>
      </c>
      <c r="N1161" s="260">
        <v>1937.32</v>
      </c>
      <c r="O1161" s="169">
        <v>1.04</v>
      </c>
      <c r="P1161" s="176">
        <f t="shared" si="305"/>
        <v>8.4094768335085304E-3</v>
      </c>
      <c r="Q1161" s="260">
        <f t="shared" si="306"/>
        <v>211.64000000000001</v>
      </c>
      <c r="R1161" s="169">
        <f t="shared" si="307"/>
        <v>8.4799999999999969</v>
      </c>
      <c r="S1161" s="171">
        <f t="shared" si="308"/>
        <v>6.8569580334761834E-2</v>
      </c>
      <c r="T1161" s="169" t="s">
        <v>475</v>
      </c>
      <c r="U1161" s="169" t="s">
        <v>712</v>
      </c>
      <c r="V1161" s="169" t="s">
        <v>466</v>
      </c>
      <c r="W1161" s="175">
        <v>1</v>
      </c>
      <c r="X1161" s="169" t="s">
        <v>467</v>
      </c>
    </row>
    <row r="1162" spans="2:24" hidden="1">
      <c r="B1162" s="636"/>
      <c r="C1162" s="423"/>
      <c r="D1162" s="206">
        <f t="shared" si="299"/>
        <v>6</v>
      </c>
      <c r="E1162" s="169" t="s">
        <v>688</v>
      </c>
      <c r="F1162" s="260">
        <v>1558.6</v>
      </c>
      <c r="G1162" s="169">
        <v>104.67</v>
      </c>
      <c r="H1162" s="169">
        <v>104.67</v>
      </c>
      <c r="I1162" s="177">
        <f t="shared" si="302"/>
        <v>1</v>
      </c>
      <c r="J1162" s="169">
        <v>8.06</v>
      </c>
      <c r="K1162" s="177">
        <f t="shared" si="303"/>
        <v>7.7003917072704695E-2</v>
      </c>
      <c r="L1162" s="260">
        <v>313.60000000000002</v>
      </c>
      <c r="M1162" s="177">
        <f t="shared" si="304"/>
        <v>1.0770039170727048</v>
      </c>
      <c r="N1162" s="260">
        <v>2527.62</v>
      </c>
      <c r="O1162" s="169">
        <v>3.09</v>
      </c>
      <c r="P1162" s="176">
        <f t="shared" si="305"/>
        <v>2.9521352823158497E-2</v>
      </c>
      <c r="Q1162" s="260">
        <f t="shared" si="306"/>
        <v>969.024</v>
      </c>
      <c r="R1162" s="169">
        <f t="shared" si="307"/>
        <v>4.9700000000000024</v>
      </c>
      <c r="S1162" s="171">
        <f t="shared" si="308"/>
        <v>4.7482564249546215E-2</v>
      </c>
      <c r="T1162" s="169" t="s">
        <v>475</v>
      </c>
      <c r="U1162" s="169" t="s">
        <v>712</v>
      </c>
      <c r="V1162" s="169" t="s">
        <v>466</v>
      </c>
      <c r="W1162" s="175">
        <v>1</v>
      </c>
      <c r="X1162" s="169" t="s">
        <v>467</v>
      </c>
    </row>
    <row r="1163" spans="2:24" hidden="1">
      <c r="B1163" s="636"/>
      <c r="C1163" s="423"/>
      <c r="D1163" s="206">
        <f t="shared" si="299"/>
        <v>7</v>
      </c>
      <c r="E1163" s="169" t="s">
        <v>484</v>
      </c>
      <c r="F1163" s="260">
        <v>1505.29</v>
      </c>
      <c r="G1163" s="169">
        <v>90.44</v>
      </c>
      <c r="H1163" s="169">
        <v>90.44</v>
      </c>
      <c r="I1163" s="177">
        <f t="shared" si="302"/>
        <v>1</v>
      </c>
      <c r="J1163" s="169">
        <v>4.18</v>
      </c>
      <c r="K1163" s="177">
        <f t="shared" si="303"/>
        <v>4.6218487394957979E-2</v>
      </c>
      <c r="L1163" s="260">
        <v>410.16</v>
      </c>
      <c r="M1163" s="177">
        <f t="shared" si="304"/>
        <v>1.046218487394958</v>
      </c>
      <c r="N1163" s="260">
        <v>1714.47</v>
      </c>
      <c r="O1163" s="169">
        <v>0.51</v>
      </c>
      <c r="P1163" s="176">
        <f t="shared" si="305"/>
        <v>5.6390977443609028E-3</v>
      </c>
      <c r="Q1163" s="260">
        <f t="shared" si="306"/>
        <v>209.1816</v>
      </c>
      <c r="R1163" s="169">
        <f t="shared" si="307"/>
        <v>3.670000000000007</v>
      </c>
      <c r="S1163" s="171">
        <f t="shared" si="308"/>
        <v>4.057938965059716E-2</v>
      </c>
      <c r="T1163" s="169" t="s">
        <v>475</v>
      </c>
      <c r="U1163" s="169" t="s">
        <v>220</v>
      </c>
      <c r="V1163" s="169" t="s">
        <v>643</v>
      </c>
      <c r="W1163" s="175">
        <v>1</v>
      </c>
      <c r="X1163" s="169" t="s">
        <v>467</v>
      </c>
    </row>
    <row r="1164" spans="2:24" hidden="1">
      <c r="B1164" s="636"/>
      <c r="C1164" s="423"/>
      <c r="D1164" s="206">
        <f t="shared" si="299"/>
        <v>8</v>
      </c>
      <c r="E1164" s="169" t="s">
        <v>814</v>
      </c>
      <c r="F1164" s="260">
        <v>1492.23</v>
      </c>
      <c r="G1164" s="169">
        <v>94.9</v>
      </c>
      <c r="H1164" s="169">
        <v>94.9</v>
      </c>
      <c r="I1164" s="177">
        <f t="shared" si="302"/>
        <v>1</v>
      </c>
      <c r="J1164" s="169">
        <v>4.38</v>
      </c>
      <c r="K1164" s="177">
        <f t="shared" si="303"/>
        <v>4.6153846153846149E-2</v>
      </c>
      <c r="L1164" s="260">
        <v>388.6</v>
      </c>
      <c r="M1164" s="177">
        <f t="shared" si="304"/>
        <v>1.0461538461538462</v>
      </c>
      <c r="N1164" s="260">
        <v>1702.07</v>
      </c>
      <c r="O1164" s="169">
        <v>0.54</v>
      </c>
      <c r="P1164" s="176">
        <f t="shared" si="305"/>
        <v>5.6902002107481562E-3</v>
      </c>
      <c r="Q1164" s="260">
        <f t="shared" si="306"/>
        <v>209.84400000000002</v>
      </c>
      <c r="R1164" s="169">
        <f t="shared" si="307"/>
        <v>3.8399999999999954</v>
      </c>
      <c r="S1164" s="171">
        <f t="shared" si="308"/>
        <v>4.0463645943097946E-2</v>
      </c>
      <c r="T1164" s="169" t="s">
        <v>475</v>
      </c>
      <c r="U1164" s="169" t="s">
        <v>220</v>
      </c>
      <c r="V1164" s="169" t="s">
        <v>686</v>
      </c>
      <c r="W1164" s="175">
        <v>1</v>
      </c>
      <c r="X1164" s="169" t="s">
        <v>809</v>
      </c>
    </row>
    <row r="1165" spans="2:24" hidden="1">
      <c r="B1165" s="636"/>
      <c r="C1165" s="423"/>
      <c r="D1165" s="206">
        <f t="shared" si="299"/>
        <v>9</v>
      </c>
      <c r="E1165" s="169" t="s">
        <v>494</v>
      </c>
      <c r="F1165" s="260">
        <v>1489.74</v>
      </c>
      <c r="G1165" s="169">
        <v>86.58</v>
      </c>
      <c r="H1165" s="169">
        <v>86.58</v>
      </c>
      <c r="I1165" s="177">
        <f t="shared" si="302"/>
        <v>1</v>
      </c>
      <c r="J1165" s="169">
        <v>5.34</v>
      </c>
      <c r="K1165" s="177">
        <f t="shared" si="303"/>
        <v>6.1677061677061676E-2</v>
      </c>
      <c r="L1165" s="260">
        <v>318.32</v>
      </c>
      <c r="M1165" s="177">
        <f t="shared" si="304"/>
        <v>1.0616770616770617</v>
      </c>
      <c r="N1165" s="260">
        <v>1699.83</v>
      </c>
      <c r="O1165" s="169">
        <v>0.66</v>
      </c>
      <c r="P1165" s="176">
        <f t="shared" si="305"/>
        <v>7.6230076230076231E-3</v>
      </c>
      <c r="Q1165" s="260">
        <f t="shared" si="306"/>
        <v>210.09120000000001</v>
      </c>
      <c r="R1165" s="169">
        <f t="shared" si="307"/>
        <v>4.6800000000000033</v>
      </c>
      <c r="S1165" s="171">
        <f t="shared" si="308"/>
        <v>5.4054054054054092E-2</v>
      </c>
      <c r="T1165" s="169" t="s">
        <v>475</v>
      </c>
      <c r="U1165" s="169" t="s">
        <v>220</v>
      </c>
      <c r="V1165" s="169" t="s">
        <v>686</v>
      </c>
      <c r="W1165" s="175">
        <v>1</v>
      </c>
      <c r="X1165" s="169" t="s">
        <v>422</v>
      </c>
    </row>
    <row r="1166" spans="2:24" hidden="1">
      <c r="B1166" s="636"/>
      <c r="C1166" s="423"/>
      <c r="D1166" s="206">
        <f t="shared" si="299"/>
        <v>10</v>
      </c>
      <c r="E1166" s="169" t="s">
        <v>834</v>
      </c>
      <c r="F1166" s="260">
        <v>1470.28</v>
      </c>
      <c r="G1166" s="169">
        <v>102.36</v>
      </c>
      <c r="H1166" s="169">
        <v>102.36</v>
      </c>
      <c r="I1166" s="177">
        <f t="shared" si="302"/>
        <v>1</v>
      </c>
      <c r="J1166" s="169">
        <v>4.7300000000000004</v>
      </c>
      <c r="K1166" s="177">
        <f t="shared" si="303"/>
        <v>4.6209456819069954E-2</v>
      </c>
      <c r="L1166" s="260">
        <v>355.14</v>
      </c>
      <c r="M1166" s="177">
        <f t="shared" si="304"/>
        <v>1.0462094568190701</v>
      </c>
      <c r="N1166" s="260">
        <v>1679.81</v>
      </c>
      <c r="O1166" s="169">
        <v>0.59</v>
      </c>
      <c r="P1166" s="176">
        <f t="shared" si="305"/>
        <v>5.7639703008987887E-3</v>
      </c>
      <c r="Q1166" s="260">
        <f t="shared" si="306"/>
        <v>209.53259999999997</v>
      </c>
      <c r="R1166" s="169">
        <f t="shared" si="307"/>
        <v>4.1400000000000041</v>
      </c>
      <c r="S1166" s="171">
        <f t="shared" si="308"/>
        <v>4.0445486518171203E-2</v>
      </c>
      <c r="T1166" s="169" t="s">
        <v>475</v>
      </c>
      <c r="U1166" s="169" t="s">
        <v>220</v>
      </c>
      <c r="V1166" s="169" t="s">
        <v>686</v>
      </c>
      <c r="W1166" s="175">
        <v>1</v>
      </c>
      <c r="X1166" s="169" t="s">
        <v>419</v>
      </c>
    </row>
    <row r="1167" spans="2:24" hidden="1">
      <c r="B1167" s="635">
        <v>45986</v>
      </c>
      <c r="C1167" s="423" t="str">
        <f t="shared" ref="C1167" si="309">RIGHT(TEXT(B1167,"aaa"),1)</f>
        <v>二</v>
      </c>
      <c r="D1167" s="206">
        <f t="shared" si="299"/>
        <v>1</v>
      </c>
      <c r="E1167" s="169" t="s">
        <v>699</v>
      </c>
      <c r="F1167" s="260">
        <v>9547.18</v>
      </c>
      <c r="G1167" s="169">
        <v>90.97</v>
      </c>
      <c r="H1167" s="169">
        <v>126.44</v>
      </c>
      <c r="I1167" s="177">
        <f t="shared" si="302"/>
        <v>1.3899087611300429</v>
      </c>
      <c r="J1167" s="169">
        <v>0</v>
      </c>
      <c r="K1167" s="177">
        <f t="shared" si="303"/>
        <v>0</v>
      </c>
      <c r="L1167" s="260">
        <v>278.75</v>
      </c>
      <c r="M1167" s="177">
        <f t="shared" si="304"/>
        <v>1.3899087611300429</v>
      </c>
      <c r="N1167" s="260">
        <v>9887.26</v>
      </c>
      <c r="O1167" s="169">
        <v>1.22</v>
      </c>
      <c r="P1167" s="176">
        <f t="shared" si="305"/>
        <v>1.3411014620204463E-2</v>
      </c>
      <c r="Q1167" s="260">
        <f t="shared" si="306"/>
        <v>340.07499999999999</v>
      </c>
      <c r="R1167" s="169">
        <f t="shared" si="307"/>
        <v>34.25</v>
      </c>
      <c r="S1167" s="171">
        <f t="shared" si="308"/>
        <v>0.37649774650983842</v>
      </c>
      <c r="T1167" s="169" t="s">
        <v>465</v>
      </c>
      <c r="U1167" s="169" t="s">
        <v>219</v>
      </c>
      <c r="V1167" s="169" t="s">
        <v>702</v>
      </c>
      <c r="W1167" s="175">
        <v>1</v>
      </c>
      <c r="X1167" s="169" t="s">
        <v>467</v>
      </c>
    </row>
    <row r="1168" spans="2:24" hidden="1">
      <c r="B1168" s="636"/>
      <c r="C1168" s="423"/>
      <c r="D1168" s="206">
        <f t="shared" si="299"/>
        <v>2</v>
      </c>
      <c r="E1168" s="169" t="s">
        <v>689</v>
      </c>
      <c r="F1168" s="260">
        <v>7100</v>
      </c>
      <c r="G1168" s="169">
        <v>10091</v>
      </c>
      <c r="H1168" s="169">
        <v>10091</v>
      </c>
      <c r="I1168" s="177">
        <f t="shared" si="302"/>
        <v>1</v>
      </c>
      <c r="J1168" s="169">
        <v>400</v>
      </c>
      <c r="K1168" s="177">
        <f t="shared" si="303"/>
        <v>3.9639282528986228E-2</v>
      </c>
      <c r="L1168" s="260">
        <v>17.75</v>
      </c>
      <c r="M1168" s="177">
        <f t="shared" si="304"/>
        <v>1.0396392825289862</v>
      </c>
      <c r="N1168" s="260">
        <v>7100</v>
      </c>
      <c r="O1168" s="169">
        <v>0</v>
      </c>
      <c r="P1168" s="176">
        <f t="shared" si="305"/>
        <v>0</v>
      </c>
      <c r="Q1168" s="260">
        <f t="shared" si="306"/>
        <v>0</v>
      </c>
      <c r="R1168" s="169">
        <f t="shared" si="307"/>
        <v>400</v>
      </c>
      <c r="S1168" s="171">
        <f t="shared" si="308"/>
        <v>3.9639282528986228E-2</v>
      </c>
      <c r="T1168" s="169" t="s">
        <v>465</v>
      </c>
      <c r="U1168" s="169" t="s">
        <v>220</v>
      </c>
      <c r="V1168" s="169" t="s">
        <v>701</v>
      </c>
      <c r="W1168" s="175">
        <v>1</v>
      </c>
      <c r="X1168" s="169" t="s">
        <v>430</v>
      </c>
    </row>
    <row r="1169" spans="2:24" hidden="1">
      <c r="B1169" s="636"/>
      <c r="C1169" s="423"/>
      <c r="D1169" s="206">
        <f t="shared" si="299"/>
        <v>3</v>
      </c>
      <c r="E1169" s="169" t="s">
        <v>542</v>
      </c>
      <c r="F1169" s="260">
        <v>2565.67</v>
      </c>
      <c r="G1169" s="169">
        <v>253.18</v>
      </c>
      <c r="H1169" s="169">
        <v>253.18</v>
      </c>
      <c r="I1169" s="177">
        <f t="shared" si="302"/>
        <v>1</v>
      </c>
      <c r="J1169" s="169">
        <v>23.93</v>
      </c>
      <c r="K1169" s="177">
        <f t="shared" si="303"/>
        <v>9.451773441820048E-2</v>
      </c>
      <c r="L1169" s="260">
        <v>156.72999999999999</v>
      </c>
      <c r="M1169" s="177">
        <f t="shared" si="304"/>
        <v>1.0945177344182004</v>
      </c>
      <c r="N1169" s="260">
        <v>3750.55</v>
      </c>
      <c r="O1169" s="169">
        <v>7.56</v>
      </c>
      <c r="P1169" s="176">
        <f t="shared" si="305"/>
        <v>2.9860178529109722E-2</v>
      </c>
      <c r="Q1169" s="260">
        <f t="shared" si="306"/>
        <v>1184.8788</v>
      </c>
      <c r="R1169" s="169">
        <f t="shared" si="307"/>
        <v>16.370000000000008</v>
      </c>
      <c r="S1169" s="171">
        <f t="shared" si="308"/>
        <v>6.4657555889090793E-2</v>
      </c>
      <c r="T1169" s="169" t="s">
        <v>475</v>
      </c>
      <c r="U1169" s="169" t="s">
        <v>712</v>
      </c>
      <c r="V1169" s="169" t="s">
        <v>466</v>
      </c>
      <c r="W1169" s="175">
        <v>1</v>
      </c>
      <c r="X1169" s="169" t="s">
        <v>467</v>
      </c>
    </row>
    <row r="1170" spans="2:24" hidden="1">
      <c r="B1170" s="636"/>
      <c r="C1170" s="423"/>
      <c r="D1170" s="206">
        <f t="shared" si="299"/>
        <v>4</v>
      </c>
      <c r="E1170" s="169" t="s">
        <v>833</v>
      </c>
      <c r="F1170" s="260">
        <v>2466.9300000000003</v>
      </c>
      <c r="G1170" s="169">
        <v>88.61</v>
      </c>
      <c r="H1170" s="169">
        <v>88.61</v>
      </c>
      <c r="I1170" s="177">
        <f t="shared" si="302"/>
        <v>1</v>
      </c>
      <c r="J1170" s="169">
        <v>8.3699999999999992</v>
      </c>
      <c r="K1170" s="177">
        <f t="shared" si="303"/>
        <v>9.4458864687958458E-2</v>
      </c>
      <c r="L1170" s="260">
        <v>335.18</v>
      </c>
      <c r="M1170" s="177">
        <f t="shared" si="304"/>
        <v>1.0944588646879585</v>
      </c>
      <c r="N1170" s="260">
        <v>2805.46</v>
      </c>
      <c r="O1170" s="169">
        <v>1.01</v>
      </c>
      <c r="P1170" s="176">
        <f t="shared" si="305"/>
        <v>1.1398262047173006E-2</v>
      </c>
      <c r="Q1170" s="260">
        <f t="shared" si="306"/>
        <v>338.53180000000003</v>
      </c>
      <c r="R1170" s="169">
        <f t="shared" si="307"/>
        <v>7.3600000000000048</v>
      </c>
      <c r="S1170" s="171">
        <f t="shared" si="308"/>
        <v>8.3060602640785519E-2</v>
      </c>
      <c r="T1170" s="169" t="s">
        <v>475</v>
      </c>
      <c r="U1170" s="169" t="s">
        <v>220</v>
      </c>
      <c r="V1170" s="169" t="s">
        <v>686</v>
      </c>
      <c r="W1170" s="175">
        <v>1</v>
      </c>
      <c r="X1170" s="169" t="s">
        <v>828</v>
      </c>
    </row>
    <row r="1171" spans="2:24" hidden="1">
      <c r="B1171" s="636"/>
      <c r="C1171" s="423"/>
      <c r="D1171" s="206">
        <f t="shared" si="299"/>
        <v>5</v>
      </c>
      <c r="E1171" s="169" t="s">
        <v>490</v>
      </c>
      <c r="F1171" s="260">
        <v>2252.35</v>
      </c>
      <c r="G1171" s="169">
        <v>174.88</v>
      </c>
      <c r="H1171" s="169">
        <v>174.88</v>
      </c>
      <c r="I1171" s="177">
        <f t="shared" si="302"/>
        <v>1</v>
      </c>
      <c r="J1171" s="169">
        <v>16.53</v>
      </c>
      <c r="K1171" s="177">
        <f t="shared" si="303"/>
        <v>9.4521957913998172E-2</v>
      </c>
      <c r="L1171" s="260">
        <v>156.74</v>
      </c>
      <c r="M1171" s="177">
        <f t="shared" si="304"/>
        <v>1.0945219579139982</v>
      </c>
      <c r="N1171" s="260">
        <v>2590.91</v>
      </c>
      <c r="O1171" s="169">
        <v>2.16</v>
      </c>
      <c r="P1171" s="176">
        <f t="shared" si="305"/>
        <v>1.2351326623970723E-2</v>
      </c>
      <c r="Q1171" s="260">
        <f t="shared" si="306"/>
        <v>338.55840000000006</v>
      </c>
      <c r="R1171" s="169">
        <f t="shared" si="307"/>
        <v>14.370000000000001</v>
      </c>
      <c r="S1171" s="171">
        <f t="shared" si="308"/>
        <v>8.2170631290027454E-2</v>
      </c>
      <c r="T1171" s="169" t="s">
        <v>475</v>
      </c>
      <c r="U1171" s="169" t="s">
        <v>220</v>
      </c>
      <c r="V1171" s="169" t="s">
        <v>686</v>
      </c>
      <c r="W1171" s="175">
        <v>1</v>
      </c>
      <c r="X1171" s="169" t="s">
        <v>467</v>
      </c>
    </row>
    <row r="1172" spans="2:24" hidden="1">
      <c r="B1172" s="636"/>
      <c r="C1172" s="423"/>
      <c r="D1172" s="206">
        <f t="shared" si="299"/>
        <v>6</v>
      </c>
      <c r="E1172" s="169" t="s">
        <v>494</v>
      </c>
      <c r="F1172" s="260">
        <v>2008.6</v>
      </c>
      <c r="G1172" s="169">
        <v>87.73</v>
      </c>
      <c r="H1172" s="169">
        <v>87.73</v>
      </c>
      <c r="I1172" s="177">
        <f t="shared" si="302"/>
        <v>1</v>
      </c>
      <c r="J1172" s="169">
        <v>7.37</v>
      </c>
      <c r="K1172" s="177">
        <f t="shared" si="303"/>
        <v>8.400775105437136E-2</v>
      </c>
      <c r="L1172" s="260">
        <v>318.32</v>
      </c>
      <c r="M1172" s="177">
        <f t="shared" si="304"/>
        <v>1.0840077510543713</v>
      </c>
      <c r="N1172" s="260">
        <v>2346.02</v>
      </c>
      <c r="O1172" s="169">
        <v>1.06</v>
      </c>
      <c r="P1172" s="176">
        <f t="shared" si="305"/>
        <v>1.2082525931836317E-2</v>
      </c>
      <c r="Q1172" s="260">
        <f t="shared" si="306"/>
        <v>337.41919999999999</v>
      </c>
      <c r="R1172" s="169">
        <f t="shared" si="307"/>
        <v>6.3100000000000041</v>
      </c>
      <c r="S1172" s="171">
        <f t="shared" si="308"/>
        <v>7.1925225122535089E-2</v>
      </c>
      <c r="T1172" s="169" t="s">
        <v>475</v>
      </c>
      <c r="U1172" s="169" t="s">
        <v>220</v>
      </c>
      <c r="V1172" s="169" t="s">
        <v>686</v>
      </c>
      <c r="W1172" s="175">
        <v>1</v>
      </c>
      <c r="X1172" s="169" t="s">
        <v>422</v>
      </c>
    </row>
    <row r="1173" spans="2:24" hidden="1">
      <c r="B1173" s="636"/>
      <c r="C1173" s="423"/>
      <c r="D1173" s="206">
        <f t="shared" si="299"/>
        <v>7</v>
      </c>
      <c r="E1173" s="169" t="s">
        <v>814</v>
      </c>
      <c r="F1173" s="260">
        <v>1962.4300000000003</v>
      </c>
      <c r="G1173" s="169">
        <v>94.07</v>
      </c>
      <c r="H1173" s="169">
        <v>94.07</v>
      </c>
      <c r="I1173" s="177">
        <f t="shared" si="302"/>
        <v>1</v>
      </c>
      <c r="J1173" s="169">
        <v>5.92</v>
      </c>
      <c r="K1173" s="177">
        <f t="shared" si="303"/>
        <v>6.293185925374721E-2</v>
      </c>
      <c r="L1173" s="260">
        <v>388.6</v>
      </c>
      <c r="M1173" s="177">
        <f t="shared" si="304"/>
        <v>1.0629318592537473</v>
      </c>
      <c r="N1173" s="260">
        <v>2300.5100000000002</v>
      </c>
      <c r="O1173" s="169">
        <v>0.87</v>
      </c>
      <c r="P1173" s="176">
        <f t="shared" si="305"/>
        <v>9.2484320187094723E-3</v>
      </c>
      <c r="Q1173" s="260">
        <f t="shared" si="306"/>
        <v>338.08199999999999</v>
      </c>
      <c r="R1173" s="169">
        <f t="shared" si="307"/>
        <v>5.0500000000000016</v>
      </c>
      <c r="S1173" s="171">
        <f t="shared" si="308"/>
        <v>5.3683427235037759E-2</v>
      </c>
      <c r="T1173" s="169" t="s">
        <v>475</v>
      </c>
      <c r="U1173" s="169" t="s">
        <v>220</v>
      </c>
      <c r="V1173" s="169" t="s">
        <v>686</v>
      </c>
      <c r="W1173" s="175">
        <v>1</v>
      </c>
      <c r="X1173" s="169" t="s">
        <v>809</v>
      </c>
    </row>
    <row r="1174" spans="2:24" hidden="1">
      <c r="B1174" s="636"/>
      <c r="C1174" s="423"/>
      <c r="D1174" s="206">
        <f t="shared" si="299"/>
        <v>8</v>
      </c>
      <c r="E1174" s="169" t="s">
        <v>484</v>
      </c>
      <c r="F1174" s="260">
        <v>1956.47</v>
      </c>
      <c r="G1174" s="169">
        <v>88.78</v>
      </c>
      <c r="H1174" s="169">
        <v>88.78</v>
      </c>
      <c r="I1174" s="177">
        <f t="shared" si="302"/>
        <v>1</v>
      </c>
      <c r="J1174" s="169">
        <v>5.6</v>
      </c>
      <c r="K1174" s="177">
        <f t="shared" si="303"/>
        <v>6.307726965532777E-2</v>
      </c>
      <c r="L1174" s="260">
        <v>410.16</v>
      </c>
      <c r="M1174" s="177">
        <f t="shared" si="304"/>
        <v>1.0630772696553277</v>
      </c>
      <c r="N1174" s="260">
        <v>2296.9</v>
      </c>
      <c r="O1174" s="169">
        <v>0.83</v>
      </c>
      <c r="P1174" s="176">
        <f t="shared" si="305"/>
        <v>9.3489524667717955E-3</v>
      </c>
      <c r="Q1174" s="260">
        <f t="shared" si="306"/>
        <v>340.43279999999999</v>
      </c>
      <c r="R1174" s="169">
        <f t="shared" si="307"/>
        <v>4.7699999999999942</v>
      </c>
      <c r="S1174" s="171">
        <f t="shared" si="308"/>
        <v>5.3728317188555919E-2</v>
      </c>
      <c r="T1174" s="169" t="s">
        <v>475</v>
      </c>
      <c r="U1174" s="169" t="s">
        <v>712</v>
      </c>
      <c r="V1174" s="169" t="s">
        <v>643</v>
      </c>
      <c r="W1174" s="175">
        <v>1</v>
      </c>
      <c r="X1174" s="169" t="s">
        <v>467</v>
      </c>
    </row>
    <row r="1175" spans="2:24" hidden="1">
      <c r="B1175" s="636"/>
      <c r="C1175" s="423"/>
      <c r="D1175" s="206">
        <f t="shared" si="299"/>
        <v>9</v>
      </c>
      <c r="E1175" s="169" t="s">
        <v>834</v>
      </c>
      <c r="F1175" s="260">
        <v>1885.7999999999997</v>
      </c>
      <c r="G1175" s="169">
        <v>99.39</v>
      </c>
      <c r="H1175" s="169">
        <v>99.39</v>
      </c>
      <c r="I1175" s="177">
        <f t="shared" si="302"/>
        <v>1</v>
      </c>
      <c r="J1175" s="169">
        <v>6.26</v>
      </c>
      <c r="K1175" s="177">
        <f t="shared" si="303"/>
        <v>6.2984203642217518E-2</v>
      </c>
      <c r="L1175" s="260">
        <v>355.14</v>
      </c>
      <c r="M1175" s="177">
        <f t="shared" si="304"/>
        <v>1.0629842036422177</v>
      </c>
      <c r="N1175" s="260">
        <v>2223.1799999999998</v>
      </c>
      <c r="O1175" s="169">
        <v>0.95</v>
      </c>
      <c r="P1175" s="176">
        <f t="shared" si="305"/>
        <v>9.5583056645537779E-3</v>
      </c>
      <c r="Q1175" s="260">
        <f t="shared" si="306"/>
        <v>337.38299999999998</v>
      </c>
      <c r="R1175" s="169">
        <f t="shared" si="307"/>
        <v>5.3100000000000049</v>
      </c>
      <c r="S1175" s="171">
        <f t="shared" si="308"/>
        <v>5.3425897977663797E-2</v>
      </c>
      <c r="T1175" s="169" t="s">
        <v>475</v>
      </c>
      <c r="U1175" s="169" t="s">
        <v>220</v>
      </c>
      <c r="V1175" s="169" t="s">
        <v>686</v>
      </c>
      <c r="W1175" s="175">
        <v>1</v>
      </c>
      <c r="X1175" s="169" t="s">
        <v>419</v>
      </c>
    </row>
    <row r="1176" spans="2:24" hidden="1">
      <c r="B1176" s="636"/>
      <c r="C1176" s="423"/>
      <c r="D1176" s="206">
        <f t="shared" si="299"/>
        <v>10</v>
      </c>
      <c r="E1176" s="169" t="s">
        <v>463</v>
      </c>
      <c r="F1176" s="260">
        <v>1840</v>
      </c>
      <c r="G1176" s="169">
        <v>34.619999999999997</v>
      </c>
      <c r="H1176" s="169">
        <v>34.619999999999997</v>
      </c>
      <c r="I1176" s="177">
        <f t="shared" si="302"/>
        <v>1</v>
      </c>
      <c r="J1176" s="169">
        <v>3.42</v>
      </c>
      <c r="K1176" s="177">
        <f t="shared" si="303"/>
        <v>9.8786828422876949E-2</v>
      </c>
      <c r="L1176" s="260">
        <v>814.16</v>
      </c>
      <c r="M1176" s="177">
        <f t="shared" si="304"/>
        <v>1.098786828422877</v>
      </c>
      <c r="N1176" s="260">
        <v>2784.43</v>
      </c>
      <c r="O1176" s="169">
        <v>1.1599999999999999</v>
      </c>
      <c r="P1176" s="176">
        <f t="shared" si="305"/>
        <v>3.3506643558636626E-2</v>
      </c>
      <c r="Q1176" s="260">
        <f t="shared" si="306"/>
        <v>944.42559999999992</v>
      </c>
      <c r="R1176" s="169">
        <f t="shared" si="307"/>
        <v>2.2600000000000016</v>
      </c>
      <c r="S1176" s="171">
        <f t="shared" si="308"/>
        <v>6.5280184864240379E-2</v>
      </c>
      <c r="T1176" s="169" t="s">
        <v>475</v>
      </c>
      <c r="U1176" s="169" t="s">
        <v>220</v>
      </c>
      <c r="V1176" s="169" t="s">
        <v>686</v>
      </c>
      <c r="W1176" s="175">
        <v>1</v>
      </c>
      <c r="X1176" s="169" t="s">
        <v>412</v>
      </c>
    </row>
    <row r="1177" spans="2:24" hidden="1">
      <c r="B1177" s="635">
        <v>45987</v>
      </c>
      <c r="C1177" s="423" t="str">
        <f t="shared" ref="C1177" si="310">RIGHT(TEXT(B1177,"aaa"),1)</f>
        <v>三</v>
      </c>
      <c r="D1177" s="206">
        <f t="shared" si="299"/>
        <v>1</v>
      </c>
      <c r="E1177" s="169" t="s">
        <v>699</v>
      </c>
      <c r="F1177" s="260">
        <v>9424.5400000000009</v>
      </c>
      <c r="G1177" s="169">
        <v>101.48</v>
      </c>
      <c r="H1177" s="169">
        <v>137.77000000000001</v>
      </c>
      <c r="I1177" s="177">
        <f t="shared" si="302"/>
        <v>1.357607410327158</v>
      </c>
      <c r="J1177" s="169">
        <v>0</v>
      </c>
      <c r="K1177" s="177">
        <f t="shared" si="303"/>
        <v>0</v>
      </c>
      <c r="L1177" s="260">
        <v>278.75</v>
      </c>
      <c r="M1177" s="177">
        <f t="shared" si="304"/>
        <v>1.357607410327158</v>
      </c>
      <c r="N1177" s="260">
        <v>10115.84</v>
      </c>
      <c r="O1177" s="169">
        <v>2.48</v>
      </c>
      <c r="P1177" s="176">
        <f t="shared" si="305"/>
        <v>2.4438312968072525E-2</v>
      </c>
      <c r="Q1177" s="260">
        <f t="shared" si="306"/>
        <v>691.3</v>
      </c>
      <c r="R1177" s="169">
        <f t="shared" si="307"/>
        <v>33.810000000000009</v>
      </c>
      <c r="S1177" s="171">
        <f t="shared" si="308"/>
        <v>0.33316909735908562</v>
      </c>
      <c r="T1177" s="169" t="s">
        <v>465</v>
      </c>
      <c r="U1177" s="169" t="s">
        <v>219</v>
      </c>
      <c r="V1177" s="169" t="s">
        <v>702</v>
      </c>
      <c r="W1177" s="175">
        <v>1</v>
      </c>
      <c r="X1177" s="169" t="s">
        <v>467</v>
      </c>
    </row>
    <row r="1178" spans="2:24" hidden="1">
      <c r="B1178" s="636"/>
      <c r="C1178" s="423"/>
      <c r="D1178" s="206">
        <f t="shared" si="299"/>
        <v>2</v>
      </c>
      <c r="E1178" s="169" t="s">
        <v>689</v>
      </c>
      <c r="F1178" s="260">
        <v>5325</v>
      </c>
      <c r="G1178" s="169">
        <v>9731</v>
      </c>
      <c r="H1178" s="169">
        <v>9731</v>
      </c>
      <c r="I1178" s="177">
        <f t="shared" si="302"/>
        <v>1</v>
      </c>
      <c r="J1178" s="169">
        <v>300</v>
      </c>
      <c r="K1178" s="177">
        <f t="shared" si="303"/>
        <v>3.0829308395848319E-2</v>
      </c>
      <c r="L1178" s="260">
        <v>17.75</v>
      </c>
      <c r="M1178" s="177">
        <f t="shared" si="304"/>
        <v>1.0308293083958484</v>
      </c>
      <c r="N1178" s="260">
        <v>5325</v>
      </c>
      <c r="O1178" s="169">
        <v>0</v>
      </c>
      <c r="P1178" s="176">
        <f t="shared" si="305"/>
        <v>0</v>
      </c>
      <c r="Q1178" s="260">
        <f t="shared" si="306"/>
        <v>0</v>
      </c>
      <c r="R1178" s="169">
        <f t="shared" si="307"/>
        <v>300</v>
      </c>
      <c r="S1178" s="171">
        <f t="shared" si="308"/>
        <v>3.0829308395848319E-2</v>
      </c>
      <c r="T1178" s="169" t="s">
        <v>465</v>
      </c>
      <c r="U1178" s="169" t="s">
        <v>220</v>
      </c>
      <c r="V1178" s="169" t="s">
        <v>701</v>
      </c>
      <c r="W1178" s="175">
        <v>1</v>
      </c>
      <c r="X1178" s="169" t="s">
        <v>430</v>
      </c>
    </row>
    <row r="1179" spans="2:24" hidden="1">
      <c r="B1179" s="636"/>
      <c r="C1179" s="423"/>
      <c r="D1179" s="206">
        <f t="shared" si="299"/>
        <v>3</v>
      </c>
      <c r="E1179" s="169" t="s">
        <v>856</v>
      </c>
      <c r="F1179" s="260">
        <v>2537.44</v>
      </c>
      <c r="G1179" s="169">
        <v>193</v>
      </c>
      <c r="H1179" s="169">
        <v>193</v>
      </c>
      <c r="I1179" s="177">
        <f t="shared" si="302"/>
        <v>1</v>
      </c>
      <c r="J1179" s="169">
        <v>19.3</v>
      </c>
      <c r="K1179" s="177">
        <f t="shared" si="303"/>
        <v>0.1</v>
      </c>
      <c r="L1179" s="260">
        <v>179.96</v>
      </c>
      <c r="M1179" s="177">
        <f t="shared" si="304"/>
        <v>1.1000000000000001</v>
      </c>
      <c r="N1179" s="260">
        <v>3473.23</v>
      </c>
      <c r="O1179" s="169">
        <v>5.2</v>
      </c>
      <c r="P1179" s="176">
        <f t="shared" si="305"/>
        <v>2.6943005181347152E-2</v>
      </c>
      <c r="Q1179" s="260">
        <f t="shared" si="306"/>
        <v>935.79200000000003</v>
      </c>
      <c r="R1179" s="169">
        <f t="shared" si="307"/>
        <v>14.100000000000012</v>
      </c>
      <c r="S1179" s="171">
        <f t="shared" si="308"/>
        <v>7.3056994818652909E-2</v>
      </c>
      <c r="T1179" s="169" t="s">
        <v>475</v>
      </c>
      <c r="U1179" s="169" t="s">
        <v>712</v>
      </c>
      <c r="V1179" s="169" t="s">
        <v>792</v>
      </c>
      <c r="W1179" s="175">
        <v>1</v>
      </c>
      <c r="X1179" s="169" t="s">
        <v>853</v>
      </c>
    </row>
    <row r="1180" spans="2:24" hidden="1">
      <c r="B1180" s="636"/>
      <c r="C1180" s="423"/>
      <c r="D1180" s="206">
        <f t="shared" si="299"/>
        <v>4</v>
      </c>
      <c r="E1180" s="169" t="s">
        <v>479</v>
      </c>
      <c r="F1180" s="260">
        <v>2175.0699999999997</v>
      </c>
      <c r="G1180" s="169">
        <v>306.89999999999998</v>
      </c>
      <c r="H1180" s="169">
        <v>306.89999999999998</v>
      </c>
      <c r="I1180" s="177">
        <f t="shared" si="302"/>
        <v>1</v>
      </c>
      <c r="J1180" s="169">
        <v>24.06</v>
      </c>
      <c r="K1180" s="177">
        <f t="shared" si="303"/>
        <v>7.8396871945259045E-2</v>
      </c>
      <c r="L1180" s="260">
        <v>111.2</v>
      </c>
      <c r="M1180" s="177">
        <f t="shared" si="304"/>
        <v>1.078396871945259</v>
      </c>
      <c r="N1180" s="260">
        <v>2675.47</v>
      </c>
      <c r="O1180" s="169">
        <v>4.5</v>
      </c>
      <c r="P1180" s="176">
        <f t="shared" si="305"/>
        <v>1.466275659824047E-2</v>
      </c>
      <c r="Q1180" s="260">
        <f t="shared" si="306"/>
        <v>500.40000000000003</v>
      </c>
      <c r="R1180" s="169">
        <f t="shared" si="307"/>
        <v>19.560000000000002</v>
      </c>
      <c r="S1180" s="171">
        <f t="shared" si="308"/>
        <v>6.3734115347018588E-2</v>
      </c>
      <c r="T1180" s="169" t="s">
        <v>475</v>
      </c>
      <c r="U1180" s="169" t="s">
        <v>712</v>
      </c>
      <c r="V1180" s="169" t="s">
        <v>792</v>
      </c>
      <c r="W1180" s="175">
        <v>1</v>
      </c>
      <c r="X1180" s="169" t="s">
        <v>427</v>
      </c>
    </row>
    <row r="1181" spans="2:24" hidden="1">
      <c r="B1181" s="636"/>
      <c r="C1181" s="423"/>
      <c r="D1181" s="206">
        <f t="shared" si="299"/>
        <v>5</v>
      </c>
      <c r="E1181" s="169" t="s">
        <v>484</v>
      </c>
      <c r="F1181" s="260">
        <v>1911.35</v>
      </c>
      <c r="G1181" s="169">
        <v>82.68</v>
      </c>
      <c r="H1181" s="169">
        <v>82.68</v>
      </c>
      <c r="I1181" s="177">
        <f t="shared" si="302"/>
        <v>1</v>
      </c>
      <c r="J1181" s="169">
        <v>5.56</v>
      </c>
      <c r="K1181" s="177">
        <f t="shared" si="303"/>
        <v>6.7247218190614411E-2</v>
      </c>
      <c r="L1181" s="260">
        <v>410.16</v>
      </c>
      <c r="M1181" s="177">
        <f t="shared" si="304"/>
        <v>1.0672472181906145</v>
      </c>
      <c r="N1181" s="260">
        <v>2280.4899999999998</v>
      </c>
      <c r="O1181" s="169">
        <v>0.9</v>
      </c>
      <c r="P1181" s="176">
        <f t="shared" si="305"/>
        <v>1.0885341074020319E-2</v>
      </c>
      <c r="Q1181" s="260">
        <f t="shared" si="306"/>
        <v>369.14400000000001</v>
      </c>
      <c r="R1181" s="169">
        <f t="shared" si="307"/>
        <v>4.6600000000000019</v>
      </c>
      <c r="S1181" s="171">
        <f t="shared" si="308"/>
        <v>5.6361877116594114E-2</v>
      </c>
      <c r="T1181" s="169" t="s">
        <v>475</v>
      </c>
      <c r="U1181" s="169" t="s">
        <v>712</v>
      </c>
      <c r="V1181" s="169" t="s">
        <v>643</v>
      </c>
      <c r="W1181" s="175">
        <v>1</v>
      </c>
      <c r="X1181" s="169" t="s">
        <v>467</v>
      </c>
    </row>
    <row r="1182" spans="2:24" hidden="1">
      <c r="B1182" s="636"/>
      <c r="C1182" s="423"/>
      <c r="D1182" s="206">
        <f t="shared" si="299"/>
        <v>6</v>
      </c>
      <c r="E1182" s="169" t="s">
        <v>844</v>
      </c>
      <c r="F1182" s="260">
        <v>1839.6499999999999</v>
      </c>
      <c r="G1182" s="169">
        <v>41.21</v>
      </c>
      <c r="H1182" s="169">
        <v>41.21</v>
      </c>
      <c r="I1182" s="177">
        <f t="shared" si="302"/>
        <v>1</v>
      </c>
      <c r="J1182" s="169">
        <v>4.12</v>
      </c>
      <c r="K1182" s="177">
        <f t="shared" si="303"/>
        <v>9.997573404513467E-2</v>
      </c>
      <c r="L1182" s="260">
        <v>536.34</v>
      </c>
      <c r="M1182" s="177">
        <f t="shared" si="304"/>
        <v>1.0999757340451346</v>
      </c>
      <c r="N1182" s="260">
        <v>2209.7199999999998</v>
      </c>
      <c r="O1182" s="169">
        <v>0.69</v>
      </c>
      <c r="P1182" s="176">
        <f t="shared" si="305"/>
        <v>1.6743508857073524E-2</v>
      </c>
      <c r="Q1182" s="260">
        <f t="shared" si="306"/>
        <v>370.07459999999998</v>
      </c>
      <c r="R1182" s="169">
        <f t="shared" si="307"/>
        <v>3.4299999999999975</v>
      </c>
      <c r="S1182" s="171">
        <f t="shared" si="308"/>
        <v>8.3232225188061087E-2</v>
      </c>
      <c r="T1182" s="169" t="s">
        <v>475</v>
      </c>
      <c r="U1182" s="169" t="s">
        <v>220</v>
      </c>
      <c r="V1182" s="169" t="s">
        <v>686</v>
      </c>
      <c r="W1182" s="175">
        <v>1</v>
      </c>
      <c r="X1182" s="169" t="s">
        <v>843</v>
      </c>
    </row>
    <row r="1183" spans="2:24" hidden="1">
      <c r="B1183" s="636"/>
      <c r="C1183" s="423"/>
      <c r="D1183" s="206">
        <f t="shared" si="299"/>
        <v>7</v>
      </c>
      <c r="E1183" s="169" t="s">
        <v>855</v>
      </c>
      <c r="F1183" s="260">
        <v>1825.8200000000002</v>
      </c>
      <c r="G1183" s="169">
        <v>185.28</v>
      </c>
      <c r="H1183" s="169">
        <v>185.28</v>
      </c>
      <c r="I1183" s="177">
        <f t="shared" si="302"/>
        <v>1</v>
      </c>
      <c r="J1183" s="169">
        <v>16.600000000000001</v>
      </c>
      <c r="K1183" s="177">
        <f t="shared" si="303"/>
        <v>8.9594127806563048E-2</v>
      </c>
      <c r="L1183" s="260">
        <v>174.22</v>
      </c>
      <c r="M1183" s="177">
        <f t="shared" si="304"/>
        <v>1.0895941278065631</v>
      </c>
      <c r="N1183" s="260">
        <v>2892.05</v>
      </c>
      <c r="O1183" s="169">
        <v>6.12</v>
      </c>
      <c r="P1183" s="176">
        <f t="shared" si="305"/>
        <v>3.3031088082901554E-2</v>
      </c>
      <c r="Q1183" s="260">
        <f t="shared" si="306"/>
        <v>1066.2264</v>
      </c>
      <c r="R1183" s="169">
        <f t="shared" si="307"/>
        <v>10.479999999999993</v>
      </c>
      <c r="S1183" s="171">
        <f t="shared" si="308"/>
        <v>5.6563039723661446E-2</v>
      </c>
      <c r="T1183" s="169" t="s">
        <v>475</v>
      </c>
      <c r="U1183" s="169" t="s">
        <v>712</v>
      </c>
      <c r="V1183" s="169" t="s">
        <v>792</v>
      </c>
      <c r="W1183" s="175">
        <v>1</v>
      </c>
      <c r="X1183" s="169" t="s">
        <v>853</v>
      </c>
    </row>
    <row r="1184" spans="2:24" hidden="1">
      <c r="B1184" s="636"/>
      <c r="C1184" s="423"/>
      <c r="D1184" s="206">
        <f t="shared" si="299"/>
        <v>8</v>
      </c>
      <c r="E1184" s="169" t="s">
        <v>822</v>
      </c>
      <c r="F1184" s="260">
        <v>1790.2700000000002</v>
      </c>
      <c r="G1184" s="169">
        <v>255.42</v>
      </c>
      <c r="H1184" s="169">
        <v>255.42</v>
      </c>
      <c r="I1184" s="177">
        <f t="shared" si="302"/>
        <v>1</v>
      </c>
      <c r="J1184" s="169">
        <v>25.53</v>
      </c>
      <c r="K1184" s="177">
        <f t="shared" si="303"/>
        <v>9.9953018557669734E-2</v>
      </c>
      <c r="L1184" s="260">
        <v>100.52</v>
      </c>
      <c r="M1184" s="177">
        <f t="shared" si="304"/>
        <v>1.0999530185576698</v>
      </c>
      <c r="N1184" s="260">
        <v>2566.2800000000002</v>
      </c>
      <c r="O1184" s="169">
        <v>7.72</v>
      </c>
      <c r="P1184" s="176">
        <f t="shared" si="305"/>
        <v>3.0224727899146504E-2</v>
      </c>
      <c r="Q1184" s="260">
        <f t="shared" si="306"/>
        <v>776.01439999999991</v>
      </c>
      <c r="R1184" s="169">
        <f t="shared" si="307"/>
        <v>17.810000000000002</v>
      </c>
      <c r="S1184" s="171">
        <f t="shared" si="308"/>
        <v>6.9728290658523234E-2</v>
      </c>
      <c r="T1184" s="169" t="s">
        <v>475</v>
      </c>
      <c r="U1184" s="169" t="s">
        <v>220</v>
      </c>
      <c r="V1184" s="169" t="s">
        <v>686</v>
      </c>
      <c r="W1184" s="175">
        <v>1</v>
      </c>
      <c r="X1184" s="169" t="s">
        <v>818</v>
      </c>
    </row>
    <row r="1185" spans="2:24" hidden="1">
      <c r="B1185" s="636"/>
      <c r="C1185" s="423"/>
      <c r="D1185" s="206">
        <f t="shared" si="299"/>
        <v>9</v>
      </c>
      <c r="E1185" s="169" t="s">
        <v>612</v>
      </c>
      <c r="F1185" s="260">
        <v>1695.14</v>
      </c>
      <c r="G1185" s="169">
        <v>307.26</v>
      </c>
      <c r="H1185" s="169">
        <v>307.26</v>
      </c>
      <c r="I1185" s="177">
        <f t="shared" si="302"/>
        <v>1</v>
      </c>
      <c r="J1185" s="169">
        <v>21.65</v>
      </c>
      <c r="K1185" s="177">
        <f t="shared" si="303"/>
        <v>7.0461498405259393E-2</v>
      </c>
      <c r="L1185" s="260">
        <v>95.34</v>
      </c>
      <c r="M1185" s="177">
        <f t="shared" si="304"/>
        <v>1.0704614984052594</v>
      </c>
      <c r="N1185" s="260">
        <v>2064.11</v>
      </c>
      <c r="O1185" s="169">
        <v>3.87</v>
      </c>
      <c r="P1185" s="176">
        <f t="shared" si="305"/>
        <v>1.259519625073228E-2</v>
      </c>
      <c r="Q1185" s="260">
        <f t="shared" si="306"/>
        <v>368.9658</v>
      </c>
      <c r="R1185" s="169">
        <f t="shared" si="307"/>
        <v>17.779999999999976</v>
      </c>
      <c r="S1185" s="171">
        <f t="shared" si="308"/>
        <v>5.7866302154527038E-2</v>
      </c>
      <c r="T1185" s="169" t="s">
        <v>475</v>
      </c>
      <c r="U1185" s="169" t="s">
        <v>712</v>
      </c>
      <c r="V1185" s="169" t="s">
        <v>792</v>
      </c>
      <c r="W1185" s="175">
        <v>1</v>
      </c>
      <c r="X1185" s="169" t="s">
        <v>467</v>
      </c>
    </row>
    <row r="1186" spans="2:24" hidden="1">
      <c r="B1186" s="636"/>
      <c r="C1186" s="423"/>
      <c r="D1186" s="206">
        <f t="shared" si="299"/>
        <v>10</v>
      </c>
      <c r="E1186" s="169" t="s">
        <v>463</v>
      </c>
      <c r="F1186" s="260">
        <v>1612.0399999999997</v>
      </c>
      <c r="G1186" s="169">
        <v>29.3</v>
      </c>
      <c r="H1186" s="169">
        <v>29.3</v>
      </c>
      <c r="I1186" s="177">
        <f t="shared" si="302"/>
        <v>1</v>
      </c>
      <c r="J1186" s="169">
        <v>2.93</v>
      </c>
      <c r="K1186" s="177">
        <f t="shared" si="303"/>
        <v>0.1</v>
      </c>
      <c r="L1186" s="260">
        <v>814.16</v>
      </c>
      <c r="M1186" s="177">
        <f t="shared" si="304"/>
        <v>1.1000000000000001</v>
      </c>
      <c r="N1186" s="260">
        <v>2385.4899999999998</v>
      </c>
      <c r="O1186" s="169">
        <v>0.95</v>
      </c>
      <c r="P1186" s="176">
        <f t="shared" si="305"/>
        <v>3.2423208191126277E-2</v>
      </c>
      <c r="Q1186" s="260">
        <f t="shared" si="306"/>
        <v>773.45199999999988</v>
      </c>
      <c r="R1186" s="169">
        <f t="shared" si="307"/>
        <v>1.9800000000000033</v>
      </c>
      <c r="S1186" s="171">
        <f t="shared" si="308"/>
        <v>6.7576791808873826E-2</v>
      </c>
      <c r="T1186" s="169" t="s">
        <v>475</v>
      </c>
      <c r="U1186" s="169" t="s">
        <v>220</v>
      </c>
      <c r="V1186" s="169" t="s">
        <v>686</v>
      </c>
      <c r="W1186" s="175">
        <v>1</v>
      </c>
      <c r="X1186" s="169" t="s">
        <v>412</v>
      </c>
    </row>
    <row r="1187" spans="2:24" hidden="1">
      <c r="B1187" s="635">
        <v>45988</v>
      </c>
      <c r="C1187" s="423" t="str">
        <f t="shared" ref="C1187" si="311">RIGHT(TEXT(B1187,"aaa"),1)</f>
        <v>四</v>
      </c>
      <c r="D1187" s="206">
        <f t="shared" si="299"/>
        <v>1</v>
      </c>
      <c r="E1187" s="169" t="s">
        <v>699</v>
      </c>
      <c r="F1187" s="260">
        <v>9959.74</v>
      </c>
      <c r="G1187" s="169">
        <v>95.38</v>
      </c>
      <c r="H1187" s="169">
        <v>131.91</v>
      </c>
      <c r="I1187" s="177">
        <f t="shared" si="302"/>
        <v>1.3829943384357308</v>
      </c>
      <c r="J1187" s="169">
        <v>0</v>
      </c>
      <c r="K1187" s="177">
        <f t="shared" si="303"/>
        <v>0</v>
      </c>
      <c r="L1187" s="260">
        <v>278.75</v>
      </c>
      <c r="M1187" s="177">
        <f t="shared" si="304"/>
        <v>1.3829943384357308</v>
      </c>
      <c r="N1187" s="260">
        <v>10182.74</v>
      </c>
      <c r="O1187" s="169">
        <v>0.8</v>
      </c>
      <c r="P1187" s="176">
        <f t="shared" si="305"/>
        <v>8.3875026210945697E-3</v>
      </c>
      <c r="Q1187" s="260">
        <f t="shared" si="306"/>
        <v>223</v>
      </c>
      <c r="R1187" s="169">
        <f t="shared" si="307"/>
        <v>35.730000000000004</v>
      </c>
      <c r="S1187" s="171">
        <f t="shared" si="308"/>
        <v>0.37460683581463627</v>
      </c>
      <c r="T1187" s="169" t="s">
        <v>465</v>
      </c>
      <c r="U1187" s="169" t="s">
        <v>219</v>
      </c>
      <c r="V1187" s="169" t="s">
        <v>702</v>
      </c>
      <c r="W1187" s="175">
        <v>1</v>
      </c>
      <c r="X1187" s="169" t="s">
        <v>467</v>
      </c>
    </row>
    <row r="1188" spans="2:24" hidden="1">
      <c r="B1188" s="636"/>
      <c r="C1188" s="423"/>
      <c r="D1188" s="206">
        <f t="shared" si="299"/>
        <v>2</v>
      </c>
      <c r="E1188" s="169" t="s">
        <v>689</v>
      </c>
      <c r="F1188" s="260">
        <v>7100</v>
      </c>
      <c r="G1188" s="169">
        <v>8271</v>
      </c>
      <c r="H1188" s="169">
        <v>8271</v>
      </c>
      <c r="I1188" s="177">
        <f t="shared" si="302"/>
        <v>1</v>
      </c>
      <c r="J1188" s="169">
        <v>400</v>
      </c>
      <c r="K1188" s="177">
        <f t="shared" si="303"/>
        <v>4.8361745859025508E-2</v>
      </c>
      <c r="L1188" s="260">
        <v>17.75</v>
      </c>
      <c r="M1188" s="177">
        <f t="shared" si="304"/>
        <v>1.0483617458590255</v>
      </c>
      <c r="N1188" s="260">
        <v>7100</v>
      </c>
      <c r="O1188" s="169">
        <v>0</v>
      </c>
      <c r="P1188" s="176">
        <f t="shared" si="305"/>
        <v>0</v>
      </c>
      <c r="Q1188" s="260">
        <f t="shared" si="306"/>
        <v>0</v>
      </c>
      <c r="R1188" s="169">
        <f t="shared" si="307"/>
        <v>400</v>
      </c>
      <c r="S1188" s="171">
        <f t="shared" si="308"/>
        <v>4.8361745859025508E-2</v>
      </c>
      <c r="T1188" s="169" t="s">
        <v>465</v>
      </c>
      <c r="U1188" s="169" t="s">
        <v>220</v>
      </c>
      <c r="V1188" s="169" t="s">
        <v>701</v>
      </c>
      <c r="W1188" s="175">
        <v>1</v>
      </c>
      <c r="X1188" s="169" t="s">
        <v>430</v>
      </c>
    </row>
    <row r="1189" spans="2:24" hidden="1">
      <c r="B1189" s="636"/>
      <c r="C1189" s="423"/>
      <c r="D1189" s="206">
        <f t="shared" si="299"/>
        <v>3</v>
      </c>
      <c r="E1189" s="169" t="s">
        <v>688</v>
      </c>
      <c r="F1189" s="260">
        <v>1981.95</v>
      </c>
      <c r="G1189" s="169">
        <v>78.97</v>
      </c>
      <c r="H1189" s="169">
        <v>78.97</v>
      </c>
      <c r="I1189" s="177">
        <f t="shared" si="302"/>
        <v>1</v>
      </c>
      <c r="J1189" s="169">
        <v>7.03</v>
      </c>
      <c r="K1189" s="177">
        <f t="shared" si="303"/>
        <v>8.9021147271115625E-2</v>
      </c>
      <c r="L1189" s="260">
        <v>313.60000000000002</v>
      </c>
      <c r="M1189" s="177">
        <f t="shared" si="304"/>
        <v>1.0890211472711155</v>
      </c>
      <c r="N1189" s="260">
        <v>2204.61</v>
      </c>
      <c r="O1189" s="169">
        <v>0.71</v>
      </c>
      <c r="P1189" s="176">
        <f t="shared" si="305"/>
        <v>8.9907559832847917E-3</v>
      </c>
      <c r="Q1189" s="260">
        <f t="shared" si="306"/>
        <v>222.65600000000001</v>
      </c>
      <c r="R1189" s="169">
        <f t="shared" si="307"/>
        <v>6.3200000000000012</v>
      </c>
      <c r="S1189" s="171">
        <f t="shared" si="308"/>
        <v>8.0030391287830835E-2</v>
      </c>
      <c r="T1189" s="169" t="s">
        <v>475</v>
      </c>
      <c r="U1189" s="169" t="s">
        <v>712</v>
      </c>
      <c r="V1189" s="169" t="s">
        <v>466</v>
      </c>
      <c r="W1189" s="175">
        <v>1</v>
      </c>
      <c r="X1189" s="169" t="s">
        <v>467</v>
      </c>
    </row>
    <row r="1190" spans="2:24" hidden="1">
      <c r="B1190" s="636"/>
      <c r="C1190" s="423"/>
      <c r="D1190" s="206">
        <f t="shared" si="299"/>
        <v>4</v>
      </c>
      <c r="E1190" s="169" t="s">
        <v>857</v>
      </c>
      <c r="F1190" s="260">
        <v>1844.4999999999998</v>
      </c>
      <c r="G1190" s="169">
        <v>107.03</v>
      </c>
      <c r="H1190" s="169">
        <v>107.03</v>
      </c>
      <c r="I1190" s="177">
        <f t="shared" si="302"/>
        <v>1</v>
      </c>
      <c r="J1190" s="169">
        <v>6.67</v>
      </c>
      <c r="K1190" s="177">
        <f t="shared" si="303"/>
        <v>6.2318975988040738E-2</v>
      </c>
      <c r="L1190" s="260">
        <v>310</v>
      </c>
      <c r="M1190" s="177">
        <f t="shared" si="304"/>
        <v>1.0623189759880407</v>
      </c>
      <c r="N1190" s="260">
        <v>2067.6999999999998</v>
      </c>
      <c r="O1190" s="169">
        <v>0.72</v>
      </c>
      <c r="P1190" s="176">
        <f t="shared" si="305"/>
        <v>6.7270858637765111E-3</v>
      </c>
      <c r="Q1190" s="260">
        <f t="shared" si="306"/>
        <v>223.2</v>
      </c>
      <c r="R1190" s="169">
        <f t="shared" si="307"/>
        <v>5.950000000000002</v>
      </c>
      <c r="S1190" s="171">
        <f t="shared" si="308"/>
        <v>5.5591890124264243E-2</v>
      </c>
      <c r="T1190" s="169" t="s">
        <v>475</v>
      </c>
      <c r="U1190" s="169" t="s">
        <v>712</v>
      </c>
      <c r="V1190" s="169" t="s">
        <v>792</v>
      </c>
      <c r="W1190" s="175">
        <v>1</v>
      </c>
      <c r="X1190" s="169" t="s">
        <v>854</v>
      </c>
    </row>
    <row r="1191" spans="2:24" hidden="1">
      <c r="B1191" s="636"/>
      <c r="C1191" s="423"/>
      <c r="D1191" s="206">
        <f t="shared" si="299"/>
        <v>5</v>
      </c>
      <c r="E1191" s="169" t="s">
        <v>463</v>
      </c>
      <c r="F1191" s="260">
        <v>1538.77</v>
      </c>
      <c r="G1191" s="169">
        <v>24.26</v>
      </c>
      <c r="H1191" s="169">
        <v>24.26</v>
      </c>
      <c r="I1191" s="177">
        <f t="shared" si="302"/>
        <v>1</v>
      </c>
      <c r="J1191" s="169">
        <v>2.16</v>
      </c>
      <c r="K1191" s="177">
        <f t="shared" si="303"/>
        <v>8.9035449299258038E-2</v>
      </c>
      <c r="L1191" s="260">
        <v>814.16</v>
      </c>
      <c r="M1191" s="177">
        <f t="shared" si="304"/>
        <v>1.089035449299258</v>
      </c>
      <c r="N1191" s="260">
        <v>1758.59</v>
      </c>
      <c r="O1191" s="169">
        <v>0.27</v>
      </c>
      <c r="P1191" s="176">
        <f t="shared" si="305"/>
        <v>1.1129431162407255E-2</v>
      </c>
      <c r="Q1191" s="260">
        <f t="shared" si="306"/>
        <v>219.82320000000001</v>
      </c>
      <c r="R1191" s="169">
        <f t="shared" si="307"/>
        <v>1.8900000000000001</v>
      </c>
      <c r="S1191" s="171">
        <f t="shared" si="308"/>
        <v>7.7906018136850788E-2</v>
      </c>
      <c r="T1191" s="169" t="s">
        <v>475</v>
      </c>
      <c r="U1191" s="169" t="s">
        <v>220</v>
      </c>
      <c r="V1191" s="169" t="s">
        <v>686</v>
      </c>
      <c r="W1191" s="175">
        <v>1</v>
      </c>
      <c r="X1191" s="169" t="s">
        <v>412</v>
      </c>
    </row>
    <row r="1192" spans="2:24" hidden="1">
      <c r="B1192" s="636"/>
      <c r="C1192" s="423"/>
      <c r="D1192" s="206">
        <f t="shared" si="299"/>
        <v>6</v>
      </c>
      <c r="E1192" s="169" t="s">
        <v>855</v>
      </c>
      <c r="F1192" s="260">
        <v>1446.02</v>
      </c>
      <c r="G1192" s="169">
        <v>171.26</v>
      </c>
      <c r="H1192" s="169">
        <v>171.26</v>
      </c>
      <c r="I1192" s="177">
        <f t="shared" si="302"/>
        <v>1</v>
      </c>
      <c r="J1192" s="169">
        <v>15.84</v>
      </c>
      <c r="K1192" s="177">
        <f t="shared" si="303"/>
        <v>9.249094943360972E-2</v>
      </c>
      <c r="L1192" s="260">
        <v>174.22</v>
      </c>
      <c r="M1192" s="177">
        <f t="shared" si="304"/>
        <v>1.0924909494336097</v>
      </c>
      <c r="N1192" s="260">
        <v>2759.64</v>
      </c>
      <c r="O1192" s="169">
        <v>7.54</v>
      </c>
      <c r="P1192" s="176">
        <f t="shared" si="305"/>
        <v>4.4026626182412709E-2</v>
      </c>
      <c r="Q1192" s="260">
        <f t="shared" si="306"/>
        <v>1313.6188</v>
      </c>
      <c r="R1192" s="169">
        <f t="shared" si="307"/>
        <v>8.3000000000000043</v>
      </c>
      <c r="S1192" s="171">
        <f t="shared" si="308"/>
        <v>4.8464323251197039E-2</v>
      </c>
      <c r="T1192" s="169" t="s">
        <v>475</v>
      </c>
      <c r="U1192" s="169" t="s">
        <v>712</v>
      </c>
      <c r="V1192" s="169" t="s">
        <v>792</v>
      </c>
      <c r="W1192" s="175">
        <v>1</v>
      </c>
      <c r="X1192" s="169" t="s">
        <v>853</v>
      </c>
    </row>
    <row r="1193" spans="2:24" hidden="1">
      <c r="B1193" s="636"/>
      <c r="C1193" s="423"/>
      <c r="D1193" s="206">
        <f t="shared" si="299"/>
        <v>7</v>
      </c>
      <c r="E1193" s="169" t="s">
        <v>484</v>
      </c>
      <c r="F1193" s="260">
        <v>1316.61</v>
      </c>
      <c r="G1193" s="169">
        <v>70.22</v>
      </c>
      <c r="H1193" s="169">
        <v>70.22</v>
      </c>
      <c r="I1193" s="177">
        <f t="shared" si="302"/>
        <v>1</v>
      </c>
      <c r="J1193" s="169">
        <v>3.75</v>
      </c>
      <c r="K1193" s="177">
        <f t="shared" si="303"/>
        <v>5.3403588721162062E-2</v>
      </c>
      <c r="L1193" s="260">
        <v>410.16</v>
      </c>
      <c r="M1193" s="177">
        <f t="shared" si="304"/>
        <v>1.0534035887211621</v>
      </c>
      <c r="N1193" s="260">
        <v>1538.1</v>
      </c>
      <c r="O1193" s="169">
        <v>0.54</v>
      </c>
      <c r="P1193" s="176">
        <f t="shared" si="305"/>
        <v>7.6901167758473372E-3</v>
      </c>
      <c r="Q1193" s="260">
        <f t="shared" si="306"/>
        <v>221.48640000000003</v>
      </c>
      <c r="R1193" s="169">
        <f t="shared" si="307"/>
        <v>3.21</v>
      </c>
      <c r="S1193" s="171">
        <f t="shared" si="308"/>
        <v>4.5713471945314728E-2</v>
      </c>
      <c r="T1193" s="169" t="s">
        <v>475</v>
      </c>
      <c r="U1193" s="169" t="s">
        <v>712</v>
      </c>
      <c r="V1193" s="169" t="s">
        <v>643</v>
      </c>
      <c r="W1193" s="175">
        <v>1</v>
      </c>
      <c r="X1193" s="169" t="s">
        <v>467</v>
      </c>
    </row>
    <row r="1194" spans="2:24" hidden="1">
      <c r="B1194" s="636"/>
      <c r="C1194" s="423"/>
      <c r="D1194" s="206">
        <f t="shared" si="299"/>
        <v>8</v>
      </c>
      <c r="E1194" s="169" t="s">
        <v>833</v>
      </c>
      <c r="F1194" s="260">
        <v>1290.44</v>
      </c>
      <c r="G1194" s="169">
        <v>56.11</v>
      </c>
      <c r="H1194" s="169">
        <v>56.11</v>
      </c>
      <c r="I1194" s="177">
        <f t="shared" si="302"/>
        <v>1</v>
      </c>
      <c r="J1194" s="169">
        <v>4.49</v>
      </c>
      <c r="K1194" s="177">
        <f t="shared" si="303"/>
        <v>8.002138656211015E-2</v>
      </c>
      <c r="L1194" s="260">
        <v>335.18</v>
      </c>
      <c r="M1194" s="177">
        <f t="shared" si="304"/>
        <v>1.0800213865621102</v>
      </c>
      <c r="N1194" s="260">
        <v>1504.96</v>
      </c>
      <c r="O1194" s="169">
        <v>0.64</v>
      </c>
      <c r="P1194" s="176">
        <f t="shared" si="305"/>
        <v>1.1406166458741757E-2</v>
      </c>
      <c r="Q1194" s="260">
        <f t="shared" si="306"/>
        <v>214.51520000000002</v>
      </c>
      <c r="R1194" s="169">
        <f t="shared" si="307"/>
        <v>3.8500000000000019</v>
      </c>
      <c r="S1194" s="171">
        <f t="shared" si="308"/>
        <v>6.8615220103368416E-2</v>
      </c>
      <c r="T1194" s="169" t="s">
        <v>475</v>
      </c>
      <c r="U1194" s="169" t="s">
        <v>220</v>
      </c>
      <c r="V1194" s="169" t="s">
        <v>686</v>
      </c>
      <c r="W1194" s="175">
        <v>1</v>
      </c>
      <c r="X1194" s="169" t="s">
        <v>828</v>
      </c>
    </row>
    <row r="1195" spans="2:24" hidden="1">
      <c r="B1195" s="636"/>
      <c r="C1195" s="423"/>
      <c r="D1195" s="206">
        <f t="shared" si="299"/>
        <v>9</v>
      </c>
      <c r="E1195" s="169" t="s">
        <v>494</v>
      </c>
      <c r="F1195" s="260">
        <v>1286.02</v>
      </c>
      <c r="G1195" s="169">
        <v>66.599999999999994</v>
      </c>
      <c r="H1195" s="169">
        <v>66.599999999999994</v>
      </c>
      <c r="I1195" s="177">
        <f t="shared" si="302"/>
        <v>1</v>
      </c>
      <c r="J1195" s="169">
        <v>4.74</v>
      </c>
      <c r="K1195" s="177">
        <f t="shared" si="303"/>
        <v>7.117117117117118E-2</v>
      </c>
      <c r="L1195" s="260">
        <v>318.32</v>
      </c>
      <c r="M1195" s="177">
        <f t="shared" si="304"/>
        <v>1.0711711711711711</v>
      </c>
      <c r="N1195" s="260">
        <v>1508.84</v>
      </c>
      <c r="O1195" s="169">
        <v>0.7</v>
      </c>
      <c r="P1195" s="176">
        <f t="shared" si="305"/>
        <v>1.0510510510510511E-2</v>
      </c>
      <c r="Q1195" s="260">
        <f t="shared" si="306"/>
        <v>222.82399999999998</v>
      </c>
      <c r="R1195" s="169">
        <f t="shared" si="307"/>
        <v>4.0399999999999947</v>
      </c>
      <c r="S1195" s="171">
        <f t="shared" si="308"/>
        <v>6.0660660660660587E-2</v>
      </c>
      <c r="T1195" s="169" t="s">
        <v>475</v>
      </c>
      <c r="U1195" s="169" t="s">
        <v>220</v>
      </c>
      <c r="V1195" s="169" t="s">
        <v>686</v>
      </c>
      <c r="W1195" s="175">
        <v>1</v>
      </c>
      <c r="X1195" s="169" t="s">
        <v>422</v>
      </c>
    </row>
    <row r="1196" spans="2:24" hidden="1">
      <c r="B1196" s="636"/>
      <c r="C1196" s="423"/>
      <c r="D1196" s="206">
        <f t="shared" si="299"/>
        <v>10</v>
      </c>
      <c r="E1196" s="169" t="s">
        <v>612</v>
      </c>
      <c r="F1196" s="260">
        <v>1161.24</v>
      </c>
      <c r="G1196" s="169">
        <v>271.95999999999998</v>
      </c>
      <c r="H1196" s="169">
        <v>271.95999999999998</v>
      </c>
      <c r="I1196" s="177">
        <f t="shared" si="302"/>
        <v>1</v>
      </c>
      <c r="J1196" s="169">
        <v>14.52</v>
      </c>
      <c r="K1196" s="177">
        <f t="shared" si="303"/>
        <v>5.3390204441829681E-2</v>
      </c>
      <c r="L1196" s="260">
        <v>95.34</v>
      </c>
      <c r="M1196" s="177">
        <f t="shared" si="304"/>
        <v>1.0533902044418295</v>
      </c>
      <c r="N1196" s="260">
        <v>1384.34</v>
      </c>
      <c r="O1196" s="169">
        <v>2.34</v>
      </c>
      <c r="P1196" s="176">
        <f t="shared" si="305"/>
        <v>8.6042065009560229E-3</v>
      </c>
      <c r="Q1196" s="260">
        <f t="shared" si="306"/>
        <v>223.09559999999999</v>
      </c>
      <c r="R1196" s="169">
        <f t="shared" si="307"/>
        <v>12.179999999999982</v>
      </c>
      <c r="S1196" s="171">
        <f t="shared" si="308"/>
        <v>4.4785997940873595E-2</v>
      </c>
      <c r="T1196" s="169" t="s">
        <v>475</v>
      </c>
      <c r="U1196" s="169" t="s">
        <v>712</v>
      </c>
      <c r="V1196" s="169" t="s">
        <v>792</v>
      </c>
      <c r="W1196" s="175">
        <v>1</v>
      </c>
      <c r="X1196" s="169" t="s">
        <v>467</v>
      </c>
    </row>
    <row r="1197" spans="2:24" hidden="1">
      <c r="B1197" s="635">
        <v>45989</v>
      </c>
      <c r="C1197" s="423" t="str">
        <f t="shared" ref="C1197" si="312">RIGHT(TEXT(B1197,"aaa"),1)</f>
        <v>五</v>
      </c>
      <c r="D1197" s="206">
        <f t="shared" si="299"/>
        <v>1</v>
      </c>
      <c r="E1197" s="169" t="s">
        <v>699</v>
      </c>
      <c r="F1197" s="260">
        <v>8657.98</v>
      </c>
      <c r="G1197" s="169">
        <v>76.34</v>
      </c>
      <c r="H1197" s="169">
        <v>107.4</v>
      </c>
      <c r="I1197" s="177">
        <f t="shared" si="302"/>
        <v>1.4068640293424155</v>
      </c>
      <c r="J1197" s="169">
        <v>0</v>
      </c>
      <c r="K1197" s="177">
        <f t="shared" si="303"/>
        <v>0</v>
      </c>
      <c r="L1197" s="260">
        <v>278.75</v>
      </c>
      <c r="M1197" s="177">
        <f t="shared" si="304"/>
        <v>1.4068640293424155</v>
      </c>
      <c r="N1197" s="260">
        <v>8657.98</v>
      </c>
      <c r="O1197" s="169">
        <v>0</v>
      </c>
      <c r="P1197" s="176">
        <f t="shared" si="305"/>
        <v>0</v>
      </c>
      <c r="Q1197" s="260">
        <f t="shared" si="306"/>
        <v>0</v>
      </c>
      <c r="R1197" s="169">
        <f t="shared" si="307"/>
        <v>31.060000000000002</v>
      </c>
      <c r="S1197" s="171">
        <f t="shared" si="308"/>
        <v>0.4068640293424155</v>
      </c>
      <c r="T1197" s="169" t="s">
        <v>465</v>
      </c>
      <c r="U1197" s="169" t="s">
        <v>219</v>
      </c>
      <c r="V1197" s="169" t="s">
        <v>702</v>
      </c>
      <c r="W1197" s="175">
        <v>1</v>
      </c>
      <c r="X1197" s="169" t="s">
        <v>467</v>
      </c>
    </row>
    <row r="1198" spans="2:24" hidden="1">
      <c r="B1198" s="636"/>
      <c r="C1198" s="423"/>
      <c r="D1198" s="206">
        <f t="shared" si="299"/>
        <v>2</v>
      </c>
      <c r="E1198" s="169" t="s">
        <v>542</v>
      </c>
      <c r="F1198" s="260">
        <v>1786.72</v>
      </c>
      <c r="G1198" s="169">
        <v>186.97</v>
      </c>
      <c r="H1198" s="169">
        <v>186.97</v>
      </c>
      <c r="I1198" s="177">
        <f t="shared" si="302"/>
        <v>1</v>
      </c>
      <c r="J1198" s="169">
        <v>12.1</v>
      </c>
      <c r="K1198" s="177">
        <f t="shared" si="303"/>
        <v>6.4716264641386315E-2</v>
      </c>
      <c r="L1198" s="260">
        <v>156.72999999999999</v>
      </c>
      <c r="M1198" s="177">
        <f t="shared" si="304"/>
        <v>1.0647162646413864</v>
      </c>
      <c r="N1198" s="260">
        <v>1896.43</v>
      </c>
      <c r="O1198" s="169">
        <v>0.7</v>
      </c>
      <c r="P1198" s="176">
        <f t="shared" si="305"/>
        <v>3.743916136278547E-3</v>
      </c>
      <c r="Q1198" s="260">
        <f t="shared" si="306"/>
        <v>109.71099999999998</v>
      </c>
      <c r="R1198" s="169">
        <f t="shared" si="307"/>
        <v>11.399999999999995</v>
      </c>
      <c r="S1198" s="171">
        <f t="shared" si="308"/>
        <v>6.0972348505107743E-2</v>
      </c>
      <c r="T1198" s="169" t="s">
        <v>475</v>
      </c>
      <c r="U1198" s="169" t="s">
        <v>712</v>
      </c>
      <c r="V1198" s="169" t="s">
        <v>466</v>
      </c>
      <c r="W1198" s="175">
        <v>1</v>
      </c>
      <c r="X1198" s="169" t="s">
        <v>467</v>
      </c>
    </row>
    <row r="1199" spans="2:24" hidden="1">
      <c r="B1199" s="636"/>
      <c r="C1199" s="423"/>
      <c r="D1199" s="206">
        <f t="shared" si="299"/>
        <v>3</v>
      </c>
      <c r="E1199" s="169" t="s">
        <v>688</v>
      </c>
      <c r="F1199" s="260">
        <v>1232.45</v>
      </c>
      <c r="G1199" s="169">
        <v>71.38</v>
      </c>
      <c r="H1199" s="169">
        <v>71.38</v>
      </c>
      <c r="I1199" s="177">
        <f t="shared" si="302"/>
        <v>1</v>
      </c>
      <c r="J1199" s="169">
        <v>4.28</v>
      </c>
      <c r="K1199" s="177">
        <f t="shared" si="303"/>
        <v>5.9960773325861597E-2</v>
      </c>
      <c r="L1199" s="260">
        <v>313.60000000000002</v>
      </c>
      <c r="M1199" s="177">
        <f t="shared" si="304"/>
        <v>1.0599607733258616</v>
      </c>
      <c r="N1199" s="260">
        <v>1342.21</v>
      </c>
      <c r="O1199" s="169">
        <v>0.35</v>
      </c>
      <c r="P1199" s="176">
        <f t="shared" si="305"/>
        <v>4.9033342673017654E-3</v>
      </c>
      <c r="Q1199" s="260">
        <f t="shared" si="306"/>
        <v>109.76</v>
      </c>
      <c r="R1199" s="169">
        <f t="shared" si="307"/>
        <v>3.930000000000001</v>
      </c>
      <c r="S1199" s="171">
        <f t="shared" si="308"/>
        <v>5.5057439058559837E-2</v>
      </c>
      <c r="T1199" s="169" t="s">
        <v>475</v>
      </c>
      <c r="U1199" s="169" t="s">
        <v>712</v>
      </c>
      <c r="V1199" s="169" t="s">
        <v>466</v>
      </c>
      <c r="W1199" s="175">
        <v>1</v>
      </c>
      <c r="X1199" s="169" t="s">
        <v>467</v>
      </c>
    </row>
    <row r="1200" spans="2:24" hidden="1">
      <c r="B1200" s="636"/>
      <c r="C1200" s="423"/>
      <c r="D1200" s="206">
        <f t="shared" si="299"/>
        <v>4</v>
      </c>
      <c r="E1200" s="169" t="s">
        <v>463</v>
      </c>
      <c r="F1200" s="260">
        <v>1123.54</v>
      </c>
      <c r="G1200" s="169">
        <v>25.42</v>
      </c>
      <c r="H1200" s="169">
        <v>25.42</v>
      </c>
      <c r="I1200" s="177">
        <f t="shared" si="302"/>
        <v>1</v>
      </c>
      <c r="J1200" s="169">
        <v>1.52</v>
      </c>
      <c r="K1200" s="177">
        <f t="shared" si="303"/>
        <v>5.9795436664044056E-2</v>
      </c>
      <c r="L1200" s="260">
        <v>814.16</v>
      </c>
      <c r="M1200" s="177">
        <f t="shared" si="304"/>
        <v>1.0597954366640441</v>
      </c>
      <c r="N1200" s="260">
        <v>1237.52</v>
      </c>
      <c r="O1200" s="169">
        <v>0.14000000000000001</v>
      </c>
      <c r="P1200" s="176">
        <f t="shared" si="305"/>
        <v>5.5074744295830055E-3</v>
      </c>
      <c r="Q1200" s="260">
        <f t="shared" si="306"/>
        <v>113.98240000000001</v>
      </c>
      <c r="R1200" s="169">
        <f t="shared" si="307"/>
        <v>1.3799999999999994</v>
      </c>
      <c r="S1200" s="171">
        <f t="shared" si="308"/>
        <v>5.4287962234461029E-2</v>
      </c>
      <c r="T1200" s="169" t="s">
        <v>475</v>
      </c>
      <c r="U1200" s="169" t="s">
        <v>220</v>
      </c>
      <c r="V1200" s="169" t="s">
        <v>686</v>
      </c>
      <c r="W1200" s="175">
        <v>1</v>
      </c>
      <c r="X1200" s="169" t="s">
        <v>412</v>
      </c>
    </row>
    <row r="1201" spans="2:24" hidden="1">
      <c r="B1201" s="636"/>
      <c r="C1201" s="423"/>
      <c r="D1201" s="206">
        <f t="shared" si="299"/>
        <v>5</v>
      </c>
      <c r="E1201" s="169" t="s">
        <v>557</v>
      </c>
      <c r="F1201" s="260">
        <v>1055.5800000000002</v>
      </c>
      <c r="G1201" s="169">
        <v>143.1</v>
      </c>
      <c r="H1201" s="169">
        <v>143.1</v>
      </c>
      <c r="I1201" s="177">
        <f t="shared" si="302"/>
        <v>1</v>
      </c>
      <c r="J1201" s="169">
        <v>6.01</v>
      </c>
      <c r="K1201" s="177">
        <f t="shared" si="303"/>
        <v>4.199860237596087E-2</v>
      </c>
      <c r="L1201" s="260">
        <v>194.04</v>
      </c>
      <c r="M1201" s="177">
        <f t="shared" si="304"/>
        <v>1.0419986023759609</v>
      </c>
      <c r="N1201" s="260">
        <v>1166.18</v>
      </c>
      <c r="O1201" s="169">
        <v>0.56999999999999995</v>
      </c>
      <c r="P1201" s="176">
        <f t="shared" si="305"/>
        <v>3.983228511530398E-3</v>
      </c>
      <c r="Q1201" s="260">
        <f t="shared" si="306"/>
        <v>110.60279999999999</v>
      </c>
      <c r="R1201" s="169">
        <f t="shared" si="307"/>
        <v>5.4399999999999906</v>
      </c>
      <c r="S1201" s="171">
        <f t="shared" si="308"/>
        <v>3.8015373864430407E-2</v>
      </c>
      <c r="T1201" s="169" t="s">
        <v>475</v>
      </c>
      <c r="U1201" s="169" t="s">
        <v>712</v>
      </c>
      <c r="V1201" s="169" t="s">
        <v>792</v>
      </c>
      <c r="W1201" s="175">
        <v>1</v>
      </c>
      <c r="X1201" s="169" t="s">
        <v>433</v>
      </c>
    </row>
    <row r="1202" spans="2:24" hidden="1">
      <c r="B1202" s="636"/>
      <c r="C1202" s="423"/>
      <c r="D1202" s="206">
        <f t="shared" si="299"/>
        <v>6</v>
      </c>
      <c r="E1202" s="169" t="s">
        <v>856</v>
      </c>
      <c r="F1202" s="260">
        <v>1029.3700000000001</v>
      </c>
      <c r="G1202" s="169">
        <v>85.48</v>
      </c>
      <c r="H1202" s="169">
        <v>85.48</v>
      </c>
      <c r="I1202" s="177">
        <f t="shared" si="302"/>
        <v>1</v>
      </c>
      <c r="J1202" s="169">
        <v>8.51</v>
      </c>
      <c r="K1202" s="177">
        <f t="shared" si="303"/>
        <v>9.955545156761815E-2</v>
      </c>
      <c r="L1202" s="260">
        <v>179.96</v>
      </c>
      <c r="M1202" s="177">
        <f t="shared" si="304"/>
        <v>1.0995554515676182</v>
      </c>
      <c r="N1202" s="260">
        <v>1531.46</v>
      </c>
      <c r="O1202" s="169">
        <v>2.79</v>
      </c>
      <c r="P1202" s="176">
        <f t="shared" si="305"/>
        <v>3.2639213851193262E-2</v>
      </c>
      <c r="Q1202" s="260">
        <f t="shared" si="306"/>
        <v>502.08840000000004</v>
      </c>
      <c r="R1202" s="169">
        <f t="shared" si="307"/>
        <v>5.7200000000000051</v>
      </c>
      <c r="S1202" s="171">
        <f t="shared" si="308"/>
        <v>6.6916237716424951E-2</v>
      </c>
      <c r="T1202" s="169" t="s">
        <v>475</v>
      </c>
      <c r="U1202" s="169" t="s">
        <v>712</v>
      </c>
      <c r="V1202" s="169" t="s">
        <v>792</v>
      </c>
      <c r="W1202" s="175">
        <v>1</v>
      </c>
      <c r="X1202" s="169" t="s">
        <v>853</v>
      </c>
    </row>
    <row r="1203" spans="2:24" hidden="1">
      <c r="B1203" s="636"/>
      <c r="C1203" s="423"/>
      <c r="D1203" s="206">
        <f t="shared" si="299"/>
        <v>7</v>
      </c>
      <c r="E1203" s="169" t="s">
        <v>832</v>
      </c>
      <c r="F1203" s="260">
        <v>989.75</v>
      </c>
      <c r="G1203" s="169">
        <v>198.3</v>
      </c>
      <c r="H1203" s="169">
        <v>198.3</v>
      </c>
      <c r="I1203" s="177">
        <f t="shared" si="302"/>
        <v>1</v>
      </c>
      <c r="J1203" s="169">
        <v>5.95</v>
      </c>
      <c r="K1203" s="177">
        <f t="shared" si="303"/>
        <v>3.0005042864346947E-2</v>
      </c>
      <c r="L1203" s="260">
        <v>185</v>
      </c>
      <c r="M1203" s="177">
        <f t="shared" si="304"/>
        <v>1.0300050428643468</v>
      </c>
      <c r="N1203" s="260">
        <v>1100.75</v>
      </c>
      <c r="O1203" s="169">
        <v>0.6</v>
      </c>
      <c r="P1203" s="176">
        <f t="shared" si="305"/>
        <v>3.0257186081694399E-3</v>
      </c>
      <c r="Q1203" s="260">
        <f t="shared" si="306"/>
        <v>111</v>
      </c>
      <c r="R1203" s="169">
        <f t="shared" si="307"/>
        <v>5.349999999999989</v>
      </c>
      <c r="S1203" s="171">
        <f t="shared" si="308"/>
        <v>2.6979324256177453E-2</v>
      </c>
      <c r="T1203" s="169" t="s">
        <v>475</v>
      </c>
      <c r="U1203" s="169" t="s">
        <v>712</v>
      </c>
      <c r="V1203" s="169" t="s">
        <v>792</v>
      </c>
      <c r="W1203" s="175">
        <v>1</v>
      </c>
      <c r="X1203" s="169" t="s">
        <v>817</v>
      </c>
    </row>
    <row r="1204" spans="2:24" hidden="1">
      <c r="B1204" s="636"/>
      <c r="C1204" s="423"/>
      <c r="D1204" s="206">
        <f t="shared" ref="D1204:D1267" si="313">D1194</f>
        <v>8</v>
      </c>
      <c r="E1204" s="169" t="s">
        <v>490</v>
      </c>
      <c r="F1204" s="260">
        <v>894.98</v>
      </c>
      <c r="G1204" s="169">
        <v>118.74</v>
      </c>
      <c r="H1204" s="169">
        <v>118.74</v>
      </c>
      <c r="I1204" s="177">
        <f t="shared" si="302"/>
        <v>1</v>
      </c>
      <c r="J1204" s="169">
        <v>6.41</v>
      </c>
      <c r="K1204" s="177">
        <f t="shared" si="303"/>
        <v>5.3983493346808159E-2</v>
      </c>
      <c r="L1204" s="260">
        <v>156.74</v>
      </c>
      <c r="M1204" s="177">
        <f t="shared" si="304"/>
        <v>1.0539834933468082</v>
      </c>
      <c r="N1204" s="260">
        <v>1004.7</v>
      </c>
      <c r="O1204" s="169">
        <v>0.7</v>
      </c>
      <c r="P1204" s="176">
        <f t="shared" si="305"/>
        <v>5.8952332828027618E-3</v>
      </c>
      <c r="Q1204" s="260">
        <f t="shared" si="306"/>
        <v>109.718</v>
      </c>
      <c r="R1204" s="169">
        <f t="shared" si="307"/>
        <v>5.7099999999999964</v>
      </c>
      <c r="S1204" s="171">
        <f t="shared" si="308"/>
        <v>4.8088260064005364E-2</v>
      </c>
      <c r="T1204" s="169" t="s">
        <v>475</v>
      </c>
      <c r="U1204" s="169" t="s">
        <v>220</v>
      </c>
      <c r="V1204" s="169" t="s">
        <v>686</v>
      </c>
      <c r="W1204" s="175">
        <v>1</v>
      </c>
      <c r="X1204" s="169" t="s">
        <v>467</v>
      </c>
    </row>
    <row r="1205" spans="2:24" hidden="1">
      <c r="B1205" s="636"/>
      <c r="C1205" s="423"/>
      <c r="D1205" s="206">
        <f t="shared" si="313"/>
        <v>9</v>
      </c>
      <c r="E1205" s="169" t="s">
        <v>494</v>
      </c>
      <c r="F1205" s="260">
        <v>878.57</v>
      </c>
      <c r="G1205" s="169">
        <v>64.819999999999993</v>
      </c>
      <c r="H1205" s="169">
        <v>64.819999999999993</v>
      </c>
      <c r="I1205" s="177">
        <f t="shared" si="302"/>
        <v>1</v>
      </c>
      <c r="J1205" s="169">
        <v>3.11</v>
      </c>
      <c r="K1205" s="177">
        <f t="shared" si="303"/>
        <v>4.7979018821351437E-2</v>
      </c>
      <c r="L1205" s="260">
        <v>318.32</v>
      </c>
      <c r="M1205" s="177">
        <f t="shared" si="304"/>
        <v>1.0479790188213514</v>
      </c>
      <c r="N1205" s="260">
        <v>989.98</v>
      </c>
      <c r="O1205" s="169">
        <v>0.35</v>
      </c>
      <c r="P1205" s="176">
        <f t="shared" si="305"/>
        <v>5.399568034557236E-3</v>
      </c>
      <c r="Q1205" s="260">
        <f t="shared" si="306"/>
        <v>111.41199999999999</v>
      </c>
      <c r="R1205" s="169">
        <f t="shared" si="307"/>
        <v>2.7599999999999993</v>
      </c>
      <c r="S1205" s="171">
        <f t="shared" si="308"/>
        <v>4.2579450786794197E-2</v>
      </c>
      <c r="T1205" s="169" t="s">
        <v>475</v>
      </c>
      <c r="U1205" s="169" t="s">
        <v>220</v>
      </c>
      <c r="V1205" s="169" t="s">
        <v>686</v>
      </c>
      <c r="W1205" s="175">
        <v>1</v>
      </c>
      <c r="X1205" s="169" t="s">
        <v>422</v>
      </c>
    </row>
    <row r="1206" spans="2:24" hidden="1">
      <c r="B1206" s="636"/>
      <c r="C1206" s="423"/>
      <c r="D1206" s="206">
        <f t="shared" si="313"/>
        <v>10</v>
      </c>
      <c r="E1206" s="169" t="s">
        <v>833</v>
      </c>
      <c r="F1206" s="260">
        <v>861.41</v>
      </c>
      <c r="G1206" s="169">
        <v>53.69</v>
      </c>
      <c r="H1206" s="169">
        <v>53.69</v>
      </c>
      <c r="I1206" s="177">
        <f t="shared" si="302"/>
        <v>1</v>
      </c>
      <c r="J1206" s="169">
        <v>2.9</v>
      </c>
      <c r="K1206" s="177">
        <f t="shared" si="303"/>
        <v>5.4013782827342149E-2</v>
      </c>
      <c r="L1206" s="260">
        <v>335.18</v>
      </c>
      <c r="M1206" s="177">
        <f t="shared" si="304"/>
        <v>1.0540137828273421</v>
      </c>
      <c r="N1206" s="260">
        <v>972.02</v>
      </c>
      <c r="O1206" s="169">
        <v>0.33</v>
      </c>
      <c r="P1206" s="176">
        <f t="shared" si="305"/>
        <v>6.1463959769044521E-3</v>
      </c>
      <c r="Q1206" s="260">
        <f t="shared" si="306"/>
        <v>110.60940000000001</v>
      </c>
      <c r="R1206" s="169">
        <f t="shared" si="307"/>
        <v>2.5699999999999985</v>
      </c>
      <c r="S1206" s="171">
        <f t="shared" si="308"/>
        <v>4.786738685043767E-2</v>
      </c>
      <c r="T1206" s="169" t="s">
        <v>475</v>
      </c>
      <c r="U1206" s="169" t="s">
        <v>220</v>
      </c>
      <c r="V1206" s="169" t="s">
        <v>686</v>
      </c>
      <c r="W1206" s="175">
        <v>1</v>
      </c>
      <c r="X1206" s="169" t="s">
        <v>828</v>
      </c>
    </row>
    <row r="1207" spans="2:24" hidden="1">
      <c r="B1207" s="635">
        <v>45990</v>
      </c>
      <c r="C1207" s="423" t="str">
        <f t="shared" ref="C1207" si="314">RIGHT(TEXT(B1207,"aaa"),1)</f>
        <v>六</v>
      </c>
      <c r="D1207" s="206">
        <f t="shared" si="313"/>
        <v>1</v>
      </c>
      <c r="E1207" s="169" t="s">
        <v>699</v>
      </c>
      <c r="F1207" s="260">
        <v>8401.5300000000007</v>
      </c>
      <c r="G1207" s="169">
        <v>74.89</v>
      </c>
      <c r="H1207" s="169">
        <v>104.43</v>
      </c>
      <c r="I1207" s="177">
        <f t="shared" si="302"/>
        <v>1.3944451862732008</v>
      </c>
      <c r="J1207" s="169">
        <v>0.6</v>
      </c>
      <c r="K1207" s="177">
        <f t="shared" si="303"/>
        <v>8.011750567498999E-3</v>
      </c>
      <c r="L1207" s="260">
        <v>278.75</v>
      </c>
      <c r="M1207" s="177">
        <f t="shared" si="304"/>
        <v>1.4024569368406996</v>
      </c>
      <c r="N1207" s="260">
        <v>8401.5300000000007</v>
      </c>
      <c r="O1207" s="169">
        <v>0</v>
      </c>
      <c r="P1207" s="176">
        <f t="shared" si="305"/>
        <v>0</v>
      </c>
      <c r="Q1207" s="260">
        <f t="shared" si="306"/>
        <v>0</v>
      </c>
      <c r="R1207" s="169">
        <f t="shared" si="307"/>
        <v>30.14</v>
      </c>
      <c r="S1207" s="171">
        <f t="shared" si="308"/>
        <v>0.40245693684069972</v>
      </c>
      <c r="T1207" s="169" t="s">
        <v>465</v>
      </c>
      <c r="U1207" s="169" t="s">
        <v>219</v>
      </c>
      <c r="V1207" s="169" t="s">
        <v>702</v>
      </c>
      <c r="W1207" s="175">
        <v>1</v>
      </c>
      <c r="X1207" s="169" t="s">
        <v>467</v>
      </c>
    </row>
    <row r="1208" spans="2:24" hidden="1">
      <c r="B1208" s="636"/>
      <c r="C1208" s="423"/>
      <c r="D1208" s="206">
        <f t="shared" si="313"/>
        <v>2</v>
      </c>
      <c r="E1208" s="169" t="s">
        <v>689</v>
      </c>
      <c r="F1208" s="260">
        <v>5325</v>
      </c>
      <c r="G1208" s="169">
        <v>7081</v>
      </c>
      <c r="H1208" s="169">
        <v>7081</v>
      </c>
      <c r="I1208" s="177">
        <f t="shared" si="302"/>
        <v>1</v>
      </c>
      <c r="J1208" s="169">
        <v>300</v>
      </c>
      <c r="K1208" s="177">
        <f t="shared" si="303"/>
        <v>4.2366897330885465E-2</v>
      </c>
      <c r="L1208" s="260">
        <v>17.75</v>
      </c>
      <c r="M1208" s="177">
        <f t="shared" si="304"/>
        <v>1.0423668973308855</v>
      </c>
      <c r="N1208" s="260">
        <v>5325</v>
      </c>
      <c r="O1208" s="169">
        <v>0</v>
      </c>
      <c r="P1208" s="176">
        <f t="shared" si="305"/>
        <v>0</v>
      </c>
      <c r="Q1208" s="260">
        <f t="shared" si="306"/>
        <v>0</v>
      </c>
      <c r="R1208" s="169">
        <f t="shared" si="307"/>
        <v>300</v>
      </c>
      <c r="S1208" s="171">
        <f t="shared" si="308"/>
        <v>4.2366897330885465E-2</v>
      </c>
      <c r="T1208" s="169" t="s">
        <v>465</v>
      </c>
      <c r="U1208" s="169" t="s">
        <v>220</v>
      </c>
      <c r="V1208" s="169" t="s">
        <v>701</v>
      </c>
      <c r="W1208" s="175">
        <v>1</v>
      </c>
      <c r="X1208" s="169" t="s">
        <v>430</v>
      </c>
    </row>
    <row r="1209" spans="2:24" hidden="1">
      <c r="B1209" s="636"/>
      <c r="C1209" s="423"/>
      <c r="D1209" s="206">
        <f t="shared" si="313"/>
        <v>3</v>
      </c>
      <c r="E1209" s="169" t="s">
        <v>688</v>
      </c>
      <c r="F1209" s="260">
        <v>1555.46</v>
      </c>
      <c r="G1209" s="169">
        <v>78.53</v>
      </c>
      <c r="H1209" s="169">
        <v>78.53</v>
      </c>
      <c r="I1209" s="177">
        <f t="shared" si="302"/>
        <v>1</v>
      </c>
      <c r="J1209" s="169">
        <v>5.5</v>
      </c>
      <c r="K1209" s="177">
        <f t="shared" si="303"/>
        <v>7.0036928562332859E-2</v>
      </c>
      <c r="L1209" s="260">
        <v>313.60000000000002</v>
      </c>
      <c r="M1209" s="177">
        <f t="shared" si="304"/>
        <v>1.0700369285623328</v>
      </c>
      <c r="N1209" s="260">
        <v>1724.8</v>
      </c>
      <c r="O1209" s="169">
        <v>0.54</v>
      </c>
      <c r="P1209" s="176">
        <f t="shared" si="305"/>
        <v>6.8763529861199544E-3</v>
      </c>
      <c r="Q1209" s="260">
        <f t="shared" si="306"/>
        <v>169.34400000000002</v>
      </c>
      <c r="R1209" s="169">
        <f t="shared" si="307"/>
        <v>4.96</v>
      </c>
      <c r="S1209" s="171">
        <f t="shared" si="308"/>
        <v>6.3160575576212907E-2</v>
      </c>
      <c r="T1209" s="169" t="s">
        <v>475</v>
      </c>
      <c r="U1209" s="169" t="s">
        <v>712</v>
      </c>
      <c r="V1209" s="169" t="s">
        <v>466</v>
      </c>
      <c r="W1209" s="175">
        <v>1</v>
      </c>
      <c r="X1209" s="169" t="s">
        <v>467</v>
      </c>
    </row>
    <row r="1210" spans="2:24" hidden="1">
      <c r="B1210" s="636"/>
      <c r="C1210" s="423"/>
      <c r="D1210" s="206">
        <f t="shared" si="313"/>
        <v>4</v>
      </c>
      <c r="E1210" s="169" t="s">
        <v>463</v>
      </c>
      <c r="F1210" s="260">
        <v>1506.2</v>
      </c>
      <c r="G1210" s="169">
        <v>29.47</v>
      </c>
      <c r="H1210" s="169">
        <v>29.47</v>
      </c>
      <c r="I1210" s="177">
        <f t="shared" si="302"/>
        <v>1</v>
      </c>
      <c r="J1210" s="169">
        <v>2.06</v>
      </c>
      <c r="K1210" s="177">
        <f t="shared" si="303"/>
        <v>6.9901594842212422E-2</v>
      </c>
      <c r="L1210" s="260">
        <v>814.16</v>
      </c>
      <c r="M1210" s="177">
        <f t="shared" si="304"/>
        <v>1.0699015948422124</v>
      </c>
      <c r="N1210" s="260">
        <v>1677.17</v>
      </c>
      <c r="O1210" s="169">
        <v>0.21</v>
      </c>
      <c r="P1210" s="176">
        <f t="shared" si="305"/>
        <v>7.1258907363420431E-3</v>
      </c>
      <c r="Q1210" s="260">
        <f t="shared" si="306"/>
        <v>170.97359999999998</v>
      </c>
      <c r="R1210" s="169">
        <f t="shared" si="307"/>
        <v>1.8499999999999988</v>
      </c>
      <c r="S1210" s="171">
        <f t="shared" si="308"/>
        <v>6.2775704105870342E-2</v>
      </c>
      <c r="T1210" s="169" t="s">
        <v>475</v>
      </c>
      <c r="U1210" s="169" t="s">
        <v>220</v>
      </c>
      <c r="V1210" s="169" t="s">
        <v>686</v>
      </c>
      <c r="W1210" s="175">
        <v>1</v>
      </c>
      <c r="X1210" s="169" t="s">
        <v>412</v>
      </c>
    </row>
    <row r="1211" spans="2:24" hidden="1">
      <c r="B1211" s="636"/>
      <c r="C1211" s="423"/>
      <c r="D1211" s="206">
        <f t="shared" si="313"/>
        <v>5</v>
      </c>
      <c r="E1211" s="169" t="s">
        <v>833</v>
      </c>
      <c r="F1211" s="260">
        <v>1256.93</v>
      </c>
      <c r="G1211" s="169">
        <v>67.47</v>
      </c>
      <c r="H1211" s="169">
        <v>67.47</v>
      </c>
      <c r="I1211" s="177">
        <f t="shared" si="302"/>
        <v>1</v>
      </c>
      <c r="J1211" s="169">
        <v>4.25</v>
      </c>
      <c r="K1211" s="177">
        <f t="shared" si="303"/>
        <v>6.2990958944716166E-2</v>
      </c>
      <c r="L1211" s="260">
        <v>335.18</v>
      </c>
      <c r="M1211" s="177">
        <f t="shared" si="304"/>
        <v>1.0629909589447162</v>
      </c>
      <c r="N1211" s="260">
        <v>1424.52</v>
      </c>
      <c r="O1211" s="169">
        <v>0.5</v>
      </c>
      <c r="P1211" s="176">
        <f t="shared" si="305"/>
        <v>7.4107010523195493E-3</v>
      </c>
      <c r="Q1211" s="260">
        <f t="shared" si="306"/>
        <v>167.59</v>
      </c>
      <c r="R1211" s="169">
        <f t="shared" si="307"/>
        <v>3.75</v>
      </c>
      <c r="S1211" s="171">
        <f t="shared" si="308"/>
        <v>5.5580257892396623E-2</v>
      </c>
      <c r="T1211" s="169" t="s">
        <v>475</v>
      </c>
      <c r="U1211" s="169" t="s">
        <v>220</v>
      </c>
      <c r="V1211" s="169" t="s">
        <v>686</v>
      </c>
      <c r="W1211" s="175">
        <v>1</v>
      </c>
      <c r="X1211" s="169" t="s">
        <v>828</v>
      </c>
    </row>
    <row r="1212" spans="2:24" hidden="1">
      <c r="B1212" s="636"/>
      <c r="C1212" s="423"/>
      <c r="D1212" s="206">
        <f t="shared" si="313"/>
        <v>6</v>
      </c>
      <c r="E1212" s="169" t="s">
        <v>494</v>
      </c>
      <c r="F1212" s="260">
        <v>1171.42</v>
      </c>
      <c r="G1212" s="169">
        <v>75.260000000000005</v>
      </c>
      <c r="H1212" s="169">
        <v>75.260000000000005</v>
      </c>
      <c r="I1212" s="177">
        <f t="shared" si="302"/>
        <v>1</v>
      </c>
      <c r="J1212" s="169">
        <v>4.21</v>
      </c>
      <c r="K1212" s="177">
        <f t="shared" si="303"/>
        <v>5.5939410045176718E-2</v>
      </c>
      <c r="L1212" s="260">
        <v>318.32</v>
      </c>
      <c r="M1212" s="177">
        <f t="shared" si="304"/>
        <v>1.0559394100451767</v>
      </c>
      <c r="N1212" s="260">
        <v>1340.13</v>
      </c>
      <c r="O1212" s="169">
        <v>0.53</v>
      </c>
      <c r="P1212" s="176">
        <f t="shared" si="305"/>
        <v>7.0422535211267607E-3</v>
      </c>
      <c r="Q1212" s="260">
        <f t="shared" si="306"/>
        <v>168.70959999999999</v>
      </c>
      <c r="R1212" s="169">
        <f t="shared" si="307"/>
        <v>3.6799999999999935</v>
      </c>
      <c r="S1212" s="171">
        <f t="shared" si="308"/>
        <v>4.889715652404987E-2</v>
      </c>
      <c r="T1212" s="169" t="s">
        <v>475</v>
      </c>
      <c r="U1212" s="169" t="s">
        <v>220</v>
      </c>
      <c r="V1212" s="169" t="s">
        <v>686</v>
      </c>
      <c r="W1212" s="175">
        <v>1</v>
      </c>
      <c r="X1212" s="169" t="s">
        <v>422</v>
      </c>
    </row>
    <row r="1213" spans="2:24" hidden="1">
      <c r="B1213" s="636"/>
      <c r="C1213" s="423"/>
      <c r="D1213" s="206">
        <f t="shared" si="313"/>
        <v>7</v>
      </c>
      <c r="E1213" s="169" t="s">
        <v>857</v>
      </c>
      <c r="F1213" s="260">
        <v>1088.0999999999999</v>
      </c>
      <c r="G1213" s="169">
        <v>82.68</v>
      </c>
      <c r="H1213" s="169">
        <v>82.68</v>
      </c>
      <c r="I1213" s="177">
        <f t="shared" si="302"/>
        <v>1</v>
      </c>
      <c r="J1213" s="169">
        <v>4.05</v>
      </c>
      <c r="K1213" s="177">
        <f t="shared" si="303"/>
        <v>4.8984034833091432E-2</v>
      </c>
      <c r="L1213" s="260">
        <v>310</v>
      </c>
      <c r="M1213" s="177">
        <f t="shared" si="304"/>
        <v>1.0489840348330914</v>
      </c>
      <c r="N1213" s="260">
        <v>1255.5</v>
      </c>
      <c r="O1213" s="169">
        <v>0.54</v>
      </c>
      <c r="P1213" s="176">
        <f t="shared" si="305"/>
        <v>6.5312046444121917E-3</v>
      </c>
      <c r="Q1213" s="260">
        <f t="shared" si="306"/>
        <v>167.4</v>
      </c>
      <c r="R1213" s="169">
        <f t="shared" si="307"/>
        <v>3.5099999999999971</v>
      </c>
      <c r="S1213" s="171">
        <f t="shared" si="308"/>
        <v>4.2452830188679208E-2</v>
      </c>
      <c r="T1213" s="169" t="s">
        <v>475</v>
      </c>
      <c r="U1213" s="169" t="s">
        <v>712</v>
      </c>
      <c r="V1213" s="169" t="s">
        <v>792</v>
      </c>
      <c r="W1213" s="175">
        <v>1</v>
      </c>
      <c r="X1213" s="169" t="s">
        <v>854</v>
      </c>
    </row>
    <row r="1214" spans="2:24" hidden="1">
      <c r="B1214" s="636"/>
      <c r="C1214" s="423"/>
      <c r="D1214" s="206">
        <f t="shared" si="313"/>
        <v>8</v>
      </c>
      <c r="E1214" s="169" t="s">
        <v>834</v>
      </c>
      <c r="F1214" s="260">
        <v>1005.0400000000001</v>
      </c>
      <c r="G1214" s="169">
        <v>78.569999999999993</v>
      </c>
      <c r="H1214" s="169">
        <v>78.569999999999993</v>
      </c>
      <c r="I1214" s="177">
        <f t="shared" si="302"/>
        <v>1</v>
      </c>
      <c r="J1214" s="169">
        <v>3.3</v>
      </c>
      <c r="K1214" s="177">
        <f t="shared" si="303"/>
        <v>4.2000763650248185E-2</v>
      </c>
      <c r="L1214" s="260">
        <v>355.14</v>
      </c>
      <c r="M1214" s="177">
        <f t="shared" si="304"/>
        <v>1.0420007636502482</v>
      </c>
      <c r="N1214" s="260">
        <v>1171.96</v>
      </c>
      <c r="O1214" s="169">
        <v>0.47</v>
      </c>
      <c r="P1214" s="176">
        <f t="shared" si="305"/>
        <v>5.9819269441262566E-3</v>
      </c>
      <c r="Q1214" s="260">
        <f t="shared" si="306"/>
        <v>166.91579999999999</v>
      </c>
      <c r="R1214" s="169">
        <f t="shared" si="307"/>
        <v>2.8299999999999974</v>
      </c>
      <c r="S1214" s="171">
        <f t="shared" si="308"/>
        <v>3.6018836706121903E-2</v>
      </c>
      <c r="T1214" s="169" t="s">
        <v>475</v>
      </c>
      <c r="U1214" s="169" t="s">
        <v>220</v>
      </c>
      <c r="V1214" s="169" t="s">
        <v>686</v>
      </c>
      <c r="W1214" s="175">
        <v>1</v>
      </c>
      <c r="X1214" s="169" t="s">
        <v>419</v>
      </c>
    </row>
    <row r="1215" spans="2:24" hidden="1">
      <c r="B1215" s="636"/>
      <c r="C1215" s="423"/>
      <c r="D1215" s="206">
        <f t="shared" si="313"/>
        <v>9</v>
      </c>
      <c r="E1215" s="169" t="s">
        <v>484</v>
      </c>
      <c r="F1215" s="260">
        <v>996.68</v>
      </c>
      <c r="G1215" s="169">
        <v>67.5</v>
      </c>
      <c r="H1215" s="169">
        <v>67.5</v>
      </c>
      <c r="I1215" s="177">
        <f t="shared" si="302"/>
        <v>1</v>
      </c>
      <c r="J1215" s="169">
        <v>2.84</v>
      </c>
      <c r="K1215" s="177">
        <f t="shared" si="303"/>
        <v>4.2074074074074069E-2</v>
      </c>
      <c r="L1215" s="260">
        <v>410.16</v>
      </c>
      <c r="M1215" s="177">
        <f t="shared" si="304"/>
        <v>1.0420740740740742</v>
      </c>
      <c r="N1215" s="260">
        <v>1164.8499999999999</v>
      </c>
      <c r="O1215" s="169">
        <v>0.41</v>
      </c>
      <c r="P1215" s="176">
        <f t="shared" si="305"/>
        <v>6.0740740740740738E-3</v>
      </c>
      <c r="Q1215" s="260">
        <f t="shared" si="306"/>
        <v>168.16560000000001</v>
      </c>
      <c r="R1215" s="169">
        <f t="shared" si="307"/>
        <v>2.4300000000000033</v>
      </c>
      <c r="S1215" s="171">
        <f t="shared" si="308"/>
        <v>3.6000000000000046E-2</v>
      </c>
      <c r="T1215" s="169" t="s">
        <v>475</v>
      </c>
      <c r="U1215" s="169" t="s">
        <v>712</v>
      </c>
      <c r="V1215" s="169" t="s">
        <v>643</v>
      </c>
      <c r="W1215" s="175">
        <v>1</v>
      </c>
      <c r="X1215" s="169" t="s">
        <v>467</v>
      </c>
    </row>
    <row r="1216" spans="2:24" hidden="1">
      <c r="B1216" s="636"/>
      <c r="C1216" s="423"/>
      <c r="D1216" s="206">
        <f t="shared" si="313"/>
        <v>10</v>
      </c>
      <c r="E1216" s="169" t="s">
        <v>546</v>
      </c>
      <c r="F1216" s="260">
        <v>995.49</v>
      </c>
      <c r="G1216" s="169">
        <v>22.37</v>
      </c>
      <c r="H1216" s="169">
        <v>22.37</v>
      </c>
      <c r="I1216" s="177">
        <f t="shared" si="302"/>
        <v>1</v>
      </c>
      <c r="J1216" s="169">
        <v>1.25</v>
      </c>
      <c r="K1216" s="177">
        <f t="shared" si="303"/>
        <v>5.5878408582923554E-2</v>
      </c>
      <c r="L1216" s="260">
        <v>930.36</v>
      </c>
      <c r="M1216" s="177">
        <f t="shared" si="304"/>
        <v>1.0558784085829236</v>
      </c>
      <c r="N1216" s="260">
        <v>1162.95</v>
      </c>
      <c r="O1216" s="169">
        <v>0.18</v>
      </c>
      <c r="P1216" s="176">
        <f t="shared" si="305"/>
        <v>8.0464908359409917E-3</v>
      </c>
      <c r="Q1216" s="260">
        <f t="shared" si="306"/>
        <v>167.4648</v>
      </c>
      <c r="R1216" s="169">
        <f t="shared" si="307"/>
        <v>1.07</v>
      </c>
      <c r="S1216" s="171">
        <f t="shared" si="308"/>
        <v>4.7831917746982568E-2</v>
      </c>
      <c r="T1216" s="169" t="s">
        <v>475</v>
      </c>
      <c r="U1216" s="169" t="s">
        <v>712</v>
      </c>
      <c r="V1216" s="169" t="s">
        <v>792</v>
      </c>
      <c r="W1216" s="175">
        <v>1</v>
      </c>
      <c r="X1216" s="169" t="s">
        <v>422</v>
      </c>
    </row>
    <row r="1217" spans="2:24" hidden="1">
      <c r="B1217" s="635">
        <v>45991</v>
      </c>
      <c r="C1217" s="423" t="str">
        <f t="shared" ref="C1217" si="315">RIGHT(TEXT(B1217,"aaa"),1)</f>
        <v>日</v>
      </c>
      <c r="D1217" s="206">
        <f t="shared" si="313"/>
        <v>1</v>
      </c>
      <c r="E1217" s="169" t="s">
        <v>699</v>
      </c>
      <c r="F1217" s="260">
        <v>10029.43</v>
      </c>
      <c r="G1217" s="169">
        <v>100.92</v>
      </c>
      <c r="H1217" s="169">
        <v>135.69999999999999</v>
      </c>
      <c r="I1217" s="177">
        <f t="shared" ref="I1217:I1236" si="316">H1217/G1217</f>
        <v>1.3446294094332143</v>
      </c>
      <c r="J1217" s="169">
        <v>1.2</v>
      </c>
      <c r="K1217" s="177">
        <f t="shared" ref="K1217:K1236" si="317">J1217/G1217</f>
        <v>1.1890606420927466E-2</v>
      </c>
      <c r="L1217" s="260">
        <v>278.75</v>
      </c>
      <c r="M1217" s="177">
        <f t="shared" ref="M1217:M1236" si="318">(H1217+J1217)/G1217</f>
        <v>1.3565200158541417</v>
      </c>
      <c r="N1217" s="260">
        <v>10029.43</v>
      </c>
      <c r="O1217" s="169">
        <v>0</v>
      </c>
      <c r="P1217" s="176">
        <f t="shared" ref="P1217:P1236" si="319">O1217/G1217</f>
        <v>0</v>
      </c>
      <c r="Q1217" s="260">
        <f t="shared" ref="Q1217:Q1236" si="320">O1217*L1217</f>
        <v>0</v>
      </c>
      <c r="R1217" s="169">
        <f t="shared" ref="R1217:R1236" si="321">(H1217+J1217)-G1217-O1217</f>
        <v>35.979999999999976</v>
      </c>
      <c r="S1217" s="171">
        <f t="shared" ref="S1217:S1236" si="322">R1217/G1217</f>
        <v>0.35652001585414167</v>
      </c>
      <c r="T1217" s="169" t="s">
        <v>465</v>
      </c>
      <c r="U1217" s="169" t="s">
        <v>219</v>
      </c>
      <c r="V1217" s="169" t="s">
        <v>702</v>
      </c>
      <c r="W1217" s="175">
        <v>1</v>
      </c>
      <c r="X1217" s="169" t="s">
        <v>467</v>
      </c>
    </row>
    <row r="1218" spans="2:24" hidden="1">
      <c r="B1218" s="636"/>
      <c r="C1218" s="423"/>
      <c r="D1218" s="206">
        <f t="shared" si="313"/>
        <v>2</v>
      </c>
      <c r="E1218" s="169" t="s">
        <v>688</v>
      </c>
      <c r="F1218" s="260">
        <v>2715.78</v>
      </c>
      <c r="G1218" s="169">
        <v>109.31</v>
      </c>
      <c r="H1218" s="169">
        <v>109.31</v>
      </c>
      <c r="I1218" s="177">
        <f t="shared" si="316"/>
        <v>1</v>
      </c>
      <c r="J1218" s="169">
        <v>9.4</v>
      </c>
      <c r="K1218" s="177">
        <f t="shared" si="317"/>
        <v>8.5993962126063486E-2</v>
      </c>
      <c r="L1218" s="260">
        <v>313.60000000000002</v>
      </c>
      <c r="M1218" s="177">
        <f t="shared" si="318"/>
        <v>1.0859939621260635</v>
      </c>
      <c r="N1218" s="260">
        <v>2947.84</v>
      </c>
      <c r="O1218" s="169">
        <v>0.74</v>
      </c>
      <c r="P1218" s="176">
        <f t="shared" si="319"/>
        <v>6.7697374439666998E-3</v>
      </c>
      <c r="Q1218" s="260">
        <f t="shared" si="320"/>
        <v>232.06400000000002</v>
      </c>
      <c r="R1218" s="169">
        <f t="shared" si="321"/>
        <v>8.6600000000000055</v>
      </c>
      <c r="S1218" s="171">
        <f t="shared" si="322"/>
        <v>7.9224224682096833E-2</v>
      </c>
      <c r="T1218" s="169" t="s">
        <v>475</v>
      </c>
      <c r="U1218" s="169" t="s">
        <v>712</v>
      </c>
      <c r="V1218" s="169" t="s">
        <v>466</v>
      </c>
      <c r="W1218" s="175">
        <v>1</v>
      </c>
      <c r="X1218" s="169" t="s">
        <v>467</v>
      </c>
    </row>
    <row r="1219" spans="2:24" hidden="1">
      <c r="B1219" s="636"/>
      <c r="C1219" s="423"/>
      <c r="D1219" s="206">
        <f t="shared" si="313"/>
        <v>3</v>
      </c>
      <c r="E1219" s="169" t="s">
        <v>463</v>
      </c>
      <c r="F1219" s="260">
        <v>2124.96</v>
      </c>
      <c r="G1219" s="169">
        <v>33.590000000000003</v>
      </c>
      <c r="H1219" s="169">
        <v>33.590000000000003</v>
      </c>
      <c r="I1219" s="177">
        <f t="shared" si="316"/>
        <v>1</v>
      </c>
      <c r="J1219" s="169">
        <v>2.89</v>
      </c>
      <c r="K1219" s="177">
        <f t="shared" si="317"/>
        <v>8.6037511164036906E-2</v>
      </c>
      <c r="L1219" s="260">
        <v>814.16</v>
      </c>
      <c r="M1219" s="177">
        <f t="shared" si="318"/>
        <v>1.086037511164037</v>
      </c>
      <c r="N1219" s="260">
        <v>2352.92</v>
      </c>
      <c r="O1219" s="169">
        <v>0.28000000000000003</v>
      </c>
      <c r="P1219" s="176">
        <f t="shared" si="319"/>
        <v>8.3358142304257223E-3</v>
      </c>
      <c r="Q1219" s="260">
        <f t="shared" si="320"/>
        <v>227.96480000000003</v>
      </c>
      <c r="R1219" s="169">
        <f t="shared" si="321"/>
        <v>2.6100000000000003</v>
      </c>
      <c r="S1219" s="171">
        <f t="shared" si="322"/>
        <v>7.7701696933611189E-2</v>
      </c>
      <c r="T1219" s="169" t="s">
        <v>475</v>
      </c>
      <c r="U1219" s="169" t="s">
        <v>220</v>
      </c>
      <c r="V1219" s="169" t="s">
        <v>686</v>
      </c>
      <c r="W1219" s="175">
        <v>1</v>
      </c>
      <c r="X1219" s="169" t="s">
        <v>412</v>
      </c>
    </row>
    <row r="1220" spans="2:24" hidden="1">
      <c r="B1220" s="636"/>
      <c r="C1220" s="423"/>
      <c r="D1220" s="206">
        <f t="shared" si="313"/>
        <v>4</v>
      </c>
      <c r="E1220" s="169" t="s">
        <v>546</v>
      </c>
      <c r="F1220" s="260">
        <v>2074.6999999999998</v>
      </c>
      <c r="G1220" s="169">
        <v>26.34</v>
      </c>
      <c r="H1220" s="169">
        <v>27.01</v>
      </c>
      <c r="I1220" s="177">
        <f t="shared" si="316"/>
        <v>1.0254365983295368</v>
      </c>
      <c r="J1220" s="169">
        <v>1.81</v>
      </c>
      <c r="K1220" s="177">
        <f t="shared" si="317"/>
        <v>6.8716780561883073E-2</v>
      </c>
      <c r="L1220" s="260">
        <v>930.36</v>
      </c>
      <c r="M1220" s="177">
        <f t="shared" si="318"/>
        <v>1.0941533788914199</v>
      </c>
      <c r="N1220" s="260">
        <v>2307.29</v>
      </c>
      <c r="O1220" s="169">
        <v>0.25</v>
      </c>
      <c r="P1220" s="176">
        <f t="shared" si="319"/>
        <v>9.4912680334092638E-3</v>
      </c>
      <c r="Q1220" s="260">
        <f t="shared" si="320"/>
        <v>232.59</v>
      </c>
      <c r="R1220" s="169">
        <f t="shared" si="321"/>
        <v>2.2300000000000004</v>
      </c>
      <c r="S1220" s="171">
        <f t="shared" si="322"/>
        <v>8.4662110858010647E-2</v>
      </c>
      <c r="T1220" s="169" t="s">
        <v>475</v>
      </c>
      <c r="U1220" s="169" t="s">
        <v>712</v>
      </c>
      <c r="V1220" s="169" t="s">
        <v>792</v>
      </c>
      <c r="W1220" s="175">
        <v>1</v>
      </c>
      <c r="X1220" s="169" t="s">
        <v>422</v>
      </c>
    </row>
    <row r="1221" spans="2:24" hidden="1">
      <c r="B1221" s="636"/>
      <c r="C1221" s="423"/>
      <c r="D1221" s="206">
        <f t="shared" si="313"/>
        <v>5</v>
      </c>
      <c r="E1221" s="169" t="s">
        <v>464</v>
      </c>
      <c r="F1221" s="260">
        <v>1939.35</v>
      </c>
      <c r="G1221" s="169">
        <v>124</v>
      </c>
      <c r="H1221" s="169">
        <v>124</v>
      </c>
      <c r="I1221" s="177">
        <f t="shared" si="316"/>
        <v>1</v>
      </c>
      <c r="J1221" s="169">
        <v>10.66</v>
      </c>
      <c r="K1221" s="177">
        <f t="shared" si="317"/>
        <v>8.5967741935483871E-2</v>
      </c>
      <c r="L1221" s="260">
        <v>203.5</v>
      </c>
      <c r="M1221" s="177">
        <f t="shared" si="318"/>
        <v>1.0859677419354838</v>
      </c>
      <c r="N1221" s="260">
        <v>2169.31</v>
      </c>
      <c r="O1221" s="169">
        <v>1.1299999999999999</v>
      </c>
      <c r="P1221" s="176">
        <f t="shared" si="319"/>
        <v>9.1129032258064502E-3</v>
      </c>
      <c r="Q1221" s="260">
        <f t="shared" si="320"/>
        <v>229.95499999999998</v>
      </c>
      <c r="R1221" s="169">
        <f t="shared" si="321"/>
        <v>9.5299999999999976</v>
      </c>
      <c r="S1221" s="171">
        <f t="shared" si="322"/>
        <v>7.6854838709677395E-2</v>
      </c>
      <c r="T1221" s="169" t="s">
        <v>475</v>
      </c>
      <c r="U1221" s="169" t="s">
        <v>712</v>
      </c>
      <c r="V1221" s="169" t="s">
        <v>466</v>
      </c>
      <c r="W1221" s="175">
        <v>1</v>
      </c>
      <c r="X1221" s="169" t="s">
        <v>467</v>
      </c>
    </row>
    <row r="1222" spans="2:24" hidden="1">
      <c r="B1222" s="636"/>
      <c r="C1222" s="423"/>
      <c r="D1222" s="206">
        <f t="shared" si="313"/>
        <v>6</v>
      </c>
      <c r="E1222" s="169" t="s">
        <v>689</v>
      </c>
      <c r="F1222" s="260">
        <v>1775</v>
      </c>
      <c r="G1222" s="169">
        <v>10526</v>
      </c>
      <c r="H1222" s="169">
        <v>10526</v>
      </c>
      <c r="I1222" s="177">
        <f t="shared" si="316"/>
        <v>1</v>
      </c>
      <c r="J1222" s="169">
        <v>100</v>
      </c>
      <c r="K1222" s="177">
        <f t="shared" si="317"/>
        <v>9.5002850085502567E-3</v>
      </c>
      <c r="L1222" s="260">
        <v>17.75</v>
      </c>
      <c r="M1222" s="177">
        <f t="shared" si="318"/>
        <v>1.0095002850085502</v>
      </c>
      <c r="N1222" s="260">
        <v>1775</v>
      </c>
      <c r="O1222" s="169">
        <v>0</v>
      </c>
      <c r="P1222" s="176">
        <f t="shared" si="319"/>
        <v>0</v>
      </c>
      <c r="Q1222" s="260">
        <f t="shared" si="320"/>
        <v>0</v>
      </c>
      <c r="R1222" s="169">
        <f t="shared" si="321"/>
        <v>100</v>
      </c>
      <c r="S1222" s="171">
        <f t="shared" si="322"/>
        <v>9.5002850085502567E-3</v>
      </c>
      <c r="T1222" s="169" t="s">
        <v>465</v>
      </c>
      <c r="U1222" s="169" t="s">
        <v>220</v>
      </c>
      <c r="V1222" s="169" t="s">
        <v>701</v>
      </c>
      <c r="W1222" s="175">
        <v>1</v>
      </c>
      <c r="X1222" s="169" t="s">
        <v>430</v>
      </c>
    </row>
    <row r="1223" spans="2:24" hidden="1">
      <c r="B1223" s="636"/>
      <c r="C1223" s="423"/>
      <c r="D1223" s="206">
        <f t="shared" si="313"/>
        <v>7</v>
      </c>
      <c r="E1223" s="169" t="s">
        <v>833</v>
      </c>
      <c r="F1223" s="260">
        <v>1719.48</v>
      </c>
      <c r="G1223" s="169">
        <v>75.239999999999995</v>
      </c>
      <c r="H1223" s="169">
        <v>75.239999999999995</v>
      </c>
      <c r="I1223" s="177">
        <f t="shared" si="316"/>
        <v>1</v>
      </c>
      <c r="J1223" s="169">
        <v>5.82</v>
      </c>
      <c r="K1223" s="177">
        <f t="shared" si="317"/>
        <v>7.73524720893142E-2</v>
      </c>
      <c r="L1223" s="260">
        <v>335.18</v>
      </c>
      <c r="M1223" s="177">
        <f t="shared" si="318"/>
        <v>1.0773524720893144</v>
      </c>
      <c r="N1223" s="260">
        <v>1950.75</v>
      </c>
      <c r="O1223" s="169">
        <v>0.69</v>
      </c>
      <c r="P1223" s="176">
        <f t="shared" si="319"/>
        <v>9.1706539074960132E-3</v>
      </c>
      <c r="Q1223" s="260">
        <f t="shared" si="320"/>
        <v>231.27419999999998</v>
      </c>
      <c r="R1223" s="169">
        <f t="shared" si="321"/>
        <v>5.1300000000000079</v>
      </c>
      <c r="S1223" s="171">
        <f t="shared" si="322"/>
        <v>6.8181818181818288E-2</v>
      </c>
      <c r="T1223" s="169" t="s">
        <v>475</v>
      </c>
      <c r="U1223" s="169" t="s">
        <v>220</v>
      </c>
      <c r="V1223" s="169" t="s">
        <v>686</v>
      </c>
      <c r="W1223" s="175">
        <v>1</v>
      </c>
      <c r="X1223" s="169" t="s">
        <v>828</v>
      </c>
    </row>
    <row r="1224" spans="2:24" hidden="1">
      <c r="B1224" s="636"/>
      <c r="C1224" s="423"/>
      <c r="D1224" s="206">
        <f t="shared" si="313"/>
        <v>8</v>
      </c>
      <c r="E1224" s="169" t="s">
        <v>494</v>
      </c>
      <c r="F1224" s="260">
        <v>1709.38</v>
      </c>
      <c r="G1224" s="169">
        <v>88.61</v>
      </c>
      <c r="H1224" s="169">
        <v>88.61</v>
      </c>
      <c r="I1224" s="177">
        <f t="shared" si="316"/>
        <v>1</v>
      </c>
      <c r="J1224" s="169">
        <v>6.1</v>
      </c>
      <c r="K1224" s="177">
        <f t="shared" si="317"/>
        <v>6.8840988601737943E-2</v>
      </c>
      <c r="L1224" s="260">
        <v>318.32</v>
      </c>
      <c r="M1224" s="177">
        <f t="shared" si="318"/>
        <v>1.0688409886017378</v>
      </c>
      <c r="N1224" s="260">
        <v>1941.75</v>
      </c>
      <c r="O1224" s="169">
        <v>0.73</v>
      </c>
      <c r="P1224" s="176">
        <f t="shared" si="319"/>
        <v>8.2383478162735575E-3</v>
      </c>
      <c r="Q1224" s="260">
        <f t="shared" si="320"/>
        <v>232.37359999999998</v>
      </c>
      <c r="R1224" s="169">
        <f t="shared" si="321"/>
        <v>5.3699999999999939</v>
      </c>
      <c r="S1224" s="171">
        <f t="shared" si="322"/>
        <v>6.0602640785464325E-2</v>
      </c>
      <c r="T1224" s="169" t="s">
        <v>475</v>
      </c>
      <c r="U1224" s="169" t="s">
        <v>220</v>
      </c>
      <c r="V1224" s="169" t="s">
        <v>686</v>
      </c>
      <c r="W1224" s="175">
        <v>1</v>
      </c>
      <c r="X1224" s="169" t="s">
        <v>422</v>
      </c>
    </row>
    <row r="1225" spans="2:24" hidden="1">
      <c r="B1225" s="636"/>
      <c r="C1225" s="423"/>
      <c r="D1225" s="206">
        <f t="shared" si="313"/>
        <v>9</v>
      </c>
      <c r="E1225" s="169" t="s">
        <v>484</v>
      </c>
      <c r="F1225" s="260">
        <v>1673.45</v>
      </c>
      <c r="G1225" s="169">
        <v>89.98</v>
      </c>
      <c r="H1225" s="169">
        <v>89.98</v>
      </c>
      <c r="I1225" s="177">
        <f t="shared" si="316"/>
        <v>1</v>
      </c>
      <c r="J1225" s="169">
        <v>4.6399999999999997</v>
      </c>
      <c r="K1225" s="177">
        <f t="shared" si="317"/>
        <v>5.1567014892198261E-2</v>
      </c>
      <c r="L1225" s="260">
        <v>410.16</v>
      </c>
      <c r="M1225" s="177">
        <f t="shared" si="318"/>
        <v>1.0515670148921983</v>
      </c>
      <c r="N1225" s="260">
        <v>1903.14</v>
      </c>
      <c r="O1225" s="169">
        <v>0.56000000000000005</v>
      </c>
      <c r="P1225" s="176">
        <f t="shared" si="319"/>
        <v>6.2236052456101356E-3</v>
      </c>
      <c r="Q1225" s="260">
        <f t="shared" si="320"/>
        <v>229.68960000000004</v>
      </c>
      <c r="R1225" s="169">
        <f t="shared" si="321"/>
        <v>4.08</v>
      </c>
      <c r="S1225" s="171">
        <f t="shared" si="322"/>
        <v>4.5343409646588131E-2</v>
      </c>
      <c r="T1225" s="169" t="s">
        <v>475</v>
      </c>
      <c r="U1225" s="169" t="s">
        <v>712</v>
      </c>
      <c r="V1225" s="169" t="s">
        <v>643</v>
      </c>
      <c r="W1225" s="175">
        <v>1</v>
      </c>
      <c r="X1225" s="169" t="s">
        <v>467</v>
      </c>
    </row>
    <row r="1226" spans="2:24" hidden="1">
      <c r="B1226" s="636"/>
      <c r="C1226" s="423"/>
      <c r="D1226" s="206">
        <f t="shared" si="313"/>
        <v>10</v>
      </c>
      <c r="E1226" s="169" t="s">
        <v>857</v>
      </c>
      <c r="F1226" s="260">
        <v>1398.1</v>
      </c>
      <c r="G1226" s="169">
        <v>87.18</v>
      </c>
      <c r="H1226" s="169">
        <v>87.18</v>
      </c>
      <c r="I1226" s="177">
        <f t="shared" si="316"/>
        <v>1</v>
      </c>
      <c r="J1226" s="169">
        <v>5.25</v>
      </c>
      <c r="K1226" s="177">
        <f t="shared" si="317"/>
        <v>6.0220233998623536E-2</v>
      </c>
      <c r="L1226" s="260">
        <v>310</v>
      </c>
      <c r="M1226" s="177">
        <f t="shared" si="318"/>
        <v>1.0602202339986235</v>
      </c>
      <c r="N1226" s="260">
        <v>1627.5</v>
      </c>
      <c r="O1226" s="169">
        <v>0.74</v>
      </c>
      <c r="P1226" s="176">
        <f t="shared" si="319"/>
        <v>8.488185363615508E-3</v>
      </c>
      <c r="Q1226" s="260">
        <f t="shared" si="320"/>
        <v>229.4</v>
      </c>
      <c r="R1226" s="169">
        <f t="shared" si="321"/>
        <v>4.51</v>
      </c>
      <c r="S1226" s="171">
        <f t="shared" si="322"/>
        <v>5.1732048635008021E-2</v>
      </c>
      <c r="T1226" s="169" t="s">
        <v>475</v>
      </c>
      <c r="U1226" s="169" t="s">
        <v>712</v>
      </c>
      <c r="V1226" s="169" t="s">
        <v>792</v>
      </c>
      <c r="W1226" s="175">
        <v>1</v>
      </c>
      <c r="X1226" s="169" t="s">
        <v>854</v>
      </c>
    </row>
    <row r="1227" spans="2:24" hidden="1">
      <c r="B1227" s="635">
        <v>45992</v>
      </c>
      <c r="C1227" s="423" t="str">
        <f t="shared" ref="C1227" si="323">RIGHT(TEXT(B1227,"aaa"),1)</f>
        <v>一</v>
      </c>
      <c r="D1227" s="206">
        <f t="shared" si="313"/>
        <v>1</v>
      </c>
      <c r="E1227" s="169" t="s">
        <v>699</v>
      </c>
      <c r="F1227" s="260">
        <v>10224.549999999999</v>
      </c>
      <c r="G1227" s="169">
        <v>100.22</v>
      </c>
      <c r="H1227" s="169">
        <v>136.54</v>
      </c>
      <c r="I1227" s="177">
        <f t="shared" si="316"/>
        <v>1.3624027140291359</v>
      </c>
      <c r="J1227" s="169">
        <v>0.36</v>
      </c>
      <c r="K1227" s="177">
        <f t="shared" si="317"/>
        <v>3.5920973857513469E-3</v>
      </c>
      <c r="L1227" s="260">
        <v>278.75</v>
      </c>
      <c r="M1227" s="177">
        <f t="shared" si="318"/>
        <v>1.3659948114148872</v>
      </c>
      <c r="N1227" s="260">
        <v>10224.549999999999</v>
      </c>
      <c r="O1227" s="169">
        <v>0</v>
      </c>
      <c r="P1227" s="176">
        <f t="shared" si="319"/>
        <v>0</v>
      </c>
      <c r="Q1227" s="260">
        <f t="shared" si="320"/>
        <v>0</v>
      </c>
      <c r="R1227" s="169">
        <f t="shared" si="321"/>
        <v>36.680000000000007</v>
      </c>
      <c r="S1227" s="171">
        <f t="shared" si="322"/>
        <v>0.36599481141488732</v>
      </c>
      <c r="T1227" s="169" t="s">
        <v>465</v>
      </c>
      <c r="U1227" s="169" t="s">
        <v>219</v>
      </c>
      <c r="V1227" s="169" t="s">
        <v>702</v>
      </c>
      <c r="W1227" s="175">
        <v>1</v>
      </c>
      <c r="X1227" s="169" t="s">
        <v>467</v>
      </c>
    </row>
    <row r="1228" spans="2:24" hidden="1">
      <c r="B1228" s="636"/>
      <c r="C1228" s="423"/>
      <c r="D1228" s="206">
        <f t="shared" si="313"/>
        <v>2</v>
      </c>
      <c r="E1228" s="169" t="s">
        <v>689</v>
      </c>
      <c r="F1228" s="260">
        <v>5325</v>
      </c>
      <c r="G1228" s="169">
        <v>10194</v>
      </c>
      <c r="H1228" s="169">
        <v>10194</v>
      </c>
      <c r="I1228" s="177">
        <f t="shared" si="316"/>
        <v>1</v>
      </c>
      <c r="J1228" s="169">
        <v>300</v>
      </c>
      <c r="K1228" s="177">
        <f t="shared" si="317"/>
        <v>2.942907592701589E-2</v>
      </c>
      <c r="L1228" s="260">
        <v>17.75</v>
      </c>
      <c r="M1228" s="177">
        <f t="shared" si="318"/>
        <v>1.0294290759270159</v>
      </c>
      <c r="N1228" s="260">
        <v>5325</v>
      </c>
      <c r="O1228" s="169">
        <v>0</v>
      </c>
      <c r="P1228" s="176">
        <f t="shared" si="319"/>
        <v>0</v>
      </c>
      <c r="Q1228" s="260">
        <f t="shared" si="320"/>
        <v>0</v>
      </c>
      <c r="R1228" s="169">
        <f t="shared" si="321"/>
        <v>300</v>
      </c>
      <c r="S1228" s="171">
        <f t="shared" si="322"/>
        <v>2.942907592701589E-2</v>
      </c>
      <c r="T1228" s="169" t="s">
        <v>465</v>
      </c>
      <c r="U1228" s="169" t="s">
        <v>220</v>
      </c>
      <c r="V1228" s="169" t="s">
        <v>701</v>
      </c>
      <c r="W1228" s="175">
        <v>1</v>
      </c>
      <c r="X1228" s="169" t="s">
        <v>430</v>
      </c>
    </row>
    <row r="1229" spans="2:24" hidden="1">
      <c r="B1229" s="636"/>
      <c r="C1229" s="423"/>
      <c r="D1229" s="206">
        <f t="shared" si="313"/>
        <v>3</v>
      </c>
      <c r="E1229" s="169" t="s">
        <v>688</v>
      </c>
      <c r="F1229" s="260">
        <v>2452.3500000000004</v>
      </c>
      <c r="G1229" s="169">
        <v>103.26</v>
      </c>
      <c r="H1229" s="169">
        <v>103.26</v>
      </c>
      <c r="I1229" s="177">
        <f t="shared" si="316"/>
        <v>1</v>
      </c>
      <c r="J1229" s="169">
        <v>8.68</v>
      </c>
      <c r="K1229" s="177">
        <f t="shared" si="317"/>
        <v>8.4059655239202002E-2</v>
      </c>
      <c r="L1229" s="260">
        <v>313.60000000000002</v>
      </c>
      <c r="M1229" s="177">
        <f t="shared" si="318"/>
        <v>1.0840596552392019</v>
      </c>
      <c r="N1229" s="260">
        <v>2722.05</v>
      </c>
      <c r="O1229" s="169">
        <v>0.86</v>
      </c>
      <c r="P1229" s="176">
        <f t="shared" si="319"/>
        <v>8.3284911872942083E-3</v>
      </c>
      <c r="Q1229" s="260">
        <f t="shared" si="320"/>
        <v>269.69600000000003</v>
      </c>
      <c r="R1229" s="169">
        <f t="shared" si="321"/>
        <v>7.8199999999999923</v>
      </c>
      <c r="S1229" s="171">
        <f t="shared" si="322"/>
        <v>7.5731164051907732E-2</v>
      </c>
      <c r="T1229" s="169" t="s">
        <v>475</v>
      </c>
      <c r="U1229" s="169" t="s">
        <v>712</v>
      </c>
      <c r="V1229" s="169" t="s">
        <v>466</v>
      </c>
      <c r="W1229" s="175">
        <v>1</v>
      </c>
      <c r="X1229" s="169" t="s">
        <v>467</v>
      </c>
    </row>
    <row r="1230" spans="2:24" hidden="1">
      <c r="B1230" s="636"/>
      <c r="C1230" s="423"/>
      <c r="D1230" s="206">
        <f t="shared" si="313"/>
        <v>4</v>
      </c>
      <c r="E1230" s="169" t="s">
        <v>542</v>
      </c>
      <c r="F1230" s="260">
        <v>2236.5299999999997</v>
      </c>
      <c r="G1230" s="169">
        <v>268.81</v>
      </c>
      <c r="H1230" s="169">
        <v>268.81</v>
      </c>
      <c r="I1230" s="177">
        <f t="shared" si="316"/>
        <v>1</v>
      </c>
      <c r="J1230" s="169">
        <v>20.32</v>
      </c>
      <c r="K1230" s="177">
        <f t="shared" si="317"/>
        <v>7.5592425877013508E-2</v>
      </c>
      <c r="L1230" s="260">
        <v>156.72999999999999</v>
      </c>
      <c r="M1230" s="177">
        <f t="shared" si="318"/>
        <v>1.0755924258770135</v>
      </c>
      <c r="N1230" s="260">
        <v>3184.75</v>
      </c>
      <c r="O1230" s="169">
        <v>6.05</v>
      </c>
      <c r="P1230" s="176">
        <f t="shared" si="319"/>
        <v>2.250660317696514E-2</v>
      </c>
      <c r="Q1230" s="260">
        <f t="shared" si="320"/>
        <v>948.21649999999988</v>
      </c>
      <c r="R1230" s="169">
        <f t="shared" si="321"/>
        <v>14.269999999999992</v>
      </c>
      <c r="S1230" s="171">
        <f t="shared" si="322"/>
        <v>5.308582270004833E-2</v>
      </c>
      <c r="T1230" s="169" t="s">
        <v>475</v>
      </c>
      <c r="U1230" s="169" t="s">
        <v>712</v>
      </c>
      <c r="V1230" s="169" t="s">
        <v>466</v>
      </c>
      <c r="W1230" s="175">
        <v>1</v>
      </c>
      <c r="X1230" s="169" t="s">
        <v>467</v>
      </c>
    </row>
    <row r="1231" spans="2:24" hidden="1">
      <c r="B1231" s="636"/>
      <c r="C1231" s="423"/>
      <c r="D1231" s="206">
        <f t="shared" si="313"/>
        <v>5</v>
      </c>
      <c r="E1231" s="169" t="s">
        <v>463</v>
      </c>
      <c r="F1231" s="260">
        <v>1921.42</v>
      </c>
      <c r="G1231" s="169">
        <v>32.03</v>
      </c>
      <c r="H1231" s="169">
        <v>32.03</v>
      </c>
      <c r="I1231" s="177">
        <f t="shared" si="316"/>
        <v>1</v>
      </c>
      <c r="J1231" s="169">
        <v>2.69</v>
      </c>
      <c r="K1231" s="177">
        <f t="shared" si="317"/>
        <v>8.3983765220106144E-2</v>
      </c>
      <c r="L1231" s="260">
        <v>814.16</v>
      </c>
      <c r="M1231" s="177">
        <f t="shared" si="318"/>
        <v>1.0839837652201061</v>
      </c>
      <c r="N1231" s="260">
        <v>2190.09</v>
      </c>
      <c r="O1231" s="169">
        <v>0.33</v>
      </c>
      <c r="P1231" s="176">
        <f t="shared" si="319"/>
        <v>1.0302841086481425E-2</v>
      </c>
      <c r="Q1231" s="260">
        <f t="shared" si="320"/>
        <v>268.6728</v>
      </c>
      <c r="R1231" s="169">
        <f t="shared" si="321"/>
        <v>2.3599999999999977</v>
      </c>
      <c r="S1231" s="171">
        <f t="shared" si="322"/>
        <v>7.3680924133624648E-2</v>
      </c>
      <c r="T1231" s="169" t="s">
        <v>475</v>
      </c>
      <c r="U1231" s="169" t="s">
        <v>220</v>
      </c>
      <c r="V1231" s="169" t="s">
        <v>686</v>
      </c>
      <c r="W1231" s="175">
        <v>1</v>
      </c>
      <c r="X1231" s="169" t="s">
        <v>412</v>
      </c>
    </row>
    <row r="1232" spans="2:24" hidden="1">
      <c r="B1232" s="636"/>
      <c r="C1232" s="423"/>
      <c r="D1232" s="206">
        <f t="shared" si="313"/>
        <v>6</v>
      </c>
      <c r="E1232" s="169" t="s">
        <v>833</v>
      </c>
      <c r="F1232" s="260">
        <v>1719.48</v>
      </c>
      <c r="G1232" s="169">
        <v>78.39</v>
      </c>
      <c r="H1232" s="169">
        <v>78.39</v>
      </c>
      <c r="I1232" s="177">
        <f t="shared" si="316"/>
        <v>1</v>
      </c>
      <c r="J1232" s="169">
        <v>5.93</v>
      </c>
      <c r="K1232" s="177">
        <f t="shared" si="317"/>
        <v>7.5647404005612956E-2</v>
      </c>
      <c r="L1232" s="260">
        <v>335.18</v>
      </c>
      <c r="M1232" s="177">
        <f t="shared" si="318"/>
        <v>1.0756474040056128</v>
      </c>
      <c r="N1232" s="260">
        <v>1987.62</v>
      </c>
      <c r="O1232" s="169">
        <v>0.8</v>
      </c>
      <c r="P1232" s="176">
        <f t="shared" si="319"/>
        <v>1.0205383339711698E-2</v>
      </c>
      <c r="Q1232" s="260">
        <f t="shared" si="320"/>
        <v>268.14400000000001</v>
      </c>
      <c r="R1232" s="169">
        <f t="shared" si="321"/>
        <v>5.1299999999999928</v>
      </c>
      <c r="S1232" s="171">
        <f t="shared" si="322"/>
        <v>6.5442020665901171E-2</v>
      </c>
      <c r="T1232" s="169" t="s">
        <v>475</v>
      </c>
      <c r="U1232" s="169" t="s">
        <v>220</v>
      </c>
      <c r="V1232" s="169" t="s">
        <v>686</v>
      </c>
      <c r="W1232" s="175">
        <v>1</v>
      </c>
      <c r="X1232" s="169" t="s">
        <v>828</v>
      </c>
    </row>
    <row r="1233" spans="2:34" hidden="1">
      <c r="B1233" s="636"/>
      <c r="C1233" s="423"/>
      <c r="D1233" s="206">
        <f t="shared" si="313"/>
        <v>7</v>
      </c>
      <c r="E1233" s="169" t="s">
        <v>484</v>
      </c>
      <c r="F1233" s="260">
        <v>1579.11</v>
      </c>
      <c r="G1233" s="169">
        <v>89.46</v>
      </c>
      <c r="H1233" s="169">
        <v>89.46</v>
      </c>
      <c r="I1233" s="177">
        <f t="shared" si="316"/>
        <v>1</v>
      </c>
      <c r="J1233" s="169">
        <v>4.51</v>
      </c>
      <c r="K1233" s="177">
        <f t="shared" si="317"/>
        <v>5.0413592667113795E-2</v>
      </c>
      <c r="L1233" s="260">
        <v>410.16</v>
      </c>
      <c r="M1233" s="177">
        <f t="shared" si="318"/>
        <v>1.0504135926671139</v>
      </c>
      <c r="N1233" s="260">
        <v>1849.82</v>
      </c>
      <c r="O1233" s="169">
        <v>0.66</v>
      </c>
      <c r="P1233" s="176">
        <f t="shared" si="319"/>
        <v>7.3775989268947025E-3</v>
      </c>
      <c r="Q1233" s="260">
        <f t="shared" si="320"/>
        <v>270.7056</v>
      </c>
      <c r="R1233" s="169">
        <f t="shared" si="321"/>
        <v>3.850000000000005</v>
      </c>
      <c r="S1233" s="171">
        <f t="shared" si="322"/>
        <v>4.3035993740219151E-2</v>
      </c>
      <c r="T1233" s="169" t="s">
        <v>475</v>
      </c>
      <c r="U1233" s="169" t="s">
        <v>712</v>
      </c>
      <c r="V1233" s="169" t="s">
        <v>643</v>
      </c>
      <c r="W1233" s="175">
        <v>1</v>
      </c>
      <c r="X1233" s="169" t="s">
        <v>467</v>
      </c>
    </row>
    <row r="1234" spans="2:34" hidden="1">
      <c r="B1234" s="636"/>
      <c r="C1234" s="423"/>
      <c r="D1234" s="206">
        <f t="shared" si="313"/>
        <v>8</v>
      </c>
      <c r="E1234" s="169" t="s">
        <v>494</v>
      </c>
      <c r="F1234" s="260">
        <v>1578.8700000000001</v>
      </c>
      <c r="G1234" s="169">
        <v>86.54</v>
      </c>
      <c r="H1234" s="169">
        <v>86.54</v>
      </c>
      <c r="I1234" s="177">
        <f t="shared" si="316"/>
        <v>1</v>
      </c>
      <c r="J1234" s="169">
        <v>5.81</v>
      </c>
      <c r="K1234" s="177">
        <f t="shared" si="317"/>
        <v>6.7136584238502411E-2</v>
      </c>
      <c r="L1234" s="260">
        <v>318.32</v>
      </c>
      <c r="M1234" s="177">
        <f t="shared" si="318"/>
        <v>1.0671365842385026</v>
      </c>
      <c r="N1234" s="260">
        <v>1849.44</v>
      </c>
      <c r="O1234" s="169">
        <v>0.85</v>
      </c>
      <c r="P1234" s="176">
        <f t="shared" si="319"/>
        <v>9.822047608042523E-3</v>
      </c>
      <c r="Q1234" s="260">
        <f t="shared" si="320"/>
        <v>270.572</v>
      </c>
      <c r="R1234" s="169">
        <f t="shared" si="321"/>
        <v>4.9600000000000026</v>
      </c>
      <c r="S1234" s="171">
        <f t="shared" si="322"/>
        <v>5.7314536630459927E-2</v>
      </c>
      <c r="T1234" s="169" t="s">
        <v>475</v>
      </c>
      <c r="U1234" s="169" t="s">
        <v>220</v>
      </c>
      <c r="V1234" s="169" t="s">
        <v>686</v>
      </c>
      <c r="W1234" s="175">
        <v>1</v>
      </c>
      <c r="X1234" s="169" t="s">
        <v>422</v>
      </c>
    </row>
    <row r="1235" spans="2:34" hidden="1">
      <c r="B1235" s="636"/>
      <c r="C1235" s="423"/>
      <c r="D1235" s="206">
        <f t="shared" si="313"/>
        <v>9</v>
      </c>
      <c r="E1235" s="169" t="s">
        <v>834</v>
      </c>
      <c r="F1235" s="260">
        <v>1360.1799999999998</v>
      </c>
      <c r="G1235" s="169">
        <v>91.2</v>
      </c>
      <c r="H1235" s="169">
        <v>91.2</v>
      </c>
      <c r="I1235" s="177">
        <f t="shared" si="316"/>
        <v>1</v>
      </c>
      <c r="J1235" s="169">
        <v>4.59</v>
      </c>
      <c r="K1235" s="177">
        <f t="shared" si="317"/>
        <v>5.0328947368421049E-2</v>
      </c>
      <c r="L1235" s="260">
        <v>355.14</v>
      </c>
      <c r="M1235" s="177">
        <f t="shared" si="318"/>
        <v>1.0503289473684212</v>
      </c>
      <c r="N1235" s="260">
        <v>1630.09</v>
      </c>
      <c r="O1235" s="169">
        <v>0.76</v>
      </c>
      <c r="P1235" s="176">
        <f t="shared" si="319"/>
        <v>8.3333333333333332E-3</v>
      </c>
      <c r="Q1235" s="260">
        <f t="shared" si="320"/>
        <v>269.90640000000002</v>
      </c>
      <c r="R1235" s="169">
        <f t="shared" si="321"/>
        <v>3.8300000000000036</v>
      </c>
      <c r="S1235" s="171">
        <f t="shared" si="322"/>
        <v>4.199561403508776E-2</v>
      </c>
      <c r="T1235" s="169" t="s">
        <v>475</v>
      </c>
      <c r="U1235" s="169" t="s">
        <v>220</v>
      </c>
      <c r="V1235" s="169" t="s">
        <v>686</v>
      </c>
      <c r="W1235" s="175">
        <v>1</v>
      </c>
      <c r="X1235" s="169" t="s">
        <v>419</v>
      </c>
    </row>
    <row r="1236" spans="2:34" hidden="1">
      <c r="B1236" s="636"/>
      <c r="C1236" s="423"/>
      <c r="D1236" s="206">
        <f t="shared" si="313"/>
        <v>10</v>
      </c>
      <c r="E1236" s="169" t="s">
        <v>546</v>
      </c>
      <c r="F1236" s="260">
        <v>1339.72</v>
      </c>
      <c r="G1236" s="169">
        <v>25.73</v>
      </c>
      <c r="H1236" s="169">
        <v>25.73</v>
      </c>
      <c r="I1236" s="177">
        <f t="shared" si="316"/>
        <v>1</v>
      </c>
      <c r="J1236" s="169">
        <v>1.73</v>
      </c>
      <c r="K1236" s="177">
        <f t="shared" si="317"/>
        <v>6.723668869024485E-2</v>
      </c>
      <c r="L1236" s="260">
        <v>930.36</v>
      </c>
      <c r="M1236" s="177">
        <f t="shared" si="318"/>
        <v>1.0672366886902449</v>
      </c>
      <c r="N1236" s="260">
        <v>1609.52</v>
      </c>
      <c r="O1236" s="169">
        <v>0.28999999999999998</v>
      </c>
      <c r="P1236" s="176">
        <f t="shared" si="319"/>
        <v>1.127089001165954E-2</v>
      </c>
      <c r="Q1236" s="260">
        <f t="shared" si="320"/>
        <v>269.80439999999999</v>
      </c>
      <c r="R1236" s="169">
        <f t="shared" si="321"/>
        <v>1.4400000000000004</v>
      </c>
      <c r="S1236" s="171">
        <f t="shared" si="322"/>
        <v>5.5965798678585324E-2</v>
      </c>
      <c r="T1236" s="169" t="s">
        <v>475</v>
      </c>
      <c r="U1236" s="169" t="s">
        <v>712</v>
      </c>
      <c r="V1236" s="169" t="s">
        <v>792</v>
      </c>
      <c r="W1236" s="175">
        <v>1</v>
      </c>
      <c r="X1236" s="169" t="s">
        <v>422</v>
      </c>
    </row>
    <row r="1237" spans="2:34">
      <c r="B1237" s="635">
        <v>45993</v>
      </c>
      <c r="C1237" s="423" t="str">
        <f t="shared" ref="C1237" si="324">RIGHT(TEXT(B1237,"aaa"),1)</f>
        <v>二</v>
      </c>
      <c r="D1237" s="206">
        <f t="shared" si="313"/>
        <v>1</v>
      </c>
      <c r="E1237" s="169" t="s">
        <v>699</v>
      </c>
      <c r="F1237" s="260">
        <v>10876.82</v>
      </c>
      <c r="G1237" s="169">
        <v>94.16</v>
      </c>
      <c r="H1237" s="169">
        <v>131.80000000000001</v>
      </c>
      <c r="I1237" s="177">
        <f t="shared" ref="I1237:I1246" si="325">H1237/G1237</f>
        <v>1.3997451146983859</v>
      </c>
      <c r="J1237" s="169">
        <v>3.2</v>
      </c>
      <c r="K1237" s="177">
        <f t="shared" ref="K1237:K1246" si="326">J1237/G1237</f>
        <v>3.3984706881903144E-2</v>
      </c>
      <c r="L1237" s="260">
        <v>278.75</v>
      </c>
      <c r="M1237" s="177">
        <f t="shared" ref="M1237:M1246" si="327">(H1237+J1237)/G1237</f>
        <v>1.4337298215802889</v>
      </c>
      <c r="N1237" s="260">
        <v>11384.15</v>
      </c>
      <c r="O1237" s="169">
        <v>1.82</v>
      </c>
      <c r="P1237" s="176">
        <f t="shared" ref="P1237:P1246" si="328">O1237/G1237</f>
        <v>1.9328802039082413E-2</v>
      </c>
      <c r="Q1237" s="260">
        <f t="shared" ref="Q1237:Q1246" si="329">O1237*L1237</f>
        <v>507.32500000000005</v>
      </c>
      <c r="R1237" s="169">
        <f t="shared" ref="R1237:R1246" si="330">(H1237+J1237)-G1237-O1237</f>
        <v>39.020000000000003</v>
      </c>
      <c r="S1237" s="171">
        <f t="shared" ref="S1237:S1246" si="331">R1237/G1237</f>
        <v>0.41440101954120651</v>
      </c>
      <c r="T1237" s="169" t="s">
        <v>465</v>
      </c>
      <c r="U1237" s="169" t="s">
        <v>219</v>
      </c>
      <c r="V1237" s="169" t="s">
        <v>702</v>
      </c>
      <c r="W1237" s="175">
        <v>1</v>
      </c>
      <c r="X1237" s="169" t="s">
        <v>467</v>
      </c>
      <c r="Z1237" s="603" t="s">
        <v>369</v>
      </c>
      <c r="AA1237" s="603"/>
      <c r="AB1237" s="603"/>
      <c r="AC1237" s="603"/>
      <c r="AD1237" s="603"/>
      <c r="AE1237" s="603"/>
      <c r="AF1237" s="603"/>
      <c r="AG1237" s="603"/>
      <c r="AH1237" s="603"/>
    </row>
    <row r="1238" spans="2:34">
      <c r="B1238" s="636"/>
      <c r="C1238" s="423"/>
      <c r="D1238" s="206">
        <f t="shared" si="313"/>
        <v>2</v>
      </c>
      <c r="E1238" s="169" t="s">
        <v>689</v>
      </c>
      <c r="F1238" s="260">
        <v>7987.5</v>
      </c>
      <c r="G1238" s="169">
        <v>9779</v>
      </c>
      <c r="H1238" s="169">
        <v>9779</v>
      </c>
      <c r="I1238" s="177">
        <f t="shared" si="325"/>
        <v>1</v>
      </c>
      <c r="J1238" s="169">
        <v>450</v>
      </c>
      <c r="K1238" s="177">
        <f t="shared" si="326"/>
        <v>4.6016975150833417E-2</v>
      </c>
      <c r="L1238" s="260">
        <v>17.75</v>
      </c>
      <c r="M1238" s="177">
        <f t="shared" si="327"/>
        <v>1.0460169751508335</v>
      </c>
      <c r="N1238" s="260">
        <v>7987.5</v>
      </c>
      <c r="O1238" s="169">
        <v>0</v>
      </c>
      <c r="P1238" s="176">
        <f t="shared" si="328"/>
        <v>0</v>
      </c>
      <c r="Q1238" s="260">
        <f t="shared" si="329"/>
        <v>0</v>
      </c>
      <c r="R1238" s="169">
        <f t="shared" si="330"/>
        <v>450</v>
      </c>
      <c r="S1238" s="171">
        <f t="shared" si="331"/>
        <v>4.6016975150833417E-2</v>
      </c>
      <c r="T1238" s="169" t="s">
        <v>465</v>
      </c>
      <c r="U1238" s="169" t="s">
        <v>220</v>
      </c>
      <c r="V1238" s="169" t="s">
        <v>701</v>
      </c>
      <c r="W1238" s="175">
        <v>1</v>
      </c>
      <c r="X1238" s="169" t="s">
        <v>430</v>
      </c>
      <c r="Z1238" s="603"/>
      <c r="AA1238" s="603"/>
      <c r="AB1238" s="603"/>
      <c r="AC1238" s="603"/>
      <c r="AD1238" s="603"/>
      <c r="AE1238" s="603"/>
      <c r="AF1238" s="603"/>
      <c r="AG1238" s="603"/>
      <c r="AH1238" s="603"/>
    </row>
    <row r="1239" spans="2:34">
      <c r="B1239" s="636"/>
      <c r="C1239" s="423"/>
      <c r="D1239" s="206">
        <f t="shared" si="313"/>
        <v>3</v>
      </c>
      <c r="E1239" s="169" t="s">
        <v>479</v>
      </c>
      <c r="F1239" s="260">
        <v>2268.48</v>
      </c>
      <c r="G1239" s="169">
        <v>299.5</v>
      </c>
      <c r="H1239" s="169">
        <v>299.5</v>
      </c>
      <c r="I1239" s="177">
        <f t="shared" si="325"/>
        <v>1</v>
      </c>
      <c r="J1239" s="169">
        <v>29.2</v>
      </c>
      <c r="K1239" s="177">
        <f t="shared" si="326"/>
        <v>9.7495826377295494E-2</v>
      </c>
      <c r="L1239" s="260">
        <v>111.2</v>
      </c>
      <c r="M1239" s="177">
        <f t="shared" si="327"/>
        <v>1.0974958263772954</v>
      </c>
      <c r="N1239" s="260">
        <v>3247.04</v>
      </c>
      <c r="O1239" s="169">
        <v>8.8000000000000007</v>
      </c>
      <c r="P1239" s="176">
        <f t="shared" si="328"/>
        <v>2.9382303839732889E-2</v>
      </c>
      <c r="Q1239" s="260">
        <f t="shared" si="329"/>
        <v>978.56000000000006</v>
      </c>
      <c r="R1239" s="169">
        <f t="shared" si="330"/>
        <v>20.399999999999988</v>
      </c>
      <c r="S1239" s="171">
        <f t="shared" si="331"/>
        <v>6.811352253756256E-2</v>
      </c>
      <c r="T1239" s="169" t="s">
        <v>475</v>
      </c>
      <c r="U1239" s="169" t="s">
        <v>712</v>
      </c>
      <c r="V1239" s="169" t="s">
        <v>792</v>
      </c>
      <c r="W1239" s="175">
        <v>1</v>
      </c>
      <c r="X1239" s="169" t="s">
        <v>427</v>
      </c>
      <c r="Z1239" s="603"/>
      <c r="AA1239" s="603"/>
      <c r="AB1239" s="603"/>
      <c r="AC1239" s="603"/>
      <c r="AD1239" s="603"/>
      <c r="AE1239" s="603"/>
      <c r="AF1239" s="603"/>
      <c r="AG1239" s="603"/>
      <c r="AH1239" s="603"/>
    </row>
    <row r="1240" spans="2:34">
      <c r="B1240" s="636"/>
      <c r="C1240" s="423"/>
      <c r="D1240" s="206">
        <f t="shared" si="313"/>
        <v>4</v>
      </c>
      <c r="E1240" s="169" t="s">
        <v>612</v>
      </c>
      <c r="F1240" s="260">
        <v>2201.4</v>
      </c>
      <c r="G1240" s="169">
        <v>307.33</v>
      </c>
      <c r="H1240" s="169">
        <v>307.33</v>
      </c>
      <c r="I1240" s="177">
        <f t="shared" si="325"/>
        <v>1</v>
      </c>
      <c r="J1240" s="169">
        <v>30.7</v>
      </c>
      <c r="K1240" s="177">
        <f t="shared" si="326"/>
        <v>9.9892623564246899E-2</v>
      </c>
      <c r="L1240" s="260">
        <v>95.34</v>
      </c>
      <c r="M1240" s="177">
        <f t="shared" si="327"/>
        <v>1.0998926235642468</v>
      </c>
      <c r="N1240" s="260">
        <v>2926.94</v>
      </c>
      <c r="O1240" s="169">
        <v>7.61</v>
      </c>
      <c r="P1240" s="176">
        <f t="shared" si="328"/>
        <v>2.4761656850941987E-2</v>
      </c>
      <c r="Q1240" s="260">
        <f t="shared" si="329"/>
        <v>725.53740000000005</v>
      </c>
      <c r="R1240" s="169">
        <f t="shared" si="330"/>
        <v>23.089999999999989</v>
      </c>
      <c r="S1240" s="171">
        <f t="shared" si="331"/>
        <v>7.5130966713304881E-2</v>
      </c>
      <c r="T1240" s="169" t="s">
        <v>475</v>
      </c>
      <c r="U1240" s="169" t="s">
        <v>712</v>
      </c>
      <c r="V1240" s="169" t="s">
        <v>792</v>
      </c>
      <c r="W1240" s="175">
        <v>1</v>
      </c>
      <c r="X1240" s="169" t="s">
        <v>467</v>
      </c>
      <c r="Z1240" s="219" t="s">
        <v>374</v>
      </c>
      <c r="AA1240" s="219" t="s">
        <v>375</v>
      </c>
      <c r="AB1240" s="247" t="s">
        <v>376</v>
      </c>
      <c r="AC1240" s="247" t="s">
        <v>198</v>
      </c>
      <c r="AD1240" s="247" t="s">
        <v>782</v>
      </c>
      <c r="AE1240" s="247" t="s">
        <v>397</v>
      </c>
      <c r="AF1240" s="247" t="s">
        <v>377</v>
      </c>
      <c r="AG1240" s="247" t="s">
        <v>399</v>
      </c>
      <c r="AH1240" s="247" t="s">
        <v>378</v>
      </c>
    </row>
    <row r="1241" spans="2:34">
      <c r="B1241" s="636"/>
      <c r="C1241" s="423"/>
      <c r="D1241" s="206">
        <f t="shared" si="313"/>
        <v>5</v>
      </c>
      <c r="E1241" s="169" t="s">
        <v>463</v>
      </c>
      <c r="F1241" s="260">
        <v>1921.4099999999999</v>
      </c>
      <c r="G1241" s="169">
        <v>32.549999999999997</v>
      </c>
      <c r="H1241" s="169">
        <v>32.549999999999997</v>
      </c>
      <c r="I1241" s="177">
        <f t="shared" si="325"/>
        <v>1</v>
      </c>
      <c r="J1241" s="169">
        <v>3.15</v>
      </c>
      <c r="K1241" s="177">
        <f t="shared" si="326"/>
        <v>9.6774193548387108E-2</v>
      </c>
      <c r="L1241" s="260">
        <v>814.16</v>
      </c>
      <c r="M1241" s="177">
        <f t="shared" si="327"/>
        <v>1.096774193548387</v>
      </c>
      <c r="N1241" s="260">
        <v>2564.6</v>
      </c>
      <c r="O1241" s="169">
        <v>0.79</v>
      </c>
      <c r="P1241" s="176">
        <f t="shared" si="328"/>
        <v>2.4270353302611371E-2</v>
      </c>
      <c r="Q1241" s="260">
        <f t="shared" si="329"/>
        <v>643.18640000000005</v>
      </c>
      <c r="R1241" s="169">
        <f t="shared" si="330"/>
        <v>2.3599999999999985</v>
      </c>
      <c r="S1241" s="171">
        <f t="shared" si="331"/>
        <v>7.2503840245775691E-2</v>
      </c>
      <c r="T1241" s="169" t="s">
        <v>475</v>
      </c>
      <c r="U1241" s="169" t="s">
        <v>220</v>
      </c>
      <c r="V1241" s="169" t="s">
        <v>686</v>
      </c>
      <c r="W1241" s="175">
        <v>1</v>
      </c>
      <c r="X1241" s="169" t="s">
        <v>412</v>
      </c>
      <c r="Y1241" s="172" t="s">
        <v>401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32</v>
      </c>
      <c r="AE1241" s="221">
        <f>SUMIF(U1237:U1306,TRIM(AE1240),W1237:W1306)</f>
        <v>8</v>
      </c>
      <c r="AF1241" s="221">
        <f>SUMIF(U1237:U1306,TRIM(AF1240),W1237:W1306)</f>
        <v>30</v>
      </c>
      <c r="AG1241" s="221">
        <f>SUMIF(U1237:U1306,TRIM(AG1240),W1237:W1306)</f>
        <v>0</v>
      </c>
      <c r="AH1241" s="221">
        <f>SUMIF(U1237:U1306,TRIM(AH1240),W1237:W1306)</f>
        <v>0</v>
      </c>
    </row>
    <row r="1242" spans="2:34">
      <c r="B1242" s="636"/>
      <c r="C1242" s="423"/>
      <c r="D1242" s="206">
        <f t="shared" si="313"/>
        <v>6</v>
      </c>
      <c r="E1242" s="169" t="s">
        <v>546</v>
      </c>
      <c r="F1242" s="260">
        <v>1730.4699999999998</v>
      </c>
      <c r="G1242" s="169">
        <v>25.2</v>
      </c>
      <c r="H1242" s="169">
        <v>25.2</v>
      </c>
      <c r="I1242" s="177">
        <f t="shared" si="325"/>
        <v>1</v>
      </c>
      <c r="J1242" s="169">
        <v>2.5099999999999998</v>
      </c>
      <c r="K1242" s="177">
        <f t="shared" si="326"/>
        <v>9.9603174603174596E-2</v>
      </c>
      <c r="L1242" s="260">
        <v>930.36</v>
      </c>
      <c r="M1242" s="177">
        <f t="shared" si="327"/>
        <v>1.0996031746031747</v>
      </c>
      <c r="N1242" s="260">
        <v>2335.1999999999998</v>
      </c>
      <c r="O1242" s="169">
        <v>0.65</v>
      </c>
      <c r="P1242" s="176">
        <f t="shared" si="328"/>
        <v>2.5793650793650796E-2</v>
      </c>
      <c r="Q1242" s="260">
        <f t="shared" si="329"/>
        <v>604.73400000000004</v>
      </c>
      <c r="R1242" s="169">
        <f t="shared" si="330"/>
        <v>1.8600000000000017</v>
      </c>
      <c r="S1242" s="171">
        <f t="shared" si="331"/>
        <v>7.380952380952388E-2</v>
      </c>
      <c r="T1242" s="169" t="s">
        <v>475</v>
      </c>
      <c r="U1242" s="169" t="s">
        <v>712</v>
      </c>
      <c r="V1242" s="169" t="s">
        <v>792</v>
      </c>
      <c r="W1242" s="175">
        <v>1</v>
      </c>
      <c r="X1242" s="169" t="s">
        <v>422</v>
      </c>
      <c r="Y1242" s="172" t="s">
        <v>387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55126.87000000001</v>
      </c>
      <c r="AE1242" s="222">
        <f>SUMIF(U1237:U1306,TRIM(AE1240),F1237:F1306)</f>
        <v>69154.91</v>
      </c>
      <c r="AF1242" s="222">
        <f>SUMIF(U1237:U1306,TRIM(AF1240),F1237:F1306)</f>
        <v>70380.11</v>
      </c>
      <c r="AG1242" s="222">
        <f>SUMIF(U1237:U1306,TRIM(AG1240),F1237:F1306)</f>
        <v>0</v>
      </c>
      <c r="AH1242" s="222">
        <f>SUMIF(U1237:U1306,TRIM(AH1240),F1237:F1306)</f>
        <v>0</v>
      </c>
    </row>
    <row r="1243" spans="2:34">
      <c r="B1243" s="636"/>
      <c r="C1243" s="423"/>
      <c r="D1243" s="206">
        <f t="shared" si="313"/>
        <v>7</v>
      </c>
      <c r="E1243" s="169" t="s">
        <v>517</v>
      </c>
      <c r="F1243" s="260">
        <v>1681.08</v>
      </c>
      <c r="G1243" s="169">
        <v>227.57</v>
      </c>
      <c r="H1243" s="169">
        <v>227.57</v>
      </c>
      <c r="I1243" s="177">
        <f t="shared" si="325"/>
        <v>1</v>
      </c>
      <c r="J1243" s="169">
        <v>22.56</v>
      </c>
      <c r="K1243" s="177">
        <f t="shared" si="326"/>
        <v>9.9134332293360286E-2</v>
      </c>
      <c r="L1243" s="260">
        <v>99.12</v>
      </c>
      <c r="M1243" s="177">
        <f t="shared" si="327"/>
        <v>1.0991343322933602</v>
      </c>
      <c r="N1243" s="260">
        <v>2236.15</v>
      </c>
      <c r="O1243" s="169">
        <v>5.6</v>
      </c>
      <c r="P1243" s="176">
        <f t="shared" si="328"/>
        <v>2.4607812980621348E-2</v>
      </c>
      <c r="Q1243" s="260">
        <f t="shared" si="329"/>
        <v>555.072</v>
      </c>
      <c r="R1243" s="169">
        <f t="shared" si="330"/>
        <v>16.96</v>
      </c>
      <c r="S1243" s="171">
        <f t="shared" si="331"/>
        <v>7.4526519312738945E-2</v>
      </c>
      <c r="T1243" s="169" t="s">
        <v>475</v>
      </c>
      <c r="U1243" s="169" t="s">
        <v>712</v>
      </c>
      <c r="V1243" s="169" t="s">
        <v>507</v>
      </c>
      <c r="W1243" s="175">
        <v>1</v>
      </c>
      <c r="X1243" s="169" t="s">
        <v>467</v>
      </c>
      <c r="Y1243" s="172"/>
      <c r="Z1243" s="220"/>
      <c r="AA1243" s="320">
        <f t="shared" ref="AA1243:AH1243" si="332">AA1241/$Z1241</f>
        <v>0</v>
      </c>
      <c r="AB1243" s="320">
        <f t="shared" si="332"/>
        <v>0</v>
      </c>
      <c r="AC1243" s="320">
        <f t="shared" si="332"/>
        <v>0</v>
      </c>
      <c r="AD1243" s="320">
        <f t="shared" si="332"/>
        <v>0.45714285714285713</v>
      </c>
      <c r="AE1243" s="320">
        <f t="shared" si="332"/>
        <v>0.11428571428571428</v>
      </c>
      <c r="AF1243" s="320">
        <f t="shared" si="332"/>
        <v>0.42857142857142855</v>
      </c>
      <c r="AG1243" s="320">
        <f t="shared" si="332"/>
        <v>0</v>
      </c>
      <c r="AH1243" s="320">
        <f t="shared" si="332"/>
        <v>0</v>
      </c>
    </row>
    <row r="1244" spans="2:34">
      <c r="B1244" s="636"/>
      <c r="C1244" s="423"/>
      <c r="D1244" s="206">
        <f t="shared" si="313"/>
        <v>8</v>
      </c>
      <c r="E1244" s="169" t="s">
        <v>841</v>
      </c>
      <c r="F1244" s="260">
        <v>1321.09</v>
      </c>
      <c r="G1244" s="169">
        <v>182.01</v>
      </c>
      <c r="H1244" s="169">
        <v>182.01</v>
      </c>
      <c r="I1244" s="177">
        <f t="shared" si="325"/>
        <v>1</v>
      </c>
      <c r="J1244" s="169">
        <v>18.100000000000001</v>
      </c>
      <c r="K1244" s="177">
        <f t="shared" si="326"/>
        <v>9.9445085434866229E-2</v>
      </c>
      <c r="L1244" s="260">
        <v>102.41</v>
      </c>
      <c r="M1244" s="177">
        <f t="shared" si="327"/>
        <v>1.0994450854348663</v>
      </c>
      <c r="N1244" s="260">
        <v>1853.62</v>
      </c>
      <c r="O1244" s="169">
        <v>5.2</v>
      </c>
      <c r="P1244" s="176">
        <f t="shared" si="328"/>
        <v>2.856985879896709E-2</v>
      </c>
      <c r="Q1244" s="260">
        <f t="shared" si="329"/>
        <v>532.53200000000004</v>
      </c>
      <c r="R1244" s="169">
        <f t="shared" si="330"/>
        <v>12.899999999999995</v>
      </c>
      <c r="S1244" s="171">
        <f t="shared" si="331"/>
        <v>7.0875226635899097E-2</v>
      </c>
      <c r="T1244" s="169" t="s">
        <v>465</v>
      </c>
      <c r="U1244" s="169" t="s">
        <v>219</v>
      </c>
      <c r="V1244" s="169" t="s">
        <v>873</v>
      </c>
      <c r="W1244" s="175">
        <v>1</v>
      </c>
      <c r="X1244" s="169" t="s">
        <v>467</v>
      </c>
      <c r="Y1244" s="172" t="s">
        <v>360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37</v>
      </c>
      <c r="AE1244" s="221">
        <f>SUMIF(U1307:U1376,TRIM(AE1240),W1307:W1376)</f>
        <v>7</v>
      </c>
      <c r="AF1244" s="221">
        <f>SUMIF(U1307:U1376,TRIM(AF1240),W1307:W1376)</f>
        <v>26</v>
      </c>
      <c r="AG1244" s="221">
        <f>SUMIF(U1307:U1376,TRIM(AG1240),W1307:W1376)</f>
        <v>0</v>
      </c>
      <c r="AH1244" s="221">
        <f>SUMIF(U1307:U1376,TRIM(AH1240),W1307:W1376)</f>
        <v>0</v>
      </c>
    </row>
    <row r="1245" spans="2:34">
      <c r="B1245" s="636"/>
      <c r="C1245" s="423"/>
      <c r="D1245" s="206">
        <f t="shared" si="313"/>
        <v>9</v>
      </c>
      <c r="E1245" s="169" t="s">
        <v>462</v>
      </c>
      <c r="F1245" s="260">
        <v>795.66</v>
      </c>
      <c r="G1245" s="169">
        <v>15.86</v>
      </c>
      <c r="H1245" s="169">
        <v>15.86</v>
      </c>
      <c r="I1245" s="177">
        <f t="shared" si="325"/>
        <v>1</v>
      </c>
      <c r="J1245" s="169">
        <v>1.54</v>
      </c>
      <c r="K1245" s="177">
        <f t="shared" si="326"/>
        <v>9.7099621689785628E-2</v>
      </c>
      <c r="L1245" s="260">
        <v>846.44</v>
      </c>
      <c r="M1245" s="177">
        <f t="shared" si="327"/>
        <v>1.0970996216897855</v>
      </c>
      <c r="N1245" s="260">
        <v>1303.52</v>
      </c>
      <c r="O1245" s="169">
        <v>0.6</v>
      </c>
      <c r="P1245" s="176">
        <f t="shared" si="328"/>
        <v>3.7831021437578813E-2</v>
      </c>
      <c r="Q1245" s="260">
        <f t="shared" si="329"/>
        <v>507.86400000000003</v>
      </c>
      <c r="R1245" s="169">
        <f t="shared" si="330"/>
        <v>0.93999999999999917</v>
      </c>
      <c r="S1245" s="171">
        <f t="shared" si="331"/>
        <v>5.926860025220676E-2</v>
      </c>
      <c r="T1245" s="169" t="s">
        <v>475</v>
      </c>
      <c r="U1245" s="169" t="s">
        <v>712</v>
      </c>
      <c r="V1245" s="169" t="s">
        <v>792</v>
      </c>
      <c r="W1245" s="175">
        <v>1</v>
      </c>
      <c r="X1245" s="169" t="s">
        <v>423</v>
      </c>
      <c r="Y1245" s="172" t="s">
        <v>387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64132.33</v>
      </c>
      <c r="AE1245" s="222">
        <f>SUMIF(U1307:U1376,TRIM(AE1240),F1307:F1376)</f>
        <v>63998.229999999996</v>
      </c>
      <c r="AF1245" s="222">
        <f>SUMIF(U1307:U1376,TRIM(AF1240),F1307:F1376)</f>
        <v>59095.609999999993</v>
      </c>
      <c r="AG1245" s="222">
        <f>SUMIF(U1307:U1376,TRIM(AG1240),F1307:F1376)</f>
        <v>0</v>
      </c>
      <c r="AH1245" s="222">
        <f>SUMIF(U1307:U1376,TRIM(AH1240),F1307:F1376)</f>
        <v>0</v>
      </c>
    </row>
    <row r="1246" spans="2:34">
      <c r="B1246" s="636"/>
      <c r="C1246" s="423"/>
      <c r="D1246" s="206">
        <f t="shared" si="313"/>
        <v>10</v>
      </c>
      <c r="E1246" s="169" t="s">
        <v>684</v>
      </c>
      <c r="F1246" s="260">
        <v>702.81</v>
      </c>
      <c r="G1246" s="169">
        <v>94.83</v>
      </c>
      <c r="H1246" s="169">
        <v>94.83</v>
      </c>
      <c r="I1246" s="177">
        <f t="shared" si="325"/>
        <v>1</v>
      </c>
      <c r="J1246" s="169">
        <v>9.1</v>
      </c>
      <c r="K1246" s="177">
        <f t="shared" si="326"/>
        <v>9.5961193715069074E-2</v>
      </c>
      <c r="L1246" s="260">
        <v>119.12</v>
      </c>
      <c r="M1246" s="177">
        <f t="shared" si="327"/>
        <v>1.0959611937150691</v>
      </c>
      <c r="N1246" s="260">
        <v>1083.99</v>
      </c>
      <c r="O1246" s="169">
        <v>3.2</v>
      </c>
      <c r="P1246" s="176">
        <f t="shared" si="328"/>
        <v>3.3744595592112202E-2</v>
      </c>
      <c r="Q1246" s="260">
        <f t="shared" si="329"/>
        <v>381.18400000000003</v>
      </c>
      <c r="R1246" s="169">
        <f t="shared" si="330"/>
        <v>5.8999999999999941</v>
      </c>
      <c r="S1246" s="171">
        <f t="shared" si="331"/>
        <v>6.2216598122956809E-2</v>
      </c>
      <c r="T1246" s="169" t="s">
        <v>475</v>
      </c>
      <c r="U1246" s="169" t="s">
        <v>712</v>
      </c>
      <c r="V1246" s="169" t="s">
        <v>792</v>
      </c>
      <c r="W1246" s="175">
        <v>1</v>
      </c>
      <c r="X1246" s="169" t="s">
        <v>428</v>
      </c>
      <c r="Y1246" s="172"/>
      <c r="Z1246" s="221"/>
      <c r="AA1246" s="320">
        <f t="shared" ref="AA1246:AH1246" si="333">AA1244/$Z1244</f>
        <v>0</v>
      </c>
      <c r="AB1246" s="320">
        <f t="shared" si="333"/>
        <v>0</v>
      </c>
      <c r="AC1246" s="320">
        <f t="shared" si="333"/>
        <v>0</v>
      </c>
      <c r="AD1246" s="320">
        <f t="shared" si="333"/>
        <v>0.52857142857142858</v>
      </c>
      <c r="AE1246" s="320">
        <f t="shared" si="333"/>
        <v>0.1</v>
      </c>
      <c r="AF1246" s="320">
        <f t="shared" si="333"/>
        <v>0.37142857142857144</v>
      </c>
      <c r="AG1246" s="320">
        <f t="shared" si="333"/>
        <v>0</v>
      </c>
      <c r="AH1246" s="320">
        <f t="shared" si="333"/>
        <v>0</v>
      </c>
    </row>
    <row r="1247" spans="2:34">
      <c r="B1247" s="635">
        <v>45994</v>
      </c>
      <c r="C1247" s="423" t="str">
        <f t="shared" ref="C1247" si="334">RIGHT(TEXT(B1247,"aaa"),1)</f>
        <v>三</v>
      </c>
      <c r="D1247" s="206">
        <f t="shared" si="313"/>
        <v>1</v>
      </c>
      <c r="E1247" s="169" t="s">
        <v>699</v>
      </c>
      <c r="F1247" s="260">
        <v>9915.14</v>
      </c>
      <c r="G1247" s="169">
        <v>93.83</v>
      </c>
      <c r="H1247" s="169">
        <v>129.4</v>
      </c>
      <c r="I1247" s="177">
        <f t="shared" ref="I1247:I1310" si="335">H1247/G1247</f>
        <v>1.3790898433336887</v>
      </c>
      <c r="J1247" s="169">
        <v>0</v>
      </c>
      <c r="K1247" s="177">
        <f t="shared" ref="K1247:K1310" si="336">J1247/G1247</f>
        <v>0</v>
      </c>
      <c r="L1247" s="260">
        <v>278.75</v>
      </c>
      <c r="M1247" s="177">
        <f t="shared" ref="M1247:M1310" si="337">(H1247+J1247)/G1247</f>
        <v>1.3790898433336887</v>
      </c>
      <c r="N1247" s="260">
        <v>9915.14</v>
      </c>
      <c r="O1247" s="169">
        <v>0</v>
      </c>
      <c r="P1247" s="176">
        <f t="shared" ref="P1247:P1310" si="338">O1247/G1247</f>
        <v>0</v>
      </c>
      <c r="Q1247" s="260">
        <f t="shared" ref="Q1247:Q1310" si="339">O1247*L1247</f>
        <v>0</v>
      </c>
      <c r="R1247" s="169">
        <f t="shared" ref="R1247:R1310" si="340">(H1247+J1247)-G1247-O1247</f>
        <v>35.570000000000007</v>
      </c>
      <c r="S1247" s="171">
        <f t="shared" ref="S1247:S1310" si="341">R1247/G1247</f>
        <v>0.37908984333368867</v>
      </c>
      <c r="T1247" s="169" t="s">
        <v>465</v>
      </c>
      <c r="U1247" s="169" t="s">
        <v>219</v>
      </c>
      <c r="V1247" s="169" t="s">
        <v>702</v>
      </c>
      <c r="W1247" s="175">
        <v>1</v>
      </c>
      <c r="X1247" s="169" t="s">
        <v>467</v>
      </c>
      <c r="Y1247" s="172" t="s">
        <v>361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36"/>
      <c r="C1248" s="423"/>
      <c r="D1248" s="206">
        <f t="shared" si="313"/>
        <v>2</v>
      </c>
      <c r="E1248" s="169" t="s">
        <v>689</v>
      </c>
      <c r="F1248" s="260">
        <v>7100</v>
      </c>
      <c r="G1248" s="169">
        <v>9056</v>
      </c>
      <c r="H1248" s="169">
        <v>9056</v>
      </c>
      <c r="I1248" s="177">
        <f t="shared" si="335"/>
        <v>1</v>
      </c>
      <c r="J1248" s="169">
        <v>400</v>
      </c>
      <c r="K1248" s="177">
        <f t="shared" si="336"/>
        <v>4.4169611307420496E-2</v>
      </c>
      <c r="L1248" s="260">
        <v>17.75</v>
      </c>
      <c r="M1248" s="177">
        <f t="shared" si="337"/>
        <v>1.0441696113074206</v>
      </c>
      <c r="N1248" s="260">
        <v>7100</v>
      </c>
      <c r="O1248" s="169">
        <v>0</v>
      </c>
      <c r="P1248" s="176">
        <f t="shared" si="338"/>
        <v>0</v>
      </c>
      <c r="Q1248" s="260">
        <f t="shared" si="339"/>
        <v>0</v>
      </c>
      <c r="R1248" s="169">
        <f t="shared" si="340"/>
        <v>400</v>
      </c>
      <c r="S1248" s="171">
        <f t="shared" si="341"/>
        <v>4.4169611307420496E-2</v>
      </c>
      <c r="T1248" s="169" t="s">
        <v>465</v>
      </c>
      <c r="U1248" s="169" t="s">
        <v>220</v>
      </c>
      <c r="V1248" s="169" t="s">
        <v>701</v>
      </c>
      <c r="W1248" s="175">
        <v>1</v>
      </c>
      <c r="X1248" s="169" t="s">
        <v>430</v>
      </c>
      <c r="Y1248" s="172" t="s">
        <v>387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36"/>
      <c r="C1249" s="423"/>
      <c r="D1249" s="206">
        <f t="shared" si="313"/>
        <v>3</v>
      </c>
      <c r="E1249" s="169" t="s">
        <v>542</v>
      </c>
      <c r="F1249" s="260">
        <v>2592.31</v>
      </c>
      <c r="G1249" s="169">
        <v>245.36</v>
      </c>
      <c r="H1249" s="169">
        <v>245.36</v>
      </c>
      <c r="I1249" s="177">
        <f t="shared" si="335"/>
        <v>1</v>
      </c>
      <c r="J1249" s="169">
        <v>22.74</v>
      </c>
      <c r="K1249" s="177">
        <f t="shared" si="336"/>
        <v>9.2680143462667092E-2</v>
      </c>
      <c r="L1249" s="260">
        <v>156.72999999999999</v>
      </c>
      <c r="M1249" s="177">
        <f t="shared" si="337"/>
        <v>1.0926801434626672</v>
      </c>
      <c r="N1249" s="260">
        <v>3564.04</v>
      </c>
      <c r="O1249" s="169">
        <v>6.2</v>
      </c>
      <c r="P1249" s="176">
        <f t="shared" si="338"/>
        <v>2.5268992500815129E-2</v>
      </c>
      <c r="Q1249" s="260">
        <f t="shared" si="339"/>
        <v>971.726</v>
      </c>
      <c r="R1249" s="169">
        <f t="shared" si="340"/>
        <v>16.54000000000001</v>
      </c>
      <c r="S1249" s="171">
        <f t="shared" si="341"/>
        <v>6.7411150961852004E-2</v>
      </c>
      <c r="T1249" s="169" t="s">
        <v>475</v>
      </c>
      <c r="U1249" s="169" t="s">
        <v>712</v>
      </c>
      <c r="V1249" s="169" t="s">
        <v>466</v>
      </c>
      <c r="W1249" s="175">
        <v>1</v>
      </c>
      <c r="X1249" s="169" t="s">
        <v>467</v>
      </c>
      <c r="Y1249" s="172"/>
      <c r="Z1249" s="221"/>
      <c r="AA1249" s="320">
        <f t="shared" ref="AA1249:AH1249" si="342">AA1247/$Z1247</f>
        <v>0</v>
      </c>
      <c r="AB1249" s="320">
        <f t="shared" si="342"/>
        <v>0</v>
      </c>
      <c r="AC1249" s="320">
        <f t="shared" si="342"/>
        <v>0</v>
      </c>
      <c r="AD1249" s="320">
        <f t="shared" si="342"/>
        <v>0</v>
      </c>
      <c r="AE1249" s="320">
        <f t="shared" si="342"/>
        <v>0</v>
      </c>
      <c r="AF1249" s="320">
        <f t="shared" si="342"/>
        <v>0</v>
      </c>
      <c r="AG1249" s="320">
        <f t="shared" si="342"/>
        <v>0</v>
      </c>
      <c r="AH1249" s="320">
        <f t="shared" si="342"/>
        <v>0</v>
      </c>
    </row>
    <row r="1250" spans="2:34">
      <c r="B1250" s="636"/>
      <c r="C1250" s="423"/>
      <c r="D1250" s="206">
        <f t="shared" si="313"/>
        <v>4</v>
      </c>
      <c r="E1250" s="169" t="s">
        <v>484</v>
      </c>
      <c r="F1250" s="260">
        <v>1788.2900000000002</v>
      </c>
      <c r="G1250" s="169">
        <v>82.16</v>
      </c>
      <c r="H1250" s="169">
        <v>82.16</v>
      </c>
      <c r="I1250" s="177">
        <f t="shared" si="335"/>
        <v>1</v>
      </c>
      <c r="J1250" s="169">
        <v>5.08</v>
      </c>
      <c r="K1250" s="177">
        <f t="shared" si="336"/>
        <v>6.1830574488802338E-2</v>
      </c>
      <c r="L1250" s="260">
        <v>410.16</v>
      </c>
      <c r="M1250" s="177">
        <f t="shared" si="337"/>
        <v>1.0618305744888024</v>
      </c>
      <c r="N1250" s="260">
        <v>2083.61</v>
      </c>
      <c r="O1250" s="169">
        <v>0.72</v>
      </c>
      <c r="P1250" s="176">
        <f t="shared" si="338"/>
        <v>8.7633885102239538E-3</v>
      </c>
      <c r="Q1250" s="260">
        <f t="shared" si="339"/>
        <v>295.3152</v>
      </c>
      <c r="R1250" s="169">
        <f t="shared" si="340"/>
        <v>4.3599999999999985</v>
      </c>
      <c r="S1250" s="171">
        <f t="shared" si="341"/>
        <v>5.3067185978578367E-2</v>
      </c>
      <c r="T1250" s="169" t="s">
        <v>475</v>
      </c>
      <c r="U1250" s="169" t="s">
        <v>712</v>
      </c>
      <c r="V1250" s="169" t="s">
        <v>643</v>
      </c>
      <c r="W1250" s="175">
        <v>1</v>
      </c>
      <c r="X1250" s="169" t="s">
        <v>467</v>
      </c>
      <c r="Y1250" s="172" t="s">
        <v>362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36"/>
      <c r="C1251" s="423"/>
      <c r="D1251" s="206">
        <f t="shared" si="313"/>
        <v>5</v>
      </c>
      <c r="E1251" s="169" t="s">
        <v>546</v>
      </c>
      <c r="F1251" s="260">
        <v>1432.75</v>
      </c>
      <c r="G1251" s="169">
        <v>22.57</v>
      </c>
      <c r="H1251" s="169">
        <v>22.57</v>
      </c>
      <c r="I1251" s="177">
        <f t="shared" si="335"/>
        <v>1</v>
      </c>
      <c r="J1251" s="169">
        <v>1.86</v>
      </c>
      <c r="K1251" s="177">
        <f t="shared" si="336"/>
        <v>8.2410279131590616E-2</v>
      </c>
      <c r="L1251" s="260">
        <v>930.36</v>
      </c>
      <c r="M1251" s="177">
        <f t="shared" si="337"/>
        <v>1.0824102791315906</v>
      </c>
      <c r="N1251" s="260">
        <v>1730.47</v>
      </c>
      <c r="O1251" s="169">
        <v>0.32</v>
      </c>
      <c r="P1251" s="176">
        <f t="shared" si="338"/>
        <v>1.4178112538768276E-2</v>
      </c>
      <c r="Q1251" s="260">
        <f t="shared" si="339"/>
        <v>297.71520000000004</v>
      </c>
      <c r="R1251" s="169">
        <f t="shared" si="340"/>
        <v>1.5399999999999994</v>
      </c>
      <c r="S1251" s="171">
        <f t="shared" si="341"/>
        <v>6.8232166592822302E-2</v>
      </c>
      <c r="T1251" s="169" t="s">
        <v>475</v>
      </c>
      <c r="U1251" s="169" t="s">
        <v>712</v>
      </c>
      <c r="V1251" s="169" t="s">
        <v>792</v>
      </c>
      <c r="W1251" s="175">
        <v>1</v>
      </c>
      <c r="X1251" s="169" t="s">
        <v>422</v>
      </c>
      <c r="Y1251" s="172" t="s">
        <v>387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36"/>
      <c r="C1252" s="423"/>
      <c r="D1252" s="206">
        <f t="shared" si="313"/>
        <v>6</v>
      </c>
      <c r="E1252" s="169" t="s">
        <v>814</v>
      </c>
      <c r="F1252" s="260">
        <v>1414.5</v>
      </c>
      <c r="G1252" s="169">
        <v>71.209999999999994</v>
      </c>
      <c r="H1252" s="169">
        <v>71.209999999999994</v>
      </c>
      <c r="I1252" s="177">
        <f t="shared" si="335"/>
        <v>1</v>
      </c>
      <c r="J1252" s="169">
        <v>4.4000000000000004</v>
      </c>
      <c r="K1252" s="177">
        <f t="shared" si="336"/>
        <v>6.1789074568178635E-2</v>
      </c>
      <c r="L1252" s="260">
        <v>388.6</v>
      </c>
      <c r="M1252" s="177">
        <f t="shared" si="337"/>
        <v>1.0617890745681786</v>
      </c>
      <c r="N1252" s="260">
        <v>1709.84</v>
      </c>
      <c r="O1252" s="169">
        <v>0.76</v>
      </c>
      <c r="P1252" s="176">
        <f t="shared" si="338"/>
        <v>1.0672658334503583E-2</v>
      </c>
      <c r="Q1252" s="260">
        <f t="shared" si="339"/>
        <v>295.33600000000001</v>
      </c>
      <c r="R1252" s="169">
        <f t="shared" si="340"/>
        <v>3.6400000000000059</v>
      </c>
      <c r="S1252" s="171">
        <f t="shared" si="341"/>
        <v>5.1116416233675133E-2</v>
      </c>
      <c r="T1252" s="169" t="s">
        <v>475</v>
      </c>
      <c r="U1252" s="169" t="s">
        <v>220</v>
      </c>
      <c r="V1252" s="169" t="s">
        <v>686</v>
      </c>
      <c r="W1252" s="175">
        <v>1</v>
      </c>
      <c r="X1252" s="169" t="s">
        <v>809</v>
      </c>
      <c r="Y1252" s="172"/>
      <c r="Z1252" s="221"/>
      <c r="AA1252" s="320">
        <f t="shared" ref="AA1252:AH1252" si="343">AA1250/$Z1250</f>
        <v>0</v>
      </c>
      <c r="AB1252" s="320">
        <f t="shared" si="343"/>
        <v>0</v>
      </c>
      <c r="AC1252" s="320">
        <f t="shared" si="343"/>
        <v>0</v>
      </c>
      <c r="AD1252" s="320">
        <f t="shared" si="343"/>
        <v>0</v>
      </c>
      <c r="AE1252" s="320">
        <f t="shared" si="343"/>
        <v>0</v>
      </c>
      <c r="AF1252" s="320">
        <f t="shared" si="343"/>
        <v>0</v>
      </c>
      <c r="AG1252" s="320">
        <f t="shared" si="343"/>
        <v>0</v>
      </c>
      <c r="AH1252" s="320">
        <f t="shared" si="343"/>
        <v>0</v>
      </c>
    </row>
    <row r="1253" spans="2:34">
      <c r="B1253" s="636"/>
      <c r="C1253" s="423"/>
      <c r="D1253" s="206">
        <f t="shared" si="313"/>
        <v>7</v>
      </c>
      <c r="E1253" s="169" t="s">
        <v>612</v>
      </c>
      <c r="F1253" s="260">
        <v>1389.1100000000001</v>
      </c>
      <c r="G1253" s="169">
        <v>294.52999999999997</v>
      </c>
      <c r="H1253" s="169">
        <v>294.52999999999997</v>
      </c>
      <c r="I1253" s="177">
        <f t="shared" si="335"/>
        <v>1</v>
      </c>
      <c r="J1253" s="169">
        <v>18.2</v>
      </c>
      <c r="K1253" s="177">
        <f t="shared" si="336"/>
        <v>6.1793365701286802E-2</v>
      </c>
      <c r="L1253" s="260">
        <v>95.34</v>
      </c>
      <c r="M1253" s="177">
        <f t="shared" si="337"/>
        <v>1.0617933657012868</v>
      </c>
      <c r="N1253" s="260">
        <v>1735.19</v>
      </c>
      <c r="O1253" s="169">
        <v>3.63</v>
      </c>
      <c r="P1253" s="176">
        <f t="shared" si="338"/>
        <v>1.2324720741520389E-2</v>
      </c>
      <c r="Q1253" s="260">
        <f t="shared" si="339"/>
        <v>346.08420000000001</v>
      </c>
      <c r="R1253" s="169">
        <f t="shared" si="340"/>
        <v>14.56999999999999</v>
      </c>
      <c r="S1253" s="171">
        <f t="shared" si="341"/>
        <v>4.9468644959766377E-2</v>
      </c>
      <c r="T1253" s="169" t="s">
        <v>475</v>
      </c>
      <c r="U1253" s="169" t="s">
        <v>712</v>
      </c>
      <c r="V1253" s="169" t="s">
        <v>792</v>
      </c>
      <c r="W1253" s="175">
        <v>1</v>
      </c>
      <c r="X1253" s="169" t="s">
        <v>467</v>
      </c>
      <c r="Y1253" s="172" t="s">
        <v>867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36"/>
      <c r="C1254" s="423"/>
      <c r="D1254" s="206">
        <f t="shared" si="313"/>
        <v>8</v>
      </c>
      <c r="E1254" s="169" t="s">
        <v>874</v>
      </c>
      <c r="F1254" s="260">
        <v>1368.72</v>
      </c>
      <c r="G1254" s="169">
        <v>76.540000000000006</v>
      </c>
      <c r="H1254" s="169">
        <v>76.540000000000006</v>
      </c>
      <c r="I1254" s="177">
        <f t="shared" si="335"/>
        <v>1</v>
      </c>
      <c r="J1254" s="169">
        <v>5.52</v>
      </c>
      <c r="K1254" s="177">
        <f t="shared" si="336"/>
        <v>7.2119153383851567E-2</v>
      </c>
      <c r="L1254" s="260">
        <v>301.48</v>
      </c>
      <c r="M1254" s="177">
        <f t="shared" si="337"/>
        <v>1.0721191533838514</v>
      </c>
      <c r="N1254" s="260">
        <v>1664.17</v>
      </c>
      <c r="O1254" s="169">
        <v>0.98</v>
      </c>
      <c r="P1254" s="176">
        <f t="shared" si="338"/>
        <v>1.2803762738437417E-2</v>
      </c>
      <c r="Q1254" s="260">
        <f t="shared" si="339"/>
        <v>295.4504</v>
      </c>
      <c r="R1254" s="169">
        <f t="shared" si="340"/>
        <v>4.5399999999999956</v>
      </c>
      <c r="S1254" s="171">
        <f t="shared" si="341"/>
        <v>5.93153906454141E-2</v>
      </c>
      <c r="T1254" s="169" t="s">
        <v>475</v>
      </c>
      <c r="U1254" s="169" t="s">
        <v>220</v>
      </c>
      <c r="V1254" s="169" t="s">
        <v>686</v>
      </c>
      <c r="W1254" s="175">
        <v>1</v>
      </c>
      <c r="X1254" s="169" t="s">
        <v>871</v>
      </c>
      <c r="Y1254" s="172" t="s">
        <v>387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36"/>
      <c r="C1255" s="423"/>
      <c r="D1255" s="206">
        <f t="shared" si="313"/>
        <v>9</v>
      </c>
      <c r="E1255" s="169" t="s">
        <v>834</v>
      </c>
      <c r="F1255" s="260">
        <v>1328.22</v>
      </c>
      <c r="G1255" s="169">
        <v>73.95</v>
      </c>
      <c r="H1255" s="169">
        <v>73.95</v>
      </c>
      <c r="I1255" s="177">
        <f t="shared" si="335"/>
        <v>1</v>
      </c>
      <c r="J1255" s="169">
        <v>4.57</v>
      </c>
      <c r="K1255" s="177">
        <f t="shared" si="336"/>
        <v>6.1798512508451656E-2</v>
      </c>
      <c r="L1255" s="260">
        <v>355.14</v>
      </c>
      <c r="M1255" s="177">
        <f t="shared" si="337"/>
        <v>1.0617985125084517</v>
      </c>
      <c r="N1255" s="260">
        <v>1622.99</v>
      </c>
      <c r="O1255" s="169">
        <v>0.83</v>
      </c>
      <c r="P1255" s="176">
        <f t="shared" si="338"/>
        <v>1.1223799864773495E-2</v>
      </c>
      <c r="Q1255" s="260">
        <f t="shared" si="339"/>
        <v>294.76619999999997</v>
      </c>
      <c r="R1255" s="169">
        <f t="shared" si="340"/>
        <v>3.7400000000000073</v>
      </c>
      <c r="S1255" s="171">
        <f t="shared" si="341"/>
        <v>5.0574712643678257E-2</v>
      </c>
      <c r="T1255" s="169" t="s">
        <v>475</v>
      </c>
      <c r="U1255" s="169" t="s">
        <v>220</v>
      </c>
      <c r="V1255" s="169" t="s">
        <v>686</v>
      </c>
      <c r="W1255" s="175">
        <v>1</v>
      </c>
      <c r="X1255" s="169" t="s">
        <v>419</v>
      </c>
      <c r="Y1255" s="172"/>
      <c r="Z1255" s="221"/>
      <c r="AA1255" s="320">
        <f t="shared" ref="AA1255:AH1255" si="344">AA1253/$Z1253</f>
        <v>0</v>
      </c>
      <c r="AB1255" s="320">
        <f t="shared" si="344"/>
        <v>0</v>
      </c>
      <c r="AC1255" s="320">
        <f t="shared" si="344"/>
        <v>0</v>
      </c>
      <c r="AD1255" s="320">
        <f t="shared" si="344"/>
        <v>0</v>
      </c>
      <c r="AE1255" s="320">
        <f t="shared" si="344"/>
        <v>0</v>
      </c>
      <c r="AF1255" s="320">
        <f t="shared" si="344"/>
        <v>0</v>
      </c>
      <c r="AG1255" s="320">
        <f t="shared" si="344"/>
        <v>0</v>
      </c>
      <c r="AH1255" s="320">
        <f t="shared" si="344"/>
        <v>0</v>
      </c>
    </row>
    <row r="1256" spans="2:34">
      <c r="B1256" s="636"/>
      <c r="C1256" s="423"/>
      <c r="D1256" s="206">
        <f t="shared" si="313"/>
        <v>10</v>
      </c>
      <c r="E1256" s="169" t="s">
        <v>463</v>
      </c>
      <c r="F1256" s="260">
        <v>1327.08</v>
      </c>
      <c r="G1256" s="169">
        <v>30.19</v>
      </c>
      <c r="H1256" s="169">
        <v>30.19</v>
      </c>
      <c r="I1256" s="177">
        <f t="shared" si="335"/>
        <v>1</v>
      </c>
      <c r="J1256" s="169">
        <v>2.96</v>
      </c>
      <c r="K1256" s="177">
        <f t="shared" si="336"/>
        <v>9.8045710500165612E-2</v>
      </c>
      <c r="L1256" s="260">
        <v>814.16</v>
      </c>
      <c r="M1256" s="177">
        <f t="shared" si="337"/>
        <v>1.0980457105001655</v>
      </c>
      <c r="N1256" s="260">
        <v>2409.91</v>
      </c>
      <c r="O1256" s="169">
        <v>1.33</v>
      </c>
      <c r="P1256" s="176">
        <f t="shared" si="338"/>
        <v>4.4054322623385225E-2</v>
      </c>
      <c r="Q1256" s="260">
        <f t="shared" si="339"/>
        <v>1082.8327999999999</v>
      </c>
      <c r="R1256" s="169">
        <f t="shared" si="340"/>
        <v>1.6299999999999972</v>
      </c>
      <c r="S1256" s="171">
        <f t="shared" si="341"/>
        <v>5.3991387876780296E-2</v>
      </c>
      <c r="T1256" s="169" t="s">
        <v>475</v>
      </c>
      <c r="U1256" s="169" t="s">
        <v>220</v>
      </c>
      <c r="V1256" s="169" t="s">
        <v>686</v>
      </c>
      <c r="W1256" s="175">
        <v>1</v>
      </c>
      <c r="X1256" s="169" t="s">
        <v>412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35">
        <v>45995</v>
      </c>
      <c r="C1257" s="423" t="str">
        <f t="shared" ref="C1257" si="345">RIGHT(TEXT(B1257,"aaa"),1)</f>
        <v>四</v>
      </c>
      <c r="D1257" s="206">
        <f t="shared" si="313"/>
        <v>1</v>
      </c>
      <c r="E1257" s="169" t="s">
        <v>699</v>
      </c>
      <c r="F1257" s="260">
        <v>9552.76</v>
      </c>
      <c r="G1257" s="169">
        <v>89.42</v>
      </c>
      <c r="H1257" s="169">
        <v>123.43</v>
      </c>
      <c r="I1257" s="177">
        <f t="shared" si="335"/>
        <v>1.3803399686870947</v>
      </c>
      <c r="J1257" s="169">
        <v>1.08</v>
      </c>
      <c r="K1257" s="177">
        <f t="shared" si="336"/>
        <v>1.2077834936255872E-2</v>
      </c>
      <c r="L1257" s="260">
        <v>278.75</v>
      </c>
      <c r="M1257" s="177">
        <f t="shared" si="337"/>
        <v>1.3924178036233505</v>
      </c>
      <c r="N1257" s="260">
        <v>9781.34</v>
      </c>
      <c r="O1257" s="169">
        <v>0.82</v>
      </c>
      <c r="P1257" s="176">
        <f t="shared" si="338"/>
        <v>9.170208007157234E-3</v>
      </c>
      <c r="Q1257" s="260">
        <f t="shared" si="339"/>
        <v>228.57499999999999</v>
      </c>
      <c r="R1257" s="169">
        <f t="shared" si="340"/>
        <v>34.270000000000003</v>
      </c>
      <c r="S1257" s="171">
        <f t="shared" si="341"/>
        <v>0.38324759561619326</v>
      </c>
      <c r="T1257" s="169" t="s">
        <v>465</v>
      </c>
      <c r="U1257" s="169" t="s">
        <v>219</v>
      </c>
      <c r="V1257" s="169" t="s">
        <v>702</v>
      </c>
      <c r="W1257" s="175">
        <v>1</v>
      </c>
      <c r="X1257" s="169" t="s">
        <v>467</v>
      </c>
      <c r="Y1257" s="167" t="s">
        <v>868</v>
      </c>
      <c r="Z1257" s="220">
        <f>Z1241+Z1244+Z1247+Z1250+Z1253</f>
        <v>350</v>
      </c>
      <c r="AA1257" s="220">
        <f t="shared" ref="AA1257:AH1258" si="346">AA1241+AA1244+AA1247+AA1250+AA1253</f>
        <v>0</v>
      </c>
      <c r="AB1257" s="220">
        <f t="shared" si="346"/>
        <v>0</v>
      </c>
      <c r="AC1257" s="220">
        <f t="shared" si="346"/>
        <v>0</v>
      </c>
      <c r="AD1257" s="220">
        <f t="shared" si="346"/>
        <v>69</v>
      </c>
      <c r="AE1257" s="220">
        <f t="shared" si="346"/>
        <v>15</v>
      </c>
      <c r="AF1257" s="220">
        <f t="shared" si="346"/>
        <v>56</v>
      </c>
      <c r="AG1257" s="220">
        <f t="shared" si="346"/>
        <v>0</v>
      </c>
      <c r="AH1257" s="220">
        <f t="shared" si="346"/>
        <v>0</v>
      </c>
    </row>
    <row r="1258" spans="2:34">
      <c r="B1258" s="636"/>
      <c r="C1258" s="423"/>
      <c r="D1258" s="206">
        <f t="shared" si="313"/>
        <v>2</v>
      </c>
      <c r="E1258" s="169" t="s">
        <v>689</v>
      </c>
      <c r="F1258" s="260">
        <v>5325</v>
      </c>
      <c r="G1258" s="169">
        <v>8296</v>
      </c>
      <c r="H1258" s="169">
        <v>8296</v>
      </c>
      <c r="I1258" s="177">
        <f t="shared" si="335"/>
        <v>1</v>
      </c>
      <c r="J1258" s="169">
        <v>300</v>
      </c>
      <c r="K1258" s="177">
        <f t="shared" si="336"/>
        <v>3.6162005785920923E-2</v>
      </c>
      <c r="L1258" s="260">
        <v>17.75</v>
      </c>
      <c r="M1258" s="177">
        <f t="shared" si="337"/>
        <v>1.0361620057859209</v>
      </c>
      <c r="N1258" s="260">
        <v>5325</v>
      </c>
      <c r="O1258" s="169">
        <v>0</v>
      </c>
      <c r="P1258" s="176">
        <f t="shared" si="338"/>
        <v>0</v>
      </c>
      <c r="Q1258" s="260">
        <f t="shared" si="339"/>
        <v>0</v>
      </c>
      <c r="R1258" s="169">
        <f t="shared" si="340"/>
        <v>300</v>
      </c>
      <c r="S1258" s="171">
        <f t="shared" si="341"/>
        <v>3.6162005785920923E-2</v>
      </c>
      <c r="T1258" s="169" t="s">
        <v>465</v>
      </c>
      <c r="U1258" s="169" t="s">
        <v>220</v>
      </c>
      <c r="V1258" s="169" t="s">
        <v>701</v>
      </c>
      <c r="W1258" s="175">
        <v>1</v>
      </c>
      <c r="X1258" s="169" t="s">
        <v>430</v>
      </c>
      <c r="Y1258" s="172" t="s">
        <v>387</v>
      </c>
      <c r="Z1258" s="221"/>
      <c r="AA1258" s="222">
        <f>AA1242+AA1245+AA1248+AA1251+AA1254</f>
        <v>0</v>
      </c>
      <c r="AB1258" s="222">
        <f t="shared" si="346"/>
        <v>0</v>
      </c>
      <c r="AC1258" s="222">
        <f t="shared" si="346"/>
        <v>0</v>
      </c>
      <c r="AD1258" s="222">
        <f t="shared" si="346"/>
        <v>119259.20000000001</v>
      </c>
      <c r="AE1258" s="222">
        <f t="shared" si="346"/>
        <v>133153.14000000001</v>
      </c>
      <c r="AF1258" s="222">
        <f t="shared" si="346"/>
        <v>129475.72</v>
      </c>
      <c r="AG1258" s="222">
        <f t="shared" si="346"/>
        <v>0</v>
      </c>
      <c r="AH1258" s="222">
        <f t="shared" si="346"/>
        <v>0</v>
      </c>
    </row>
    <row r="1259" spans="2:34">
      <c r="B1259" s="636"/>
      <c r="C1259" s="423"/>
      <c r="D1259" s="206">
        <f t="shared" si="313"/>
        <v>3</v>
      </c>
      <c r="E1259" s="169" t="s">
        <v>542</v>
      </c>
      <c r="F1259" s="260">
        <v>2653.44</v>
      </c>
      <c r="G1259" s="169">
        <v>229.32</v>
      </c>
      <c r="H1259" s="169">
        <v>229.32</v>
      </c>
      <c r="I1259" s="177">
        <f t="shared" si="335"/>
        <v>1</v>
      </c>
      <c r="J1259" s="169">
        <v>22.83</v>
      </c>
      <c r="K1259" s="177">
        <f t="shared" si="336"/>
        <v>9.9555206698063836E-2</v>
      </c>
      <c r="L1259" s="260">
        <v>156.72999999999999</v>
      </c>
      <c r="M1259" s="177">
        <f t="shared" si="337"/>
        <v>1.0995552066980638</v>
      </c>
      <c r="N1259" s="260">
        <v>3578.15</v>
      </c>
      <c r="O1259" s="169">
        <v>5.9</v>
      </c>
      <c r="P1259" s="176">
        <f t="shared" si="338"/>
        <v>2.5728240013954302E-2</v>
      </c>
      <c r="Q1259" s="260">
        <f t="shared" si="339"/>
        <v>924.70699999999999</v>
      </c>
      <c r="R1259" s="169">
        <f t="shared" si="340"/>
        <v>16.929999999999986</v>
      </c>
      <c r="S1259" s="171">
        <f t="shared" si="341"/>
        <v>7.3826966684109485E-2</v>
      </c>
      <c r="T1259" s="169" t="s">
        <v>475</v>
      </c>
      <c r="U1259" s="169" t="s">
        <v>712</v>
      </c>
      <c r="V1259" s="169" t="s">
        <v>466</v>
      </c>
      <c r="W1259" s="175">
        <v>1</v>
      </c>
      <c r="X1259" s="169" t="s">
        <v>467</v>
      </c>
      <c r="AA1259" s="320">
        <f t="shared" ref="AA1259:AH1259" si="347">AA1257/$Z1257</f>
        <v>0</v>
      </c>
      <c r="AB1259" s="320">
        <f t="shared" si="347"/>
        <v>0</v>
      </c>
      <c r="AC1259" s="320">
        <f t="shared" si="347"/>
        <v>0</v>
      </c>
      <c r="AD1259" s="320">
        <f t="shared" si="347"/>
        <v>0.19714285714285715</v>
      </c>
      <c r="AE1259" s="320">
        <f t="shared" si="347"/>
        <v>4.2857142857142858E-2</v>
      </c>
      <c r="AF1259" s="320">
        <f t="shared" si="347"/>
        <v>0.16</v>
      </c>
      <c r="AG1259" s="320">
        <f t="shared" si="347"/>
        <v>0</v>
      </c>
      <c r="AH1259" s="320">
        <f t="shared" si="347"/>
        <v>0</v>
      </c>
    </row>
    <row r="1260" spans="2:34">
      <c r="B1260" s="636"/>
      <c r="C1260" s="423"/>
      <c r="D1260" s="206">
        <f t="shared" si="313"/>
        <v>4</v>
      </c>
      <c r="E1260" s="169" t="s">
        <v>484</v>
      </c>
      <c r="F1260" s="260">
        <v>2149.2399999999998</v>
      </c>
      <c r="G1260" s="169">
        <v>78.760000000000005</v>
      </c>
      <c r="H1260" s="169">
        <v>78.760000000000005</v>
      </c>
      <c r="I1260" s="177">
        <f t="shared" si="335"/>
        <v>1</v>
      </c>
      <c r="J1260" s="169">
        <v>5.8</v>
      </c>
      <c r="K1260" s="177">
        <f t="shared" si="336"/>
        <v>7.3641442356526143E-2</v>
      </c>
      <c r="L1260" s="260">
        <v>410.16</v>
      </c>
      <c r="M1260" s="177">
        <f t="shared" si="337"/>
        <v>1.0736414423565261</v>
      </c>
      <c r="N1260" s="260">
        <v>2378.9299999999998</v>
      </c>
      <c r="O1260" s="169">
        <v>0.56000000000000005</v>
      </c>
      <c r="P1260" s="176">
        <f t="shared" si="338"/>
        <v>7.1102082275266631E-3</v>
      </c>
      <c r="Q1260" s="260">
        <f t="shared" si="339"/>
        <v>229.68960000000004</v>
      </c>
      <c r="R1260" s="169">
        <f t="shared" si="340"/>
        <v>5.2399999999999967</v>
      </c>
      <c r="S1260" s="171">
        <f t="shared" si="341"/>
        <v>6.6531234128999445E-2</v>
      </c>
      <c r="T1260" s="169" t="s">
        <v>475</v>
      </c>
      <c r="U1260" s="169" t="s">
        <v>712</v>
      </c>
      <c r="V1260" s="169" t="s">
        <v>643</v>
      </c>
      <c r="W1260" s="175">
        <v>1</v>
      </c>
      <c r="X1260" s="169" t="s">
        <v>467</v>
      </c>
    </row>
    <row r="1261" spans="2:34">
      <c r="B1261" s="636"/>
      <c r="C1261" s="423"/>
      <c r="D1261" s="206">
        <f t="shared" si="313"/>
        <v>5</v>
      </c>
      <c r="E1261" s="169" t="s">
        <v>517</v>
      </c>
      <c r="F1261" s="260">
        <v>1694.9499999999998</v>
      </c>
      <c r="G1261" s="169">
        <v>209.19</v>
      </c>
      <c r="H1261" s="169">
        <v>209.19</v>
      </c>
      <c r="I1261" s="177">
        <f t="shared" si="335"/>
        <v>1</v>
      </c>
      <c r="J1261" s="169">
        <v>18.899999999999999</v>
      </c>
      <c r="K1261" s="177">
        <f t="shared" si="336"/>
        <v>9.0348487021368135E-2</v>
      </c>
      <c r="L1261" s="260">
        <v>99.12</v>
      </c>
      <c r="M1261" s="177">
        <f t="shared" si="337"/>
        <v>1.0903484870213682</v>
      </c>
      <c r="N1261" s="260">
        <v>1873.37</v>
      </c>
      <c r="O1261" s="169">
        <v>1.8</v>
      </c>
      <c r="P1261" s="176">
        <f t="shared" si="338"/>
        <v>8.6046178115588706E-3</v>
      </c>
      <c r="Q1261" s="260">
        <f t="shared" si="339"/>
        <v>178.41600000000003</v>
      </c>
      <c r="R1261" s="169">
        <f t="shared" si="340"/>
        <v>17.100000000000005</v>
      </c>
      <c r="S1261" s="171">
        <f t="shared" si="341"/>
        <v>8.1743869209809292E-2</v>
      </c>
      <c r="T1261" s="169" t="s">
        <v>475</v>
      </c>
      <c r="U1261" s="169" t="s">
        <v>712</v>
      </c>
      <c r="V1261" s="169" t="s">
        <v>507</v>
      </c>
      <c r="W1261" s="175">
        <v>1</v>
      </c>
      <c r="X1261" s="169" t="s">
        <v>467</v>
      </c>
    </row>
    <row r="1262" spans="2:34">
      <c r="B1262" s="636"/>
      <c r="C1262" s="423"/>
      <c r="D1262" s="206">
        <f t="shared" si="313"/>
        <v>6</v>
      </c>
      <c r="E1262" s="169" t="s">
        <v>612</v>
      </c>
      <c r="F1262" s="260">
        <v>1558.8100000000002</v>
      </c>
      <c r="G1262" s="169">
        <v>268.37</v>
      </c>
      <c r="H1262" s="169">
        <v>268.37</v>
      </c>
      <c r="I1262" s="177">
        <f t="shared" si="335"/>
        <v>1</v>
      </c>
      <c r="J1262" s="169">
        <v>22.53</v>
      </c>
      <c r="K1262" s="177">
        <f t="shared" si="336"/>
        <v>8.3951261318329182E-2</v>
      </c>
      <c r="L1262" s="260">
        <v>95.34</v>
      </c>
      <c r="M1262" s="177">
        <f t="shared" si="337"/>
        <v>1.0839512613183291</v>
      </c>
      <c r="N1262" s="260">
        <v>2148.0100000000002</v>
      </c>
      <c r="O1262" s="169">
        <v>6.18</v>
      </c>
      <c r="P1262" s="176">
        <f t="shared" si="338"/>
        <v>2.3027909229794686E-2</v>
      </c>
      <c r="Q1262" s="260">
        <f t="shared" si="339"/>
        <v>589.20119999999997</v>
      </c>
      <c r="R1262" s="169">
        <f t="shared" si="340"/>
        <v>16.349999999999973</v>
      </c>
      <c r="S1262" s="171">
        <f t="shared" si="341"/>
        <v>6.0923352088534381E-2</v>
      </c>
      <c r="T1262" s="169" t="s">
        <v>475</v>
      </c>
      <c r="U1262" s="169" t="s">
        <v>712</v>
      </c>
      <c r="V1262" s="169" t="s">
        <v>792</v>
      </c>
      <c r="W1262" s="175">
        <v>1</v>
      </c>
      <c r="X1262" s="169" t="s">
        <v>467</v>
      </c>
    </row>
    <row r="1263" spans="2:34">
      <c r="B1263" s="636"/>
      <c r="C1263" s="423"/>
      <c r="D1263" s="206">
        <f t="shared" si="313"/>
        <v>7</v>
      </c>
      <c r="E1263" s="169" t="s">
        <v>546</v>
      </c>
      <c r="F1263" s="260">
        <v>1386.24</v>
      </c>
      <c r="G1263" s="169">
        <v>19.25</v>
      </c>
      <c r="H1263" s="169">
        <v>19.25</v>
      </c>
      <c r="I1263" s="177">
        <f t="shared" si="335"/>
        <v>1</v>
      </c>
      <c r="J1263" s="169">
        <v>1.74</v>
      </c>
      <c r="K1263" s="177">
        <f t="shared" si="336"/>
        <v>9.0389610389610395E-2</v>
      </c>
      <c r="L1263" s="260">
        <v>930.36</v>
      </c>
      <c r="M1263" s="177">
        <f t="shared" si="337"/>
        <v>1.0903896103896102</v>
      </c>
      <c r="N1263" s="260">
        <v>1618.83</v>
      </c>
      <c r="O1263" s="169">
        <v>0.25</v>
      </c>
      <c r="P1263" s="176">
        <f t="shared" si="338"/>
        <v>1.2987012987012988E-2</v>
      </c>
      <c r="Q1263" s="260">
        <f t="shared" si="339"/>
        <v>232.59</v>
      </c>
      <c r="R1263" s="169">
        <f t="shared" si="340"/>
        <v>1.4899999999999984</v>
      </c>
      <c r="S1263" s="171">
        <f t="shared" si="341"/>
        <v>7.740259740259732E-2</v>
      </c>
      <c r="T1263" s="169" t="s">
        <v>475</v>
      </c>
      <c r="U1263" s="169" t="s">
        <v>712</v>
      </c>
      <c r="V1263" s="169" t="s">
        <v>792</v>
      </c>
      <c r="W1263" s="175">
        <v>1</v>
      </c>
      <c r="X1263" s="169" t="s">
        <v>422</v>
      </c>
    </row>
    <row r="1264" spans="2:34">
      <c r="B1264" s="636"/>
      <c r="C1264" s="423"/>
      <c r="D1264" s="206">
        <f t="shared" si="313"/>
        <v>8</v>
      </c>
      <c r="E1264" s="169" t="s">
        <v>822</v>
      </c>
      <c r="F1264" s="260">
        <v>1385.17</v>
      </c>
      <c r="G1264" s="169">
        <v>193.25</v>
      </c>
      <c r="H1264" s="169">
        <v>193.25</v>
      </c>
      <c r="I1264" s="177">
        <f t="shared" si="335"/>
        <v>1</v>
      </c>
      <c r="J1264" s="169">
        <v>19.28</v>
      </c>
      <c r="K1264" s="177">
        <f t="shared" si="336"/>
        <v>9.9767141009055635E-2</v>
      </c>
      <c r="L1264" s="260">
        <v>100.52</v>
      </c>
      <c r="M1264" s="177">
        <f t="shared" si="337"/>
        <v>1.0997671410090557</v>
      </c>
      <c r="N1264" s="260">
        <v>1938.03</v>
      </c>
      <c r="O1264" s="169">
        <v>5.5</v>
      </c>
      <c r="P1264" s="176">
        <f t="shared" si="338"/>
        <v>2.8460543337645538E-2</v>
      </c>
      <c r="Q1264" s="260">
        <f t="shared" si="339"/>
        <v>552.86</v>
      </c>
      <c r="R1264" s="169">
        <f t="shared" si="340"/>
        <v>13.780000000000001</v>
      </c>
      <c r="S1264" s="171">
        <f t="shared" si="341"/>
        <v>7.1306597671410094E-2</v>
      </c>
      <c r="T1264" s="169" t="s">
        <v>475</v>
      </c>
      <c r="U1264" s="169" t="s">
        <v>220</v>
      </c>
      <c r="V1264" s="169" t="s">
        <v>686</v>
      </c>
      <c r="W1264" s="175">
        <v>1</v>
      </c>
      <c r="X1264" s="169" t="s">
        <v>818</v>
      </c>
    </row>
    <row r="1265" spans="2:24">
      <c r="B1265" s="636"/>
      <c r="C1265" s="423"/>
      <c r="D1265" s="206">
        <f t="shared" si="313"/>
        <v>9</v>
      </c>
      <c r="E1265" s="169" t="s">
        <v>814</v>
      </c>
      <c r="F1265" s="260">
        <v>1278.5</v>
      </c>
      <c r="G1265" s="169">
        <v>57.6</v>
      </c>
      <c r="H1265" s="169">
        <v>57.6</v>
      </c>
      <c r="I1265" s="177">
        <f t="shared" si="335"/>
        <v>1</v>
      </c>
      <c r="J1265" s="169">
        <v>3.88</v>
      </c>
      <c r="K1265" s="177">
        <f t="shared" si="336"/>
        <v>6.7361111111111108E-2</v>
      </c>
      <c r="L1265" s="260">
        <v>388.6</v>
      </c>
      <c r="M1265" s="177">
        <f t="shared" si="337"/>
        <v>1.0673611111111112</v>
      </c>
      <c r="N1265" s="260">
        <v>1507.77</v>
      </c>
      <c r="O1265" s="169">
        <v>0.59</v>
      </c>
      <c r="P1265" s="176">
        <f t="shared" si="338"/>
        <v>1.0243055555555556E-2</v>
      </c>
      <c r="Q1265" s="260">
        <f t="shared" si="339"/>
        <v>229.274</v>
      </c>
      <c r="R1265" s="169">
        <f t="shared" si="340"/>
        <v>3.2900000000000027</v>
      </c>
      <c r="S1265" s="171">
        <f t="shared" si="341"/>
        <v>5.7118055555555602E-2</v>
      </c>
      <c r="T1265" s="169" t="s">
        <v>475</v>
      </c>
      <c r="U1265" s="169" t="s">
        <v>220</v>
      </c>
      <c r="V1265" s="169" t="s">
        <v>686</v>
      </c>
      <c r="W1265" s="175">
        <v>1</v>
      </c>
      <c r="X1265" s="169" t="s">
        <v>809</v>
      </c>
    </row>
    <row r="1266" spans="2:24">
      <c r="B1266" s="636"/>
      <c r="C1266" s="423"/>
      <c r="D1266" s="206">
        <f t="shared" si="313"/>
        <v>10</v>
      </c>
      <c r="E1266" s="169" t="s">
        <v>844</v>
      </c>
      <c r="F1266" s="260">
        <v>1174.58</v>
      </c>
      <c r="G1266" s="169">
        <v>29.22</v>
      </c>
      <c r="H1266" s="169">
        <v>29.22</v>
      </c>
      <c r="I1266" s="177">
        <f t="shared" si="335"/>
        <v>1</v>
      </c>
      <c r="J1266" s="169">
        <v>2.62</v>
      </c>
      <c r="K1266" s="177">
        <f t="shared" si="336"/>
        <v>8.9664613278576319E-2</v>
      </c>
      <c r="L1266" s="260">
        <v>536.34</v>
      </c>
      <c r="M1266" s="177">
        <f t="shared" si="337"/>
        <v>1.0896646132785763</v>
      </c>
      <c r="N1266" s="260">
        <v>1405.21</v>
      </c>
      <c r="O1266" s="169">
        <v>0.43</v>
      </c>
      <c r="P1266" s="176">
        <f t="shared" si="338"/>
        <v>1.4715947980835045E-2</v>
      </c>
      <c r="Q1266" s="260">
        <f t="shared" si="339"/>
        <v>230.62620000000001</v>
      </c>
      <c r="R1266" s="169">
        <f t="shared" si="340"/>
        <v>2.1900000000000008</v>
      </c>
      <c r="S1266" s="171">
        <f t="shared" si="341"/>
        <v>7.4948665297741301E-2</v>
      </c>
      <c r="T1266" s="169" t="s">
        <v>475</v>
      </c>
      <c r="U1266" s="169" t="s">
        <v>220</v>
      </c>
      <c r="V1266" s="169" t="s">
        <v>686</v>
      </c>
      <c r="W1266" s="175">
        <v>1</v>
      </c>
      <c r="X1266" s="169" t="s">
        <v>843</v>
      </c>
    </row>
    <row r="1267" spans="2:24">
      <c r="B1267" s="635">
        <v>45996</v>
      </c>
      <c r="C1267" s="423" t="str">
        <f t="shared" ref="C1267" si="348">RIGHT(TEXT(B1267,"aaa"),1)</f>
        <v>五</v>
      </c>
      <c r="D1267" s="206">
        <f t="shared" si="313"/>
        <v>1</v>
      </c>
      <c r="E1267" s="169" t="s">
        <v>699</v>
      </c>
      <c r="F1267" s="260">
        <v>8655.19</v>
      </c>
      <c r="G1267" s="169">
        <v>75.739999999999995</v>
      </c>
      <c r="H1267" s="169">
        <v>108.06</v>
      </c>
      <c r="I1267" s="177">
        <f t="shared" si="335"/>
        <v>1.426722999735939</v>
      </c>
      <c r="J1267" s="169">
        <v>0</v>
      </c>
      <c r="K1267" s="177">
        <f t="shared" si="336"/>
        <v>0</v>
      </c>
      <c r="L1267" s="260">
        <v>278.75</v>
      </c>
      <c r="M1267" s="177">
        <f t="shared" si="337"/>
        <v>1.426722999735939</v>
      </c>
      <c r="N1267" s="260">
        <v>9009.2000000000007</v>
      </c>
      <c r="O1267" s="169">
        <v>1.27</v>
      </c>
      <c r="P1267" s="176">
        <f t="shared" si="338"/>
        <v>1.6767890150514921E-2</v>
      </c>
      <c r="Q1267" s="260">
        <f t="shared" si="339"/>
        <v>354.01249999999999</v>
      </c>
      <c r="R1267" s="169">
        <f t="shared" si="340"/>
        <v>31.050000000000008</v>
      </c>
      <c r="S1267" s="171">
        <f t="shared" si="341"/>
        <v>0.40995510958542397</v>
      </c>
      <c r="T1267" s="169" t="s">
        <v>465</v>
      </c>
      <c r="U1267" s="169" t="s">
        <v>219</v>
      </c>
      <c r="V1267" s="169" t="s">
        <v>702</v>
      </c>
      <c r="W1267" s="175">
        <v>1</v>
      </c>
      <c r="X1267" s="169" t="s">
        <v>467</v>
      </c>
    </row>
    <row r="1268" spans="2:24">
      <c r="B1268" s="636"/>
      <c r="C1268" s="423"/>
      <c r="D1268" s="206">
        <f t="shared" ref="D1268:D1331" si="349">D1258</f>
        <v>2</v>
      </c>
      <c r="E1268" s="169" t="s">
        <v>689</v>
      </c>
      <c r="F1268" s="260">
        <v>5325</v>
      </c>
      <c r="G1268" s="169">
        <v>7369</v>
      </c>
      <c r="H1268" s="169">
        <v>7369</v>
      </c>
      <c r="I1268" s="177">
        <f t="shared" si="335"/>
        <v>1</v>
      </c>
      <c r="J1268" s="169">
        <v>300</v>
      </c>
      <c r="K1268" s="177">
        <f t="shared" si="336"/>
        <v>4.0711086986022528E-2</v>
      </c>
      <c r="L1268" s="260">
        <v>17.75</v>
      </c>
      <c r="M1268" s="177">
        <f t="shared" si="337"/>
        <v>1.0407110869860225</v>
      </c>
      <c r="N1268" s="260">
        <v>5325</v>
      </c>
      <c r="O1268" s="169">
        <v>0</v>
      </c>
      <c r="P1268" s="176">
        <f t="shared" si="338"/>
        <v>0</v>
      </c>
      <c r="Q1268" s="260">
        <f t="shared" si="339"/>
        <v>0</v>
      </c>
      <c r="R1268" s="169">
        <f t="shared" si="340"/>
        <v>300</v>
      </c>
      <c r="S1268" s="171">
        <f t="shared" si="341"/>
        <v>4.0711086986022528E-2</v>
      </c>
      <c r="T1268" s="169" t="s">
        <v>465</v>
      </c>
      <c r="U1268" s="169" t="s">
        <v>220</v>
      </c>
      <c r="V1268" s="169" t="s">
        <v>701</v>
      </c>
      <c r="W1268" s="175">
        <v>1</v>
      </c>
      <c r="X1268" s="169" t="s">
        <v>430</v>
      </c>
    </row>
    <row r="1269" spans="2:24">
      <c r="B1269" s="636"/>
      <c r="C1269" s="423"/>
      <c r="D1269" s="206">
        <f t="shared" si="349"/>
        <v>3</v>
      </c>
      <c r="E1269" s="169" t="s">
        <v>484</v>
      </c>
      <c r="F1269" s="260">
        <v>1903.1399999999999</v>
      </c>
      <c r="G1269" s="169">
        <v>65.540000000000006</v>
      </c>
      <c r="H1269" s="169">
        <v>65.540000000000006</v>
      </c>
      <c r="I1269" s="177">
        <f t="shared" si="335"/>
        <v>1</v>
      </c>
      <c r="J1269" s="169">
        <v>5.34</v>
      </c>
      <c r="K1269" s="177">
        <f t="shared" si="336"/>
        <v>8.1476960634726869E-2</v>
      </c>
      <c r="L1269" s="260">
        <v>410.16</v>
      </c>
      <c r="M1269" s="177">
        <f t="shared" si="337"/>
        <v>1.081476960634727</v>
      </c>
      <c r="N1269" s="260">
        <v>2190.25</v>
      </c>
      <c r="O1269" s="169">
        <v>0.7</v>
      </c>
      <c r="P1269" s="176">
        <f t="shared" si="338"/>
        <v>1.0680500457735732E-2</v>
      </c>
      <c r="Q1269" s="260">
        <f t="shared" si="339"/>
        <v>287.11200000000002</v>
      </c>
      <c r="R1269" s="169">
        <f t="shared" si="340"/>
        <v>4.6400000000000032</v>
      </c>
      <c r="S1269" s="171">
        <f t="shared" si="341"/>
        <v>7.0796460176991191E-2</v>
      </c>
      <c r="T1269" s="169" t="s">
        <v>475</v>
      </c>
      <c r="U1269" s="169" t="s">
        <v>712</v>
      </c>
      <c r="V1269" s="169" t="s">
        <v>643</v>
      </c>
      <c r="W1269" s="175">
        <v>1</v>
      </c>
      <c r="X1269" s="169" t="s">
        <v>467</v>
      </c>
    </row>
    <row r="1270" spans="2:24">
      <c r="B1270" s="636"/>
      <c r="C1270" s="423"/>
      <c r="D1270" s="206">
        <f t="shared" si="349"/>
        <v>4</v>
      </c>
      <c r="E1270" s="169" t="s">
        <v>463</v>
      </c>
      <c r="F1270" s="260">
        <v>1555.0500000000002</v>
      </c>
      <c r="G1270" s="169">
        <v>25.67</v>
      </c>
      <c r="H1270" s="169">
        <v>25.67</v>
      </c>
      <c r="I1270" s="177">
        <f t="shared" si="335"/>
        <v>1</v>
      </c>
      <c r="J1270" s="169">
        <v>2.5499999999999998</v>
      </c>
      <c r="K1270" s="177">
        <f t="shared" si="336"/>
        <v>9.9337748344370841E-2</v>
      </c>
      <c r="L1270" s="260">
        <v>814.16</v>
      </c>
      <c r="M1270" s="177">
        <f t="shared" si="337"/>
        <v>1.0993377483443709</v>
      </c>
      <c r="N1270" s="260">
        <v>2076.11</v>
      </c>
      <c r="O1270" s="169">
        <v>0.64</v>
      </c>
      <c r="P1270" s="176">
        <f t="shared" si="338"/>
        <v>2.4931827035449942E-2</v>
      </c>
      <c r="Q1270" s="260">
        <f t="shared" si="339"/>
        <v>521.06240000000003</v>
      </c>
      <c r="R1270" s="169">
        <f t="shared" si="340"/>
        <v>1.9100000000000006</v>
      </c>
      <c r="S1270" s="171">
        <f t="shared" si="341"/>
        <v>7.440592130892093E-2</v>
      </c>
      <c r="T1270" s="169" t="s">
        <v>475</v>
      </c>
      <c r="U1270" s="169" t="s">
        <v>220</v>
      </c>
      <c r="V1270" s="169" t="s">
        <v>686</v>
      </c>
      <c r="W1270" s="175">
        <v>1</v>
      </c>
      <c r="X1270" s="169" t="s">
        <v>412</v>
      </c>
    </row>
    <row r="1271" spans="2:24">
      <c r="B1271" s="636"/>
      <c r="C1271" s="423"/>
      <c r="D1271" s="206">
        <f t="shared" si="349"/>
        <v>5</v>
      </c>
      <c r="E1271" s="169" t="s">
        <v>517</v>
      </c>
      <c r="F1271" s="260">
        <v>1449.13</v>
      </c>
      <c r="G1271" s="169">
        <v>182.18</v>
      </c>
      <c r="H1271" s="169">
        <v>182.18</v>
      </c>
      <c r="I1271" s="177">
        <f t="shared" si="335"/>
        <v>1</v>
      </c>
      <c r="J1271" s="169">
        <v>17.34</v>
      </c>
      <c r="K1271" s="177">
        <f t="shared" si="336"/>
        <v>9.5180590624656933E-2</v>
      </c>
      <c r="L1271" s="260">
        <v>99.12</v>
      </c>
      <c r="M1271" s="177">
        <f t="shared" si="337"/>
        <v>1.095180590624657</v>
      </c>
      <c r="N1271" s="260">
        <v>1718.74</v>
      </c>
      <c r="O1271" s="169">
        <v>2.72</v>
      </c>
      <c r="P1271" s="176">
        <f t="shared" si="338"/>
        <v>1.4930288725436383E-2</v>
      </c>
      <c r="Q1271" s="260">
        <f t="shared" si="339"/>
        <v>269.60640000000001</v>
      </c>
      <c r="R1271" s="169">
        <f t="shared" si="340"/>
        <v>14.620000000000003</v>
      </c>
      <c r="S1271" s="171">
        <f t="shared" si="341"/>
        <v>8.0250301899220569E-2</v>
      </c>
      <c r="T1271" s="169" t="s">
        <v>475</v>
      </c>
      <c r="U1271" s="169" t="s">
        <v>712</v>
      </c>
      <c r="V1271" s="169" t="s">
        <v>507</v>
      </c>
      <c r="W1271" s="175">
        <v>1</v>
      </c>
      <c r="X1271" s="169" t="s">
        <v>467</v>
      </c>
    </row>
    <row r="1272" spans="2:24">
      <c r="B1272" s="636"/>
      <c r="C1272" s="423"/>
      <c r="D1272" s="206">
        <f t="shared" si="349"/>
        <v>6</v>
      </c>
      <c r="E1272" s="169" t="s">
        <v>481</v>
      </c>
      <c r="F1272" s="260">
        <v>1432.75</v>
      </c>
      <c r="G1272" s="169">
        <v>102.69</v>
      </c>
      <c r="H1272" s="169">
        <v>102.69</v>
      </c>
      <c r="I1272" s="177">
        <f t="shared" si="335"/>
        <v>1</v>
      </c>
      <c r="J1272" s="169">
        <v>8.3800000000000008</v>
      </c>
      <c r="K1272" s="177">
        <f t="shared" si="336"/>
        <v>8.160483007108775E-2</v>
      </c>
      <c r="L1272" s="260">
        <v>212.89</v>
      </c>
      <c r="M1272" s="177">
        <f t="shared" si="337"/>
        <v>1.0816048300710877</v>
      </c>
      <c r="N1272" s="260">
        <v>1784.02</v>
      </c>
      <c r="O1272" s="169">
        <v>1.65</v>
      </c>
      <c r="P1272" s="176">
        <f t="shared" si="338"/>
        <v>1.6067776803973123E-2</v>
      </c>
      <c r="Q1272" s="260">
        <f t="shared" si="339"/>
        <v>351.26849999999996</v>
      </c>
      <c r="R1272" s="169">
        <f t="shared" si="340"/>
        <v>6.7299999999999951</v>
      </c>
      <c r="S1272" s="171">
        <f t="shared" si="341"/>
        <v>6.5537053267114564E-2</v>
      </c>
      <c r="T1272" s="169" t="s">
        <v>475</v>
      </c>
      <c r="U1272" s="169" t="s">
        <v>712</v>
      </c>
      <c r="V1272" s="169" t="s">
        <v>507</v>
      </c>
      <c r="W1272" s="175">
        <v>1</v>
      </c>
      <c r="X1272" s="169" t="s">
        <v>467</v>
      </c>
    </row>
    <row r="1273" spans="2:24">
      <c r="B1273" s="636"/>
      <c r="C1273" s="423"/>
      <c r="D1273" s="206">
        <f t="shared" si="349"/>
        <v>7</v>
      </c>
      <c r="E1273" s="169" t="s">
        <v>546</v>
      </c>
      <c r="F1273" s="260">
        <v>1395.54</v>
      </c>
      <c r="G1273" s="169">
        <v>21.05</v>
      </c>
      <c r="H1273" s="169">
        <v>21.05</v>
      </c>
      <c r="I1273" s="177">
        <f t="shared" si="335"/>
        <v>1</v>
      </c>
      <c r="J1273" s="169">
        <v>2.1</v>
      </c>
      <c r="K1273" s="177">
        <f t="shared" si="336"/>
        <v>9.9762470308788598E-2</v>
      </c>
      <c r="L1273" s="260">
        <v>930.36</v>
      </c>
      <c r="M1273" s="177">
        <f t="shared" si="337"/>
        <v>1.0997624703087887</v>
      </c>
      <c r="N1273" s="260">
        <v>1953.76</v>
      </c>
      <c r="O1273" s="169">
        <v>0.6</v>
      </c>
      <c r="P1273" s="176">
        <f t="shared" si="338"/>
        <v>2.8503562945368169E-2</v>
      </c>
      <c r="Q1273" s="260">
        <f t="shared" si="339"/>
        <v>558.21600000000001</v>
      </c>
      <c r="R1273" s="169">
        <f t="shared" si="340"/>
        <v>1.5000000000000013</v>
      </c>
      <c r="S1273" s="171">
        <f t="shared" si="341"/>
        <v>7.1258907363420484E-2</v>
      </c>
      <c r="T1273" s="169" t="s">
        <v>475</v>
      </c>
      <c r="U1273" s="169" t="s">
        <v>712</v>
      </c>
      <c r="V1273" s="169" t="s">
        <v>792</v>
      </c>
      <c r="W1273" s="175">
        <v>1</v>
      </c>
      <c r="X1273" s="169" t="s">
        <v>422</v>
      </c>
    </row>
    <row r="1274" spans="2:24">
      <c r="B1274" s="636"/>
      <c r="C1274" s="423"/>
      <c r="D1274" s="206">
        <f t="shared" si="349"/>
        <v>8</v>
      </c>
      <c r="E1274" s="169" t="s">
        <v>612</v>
      </c>
      <c r="F1274" s="260">
        <v>1328.08</v>
      </c>
      <c r="G1274" s="169">
        <v>231.13</v>
      </c>
      <c r="H1274" s="169">
        <v>231.13</v>
      </c>
      <c r="I1274" s="177">
        <f t="shared" si="335"/>
        <v>1</v>
      </c>
      <c r="J1274" s="169">
        <v>18.86</v>
      </c>
      <c r="K1274" s="177">
        <f t="shared" si="336"/>
        <v>8.1599100073551686E-2</v>
      </c>
      <c r="L1274" s="260">
        <v>95.34</v>
      </c>
      <c r="M1274" s="177">
        <f t="shared" si="337"/>
        <v>1.0815991000735516</v>
      </c>
      <c r="N1274" s="260">
        <v>1798.11</v>
      </c>
      <c r="O1274" s="169">
        <v>4.93</v>
      </c>
      <c r="P1274" s="176">
        <f t="shared" si="338"/>
        <v>2.1329987452948555E-2</v>
      </c>
      <c r="Q1274" s="260">
        <f t="shared" si="339"/>
        <v>470.02620000000002</v>
      </c>
      <c r="R1274" s="169">
        <f t="shared" si="340"/>
        <v>13.930000000000014</v>
      </c>
      <c r="S1274" s="171">
        <f t="shared" si="341"/>
        <v>6.0269112620603187E-2</v>
      </c>
      <c r="T1274" s="169" t="s">
        <v>475</v>
      </c>
      <c r="U1274" s="169" t="s">
        <v>712</v>
      </c>
      <c r="V1274" s="169" t="s">
        <v>792</v>
      </c>
      <c r="W1274" s="175">
        <v>1</v>
      </c>
      <c r="X1274" s="169" t="s">
        <v>467</v>
      </c>
    </row>
    <row r="1275" spans="2:24">
      <c r="B1275" s="636"/>
      <c r="C1275" s="423"/>
      <c r="D1275" s="206">
        <f t="shared" si="349"/>
        <v>9</v>
      </c>
      <c r="E1275" s="169" t="s">
        <v>822</v>
      </c>
      <c r="F1275" s="260">
        <v>1226.3499999999999</v>
      </c>
      <c r="G1275" s="169">
        <v>165.46</v>
      </c>
      <c r="H1275" s="169">
        <v>165.46</v>
      </c>
      <c r="I1275" s="177">
        <f t="shared" si="335"/>
        <v>1</v>
      </c>
      <c r="J1275" s="169">
        <v>16.510000000000002</v>
      </c>
      <c r="K1275" s="177">
        <f t="shared" si="336"/>
        <v>9.9782424755227861E-2</v>
      </c>
      <c r="L1275" s="260">
        <v>100.52</v>
      </c>
      <c r="M1275" s="177">
        <f t="shared" si="337"/>
        <v>1.0997824247552277</v>
      </c>
      <c r="N1275" s="260">
        <v>1659.59</v>
      </c>
      <c r="O1275" s="169">
        <v>4.3099999999999996</v>
      </c>
      <c r="P1275" s="176">
        <f t="shared" si="338"/>
        <v>2.6048591804665778E-2</v>
      </c>
      <c r="Q1275" s="260">
        <f t="shared" si="339"/>
        <v>433.24119999999994</v>
      </c>
      <c r="R1275" s="169">
        <f t="shared" si="340"/>
        <v>12.199999999999992</v>
      </c>
      <c r="S1275" s="171">
        <f t="shared" si="341"/>
        <v>7.3733832950562017E-2</v>
      </c>
      <c r="T1275" s="169" t="s">
        <v>475</v>
      </c>
      <c r="U1275" s="169" t="s">
        <v>220</v>
      </c>
      <c r="V1275" s="169" t="s">
        <v>686</v>
      </c>
      <c r="W1275" s="175">
        <v>1</v>
      </c>
      <c r="X1275" s="169" t="s">
        <v>818</v>
      </c>
    </row>
    <row r="1276" spans="2:24">
      <c r="B1276" s="636"/>
      <c r="C1276" s="423"/>
      <c r="D1276" s="206">
        <f t="shared" si="349"/>
        <v>10</v>
      </c>
      <c r="E1276" s="169" t="s">
        <v>624</v>
      </c>
      <c r="F1276" s="260">
        <v>922.06999999999994</v>
      </c>
      <c r="G1276" s="169">
        <v>224.25</v>
      </c>
      <c r="H1276" s="169">
        <v>224.25</v>
      </c>
      <c r="I1276" s="177">
        <f t="shared" si="335"/>
        <v>1</v>
      </c>
      <c r="J1276" s="169">
        <v>22.41</v>
      </c>
      <c r="K1276" s="177">
        <f t="shared" si="336"/>
        <v>9.9933110367892972E-2</v>
      </c>
      <c r="L1276" s="260">
        <v>57.81</v>
      </c>
      <c r="M1276" s="177">
        <f t="shared" si="337"/>
        <v>1.0999331103678929</v>
      </c>
      <c r="N1276" s="260">
        <v>1295.52</v>
      </c>
      <c r="O1276" s="169">
        <v>6.46</v>
      </c>
      <c r="P1276" s="176">
        <f t="shared" si="338"/>
        <v>2.8807134894091417E-2</v>
      </c>
      <c r="Q1276" s="260">
        <f t="shared" si="339"/>
        <v>373.45260000000002</v>
      </c>
      <c r="R1276" s="169">
        <f t="shared" si="340"/>
        <v>15.949999999999996</v>
      </c>
      <c r="S1276" s="171">
        <f t="shared" si="341"/>
        <v>7.1125975473801548E-2</v>
      </c>
      <c r="T1276" s="169" t="s">
        <v>475</v>
      </c>
      <c r="U1276" s="169" t="s">
        <v>220</v>
      </c>
      <c r="V1276" s="169" t="s">
        <v>686</v>
      </c>
      <c r="W1276" s="175">
        <v>1</v>
      </c>
      <c r="X1276" s="169" t="s">
        <v>425</v>
      </c>
    </row>
    <row r="1277" spans="2:24">
      <c r="B1277" s="635">
        <v>45997</v>
      </c>
      <c r="C1277" s="423" t="str">
        <f t="shared" ref="C1277" si="350">RIGHT(TEXT(B1277,"aaa"),1)</f>
        <v>六</v>
      </c>
      <c r="D1277" s="206">
        <f t="shared" si="349"/>
        <v>1</v>
      </c>
      <c r="E1277" s="169" t="s">
        <v>699</v>
      </c>
      <c r="F1277" s="260">
        <v>7975.04</v>
      </c>
      <c r="G1277" s="169">
        <v>72.260000000000005</v>
      </c>
      <c r="H1277" s="169">
        <v>99.67</v>
      </c>
      <c r="I1277" s="177">
        <f t="shared" si="335"/>
        <v>1.3793246609465817</v>
      </c>
      <c r="J1277" s="169">
        <v>1.2</v>
      </c>
      <c r="K1277" s="177">
        <f t="shared" si="336"/>
        <v>1.6606698034874065E-2</v>
      </c>
      <c r="L1277" s="260">
        <v>278.75</v>
      </c>
      <c r="M1277" s="177">
        <f t="shared" si="337"/>
        <v>1.3959313589814559</v>
      </c>
      <c r="N1277" s="260">
        <v>7975.04</v>
      </c>
      <c r="O1277" s="169">
        <v>0</v>
      </c>
      <c r="P1277" s="176">
        <f t="shared" si="338"/>
        <v>0</v>
      </c>
      <c r="Q1277" s="260">
        <f t="shared" si="339"/>
        <v>0</v>
      </c>
      <c r="R1277" s="169">
        <f t="shared" si="340"/>
        <v>28.61</v>
      </c>
      <c r="S1277" s="171">
        <f t="shared" si="341"/>
        <v>0.39593135898145582</v>
      </c>
      <c r="T1277" s="169" t="s">
        <v>465</v>
      </c>
      <c r="U1277" s="169" t="s">
        <v>219</v>
      </c>
      <c r="V1277" s="169" t="s">
        <v>702</v>
      </c>
      <c r="W1277" s="175">
        <v>1</v>
      </c>
      <c r="X1277" s="169" t="s">
        <v>467</v>
      </c>
    </row>
    <row r="1278" spans="2:24">
      <c r="B1278" s="636"/>
      <c r="C1278" s="423"/>
      <c r="D1278" s="206">
        <f t="shared" si="349"/>
        <v>2</v>
      </c>
      <c r="E1278" s="169" t="s">
        <v>688</v>
      </c>
      <c r="F1278" s="260">
        <v>1884.73</v>
      </c>
      <c r="G1278" s="169">
        <v>79.349999999999994</v>
      </c>
      <c r="H1278" s="169">
        <v>79.349999999999994</v>
      </c>
      <c r="I1278" s="177">
        <f t="shared" si="335"/>
        <v>1</v>
      </c>
      <c r="J1278" s="169">
        <v>6.54</v>
      </c>
      <c r="K1278" s="177">
        <f t="shared" si="336"/>
        <v>8.2419659735349718E-2</v>
      </c>
      <c r="L1278" s="260">
        <v>313.60000000000002</v>
      </c>
      <c r="M1278" s="177">
        <f t="shared" si="337"/>
        <v>1.0824196597353497</v>
      </c>
      <c r="N1278" s="260">
        <v>2050.94</v>
      </c>
      <c r="O1278" s="169">
        <v>0.53</v>
      </c>
      <c r="P1278" s="176">
        <f t="shared" si="338"/>
        <v>6.6792690611216137E-3</v>
      </c>
      <c r="Q1278" s="260">
        <f t="shared" si="339"/>
        <v>166.20800000000003</v>
      </c>
      <c r="R1278" s="169">
        <f t="shared" si="340"/>
        <v>6.010000000000006</v>
      </c>
      <c r="S1278" s="171">
        <f t="shared" si="341"/>
        <v>7.5740390674228178E-2</v>
      </c>
      <c r="T1278" s="169" t="s">
        <v>475</v>
      </c>
      <c r="U1278" s="169" t="s">
        <v>712</v>
      </c>
      <c r="V1278" s="169" t="s">
        <v>466</v>
      </c>
      <c r="W1278" s="175">
        <v>1</v>
      </c>
      <c r="X1278" s="169" t="s">
        <v>467</v>
      </c>
    </row>
    <row r="1279" spans="2:24">
      <c r="B1279" s="636"/>
      <c r="C1279" s="423"/>
      <c r="D1279" s="206">
        <f t="shared" si="349"/>
        <v>3</v>
      </c>
      <c r="E1279" s="169" t="s">
        <v>833</v>
      </c>
      <c r="F1279" s="260">
        <v>1568.64</v>
      </c>
      <c r="G1279" s="169">
        <v>72.38</v>
      </c>
      <c r="H1279" s="169">
        <v>72.38</v>
      </c>
      <c r="I1279" s="177">
        <f t="shared" si="335"/>
        <v>1</v>
      </c>
      <c r="J1279" s="169">
        <v>5.18</v>
      </c>
      <c r="K1279" s="177">
        <f t="shared" si="336"/>
        <v>7.1566731141199227E-2</v>
      </c>
      <c r="L1279" s="260">
        <v>335.18</v>
      </c>
      <c r="M1279" s="177">
        <f t="shared" si="337"/>
        <v>1.0715667311411994</v>
      </c>
      <c r="N1279" s="260">
        <v>1736.23</v>
      </c>
      <c r="O1279" s="169">
        <v>0.5</v>
      </c>
      <c r="P1279" s="176">
        <f t="shared" si="338"/>
        <v>6.9079856313898867E-3</v>
      </c>
      <c r="Q1279" s="260">
        <f t="shared" si="339"/>
        <v>167.59</v>
      </c>
      <c r="R1279" s="169">
        <f t="shared" si="340"/>
        <v>4.6800000000000068</v>
      </c>
      <c r="S1279" s="171">
        <f t="shared" si="341"/>
        <v>6.4658745509809434E-2</v>
      </c>
      <c r="T1279" s="169" t="s">
        <v>475</v>
      </c>
      <c r="U1279" s="169" t="s">
        <v>220</v>
      </c>
      <c r="V1279" s="169" t="s">
        <v>686</v>
      </c>
      <c r="W1279" s="175">
        <v>1</v>
      </c>
      <c r="X1279" s="169" t="s">
        <v>828</v>
      </c>
    </row>
    <row r="1280" spans="2:24">
      <c r="B1280" s="636"/>
      <c r="C1280" s="423"/>
      <c r="D1280" s="206">
        <f t="shared" si="349"/>
        <v>4</v>
      </c>
      <c r="E1280" s="169" t="s">
        <v>834</v>
      </c>
      <c r="F1280" s="260">
        <v>1520</v>
      </c>
      <c r="G1280" s="169">
        <v>83.25</v>
      </c>
      <c r="H1280" s="169">
        <v>83.25</v>
      </c>
      <c r="I1280" s="177">
        <f t="shared" si="335"/>
        <v>1</v>
      </c>
      <c r="J1280" s="169">
        <v>4.75</v>
      </c>
      <c r="K1280" s="177">
        <f t="shared" si="336"/>
        <v>5.7057057057057055E-2</v>
      </c>
      <c r="L1280" s="260">
        <v>355.14</v>
      </c>
      <c r="M1280" s="177">
        <f t="shared" si="337"/>
        <v>1.057057057057057</v>
      </c>
      <c r="N1280" s="260">
        <v>1686.92</v>
      </c>
      <c r="O1280" s="169">
        <v>0.47</v>
      </c>
      <c r="P1280" s="176">
        <f t="shared" si="338"/>
        <v>5.6456456456456449E-3</v>
      </c>
      <c r="Q1280" s="260">
        <f t="shared" si="339"/>
        <v>166.91579999999999</v>
      </c>
      <c r="R1280" s="169">
        <f t="shared" si="340"/>
        <v>4.28</v>
      </c>
      <c r="S1280" s="171">
        <f t="shared" si="341"/>
        <v>5.1411411411411416E-2</v>
      </c>
      <c r="T1280" s="169" t="s">
        <v>475</v>
      </c>
      <c r="U1280" s="169" t="s">
        <v>220</v>
      </c>
      <c r="V1280" s="169" t="s">
        <v>686</v>
      </c>
      <c r="W1280" s="175">
        <v>1</v>
      </c>
      <c r="X1280" s="169" t="s">
        <v>419</v>
      </c>
    </row>
    <row r="1281" spans="2:24">
      <c r="B1281" s="636"/>
      <c r="C1281" s="423"/>
      <c r="D1281" s="206">
        <f t="shared" si="349"/>
        <v>5</v>
      </c>
      <c r="E1281" s="169" t="s">
        <v>546</v>
      </c>
      <c r="F1281" s="260">
        <v>1516.49</v>
      </c>
      <c r="G1281" s="169">
        <v>23.93</v>
      </c>
      <c r="H1281" s="169">
        <v>23.93</v>
      </c>
      <c r="I1281" s="177">
        <f t="shared" si="335"/>
        <v>1</v>
      </c>
      <c r="J1281" s="169">
        <v>1.81</v>
      </c>
      <c r="K1281" s="177">
        <f t="shared" si="336"/>
        <v>7.5637275386544092E-2</v>
      </c>
      <c r="L1281" s="260">
        <v>930.36</v>
      </c>
      <c r="M1281" s="177">
        <f t="shared" si="337"/>
        <v>1.075637275386544</v>
      </c>
      <c r="N1281" s="260">
        <v>1683.95</v>
      </c>
      <c r="O1281" s="169">
        <v>0.18</v>
      </c>
      <c r="P1281" s="176">
        <f t="shared" si="338"/>
        <v>7.5219389887170914E-3</v>
      </c>
      <c r="Q1281" s="260">
        <f t="shared" si="339"/>
        <v>167.4648</v>
      </c>
      <c r="R1281" s="169">
        <f t="shared" si="340"/>
        <v>1.6299999999999988</v>
      </c>
      <c r="S1281" s="171">
        <f t="shared" si="341"/>
        <v>6.811533639782695E-2</v>
      </c>
      <c r="T1281" s="169" t="s">
        <v>475</v>
      </c>
      <c r="U1281" s="169" t="s">
        <v>712</v>
      </c>
      <c r="V1281" s="169" t="s">
        <v>792</v>
      </c>
      <c r="W1281" s="175">
        <v>1</v>
      </c>
      <c r="X1281" s="169" t="s">
        <v>422</v>
      </c>
    </row>
    <row r="1282" spans="2:24">
      <c r="B1282" s="636"/>
      <c r="C1282" s="423"/>
      <c r="D1282" s="206">
        <f t="shared" si="349"/>
        <v>6</v>
      </c>
      <c r="E1282" s="169" t="s">
        <v>494</v>
      </c>
      <c r="F1282" s="260">
        <v>1464.27</v>
      </c>
      <c r="G1282" s="169">
        <v>80.48</v>
      </c>
      <c r="H1282" s="169">
        <v>80.48</v>
      </c>
      <c r="I1282" s="177">
        <f t="shared" si="335"/>
        <v>1</v>
      </c>
      <c r="J1282" s="169">
        <v>5.12</v>
      </c>
      <c r="K1282" s="177">
        <f t="shared" si="336"/>
        <v>6.3618290258449298E-2</v>
      </c>
      <c r="L1282" s="260">
        <v>318.32</v>
      </c>
      <c r="M1282" s="177">
        <f t="shared" si="337"/>
        <v>1.0636182902584495</v>
      </c>
      <c r="N1282" s="260">
        <v>1629.8</v>
      </c>
      <c r="O1282" s="169">
        <v>0.52</v>
      </c>
      <c r="P1282" s="176">
        <f t="shared" si="338"/>
        <v>6.4612326043737576E-3</v>
      </c>
      <c r="Q1282" s="260">
        <f t="shared" si="339"/>
        <v>165.5264</v>
      </c>
      <c r="R1282" s="169">
        <f t="shared" si="340"/>
        <v>4.600000000000005</v>
      </c>
      <c r="S1282" s="171">
        <f t="shared" si="341"/>
        <v>5.7157057654075603E-2</v>
      </c>
      <c r="T1282" s="169" t="s">
        <v>475</v>
      </c>
      <c r="U1282" s="169" t="s">
        <v>220</v>
      </c>
      <c r="V1282" s="169" t="s">
        <v>686</v>
      </c>
      <c r="W1282" s="175">
        <v>1</v>
      </c>
      <c r="X1282" s="169" t="s">
        <v>422</v>
      </c>
    </row>
    <row r="1283" spans="2:24">
      <c r="B1283" s="636"/>
      <c r="C1283" s="423"/>
      <c r="D1283" s="206">
        <f t="shared" si="349"/>
        <v>7</v>
      </c>
      <c r="E1283" s="169" t="s">
        <v>484</v>
      </c>
      <c r="F1283" s="260">
        <v>1419.1499999999999</v>
      </c>
      <c r="G1283" s="169">
        <v>67.819999999999993</v>
      </c>
      <c r="H1283" s="169">
        <v>67.819999999999993</v>
      </c>
      <c r="I1283" s="177">
        <f t="shared" si="335"/>
        <v>1</v>
      </c>
      <c r="J1283" s="169">
        <v>3.87</v>
      </c>
      <c r="K1283" s="177">
        <f t="shared" si="336"/>
        <v>5.7062813329401364E-2</v>
      </c>
      <c r="L1283" s="260">
        <v>410.16</v>
      </c>
      <c r="M1283" s="177">
        <f t="shared" si="337"/>
        <v>1.0570628133294013</v>
      </c>
      <c r="N1283" s="260">
        <v>1587.32</v>
      </c>
      <c r="O1283" s="169">
        <v>0.41</v>
      </c>
      <c r="P1283" s="176">
        <f t="shared" si="338"/>
        <v>6.0454143320554411E-3</v>
      </c>
      <c r="Q1283" s="260">
        <f t="shared" si="339"/>
        <v>168.16560000000001</v>
      </c>
      <c r="R1283" s="169">
        <f t="shared" si="340"/>
        <v>3.4600000000000044</v>
      </c>
      <c r="S1283" s="171">
        <f t="shared" si="341"/>
        <v>5.1017398997345989E-2</v>
      </c>
      <c r="T1283" s="169" t="s">
        <v>475</v>
      </c>
      <c r="U1283" s="169" t="s">
        <v>712</v>
      </c>
      <c r="V1283" s="169" t="s">
        <v>643</v>
      </c>
      <c r="W1283" s="175">
        <v>1</v>
      </c>
      <c r="X1283" s="169" t="s">
        <v>467</v>
      </c>
    </row>
    <row r="1284" spans="2:24">
      <c r="B1284" s="636"/>
      <c r="C1284" s="423"/>
      <c r="D1284" s="206">
        <f t="shared" si="349"/>
        <v>8</v>
      </c>
      <c r="E1284" s="169" t="s">
        <v>463</v>
      </c>
      <c r="F1284" s="260">
        <v>1327.0800000000002</v>
      </c>
      <c r="G1284" s="169">
        <v>29.75</v>
      </c>
      <c r="H1284" s="169">
        <v>29.75</v>
      </c>
      <c r="I1284" s="177">
        <f t="shared" si="335"/>
        <v>1</v>
      </c>
      <c r="J1284" s="169">
        <v>1.83</v>
      </c>
      <c r="K1284" s="177">
        <f t="shared" si="336"/>
        <v>6.1512605042016812E-2</v>
      </c>
      <c r="L1284" s="260">
        <v>814.16</v>
      </c>
      <c r="M1284" s="177">
        <f t="shared" si="337"/>
        <v>1.0615126050420167</v>
      </c>
      <c r="N1284" s="260">
        <v>1489.91</v>
      </c>
      <c r="O1284" s="169">
        <v>0.2</v>
      </c>
      <c r="P1284" s="176">
        <f t="shared" si="338"/>
        <v>6.7226890756302525E-3</v>
      </c>
      <c r="Q1284" s="260">
        <f t="shared" si="339"/>
        <v>162.83199999999999</v>
      </c>
      <c r="R1284" s="169">
        <f t="shared" si="340"/>
        <v>1.6299999999999983</v>
      </c>
      <c r="S1284" s="171">
        <f t="shared" si="341"/>
        <v>5.47899159663865E-2</v>
      </c>
      <c r="T1284" s="169" t="s">
        <v>475</v>
      </c>
      <c r="U1284" s="169" t="s">
        <v>220</v>
      </c>
      <c r="V1284" s="169" t="s">
        <v>686</v>
      </c>
      <c r="W1284" s="175">
        <v>1</v>
      </c>
      <c r="X1284" s="169" t="s">
        <v>412</v>
      </c>
    </row>
    <row r="1285" spans="2:24">
      <c r="B1285" s="636"/>
      <c r="C1285" s="423"/>
      <c r="D1285" s="206">
        <f t="shared" si="349"/>
        <v>9</v>
      </c>
      <c r="E1285" s="169" t="s">
        <v>464</v>
      </c>
      <c r="F1285" s="260">
        <v>1306.4699999999998</v>
      </c>
      <c r="G1285" s="169">
        <v>86.73</v>
      </c>
      <c r="H1285" s="169">
        <v>86.73</v>
      </c>
      <c r="I1285" s="177">
        <f t="shared" si="335"/>
        <v>1</v>
      </c>
      <c r="J1285" s="169">
        <v>7.24</v>
      </c>
      <c r="K1285" s="177">
        <f t="shared" si="336"/>
        <v>8.3477458780122221E-2</v>
      </c>
      <c r="L1285" s="260">
        <v>203.5</v>
      </c>
      <c r="M1285" s="177">
        <f t="shared" si="337"/>
        <v>1.0834774587801221</v>
      </c>
      <c r="N1285" s="260">
        <v>1473.34</v>
      </c>
      <c r="O1285" s="169">
        <v>0.82</v>
      </c>
      <c r="P1285" s="176">
        <f t="shared" si="338"/>
        <v>9.4546293093508583E-3</v>
      </c>
      <c r="Q1285" s="260">
        <f t="shared" si="339"/>
        <v>166.86999999999998</v>
      </c>
      <c r="R1285" s="169">
        <f t="shared" si="340"/>
        <v>6.4199999999999946</v>
      </c>
      <c r="S1285" s="171">
        <f t="shared" si="341"/>
        <v>7.4022829470771295E-2</v>
      </c>
      <c r="T1285" s="169" t="s">
        <v>475</v>
      </c>
      <c r="U1285" s="169" t="s">
        <v>712</v>
      </c>
      <c r="V1285" s="169" t="s">
        <v>466</v>
      </c>
      <c r="W1285" s="175">
        <v>1</v>
      </c>
      <c r="X1285" s="169" t="s">
        <v>467</v>
      </c>
    </row>
    <row r="1286" spans="2:24">
      <c r="B1286" s="636"/>
      <c r="C1286" s="423"/>
      <c r="D1286" s="206">
        <f t="shared" si="349"/>
        <v>10</v>
      </c>
      <c r="E1286" s="169" t="s">
        <v>844</v>
      </c>
      <c r="F1286" s="260">
        <v>1244.3</v>
      </c>
      <c r="G1286" s="169">
        <v>34.61</v>
      </c>
      <c r="H1286" s="169">
        <v>34.61</v>
      </c>
      <c r="I1286" s="177">
        <f t="shared" si="335"/>
        <v>1</v>
      </c>
      <c r="J1286" s="169">
        <v>2.63</v>
      </c>
      <c r="K1286" s="177">
        <f t="shared" si="336"/>
        <v>7.598959838197053E-2</v>
      </c>
      <c r="L1286" s="260">
        <v>536.34</v>
      </c>
      <c r="M1286" s="177">
        <f t="shared" si="337"/>
        <v>1.0759895983819705</v>
      </c>
      <c r="N1286" s="260">
        <v>1410.57</v>
      </c>
      <c r="O1286" s="169">
        <v>0.31</v>
      </c>
      <c r="P1286" s="176">
        <f t="shared" si="338"/>
        <v>8.9569488587113548E-3</v>
      </c>
      <c r="Q1286" s="260">
        <f t="shared" si="339"/>
        <v>166.2654</v>
      </c>
      <c r="R1286" s="169">
        <f t="shared" si="340"/>
        <v>2.3200000000000025</v>
      </c>
      <c r="S1286" s="171">
        <f t="shared" si="341"/>
        <v>6.7032649523259241E-2</v>
      </c>
      <c r="T1286" s="169" t="s">
        <v>475</v>
      </c>
      <c r="U1286" s="169" t="s">
        <v>220</v>
      </c>
      <c r="V1286" s="169" t="s">
        <v>686</v>
      </c>
      <c r="W1286" s="175">
        <v>1</v>
      </c>
      <c r="X1286" s="169" t="s">
        <v>843</v>
      </c>
    </row>
    <row r="1287" spans="2:24">
      <c r="B1287" s="635">
        <v>45998</v>
      </c>
      <c r="C1287" s="423" t="str">
        <f t="shared" ref="C1287" si="351">RIGHT(TEXT(B1287,"aaa"),1)</f>
        <v>日</v>
      </c>
      <c r="D1287" s="206">
        <f t="shared" si="349"/>
        <v>1</v>
      </c>
      <c r="E1287" s="169" t="s">
        <v>699</v>
      </c>
      <c r="F1287" s="260">
        <v>10185.530000000001</v>
      </c>
      <c r="G1287" s="169">
        <v>102.96</v>
      </c>
      <c r="H1287" s="169">
        <v>138.30000000000001</v>
      </c>
      <c r="I1287" s="177">
        <f t="shared" si="335"/>
        <v>1.3432400932400934</v>
      </c>
      <c r="J1287" s="169">
        <v>1.2</v>
      </c>
      <c r="K1287" s="177">
        <f t="shared" si="336"/>
        <v>1.1655011655011656E-2</v>
      </c>
      <c r="L1287" s="260">
        <v>278.75</v>
      </c>
      <c r="M1287" s="177">
        <f t="shared" si="337"/>
        <v>1.354895104895105</v>
      </c>
      <c r="N1287" s="260">
        <v>10185.530000000001</v>
      </c>
      <c r="O1287" s="169">
        <v>0</v>
      </c>
      <c r="P1287" s="176">
        <f t="shared" si="338"/>
        <v>0</v>
      </c>
      <c r="Q1287" s="260">
        <f t="shared" si="339"/>
        <v>0</v>
      </c>
      <c r="R1287" s="169">
        <f t="shared" si="340"/>
        <v>36.540000000000006</v>
      </c>
      <c r="S1287" s="171">
        <f t="shared" si="341"/>
        <v>0.35489510489510495</v>
      </c>
      <c r="T1287" s="169" t="s">
        <v>465</v>
      </c>
      <c r="U1287" s="169" t="s">
        <v>219</v>
      </c>
      <c r="V1287" s="169" t="s">
        <v>702</v>
      </c>
      <c r="W1287" s="175">
        <v>1</v>
      </c>
      <c r="X1287" s="169" t="s">
        <v>467</v>
      </c>
    </row>
    <row r="1288" spans="2:24">
      <c r="B1288" s="636"/>
      <c r="C1288" s="423"/>
      <c r="D1288" s="206">
        <f t="shared" si="349"/>
        <v>2</v>
      </c>
      <c r="E1288" s="169" t="s">
        <v>542</v>
      </c>
      <c r="F1288" s="260">
        <v>2821.14</v>
      </c>
      <c r="G1288" s="169">
        <v>280.94</v>
      </c>
      <c r="H1288" s="169">
        <v>280.94</v>
      </c>
      <c r="I1288" s="177">
        <f t="shared" si="335"/>
        <v>1</v>
      </c>
      <c r="J1288" s="169">
        <v>21.88</v>
      </c>
      <c r="K1288" s="177">
        <f t="shared" si="336"/>
        <v>7.7881398163308885E-2</v>
      </c>
      <c r="L1288" s="260">
        <v>156.72999999999999</v>
      </c>
      <c r="M1288" s="177">
        <f t="shared" si="337"/>
        <v>1.0778813981633089</v>
      </c>
      <c r="N1288" s="260">
        <v>3429.25</v>
      </c>
      <c r="O1288" s="169">
        <v>3.88</v>
      </c>
      <c r="P1288" s="176">
        <f t="shared" si="338"/>
        <v>1.3810778102085855E-2</v>
      </c>
      <c r="Q1288" s="260">
        <f t="shared" si="339"/>
        <v>608.11239999999998</v>
      </c>
      <c r="R1288" s="169">
        <f t="shared" si="340"/>
        <v>17.999999999999996</v>
      </c>
      <c r="S1288" s="171">
        <f t="shared" si="341"/>
        <v>6.4070620061223021E-2</v>
      </c>
      <c r="T1288" s="169" t="s">
        <v>475</v>
      </c>
      <c r="U1288" s="169" t="s">
        <v>712</v>
      </c>
      <c r="V1288" s="169" t="s">
        <v>466</v>
      </c>
      <c r="W1288" s="175">
        <v>1</v>
      </c>
      <c r="X1288" s="169" t="s">
        <v>467</v>
      </c>
    </row>
    <row r="1289" spans="2:24">
      <c r="B1289" s="636"/>
      <c r="C1289" s="423"/>
      <c r="D1289" s="206">
        <f t="shared" si="349"/>
        <v>3</v>
      </c>
      <c r="E1289" s="169" t="s">
        <v>688</v>
      </c>
      <c r="F1289" s="260">
        <v>2530.75</v>
      </c>
      <c r="G1289" s="169">
        <v>107.75</v>
      </c>
      <c r="H1289" s="169">
        <v>107.75</v>
      </c>
      <c r="I1289" s="177">
        <f t="shared" si="335"/>
        <v>1</v>
      </c>
      <c r="J1289" s="169">
        <v>10.77</v>
      </c>
      <c r="K1289" s="177">
        <f t="shared" si="336"/>
        <v>9.9953596287703006E-2</v>
      </c>
      <c r="L1289" s="260">
        <v>313.60000000000002</v>
      </c>
      <c r="M1289" s="177">
        <f t="shared" si="337"/>
        <v>1.099953596287703</v>
      </c>
      <c r="N1289" s="260">
        <v>3377.47</v>
      </c>
      <c r="O1289" s="169">
        <v>2.7</v>
      </c>
      <c r="P1289" s="176">
        <f t="shared" si="338"/>
        <v>2.505800464037123E-2</v>
      </c>
      <c r="Q1289" s="260">
        <f t="shared" si="339"/>
        <v>846.72000000000014</v>
      </c>
      <c r="R1289" s="169">
        <f t="shared" si="340"/>
        <v>8.0699999999999967</v>
      </c>
      <c r="S1289" s="171">
        <f t="shared" si="341"/>
        <v>7.4895591647331755E-2</v>
      </c>
      <c r="T1289" s="169" t="s">
        <v>475</v>
      </c>
      <c r="U1289" s="169" t="s">
        <v>712</v>
      </c>
      <c r="V1289" s="169" t="s">
        <v>466</v>
      </c>
      <c r="W1289" s="175">
        <v>1</v>
      </c>
      <c r="X1289" s="169" t="s">
        <v>467</v>
      </c>
    </row>
    <row r="1290" spans="2:24">
      <c r="B1290" s="636"/>
      <c r="C1290" s="423"/>
      <c r="D1290" s="206">
        <f t="shared" si="349"/>
        <v>4</v>
      </c>
      <c r="E1290" s="169" t="s">
        <v>494</v>
      </c>
      <c r="F1290" s="260">
        <v>2387.3999999999996</v>
      </c>
      <c r="G1290" s="169">
        <v>93.35</v>
      </c>
      <c r="H1290" s="169">
        <v>93.35</v>
      </c>
      <c r="I1290" s="177">
        <f t="shared" si="335"/>
        <v>1</v>
      </c>
      <c r="J1290" s="169">
        <v>8.44</v>
      </c>
      <c r="K1290" s="177">
        <f t="shared" si="336"/>
        <v>9.041242635243707E-2</v>
      </c>
      <c r="L1290" s="260">
        <v>318.32</v>
      </c>
      <c r="M1290" s="177">
        <f t="shared" si="337"/>
        <v>1.0904124263524371</v>
      </c>
      <c r="N1290" s="260">
        <v>2686.62</v>
      </c>
      <c r="O1290" s="169">
        <v>0.94</v>
      </c>
      <c r="P1290" s="176">
        <f t="shared" si="338"/>
        <v>1.0069630423138725E-2</v>
      </c>
      <c r="Q1290" s="260">
        <f t="shared" si="339"/>
        <v>299.2208</v>
      </c>
      <c r="R1290" s="169">
        <f t="shared" si="340"/>
        <v>7.4999999999999982</v>
      </c>
      <c r="S1290" s="171">
        <f t="shared" si="341"/>
        <v>8.0342795929298327E-2</v>
      </c>
      <c r="T1290" s="169" t="s">
        <v>475</v>
      </c>
      <c r="U1290" s="169" t="s">
        <v>220</v>
      </c>
      <c r="V1290" s="169" t="s">
        <v>686</v>
      </c>
      <c r="W1290" s="175">
        <v>1</v>
      </c>
      <c r="X1290" s="169" t="s">
        <v>422</v>
      </c>
    </row>
    <row r="1291" spans="2:24">
      <c r="B1291" s="636"/>
      <c r="C1291" s="423"/>
      <c r="D1291" s="206">
        <f t="shared" si="349"/>
        <v>5</v>
      </c>
      <c r="E1291" s="169" t="s">
        <v>484</v>
      </c>
      <c r="F1291" s="260">
        <v>2194.35</v>
      </c>
      <c r="G1291" s="169">
        <v>89.64</v>
      </c>
      <c r="H1291" s="169">
        <v>89.64</v>
      </c>
      <c r="I1291" s="177">
        <f t="shared" si="335"/>
        <v>1</v>
      </c>
      <c r="J1291" s="169">
        <v>6.08</v>
      </c>
      <c r="K1291" s="177">
        <f t="shared" si="336"/>
        <v>6.7826863007585905E-2</v>
      </c>
      <c r="L1291" s="260">
        <v>410.16</v>
      </c>
      <c r="M1291" s="177">
        <f t="shared" si="337"/>
        <v>1.0678268630075858</v>
      </c>
      <c r="N1291" s="260">
        <v>2493.77</v>
      </c>
      <c r="O1291" s="169">
        <v>0.73</v>
      </c>
      <c r="P1291" s="176">
        <f t="shared" si="338"/>
        <v>8.1436858545292281E-3</v>
      </c>
      <c r="Q1291" s="260">
        <f t="shared" si="339"/>
        <v>299.41680000000002</v>
      </c>
      <c r="R1291" s="169">
        <f t="shared" si="340"/>
        <v>5.3499999999999979</v>
      </c>
      <c r="S1291" s="171">
        <f t="shared" si="341"/>
        <v>5.9683177153056648E-2</v>
      </c>
      <c r="T1291" s="169" t="s">
        <v>475</v>
      </c>
      <c r="U1291" s="169" t="s">
        <v>712</v>
      </c>
      <c r="V1291" s="169" t="s">
        <v>643</v>
      </c>
      <c r="W1291" s="175">
        <v>1</v>
      </c>
      <c r="X1291" s="169" t="s">
        <v>467</v>
      </c>
    </row>
    <row r="1292" spans="2:24">
      <c r="B1292" s="636"/>
      <c r="C1292" s="423"/>
      <c r="D1292" s="206">
        <f t="shared" si="349"/>
        <v>6</v>
      </c>
      <c r="E1292" s="169" t="s">
        <v>463</v>
      </c>
      <c r="F1292" s="260">
        <v>2173.8100000000004</v>
      </c>
      <c r="G1292" s="169">
        <v>35.72</v>
      </c>
      <c r="H1292" s="169">
        <v>35.72</v>
      </c>
      <c r="I1292" s="177">
        <f t="shared" si="335"/>
        <v>1</v>
      </c>
      <c r="J1292" s="169">
        <v>3.57</v>
      </c>
      <c r="K1292" s="177">
        <f t="shared" si="336"/>
        <v>9.994400895856663E-2</v>
      </c>
      <c r="L1292" s="260">
        <v>814.16</v>
      </c>
      <c r="M1292" s="177">
        <f t="shared" si="337"/>
        <v>1.0999440089585666</v>
      </c>
      <c r="N1292" s="260">
        <v>2906.55</v>
      </c>
      <c r="O1292" s="169">
        <v>0.9</v>
      </c>
      <c r="P1292" s="176">
        <f t="shared" si="338"/>
        <v>2.51959686450168E-2</v>
      </c>
      <c r="Q1292" s="260">
        <f t="shared" si="339"/>
        <v>732.74400000000003</v>
      </c>
      <c r="R1292" s="169">
        <f t="shared" si="340"/>
        <v>2.6700000000000004</v>
      </c>
      <c r="S1292" s="171">
        <f t="shared" si="341"/>
        <v>7.4748040313549841E-2</v>
      </c>
      <c r="T1292" s="169" t="s">
        <v>475</v>
      </c>
      <c r="U1292" s="169" t="s">
        <v>220</v>
      </c>
      <c r="V1292" s="169" t="s">
        <v>686</v>
      </c>
      <c r="W1292" s="175">
        <v>1</v>
      </c>
      <c r="X1292" s="169" t="s">
        <v>412</v>
      </c>
    </row>
    <row r="1293" spans="2:24">
      <c r="B1293" s="636"/>
      <c r="C1293" s="423"/>
      <c r="D1293" s="206">
        <f t="shared" si="349"/>
        <v>7</v>
      </c>
      <c r="E1293" s="169" t="s">
        <v>833</v>
      </c>
      <c r="F1293" s="260">
        <v>2058</v>
      </c>
      <c r="G1293" s="169">
        <v>81.77</v>
      </c>
      <c r="H1293" s="169">
        <v>81.77</v>
      </c>
      <c r="I1293" s="177">
        <f t="shared" si="335"/>
        <v>1</v>
      </c>
      <c r="J1293" s="169">
        <v>8.17</v>
      </c>
      <c r="K1293" s="177">
        <f t="shared" si="336"/>
        <v>9.9914394032041096E-2</v>
      </c>
      <c r="L1293" s="260">
        <v>335.18</v>
      </c>
      <c r="M1293" s="177">
        <f t="shared" si="337"/>
        <v>1.0999143940320411</v>
      </c>
      <c r="N1293" s="260">
        <v>2738.42</v>
      </c>
      <c r="O1293" s="169">
        <v>2.0299999999999998</v>
      </c>
      <c r="P1293" s="176">
        <f t="shared" si="338"/>
        <v>2.4825730708083648E-2</v>
      </c>
      <c r="Q1293" s="260">
        <f t="shared" si="339"/>
        <v>680.41539999999998</v>
      </c>
      <c r="R1293" s="169">
        <f t="shared" si="340"/>
        <v>6.1400000000000023</v>
      </c>
      <c r="S1293" s="171">
        <f t="shared" si="341"/>
        <v>7.5088663323957472E-2</v>
      </c>
      <c r="T1293" s="169" t="s">
        <v>475</v>
      </c>
      <c r="U1293" s="169" t="s">
        <v>220</v>
      </c>
      <c r="V1293" s="169" t="s">
        <v>686</v>
      </c>
      <c r="W1293" s="175">
        <v>1</v>
      </c>
      <c r="X1293" s="169" t="s">
        <v>828</v>
      </c>
    </row>
    <row r="1294" spans="2:24">
      <c r="B1294" s="636"/>
      <c r="C1294" s="423"/>
      <c r="D1294" s="206">
        <f t="shared" si="349"/>
        <v>8</v>
      </c>
      <c r="E1294" s="169" t="s">
        <v>546</v>
      </c>
      <c r="F1294" s="260">
        <v>2037.4799999999998</v>
      </c>
      <c r="G1294" s="169">
        <v>27.75</v>
      </c>
      <c r="H1294" s="169">
        <v>27.75</v>
      </c>
      <c r="I1294" s="177">
        <f t="shared" si="335"/>
        <v>1</v>
      </c>
      <c r="J1294" s="169">
        <v>2.5099999999999998</v>
      </c>
      <c r="K1294" s="177">
        <f t="shared" si="336"/>
        <v>9.0450450450450443E-2</v>
      </c>
      <c r="L1294" s="260">
        <v>930.36</v>
      </c>
      <c r="M1294" s="177">
        <f t="shared" si="337"/>
        <v>1.0904504504504504</v>
      </c>
      <c r="N1294" s="260">
        <v>2335.1999999999998</v>
      </c>
      <c r="O1294" s="169">
        <v>0.32</v>
      </c>
      <c r="P1294" s="176">
        <f t="shared" si="338"/>
        <v>1.1531531531531532E-2</v>
      </c>
      <c r="Q1294" s="260">
        <f t="shared" si="339"/>
        <v>297.71520000000004</v>
      </c>
      <c r="R1294" s="169">
        <f t="shared" si="340"/>
        <v>2.1899999999999982</v>
      </c>
      <c r="S1294" s="171">
        <f t="shared" si="341"/>
        <v>7.8918918918918848E-2</v>
      </c>
      <c r="T1294" s="169" t="s">
        <v>475</v>
      </c>
      <c r="U1294" s="169" t="s">
        <v>712</v>
      </c>
      <c r="V1294" s="169" t="s">
        <v>792</v>
      </c>
      <c r="W1294" s="175">
        <v>1</v>
      </c>
      <c r="X1294" s="169" t="s">
        <v>422</v>
      </c>
    </row>
    <row r="1295" spans="2:24">
      <c r="B1295" s="636"/>
      <c r="C1295" s="423"/>
      <c r="D1295" s="206">
        <f t="shared" si="349"/>
        <v>9</v>
      </c>
      <c r="E1295" s="169" t="s">
        <v>834</v>
      </c>
      <c r="F1295" s="260">
        <v>1868.03</v>
      </c>
      <c r="G1295" s="169">
        <v>89.94</v>
      </c>
      <c r="H1295" s="169">
        <v>89.94</v>
      </c>
      <c r="I1295" s="177">
        <f t="shared" si="335"/>
        <v>1</v>
      </c>
      <c r="J1295" s="169">
        <v>6.1</v>
      </c>
      <c r="K1295" s="177">
        <f t="shared" si="336"/>
        <v>6.7822993106515447E-2</v>
      </c>
      <c r="L1295" s="260">
        <v>355.14</v>
      </c>
      <c r="M1295" s="177">
        <f t="shared" si="337"/>
        <v>1.0678229931065153</v>
      </c>
      <c r="N1295" s="260">
        <v>2166.35</v>
      </c>
      <c r="O1295" s="169">
        <v>0.84</v>
      </c>
      <c r="P1295" s="176">
        <f t="shared" si="338"/>
        <v>9.3395597064709797E-3</v>
      </c>
      <c r="Q1295" s="260">
        <f t="shared" si="339"/>
        <v>298.31759999999997</v>
      </c>
      <c r="R1295" s="169">
        <f t="shared" si="340"/>
        <v>5.2599999999999945</v>
      </c>
      <c r="S1295" s="171">
        <f t="shared" si="341"/>
        <v>5.8483433400044416E-2</v>
      </c>
      <c r="T1295" s="169" t="s">
        <v>475</v>
      </c>
      <c r="U1295" s="169" t="s">
        <v>220</v>
      </c>
      <c r="V1295" s="169" t="s">
        <v>686</v>
      </c>
      <c r="W1295" s="175">
        <v>1</v>
      </c>
      <c r="X1295" s="169" t="s">
        <v>419</v>
      </c>
    </row>
    <row r="1296" spans="2:24">
      <c r="B1296" s="636"/>
      <c r="C1296" s="423"/>
      <c r="D1296" s="206">
        <f t="shared" si="349"/>
        <v>10</v>
      </c>
      <c r="E1296" s="169" t="s">
        <v>814</v>
      </c>
      <c r="F1296" s="260">
        <v>1838.0800000000002</v>
      </c>
      <c r="G1296" s="169">
        <v>81.22</v>
      </c>
      <c r="H1296" s="169">
        <v>81.22</v>
      </c>
      <c r="I1296" s="177">
        <f t="shared" si="335"/>
        <v>1</v>
      </c>
      <c r="J1296" s="169">
        <v>5.5</v>
      </c>
      <c r="K1296" s="177">
        <f t="shared" si="336"/>
        <v>6.7717311007141096E-2</v>
      </c>
      <c r="L1296" s="260">
        <v>388.6</v>
      </c>
      <c r="M1296" s="177">
        <f t="shared" si="337"/>
        <v>1.0677173110071412</v>
      </c>
      <c r="N1296" s="260">
        <v>2137.3000000000002</v>
      </c>
      <c r="O1296" s="169">
        <v>0.77</v>
      </c>
      <c r="P1296" s="176">
        <f t="shared" si="338"/>
        <v>9.4804235409997537E-3</v>
      </c>
      <c r="Q1296" s="260">
        <f t="shared" si="339"/>
        <v>299.22200000000004</v>
      </c>
      <c r="R1296" s="169">
        <f t="shared" si="340"/>
        <v>4.7300000000000004</v>
      </c>
      <c r="S1296" s="171">
        <f t="shared" si="341"/>
        <v>5.8236887466141349E-2</v>
      </c>
      <c r="T1296" s="169" t="s">
        <v>475</v>
      </c>
      <c r="U1296" s="169" t="s">
        <v>220</v>
      </c>
      <c r="V1296" s="169" t="s">
        <v>686</v>
      </c>
      <c r="W1296" s="175">
        <v>1</v>
      </c>
      <c r="X1296" s="169" t="s">
        <v>809</v>
      </c>
    </row>
    <row r="1297" spans="2:24">
      <c r="B1297" s="635">
        <v>45999</v>
      </c>
      <c r="C1297" s="423" t="str">
        <f t="shared" ref="C1297" si="352">RIGHT(TEXT(B1297,"aaa"),1)</f>
        <v>一</v>
      </c>
      <c r="D1297" s="206">
        <f t="shared" si="349"/>
        <v>1</v>
      </c>
      <c r="E1297" s="169" t="s">
        <v>699</v>
      </c>
      <c r="F1297" s="260">
        <v>10673.34</v>
      </c>
      <c r="G1297" s="169">
        <v>93.02</v>
      </c>
      <c r="H1297" s="169">
        <v>130.59</v>
      </c>
      <c r="I1297" s="177">
        <f t="shared" si="335"/>
        <v>1.4038916362072673</v>
      </c>
      <c r="J1297" s="169">
        <v>0.72</v>
      </c>
      <c r="K1297" s="177">
        <f t="shared" si="336"/>
        <v>7.7402709094818323E-3</v>
      </c>
      <c r="L1297" s="260">
        <v>278.75</v>
      </c>
      <c r="M1297" s="177">
        <f t="shared" si="337"/>
        <v>1.4116319071167491</v>
      </c>
      <c r="N1297" s="260">
        <v>10673.34</v>
      </c>
      <c r="O1297" s="169">
        <v>0</v>
      </c>
      <c r="P1297" s="176">
        <f t="shared" si="338"/>
        <v>0</v>
      </c>
      <c r="Q1297" s="260">
        <f t="shared" si="339"/>
        <v>0</v>
      </c>
      <c r="R1297" s="169">
        <f t="shared" si="340"/>
        <v>38.290000000000006</v>
      </c>
      <c r="S1297" s="171">
        <f t="shared" si="341"/>
        <v>0.41163190711674918</v>
      </c>
      <c r="T1297" s="169" t="s">
        <v>465</v>
      </c>
      <c r="U1297" s="169" t="s">
        <v>219</v>
      </c>
      <c r="V1297" s="169" t="s">
        <v>702</v>
      </c>
      <c r="W1297" s="175">
        <v>1</v>
      </c>
      <c r="X1297" s="169" t="s">
        <v>467</v>
      </c>
    </row>
    <row r="1298" spans="2:24">
      <c r="B1298" s="636"/>
      <c r="C1298" s="423"/>
      <c r="D1298" s="206">
        <f t="shared" si="349"/>
        <v>2</v>
      </c>
      <c r="E1298" s="169" t="s">
        <v>689</v>
      </c>
      <c r="F1298" s="260">
        <v>6724.76</v>
      </c>
      <c r="G1298" s="169">
        <v>9898</v>
      </c>
      <c r="H1298" s="169">
        <v>9898</v>
      </c>
      <c r="I1298" s="177">
        <f t="shared" si="335"/>
        <v>1</v>
      </c>
      <c r="J1298" s="169">
        <v>400</v>
      </c>
      <c r="K1298" s="177">
        <f t="shared" si="336"/>
        <v>4.0412204485754701E-2</v>
      </c>
      <c r="L1298" s="260">
        <v>17.75</v>
      </c>
      <c r="M1298" s="177">
        <f t="shared" si="337"/>
        <v>1.0404122044857547</v>
      </c>
      <c r="N1298" s="260">
        <v>7100</v>
      </c>
      <c r="O1298" s="169">
        <v>21.14</v>
      </c>
      <c r="P1298" s="176">
        <f t="shared" si="338"/>
        <v>2.1357850070721357E-3</v>
      </c>
      <c r="Q1298" s="260">
        <f t="shared" si="339"/>
        <v>375.23500000000001</v>
      </c>
      <c r="R1298" s="169">
        <f t="shared" si="340"/>
        <v>378.86</v>
      </c>
      <c r="S1298" s="171">
        <f t="shared" si="341"/>
        <v>3.8276419478682565E-2</v>
      </c>
      <c r="T1298" s="169" t="s">
        <v>465</v>
      </c>
      <c r="U1298" s="169" t="s">
        <v>220</v>
      </c>
      <c r="V1298" s="169" t="s">
        <v>701</v>
      </c>
      <c r="W1298" s="175">
        <v>1</v>
      </c>
      <c r="X1298" s="169" t="s">
        <v>430</v>
      </c>
    </row>
    <row r="1299" spans="2:24">
      <c r="B1299" s="636"/>
      <c r="C1299" s="423"/>
      <c r="D1299" s="206">
        <f t="shared" si="349"/>
        <v>3</v>
      </c>
      <c r="E1299" s="169" t="s">
        <v>688</v>
      </c>
      <c r="F1299" s="260">
        <v>2082.3000000000002</v>
      </c>
      <c r="G1299" s="169">
        <v>101.03</v>
      </c>
      <c r="H1299" s="169">
        <v>101.03</v>
      </c>
      <c r="I1299" s="177">
        <f t="shared" si="335"/>
        <v>1</v>
      </c>
      <c r="J1299" s="169">
        <v>7.47</v>
      </c>
      <c r="K1299" s="177">
        <f t="shared" si="336"/>
        <v>7.3938434128476685E-2</v>
      </c>
      <c r="L1299" s="260">
        <v>313.60000000000002</v>
      </c>
      <c r="M1299" s="177">
        <f t="shared" si="337"/>
        <v>1.0739384341284768</v>
      </c>
      <c r="N1299" s="260">
        <v>2342.59</v>
      </c>
      <c r="O1299" s="169">
        <v>0.83</v>
      </c>
      <c r="P1299" s="176">
        <f t="shared" si="338"/>
        <v>8.2153815698307424E-3</v>
      </c>
      <c r="Q1299" s="260">
        <f t="shared" si="339"/>
        <v>260.28800000000001</v>
      </c>
      <c r="R1299" s="169">
        <f t="shared" si="340"/>
        <v>6.6399999999999988</v>
      </c>
      <c r="S1299" s="171">
        <f t="shared" si="341"/>
        <v>6.5723052558645939E-2</v>
      </c>
      <c r="T1299" s="169" t="s">
        <v>475</v>
      </c>
      <c r="U1299" s="169" t="s">
        <v>712</v>
      </c>
      <c r="V1299" s="169" t="s">
        <v>466</v>
      </c>
      <c r="W1299" s="175">
        <v>1</v>
      </c>
      <c r="X1299" s="169" t="s">
        <v>467</v>
      </c>
    </row>
    <row r="1300" spans="2:24">
      <c r="B1300" s="636"/>
      <c r="C1300" s="423"/>
      <c r="D1300" s="206">
        <f t="shared" si="349"/>
        <v>4</v>
      </c>
      <c r="E1300" s="169" t="s">
        <v>463</v>
      </c>
      <c r="F1300" s="260">
        <v>1669.03</v>
      </c>
      <c r="G1300" s="169">
        <v>31.69</v>
      </c>
      <c r="H1300" s="169">
        <v>31.69</v>
      </c>
      <c r="I1300" s="177">
        <f t="shared" si="335"/>
        <v>1</v>
      </c>
      <c r="J1300" s="169">
        <v>2.35</v>
      </c>
      <c r="K1300" s="177">
        <f t="shared" si="336"/>
        <v>7.4155885137267272E-2</v>
      </c>
      <c r="L1300" s="260">
        <v>814.16</v>
      </c>
      <c r="M1300" s="177">
        <f t="shared" si="337"/>
        <v>1.0741558851372672</v>
      </c>
      <c r="N1300" s="260">
        <v>1913.28</v>
      </c>
      <c r="O1300" s="169">
        <v>0.3</v>
      </c>
      <c r="P1300" s="176">
        <f t="shared" si="338"/>
        <v>9.4667087409277366E-3</v>
      </c>
      <c r="Q1300" s="260">
        <f t="shared" si="339"/>
        <v>244.24799999999999</v>
      </c>
      <c r="R1300" s="169">
        <f t="shared" si="340"/>
        <v>2.049999999999998</v>
      </c>
      <c r="S1300" s="171">
        <f t="shared" si="341"/>
        <v>6.4689176396339476E-2</v>
      </c>
      <c r="T1300" s="169" t="s">
        <v>475</v>
      </c>
      <c r="U1300" s="169" t="s">
        <v>220</v>
      </c>
      <c r="V1300" s="169" t="s">
        <v>686</v>
      </c>
      <c r="W1300" s="175">
        <v>1</v>
      </c>
      <c r="X1300" s="169" t="s">
        <v>412</v>
      </c>
    </row>
    <row r="1301" spans="2:24">
      <c r="B1301" s="636"/>
      <c r="C1301" s="423"/>
      <c r="D1301" s="206">
        <f t="shared" si="349"/>
        <v>5</v>
      </c>
      <c r="E1301" s="169" t="s">
        <v>833</v>
      </c>
      <c r="F1301" s="260">
        <v>1461.3899999999999</v>
      </c>
      <c r="G1301" s="169">
        <v>76.489999999999995</v>
      </c>
      <c r="H1301" s="169">
        <v>76.489999999999995</v>
      </c>
      <c r="I1301" s="177">
        <f t="shared" si="335"/>
        <v>1</v>
      </c>
      <c r="J1301" s="169">
        <v>5.09</v>
      </c>
      <c r="K1301" s="177">
        <f t="shared" si="336"/>
        <v>6.6544646359001175E-2</v>
      </c>
      <c r="L1301" s="260">
        <v>335.18</v>
      </c>
      <c r="M1301" s="177">
        <f t="shared" si="337"/>
        <v>1.0665446463590011</v>
      </c>
      <c r="N1301" s="260">
        <v>1706.07</v>
      </c>
      <c r="O1301" s="169">
        <v>0.73</v>
      </c>
      <c r="P1301" s="176">
        <f t="shared" si="338"/>
        <v>9.5437312066936862E-3</v>
      </c>
      <c r="Q1301" s="260">
        <f t="shared" si="339"/>
        <v>244.6814</v>
      </c>
      <c r="R1301" s="169">
        <f t="shared" si="340"/>
        <v>4.360000000000003</v>
      </c>
      <c r="S1301" s="171">
        <f t="shared" si="341"/>
        <v>5.7000915152307534E-2</v>
      </c>
      <c r="T1301" s="169" t="s">
        <v>475</v>
      </c>
      <c r="U1301" s="169" t="s">
        <v>220</v>
      </c>
      <c r="V1301" s="169" t="s">
        <v>686</v>
      </c>
      <c r="W1301" s="175">
        <v>1</v>
      </c>
      <c r="X1301" s="169" t="s">
        <v>828</v>
      </c>
    </row>
    <row r="1302" spans="2:24">
      <c r="B1302" s="636"/>
      <c r="C1302" s="423"/>
      <c r="D1302" s="206">
        <f t="shared" si="349"/>
        <v>6</v>
      </c>
      <c r="E1302" s="169" t="s">
        <v>557</v>
      </c>
      <c r="F1302" s="260">
        <v>1350.52</v>
      </c>
      <c r="G1302" s="169">
        <v>215.19</v>
      </c>
      <c r="H1302" s="169">
        <v>215.19</v>
      </c>
      <c r="I1302" s="177">
        <f t="shared" si="335"/>
        <v>1</v>
      </c>
      <c r="J1302" s="169">
        <v>11.14</v>
      </c>
      <c r="K1302" s="177">
        <f t="shared" si="336"/>
        <v>5.1768204842232449E-2</v>
      </c>
      <c r="L1302" s="260">
        <v>194.04</v>
      </c>
      <c r="M1302" s="177">
        <f t="shared" si="337"/>
        <v>1.0517682048422323</v>
      </c>
      <c r="N1302" s="260">
        <v>2161.61</v>
      </c>
      <c r="O1302" s="169">
        <v>4.18</v>
      </c>
      <c r="P1302" s="176">
        <f t="shared" si="338"/>
        <v>1.9424694456062083E-2</v>
      </c>
      <c r="Q1302" s="260">
        <f t="shared" si="339"/>
        <v>811.08719999999994</v>
      </c>
      <c r="R1302" s="169">
        <f t="shared" si="340"/>
        <v>6.9599999999999866</v>
      </c>
      <c r="S1302" s="171">
        <f t="shared" si="341"/>
        <v>3.2343510386170296E-2</v>
      </c>
      <c r="T1302" s="169" t="s">
        <v>475</v>
      </c>
      <c r="U1302" s="169" t="s">
        <v>712</v>
      </c>
      <c r="V1302" s="169" t="s">
        <v>792</v>
      </c>
      <c r="W1302" s="175">
        <v>1</v>
      </c>
      <c r="X1302" s="169" t="s">
        <v>433</v>
      </c>
    </row>
    <row r="1303" spans="2:24">
      <c r="B1303" s="636"/>
      <c r="C1303" s="423"/>
      <c r="D1303" s="206">
        <f t="shared" si="349"/>
        <v>7</v>
      </c>
      <c r="E1303" s="169" t="s">
        <v>484</v>
      </c>
      <c r="F1303" s="260">
        <v>1328.92</v>
      </c>
      <c r="G1303" s="169">
        <v>86.22</v>
      </c>
      <c r="H1303" s="169">
        <v>86.22</v>
      </c>
      <c r="I1303" s="177">
        <f t="shared" si="335"/>
        <v>1</v>
      </c>
      <c r="J1303" s="169">
        <v>3.83</v>
      </c>
      <c r="K1303" s="177">
        <f t="shared" si="336"/>
        <v>4.4421247970308511E-2</v>
      </c>
      <c r="L1303" s="260">
        <v>410.16</v>
      </c>
      <c r="M1303" s="177">
        <f t="shared" si="337"/>
        <v>1.0444212479703086</v>
      </c>
      <c r="N1303" s="260">
        <v>1570.91</v>
      </c>
      <c r="O1303" s="169">
        <v>0.59</v>
      </c>
      <c r="P1303" s="176">
        <f t="shared" si="338"/>
        <v>6.8429598700997449E-3</v>
      </c>
      <c r="Q1303" s="260">
        <f t="shared" si="339"/>
        <v>241.99440000000001</v>
      </c>
      <c r="R1303" s="169">
        <f t="shared" si="340"/>
        <v>3.2399999999999984</v>
      </c>
      <c r="S1303" s="171">
        <f t="shared" si="341"/>
        <v>3.7578288100208752E-2</v>
      </c>
      <c r="T1303" s="169" t="s">
        <v>475</v>
      </c>
      <c r="U1303" s="169" t="s">
        <v>712</v>
      </c>
      <c r="V1303" s="169" t="s">
        <v>643</v>
      </c>
      <c r="W1303" s="175">
        <v>1</v>
      </c>
      <c r="X1303" s="169" t="s">
        <v>467</v>
      </c>
    </row>
    <row r="1304" spans="2:24">
      <c r="B1304" s="636"/>
      <c r="C1304" s="423"/>
      <c r="D1304" s="206">
        <f t="shared" si="349"/>
        <v>8</v>
      </c>
      <c r="E1304" s="169" t="s">
        <v>494</v>
      </c>
      <c r="F1304" s="260">
        <v>1321.03</v>
      </c>
      <c r="G1304" s="169">
        <v>83.69</v>
      </c>
      <c r="H1304" s="169">
        <v>83.69</v>
      </c>
      <c r="I1304" s="177">
        <f t="shared" si="335"/>
        <v>1</v>
      </c>
      <c r="J1304" s="169">
        <v>4.96</v>
      </c>
      <c r="K1304" s="177">
        <f t="shared" si="336"/>
        <v>5.9266340064523838E-2</v>
      </c>
      <c r="L1304" s="260">
        <v>318.32</v>
      </c>
      <c r="M1304" s="177">
        <f t="shared" si="337"/>
        <v>1.0592663400645237</v>
      </c>
      <c r="N1304" s="260">
        <v>1578.87</v>
      </c>
      <c r="O1304" s="169">
        <v>0.81</v>
      </c>
      <c r="P1304" s="176">
        <f t="shared" si="338"/>
        <v>9.6785756960210308E-3</v>
      </c>
      <c r="Q1304" s="260">
        <f t="shared" si="339"/>
        <v>257.83920000000001</v>
      </c>
      <c r="R1304" s="169">
        <f t="shared" si="340"/>
        <v>4.1499999999999932</v>
      </c>
      <c r="S1304" s="171">
        <f t="shared" si="341"/>
        <v>4.9587764368502728E-2</v>
      </c>
      <c r="T1304" s="169" t="s">
        <v>475</v>
      </c>
      <c r="U1304" s="169" t="s">
        <v>220</v>
      </c>
      <c r="V1304" s="169" t="s">
        <v>686</v>
      </c>
      <c r="W1304" s="175">
        <v>1</v>
      </c>
      <c r="X1304" s="169" t="s">
        <v>422</v>
      </c>
    </row>
    <row r="1305" spans="2:24">
      <c r="B1305" s="636"/>
      <c r="C1305" s="423"/>
      <c r="D1305" s="206">
        <f t="shared" si="349"/>
        <v>9</v>
      </c>
      <c r="E1305" s="169" t="s">
        <v>479</v>
      </c>
      <c r="F1305" s="260">
        <v>1120.8899999999999</v>
      </c>
      <c r="G1305" s="169">
        <v>305.2</v>
      </c>
      <c r="H1305" s="169">
        <v>305.2</v>
      </c>
      <c r="I1305" s="177">
        <f t="shared" si="335"/>
        <v>1</v>
      </c>
      <c r="J1305" s="169">
        <v>16.809999999999999</v>
      </c>
      <c r="K1305" s="177">
        <f t="shared" si="336"/>
        <v>5.5078636959370902E-2</v>
      </c>
      <c r="L1305" s="260">
        <v>111.2</v>
      </c>
      <c r="M1305" s="177">
        <f t="shared" si="337"/>
        <v>1.055078636959371</v>
      </c>
      <c r="N1305" s="260">
        <v>1869.27</v>
      </c>
      <c r="O1305" s="169">
        <v>6.73</v>
      </c>
      <c r="P1305" s="176">
        <f t="shared" si="338"/>
        <v>2.2051114023591091E-2</v>
      </c>
      <c r="Q1305" s="260">
        <f t="shared" si="339"/>
        <v>748.37600000000009</v>
      </c>
      <c r="R1305" s="169">
        <f t="shared" si="340"/>
        <v>10.080000000000002</v>
      </c>
      <c r="S1305" s="171">
        <f t="shared" si="341"/>
        <v>3.3027522935779825E-2</v>
      </c>
      <c r="T1305" s="169" t="s">
        <v>475</v>
      </c>
      <c r="U1305" s="169" t="s">
        <v>712</v>
      </c>
      <c r="V1305" s="169" t="s">
        <v>792</v>
      </c>
      <c r="W1305" s="175">
        <v>1</v>
      </c>
      <c r="X1305" s="169" t="s">
        <v>427</v>
      </c>
    </row>
    <row r="1306" spans="2:24">
      <c r="B1306" s="636"/>
      <c r="C1306" s="423"/>
      <c r="D1306" s="206">
        <f t="shared" si="349"/>
        <v>10</v>
      </c>
      <c r="E1306" s="169" t="s">
        <v>834</v>
      </c>
      <c r="F1306" s="260">
        <v>1115.1400000000001</v>
      </c>
      <c r="G1306" s="169">
        <v>87.09</v>
      </c>
      <c r="H1306" s="169">
        <v>87.09</v>
      </c>
      <c r="I1306" s="177">
        <f t="shared" si="335"/>
        <v>1</v>
      </c>
      <c r="J1306" s="169">
        <v>3.87</v>
      </c>
      <c r="K1306" s="177">
        <f t="shared" si="336"/>
        <v>4.4436789528074408E-2</v>
      </c>
      <c r="L1306" s="260">
        <v>355.14</v>
      </c>
      <c r="M1306" s="177">
        <f t="shared" si="337"/>
        <v>1.0444367895280744</v>
      </c>
      <c r="N1306" s="260">
        <v>1374.39</v>
      </c>
      <c r="O1306" s="169">
        <v>0.73</v>
      </c>
      <c r="P1306" s="176">
        <f t="shared" si="338"/>
        <v>8.3821334251923292E-3</v>
      </c>
      <c r="Q1306" s="260">
        <f t="shared" si="339"/>
        <v>259.25219999999996</v>
      </c>
      <c r="R1306" s="169">
        <f t="shared" si="340"/>
        <v>3.1400000000000046</v>
      </c>
      <c r="S1306" s="171">
        <f t="shared" si="341"/>
        <v>3.6054656102882124E-2</v>
      </c>
      <c r="T1306" s="169" t="s">
        <v>475</v>
      </c>
      <c r="U1306" s="169" t="s">
        <v>220</v>
      </c>
      <c r="V1306" s="169" t="s">
        <v>686</v>
      </c>
      <c r="W1306" s="175">
        <v>1</v>
      </c>
      <c r="X1306" s="169" t="s">
        <v>419</v>
      </c>
    </row>
    <row r="1307" spans="2:24">
      <c r="B1307" s="635">
        <v>46000</v>
      </c>
      <c r="C1307" s="423" t="str">
        <f t="shared" ref="C1307" si="353">RIGHT(TEXT(B1307,"aaa"),1)</f>
        <v>二</v>
      </c>
      <c r="D1307" s="206">
        <f t="shared" si="349"/>
        <v>1</v>
      </c>
      <c r="E1307" s="169" t="s">
        <v>699</v>
      </c>
      <c r="F1307" s="260">
        <v>9009.2000000000007</v>
      </c>
      <c r="G1307" s="169">
        <v>90.5</v>
      </c>
      <c r="H1307" s="169">
        <v>123.9</v>
      </c>
      <c r="I1307" s="177">
        <f t="shared" si="335"/>
        <v>1.369060773480663</v>
      </c>
      <c r="J1307" s="169">
        <v>0</v>
      </c>
      <c r="K1307" s="177">
        <f t="shared" si="336"/>
        <v>0</v>
      </c>
      <c r="L1307" s="260">
        <v>278.75</v>
      </c>
      <c r="M1307" s="177">
        <f t="shared" si="337"/>
        <v>1.369060773480663</v>
      </c>
      <c r="N1307" s="260">
        <v>9310.25</v>
      </c>
      <c r="O1307" s="169">
        <v>1.08</v>
      </c>
      <c r="P1307" s="176">
        <f t="shared" si="338"/>
        <v>1.1933701657458565E-2</v>
      </c>
      <c r="Q1307" s="260">
        <f t="shared" si="339"/>
        <v>301.05</v>
      </c>
      <c r="R1307" s="169">
        <f t="shared" si="340"/>
        <v>32.320000000000007</v>
      </c>
      <c r="S1307" s="171">
        <f t="shared" si="341"/>
        <v>0.35712707182320452</v>
      </c>
      <c r="T1307" s="169" t="s">
        <v>465</v>
      </c>
      <c r="U1307" s="169" t="s">
        <v>219</v>
      </c>
      <c r="V1307" s="169" t="s">
        <v>702</v>
      </c>
      <c r="W1307" s="175">
        <v>1</v>
      </c>
      <c r="X1307" s="169" t="s">
        <v>467</v>
      </c>
    </row>
    <row r="1308" spans="2:24">
      <c r="B1308" s="636"/>
      <c r="C1308" s="423"/>
      <c r="D1308" s="206">
        <f t="shared" si="349"/>
        <v>2</v>
      </c>
      <c r="E1308" s="169" t="s">
        <v>913</v>
      </c>
      <c r="F1308" s="260">
        <v>4605.08</v>
      </c>
      <c r="G1308" s="169">
        <v>148.44</v>
      </c>
      <c r="H1308" s="169">
        <v>148.44</v>
      </c>
      <c r="I1308" s="177">
        <f t="shared" si="335"/>
        <v>1</v>
      </c>
      <c r="J1308" s="169">
        <v>9.89</v>
      </c>
      <c r="K1308" s="177">
        <f t="shared" si="336"/>
        <v>6.6626246294799255E-2</v>
      </c>
      <c r="L1308" s="260">
        <v>487.31</v>
      </c>
      <c r="M1308" s="177">
        <f t="shared" si="337"/>
        <v>1.0666262462947991</v>
      </c>
      <c r="N1308" s="260">
        <v>4819.5</v>
      </c>
      <c r="O1308" s="169">
        <v>0.44</v>
      </c>
      <c r="P1308" s="176">
        <f t="shared" si="338"/>
        <v>2.9641606036108865E-3</v>
      </c>
      <c r="Q1308" s="260">
        <f t="shared" si="339"/>
        <v>214.41640000000001</v>
      </c>
      <c r="R1308" s="169">
        <f t="shared" si="340"/>
        <v>9.4499999999999869</v>
      </c>
      <c r="S1308" s="171">
        <f t="shared" si="341"/>
        <v>6.3662085691188267E-2</v>
      </c>
      <c r="T1308" s="169" t="s">
        <v>475</v>
      </c>
      <c r="U1308" s="169" t="s">
        <v>712</v>
      </c>
      <c r="V1308" s="169" t="s">
        <v>914</v>
      </c>
      <c r="W1308" s="175">
        <v>1</v>
      </c>
      <c r="X1308" s="169" t="s">
        <v>909</v>
      </c>
    </row>
    <row r="1309" spans="2:24">
      <c r="B1309" s="636"/>
      <c r="C1309" s="423"/>
      <c r="D1309" s="206">
        <f t="shared" si="349"/>
        <v>3</v>
      </c>
      <c r="E1309" s="169" t="s">
        <v>688</v>
      </c>
      <c r="F1309" s="260">
        <v>2198.34</v>
      </c>
      <c r="G1309" s="169">
        <v>102.82</v>
      </c>
      <c r="H1309" s="169">
        <v>102.82</v>
      </c>
      <c r="I1309" s="177">
        <f t="shared" si="335"/>
        <v>1</v>
      </c>
      <c r="J1309" s="169">
        <v>7.61</v>
      </c>
      <c r="K1309" s="177">
        <f t="shared" si="336"/>
        <v>7.4012837969266693E-2</v>
      </c>
      <c r="L1309" s="260">
        <v>313.60000000000002</v>
      </c>
      <c r="M1309" s="177">
        <f t="shared" si="337"/>
        <v>1.0740128379692666</v>
      </c>
      <c r="N1309" s="260">
        <v>2386.5</v>
      </c>
      <c r="O1309" s="169">
        <v>0.6</v>
      </c>
      <c r="P1309" s="176">
        <f t="shared" si="338"/>
        <v>5.8354405757634707E-3</v>
      </c>
      <c r="Q1309" s="260">
        <f t="shared" si="339"/>
        <v>188.16</v>
      </c>
      <c r="R1309" s="169">
        <f t="shared" si="340"/>
        <v>7.01</v>
      </c>
      <c r="S1309" s="171">
        <f t="shared" si="341"/>
        <v>6.8177397393503217E-2</v>
      </c>
      <c r="T1309" s="169" t="s">
        <v>475</v>
      </c>
      <c r="U1309" s="169" t="s">
        <v>712</v>
      </c>
      <c r="V1309" s="169" t="s">
        <v>466</v>
      </c>
      <c r="W1309" s="175">
        <v>1</v>
      </c>
      <c r="X1309" s="169" t="s">
        <v>467</v>
      </c>
    </row>
    <row r="1310" spans="2:24">
      <c r="B1310" s="636"/>
      <c r="C1310" s="423"/>
      <c r="D1310" s="206">
        <f t="shared" si="349"/>
        <v>4</v>
      </c>
      <c r="E1310" s="169" t="s">
        <v>557</v>
      </c>
      <c r="F1310" s="260">
        <v>1940.3999999999999</v>
      </c>
      <c r="G1310" s="169">
        <v>211.71</v>
      </c>
      <c r="H1310" s="169">
        <v>211.71</v>
      </c>
      <c r="I1310" s="177">
        <f t="shared" si="335"/>
        <v>1</v>
      </c>
      <c r="J1310" s="169">
        <v>10.97</v>
      </c>
      <c r="K1310" s="177">
        <f t="shared" si="336"/>
        <v>5.1816163620046291E-2</v>
      </c>
      <c r="L1310" s="260">
        <v>194.04</v>
      </c>
      <c r="M1310" s="177">
        <f t="shared" si="337"/>
        <v>1.0518161636200463</v>
      </c>
      <c r="N1310" s="260">
        <v>2128.62</v>
      </c>
      <c r="O1310" s="169">
        <v>0.97</v>
      </c>
      <c r="P1310" s="176">
        <f t="shared" si="338"/>
        <v>4.5817391715081953E-3</v>
      </c>
      <c r="Q1310" s="260">
        <f t="shared" si="339"/>
        <v>188.21879999999999</v>
      </c>
      <c r="R1310" s="169">
        <f t="shared" si="340"/>
        <v>9.9999999999999982</v>
      </c>
      <c r="S1310" s="171">
        <f t="shared" si="341"/>
        <v>4.7234424448538086E-2</v>
      </c>
      <c r="T1310" s="169" t="s">
        <v>475</v>
      </c>
      <c r="U1310" s="169" t="s">
        <v>712</v>
      </c>
      <c r="V1310" s="169" t="s">
        <v>792</v>
      </c>
      <c r="W1310" s="175">
        <v>1</v>
      </c>
      <c r="X1310" s="169" t="s">
        <v>433</v>
      </c>
    </row>
    <row r="1311" spans="2:24">
      <c r="B1311" s="636"/>
      <c r="C1311" s="423"/>
      <c r="D1311" s="206">
        <f t="shared" si="349"/>
        <v>5</v>
      </c>
      <c r="E1311" s="169" t="s">
        <v>463</v>
      </c>
      <c r="F1311" s="260">
        <v>1701.59</v>
      </c>
      <c r="G1311" s="169">
        <v>31.31</v>
      </c>
      <c r="H1311" s="169">
        <v>31.31</v>
      </c>
      <c r="I1311" s="177">
        <f t="shared" ref="I1311:I1374" si="354">H1311/G1311</f>
        <v>1</v>
      </c>
      <c r="J1311" s="169">
        <v>2.3199999999999998</v>
      </c>
      <c r="K1311" s="177">
        <f t="shared" ref="K1311:K1374" si="355">J1311/G1311</f>
        <v>7.4097732353880549E-2</v>
      </c>
      <c r="L1311" s="260">
        <v>814.16</v>
      </c>
      <c r="M1311" s="177">
        <f t="shared" ref="M1311:M1374" si="356">(H1311+J1311)/G1311</f>
        <v>1.0740977323538805</v>
      </c>
      <c r="N1311" s="260">
        <v>1888.85</v>
      </c>
      <c r="O1311" s="169">
        <v>0.23</v>
      </c>
      <c r="P1311" s="176">
        <f t="shared" ref="P1311:P1374" si="357">O1311/G1311</f>
        <v>7.3458958799105722E-3</v>
      </c>
      <c r="Q1311" s="260">
        <f t="shared" ref="Q1311:Q1374" si="358">O1311*L1311</f>
        <v>187.2568</v>
      </c>
      <c r="R1311" s="169">
        <f t="shared" ref="R1311:R1374" si="359">(H1311+J1311)-G1311-O1311</f>
        <v>2.0899999999999967</v>
      </c>
      <c r="S1311" s="171">
        <f t="shared" ref="S1311:S1374" si="360">R1311/G1311</f>
        <v>6.6751836473969872E-2</v>
      </c>
      <c r="T1311" s="169" t="s">
        <v>475</v>
      </c>
      <c r="U1311" s="169" t="s">
        <v>220</v>
      </c>
      <c r="V1311" s="169" t="s">
        <v>686</v>
      </c>
      <c r="W1311" s="175">
        <v>1</v>
      </c>
      <c r="X1311" s="169" t="s">
        <v>412</v>
      </c>
    </row>
    <row r="1312" spans="2:24">
      <c r="B1312" s="636"/>
      <c r="C1312" s="423"/>
      <c r="D1312" s="206">
        <f t="shared" si="349"/>
        <v>6</v>
      </c>
      <c r="E1312" s="169" t="s">
        <v>464</v>
      </c>
      <c r="F1312" s="260">
        <v>1544.57</v>
      </c>
      <c r="G1312" s="169">
        <v>114.96</v>
      </c>
      <c r="H1312" s="169">
        <v>114.96</v>
      </c>
      <c r="I1312" s="177">
        <f t="shared" si="354"/>
        <v>1</v>
      </c>
      <c r="J1312" s="169">
        <v>8.51</v>
      </c>
      <c r="K1312" s="177">
        <f t="shared" si="355"/>
        <v>7.402574808629088E-2</v>
      </c>
      <c r="L1312" s="260">
        <v>203.5</v>
      </c>
      <c r="M1312" s="177">
        <f t="shared" si="356"/>
        <v>1.0740257480862909</v>
      </c>
      <c r="N1312" s="260">
        <v>1731.79</v>
      </c>
      <c r="O1312" s="169">
        <v>0.92</v>
      </c>
      <c r="P1312" s="176">
        <f t="shared" si="357"/>
        <v>8.0027835768963131E-3</v>
      </c>
      <c r="Q1312" s="260">
        <f t="shared" si="358"/>
        <v>187.22</v>
      </c>
      <c r="R1312" s="169">
        <f t="shared" si="359"/>
        <v>7.5900000000000052</v>
      </c>
      <c r="S1312" s="171">
        <f t="shared" si="360"/>
        <v>6.6022964509394627E-2</v>
      </c>
      <c r="T1312" s="169" t="s">
        <v>475</v>
      </c>
      <c r="U1312" s="169" t="s">
        <v>712</v>
      </c>
      <c r="V1312" s="169" t="s">
        <v>466</v>
      </c>
      <c r="W1312" s="175">
        <v>1</v>
      </c>
      <c r="X1312" s="169" t="s">
        <v>467</v>
      </c>
    </row>
    <row r="1313" spans="2:24">
      <c r="B1313" s="636"/>
      <c r="C1313" s="423"/>
      <c r="D1313" s="206">
        <f t="shared" si="349"/>
        <v>7</v>
      </c>
      <c r="E1313" s="169" t="s">
        <v>494</v>
      </c>
      <c r="F1313" s="260">
        <v>1467.45</v>
      </c>
      <c r="G1313" s="169">
        <v>87.91</v>
      </c>
      <c r="H1313" s="169">
        <v>87.91</v>
      </c>
      <c r="I1313" s="177">
        <f t="shared" si="354"/>
        <v>1</v>
      </c>
      <c r="J1313" s="169">
        <v>5.2</v>
      </c>
      <c r="K1313" s="177">
        <f t="shared" si="355"/>
        <v>5.9151404845865091E-2</v>
      </c>
      <c r="L1313" s="260">
        <v>318.32</v>
      </c>
      <c r="M1313" s="177">
        <f t="shared" si="356"/>
        <v>1.0591514048458652</v>
      </c>
      <c r="N1313" s="260">
        <v>1655.26</v>
      </c>
      <c r="O1313" s="169">
        <v>0.59</v>
      </c>
      <c r="P1313" s="176">
        <f t="shared" si="357"/>
        <v>6.7114093959731542E-3</v>
      </c>
      <c r="Q1313" s="260">
        <f t="shared" si="358"/>
        <v>187.80879999999999</v>
      </c>
      <c r="R1313" s="169">
        <f t="shared" si="359"/>
        <v>4.610000000000003</v>
      </c>
      <c r="S1313" s="171">
        <f t="shared" si="360"/>
        <v>5.2439995449891974E-2</v>
      </c>
      <c r="T1313" s="169" t="s">
        <v>475</v>
      </c>
      <c r="U1313" s="169" t="s">
        <v>220</v>
      </c>
      <c r="V1313" s="169" t="s">
        <v>686</v>
      </c>
      <c r="W1313" s="175">
        <v>1</v>
      </c>
      <c r="X1313" s="169" t="s">
        <v>422</v>
      </c>
    </row>
    <row r="1314" spans="2:24">
      <c r="B1314" s="636"/>
      <c r="C1314" s="423"/>
      <c r="D1314" s="206">
        <f t="shared" si="349"/>
        <v>8</v>
      </c>
      <c r="E1314" s="169" t="s">
        <v>915</v>
      </c>
      <c r="F1314" s="260">
        <v>1422</v>
      </c>
      <c r="G1314" s="169">
        <v>120.92</v>
      </c>
      <c r="H1314" s="169">
        <v>120.92</v>
      </c>
      <c r="I1314" s="177">
        <f t="shared" si="354"/>
        <v>1</v>
      </c>
      <c r="J1314" s="169">
        <v>8.0500000000000007</v>
      </c>
      <c r="K1314" s="177">
        <f t="shared" si="355"/>
        <v>6.6572940787297391E-2</v>
      </c>
      <c r="L1314" s="260">
        <v>200</v>
      </c>
      <c r="M1314" s="177">
        <f t="shared" si="356"/>
        <v>1.0665729407872973</v>
      </c>
      <c r="N1314" s="260">
        <v>1610</v>
      </c>
      <c r="O1314" s="169">
        <v>0.94</v>
      </c>
      <c r="P1314" s="176">
        <f t="shared" si="357"/>
        <v>7.7737347006285144E-3</v>
      </c>
      <c r="Q1314" s="260">
        <f t="shared" si="358"/>
        <v>188</v>
      </c>
      <c r="R1314" s="169">
        <f t="shared" si="359"/>
        <v>7.1099999999999977</v>
      </c>
      <c r="S1314" s="171">
        <f t="shared" si="360"/>
        <v>5.8799206086668852E-2</v>
      </c>
      <c r="T1314" s="169" t="s">
        <v>475</v>
      </c>
      <c r="U1314" s="169" t="s">
        <v>712</v>
      </c>
      <c r="V1314" s="169" t="s">
        <v>916</v>
      </c>
      <c r="W1314" s="175">
        <v>1</v>
      </c>
      <c r="X1314" s="169" t="s">
        <v>910</v>
      </c>
    </row>
    <row r="1315" spans="2:24">
      <c r="B1315" s="636"/>
      <c r="C1315" s="423"/>
      <c r="D1315" s="206">
        <f t="shared" si="349"/>
        <v>9</v>
      </c>
      <c r="E1315" s="169" t="s">
        <v>833</v>
      </c>
      <c r="F1315" s="260">
        <v>1414.46</v>
      </c>
      <c r="G1315" s="169">
        <v>71.760000000000005</v>
      </c>
      <c r="H1315" s="169">
        <v>71.760000000000005</v>
      </c>
      <c r="I1315" s="177">
        <f t="shared" si="354"/>
        <v>1</v>
      </c>
      <c r="J1315" s="169">
        <v>4.78</v>
      </c>
      <c r="K1315" s="177">
        <f t="shared" si="355"/>
        <v>6.6610925306577473E-2</v>
      </c>
      <c r="L1315" s="260">
        <v>335.18</v>
      </c>
      <c r="M1315" s="177">
        <f t="shared" si="356"/>
        <v>1.0666109253065774</v>
      </c>
      <c r="N1315" s="260">
        <v>1602.16</v>
      </c>
      <c r="O1315" s="169">
        <v>0.56000000000000005</v>
      </c>
      <c r="P1315" s="176">
        <f t="shared" si="357"/>
        <v>7.803790412486065E-3</v>
      </c>
      <c r="Q1315" s="260">
        <f t="shared" si="358"/>
        <v>187.70080000000002</v>
      </c>
      <c r="R1315" s="169">
        <f t="shared" si="359"/>
        <v>4.2200000000000006</v>
      </c>
      <c r="S1315" s="171">
        <f t="shared" si="360"/>
        <v>5.8807134894091423E-2</v>
      </c>
      <c r="T1315" s="169" t="s">
        <v>475</v>
      </c>
      <c r="U1315" s="169" t="s">
        <v>220</v>
      </c>
      <c r="V1315" s="169" t="s">
        <v>686</v>
      </c>
      <c r="W1315" s="175">
        <v>1</v>
      </c>
      <c r="X1315" s="169" t="s">
        <v>828</v>
      </c>
    </row>
    <row r="1316" spans="2:24">
      <c r="B1316" s="636"/>
      <c r="C1316" s="423"/>
      <c r="D1316" s="206">
        <f t="shared" si="349"/>
        <v>10</v>
      </c>
      <c r="E1316" s="169" t="s">
        <v>484</v>
      </c>
      <c r="F1316" s="260">
        <v>1357.6299999999999</v>
      </c>
      <c r="G1316" s="169">
        <v>84.94</v>
      </c>
      <c r="H1316" s="169">
        <v>84.94</v>
      </c>
      <c r="I1316" s="177">
        <f t="shared" si="354"/>
        <v>1</v>
      </c>
      <c r="J1316" s="169">
        <v>3.77</v>
      </c>
      <c r="K1316" s="177">
        <f t="shared" si="355"/>
        <v>4.438427125029433E-2</v>
      </c>
      <c r="L1316" s="260">
        <v>410.16</v>
      </c>
      <c r="M1316" s="177">
        <f t="shared" si="356"/>
        <v>1.0443842712502942</v>
      </c>
      <c r="N1316" s="260">
        <v>1546.3</v>
      </c>
      <c r="O1316" s="169">
        <v>0.46</v>
      </c>
      <c r="P1316" s="176">
        <f t="shared" si="357"/>
        <v>5.4155874735107136E-3</v>
      </c>
      <c r="Q1316" s="260">
        <f t="shared" si="358"/>
        <v>188.67360000000002</v>
      </c>
      <c r="R1316" s="169">
        <f t="shared" si="359"/>
        <v>3.3099999999999961</v>
      </c>
      <c r="S1316" s="171">
        <f t="shared" si="360"/>
        <v>3.8968683776783565E-2</v>
      </c>
      <c r="T1316" s="169" t="s">
        <v>475</v>
      </c>
      <c r="U1316" s="169" t="s">
        <v>712</v>
      </c>
      <c r="V1316" s="169" t="s">
        <v>643</v>
      </c>
      <c r="W1316" s="175">
        <v>1</v>
      </c>
      <c r="X1316" s="169" t="s">
        <v>467</v>
      </c>
    </row>
    <row r="1317" spans="2:24">
      <c r="B1317" s="635">
        <v>46001</v>
      </c>
      <c r="C1317" s="423" t="str">
        <f t="shared" ref="C1317" si="361">RIGHT(TEXT(B1317,"aaa"),1)</f>
        <v>三</v>
      </c>
      <c r="D1317" s="206">
        <f t="shared" si="349"/>
        <v>1</v>
      </c>
      <c r="E1317" s="169" t="s">
        <v>689</v>
      </c>
      <c r="F1317" s="260">
        <v>10650</v>
      </c>
      <c r="G1317" s="169">
        <v>8924</v>
      </c>
      <c r="H1317" s="169">
        <v>8924</v>
      </c>
      <c r="I1317" s="177">
        <f t="shared" si="354"/>
        <v>1</v>
      </c>
      <c r="J1317" s="169">
        <v>600</v>
      </c>
      <c r="K1317" s="177">
        <f t="shared" si="355"/>
        <v>6.7234424025100853E-2</v>
      </c>
      <c r="L1317" s="260">
        <v>17.75</v>
      </c>
      <c r="M1317" s="177">
        <f t="shared" si="356"/>
        <v>1.0672344240251008</v>
      </c>
      <c r="N1317" s="260">
        <v>10650</v>
      </c>
      <c r="O1317" s="169">
        <v>0</v>
      </c>
      <c r="P1317" s="176">
        <f t="shared" si="357"/>
        <v>0</v>
      </c>
      <c r="Q1317" s="260">
        <f t="shared" si="358"/>
        <v>0</v>
      </c>
      <c r="R1317" s="169">
        <f t="shared" si="359"/>
        <v>600</v>
      </c>
      <c r="S1317" s="171">
        <f t="shared" si="360"/>
        <v>6.7234424025100853E-2</v>
      </c>
      <c r="T1317" s="169" t="s">
        <v>465</v>
      </c>
      <c r="U1317" s="169" t="s">
        <v>220</v>
      </c>
      <c r="V1317" s="169" t="s">
        <v>701</v>
      </c>
      <c r="W1317" s="175">
        <v>1</v>
      </c>
      <c r="X1317" s="169" t="s">
        <v>430</v>
      </c>
    </row>
    <row r="1318" spans="2:24">
      <c r="B1318" s="636"/>
      <c r="C1318" s="423"/>
      <c r="D1318" s="206">
        <f t="shared" si="349"/>
        <v>2</v>
      </c>
      <c r="E1318" s="169" t="s">
        <v>699</v>
      </c>
      <c r="F1318" s="260">
        <v>9109.5499999999993</v>
      </c>
      <c r="G1318" s="169">
        <v>88.02</v>
      </c>
      <c r="H1318" s="169">
        <v>120.7</v>
      </c>
      <c r="I1318" s="177">
        <f t="shared" si="354"/>
        <v>1.3712792547148376</v>
      </c>
      <c r="J1318" s="169">
        <v>0</v>
      </c>
      <c r="K1318" s="177">
        <f t="shared" si="355"/>
        <v>0</v>
      </c>
      <c r="L1318" s="260">
        <v>278.75</v>
      </c>
      <c r="M1318" s="177">
        <f t="shared" si="356"/>
        <v>1.3712792547148376</v>
      </c>
      <c r="N1318" s="260">
        <v>9109.5499999999993</v>
      </c>
      <c r="O1318" s="169">
        <v>0</v>
      </c>
      <c r="P1318" s="176">
        <f t="shared" si="357"/>
        <v>0</v>
      </c>
      <c r="Q1318" s="260">
        <f t="shared" si="358"/>
        <v>0</v>
      </c>
      <c r="R1318" s="169">
        <f t="shared" si="359"/>
        <v>32.680000000000007</v>
      </c>
      <c r="S1318" s="171">
        <f t="shared" si="360"/>
        <v>0.37127925471483764</v>
      </c>
      <c r="T1318" s="169" t="s">
        <v>465</v>
      </c>
      <c r="U1318" s="169" t="s">
        <v>219</v>
      </c>
      <c r="V1318" s="169" t="s">
        <v>702</v>
      </c>
      <c r="W1318" s="175">
        <v>1</v>
      </c>
      <c r="X1318" s="169" t="s">
        <v>467</v>
      </c>
    </row>
    <row r="1319" spans="2:24">
      <c r="B1319" s="636"/>
      <c r="C1319" s="423"/>
      <c r="D1319" s="206">
        <f t="shared" si="349"/>
        <v>3</v>
      </c>
      <c r="E1319" s="169" t="s">
        <v>913</v>
      </c>
      <c r="F1319" s="260">
        <v>2119.79</v>
      </c>
      <c r="G1319" s="169">
        <v>109.84</v>
      </c>
      <c r="H1319" s="169">
        <v>109.84</v>
      </c>
      <c r="I1319" s="177">
        <f t="shared" si="354"/>
        <v>1</v>
      </c>
      <c r="J1319" s="169">
        <v>4.95</v>
      </c>
      <c r="K1319" s="177">
        <f t="shared" si="355"/>
        <v>4.5065549890750185E-2</v>
      </c>
      <c r="L1319" s="260">
        <v>487.31</v>
      </c>
      <c r="M1319" s="177">
        <f t="shared" si="356"/>
        <v>1.0450655498907502</v>
      </c>
      <c r="N1319" s="260">
        <v>2412.1799999999998</v>
      </c>
      <c r="O1319" s="169">
        <v>0.6</v>
      </c>
      <c r="P1319" s="176">
        <f t="shared" si="357"/>
        <v>5.4624908958485069E-3</v>
      </c>
      <c r="Q1319" s="260">
        <f t="shared" si="358"/>
        <v>292.38599999999997</v>
      </c>
      <c r="R1319" s="169">
        <f t="shared" si="359"/>
        <v>4.3500000000000032</v>
      </c>
      <c r="S1319" s="171">
        <f t="shared" si="360"/>
        <v>3.9603058994901706E-2</v>
      </c>
      <c r="T1319" s="169" t="s">
        <v>475</v>
      </c>
      <c r="U1319" s="169" t="s">
        <v>712</v>
      </c>
      <c r="V1319" s="169" t="s">
        <v>914</v>
      </c>
      <c r="W1319" s="175">
        <v>1</v>
      </c>
      <c r="X1319" s="169" t="s">
        <v>909</v>
      </c>
    </row>
    <row r="1320" spans="2:24">
      <c r="B1320" s="636"/>
      <c r="C1320" s="423"/>
      <c r="D1320" s="206">
        <f t="shared" si="349"/>
        <v>4</v>
      </c>
      <c r="E1320" s="169" t="s">
        <v>688</v>
      </c>
      <c r="F1320" s="260">
        <v>1310.8500000000001</v>
      </c>
      <c r="G1320" s="169">
        <v>94.44</v>
      </c>
      <c r="H1320" s="169">
        <v>94.44</v>
      </c>
      <c r="I1320" s="177">
        <f t="shared" si="354"/>
        <v>1</v>
      </c>
      <c r="J1320" s="169">
        <v>4.72</v>
      </c>
      <c r="K1320" s="177">
        <f t="shared" si="355"/>
        <v>4.9978822532825075E-2</v>
      </c>
      <c r="L1320" s="260">
        <v>313.60000000000002</v>
      </c>
      <c r="M1320" s="177">
        <f t="shared" si="356"/>
        <v>1.049978822532825</v>
      </c>
      <c r="N1320" s="260">
        <v>1480.19</v>
      </c>
      <c r="O1320" s="169">
        <v>0.54</v>
      </c>
      <c r="P1320" s="176">
        <f t="shared" si="357"/>
        <v>5.7179161372299878E-3</v>
      </c>
      <c r="Q1320" s="260">
        <f t="shared" si="358"/>
        <v>169.34400000000002</v>
      </c>
      <c r="R1320" s="169">
        <f t="shared" si="359"/>
        <v>4.1799999999999988</v>
      </c>
      <c r="S1320" s="171">
        <f t="shared" si="360"/>
        <v>4.4260906395595073E-2</v>
      </c>
      <c r="T1320" s="169" t="s">
        <v>475</v>
      </c>
      <c r="U1320" s="169" t="s">
        <v>712</v>
      </c>
      <c r="V1320" s="169" t="s">
        <v>466</v>
      </c>
      <c r="W1320" s="175">
        <v>1</v>
      </c>
      <c r="X1320" s="169" t="s">
        <v>467</v>
      </c>
    </row>
    <row r="1321" spans="2:24">
      <c r="B1321" s="636"/>
      <c r="C1321" s="423"/>
      <c r="D1321" s="206">
        <f t="shared" si="349"/>
        <v>5</v>
      </c>
      <c r="E1321" s="169" t="s">
        <v>557</v>
      </c>
      <c r="F1321" s="260">
        <v>1168.1200000000001</v>
      </c>
      <c r="G1321" s="169">
        <v>197.28</v>
      </c>
      <c r="H1321" s="169">
        <v>197.28</v>
      </c>
      <c r="I1321" s="177">
        <f t="shared" si="354"/>
        <v>1</v>
      </c>
      <c r="J1321" s="169">
        <v>6.9</v>
      </c>
      <c r="K1321" s="177">
        <f t="shared" si="355"/>
        <v>3.497566909975669E-2</v>
      </c>
      <c r="L1321" s="260">
        <v>194.04</v>
      </c>
      <c r="M1321" s="177">
        <f t="shared" si="356"/>
        <v>1.0349756690997567</v>
      </c>
      <c r="N1321" s="260">
        <v>1338.88</v>
      </c>
      <c r="O1321" s="169">
        <v>0.88</v>
      </c>
      <c r="P1321" s="176">
        <f t="shared" si="357"/>
        <v>4.4606650446066508E-3</v>
      </c>
      <c r="Q1321" s="260">
        <f t="shared" si="358"/>
        <v>170.7552</v>
      </c>
      <c r="R1321" s="169">
        <f t="shared" si="359"/>
        <v>6.0200000000000058</v>
      </c>
      <c r="S1321" s="171">
        <f t="shared" si="360"/>
        <v>3.051500405515007E-2</v>
      </c>
      <c r="T1321" s="169" t="s">
        <v>475</v>
      </c>
      <c r="U1321" s="169" t="s">
        <v>712</v>
      </c>
      <c r="V1321" s="169" t="s">
        <v>792</v>
      </c>
      <c r="W1321" s="175">
        <v>1</v>
      </c>
      <c r="X1321" s="169" t="s">
        <v>433</v>
      </c>
    </row>
    <row r="1322" spans="2:24">
      <c r="B1322" s="636"/>
      <c r="C1322" s="423"/>
      <c r="D1322" s="206">
        <f t="shared" si="349"/>
        <v>6</v>
      </c>
      <c r="E1322" s="169" t="s">
        <v>463</v>
      </c>
      <c r="F1322" s="260">
        <v>1025.8499999999999</v>
      </c>
      <c r="G1322" s="169">
        <v>29.45</v>
      </c>
      <c r="H1322" s="169">
        <v>29.45</v>
      </c>
      <c r="I1322" s="177">
        <f t="shared" si="354"/>
        <v>1</v>
      </c>
      <c r="J1322" s="169">
        <v>1.47</v>
      </c>
      <c r="K1322" s="177">
        <f t="shared" si="355"/>
        <v>4.99151103565365E-2</v>
      </c>
      <c r="L1322" s="260">
        <v>814.16</v>
      </c>
      <c r="M1322" s="177">
        <f t="shared" si="356"/>
        <v>1.0499151103565365</v>
      </c>
      <c r="N1322" s="260">
        <v>1196.82</v>
      </c>
      <c r="O1322" s="169">
        <v>0.21</v>
      </c>
      <c r="P1322" s="176">
        <f t="shared" si="357"/>
        <v>7.1307300509337859E-3</v>
      </c>
      <c r="Q1322" s="260">
        <f t="shared" si="358"/>
        <v>170.97359999999998</v>
      </c>
      <c r="R1322" s="169">
        <f t="shared" si="359"/>
        <v>1.2599999999999989</v>
      </c>
      <c r="S1322" s="171">
        <f t="shared" si="360"/>
        <v>4.2784380305602679E-2</v>
      </c>
      <c r="T1322" s="169" t="s">
        <v>475</v>
      </c>
      <c r="U1322" s="169" t="s">
        <v>220</v>
      </c>
      <c r="V1322" s="169" t="s">
        <v>686</v>
      </c>
      <c r="W1322" s="175">
        <v>1</v>
      </c>
      <c r="X1322" s="169" t="s">
        <v>412</v>
      </c>
    </row>
    <row r="1323" spans="2:24">
      <c r="B1323" s="636"/>
      <c r="C1323" s="423"/>
      <c r="D1323" s="206">
        <f t="shared" si="349"/>
        <v>7</v>
      </c>
      <c r="E1323" s="169" t="s">
        <v>832</v>
      </c>
      <c r="F1323" s="260">
        <v>980.49999999999989</v>
      </c>
      <c r="G1323" s="169">
        <v>248.3</v>
      </c>
      <c r="H1323" s="169">
        <v>248.3</v>
      </c>
      <c r="I1323" s="177">
        <f t="shared" si="354"/>
        <v>1</v>
      </c>
      <c r="J1323" s="169">
        <v>6.21</v>
      </c>
      <c r="K1323" s="177">
        <f t="shared" si="355"/>
        <v>2.5010068465565846E-2</v>
      </c>
      <c r="L1323" s="260">
        <v>185</v>
      </c>
      <c r="M1323" s="177">
        <f t="shared" si="356"/>
        <v>1.0250100684655659</v>
      </c>
      <c r="N1323" s="260">
        <v>1148.8499999999999</v>
      </c>
      <c r="O1323" s="169">
        <v>0.91</v>
      </c>
      <c r="P1323" s="176">
        <f t="shared" si="357"/>
        <v>3.6649214659685864E-3</v>
      </c>
      <c r="Q1323" s="260">
        <f t="shared" si="358"/>
        <v>168.35</v>
      </c>
      <c r="R1323" s="169">
        <f t="shared" si="359"/>
        <v>5.3000000000000078</v>
      </c>
      <c r="S1323" s="171">
        <f t="shared" si="360"/>
        <v>2.1345146999597293E-2</v>
      </c>
      <c r="T1323" s="169" t="s">
        <v>475</v>
      </c>
      <c r="U1323" s="169" t="s">
        <v>712</v>
      </c>
      <c r="V1323" s="169" t="s">
        <v>792</v>
      </c>
      <c r="W1323" s="175">
        <v>1</v>
      </c>
      <c r="X1323" s="169" t="s">
        <v>817</v>
      </c>
    </row>
    <row r="1324" spans="2:24">
      <c r="B1324" s="636"/>
      <c r="C1324" s="423"/>
      <c r="D1324" s="206">
        <f t="shared" si="349"/>
        <v>8</v>
      </c>
      <c r="E1324" s="169" t="s">
        <v>542</v>
      </c>
      <c r="F1324" s="260">
        <v>943.51</v>
      </c>
      <c r="G1324" s="169">
        <v>235.31</v>
      </c>
      <c r="H1324" s="169">
        <v>235.31</v>
      </c>
      <c r="I1324" s="177">
        <f t="shared" si="354"/>
        <v>1</v>
      </c>
      <c r="J1324" s="169">
        <v>10.59</v>
      </c>
      <c r="K1324" s="177">
        <f t="shared" si="355"/>
        <v>4.5004462198801581E-2</v>
      </c>
      <c r="L1324" s="260">
        <v>156.72999999999999</v>
      </c>
      <c r="M1324" s="177">
        <f t="shared" si="356"/>
        <v>1.0450044621988015</v>
      </c>
      <c r="N1324" s="260">
        <v>1659.77</v>
      </c>
      <c r="O1324" s="169">
        <v>4.57</v>
      </c>
      <c r="P1324" s="176">
        <f t="shared" si="357"/>
        <v>1.9421189069737794E-2</v>
      </c>
      <c r="Q1324" s="260">
        <f t="shared" si="358"/>
        <v>716.25609999999995</v>
      </c>
      <c r="R1324" s="169">
        <f t="shared" si="359"/>
        <v>6.0200000000000031</v>
      </c>
      <c r="S1324" s="171">
        <f t="shared" si="360"/>
        <v>2.5583273129063801E-2</v>
      </c>
      <c r="T1324" s="169" t="s">
        <v>475</v>
      </c>
      <c r="U1324" s="169" t="s">
        <v>712</v>
      </c>
      <c r="V1324" s="169" t="s">
        <v>466</v>
      </c>
      <c r="W1324" s="175">
        <v>1</v>
      </c>
      <c r="X1324" s="169" t="s">
        <v>467</v>
      </c>
    </row>
    <row r="1325" spans="2:24">
      <c r="B1325" s="636"/>
      <c r="C1325" s="423"/>
      <c r="D1325" s="206">
        <f t="shared" si="349"/>
        <v>9</v>
      </c>
      <c r="E1325" s="169" t="s">
        <v>464</v>
      </c>
      <c r="F1325" s="260">
        <v>942.21</v>
      </c>
      <c r="G1325" s="169">
        <v>109.37</v>
      </c>
      <c r="H1325" s="169">
        <v>109.37</v>
      </c>
      <c r="I1325" s="177">
        <f t="shared" si="354"/>
        <v>1</v>
      </c>
      <c r="J1325" s="169">
        <v>5.47</v>
      </c>
      <c r="K1325" s="177">
        <f t="shared" si="355"/>
        <v>5.0013714912681716E-2</v>
      </c>
      <c r="L1325" s="260">
        <v>203.5</v>
      </c>
      <c r="M1325" s="177">
        <f t="shared" si="356"/>
        <v>1.0500137149126818</v>
      </c>
      <c r="N1325" s="260">
        <v>1113.1500000000001</v>
      </c>
      <c r="O1325" s="169">
        <v>0.84</v>
      </c>
      <c r="P1325" s="176">
        <f t="shared" si="357"/>
        <v>7.6803511017646516E-3</v>
      </c>
      <c r="Q1325" s="260">
        <f t="shared" si="358"/>
        <v>170.94</v>
      </c>
      <c r="R1325" s="169">
        <f t="shared" si="359"/>
        <v>4.629999999999999</v>
      </c>
      <c r="S1325" s="171">
        <f t="shared" si="360"/>
        <v>4.2333363810917062E-2</v>
      </c>
      <c r="T1325" s="169" t="s">
        <v>475</v>
      </c>
      <c r="U1325" s="169" t="s">
        <v>712</v>
      </c>
      <c r="V1325" s="169" t="s">
        <v>466</v>
      </c>
      <c r="W1325" s="175">
        <v>1</v>
      </c>
      <c r="X1325" s="169" t="s">
        <v>467</v>
      </c>
    </row>
    <row r="1326" spans="2:24">
      <c r="B1326" s="636"/>
      <c r="C1326" s="423"/>
      <c r="D1326" s="206">
        <f t="shared" si="349"/>
        <v>10</v>
      </c>
      <c r="E1326" s="169" t="s">
        <v>494</v>
      </c>
      <c r="F1326" s="260">
        <v>846.73</v>
      </c>
      <c r="G1326" s="169">
        <v>79.88</v>
      </c>
      <c r="H1326" s="169">
        <v>79.88</v>
      </c>
      <c r="I1326" s="177">
        <f t="shared" si="354"/>
        <v>1</v>
      </c>
      <c r="J1326" s="169">
        <v>3.19</v>
      </c>
      <c r="K1326" s="177">
        <f t="shared" si="355"/>
        <v>3.9934902353530297E-2</v>
      </c>
      <c r="L1326" s="260">
        <v>318.32</v>
      </c>
      <c r="M1326" s="177">
        <f t="shared" si="356"/>
        <v>1.0399349023535303</v>
      </c>
      <c r="N1326" s="260">
        <v>1015.44</v>
      </c>
      <c r="O1326" s="169">
        <v>0.53</v>
      </c>
      <c r="P1326" s="176">
        <f t="shared" si="357"/>
        <v>6.6349524286429653E-3</v>
      </c>
      <c r="Q1326" s="260">
        <f t="shared" si="358"/>
        <v>168.70959999999999</v>
      </c>
      <c r="R1326" s="169">
        <f t="shared" si="359"/>
        <v>2.6599999999999975</v>
      </c>
      <c r="S1326" s="171">
        <f t="shared" si="360"/>
        <v>3.3299949924887301E-2</v>
      </c>
      <c r="T1326" s="169" t="s">
        <v>475</v>
      </c>
      <c r="U1326" s="169" t="s">
        <v>220</v>
      </c>
      <c r="V1326" s="169" t="s">
        <v>686</v>
      </c>
      <c r="W1326" s="175">
        <v>1</v>
      </c>
      <c r="X1326" s="169" t="s">
        <v>422</v>
      </c>
    </row>
    <row r="1327" spans="2:24">
      <c r="B1327" s="635">
        <v>46002</v>
      </c>
      <c r="C1327" s="423" t="str">
        <f t="shared" ref="C1327" si="362">RIGHT(TEXT(B1327,"aaa"),1)</f>
        <v>四</v>
      </c>
      <c r="D1327" s="206">
        <f t="shared" si="349"/>
        <v>1</v>
      </c>
      <c r="E1327" s="169" t="s">
        <v>699</v>
      </c>
      <c r="F1327" s="260">
        <v>8223.1299999999992</v>
      </c>
      <c r="G1327" s="169">
        <v>83.2</v>
      </c>
      <c r="H1327" s="169">
        <v>112.34</v>
      </c>
      <c r="I1327" s="177">
        <f t="shared" si="354"/>
        <v>1.3502403846153845</v>
      </c>
      <c r="J1327" s="169">
        <v>0.36</v>
      </c>
      <c r="K1327" s="177">
        <f t="shared" si="355"/>
        <v>4.3269230769230763E-3</v>
      </c>
      <c r="L1327" s="260">
        <v>278.75</v>
      </c>
      <c r="M1327" s="177">
        <f t="shared" si="356"/>
        <v>1.3545673076923077</v>
      </c>
      <c r="N1327" s="260">
        <v>8223.1299999999992</v>
      </c>
      <c r="O1327" s="169">
        <v>0</v>
      </c>
      <c r="P1327" s="176">
        <f t="shared" si="357"/>
        <v>0</v>
      </c>
      <c r="Q1327" s="260">
        <f t="shared" si="358"/>
        <v>0</v>
      </c>
      <c r="R1327" s="169">
        <f t="shared" si="359"/>
        <v>29.5</v>
      </c>
      <c r="S1327" s="171">
        <f t="shared" si="360"/>
        <v>0.35456730769230765</v>
      </c>
      <c r="T1327" s="169" t="s">
        <v>465</v>
      </c>
      <c r="U1327" s="169" t="s">
        <v>219</v>
      </c>
      <c r="V1327" s="169" t="s">
        <v>702</v>
      </c>
      <c r="W1327" s="175">
        <v>1</v>
      </c>
      <c r="X1327" s="169" t="s">
        <v>467</v>
      </c>
    </row>
    <row r="1328" spans="2:24">
      <c r="B1328" s="636"/>
      <c r="C1328" s="423"/>
      <c r="D1328" s="206">
        <f t="shared" si="349"/>
        <v>2</v>
      </c>
      <c r="E1328" s="169" t="s">
        <v>689</v>
      </c>
      <c r="F1328" s="260">
        <v>7100</v>
      </c>
      <c r="G1328" s="169">
        <v>16118</v>
      </c>
      <c r="H1328" s="169">
        <v>16118</v>
      </c>
      <c r="I1328" s="177">
        <f t="shared" si="354"/>
        <v>1</v>
      </c>
      <c r="J1328" s="169">
        <v>400</v>
      </c>
      <c r="K1328" s="177">
        <f t="shared" si="355"/>
        <v>2.4816974810770567E-2</v>
      </c>
      <c r="L1328" s="260">
        <v>17.75</v>
      </c>
      <c r="M1328" s="177">
        <f t="shared" si="356"/>
        <v>1.0248169748107705</v>
      </c>
      <c r="N1328" s="260">
        <v>7100</v>
      </c>
      <c r="O1328" s="169">
        <v>0</v>
      </c>
      <c r="P1328" s="176">
        <f t="shared" si="357"/>
        <v>0</v>
      </c>
      <c r="Q1328" s="260">
        <f t="shared" si="358"/>
        <v>0</v>
      </c>
      <c r="R1328" s="169">
        <f t="shared" si="359"/>
        <v>400</v>
      </c>
      <c r="S1328" s="171">
        <f t="shared" si="360"/>
        <v>2.4816974810770567E-2</v>
      </c>
      <c r="T1328" s="169" t="s">
        <v>465</v>
      </c>
      <c r="U1328" s="169" t="s">
        <v>220</v>
      </c>
      <c r="V1328" s="169" t="s">
        <v>701</v>
      </c>
      <c r="W1328" s="175">
        <v>1</v>
      </c>
      <c r="X1328" s="169" t="s">
        <v>430</v>
      </c>
    </row>
    <row r="1329" spans="2:24">
      <c r="B1329" s="636"/>
      <c r="C1329" s="423"/>
      <c r="D1329" s="206">
        <f t="shared" si="349"/>
        <v>3</v>
      </c>
      <c r="E1329" s="169" t="s">
        <v>913</v>
      </c>
      <c r="F1329" s="260">
        <v>2022.34</v>
      </c>
      <c r="G1329" s="169">
        <v>102.27</v>
      </c>
      <c r="H1329" s="169">
        <v>102.27</v>
      </c>
      <c r="I1329" s="177">
        <f t="shared" si="354"/>
        <v>1</v>
      </c>
      <c r="J1329" s="169">
        <v>4.42</v>
      </c>
      <c r="K1329" s="177">
        <f t="shared" si="355"/>
        <v>4.3218930282585312E-2</v>
      </c>
      <c r="L1329" s="260">
        <v>487.31</v>
      </c>
      <c r="M1329" s="177">
        <f t="shared" si="356"/>
        <v>1.0432189302825854</v>
      </c>
      <c r="N1329" s="260">
        <v>2153.91</v>
      </c>
      <c r="O1329" s="169">
        <v>0.27</v>
      </c>
      <c r="P1329" s="176">
        <f t="shared" si="357"/>
        <v>2.6400704018773838E-3</v>
      </c>
      <c r="Q1329" s="260">
        <f t="shared" si="358"/>
        <v>131.5737</v>
      </c>
      <c r="R1329" s="169">
        <f t="shared" si="359"/>
        <v>4.1500000000000021</v>
      </c>
      <c r="S1329" s="171">
        <f t="shared" si="360"/>
        <v>4.0578859880707953E-2</v>
      </c>
      <c r="T1329" s="169" t="s">
        <v>475</v>
      </c>
      <c r="U1329" s="169" t="s">
        <v>712</v>
      </c>
      <c r="V1329" s="169" t="s">
        <v>914</v>
      </c>
      <c r="W1329" s="175">
        <v>1</v>
      </c>
      <c r="X1329" s="169" t="s">
        <v>909</v>
      </c>
    </row>
    <row r="1330" spans="2:24">
      <c r="B1330" s="636"/>
      <c r="C1330" s="423"/>
      <c r="D1330" s="206">
        <f t="shared" si="349"/>
        <v>4</v>
      </c>
      <c r="E1330" s="169" t="s">
        <v>542</v>
      </c>
      <c r="F1330" s="260">
        <v>1346.31</v>
      </c>
      <c r="G1330" s="169">
        <v>218.33</v>
      </c>
      <c r="H1330" s="169">
        <v>218.33</v>
      </c>
      <c r="I1330" s="177">
        <f t="shared" si="354"/>
        <v>1</v>
      </c>
      <c r="J1330" s="169">
        <v>9.43</v>
      </c>
      <c r="K1330" s="177">
        <f t="shared" si="355"/>
        <v>4.3191499106856587E-2</v>
      </c>
      <c r="L1330" s="260">
        <v>156.72999999999999</v>
      </c>
      <c r="M1330" s="177">
        <f t="shared" si="356"/>
        <v>1.0431914991068567</v>
      </c>
      <c r="N1330" s="260">
        <v>1477.96</v>
      </c>
      <c r="O1330" s="169">
        <v>0.84</v>
      </c>
      <c r="P1330" s="176">
        <f t="shared" si="357"/>
        <v>3.8473869830073738E-3</v>
      </c>
      <c r="Q1330" s="260">
        <f t="shared" si="358"/>
        <v>131.6532</v>
      </c>
      <c r="R1330" s="169">
        <f t="shared" si="359"/>
        <v>8.590000000000007</v>
      </c>
      <c r="S1330" s="171">
        <f t="shared" si="360"/>
        <v>3.9344112123849251E-2</v>
      </c>
      <c r="T1330" s="169" t="s">
        <v>475</v>
      </c>
      <c r="U1330" s="169" t="s">
        <v>712</v>
      </c>
      <c r="V1330" s="169" t="s">
        <v>466</v>
      </c>
      <c r="W1330" s="175">
        <v>1</v>
      </c>
      <c r="X1330" s="169" t="s">
        <v>467</v>
      </c>
    </row>
    <row r="1331" spans="2:24">
      <c r="B1331" s="636"/>
      <c r="C1331" s="423"/>
      <c r="D1331" s="206">
        <f t="shared" si="349"/>
        <v>5</v>
      </c>
      <c r="E1331" s="169" t="s">
        <v>688</v>
      </c>
      <c r="F1331" s="260">
        <v>1150.9099999999999</v>
      </c>
      <c r="G1331" s="169">
        <v>85.25</v>
      </c>
      <c r="H1331" s="169">
        <v>85.25</v>
      </c>
      <c r="I1331" s="177">
        <f t="shared" si="354"/>
        <v>1</v>
      </c>
      <c r="J1331" s="169">
        <v>4.09</v>
      </c>
      <c r="K1331" s="177">
        <f t="shared" si="355"/>
        <v>4.7976539589442813E-2</v>
      </c>
      <c r="L1331" s="260">
        <v>313.60000000000002</v>
      </c>
      <c r="M1331" s="177">
        <f t="shared" si="356"/>
        <v>1.0479765395894429</v>
      </c>
      <c r="N1331" s="260">
        <v>1282.6199999999999</v>
      </c>
      <c r="O1331" s="169">
        <v>0.42</v>
      </c>
      <c r="P1331" s="176">
        <f t="shared" si="357"/>
        <v>4.9266862170087976E-3</v>
      </c>
      <c r="Q1331" s="260">
        <f t="shared" si="358"/>
        <v>131.71200000000002</v>
      </c>
      <c r="R1331" s="169">
        <f t="shared" si="359"/>
        <v>3.6700000000000035</v>
      </c>
      <c r="S1331" s="171">
        <f t="shared" si="360"/>
        <v>4.3049853372434062E-2</v>
      </c>
      <c r="T1331" s="169" t="s">
        <v>475</v>
      </c>
      <c r="U1331" s="169" t="s">
        <v>712</v>
      </c>
      <c r="V1331" s="169" t="s">
        <v>466</v>
      </c>
      <c r="W1331" s="175">
        <v>1</v>
      </c>
      <c r="X1331" s="169" t="s">
        <v>467</v>
      </c>
    </row>
    <row r="1332" spans="2:24">
      <c r="B1332" s="636"/>
      <c r="C1332" s="423"/>
      <c r="D1332" s="206">
        <f t="shared" ref="D1332:D1395" si="363">D1322</f>
        <v>6</v>
      </c>
      <c r="E1332" s="169" t="s">
        <v>557</v>
      </c>
      <c r="F1332" s="260">
        <v>1032.29</v>
      </c>
      <c r="G1332" s="169">
        <v>178.74</v>
      </c>
      <c r="H1332" s="169">
        <v>178.74</v>
      </c>
      <c r="I1332" s="177">
        <f t="shared" si="354"/>
        <v>1</v>
      </c>
      <c r="J1332" s="169">
        <v>6</v>
      </c>
      <c r="K1332" s="177">
        <f t="shared" si="355"/>
        <v>3.3568311513930846E-2</v>
      </c>
      <c r="L1332" s="260">
        <v>194.04</v>
      </c>
      <c r="M1332" s="177">
        <f t="shared" si="356"/>
        <v>1.0335683115139309</v>
      </c>
      <c r="N1332" s="260">
        <v>1164.24</v>
      </c>
      <c r="O1332" s="169">
        <v>0.68</v>
      </c>
      <c r="P1332" s="176">
        <f t="shared" si="357"/>
        <v>3.8044086382454964E-3</v>
      </c>
      <c r="Q1332" s="260">
        <f t="shared" si="358"/>
        <v>131.94720000000001</v>
      </c>
      <c r="R1332" s="169">
        <f t="shared" si="359"/>
        <v>5.32</v>
      </c>
      <c r="S1332" s="171">
        <f t="shared" si="360"/>
        <v>2.9763902875685352E-2</v>
      </c>
      <c r="T1332" s="169" t="s">
        <v>475</v>
      </c>
      <c r="U1332" s="169" t="s">
        <v>712</v>
      </c>
      <c r="V1332" s="169" t="s">
        <v>792</v>
      </c>
      <c r="W1332" s="175">
        <v>1</v>
      </c>
      <c r="X1332" s="169" t="s">
        <v>433</v>
      </c>
    </row>
    <row r="1333" spans="2:24">
      <c r="B1333" s="636"/>
      <c r="C1333" s="423"/>
      <c r="D1333" s="206">
        <f t="shared" si="363"/>
        <v>7</v>
      </c>
      <c r="E1333" s="169" t="s">
        <v>832</v>
      </c>
      <c r="F1333" s="260">
        <v>921.3</v>
      </c>
      <c r="G1333" s="169">
        <v>237.65</v>
      </c>
      <c r="H1333" s="169">
        <v>237.65</v>
      </c>
      <c r="I1333" s="177">
        <f t="shared" si="354"/>
        <v>1</v>
      </c>
      <c r="J1333" s="169">
        <v>5.7</v>
      </c>
      <c r="K1333" s="177">
        <f t="shared" si="355"/>
        <v>2.3984851672627813E-2</v>
      </c>
      <c r="L1333" s="260">
        <v>185</v>
      </c>
      <c r="M1333" s="177">
        <f t="shared" si="356"/>
        <v>1.0239848516726278</v>
      </c>
      <c r="N1333" s="260">
        <v>1054.5</v>
      </c>
      <c r="O1333" s="169">
        <v>0.72</v>
      </c>
      <c r="P1333" s="176">
        <f t="shared" si="357"/>
        <v>3.0296654744371974E-3</v>
      </c>
      <c r="Q1333" s="260">
        <f t="shared" si="358"/>
        <v>133.19999999999999</v>
      </c>
      <c r="R1333" s="169">
        <f t="shared" si="359"/>
        <v>4.9799999999999889</v>
      </c>
      <c r="S1333" s="171">
        <f t="shared" si="360"/>
        <v>2.0955186198190569E-2</v>
      </c>
      <c r="T1333" s="169" t="s">
        <v>475</v>
      </c>
      <c r="U1333" s="169" t="s">
        <v>712</v>
      </c>
      <c r="V1333" s="169" t="s">
        <v>792</v>
      </c>
      <c r="W1333" s="175">
        <v>1</v>
      </c>
      <c r="X1333" s="169" t="s">
        <v>817</v>
      </c>
    </row>
    <row r="1334" spans="2:24">
      <c r="B1334" s="636"/>
      <c r="C1334" s="423"/>
      <c r="D1334" s="206">
        <f t="shared" si="363"/>
        <v>8</v>
      </c>
      <c r="E1334" s="169" t="s">
        <v>821</v>
      </c>
      <c r="F1334" s="260">
        <v>894</v>
      </c>
      <c r="G1334" s="169">
        <v>95.22</v>
      </c>
      <c r="H1334" s="169">
        <v>95.22</v>
      </c>
      <c r="I1334" s="177">
        <f t="shared" si="354"/>
        <v>1</v>
      </c>
      <c r="J1334" s="169">
        <v>7.54</v>
      </c>
      <c r="K1334" s="177">
        <f t="shared" si="355"/>
        <v>7.9185045158580131E-2</v>
      </c>
      <c r="L1334" s="260">
        <v>200</v>
      </c>
      <c r="M1334" s="177">
        <f t="shared" si="356"/>
        <v>1.0791850451585803</v>
      </c>
      <c r="N1334" s="260">
        <v>1508</v>
      </c>
      <c r="O1334" s="169">
        <v>3.07</v>
      </c>
      <c r="P1334" s="176">
        <f t="shared" si="357"/>
        <v>3.2241125813904641E-2</v>
      </c>
      <c r="Q1334" s="260">
        <f t="shared" si="358"/>
        <v>614</v>
      </c>
      <c r="R1334" s="169">
        <f t="shared" si="359"/>
        <v>4.470000000000006</v>
      </c>
      <c r="S1334" s="171">
        <f t="shared" si="360"/>
        <v>4.6943919344675553E-2</v>
      </c>
      <c r="T1334" s="169" t="s">
        <v>475</v>
      </c>
      <c r="U1334" s="169" t="s">
        <v>712</v>
      </c>
      <c r="V1334" s="169" t="s">
        <v>917</v>
      </c>
      <c r="W1334" s="175">
        <v>1</v>
      </c>
      <c r="X1334" s="169" t="s">
        <v>467</v>
      </c>
    </row>
    <row r="1335" spans="2:24">
      <c r="B1335" s="636"/>
      <c r="C1335" s="423"/>
      <c r="D1335" s="206">
        <f t="shared" si="363"/>
        <v>9</v>
      </c>
      <c r="E1335" s="169" t="s">
        <v>490</v>
      </c>
      <c r="F1335" s="260">
        <v>880.88</v>
      </c>
      <c r="G1335" s="169">
        <v>149.47</v>
      </c>
      <c r="H1335" s="169">
        <v>149.47</v>
      </c>
      <c r="I1335" s="177">
        <f t="shared" si="354"/>
        <v>1</v>
      </c>
      <c r="J1335" s="169">
        <v>6.46</v>
      </c>
      <c r="K1335" s="177">
        <f t="shared" si="355"/>
        <v>4.321937512544323E-2</v>
      </c>
      <c r="L1335" s="260">
        <v>156.74</v>
      </c>
      <c r="M1335" s="177">
        <f t="shared" si="356"/>
        <v>1.0432193751254433</v>
      </c>
      <c r="N1335" s="260">
        <v>1012.54</v>
      </c>
      <c r="O1335" s="169">
        <v>0.84</v>
      </c>
      <c r="P1335" s="176">
        <f t="shared" si="357"/>
        <v>5.6198568274570147E-3</v>
      </c>
      <c r="Q1335" s="260">
        <f t="shared" si="358"/>
        <v>131.66159999999999</v>
      </c>
      <c r="R1335" s="169">
        <f t="shared" si="359"/>
        <v>5.6200000000000081</v>
      </c>
      <c r="S1335" s="171">
        <f t="shared" si="360"/>
        <v>3.7599518297986273E-2</v>
      </c>
      <c r="T1335" s="169" t="s">
        <v>475</v>
      </c>
      <c r="U1335" s="169" t="s">
        <v>220</v>
      </c>
      <c r="V1335" s="169" t="s">
        <v>686</v>
      </c>
      <c r="W1335" s="175">
        <v>1</v>
      </c>
      <c r="X1335" s="169" t="s">
        <v>467</v>
      </c>
    </row>
    <row r="1336" spans="2:24">
      <c r="B1336" s="636"/>
      <c r="C1336" s="423"/>
      <c r="D1336" s="206">
        <f t="shared" si="363"/>
        <v>10</v>
      </c>
      <c r="E1336" s="169" t="s">
        <v>464</v>
      </c>
      <c r="F1336" s="260">
        <v>856.73</v>
      </c>
      <c r="G1336" s="169">
        <v>101.18</v>
      </c>
      <c r="H1336" s="169">
        <v>101.18</v>
      </c>
      <c r="I1336" s="177">
        <f t="shared" si="354"/>
        <v>1</v>
      </c>
      <c r="J1336" s="169">
        <v>4.8600000000000003</v>
      </c>
      <c r="K1336" s="177">
        <f t="shared" si="355"/>
        <v>4.8033208143901954E-2</v>
      </c>
      <c r="L1336" s="260">
        <v>203.5</v>
      </c>
      <c r="M1336" s="177">
        <f t="shared" si="356"/>
        <v>1.0480332081439019</v>
      </c>
      <c r="N1336" s="260">
        <v>989.01</v>
      </c>
      <c r="O1336" s="169">
        <v>0.65</v>
      </c>
      <c r="P1336" s="176">
        <f t="shared" si="357"/>
        <v>6.4241945048428544E-3</v>
      </c>
      <c r="Q1336" s="260">
        <f t="shared" si="358"/>
        <v>132.27500000000001</v>
      </c>
      <c r="R1336" s="169">
        <f t="shared" si="359"/>
        <v>4.2099999999999991</v>
      </c>
      <c r="S1336" s="171">
        <f t="shared" si="360"/>
        <v>4.1609013639059091E-2</v>
      </c>
      <c r="T1336" s="169" t="s">
        <v>475</v>
      </c>
      <c r="U1336" s="169" t="s">
        <v>712</v>
      </c>
      <c r="V1336" s="169" t="s">
        <v>466</v>
      </c>
      <c r="W1336" s="175">
        <v>1</v>
      </c>
      <c r="X1336" s="169" t="s">
        <v>467</v>
      </c>
    </row>
    <row r="1337" spans="2:24">
      <c r="B1337" s="635">
        <v>46003</v>
      </c>
      <c r="C1337" s="423" t="str">
        <f t="shared" ref="C1337" si="364">RIGHT(TEXT(B1337,"aaa"),1)</f>
        <v>五</v>
      </c>
      <c r="D1337" s="206">
        <f t="shared" si="363"/>
        <v>1</v>
      </c>
      <c r="E1337" s="169" t="s">
        <v>699</v>
      </c>
      <c r="F1337" s="260">
        <v>8407.1</v>
      </c>
      <c r="G1337" s="169">
        <v>70.14</v>
      </c>
      <c r="H1337" s="169">
        <v>100.3</v>
      </c>
      <c r="I1337" s="177">
        <f t="shared" si="354"/>
        <v>1.4299971485600227</v>
      </c>
      <c r="J1337" s="169">
        <v>0</v>
      </c>
      <c r="K1337" s="177">
        <f t="shared" si="355"/>
        <v>0</v>
      </c>
      <c r="L1337" s="260">
        <v>278.75</v>
      </c>
      <c r="M1337" s="177">
        <f t="shared" si="356"/>
        <v>1.4299971485600227</v>
      </c>
      <c r="N1337" s="260">
        <v>8407.1</v>
      </c>
      <c r="O1337" s="169">
        <v>0</v>
      </c>
      <c r="P1337" s="176">
        <f t="shared" si="357"/>
        <v>0</v>
      </c>
      <c r="Q1337" s="260">
        <f t="shared" si="358"/>
        <v>0</v>
      </c>
      <c r="R1337" s="169">
        <f t="shared" si="359"/>
        <v>30.159999999999997</v>
      </c>
      <c r="S1337" s="171">
        <f t="shared" si="360"/>
        <v>0.42999714856002275</v>
      </c>
      <c r="T1337" s="169" t="s">
        <v>465</v>
      </c>
      <c r="U1337" s="169" t="s">
        <v>219</v>
      </c>
      <c r="V1337" s="169" t="s">
        <v>702</v>
      </c>
      <c r="W1337" s="175">
        <v>1</v>
      </c>
      <c r="X1337" s="169" t="s">
        <v>467</v>
      </c>
    </row>
    <row r="1338" spans="2:24">
      <c r="B1338" s="636"/>
      <c r="C1338" s="423"/>
      <c r="D1338" s="206">
        <f t="shared" si="363"/>
        <v>2</v>
      </c>
      <c r="E1338" s="169" t="s">
        <v>913</v>
      </c>
      <c r="F1338" s="260">
        <v>2295.23</v>
      </c>
      <c r="G1338" s="169">
        <v>71.95</v>
      </c>
      <c r="H1338" s="169">
        <v>71.95</v>
      </c>
      <c r="I1338" s="177">
        <f t="shared" si="354"/>
        <v>1</v>
      </c>
      <c r="J1338" s="169">
        <v>5.05</v>
      </c>
      <c r="K1338" s="177">
        <f t="shared" si="355"/>
        <v>7.0187630298818623E-2</v>
      </c>
      <c r="L1338" s="260">
        <v>487.31</v>
      </c>
      <c r="M1338" s="177">
        <f t="shared" si="356"/>
        <v>1.0701876302988185</v>
      </c>
      <c r="N1338" s="260">
        <v>2460.92</v>
      </c>
      <c r="O1338" s="169">
        <v>0.34</v>
      </c>
      <c r="P1338" s="176">
        <f t="shared" si="357"/>
        <v>4.7255038220986798E-3</v>
      </c>
      <c r="Q1338" s="260">
        <f t="shared" si="358"/>
        <v>165.68540000000002</v>
      </c>
      <c r="R1338" s="169">
        <f t="shared" si="359"/>
        <v>4.7099999999999973</v>
      </c>
      <c r="S1338" s="171">
        <f t="shared" si="360"/>
        <v>6.5462126476719909E-2</v>
      </c>
      <c r="T1338" s="169" t="s">
        <v>475</v>
      </c>
      <c r="U1338" s="169" t="s">
        <v>712</v>
      </c>
      <c r="V1338" s="169" t="s">
        <v>914</v>
      </c>
      <c r="W1338" s="175">
        <v>1</v>
      </c>
      <c r="X1338" s="169" t="s">
        <v>909</v>
      </c>
    </row>
    <row r="1339" spans="2:24">
      <c r="B1339" s="636"/>
      <c r="C1339" s="423"/>
      <c r="D1339" s="206">
        <f t="shared" si="363"/>
        <v>3</v>
      </c>
      <c r="E1339" s="169" t="s">
        <v>688</v>
      </c>
      <c r="F1339" s="260">
        <v>1693.44</v>
      </c>
      <c r="G1339" s="169">
        <v>75.97</v>
      </c>
      <c r="H1339" s="169">
        <v>75.97</v>
      </c>
      <c r="I1339" s="177">
        <f t="shared" si="354"/>
        <v>1</v>
      </c>
      <c r="J1339" s="169">
        <v>5.93</v>
      </c>
      <c r="K1339" s="177">
        <f t="shared" si="355"/>
        <v>7.8057127813610627E-2</v>
      </c>
      <c r="L1339" s="260">
        <v>313.60000000000002</v>
      </c>
      <c r="M1339" s="177">
        <f t="shared" si="356"/>
        <v>1.0780571278136106</v>
      </c>
      <c r="N1339" s="260">
        <v>1859.65</v>
      </c>
      <c r="O1339" s="169">
        <v>0.53</v>
      </c>
      <c r="P1339" s="176">
        <f t="shared" si="357"/>
        <v>6.9764380676582867E-3</v>
      </c>
      <c r="Q1339" s="260">
        <f t="shared" si="358"/>
        <v>166.20800000000003</v>
      </c>
      <c r="R1339" s="169">
        <f t="shared" si="359"/>
        <v>5.4000000000000066</v>
      </c>
      <c r="S1339" s="171">
        <f t="shared" si="360"/>
        <v>7.1080689745952441E-2</v>
      </c>
      <c r="T1339" s="169" t="s">
        <v>475</v>
      </c>
      <c r="U1339" s="169" t="s">
        <v>712</v>
      </c>
      <c r="V1339" s="169" t="s">
        <v>466</v>
      </c>
      <c r="W1339" s="175">
        <v>1</v>
      </c>
      <c r="X1339" s="169" t="s">
        <v>467</v>
      </c>
    </row>
    <row r="1340" spans="2:24">
      <c r="B1340" s="636"/>
      <c r="C1340" s="423"/>
      <c r="D1340" s="206">
        <f t="shared" si="363"/>
        <v>4</v>
      </c>
      <c r="E1340" s="169" t="s">
        <v>463</v>
      </c>
      <c r="F1340" s="260">
        <v>1441.0700000000002</v>
      </c>
      <c r="G1340" s="169">
        <v>25.31</v>
      </c>
      <c r="H1340" s="169">
        <v>25.31</v>
      </c>
      <c r="I1340" s="177">
        <f t="shared" si="354"/>
        <v>1</v>
      </c>
      <c r="J1340" s="169">
        <v>1.97</v>
      </c>
      <c r="K1340" s="177">
        <f t="shared" si="355"/>
        <v>7.7834847886210992E-2</v>
      </c>
      <c r="L1340" s="260">
        <v>814.16</v>
      </c>
      <c r="M1340" s="177">
        <f t="shared" si="356"/>
        <v>1.077834847886211</v>
      </c>
      <c r="N1340" s="260">
        <v>1603.9</v>
      </c>
      <c r="O1340" s="169">
        <v>0.2</v>
      </c>
      <c r="P1340" s="176">
        <f t="shared" si="357"/>
        <v>7.9020150138285269E-3</v>
      </c>
      <c r="Q1340" s="260">
        <f t="shared" si="358"/>
        <v>162.83199999999999</v>
      </c>
      <c r="R1340" s="169">
        <f t="shared" si="359"/>
        <v>1.7699999999999989</v>
      </c>
      <c r="S1340" s="171">
        <f t="shared" si="360"/>
        <v>6.9932832872382417E-2</v>
      </c>
      <c r="T1340" s="169" t="s">
        <v>475</v>
      </c>
      <c r="U1340" s="169" t="s">
        <v>220</v>
      </c>
      <c r="V1340" s="169" t="s">
        <v>686</v>
      </c>
      <c r="W1340" s="175">
        <v>1</v>
      </c>
      <c r="X1340" s="169" t="s">
        <v>412</v>
      </c>
    </row>
    <row r="1341" spans="2:24">
      <c r="B1341" s="636"/>
      <c r="C1341" s="423"/>
      <c r="D1341" s="206">
        <f t="shared" si="363"/>
        <v>5</v>
      </c>
      <c r="E1341" s="169" t="s">
        <v>825</v>
      </c>
      <c r="F1341" s="260">
        <v>1190.03</v>
      </c>
      <c r="G1341" s="169">
        <v>467.25</v>
      </c>
      <c r="H1341" s="169">
        <v>467.25</v>
      </c>
      <c r="I1341" s="177">
        <f t="shared" si="354"/>
        <v>1</v>
      </c>
      <c r="J1341" s="169">
        <v>25.51</v>
      </c>
      <c r="K1341" s="177">
        <f t="shared" si="355"/>
        <v>5.4596040663456399E-2</v>
      </c>
      <c r="L1341" s="260">
        <v>53.15</v>
      </c>
      <c r="M1341" s="177">
        <f t="shared" si="356"/>
        <v>1.0545960406634565</v>
      </c>
      <c r="N1341" s="260">
        <v>1355.86</v>
      </c>
      <c r="O1341" s="169">
        <v>3.12</v>
      </c>
      <c r="P1341" s="176">
        <f t="shared" si="357"/>
        <v>6.6773675762439814E-3</v>
      </c>
      <c r="Q1341" s="260">
        <f t="shared" si="358"/>
        <v>165.828</v>
      </c>
      <c r="R1341" s="169">
        <f t="shared" si="359"/>
        <v>22.38999999999999</v>
      </c>
      <c r="S1341" s="171">
        <f t="shared" si="360"/>
        <v>4.7918673087212392E-2</v>
      </c>
      <c r="T1341" s="169" t="s">
        <v>475</v>
      </c>
      <c r="U1341" s="169" t="s">
        <v>220</v>
      </c>
      <c r="V1341" s="169" t="s">
        <v>643</v>
      </c>
      <c r="W1341" s="175">
        <v>1</v>
      </c>
      <c r="X1341" s="169" t="s">
        <v>808</v>
      </c>
    </row>
    <row r="1342" spans="2:24">
      <c r="B1342" s="636"/>
      <c r="C1342" s="423"/>
      <c r="D1342" s="206">
        <f t="shared" si="363"/>
        <v>6</v>
      </c>
      <c r="E1342" s="169" t="s">
        <v>464</v>
      </c>
      <c r="F1342" s="260">
        <v>1188.44</v>
      </c>
      <c r="G1342" s="169">
        <v>85.37</v>
      </c>
      <c r="H1342" s="169">
        <v>85.37</v>
      </c>
      <c r="I1342" s="177">
        <f t="shared" si="354"/>
        <v>1</v>
      </c>
      <c r="J1342" s="169">
        <v>6.66</v>
      </c>
      <c r="K1342" s="177">
        <f t="shared" si="355"/>
        <v>7.8013353637109054E-2</v>
      </c>
      <c r="L1342" s="260">
        <v>203.5</v>
      </c>
      <c r="M1342" s="177">
        <f t="shared" si="356"/>
        <v>1.078013353637109</v>
      </c>
      <c r="N1342" s="260">
        <v>1355.31</v>
      </c>
      <c r="O1342" s="169">
        <v>0.82</v>
      </c>
      <c r="P1342" s="176">
        <f t="shared" si="357"/>
        <v>9.6052477451095217E-3</v>
      </c>
      <c r="Q1342" s="260">
        <f t="shared" si="358"/>
        <v>166.86999999999998</v>
      </c>
      <c r="R1342" s="169">
        <f t="shared" si="359"/>
        <v>5.8399999999999963</v>
      </c>
      <c r="S1342" s="171">
        <f t="shared" si="360"/>
        <v>6.8408105891999485E-2</v>
      </c>
      <c r="T1342" s="169" t="s">
        <v>475</v>
      </c>
      <c r="U1342" s="169" t="s">
        <v>712</v>
      </c>
      <c r="V1342" s="169" t="s">
        <v>466</v>
      </c>
      <c r="W1342" s="175">
        <v>1</v>
      </c>
      <c r="X1342" s="169" t="s">
        <v>467</v>
      </c>
    </row>
    <row r="1343" spans="2:24">
      <c r="B1343" s="636"/>
      <c r="C1343" s="423"/>
      <c r="D1343" s="206">
        <f t="shared" si="363"/>
        <v>7</v>
      </c>
      <c r="E1343" s="169" t="s">
        <v>494</v>
      </c>
      <c r="F1343" s="260">
        <v>1161.8600000000001</v>
      </c>
      <c r="G1343" s="169">
        <v>66.86</v>
      </c>
      <c r="H1343" s="169">
        <v>66.86</v>
      </c>
      <c r="I1343" s="177">
        <f t="shared" si="354"/>
        <v>1</v>
      </c>
      <c r="J1343" s="169">
        <v>4.17</v>
      </c>
      <c r="K1343" s="177">
        <f t="shared" si="355"/>
        <v>6.2369129524379299E-2</v>
      </c>
      <c r="L1343" s="260">
        <v>318.32</v>
      </c>
      <c r="M1343" s="177">
        <f t="shared" si="356"/>
        <v>1.0623691295243793</v>
      </c>
      <c r="N1343" s="260">
        <v>1327.39</v>
      </c>
      <c r="O1343" s="169">
        <v>0.52</v>
      </c>
      <c r="P1343" s="176">
        <f t="shared" si="357"/>
        <v>7.7774454083158846E-3</v>
      </c>
      <c r="Q1343" s="260">
        <f t="shared" si="358"/>
        <v>165.5264</v>
      </c>
      <c r="R1343" s="169">
        <f t="shared" si="359"/>
        <v>3.6500000000000017</v>
      </c>
      <c r="S1343" s="171">
        <f t="shared" si="360"/>
        <v>5.4591684116063445E-2</v>
      </c>
      <c r="T1343" s="169" t="s">
        <v>475</v>
      </c>
      <c r="U1343" s="169" t="s">
        <v>220</v>
      </c>
      <c r="V1343" s="169" t="s">
        <v>686</v>
      </c>
      <c r="W1343" s="175">
        <v>1</v>
      </c>
      <c r="X1343" s="169" t="s">
        <v>422</v>
      </c>
    </row>
    <row r="1344" spans="2:24">
      <c r="B1344" s="636"/>
      <c r="C1344" s="423"/>
      <c r="D1344" s="206">
        <f t="shared" si="363"/>
        <v>8</v>
      </c>
      <c r="E1344" s="169" t="s">
        <v>833</v>
      </c>
      <c r="F1344" s="260">
        <v>1099.3899999999999</v>
      </c>
      <c r="G1344" s="169">
        <v>56.42</v>
      </c>
      <c r="H1344" s="169">
        <v>56.42</v>
      </c>
      <c r="I1344" s="177">
        <f t="shared" si="354"/>
        <v>1</v>
      </c>
      <c r="J1344" s="169">
        <v>3.96</v>
      </c>
      <c r="K1344" s="177">
        <f t="shared" si="355"/>
        <v>7.0187876639489541E-2</v>
      </c>
      <c r="L1344" s="260">
        <v>335.18</v>
      </c>
      <c r="M1344" s="177">
        <f t="shared" si="356"/>
        <v>1.0701878766394897</v>
      </c>
      <c r="N1344" s="260">
        <v>1327.31</v>
      </c>
      <c r="O1344" s="169">
        <v>0.68</v>
      </c>
      <c r="P1344" s="176">
        <f t="shared" si="357"/>
        <v>1.2052463665366891E-2</v>
      </c>
      <c r="Q1344" s="260">
        <f t="shared" si="358"/>
        <v>227.92240000000001</v>
      </c>
      <c r="R1344" s="169">
        <f t="shared" si="359"/>
        <v>3.2800000000000007</v>
      </c>
      <c r="S1344" s="171">
        <f t="shared" si="360"/>
        <v>5.8135412974122662E-2</v>
      </c>
      <c r="T1344" s="169" t="s">
        <v>475</v>
      </c>
      <c r="U1344" s="169" t="s">
        <v>220</v>
      </c>
      <c r="V1344" s="169" t="s">
        <v>686</v>
      </c>
      <c r="W1344" s="175">
        <v>1</v>
      </c>
      <c r="X1344" s="169" t="s">
        <v>828</v>
      </c>
    </row>
    <row r="1345" spans="2:24">
      <c r="B1345" s="636"/>
      <c r="C1345" s="423"/>
      <c r="D1345" s="206">
        <f t="shared" si="363"/>
        <v>9</v>
      </c>
      <c r="E1345" s="169" t="s">
        <v>481</v>
      </c>
      <c r="F1345" s="260">
        <v>849.44</v>
      </c>
      <c r="G1345" s="169">
        <v>101.89</v>
      </c>
      <c r="H1345" s="169">
        <v>101.89</v>
      </c>
      <c r="I1345" s="177">
        <f t="shared" si="354"/>
        <v>1</v>
      </c>
      <c r="J1345" s="169">
        <v>4.7699999999999996</v>
      </c>
      <c r="K1345" s="177">
        <f t="shared" si="355"/>
        <v>4.6815192855039746E-2</v>
      </c>
      <c r="L1345" s="260">
        <v>212.89</v>
      </c>
      <c r="M1345" s="177">
        <f t="shared" si="356"/>
        <v>1.0468151928550398</v>
      </c>
      <c r="N1345" s="260">
        <v>1015.49</v>
      </c>
      <c r="O1345" s="169">
        <v>0.78</v>
      </c>
      <c r="P1345" s="176">
        <f t="shared" si="357"/>
        <v>7.6553145549121604E-3</v>
      </c>
      <c r="Q1345" s="260">
        <f t="shared" si="358"/>
        <v>166.05420000000001</v>
      </c>
      <c r="R1345" s="169">
        <f t="shared" si="359"/>
        <v>3.9899999999999958</v>
      </c>
      <c r="S1345" s="171">
        <f t="shared" si="360"/>
        <v>3.915987830012755E-2</v>
      </c>
      <c r="T1345" s="169" t="s">
        <v>475</v>
      </c>
      <c r="U1345" s="169" t="s">
        <v>712</v>
      </c>
      <c r="V1345" s="169" t="s">
        <v>917</v>
      </c>
      <c r="W1345" s="175">
        <v>1</v>
      </c>
      <c r="X1345" s="169" t="s">
        <v>467</v>
      </c>
    </row>
    <row r="1346" spans="2:24">
      <c r="B1346" s="636"/>
      <c r="C1346" s="423"/>
      <c r="D1346" s="206">
        <f t="shared" si="363"/>
        <v>10</v>
      </c>
      <c r="E1346" s="169" t="s">
        <v>484</v>
      </c>
      <c r="F1346" s="260">
        <v>828.52</v>
      </c>
      <c r="G1346" s="169">
        <v>64.540000000000006</v>
      </c>
      <c r="H1346" s="169">
        <v>64.540000000000006</v>
      </c>
      <c r="I1346" s="177">
        <f t="shared" si="354"/>
        <v>1</v>
      </c>
      <c r="J1346" s="169">
        <v>3.02</v>
      </c>
      <c r="K1346" s="177">
        <f t="shared" si="355"/>
        <v>4.6792686705918803E-2</v>
      </c>
      <c r="L1346" s="260">
        <v>410.16</v>
      </c>
      <c r="M1346" s="177">
        <f t="shared" si="356"/>
        <v>1.0467926867059187</v>
      </c>
      <c r="N1346" s="260">
        <v>1238.68</v>
      </c>
      <c r="O1346" s="169">
        <v>1</v>
      </c>
      <c r="P1346" s="176">
        <f t="shared" si="357"/>
        <v>1.5494267121165167E-2</v>
      </c>
      <c r="Q1346" s="260">
        <f t="shared" si="358"/>
        <v>410.16</v>
      </c>
      <c r="R1346" s="169">
        <f t="shared" si="359"/>
        <v>2.019999999999996</v>
      </c>
      <c r="S1346" s="171">
        <f t="shared" si="360"/>
        <v>3.129841958475358E-2</v>
      </c>
      <c r="T1346" s="169" t="s">
        <v>475</v>
      </c>
      <c r="U1346" s="169" t="s">
        <v>712</v>
      </c>
      <c r="V1346" s="169" t="s">
        <v>643</v>
      </c>
      <c r="W1346" s="175">
        <v>1</v>
      </c>
      <c r="X1346" s="169" t="s">
        <v>467</v>
      </c>
    </row>
    <row r="1347" spans="2:24">
      <c r="B1347" s="635">
        <v>46004</v>
      </c>
      <c r="C1347" s="423" t="str">
        <f t="shared" ref="C1347" si="365">RIGHT(TEXT(B1347,"aaa"),1)</f>
        <v>六</v>
      </c>
      <c r="D1347" s="206">
        <f t="shared" si="363"/>
        <v>1</v>
      </c>
      <c r="E1347" s="169" t="s">
        <v>699</v>
      </c>
      <c r="F1347" s="260">
        <v>7743.6799999999994</v>
      </c>
      <c r="G1347" s="169">
        <v>69.23</v>
      </c>
      <c r="H1347" s="169">
        <v>98.16</v>
      </c>
      <c r="I1347" s="177">
        <f t="shared" si="354"/>
        <v>1.4178824209157879</v>
      </c>
      <c r="J1347" s="169">
        <v>0</v>
      </c>
      <c r="K1347" s="177">
        <f t="shared" si="355"/>
        <v>0</v>
      </c>
      <c r="L1347" s="260">
        <v>278.75</v>
      </c>
      <c r="M1347" s="177">
        <f t="shared" si="356"/>
        <v>1.4178824209157879</v>
      </c>
      <c r="N1347" s="260">
        <v>8064.24</v>
      </c>
      <c r="O1347" s="169">
        <v>1.1499999999999999</v>
      </c>
      <c r="P1347" s="176">
        <f t="shared" si="357"/>
        <v>1.6611295681063121E-2</v>
      </c>
      <c r="Q1347" s="260">
        <f t="shared" si="358"/>
        <v>320.5625</v>
      </c>
      <c r="R1347" s="169">
        <f t="shared" si="359"/>
        <v>27.779999999999994</v>
      </c>
      <c r="S1347" s="171">
        <f t="shared" si="360"/>
        <v>0.40127112523472475</v>
      </c>
      <c r="T1347" s="169" t="s">
        <v>465</v>
      </c>
      <c r="U1347" s="169" t="s">
        <v>219</v>
      </c>
      <c r="V1347" s="169" t="s">
        <v>702</v>
      </c>
      <c r="W1347" s="175">
        <v>1</v>
      </c>
      <c r="X1347" s="169" t="s">
        <v>467</v>
      </c>
    </row>
    <row r="1348" spans="2:24">
      <c r="B1348" s="636"/>
      <c r="C1348" s="423"/>
      <c r="D1348" s="206">
        <f t="shared" si="363"/>
        <v>2</v>
      </c>
      <c r="E1348" s="169" t="s">
        <v>689</v>
      </c>
      <c r="F1348" s="260">
        <v>6212.5</v>
      </c>
      <c r="G1348" s="169">
        <v>7580</v>
      </c>
      <c r="H1348" s="169">
        <v>7580</v>
      </c>
      <c r="I1348" s="177">
        <f t="shared" si="354"/>
        <v>1</v>
      </c>
      <c r="J1348" s="169">
        <v>350</v>
      </c>
      <c r="K1348" s="177">
        <f t="shared" si="355"/>
        <v>4.6174142480211081E-2</v>
      </c>
      <c r="L1348" s="260">
        <v>17.75</v>
      </c>
      <c r="M1348" s="177">
        <f t="shared" si="356"/>
        <v>1.0461741424802111</v>
      </c>
      <c r="N1348" s="260">
        <v>6212.5</v>
      </c>
      <c r="O1348" s="169">
        <v>0</v>
      </c>
      <c r="P1348" s="176">
        <f t="shared" si="357"/>
        <v>0</v>
      </c>
      <c r="Q1348" s="260">
        <f t="shared" si="358"/>
        <v>0</v>
      </c>
      <c r="R1348" s="169">
        <f t="shared" si="359"/>
        <v>350</v>
      </c>
      <c r="S1348" s="171">
        <f t="shared" si="360"/>
        <v>4.6174142480211081E-2</v>
      </c>
      <c r="T1348" s="169" t="s">
        <v>465</v>
      </c>
      <c r="U1348" s="169" t="s">
        <v>220</v>
      </c>
      <c r="V1348" s="169" t="s">
        <v>701</v>
      </c>
      <c r="W1348" s="175">
        <v>1</v>
      </c>
      <c r="X1348" s="169" t="s">
        <v>430</v>
      </c>
    </row>
    <row r="1349" spans="2:24">
      <c r="B1349" s="636"/>
      <c r="C1349" s="423"/>
      <c r="D1349" s="206">
        <f t="shared" si="363"/>
        <v>3</v>
      </c>
      <c r="E1349" s="169" t="s">
        <v>913</v>
      </c>
      <c r="F1349" s="260">
        <v>3094.42</v>
      </c>
      <c r="G1349" s="169">
        <v>96.67</v>
      </c>
      <c r="H1349" s="169">
        <v>96.67</v>
      </c>
      <c r="I1349" s="177">
        <f t="shared" si="354"/>
        <v>1</v>
      </c>
      <c r="J1349" s="169">
        <v>6.87</v>
      </c>
      <c r="K1349" s="177">
        <f t="shared" si="355"/>
        <v>7.1066514947760423E-2</v>
      </c>
      <c r="L1349" s="260">
        <v>487.31</v>
      </c>
      <c r="M1349" s="177">
        <f t="shared" si="356"/>
        <v>1.0710665149477605</v>
      </c>
      <c r="N1349" s="260">
        <v>3347.82</v>
      </c>
      <c r="O1349" s="169">
        <v>0.52</v>
      </c>
      <c r="P1349" s="176">
        <f t="shared" si="357"/>
        <v>5.3791248577635259E-3</v>
      </c>
      <c r="Q1349" s="260">
        <f t="shared" si="358"/>
        <v>253.40120000000002</v>
      </c>
      <c r="R1349" s="169">
        <f t="shared" si="359"/>
        <v>6.350000000000005</v>
      </c>
      <c r="S1349" s="171">
        <f t="shared" si="360"/>
        <v>6.5687390089996953E-2</v>
      </c>
      <c r="T1349" s="169" t="s">
        <v>475</v>
      </c>
      <c r="U1349" s="169" t="s">
        <v>712</v>
      </c>
      <c r="V1349" s="169" t="s">
        <v>914</v>
      </c>
      <c r="W1349" s="175">
        <v>1</v>
      </c>
      <c r="X1349" s="169" t="s">
        <v>909</v>
      </c>
    </row>
    <row r="1350" spans="2:24">
      <c r="B1350" s="636"/>
      <c r="C1350" s="423"/>
      <c r="D1350" s="206">
        <f t="shared" si="363"/>
        <v>4</v>
      </c>
      <c r="E1350" s="169" t="s">
        <v>918</v>
      </c>
      <c r="F1350" s="260">
        <v>2049.0499999999997</v>
      </c>
      <c r="G1350" s="169">
        <v>479.79</v>
      </c>
      <c r="H1350" s="169">
        <v>479.79</v>
      </c>
      <c r="I1350" s="177">
        <f t="shared" si="354"/>
        <v>1</v>
      </c>
      <c r="J1350" s="169">
        <v>34.11</v>
      </c>
      <c r="K1350" s="177">
        <f t="shared" si="355"/>
        <v>7.1093603451510029E-2</v>
      </c>
      <c r="L1350" s="260">
        <v>99.42</v>
      </c>
      <c r="M1350" s="177">
        <f t="shared" si="356"/>
        <v>1.0710936034515099</v>
      </c>
      <c r="N1350" s="260">
        <v>3391.22</v>
      </c>
      <c r="O1350" s="169">
        <v>13.5</v>
      </c>
      <c r="P1350" s="176">
        <f t="shared" si="357"/>
        <v>2.8137310073157003E-2</v>
      </c>
      <c r="Q1350" s="260">
        <f t="shared" si="358"/>
        <v>1342.17</v>
      </c>
      <c r="R1350" s="169">
        <f t="shared" si="359"/>
        <v>20.609999999999957</v>
      </c>
      <c r="S1350" s="171">
        <f t="shared" si="360"/>
        <v>4.2956293378352939E-2</v>
      </c>
      <c r="T1350" s="169" t="s">
        <v>475</v>
      </c>
      <c r="U1350" s="169" t="s">
        <v>712</v>
      </c>
      <c r="V1350" s="169" t="s">
        <v>919</v>
      </c>
      <c r="W1350" s="175">
        <v>1</v>
      </c>
      <c r="X1350" s="169" t="s">
        <v>871</v>
      </c>
    </row>
    <row r="1351" spans="2:24">
      <c r="B1351" s="636"/>
      <c r="C1351" s="423"/>
      <c r="D1351" s="206">
        <f t="shared" si="363"/>
        <v>5</v>
      </c>
      <c r="E1351" s="169" t="s">
        <v>463</v>
      </c>
      <c r="F1351" s="260">
        <v>1571.33</v>
      </c>
      <c r="G1351" s="169">
        <v>28.44</v>
      </c>
      <c r="H1351" s="169">
        <v>28.44</v>
      </c>
      <c r="I1351" s="177">
        <f t="shared" si="354"/>
        <v>1</v>
      </c>
      <c r="J1351" s="169">
        <v>2.2400000000000002</v>
      </c>
      <c r="K1351" s="177">
        <f t="shared" si="355"/>
        <v>7.8762306610407881E-2</v>
      </c>
      <c r="L1351" s="260">
        <v>814.16</v>
      </c>
      <c r="M1351" s="177">
        <f t="shared" si="356"/>
        <v>1.0787623066104077</v>
      </c>
      <c r="N1351" s="260">
        <v>1823.72</v>
      </c>
      <c r="O1351" s="169">
        <v>0.31</v>
      </c>
      <c r="P1351" s="176">
        <f t="shared" si="357"/>
        <v>1.090014064697609E-2</v>
      </c>
      <c r="Q1351" s="260">
        <f t="shared" si="358"/>
        <v>252.3896</v>
      </c>
      <c r="R1351" s="169">
        <f t="shared" si="359"/>
        <v>1.9299999999999984</v>
      </c>
      <c r="S1351" s="171">
        <f t="shared" si="360"/>
        <v>6.7862165963431725E-2</v>
      </c>
      <c r="T1351" s="169" t="s">
        <v>475</v>
      </c>
      <c r="U1351" s="169" t="s">
        <v>220</v>
      </c>
      <c r="V1351" s="169" t="s">
        <v>686</v>
      </c>
      <c r="W1351" s="175">
        <v>1</v>
      </c>
      <c r="X1351" s="169" t="s">
        <v>412</v>
      </c>
    </row>
    <row r="1352" spans="2:24">
      <c r="B1352" s="636"/>
      <c r="C1352" s="423"/>
      <c r="D1352" s="206">
        <f t="shared" si="363"/>
        <v>6</v>
      </c>
      <c r="E1352" s="169" t="s">
        <v>688</v>
      </c>
      <c r="F1352" s="260">
        <v>1508.41</v>
      </c>
      <c r="G1352" s="169">
        <v>71.13</v>
      </c>
      <c r="H1352" s="169">
        <v>71.13</v>
      </c>
      <c r="I1352" s="177">
        <f t="shared" si="354"/>
        <v>1</v>
      </c>
      <c r="J1352" s="169">
        <v>5.62</v>
      </c>
      <c r="K1352" s="177">
        <f t="shared" si="355"/>
        <v>7.901026289891748E-2</v>
      </c>
      <c r="L1352" s="260">
        <v>313.60000000000002</v>
      </c>
      <c r="M1352" s="177">
        <f t="shared" si="356"/>
        <v>1.0790102628989175</v>
      </c>
      <c r="N1352" s="260">
        <v>1762.43</v>
      </c>
      <c r="O1352" s="169">
        <v>0.81</v>
      </c>
      <c r="P1352" s="176">
        <f t="shared" si="357"/>
        <v>1.138760016870519E-2</v>
      </c>
      <c r="Q1352" s="260">
        <f t="shared" si="358"/>
        <v>254.01600000000005</v>
      </c>
      <c r="R1352" s="169">
        <f t="shared" si="359"/>
        <v>4.8100000000000041</v>
      </c>
      <c r="S1352" s="171">
        <f t="shared" si="360"/>
        <v>6.7622662730212349E-2</v>
      </c>
      <c r="T1352" s="169" t="s">
        <v>475</v>
      </c>
      <c r="U1352" s="169" t="s">
        <v>712</v>
      </c>
      <c r="V1352" s="169" t="s">
        <v>466</v>
      </c>
      <c r="W1352" s="175">
        <v>1</v>
      </c>
      <c r="X1352" s="169" t="s">
        <v>467</v>
      </c>
    </row>
    <row r="1353" spans="2:24">
      <c r="B1353" s="636"/>
      <c r="C1353" s="423"/>
      <c r="D1353" s="206">
        <f t="shared" si="363"/>
        <v>7</v>
      </c>
      <c r="E1353" s="169" t="s">
        <v>833</v>
      </c>
      <c r="F1353" s="260">
        <v>1367.53</v>
      </c>
      <c r="G1353" s="169">
        <v>68.12</v>
      </c>
      <c r="H1353" s="169">
        <v>68.12</v>
      </c>
      <c r="I1353" s="177">
        <f t="shared" si="354"/>
        <v>1</v>
      </c>
      <c r="J1353" s="169">
        <v>4.84</v>
      </c>
      <c r="K1353" s="177">
        <f t="shared" si="355"/>
        <v>7.1051086318261888E-2</v>
      </c>
      <c r="L1353" s="260">
        <v>335.18</v>
      </c>
      <c r="M1353" s="177">
        <f t="shared" si="356"/>
        <v>1.0710510863182618</v>
      </c>
      <c r="N1353" s="260">
        <v>1622.27</v>
      </c>
      <c r="O1353" s="169">
        <v>0.76</v>
      </c>
      <c r="P1353" s="176">
        <f t="shared" si="357"/>
        <v>1.115678214914856E-2</v>
      </c>
      <c r="Q1353" s="260">
        <f t="shared" si="358"/>
        <v>254.73680000000002</v>
      </c>
      <c r="R1353" s="169">
        <f t="shared" si="359"/>
        <v>4.0800000000000036</v>
      </c>
      <c r="S1353" s="171">
        <f t="shared" si="360"/>
        <v>5.9894304169113378E-2</v>
      </c>
      <c r="T1353" s="169" t="s">
        <v>475</v>
      </c>
      <c r="U1353" s="169" t="s">
        <v>220</v>
      </c>
      <c r="V1353" s="169" t="s">
        <v>686</v>
      </c>
      <c r="W1353" s="175">
        <v>1</v>
      </c>
      <c r="X1353" s="169" t="s">
        <v>828</v>
      </c>
    </row>
    <row r="1354" spans="2:24">
      <c r="B1354" s="636"/>
      <c r="C1354" s="423"/>
      <c r="D1354" s="206">
        <f t="shared" si="363"/>
        <v>8</v>
      </c>
      <c r="E1354" s="169" t="s">
        <v>494</v>
      </c>
      <c r="F1354" s="260">
        <v>1263.73</v>
      </c>
      <c r="G1354" s="169">
        <v>75.52</v>
      </c>
      <c r="H1354" s="169">
        <v>75.52</v>
      </c>
      <c r="I1354" s="177">
        <f t="shared" si="354"/>
        <v>1</v>
      </c>
      <c r="J1354" s="169">
        <v>4.7699999999999996</v>
      </c>
      <c r="K1354" s="177">
        <f t="shared" si="355"/>
        <v>6.3162076271186432E-2</v>
      </c>
      <c r="L1354" s="260">
        <v>318.32</v>
      </c>
      <c r="M1354" s="177">
        <f t="shared" si="356"/>
        <v>1.0631620762711864</v>
      </c>
      <c r="N1354" s="260">
        <v>1518.39</v>
      </c>
      <c r="O1354" s="169">
        <v>0.8</v>
      </c>
      <c r="P1354" s="176">
        <f t="shared" si="357"/>
        <v>1.0593220338983052E-2</v>
      </c>
      <c r="Q1354" s="260">
        <f t="shared" si="358"/>
        <v>254.65600000000001</v>
      </c>
      <c r="R1354" s="169">
        <f t="shared" si="359"/>
        <v>3.9699999999999962</v>
      </c>
      <c r="S1354" s="171">
        <f t="shared" si="360"/>
        <v>5.256885593220334E-2</v>
      </c>
      <c r="T1354" s="169" t="s">
        <v>475</v>
      </c>
      <c r="U1354" s="169" t="s">
        <v>220</v>
      </c>
      <c r="V1354" s="169" t="s">
        <v>686</v>
      </c>
      <c r="W1354" s="175">
        <v>1</v>
      </c>
      <c r="X1354" s="169" t="s">
        <v>422</v>
      </c>
    </row>
    <row r="1355" spans="2:24">
      <c r="B1355" s="636"/>
      <c r="C1355" s="423"/>
      <c r="D1355" s="206">
        <f t="shared" si="363"/>
        <v>9</v>
      </c>
      <c r="E1355" s="169" t="s">
        <v>542</v>
      </c>
      <c r="F1355" s="260">
        <v>1244.4399999999998</v>
      </c>
      <c r="G1355" s="169">
        <v>193.18</v>
      </c>
      <c r="H1355" s="169">
        <v>193.18</v>
      </c>
      <c r="I1355" s="177">
        <f t="shared" si="354"/>
        <v>1</v>
      </c>
      <c r="J1355" s="169">
        <v>13.74</v>
      </c>
      <c r="K1355" s="177">
        <f t="shared" si="355"/>
        <v>7.1125375297649854E-2</v>
      </c>
      <c r="L1355" s="260">
        <v>156.72999999999999</v>
      </c>
      <c r="M1355" s="177">
        <f t="shared" si="356"/>
        <v>1.07112537529765</v>
      </c>
      <c r="N1355" s="260">
        <v>2153.4699999999998</v>
      </c>
      <c r="O1355" s="169">
        <v>5.8</v>
      </c>
      <c r="P1355" s="176">
        <f t="shared" si="357"/>
        <v>3.0023811988818715E-2</v>
      </c>
      <c r="Q1355" s="260">
        <f t="shared" si="358"/>
        <v>909.03399999999988</v>
      </c>
      <c r="R1355" s="169">
        <f t="shared" si="359"/>
        <v>7.9400000000000093</v>
      </c>
      <c r="S1355" s="171">
        <f t="shared" si="360"/>
        <v>4.110156330883119E-2</v>
      </c>
      <c r="T1355" s="169" t="s">
        <v>475</v>
      </c>
      <c r="U1355" s="169" t="s">
        <v>712</v>
      </c>
      <c r="V1355" s="169" t="s">
        <v>466</v>
      </c>
      <c r="W1355" s="175">
        <v>1</v>
      </c>
      <c r="X1355" s="169" t="s">
        <v>467</v>
      </c>
    </row>
    <row r="1356" spans="2:24">
      <c r="B1356" s="636"/>
      <c r="C1356" s="423"/>
      <c r="D1356" s="206">
        <f t="shared" si="363"/>
        <v>10</v>
      </c>
      <c r="E1356" s="169" t="s">
        <v>834</v>
      </c>
      <c r="F1356" s="260">
        <v>990.84</v>
      </c>
      <c r="G1356" s="169">
        <v>73.86</v>
      </c>
      <c r="H1356" s="169">
        <v>73.86</v>
      </c>
      <c r="I1356" s="177">
        <f t="shared" si="354"/>
        <v>1</v>
      </c>
      <c r="J1356" s="169">
        <v>3.5</v>
      </c>
      <c r="K1356" s="177">
        <f t="shared" si="355"/>
        <v>4.7386948280530736E-2</v>
      </c>
      <c r="L1356" s="260">
        <v>355.14</v>
      </c>
      <c r="M1356" s="177">
        <f t="shared" si="356"/>
        <v>1.0473869482805307</v>
      </c>
      <c r="N1356" s="260">
        <v>1242.99</v>
      </c>
      <c r="O1356" s="169">
        <v>0.71</v>
      </c>
      <c r="P1356" s="176">
        <f t="shared" si="357"/>
        <v>9.6127809369076622E-3</v>
      </c>
      <c r="Q1356" s="260">
        <f t="shared" si="358"/>
        <v>252.14939999999999</v>
      </c>
      <c r="R1356" s="169">
        <f t="shared" si="359"/>
        <v>2.79</v>
      </c>
      <c r="S1356" s="171">
        <f t="shared" si="360"/>
        <v>3.7774167343623072E-2</v>
      </c>
      <c r="T1356" s="169" t="s">
        <v>475</v>
      </c>
      <c r="U1356" s="169" t="s">
        <v>220</v>
      </c>
      <c r="V1356" s="169" t="s">
        <v>686</v>
      </c>
      <c r="W1356" s="175">
        <v>1</v>
      </c>
      <c r="X1356" s="169" t="s">
        <v>419</v>
      </c>
    </row>
    <row r="1357" spans="2:24">
      <c r="B1357" s="635">
        <v>46005</v>
      </c>
      <c r="C1357" s="423" t="str">
        <f t="shared" ref="C1357" si="366">RIGHT(TEXT(B1357,"aaa"),1)</f>
        <v>日</v>
      </c>
      <c r="D1357" s="206">
        <f t="shared" si="363"/>
        <v>1</v>
      </c>
      <c r="E1357" s="169" t="s">
        <v>699</v>
      </c>
      <c r="F1357" s="260">
        <v>10740.24</v>
      </c>
      <c r="G1357" s="169">
        <v>97.82</v>
      </c>
      <c r="H1357" s="169">
        <v>136.09</v>
      </c>
      <c r="I1357" s="177">
        <f t="shared" si="354"/>
        <v>1.3912287875690044</v>
      </c>
      <c r="J1357" s="169">
        <v>0.26</v>
      </c>
      <c r="K1357" s="177">
        <f t="shared" si="355"/>
        <v>2.65794316090779E-3</v>
      </c>
      <c r="L1357" s="260">
        <v>278.75</v>
      </c>
      <c r="M1357" s="177">
        <f t="shared" si="356"/>
        <v>1.3938867307299121</v>
      </c>
      <c r="N1357" s="260">
        <v>10740.24</v>
      </c>
      <c r="O1357" s="169">
        <v>0</v>
      </c>
      <c r="P1357" s="176">
        <f t="shared" si="357"/>
        <v>0</v>
      </c>
      <c r="Q1357" s="260">
        <f t="shared" si="358"/>
        <v>0</v>
      </c>
      <c r="R1357" s="169">
        <f t="shared" si="359"/>
        <v>38.53</v>
      </c>
      <c r="S1357" s="171">
        <f t="shared" si="360"/>
        <v>0.39388673072991215</v>
      </c>
      <c r="T1357" s="169" t="s">
        <v>465</v>
      </c>
      <c r="U1357" s="169" t="s">
        <v>219</v>
      </c>
      <c r="V1357" s="169" t="s">
        <v>702</v>
      </c>
      <c r="W1357" s="175">
        <v>1</v>
      </c>
      <c r="X1357" s="169" t="s">
        <v>467</v>
      </c>
    </row>
    <row r="1358" spans="2:24">
      <c r="B1358" s="636"/>
      <c r="C1358" s="423"/>
      <c r="D1358" s="206">
        <f t="shared" si="363"/>
        <v>2</v>
      </c>
      <c r="E1358" s="169" t="s">
        <v>913</v>
      </c>
      <c r="F1358" s="260">
        <v>4259.0899999999992</v>
      </c>
      <c r="G1358" s="169">
        <v>111.12</v>
      </c>
      <c r="H1358" s="169">
        <v>111.12</v>
      </c>
      <c r="I1358" s="177">
        <f t="shared" si="354"/>
        <v>1</v>
      </c>
      <c r="J1358" s="169">
        <v>9.3000000000000007</v>
      </c>
      <c r="K1358" s="177">
        <f t="shared" si="355"/>
        <v>8.3693304535637156E-2</v>
      </c>
      <c r="L1358" s="260">
        <v>487.31</v>
      </c>
      <c r="M1358" s="177">
        <f t="shared" si="356"/>
        <v>1.0836933045356372</v>
      </c>
      <c r="N1358" s="260">
        <v>4531.9799999999996</v>
      </c>
      <c r="O1358" s="169">
        <v>0.56000000000000005</v>
      </c>
      <c r="P1358" s="176">
        <f t="shared" si="357"/>
        <v>5.0395968322534202E-3</v>
      </c>
      <c r="Q1358" s="260">
        <f t="shared" si="358"/>
        <v>272.89360000000005</v>
      </c>
      <c r="R1358" s="169">
        <f t="shared" si="359"/>
        <v>8.7399999999999967</v>
      </c>
      <c r="S1358" s="171">
        <f t="shared" si="360"/>
        <v>7.8653707703383702E-2</v>
      </c>
      <c r="T1358" s="169" t="s">
        <v>475</v>
      </c>
      <c r="U1358" s="169" t="s">
        <v>712</v>
      </c>
      <c r="V1358" s="169" t="s">
        <v>914</v>
      </c>
      <c r="W1358" s="175">
        <v>1</v>
      </c>
      <c r="X1358" s="169" t="s">
        <v>909</v>
      </c>
    </row>
    <row r="1359" spans="2:24">
      <c r="B1359" s="636"/>
      <c r="C1359" s="423"/>
      <c r="D1359" s="206">
        <f t="shared" si="363"/>
        <v>3</v>
      </c>
      <c r="E1359" s="169" t="s">
        <v>542</v>
      </c>
      <c r="F1359" s="260">
        <v>3278.79</v>
      </c>
      <c r="G1359" s="169">
        <v>270.64</v>
      </c>
      <c r="H1359" s="169">
        <v>270.64</v>
      </c>
      <c r="I1359" s="177">
        <f t="shared" si="354"/>
        <v>1</v>
      </c>
      <c r="J1359" s="169">
        <v>22.65</v>
      </c>
      <c r="K1359" s="177">
        <f t="shared" si="355"/>
        <v>8.369051138043157E-2</v>
      </c>
      <c r="L1359" s="260">
        <v>156.72999999999999</v>
      </c>
      <c r="M1359" s="177">
        <f t="shared" si="356"/>
        <v>1.0836905113804316</v>
      </c>
      <c r="N1359" s="260">
        <v>3549.93</v>
      </c>
      <c r="O1359" s="169">
        <v>1.73</v>
      </c>
      <c r="P1359" s="176">
        <f t="shared" si="357"/>
        <v>6.3922553946201598E-3</v>
      </c>
      <c r="Q1359" s="260">
        <f t="shared" si="358"/>
        <v>271.1429</v>
      </c>
      <c r="R1359" s="169">
        <f t="shared" si="359"/>
        <v>20.919999999999977</v>
      </c>
      <c r="S1359" s="171">
        <f t="shared" si="360"/>
        <v>7.7298255985811332E-2</v>
      </c>
      <c r="T1359" s="169" t="s">
        <v>475</v>
      </c>
      <c r="U1359" s="169" t="s">
        <v>712</v>
      </c>
      <c r="V1359" s="169" t="s">
        <v>466</v>
      </c>
      <c r="W1359" s="175">
        <v>1</v>
      </c>
      <c r="X1359" s="169" t="s">
        <v>467</v>
      </c>
    </row>
    <row r="1360" spans="2:24">
      <c r="B1360" s="636"/>
      <c r="C1360" s="423"/>
      <c r="D1360" s="206">
        <f t="shared" si="363"/>
        <v>4</v>
      </c>
      <c r="E1360" s="169" t="s">
        <v>463</v>
      </c>
      <c r="F1360" s="260">
        <v>2377.35</v>
      </c>
      <c r="G1360" s="169">
        <v>34.9</v>
      </c>
      <c r="H1360" s="169">
        <v>34.9</v>
      </c>
      <c r="I1360" s="177">
        <f t="shared" si="354"/>
        <v>1</v>
      </c>
      <c r="J1360" s="169">
        <v>3.25</v>
      </c>
      <c r="K1360" s="177">
        <f t="shared" si="355"/>
        <v>9.3123209169054449E-2</v>
      </c>
      <c r="L1360" s="260">
        <v>814.16</v>
      </c>
      <c r="M1360" s="177">
        <f t="shared" si="356"/>
        <v>1.0931232091690544</v>
      </c>
      <c r="N1360" s="260">
        <v>2646.02</v>
      </c>
      <c r="O1360" s="169">
        <v>0.33</v>
      </c>
      <c r="P1360" s="176">
        <f t="shared" si="357"/>
        <v>9.4555873925501448E-3</v>
      </c>
      <c r="Q1360" s="260">
        <f t="shared" si="358"/>
        <v>268.6728</v>
      </c>
      <c r="R1360" s="169">
        <f t="shared" si="359"/>
        <v>2.92</v>
      </c>
      <c r="S1360" s="171">
        <f t="shared" si="360"/>
        <v>8.3667621776504303E-2</v>
      </c>
      <c r="T1360" s="169" t="s">
        <v>475</v>
      </c>
      <c r="U1360" s="169" t="s">
        <v>220</v>
      </c>
      <c r="V1360" s="169" t="s">
        <v>686</v>
      </c>
      <c r="W1360" s="175">
        <v>1</v>
      </c>
      <c r="X1360" s="169" t="s">
        <v>412</v>
      </c>
    </row>
    <row r="1361" spans="2:24">
      <c r="B1361" s="636"/>
      <c r="C1361" s="423"/>
      <c r="D1361" s="206">
        <f t="shared" si="363"/>
        <v>5</v>
      </c>
      <c r="E1361" s="169" t="s">
        <v>918</v>
      </c>
      <c r="F1361" s="260">
        <v>2209.1200000000003</v>
      </c>
      <c r="G1361" s="169">
        <v>528.39</v>
      </c>
      <c r="H1361" s="169">
        <v>528.39</v>
      </c>
      <c r="I1361" s="177">
        <f t="shared" si="354"/>
        <v>1</v>
      </c>
      <c r="J1361" s="169">
        <v>44.23</v>
      </c>
      <c r="K1361" s="177">
        <f t="shared" si="355"/>
        <v>8.3707110278392852E-2</v>
      </c>
      <c r="L1361" s="260">
        <v>99.42</v>
      </c>
      <c r="M1361" s="177">
        <f t="shared" si="356"/>
        <v>1.0837071102783928</v>
      </c>
      <c r="N1361" s="260">
        <v>4397.3500000000004</v>
      </c>
      <c r="O1361" s="169">
        <v>22.01</v>
      </c>
      <c r="P1361" s="176">
        <f t="shared" si="357"/>
        <v>4.1654838282329347E-2</v>
      </c>
      <c r="Q1361" s="260">
        <f t="shared" si="358"/>
        <v>2188.2342000000003</v>
      </c>
      <c r="R1361" s="169">
        <f t="shared" si="359"/>
        <v>22.220000000000017</v>
      </c>
      <c r="S1361" s="171">
        <f t="shared" si="360"/>
        <v>4.2052271996063546E-2</v>
      </c>
      <c r="T1361" s="169" t="s">
        <v>475</v>
      </c>
      <c r="U1361" s="169" t="s">
        <v>712</v>
      </c>
      <c r="V1361" s="169" t="s">
        <v>919</v>
      </c>
      <c r="W1361" s="175">
        <v>1</v>
      </c>
      <c r="X1361" s="169" t="s">
        <v>871</v>
      </c>
    </row>
    <row r="1362" spans="2:24">
      <c r="B1362" s="636"/>
      <c r="C1362" s="423"/>
      <c r="D1362" s="206">
        <f t="shared" si="363"/>
        <v>6</v>
      </c>
      <c r="E1362" s="169" t="s">
        <v>833</v>
      </c>
      <c r="F1362" s="260">
        <v>1927.2800000000002</v>
      </c>
      <c r="G1362" s="169">
        <v>78.31</v>
      </c>
      <c r="H1362" s="169">
        <v>78.31</v>
      </c>
      <c r="I1362" s="177">
        <f t="shared" si="354"/>
        <v>1</v>
      </c>
      <c r="J1362" s="169">
        <v>6.56</v>
      </c>
      <c r="K1362" s="177">
        <f t="shared" si="355"/>
        <v>8.3769633507853394E-2</v>
      </c>
      <c r="L1362" s="260">
        <v>335.18</v>
      </c>
      <c r="M1362" s="177">
        <f t="shared" si="356"/>
        <v>1.0837696335078535</v>
      </c>
      <c r="N1362" s="260">
        <v>2198.7800000000002</v>
      </c>
      <c r="O1362" s="169">
        <v>0.81</v>
      </c>
      <c r="P1362" s="176">
        <f t="shared" si="357"/>
        <v>1.0343506576427021E-2</v>
      </c>
      <c r="Q1362" s="260">
        <f t="shared" si="358"/>
        <v>271.49580000000003</v>
      </c>
      <c r="R1362" s="169">
        <f t="shared" si="359"/>
        <v>5.7500000000000018</v>
      </c>
      <c r="S1362" s="171">
        <f t="shared" si="360"/>
        <v>7.3426126931426403E-2</v>
      </c>
      <c r="T1362" s="169" t="s">
        <v>475</v>
      </c>
      <c r="U1362" s="169" t="s">
        <v>220</v>
      </c>
      <c r="V1362" s="169" t="s">
        <v>686</v>
      </c>
      <c r="W1362" s="175">
        <v>1</v>
      </c>
      <c r="X1362" s="169" t="s">
        <v>828</v>
      </c>
    </row>
    <row r="1363" spans="2:24">
      <c r="B1363" s="636"/>
      <c r="C1363" s="423"/>
      <c r="D1363" s="206">
        <f t="shared" si="363"/>
        <v>7</v>
      </c>
      <c r="E1363" s="169" t="s">
        <v>494</v>
      </c>
      <c r="F1363" s="260">
        <v>1887.64</v>
      </c>
      <c r="G1363" s="169">
        <v>91.09</v>
      </c>
      <c r="H1363" s="169">
        <v>91.09</v>
      </c>
      <c r="I1363" s="177">
        <f t="shared" si="354"/>
        <v>1</v>
      </c>
      <c r="J1363" s="169">
        <v>6.78</v>
      </c>
      <c r="K1363" s="177">
        <f t="shared" si="355"/>
        <v>7.4431880557690192E-2</v>
      </c>
      <c r="L1363" s="260">
        <v>318.32</v>
      </c>
      <c r="M1363" s="177">
        <f t="shared" si="356"/>
        <v>1.0744318805576902</v>
      </c>
      <c r="N1363" s="260">
        <v>2158.21</v>
      </c>
      <c r="O1363" s="169">
        <v>0.85</v>
      </c>
      <c r="P1363" s="176">
        <f t="shared" si="357"/>
        <v>9.3314304533977377E-3</v>
      </c>
      <c r="Q1363" s="260">
        <f t="shared" si="358"/>
        <v>270.572</v>
      </c>
      <c r="R1363" s="169">
        <f t="shared" si="359"/>
        <v>5.9300000000000015</v>
      </c>
      <c r="S1363" s="171">
        <f t="shared" si="360"/>
        <v>6.5100450104292468E-2</v>
      </c>
      <c r="T1363" s="169" t="s">
        <v>475</v>
      </c>
      <c r="U1363" s="169" t="s">
        <v>220</v>
      </c>
      <c r="V1363" s="169" t="s">
        <v>686</v>
      </c>
      <c r="W1363" s="175">
        <v>1</v>
      </c>
      <c r="X1363" s="169" t="s">
        <v>422</v>
      </c>
    </row>
    <row r="1364" spans="2:24">
      <c r="B1364" s="636"/>
      <c r="C1364" s="423"/>
      <c r="D1364" s="206">
        <f t="shared" si="363"/>
        <v>8</v>
      </c>
      <c r="E1364" s="169" t="s">
        <v>689</v>
      </c>
      <c r="F1364" s="260">
        <v>1775</v>
      </c>
      <c r="G1364" s="169">
        <v>10693</v>
      </c>
      <c r="H1364" s="169">
        <v>10693</v>
      </c>
      <c r="I1364" s="177">
        <f t="shared" si="354"/>
        <v>1</v>
      </c>
      <c r="J1364" s="169">
        <v>100</v>
      </c>
      <c r="K1364" s="177">
        <f t="shared" si="355"/>
        <v>9.3519124660993175E-3</v>
      </c>
      <c r="L1364" s="260">
        <v>17.75</v>
      </c>
      <c r="M1364" s="177">
        <f t="shared" si="356"/>
        <v>1.0093519124660992</v>
      </c>
      <c r="N1364" s="260">
        <v>1775</v>
      </c>
      <c r="O1364" s="169">
        <v>0</v>
      </c>
      <c r="P1364" s="176">
        <f t="shared" si="357"/>
        <v>0</v>
      </c>
      <c r="Q1364" s="260">
        <f t="shared" si="358"/>
        <v>0</v>
      </c>
      <c r="R1364" s="169">
        <f t="shared" si="359"/>
        <v>100</v>
      </c>
      <c r="S1364" s="171">
        <f t="shared" si="360"/>
        <v>9.3519124660993175E-3</v>
      </c>
      <c r="T1364" s="169" t="s">
        <v>465</v>
      </c>
      <c r="U1364" s="169" t="s">
        <v>220</v>
      </c>
      <c r="V1364" s="169" t="s">
        <v>701</v>
      </c>
      <c r="W1364" s="175">
        <v>1</v>
      </c>
      <c r="X1364" s="169" t="s">
        <v>430</v>
      </c>
    </row>
    <row r="1365" spans="2:24">
      <c r="B1365" s="636"/>
      <c r="C1365" s="423"/>
      <c r="D1365" s="206">
        <f t="shared" si="363"/>
        <v>9</v>
      </c>
      <c r="E1365" s="169" t="s">
        <v>484</v>
      </c>
      <c r="F1365" s="260">
        <v>1706.26</v>
      </c>
      <c r="G1365" s="169">
        <v>86.32</v>
      </c>
      <c r="H1365" s="169">
        <v>86.32</v>
      </c>
      <c r="I1365" s="177">
        <f t="shared" si="354"/>
        <v>1</v>
      </c>
      <c r="J1365" s="169">
        <v>4.82</v>
      </c>
      <c r="K1365" s="177">
        <f t="shared" si="355"/>
        <v>5.5838739573679338E-2</v>
      </c>
      <c r="L1365" s="260">
        <v>410.16</v>
      </c>
      <c r="M1365" s="177">
        <f t="shared" si="356"/>
        <v>1.0558387395736792</v>
      </c>
      <c r="N1365" s="260">
        <v>1976.97</v>
      </c>
      <c r="O1365" s="169">
        <v>0.66</v>
      </c>
      <c r="P1365" s="176">
        <f t="shared" si="357"/>
        <v>7.645968489341984E-3</v>
      </c>
      <c r="Q1365" s="260">
        <f t="shared" si="358"/>
        <v>270.7056</v>
      </c>
      <c r="R1365" s="169">
        <f t="shared" si="359"/>
        <v>4.159999999999993</v>
      </c>
      <c r="S1365" s="171">
        <f t="shared" si="360"/>
        <v>4.8192771084337276E-2</v>
      </c>
      <c r="T1365" s="169" t="s">
        <v>475</v>
      </c>
      <c r="U1365" s="169" t="s">
        <v>712</v>
      </c>
      <c r="V1365" s="169" t="s">
        <v>643</v>
      </c>
      <c r="W1365" s="175">
        <v>1</v>
      </c>
      <c r="X1365" s="169" t="s">
        <v>467</v>
      </c>
    </row>
    <row r="1366" spans="2:24">
      <c r="B1366" s="636"/>
      <c r="C1366" s="423"/>
      <c r="D1366" s="206">
        <f t="shared" si="363"/>
        <v>10</v>
      </c>
      <c r="E1366" s="169" t="s">
        <v>814</v>
      </c>
      <c r="F1366" s="260">
        <v>1441.71</v>
      </c>
      <c r="G1366" s="169">
        <v>78.95</v>
      </c>
      <c r="H1366" s="169">
        <v>78.95</v>
      </c>
      <c r="I1366" s="177">
        <f t="shared" si="354"/>
        <v>1</v>
      </c>
      <c r="J1366" s="169">
        <v>4.41</v>
      </c>
      <c r="K1366" s="177">
        <f t="shared" si="355"/>
        <v>5.5858138062064598E-2</v>
      </c>
      <c r="L1366" s="260">
        <v>388.6</v>
      </c>
      <c r="M1366" s="177">
        <f t="shared" si="356"/>
        <v>1.0558581380620646</v>
      </c>
      <c r="N1366" s="260">
        <v>1713.73</v>
      </c>
      <c r="O1366" s="169">
        <v>0.7</v>
      </c>
      <c r="P1366" s="176">
        <f t="shared" si="357"/>
        <v>8.8663711209626336E-3</v>
      </c>
      <c r="Q1366" s="260">
        <f t="shared" si="358"/>
        <v>272.02</v>
      </c>
      <c r="R1366" s="169">
        <f t="shared" si="359"/>
        <v>3.7099999999999964</v>
      </c>
      <c r="S1366" s="171">
        <f t="shared" si="360"/>
        <v>4.6991766941101916E-2</v>
      </c>
      <c r="T1366" s="169" t="s">
        <v>475</v>
      </c>
      <c r="U1366" s="169" t="s">
        <v>220</v>
      </c>
      <c r="V1366" s="169" t="s">
        <v>686</v>
      </c>
      <c r="W1366" s="175">
        <v>1</v>
      </c>
      <c r="X1366" s="169" t="s">
        <v>809</v>
      </c>
    </row>
    <row r="1367" spans="2:24">
      <c r="B1367" s="635">
        <v>46006</v>
      </c>
      <c r="C1367" s="423" t="str">
        <f t="shared" ref="C1367" si="367">RIGHT(TEXT(B1367,"aaa"),1)</f>
        <v>一</v>
      </c>
      <c r="D1367" s="206">
        <f t="shared" si="363"/>
        <v>1</v>
      </c>
      <c r="E1367" s="169" t="s">
        <v>699</v>
      </c>
      <c r="F1367" s="260">
        <v>10765.33</v>
      </c>
      <c r="G1367" s="169">
        <v>88.38</v>
      </c>
      <c r="H1367" s="169">
        <v>127</v>
      </c>
      <c r="I1367" s="177">
        <f t="shared" si="354"/>
        <v>1.4369766915591764</v>
      </c>
      <c r="J1367" s="169">
        <v>0</v>
      </c>
      <c r="K1367" s="177">
        <f t="shared" si="355"/>
        <v>0</v>
      </c>
      <c r="L1367" s="260">
        <v>278.75</v>
      </c>
      <c r="M1367" s="177">
        <f t="shared" si="356"/>
        <v>1.4369766915591764</v>
      </c>
      <c r="N1367" s="260">
        <v>10765.33</v>
      </c>
      <c r="O1367" s="169">
        <v>0</v>
      </c>
      <c r="P1367" s="176">
        <f t="shared" si="357"/>
        <v>0</v>
      </c>
      <c r="Q1367" s="260">
        <f t="shared" si="358"/>
        <v>0</v>
      </c>
      <c r="R1367" s="169">
        <f t="shared" si="359"/>
        <v>38.620000000000005</v>
      </c>
      <c r="S1367" s="171">
        <f t="shared" si="360"/>
        <v>0.43697669155917634</v>
      </c>
      <c r="T1367" s="169" t="s">
        <v>465</v>
      </c>
      <c r="U1367" s="169" t="s">
        <v>219</v>
      </c>
      <c r="V1367" s="169" t="s">
        <v>702</v>
      </c>
      <c r="W1367" s="175">
        <v>1</v>
      </c>
      <c r="X1367" s="169" t="s">
        <v>467</v>
      </c>
    </row>
    <row r="1368" spans="2:24">
      <c r="B1368" s="636"/>
      <c r="C1368" s="423"/>
      <c r="D1368" s="206">
        <f t="shared" si="363"/>
        <v>2</v>
      </c>
      <c r="E1368" s="169" t="s">
        <v>689</v>
      </c>
      <c r="F1368" s="260">
        <v>3550</v>
      </c>
      <c r="G1368" s="169">
        <v>9852</v>
      </c>
      <c r="H1368" s="169">
        <v>9852</v>
      </c>
      <c r="I1368" s="177">
        <f t="shared" si="354"/>
        <v>1</v>
      </c>
      <c r="J1368" s="169">
        <v>200</v>
      </c>
      <c r="K1368" s="177">
        <f t="shared" si="355"/>
        <v>2.0300446609825416E-2</v>
      </c>
      <c r="L1368" s="260">
        <v>17.75</v>
      </c>
      <c r="M1368" s="177">
        <f t="shared" si="356"/>
        <v>1.0203004466098253</v>
      </c>
      <c r="N1368" s="260">
        <v>3550</v>
      </c>
      <c r="O1368" s="169">
        <v>0</v>
      </c>
      <c r="P1368" s="176">
        <f t="shared" si="357"/>
        <v>0</v>
      </c>
      <c r="Q1368" s="260">
        <f t="shared" si="358"/>
        <v>0</v>
      </c>
      <c r="R1368" s="169">
        <f t="shared" si="359"/>
        <v>200</v>
      </c>
      <c r="S1368" s="171">
        <f t="shared" si="360"/>
        <v>2.0300446609825416E-2</v>
      </c>
      <c r="T1368" s="169" t="s">
        <v>465</v>
      </c>
      <c r="U1368" s="169" t="s">
        <v>220</v>
      </c>
      <c r="V1368" s="169" t="s">
        <v>701</v>
      </c>
      <c r="W1368" s="175">
        <v>1</v>
      </c>
      <c r="X1368" s="169" t="s">
        <v>430</v>
      </c>
    </row>
    <row r="1369" spans="2:24">
      <c r="B1369" s="636"/>
      <c r="C1369" s="423"/>
      <c r="D1369" s="206">
        <f t="shared" si="363"/>
        <v>3</v>
      </c>
      <c r="E1369" s="169" t="s">
        <v>542</v>
      </c>
      <c r="F1369" s="260">
        <v>2181.6799999999998</v>
      </c>
      <c r="G1369" s="169">
        <v>247.11</v>
      </c>
      <c r="H1369" s="169">
        <v>247.11</v>
      </c>
      <c r="I1369" s="177">
        <f t="shared" si="354"/>
        <v>1</v>
      </c>
      <c r="J1369" s="169">
        <v>15.76</v>
      </c>
      <c r="K1369" s="177">
        <f t="shared" si="355"/>
        <v>6.3777265185544899E-2</v>
      </c>
      <c r="L1369" s="260">
        <v>156.72999999999999</v>
      </c>
      <c r="M1369" s="177">
        <f t="shared" si="356"/>
        <v>1.0637772651855448</v>
      </c>
      <c r="N1369" s="260">
        <v>2470.06</v>
      </c>
      <c r="O1369" s="169">
        <v>1.84</v>
      </c>
      <c r="P1369" s="176">
        <f t="shared" si="357"/>
        <v>7.4460766460280846E-3</v>
      </c>
      <c r="Q1369" s="260">
        <f t="shared" si="358"/>
        <v>288.38319999999999</v>
      </c>
      <c r="R1369" s="169">
        <f t="shared" si="359"/>
        <v>13.919999999999991</v>
      </c>
      <c r="S1369" s="171">
        <f t="shared" si="360"/>
        <v>5.6331188539516776E-2</v>
      </c>
      <c r="T1369" s="169" t="s">
        <v>475</v>
      </c>
      <c r="U1369" s="169" t="s">
        <v>712</v>
      </c>
      <c r="V1369" s="169" t="s">
        <v>466</v>
      </c>
      <c r="W1369" s="175">
        <v>1</v>
      </c>
      <c r="X1369" s="169" t="s">
        <v>467</v>
      </c>
    </row>
    <row r="1370" spans="2:24">
      <c r="B1370" s="636"/>
      <c r="C1370" s="423"/>
      <c r="D1370" s="206">
        <f t="shared" si="363"/>
        <v>4</v>
      </c>
      <c r="E1370" s="169" t="s">
        <v>913</v>
      </c>
      <c r="F1370" s="260">
        <v>2041.8300000000002</v>
      </c>
      <c r="G1370" s="169">
        <v>76.709999999999994</v>
      </c>
      <c r="H1370" s="169">
        <v>76.709999999999994</v>
      </c>
      <c r="I1370" s="177">
        <f t="shared" si="354"/>
        <v>1</v>
      </c>
      <c r="J1370" s="169">
        <v>4.78</v>
      </c>
      <c r="K1370" s="177">
        <f t="shared" si="355"/>
        <v>6.2312605918393958E-2</v>
      </c>
      <c r="L1370" s="260">
        <v>487.31</v>
      </c>
      <c r="M1370" s="177">
        <f t="shared" si="356"/>
        <v>1.062312605918394</v>
      </c>
      <c r="N1370" s="260">
        <v>2329.34</v>
      </c>
      <c r="O1370" s="169">
        <v>0.59</v>
      </c>
      <c r="P1370" s="176">
        <f t="shared" si="357"/>
        <v>7.6913049146134799E-3</v>
      </c>
      <c r="Q1370" s="260">
        <f t="shared" si="358"/>
        <v>287.5129</v>
      </c>
      <c r="R1370" s="169">
        <f t="shared" si="359"/>
        <v>4.1900000000000013</v>
      </c>
      <c r="S1370" s="171">
        <f t="shared" si="360"/>
        <v>5.4621301003780494E-2</v>
      </c>
      <c r="T1370" s="169" t="s">
        <v>475</v>
      </c>
      <c r="U1370" s="169" t="s">
        <v>712</v>
      </c>
      <c r="V1370" s="169" t="s">
        <v>914</v>
      </c>
      <c r="W1370" s="175">
        <v>1</v>
      </c>
      <c r="X1370" s="169" t="s">
        <v>909</v>
      </c>
    </row>
    <row r="1371" spans="2:24">
      <c r="B1371" s="636"/>
      <c r="C1371" s="423"/>
      <c r="D1371" s="206">
        <f t="shared" si="363"/>
        <v>5</v>
      </c>
      <c r="E1371" s="169" t="s">
        <v>484</v>
      </c>
      <c r="F1371" s="260">
        <v>1890.83</v>
      </c>
      <c r="G1371" s="169">
        <v>86.44</v>
      </c>
      <c r="H1371" s="169">
        <v>86.44</v>
      </c>
      <c r="I1371" s="177">
        <f t="shared" si="354"/>
        <v>1</v>
      </c>
      <c r="J1371" s="169">
        <v>5.27</v>
      </c>
      <c r="K1371" s="177">
        <f t="shared" si="355"/>
        <v>6.0967144840351685E-2</v>
      </c>
      <c r="L1371" s="260">
        <v>410.16</v>
      </c>
      <c r="M1371" s="177">
        <f t="shared" si="356"/>
        <v>1.0609671448403517</v>
      </c>
      <c r="N1371" s="260">
        <v>2161.54</v>
      </c>
      <c r="O1371" s="169">
        <v>0.66</v>
      </c>
      <c r="P1371" s="176">
        <f t="shared" si="357"/>
        <v>7.635354002776493E-3</v>
      </c>
      <c r="Q1371" s="260">
        <f t="shared" si="358"/>
        <v>270.7056</v>
      </c>
      <c r="R1371" s="169">
        <f t="shared" si="359"/>
        <v>4.6099999999999959</v>
      </c>
      <c r="S1371" s="171">
        <f t="shared" si="360"/>
        <v>5.3331790837575152E-2</v>
      </c>
      <c r="T1371" s="169" t="s">
        <v>475</v>
      </c>
      <c r="U1371" s="169" t="s">
        <v>712</v>
      </c>
      <c r="V1371" s="169" t="s">
        <v>643</v>
      </c>
      <c r="W1371" s="175">
        <v>1</v>
      </c>
      <c r="X1371" s="169" t="s">
        <v>467</v>
      </c>
    </row>
    <row r="1372" spans="2:24">
      <c r="B1372" s="636"/>
      <c r="C1372" s="423"/>
      <c r="D1372" s="206">
        <f t="shared" si="363"/>
        <v>6</v>
      </c>
      <c r="E1372" s="169" t="s">
        <v>834</v>
      </c>
      <c r="F1372" s="260">
        <v>1715.33</v>
      </c>
      <c r="G1372" s="169">
        <v>91.62</v>
      </c>
      <c r="H1372" s="169">
        <v>91.62</v>
      </c>
      <c r="I1372" s="177">
        <f t="shared" si="354"/>
        <v>1</v>
      </c>
      <c r="J1372" s="169">
        <v>5.56</v>
      </c>
      <c r="K1372" s="177">
        <f t="shared" si="355"/>
        <v>6.0685439860292505E-2</v>
      </c>
      <c r="L1372" s="260">
        <v>355.14</v>
      </c>
      <c r="M1372" s="177">
        <f t="shared" si="356"/>
        <v>1.0606854398602925</v>
      </c>
      <c r="N1372" s="260">
        <v>1974.58</v>
      </c>
      <c r="O1372" s="169">
        <v>0.73</v>
      </c>
      <c r="P1372" s="176">
        <f t="shared" si="357"/>
        <v>7.9676926435276133E-3</v>
      </c>
      <c r="Q1372" s="260">
        <f t="shared" si="358"/>
        <v>259.25219999999996</v>
      </c>
      <c r="R1372" s="169">
        <f t="shared" si="359"/>
        <v>4.8300000000000018</v>
      </c>
      <c r="S1372" s="171">
        <f t="shared" si="360"/>
        <v>5.2717747216764914E-2</v>
      </c>
      <c r="T1372" s="169" t="s">
        <v>475</v>
      </c>
      <c r="U1372" s="169" t="s">
        <v>220</v>
      </c>
      <c r="V1372" s="169" t="s">
        <v>686</v>
      </c>
      <c r="W1372" s="175">
        <v>1</v>
      </c>
      <c r="X1372" s="169" t="s">
        <v>419</v>
      </c>
    </row>
    <row r="1373" spans="2:24">
      <c r="B1373" s="636"/>
      <c r="C1373" s="423"/>
      <c r="D1373" s="206">
        <f t="shared" si="363"/>
        <v>7</v>
      </c>
      <c r="E1373" s="169" t="s">
        <v>612</v>
      </c>
      <c r="F1373" s="260">
        <v>1636.03</v>
      </c>
      <c r="G1373" s="169">
        <v>306.08</v>
      </c>
      <c r="H1373" s="169">
        <v>306.08</v>
      </c>
      <c r="I1373" s="177">
        <f t="shared" si="354"/>
        <v>1</v>
      </c>
      <c r="J1373" s="169">
        <v>19.89</v>
      </c>
      <c r="K1373" s="177">
        <f t="shared" si="355"/>
        <v>6.4983010977522224E-2</v>
      </c>
      <c r="L1373" s="260">
        <v>95.34</v>
      </c>
      <c r="M1373" s="177">
        <f t="shared" si="356"/>
        <v>1.0649830109775222</v>
      </c>
      <c r="N1373" s="260">
        <v>1896.31</v>
      </c>
      <c r="O1373" s="169">
        <v>2.73</v>
      </c>
      <c r="P1373" s="176">
        <f t="shared" si="357"/>
        <v>8.9192368008363838E-3</v>
      </c>
      <c r="Q1373" s="260">
        <f t="shared" si="358"/>
        <v>260.27820000000003</v>
      </c>
      <c r="R1373" s="169">
        <f t="shared" si="359"/>
        <v>17.159999999999986</v>
      </c>
      <c r="S1373" s="171">
        <f t="shared" si="360"/>
        <v>5.6063774176685788E-2</v>
      </c>
      <c r="T1373" s="169" t="s">
        <v>475</v>
      </c>
      <c r="U1373" s="169" t="s">
        <v>712</v>
      </c>
      <c r="V1373" s="169" t="s">
        <v>792</v>
      </c>
      <c r="W1373" s="175">
        <v>1</v>
      </c>
      <c r="X1373" s="169" t="s">
        <v>467</v>
      </c>
    </row>
    <row r="1374" spans="2:24">
      <c r="B1374" s="636"/>
      <c r="C1374" s="423"/>
      <c r="D1374" s="206">
        <f t="shared" si="363"/>
        <v>8</v>
      </c>
      <c r="E1374" s="169" t="s">
        <v>833</v>
      </c>
      <c r="F1374" s="260">
        <v>1521.72</v>
      </c>
      <c r="G1374" s="169">
        <v>76.28</v>
      </c>
      <c r="H1374" s="169">
        <v>76.28</v>
      </c>
      <c r="I1374" s="177">
        <f t="shared" si="354"/>
        <v>1</v>
      </c>
      <c r="J1374" s="169">
        <v>5.32</v>
      </c>
      <c r="K1374" s="177">
        <f t="shared" si="355"/>
        <v>6.9743051914001056E-2</v>
      </c>
      <c r="L1374" s="260">
        <v>335.18</v>
      </c>
      <c r="M1374" s="177">
        <f t="shared" si="356"/>
        <v>1.069743051914001</v>
      </c>
      <c r="N1374" s="260">
        <v>1783.16</v>
      </c>
      <c r="O1374" s="169">
        <v>0.78</v>
      </c>
      <c r="P1374" s="176">
        <f t="shared" si="357"/>
        <v>1.0225485055060305E-2</v>
      </c>
      <c r="Q1374" s="260">
        <f t="shared" si="358"/>
        <v>261.44040000000001</v>
      </c>
      <c r="R1374" s="169">
        <f t="shared" si="359"/>
        <v>4.5399999999999929</v>
      </c>
      <c r="S1374" s="171">
        <f t="shared" si="360"/>
        <v>5.9517566858940649E-2</v>
      </c>
      <c r="T1374" s="169" t="s">
        <v>475</v>
      </c>
      <c r="U1374" s="169" t="s">
        <v>220</v>
      </c>
      <c r="V1374" s="169" t="s">
        <v>686</v>
      </c>
      <c r="W1374" s="175">
        <v>1</v>
      </c>
      <c r="X1374" s="169" t="s">
        <v>828</v>
      </c>
    </row>
    <row r="1375" spans="2:24">
      <c r="B1375" s="636"/>
      <c r="C1375" s="423"/>
      <c r="D1375" s="206">
        <f t="shared" si="363"/>
        <v>9</v>
      </c>
      <c r="E1375" s="169" t="s">
        <v>463</v>
      </c>
      <c r="F1375" s="260">
        <v>1514.34</v>
      </c>
      <c r="G1375" s="169">
        <v>32.43</v>
      </c>
      <c r="H1375" s="169">
        <v>32.43</v>
      </c>
      <c r="I1375" s="177">
        <f t="shared" ref="I1375:I1438" si="368">H1375/G1375</f>
        <v>1</v>
      </c>
      <c r="J1375" s="169">
        <v>2.1800000000000002</v>
      </c>
      <c r="K1375" s="177">
        <f t="shared" ref="K1375:K1438" si="369">J1375/G1375</f>
        <v>6.7221708294788782E-2</v>
      </c>
      <c r="L1375" s="260">
        <v>814.16</v>
      </c>
      <c r="M1375" s="177">
        <f t="shared" ref="M1375:M1438" si="370">(H1375+J1375)/G1375</f>
        <v>1.0672217082947888</v>
      </c>
      <c r="N1375" s="260">
        <v>1774.87</v>
      </c>
      <c r="O1375" s="169">
        <v>0.32</v>
      </c>
      <c r="P1375" s="176">
        <f t="shared" ref="P1375:P1438" si="371">O1375/G1375</f>
        <v>9.8674067221708305E-3</v>
      </c>
      <c r="Q1375" s="260">
        <f t="shared" ref="Q1375:Q1438" si="372">O1375*L1375</f>
        <v>260.53120000000001</v>
      </c>
      <c r="R1375" s="169">
        <f t="shared" ref="R1375:R1438" si="373">(H1375+J1375)-G1375-O1375</f>
        <v>1.8599999999999997</v>
      </c>
      <c r="S1375" s="171">
        <f t="shared" ref="S1375:S1438" si="374">R1375/G1375</f>
        <v>5.7354301572617936E-2</v>
      </c>
      <c r="T1375" s="169" t="s">
        <v>475</v>
      </c>
      <c r="U1375" s="169" t="s">
        <v>220</v>
      </c>
      <c r="V1375" s="169" t="s">
        <v>686</v>
      </c>
      <c r="W1375" s="175">
        <v>1</v>
      </c>
      <c r="X1375" s="169" t="s">
        <v>412</v>
      </c>
    </row>
    <row r="1376" spans="2:24">
      <c r="B1376" s="636"/>
      <c r="C1376" s="423"/>
      <c r="D1376" s="206">
        <f t="shared" si="363"/>
        <v>10</v>
      </c>
      <c r="E1376" s="169" t="s">
        <v>464</v>
      </c>
      <c r="F1376" s="260">
        <v>1420.43</v>
      </c>
      <c r="G1376" s="169">
        <v>115.91</v>
      </c>
      <c r="H1376" s="169">
        <v>115.91</v>
      </c>
      <c r="I1376" s="177">
        <f t="shared" si="368"/>
        <v>1</v>
      </c>
      <c r="J1376" s="169">
        <v>8.26</v>
      </c>
      <c r="K1376" s="177">
        <f t="shared" si="369"/>
        <v>7.126218617893193E-2</v>
      </c>
      <c r="L1376" s="260">
        <v>203.5</v>
      </c>
      <c r="M1376" s="177">
        <f t="shared" si="370"/>
        <v>1.071262186178932</v>
      </c>
      <c r="N1376" s="260">
        <v>1680.91</v>
      </c>
      <c r="O1376" s="169">
        <v>1.28</v>
      </c>
      <c r="P1376" s="176">
        <f t="shared" si="371"/>
        <v>1.1043050642740058E-2</v>
      </c>
      <c r="Q1376" s="260">
        <f t="shared" si="372"/>
        <v>260.48</v>
      </c>
      <c r="R1376" s="169">
        <f t="shared" si="373"/>
        <v>6.9800000000000049</v>
      </c>
      <c r="S1376" s="171">
        <f t="shared" si="374"/>
        <v>6.0219135536191917E-2</v>
      </c>
      <c r="T1376" s="169" t="s">
        <v>475</v>
      </c>
      <c r="U1376" s="169" t="s">
        <v>712</v>
      </c>
      <c r="V1376" s="169" t="s">
        <v>466</v>
      </c>
      <c r="W1376" s="175">
        <v>1</v>
      </c>
      <c r="X1376" s="169" t="s">
        <v>467</v>
      </c>
    </row>
    <row r="1377" spans="2:24">
      <c r="B1377" s="635">
        <v>46007</v>
      </c>
      <c r="C1377" s="423" t="str">
        <f t="shared" ref="C1377" si="375">RIGHT(TEXT(B1377,"aaa"),1)</f>
        <v>二</v>
      </c>
      <c r="D1377" s="206">
        <f t="shared" si="363"/>
        <v>1</v>
      </c>
      <c r="E1377" s="169"/>
      <c r="F1377" s="260"/>
      <c r="G1377" s="169"/>
      <c r="H1377" s="169"/>
      <c r="I1377" s="177" t="e">
        <f t="shared" si="368"/>
        <v>#DIV/0!</v>
      </c>
      <c r="J1377" s="169"/>
      <c r="K1377" s="177" t="e">
        <f t="shared" si="369"/>
        <v>#DIV/0!</v>
      </c>
      <c r="L1377" s="260"/>
      <c r="M1377" s="177" t="e">
        <f t="shared" si="370"/>
        <v>#DIV/0!</v>
      </c>
      <c r="N1377" s="260"/>
      <c r="O1377" s="169"/>
      <c r="P1377" s="176" t="e">
        <f t="shared" si="371"/>
        <v>#DIV/0!</v>
      </c>
      <c r="Q1377" s="260">
        <f t="shared" si="372"/>
        <v>0</v>
      </c>
      <c r="R1377" s="169">
        <f t="shared" si="373"/>
        <v>0</v>
      </c>
      <c r="S1377" s="171" t="e">
        <f t="shared" si="374"/>
        <v>#DIV/0!</v>
      </c>
      <c r="T1377" s="169"/>
      <c r="U1377" s="169"/>
      <c r="V1377" s="169"/>
      <c r="W1377" s="175">
        <v>1</v>
      </c>
      <c r="X1377" s="169"/>
    </row>
    <row r="1378" spans="2:24">
      <c r="B1378" s="636"/>
      <c r="C1378" s="423"/>
      <c r="D1378" s="206">
        <f t="shared" si="363"/>
        <v>2</v>
      </c>
      <c r="E1378" s="169"/>
      <c r="F1378" s="260"/>
      <c r="G1378" s="169"/>
      <c r="H1378" s="169"/>
      <c r="I1378" s="177" t="e">
        <f t="shared" si="368"/>
        <v>#DIV/0!</v>
      </c>
      <c r="J1378" s="169"/>
      <c r="K1378" s="177" t="e">
        <f t="shared" si="369"/>
        <v>#DIV/0!</v>
      </c>
      <c r="L1378" s="260"/>
      <c r="M1378" s="177" t="e">
        <f t="shared" si="370"/>
        <v>#DIV/0!</v>
      </c>
      <c r="N1378" s="260"/>
      <c r="O1378" s="169"/>
      <c r="P1378" s="176" t="e">
        <f t="shared" si="371"/>
        <v>#DIV/0!</v>
      </c>
      <c r="Q1378" s="260">
        <f t="shared" si="372"/>
        <v>0</v>
      </c>
      <c r="R1378" s="169">
        <f t="shared" si="373"/>
        <v>0</v>
      </c>
      <c r="S1378" s="171" t="e">
        <f t="shared" si="374"/>
        <v>#DIV/0!</v>
      </c>
      <c r="T1378" s="169"/>
      <c r="U1378" s="169"/>
      <c r="V1378" s="169"/>
      <c r="W1378" s="175">
        <v>1</v>
      </c>
      <c r="X1378" s="169"/>
    </row>
    <row r="1379" spans="2:24">
      <c r="B1379" s="636"/>
      <c r="C1379" s="423"/>
      <c r="D1379" s="206">
        <f t="shared" si="363"/>
        <v>3</v>
      </c>
      <c r="E1379" s="169"/>
      <c r="F1379" s="260"/>
      <c r="G1379" s="169"/>
      <c r="H1379" s="169"/>
      <c r="I1379" s="177" t="e">
        <f t="shared" si="368"/>
        <v>#DIV/0!</v>
      </c>
      <c r="J1379" s="169"/>
      <c r="K1379" s="177" t="e">
        <f t="shared" si="369"/>
        <v>#DIV/0!</v>
      </c>
      <c r="L1379" s="260"/>
      <c r="M1379" s="177" t="e">
        <f t="shared" si="370"/>
        <v>#DIV/0!</v>
      </c>
      <c r="N1379" s="260"/>
      <c r="O1379" s="169"/>
      <c r="P1379" s="176" t="e">
        <f t="shared" si="371"/>
        <v>#DIV/0!</v>
      </c>
      <c r="Q1379" s="260">
        <f t="shared" si="372"/>
        <v>0</v>
      </c>
      <c r="R1379" s="169">
        <f t="shared" si="373"/>
        <v>0</v>
      </c>
      <c r="S1379" s="171" t="e">
        <f t="shared" si="374"/>
        <v>#DIV/0!</v>
      </c>
      <c r="T1379" s="169"/>
      <c r="U1379" s="169"/>
      <c r="V1379" s="169"/>
      <c r="W1379" s="175">
        <v>1</v>
      </c>
      <c r="X1379" s="169"/>
    </row>
    <row r="1380" spans="2:24">
      <c r="B1380" s="636"/>
      <c r="C1380" s="423"/>
      <c r="D1380" s="206">
        <f t="shared" si="363"/>
        <v>4</v>
      </c>
      <c r="E1380" s="169"/>
      <c r="F1380" s="260"/>
      <c r="G1380" s="169"/>
      <c r="H1380" s="169"/>
      <c r="I1380" s="177" t="e">
        <f t="shared" si="368"/>
        <v>#DIV/0!</v>
      </c>
      <c r="J1380" s="169"/>
      <c r="K1380" s="177" t="e">
        <f t="shared" si="369"/>
        <v>#DIV/0!</v>
      </c>
      <c r="L1380" s="260"/>
      <c r="M1380" s="177" t="e">
        <f t="shared" si="370"/>
        <v>#DIV/0!</v>
      </c>
      <c r="N1380" s="260"/>
      <c r="O1380" s="169"/>
      <c r="P1380" s="176" t="e">
        <f t="shared" si="371"/>
        <v>#DIV/0!</v>
      </c>
      <c r="Q1380" s="260">
        <f t="shared" si="372"/>
        <v>0</v>
      </c>
      <c r="R1380" s="169">
        <f t="shared" si="373"/>
        <v>0</v>
      </c>
      <c r="S1380" s="171" t="e">
        <f t="shared" si="374"/>
        <v>#DIV/0!</v>
      </c>
      <c r="T1380" s="169"/>
      <c r="U1380" s="169"/>
      <c r="V1380" s="169"/>
      <c r="W1380" s="175">
        <v>1</v>
      </c>
      <c r="X1380" s="169"/>
    </row>
    <row r="1381" spans="2:24">
      <c r="B1381" s="636"/>
      <c r="C1381" s="423"/>
      <c r="D1381" s="206">
        <f t="shared" si="363"/>
        <v>5</v>
      </c>
      <c r="E1381" s="169"/>
      <c r="F1381" s="260"/>
      <c r="G1381" s="169"/>
      <c r="H1381" s="169"/>
      <c r="I1381" s="177" t="e">
        <f t="shared" si="368"/>
        <v>#DIV/0!</v>
      </c>
      <c r="J1381" s="169"/>
      <c r="K1381" s="177" t="e">
        <f t="shared" si="369"/>
        <v>#DIV/0!</v>
      </c>
      <c r="L1381" s="260"/>
      <c r="M1381" s="177" t="e">
        <f t="shared" si="370"/>
        <v>#DIV/0!</v>
      </c>
      <c r="N1381" s="260"/>
      <c r="O1381" s="169"/>
      <c r="P1381" s="176" t="e">
        <f t="shared" si="371"/>
        <v>#DIV/0!</v>
      </c>
      <c r="Q1381" s="260">
        <f t="shared" si="372"/>
        <v>0</v>
      </c>
      <c r="R1381" s="169">
        <f t="shared" si="373"/>
        <v>0</v>
      </c>
      <c r="S1381" s="171" t="e">
        <f t="shared" si="374"/>
        <v>#DIV/0!</v>
      </c>
      <c r="T1381" s="169"/>
      <c r="U1381" s="169"/>
      <c r="V1381" s="169"/>
      <c r="W1381" s="175">
        <v>1</v>
      </c>
      <c r="X1381" s="169"/>
    </row>
    <row r="1382" spans="2:24">
      <c r="B1382" s="636"/>
      <c r="C1382" s="423"/>
      <c r="D1382" s="206">
        <f t="shared" si="363"/>
        <v>6</v>
      </c>
      <c r="E1382" s="169"/>
      <c r="F1382" s="260"/>
      <c r="G1382" s="169"/>
      <c r="H1382" s="169"/>
      <c r="I1382" s="177" t="e">
        <f t="shared" si="368"/>
        <v>#DIV/0!</v>
      </c>
      <c r="J1382" s="169"/>
      <c r="K1382" s="177" t="e">
        <f t="shared" si="369"/>
        <v>#DIV/0!</v>
      </c>
      <c r="L1382" s="260"/>
      <c r="M1382" s="177" t="e">
        <f t="shared" si="370"/>
        <v>#DIV/0!</v>
      </c>
      <c r="N1382" s="260"/>
      <c r="O1382" s="169"/>
      <c r="P1382" s="176" t="e">
        <f t="shared" si="371"/>
        <v>#DIV/0!</v>
      </c>
      <c r="Q1382" s="260">
        <f t="shared" si="372"/>
        <v>0</v>
      </c>
      <c r="R1382" s="169">
        <f t="shared" si="373"/>
        <v>0</v>
      </c>
      <c r="S1382" s="171" t="e">
        <f t="shared" si="374"/>
        <v>#DIV/0!</v>
      </c>
      <c r="T1382" s="169"/>
      <c r="U1382" s="169"/>
      <c r="V1382" s="169"/>
      <c r="W1382" s="175">
        <v>1</v>
      </c>
      <c r="X1382" s="169"/>
    </row>
    <row r="1383" spans="2:24">
      <c r="B1383" s="636"/>
      <c r="C1383" s="423"/>
      <c r="D1383" s="206">
        <f t="shared" si="363"/>
        <v>7</v>
      </c>
      <c r="E1383" s="169"/>
      <c r="F1383" s="260"/>
      <c r="G1383" s="169"/>
      <c r="H1383" s="169"/>
      <c r="I1383" s="177" t="e">
        <f t="shared" si="368"/>
        <v>#DIV/0!</v>
      </c>
      <c r="J1383" s="169"/>
      <c r="K1383" s="177" t="e">
        <f t="shared" si="369"/>
        <v>#DIV/0!</v>
      </c>
      <c r="L1383" s="260"/>
      <c r="M1383" s="177" t="e">
        <f t="shared" si="370"/>
        <v>#DIV/0!</v>
      </c>
      <c r="N1383" s="260"/>
      <c r="O1383" s="169"/>
      <c r="P1383" s="176" t="e">
        <f t="shared" si="371"/>
        <v>#DIV/0!</v>
      </c>
      <c r="Q1383" s="260">
        <f t="shared" si="372"/>
        <v>0</v>
      </c>
      <c r="R1383" s="169">
        <f t="shared" si="373"/>
        <v>0</v>
      </c>
      <c r="S1383" s="171" t="e">
        <f t="shared" si="374"/>
        <v>#DIV/0!</v>
      </c>
      <c r="T1383" s="169"/>
      <c r="U1383" s="169"/>
      <c r="V1383" s="169"/>
      <c r="W1383" s="175">
        <v>1</v>
      </c>
      <c r="X1383" s="169"/>
    </row>
    <row r="1384" spans="2:24">
      <c r="B1384" s="636"/>
      <c r="C1384" s="423"/>
      <c r="D1384" s="206">
        <f t="shared" si="363"/>
        <v>8</v>
      </c>
      <c r="E1384" s="169"/>
      <c r="F1384" s="260"/>
      <c r="G1384" s="169"/>
      <c r="H1384" s="169"/>
      <c r="I1384" s="177" t="e">
        <f t="shared" si="368"/>
        <v>#DIV/0!</v>
      </c>
      <c r="J1384" s="169"/>
      <c r="K1384" s="177" t="e">
        <f t="shared" si="369"/>
        <v>#DIV/0!</v>
      </c>
      <c r="L1384" s="260"/>
      <c r="M1384" s="177" t="e">
        <f t="shared" si="370"/>
        <v>#DIV/0!</v>
      </c>
      <c r="N1384" s="260"/>
      <c r="O1384" s="169"/>
      <c r="P1384" s="176" t="e">
        <f t="shared" si="371"/>
        <v>#DIV/0!</v>
      </c>
      <c r="Q1384" s="260">
        <f t="shared" si="372"/>
        <v>0</v>
      </c>
      <c r="R1384" s="169">
        <f t="shared" si="373"/>
        <v>0</v>
      </c>
      <c r="S1384" s="171" t="e">
        <f t="shared" si="374"/>
        <v>#DIV/0!</v>
      </c>
      <c r="T1384" s="169"/>
      <c r="U1384" s="169"/>
      <c r="V1384" s="169"/>
      <c r="W1384" s="175">
        <v>1</v>
      </c>
      <c r="X1384" s="169"/>
    </row>
    <row r="1385" spans="2:24">
      <c r="B1385" s="636"/>
      <c r="C1385" s="423"/>
      <c r="D1385" s="206">
        <f t="shared" si="363"/>
        <v>9</v>
      </c>
      <c r="E1385" s="169"/>
      <c r="F1385" s="260"/>
      <c r="G1385" s="169"/>
      <c r="H1385" s="169"/>
      <c r="I1385" s="177" t="e">
        <f t="shared" si="368"/>
        <v>#DIV/0!</v>
      </c>
      <c r="J1385" s="169"/>
      <c r="K1385" s="177" t="e">
        <f t="shared" si="369"/>
        <v>#DIV/0!</v>
      </c>
      <c r="L1385" s="260"/>
      <c r="M1385" s="177" t="e">
        <f t="shared" si="370"/>
        <v>#DIV/0!</v>
      </c>
      <c r="N1385" s="260"/>
      <c r="O1385" s="169"/>
      <c r="P1385" s="176" t="e">
        <f t="shared" si="371"/>
        <v>#DIV/0!</v>
      </c>
      <c r="Q1385" s="260">
        <f t="shared" si="372"/>
        <v>0</v>
      </c>
      <c r="R1385" s="169">
        <f t="shared" si="373"/>
        <v>0</v>
      </c>
      <c r="S1385" s="171" t="e">
        <f t="shared" si="374"/>
        <v>#DIV/0!</v>
      </c>
      <c r="T1385" s="169"/>
      <c r="U1385" s="169"/>
      <c r="V1385" s="169"/>
      <c r="W1385" s="175">
        <v>1</v>
      </c>
      <c r="X1385" s="169"/>
    </row>
    <row r="1386" spans="2:24">
      <c r="B1386" s="636"/>
      <c r="C1386" s="423"/>
      <c r="D1386" s="206">
        <f t="shared" si="363"/>
        <v>10</v>
      </c>
      <c r="E1386" s="169"/>
      <c r="F1386" s="260"/>
      <c r="G1386" s="169"/>
      <c r="H1386" s="169"/>
      <c r="I1386" s="177" t="e">
        <f t="shared" si="368"/>
        <v>#DIV/0!</v>
      </c>
      <c r="J1386" s="169"/>
      <c r="K1386" s="177" t="e">
        <f t="shared" si="369"/>
        <v>#DIV/0!</v>
      </c>
      <c r="L1386" s="260"/>
      <c r="M1386" s="177" t="e">
        <f t="shared" si="370"/>
        <v>#DIV/0!</v>
      </c>
      <c r="N1386" s="260"/>
      <c r="O1386" s="169"/>
      <c r="P1386" s="176" t="e">
        <f t="shared" si="371"/>
        <v>#DIV/0!</v>
      </c>
      <c r="Q1386" s="260">
        <f t="shared" si="372"/>
        <v>0</v>
      </c>
      <c r="R1386" s="169">
        <f t="shared" si="373"/>
        <v>0</v>
      </c>
      <c r="S1386" s="171" t="e">
        <f t="shared" si="374"/>
        <v>#DIV/0!</v>
      </c>
      <c r="T1386" s="169"/>
      <c r="U1386" s="169"/>
      <c r="V1386" s="169"/>
      <c r="W1386" s="175">
        <v>1</v>
      </c>
      <c r="X1386" s="169"/>
    </row>
    <row r="1387" spans="2:24">
      <c r="B1387" s="635">
        <v>46008</v>
      </c>
      <c r="C1387" s="423" t="str">
        <f t="shared" ref="C1387" si="376">RIGHT(TEXT(B1387,"aaa"),1)</f>
        <v>三</v>
      </c>
      <c r="D1387" s="206">
        <f t="shared" si="363"/>
        <v>1</v>
      </c>
      <c r="E1387" s="169"/>
      <c r="F1387" s="260"/>
      <c r="G1387" s="169"/>
      <c r="H1387" s="169"/>
      <c r="I1387" s="177" t="e">
        <f t="shared" si="368"/>
        <v>#DIV/0!</v>
      </c>
      <c r="J1387" s="169"/>
      <c r="K1387" s="177" t="e">
        <f t="shared" si="369"/>
        <v>#DIV/0!</v>
      </c>
      <c r="L1387" s="260"/>
      <c r="M1387" s="177" t="e">
        <f t="shared" si="370"/>
        <v>#DIV/0!</v>
      </c>
      <c r="N1387" s="260"/>
      <c r="O1387" s="169"/>
      <c r="P1387" s="176" t="e">
        <f t="shared" si="371"/>
        <v>#DIV/0!</v>
      </c>
      <c r="Q1387" s="260">
        <f t="shared" si="372"/>
        <v>0</v>
      </c>
      <c r="R1387" s="169">
        <f t="shared" si="373"/>
        <v>0</v>
      </c>
      <c r="S1387" s="171" t="e">
        <f t="shared" si="374"/>
        <v>#DIV/0!</v>
      </c>
      <c r="T1387" s="169"/>
      <c r="U1387" s="169"/>
      <c r="V1387" s="169"/>
      <c r="W1387" s="175">
        <v>1</v>
      </c>
      <c r="X1387" s="169"/>
    </row>
    <row r="1388" spans="2:24">
      <c r="B1388" s="636"/>
      <c r="C1388" s="423"/>
      <c r="D1388" s="206">
        <f t="shared" si="363"/>
        <v>2</v>
      </c>
      <c r="E1388" s="169"/>
      <c r="F1388" s="260"/>
      <c r="G1388" s="169"/>
      <c r="H1388" s="169"/>
      <c r="I1388" s="177" t="e">
        <f t="shared" si="368"/>
        <v>#DIV/0!</v>
      </c>
      <c r="J1388" s="169"/>
      <c r="K1388" s="177" t="e">
        <f t="shared" si="369"/>
        <v>#DIV/0!</v>
      </c>
      <c r="L1388" s="260"/>
      <c r="M1388" s="177" t="e">
        <f t="shared" si="370"/>
        <v>#DIV/0!</v>
      </c>
      <c r="N1388" s="260"/>
      <c r="O1388" s="169"/>
      <c r="P1388" s="176" t="e">
        <f t="shared" si="371"/>
        <v>#DIV/0!</v>
      </c>
      <c r="Q1388" s="260">
        <f t="shared" si="372"/>
        <v>0</v>
      </c>
      <c r="R1388" s="169">
        <f t="shared" si="373"/>
        <v>0</v>
      </c>
      <c r="S1388" s="171" t="e">
        <f t="shared" si="374"/>
        <v>#DIV/0!</v>
      </c>
      <c r="T1388" s="169"/>
      <c r="U1388" s="169"/>
      <c r="V1388" s="169"/>
      <c r="W1388" s="175">
        <v>1</v>
      </c>
      <c r="X1388" s="169"/>
    </row>
    <row r="1389" spans="2:24">
      <c r="B1389" s="636"/>
      <c r="C1389" s="423"/>
      <c r="D1389" s="206">
        <f t="shared" si="363"/>
        <v>3</v>
      </c>
      <c r="E1389" s="169"/>
      <c r="F1389" s="260"/>
      <c r="G1389" s="169"/>
      <c r="H1389" s="169"/>
      <c r="I1389" s="177" t="e">
        <f t="shared" si="368"/>
        <v>#DIV/0!</v>
      </c>
      <c r="J1389" s="169"/>
      <c r="K1389" s="177" t="e">
        <f t="shared" si="369"/>
        <v>#DIV/0!</v>
      </c>
      <c r="L1389" s="260"/>
      <c r="M1389" s="177" t="e">
        <f t="shared" si="370"/>
        <v>#DIV/0!</v>
      </c>
      <c r="N1389" s="260"/>
      <c r="O1389" s="169"/>
      <c r="P1389" s="176" t="e">
        <f t="shared" si="371"/>
        <v>#DIV/0!</v>
      </c>
      <c r="Q1389" s="260">
        <f t="shared" si="372"/>
        <v>0</v>
      </c>
      <c r="R1389" s="169">
        <f t="shared" si="373"/>
        <v>0</v>
      </c>
      <c r="S1389" s="171" t="e">
        <f t="shared" si="374"/>
        <v>#DIV/0!</v>
      </c>
      <c r="T1389" s="169"/>
      <c r="U1389" s="169"/>
      <c r="V1389" s="169"/>
      <c r="W1389" s="175">
        <v>1</v>
      </c>
      <c r="X1389" s="169"/>
    </row>
    <row r="1390" spans="2:24">
      <c r="B1390" s="636"/>
      <c r="C1390" s="423"/>
      <c r="D1390" s="206">
        <f t="shared" si="363"/>
        <v>4</v>
      </c>
      <c r="E1390" s="169"/>
      <c r="F1390" s="260"/>
      <c r="G1390" s="169"/>
      <c r="H1390" s="169"/>
      <c r="I1390" s="177" t="e">
        <f t="shared" si="368"/>
        <v>#DIV/0!</v>
      </c>
      <c r="J1390" s="169"/>
      <c r="K1390" s="177" t="e">
        <f t="shared" si="369"/>
        <v>#DIV/0!</v>
      </c>
      <c r="L1390" s="260"/>
      <c r="M1390" s="177" t="e">
        <f t="shared" si="370"/>
        <v>#DIV/0!</v>
      </c>
      <c r="N1390" s="260"/>
      <c r="O1390" s="169"/>
      <c r="P1390" s="176" t="e">
        <f t="shared" si="371"/>
        <v>#DIV/0!</v>
      </c>
      <c r="Q1390" s="260">
        <f t="shared" si="372"/>
        <v>0</v>
      </c>
      <c r="R1390" s="169">
        <f t="shared" si="373"/>
        <v>0</v>
      </c>
      <c r="S1390" s="171" t="e">
        <f t="shared" si="374"/>
        <v>#DIV/0!</v>
      </c>
      <c r="T1390" s="169"/>
      <c r="U1390" s="169"/>
      <c r="V1390" s="169"/>
      <c r="W1390" s="175">
        <v>1</v>
      </c>
      <c r="X1390" s="169"/>
    </row>
    <row r="1391" spans="2:24">
      <c r="B1391" s="636"/>
      <c r="C1391" s="423"/>
      <c r="D1391" s="206">
        <f t="shared" si="363"/>
        <v>5</v>
      </c>
      <c r="E1391" s="169"/>
      <c r="F1391" s="260"/>
      <c r="G1391" s="169"/>
      <c r="H1391" s="169"/>
      <c r="I1391" s="177" t="e">
        <f t="shared" si="368"/>
        <v>#DIV/0!</v>
      </c>
      <c r="J1391" s="169"/>
      <c r="K1391" s="177" t="e">
        <f t="shared" si="369"/>
        <v>#DIV/0!</v>
      </c>
      <c r="L1391" s="260"/>
      <c r="M1391" s="177" t="e">
        <f t="shared" si="370"/>
        <v>#DIV/0!</v>
      </c>
      <c r="N1391" s="260"/>
      <c r="O1391" s="169"/>
      <c r="P1391" s="176" t="e">
        <f t="shared" si="371"/>
        <v>#DIV/0!</v>
      </c>
      <c r="Q1391" s="260">
        <f t="shared" si="372"/>
        <v>0</v>
      </c>
      <c r="R1391" s="169">
        <f t="shared" si="373"/>
        <v>0</v>
      </c>
      <c r="S1391" s="171" t="e">
        <f t="shared" si="374"/>
        <v>#DIV/0!</v>
      </c>
      <c r="T1391" s="169"/>
      <c r="U1391" s="169"/>
      <c r="V1391" s="169"/>
      <c r="W1391" s="175">
        <v>1</v>
      </c>
      <c r="X1391" s="169"/>
    </row>
    <row r="1392" spans="2:24">
      <c r="B1392" s="636"/>
      <c r="C1392" s="423"/>
      <c r="D1392" s="206">
        <f t="shared" si="363"/>
        <v>6</v>
      </c>
      <c r="E1392" s="169"/>
      <c r="F1392" s="260"/>
      <c r="G1392" s="169"/>
      <c r="H1392" s="169"/>
      <c r="I1392" s="177" t="e">
        <f t="shared" si="368"/>
        <v>#DIV/0!</v>
      </c>
      <c r="J1392" s="169"/>
      <c r="K1392" s="177" t="e">
        <f t="shared" si="369"/>
        <v>#DIV/0!</v>
      </c>
      <c r="L1392" s="260"/>
      <c r="M1392" s="177" t="e">
        <f t="shared" si="370"/>
        <v>#DIV/0!</v>
      </c>
      <c r="N1392" s="260"/>
      <c r="O1392" s="169"/>
      <c r="P1392" s="176" t="e">
        <f t="shared" si="371"/>
        <v>#DIV/0!</v>
      </c>
      <c r="Q1392" s="260">
        <f t="shared" si="372"/>
        <v>0</v>
      </c>
      <c r="R1392" s="169">
        <f t="shared" si="373"/>
        <v>0</v>
      </c>
      <c r="S1392" s="171" t="e">
        <f t="shared" si="374"/>
        <v>#DIV/0!</v>
      </c>
      <c r="T1392" s="169"/>
      <c r="U1392" s="169"/>
      <c r="V1392" s="169"/>
      <c r="W1392" s="175">
        <v>1</v>
      </c>
      <c r="X1392" s="169"/>
    </row>
    <row r="1393" spans="2:24">
      <c r="B1393" s="636"/>
      <c r="C1393" s="423"/>
      <c r="D1393" s="206">
        <f t="shared" si="363"/>
        <v>7</v>
      </c>
      <c r="E1393" s="169"/>
      <c r="F1393" s="260"/>
      <c r="G1393" s="169"/>
      <c r="H1393" s="169"/>
      <c r="I1393" s="177" t="e">
        <f t="shared" si="368"/>
        <v>#DIV/0!</v>
      </c>
      <c r="J1393" s="169"/>
      <c r="K1393" s="177" t="e">
        <f t="shared" si="369"/>
        <v>#DIV/0!</v>
      </c>
      <c r="L1393" s="260"/>
      <c r="M1393" s="177" t="e">
        <f t="shared" si="370"/>
        <v>#DIV/0!</v>
      </c>
      <c r="N1393" s="260"/>
      <c r="O1393" s="169"/>
      <c r="P1393" s="176" t="e">
        <f t="shared" si="371"/>
        <v>#DIV/0!</v>
      </c>
      <c r="Q1393" s="260">
        <f t="shared" si="372"/>
        <v>0</v>
      </c>
      <c r="R1393" s="169">
        <f t="shared" si="373"/>
        <v>0</v>
      </c>
      <c r="S1393" s="171" t="e">
        <f t="shared" si="374"/>
        <v>#DIV/0!</v>
      </c>
      <c r="T1393" s="169"/>
      <c r="U1393" s="169"/>
      <c r="V1393" s="169"/>
      <c r="W1393" s="175">
        <v>1</v>
      </c>
      <c r="X1393" s="169"/>
    </row>
    <row r="1394" spans="2:24">
      <c r="B1394" s="636"/>
      <c r="C1394" s="423"/>
      <c r="D1394" s="206">
        <f t="shared" si="363"/>
        <v>8</v>
      </c>
      <c r="E1394" s="169"/>
      <c r="F1394" s="260"/>
      <c r="G1394" s="169"/>
      <c r="H1394" s="169"/>
      <c r="I1394" s="177" t="e">
        <f t="shared" si="368"/>
        <v>#DIV/0!</v>
      </c>
      <c r="J1394" s="169"/>
      <c r="K1394" s="177" t="e">
        <f t="shared" si="369"/>
        <v>#DIV/0!</v>
      </c>
      <c r="L1394" s="260"/>
      <c r="M1394" s="177" t="e">
        <f t="shared" si="370"/>
        <v>#DIV/0!</v>
      </c>
      <c r="N1394" s="260"/>
      <c r="O1394" s="169"/>
      <c r="P1394" s="176" t="e">
        <f t="shared" si="371"/>
        <v>#DIV/0!</v>
      </c>
      <c r="Q1394" s="260">
        <f t="shared" si="372"/>
        <v>0</v>
      </c>
      <c r="R1394" s="169">
        <f t="shared" si="373"/>
        <v>0</v>
      </c>
      <c r="S1394" s="171" t="e">
        <f t="shared" si="374"/>
        <v>#DIV/0!</v>
      </c>
      <c r="T1394" s="169"/>
      <c r="U1394" s="169"/>
      <c r="V1394" s="169"/>
      <c r="W1394" s="175">
        <v>1</v>
      </c>
      <c r="X1394" s="169"/>
    </row>
    <row r="1395" spans="2:24">
      <c r="B1395" s="636"/>
      <c r="C1395" s="423"/>
      <c r="D1395" s="206">
        <f t="shared" si="363"/>
        <v>9</v>
      </c>
      <c r="E1395" s="169"/>
      <c r="F1395" s="260"/>
      <c r="G1395" s="169"/>
      <c r="H1395" s="169"/>
      <c r="I1395" s="177" t="e">
        <f t="shared" si="368"/>
        <v>#DIV/0!</v>
      </c>
      <c r="J1395" s="169"/>
      <c r="K1395" s="177" t="e">
        <f t="shared" si="369"/>
        <v>#DIV/0!</v>
      </c>
      <c r="L1395" s="260"/>
      <c r="M1395" s="177" t="e">
        <f t="shared" si="370"/>
        <v>#DIV/0!</v>
      </c>
      <c r="N1395" s="260"/>
      <c r="O1395" s="169"/>
      <c r="P1395" s="176" t="e">
        <f t="shared" si="371"/>
        <v>#DIV/0!</v>
      </c>
      <c r="Q1395" s="260">
        <f t="shared" si="372"/>
        <v>0</v>
      </c>
      <c r="R1395" s="169">
        <f t="shared" si="373"/>
        <v>0</v>
      </c>
      <c r="S1395" s="171" t="e">
        <f t="shared" si="374"/>
        <v>#DIV/0!</v>
      </c>
      <c r="T1395" s="169"/>
      <c r="U1395" s="169"/>
      <c r="V1395" s="169"/>
      <c r="W1395" s="175">
        <v>1</v>
      </c>
      <c r="X1395" s="169"/>
    </row>
    <row r="1396" spans="2:24">
      <c r="B1396" s="636"/>
      <c r="C1396" s="423"/>
      <c r="D1396" s="206">
        <f t="shared" ref="D1396:D1459" si="377">D1386</f>
        <v>10</v>
      </c>
      <c r="E1396" s="169"/>
      <c r="F1396" s="260"/>
      <c r="G1396" s="169"/>
      <c r="H1396" s="169"/>
      <c r="I1396" s="177" t="e">
        <f t="shared" si="368"/>
        <v>#DIV/0!</v>
      </c>
      <c r="J1396" s="169"/>
      <c r="K1396" s="177" t="e">
        <f t="shared" si="369"/>
        <v>#DIV/0!</v>
      </c>
      <c r="L1396" s="260"/>
      <c r="M1396" s="177" t="e">
        <f t="shared" si="370"/>
        <v>#DIV/0!</v>
      </c>
      <c r="N1396" s="260"/>
      <c r="O1396" s="169"/>
      <c r="P1396" s="176" t="e">
        <f t="shared" si="371"/>
        <v>#DIV/0!</v>
      </c>
      <c r="Q1396" s="260">
        <f t="shared" si="372"/>
        <v>0</v>
      </c>
      <c r="R1396" s="169">
        <f t="shared" si="373"/>
        <v>0</v>
      </c>
      <c r="S1396" s="171" t="e">
        <f t="shared" si="374"/>
        <v>#DIV/0!</v>
      </c>
      <c r="T1396" s="169"/>
      <c r="U1396" s="169"/>
      <c r="V1396" s="169"/>
      <c r="W1396" s="175">
        <v>1</v>
      </c>
      <c r="X1396" s="169"/>
    </row>
    <row r="1397" spans="2:24">
      <c r="B1397" s="635">
        <v>46009</v>
      </c>
      <c r="C1397" s="423" t="str">
        <f t="shared" ref="C1397" si="378">RIGHT(TEXT(B1397,"aaa"),1)</f>
        <v>四</v>
      </c>
      <c r="D1397" s="206">
        <f t="shared" si="377"/>
        <v>1</v>
      </c>
      <c r="E1397" s="169"/>
      <c r="F1397" s="260"/>
      <c r="G1397" s="169"/>
      <c r="H1397" s="169"/>
      <c r="I1397" s="177" t="e">
        <f t="shared" si="368"/>
        <v>#DIV/0!</v>
      </c>
      <c r="J1397" s="169"/>
      <c r="K1397" s="177" t="e">
        <f t="shared" si="369"/>
        <v>#DIV/0!</v>
      </c>
      <c r="L1397" s="260"/>
      <c r="M1397" s="177" t="e">
        <f t="shared" si="370"/>
        <v>#DIV/0!</v>
      </c>
      <c r="N1397" s="260"/>
      <c r="O1397" s="169"/>
      <c r="P1397" s="176" t="e">
        <f t="shared" si="371"/>
        <v>#DIV/0!</v>
      </c>
      <c r="Q1397" s="260">
        <f t="shared" si="372"/>
        <v>0</v>
      </c>
      <c r="R1397" s="169">
        <f t="shared" si="373"/>
        <v>0</v>
      </c>
      <c r="S1397" s="171" t="e">
        <f t="shared" si="374"/>
        <v>#DIV/0!</v>
      </c>
      <c r="T1397" s="169"/>
      <c r="U1397" s="169"/>
      <c r="V1397" s="169"/>
      <c r="W1397" s="175">
        <v>1</v>
      </c>
      <c r="X1397" s="169"/>
    </row>
    <row r="1398" spans="2:24">
      <c r="B1398" s="636"/>
      <c r="C1398" s="423"/>
      <c r="D1398" s="206">
        <f t="shared" si="377"/>
        <v>2</v>
      </c>
      <c r="E1398" s="169"/>
      <c r="F1398" s="260"/>
      <c r="G1398" s="169"/>
      <c r="H1398" s="169"/>
      <c r="I1398" s="177" t="e">
        <f t="shared" si="368"/>
        <v>#DIV/0!</v>
      </c>
      <c r="J1398" s="169"/>
      <c r="K1398" s="177" t="e">
        <f t="shared" si="369"/>
        <v>#DIV/0!</v>
      </c>
      <c r="L1398" s="260"/>
      <c r="M1398" s="177" t="e">
        <f t="shared" si="370"/>
        <v>#DIV/0!</v>
      </c>
      <c r="N1398" s="260"/>
      <c r="O1398" s="169"/>
      <c r="P1398" s="176" t="e">
        <f t="shared" si="371"/>
        <v>#DIV/0!</v>
      </c>
      <c r="Q1398" s="260">
        <f t="shared" si="372"/>
        <v>0</v>
      </c>
      <c r="R1398" s="169">
        <f t="shared" si="373"/>
        <v>0</v>
      </c>
      <c r="S1398" s="171" t="e">
        <f t="shared" si="374"/>
        <v>#DIV/0!</v>
      </c>
      <c r="T1398" s="169"/>
      <c r="U1398" s="169"/>
      <c r="V1398" s="169"/>
      <c r="W1398" s="175">
        <v>1</v>
      </c>
      <c r="X1398" s="169"/>
    </row>
    <row r="1399" spans="2:24">
      <c r="B1399" s="636"/>
      <c r="C1399" s="423"/>
      <c r="D1399" s="206">
        <f t="shared" si="377"/>
        <v>3</v>
      </c>
      <c r="E1399" s="169"/>
      <c r="F1399" s="260"/>
      <c r="G1399" s="169"/>
      <c r="H1399" s="169"/>
      <c r="I1399" s="177" t="e">
        <f t="shared" si="368"/>
        <v>#DIV/0!</v>
      </c>
      <c r="J1399" s="169"/>
      <c r="K1399" s="177" t="e">
        <f t="shared" si="369"/>
        <v>#DIV/0!</v>
      </c>
      <c r="L1399" s="260"/>
      <c r="M1399" s="177" t="e">
        <f t="shared" si="370"/>
        <v>#DIV/0!</v>
      </c>
      <c r="N1399" s="260"/>
      <c r="O1399" s="169"/>
      <c r="P1399" s="176" t="e">
        <f t="shared" si="371"/>
        <v>#DIV/0!</v>
      </c>
      <c r="Q1399" s="260">
        <f t="shared" si="372"/>
        <v>0</v>
      </c>
      <c r="R1399" s="169">
        <f t="shared" si="373"/>
        <v>0</v>
      </c>
      <c r="S1399" s="171" t="e">
        <f t="shared" si="374"/>
        <v>#DIV/0!</v>
      </c>
      <c r="T1399" s="169"/>
      <c r="U1399" s="169"/>
      <c r="V1399" s="169"/>
      <c r="W1399" s="175">
        <v>1</v>
      </c>
      <c r="X1399" s="169"/>
    </row>
    <row r="1400" spans="2:24">
      <c r="B1400" s="636"/>
      <c r="C1400" s="423"/>
      <c r="D1400" s="206">
        <f t="shared" si="377"/>
        <v>4</v>
      </c>
      <c r="E1400" s="169"/>
      <c r="F1400" s="260"/>
      <c r="G1400" s="169"/>
      <c r="H1400" s="169"/>
      <c r="I1400" s="177" t="e">
        <f t="shared" si="368"/>
        <v>#DIV/0!</v>
      </c>
      <c r="J1400" s="169"/>
      <c r="K1400" s="177" t="e">
        <f t="shared" si="369"/>
        <v>#DIV/0!</v>
      </c>
      <c r="L1400" s="260"/>
      <c r="M1400" s="177" t="e">
        <f t="shared" si="370"/>
        <v>#DIV/0!</v>
      </c>
      <c r="N1400" s="260"/>
      <c r="O1400" s="169"/>
      <c r="P1400" s="176" t="e">
        <f t="shared" si="371"/>
        <v>#DIV/0!</v>
      </c>
      <c r="Q1400" s="260">
        <f t="shared" si="372"/>
        <v>0</v>
      </c>
      <c r="R1400" s="169">
        <f t="shared" si="373"/>
        <v>0</v>
      </c>
      <c r="S1400" s="171" t="e">
        <f t="shared" si="374"/>
        <v>#DIV/0!</v>
      </c>
      <c r="T1400" s="169"/>
      <c r="U1400" s="169"/>
      <c r="V1400" s="169"/>
      <c r="W1400" s="175">
        <v>1</v>
      </c>
      <c r="X1400" s="169"/>
    </row>
    <row r="1401" spans="2:24">
      <c r="B1401" s="636"/>
      <c r="C1401" s="423"/>
      <c r="D1401" s="206">
        <f t="shared" si="377"/>
        <v>5</v>
      </c>
      <c r="E1401" s="169"/>
      <c r="F1401" s="260"/>
      <c r="G1401" s="169"/>
      <c r="H1401" s="169"/>
      <c r="I1401" s="177" t="e">
        <f t="shared" si="368"/>
        <v>#DIV/0!</v>
      </c>
      <c r="J1401" s="169"/>
      <c r="K1401" s="177" t="e">
        <f t="shared" si="369"/>
        <v>#DIV/0!</v>
      </c>
      <c r="L1401" s="260"/>
      <c r="M1401" s="177" t="e">
        <f t="shared" si="370"/>
        <v>#DIV/0!</v>
      </c>
      <c r="N1401" s="260"/>
      <c r="O1401" s="169"/>
      <c r="P1401" s="176" t="e">
        <f t="shared" si="371"/>
        <v>#DIV/0!</v>
      </c>
      <c r="Q1401" s="260">
        <f t="shared" si="372"/>
        <v>0</v>
      </c>
      <c r="R1401" s="169">
        <f t="shared" si="373"/>
        <v>0</v>
      </c>
      <c r="S1401" s="171" t="e">
        <f t="shared" si="374"/>
        <v>#DIV/0!</v>
      </c>
      <c r="T1401" s="169"/>
      <c r="U1401" s="169"/>
      <c r="V1401" s="169"/>
      <c r="W1401" s="175">
        <v>1</v>
      </c>
      <c r="X1401" s="169"/>
    </row>
    <row r="1402" spans="2:24">
      <c r="B1402" s="636"/>
      <c r="C1402" s="423"/>
      <c r="D1402" s="206">
        <f t="shared" si="377"/>
        <v>6</v>
      </c>
      <c r="E1402" s="169"/>
      <c r="F1402" s="260"/>
      <c r="G1402" s="169"/>
      <c r="H1402" s="169"/>
      <c r="I1402" s="177" t="e">
        <f t="shared" si="368"/>
        <v>#DIV/0!</v>
      </c>
      <c r="J1402" s="169"/>
      <c r="K1402" s="177" t="e">
        <f t="shared" si="369"/>
        <v>#DIV/0!</v>
      </c>
      <c r="L1402" s="260"/>
      <c r="M1402" s="177" t="e">
        <f t="shared" si="370"/>
        <v>#DIV/0!</v>
      </c>
      <c r="N1402" s="260"/>
      <c r="O1402" s="169"/>
      <c r="P1402" s="176" t="e">
        <f t="shared" si="371"/>
        <v>#DIV/0!</v>
      </c>
      <c r="Q1402" s="260">
        <f t="shared" si="372"/>
        <v>0</v>
      </c>
      <c r="R1402" s="169">
        <f t="shared" si="373"/>
        <v>0</v>
      </c>
      <c r="S1402" s="171" t="e">
        <f t="shared" si="374"/>
        <v>#DIV/0!</v>
      </c>
      <c r="T1402" s="169"/>
      <c r="U1402" s="169"/>
      <c r="V1402" s="169"/>
      <c r="W1402" s="175">
        <v>1</v>
      </c>
      <c r="X1402" s="169"/>
    </row>
    <row r="1403" spans="2:24">
      <c r="B1403" s="636"/>
      <c r="C1403" s="423"/>
      <c r="D1403" s="206">
        <f t="shared" si="377"/>
        <v>7</v>
      </c>
      <c r="E1403" s="169"/>
      <c r="F1403" s="260"/>
      <c r="G1403" s="169"/>
      <c r="H1403" s="169"/>
      <c r="I1403" s="177" t="e">
        <f t="shared" si="368"/>
        <v>#DIV/0!</v>
      </c>
      <c r="J1403" s="169"/>
      <c r="K1403" s="177" t="e">
        <f t="shared" si="369"/>
        <v>#DIV/0!</v>
      </c>
      <c r="L1403" s="260"/>
      <c r="M1403" s="177" t="e">
        <f t="shared" si="370"/>
        <v>#DIV/0!</v>
      </c>
      <c r="N1403" s="260"/>
      <c r="O1403" s="169"/>
      <c r="P1403" s="176" t="e">
        <f t="shared" si="371"/>
        <v>#DIV/0!</v>
      </c>
      <c r="Q1403" s="260">
        <f t="shared" si="372"/>
        <v>0</v>
      </c>
      <c r="R1403" s="169">
        <f t="shared" si="373"/>
        <v>0</v>
      </c>
      <c r="S1403" s="171" t="e">
        <f t="shared" si="374"/>
        <v>#DIV/0!</v>
      </c>
      <c r="T1403" s="169"/>
      <c r="U1403" s="169"/>
      <c r="V1403" s="169"/>
      <c r="W1403" s="175">
        <v>1</v>
      </c>
      <c r="X1403" s="169"/>
    </row>
    <row r="1404" spans="2:24">
      <c r="B1404" s="636"/>
      <c r="C1404" s="423"/>
      <c r="D1404" s="206">
        <f t="shared" si="377"/>
        <v>8</v>
      </c>
      <c r="E1404" s="169"/>
      <c r="F1404" s="260"/>
      <c r="G1404" s="169"/>
      <c r="H1404" s="169"/>
      <c r="I1404" s="177" t="e">
        <f t="shared" si="368"/>
        <v>#DIV/0!</v>
      </c>
      <c r="J1404" s="169"/>
      <c r="K1404" s="177" t="e">
        <f t="shared" si="369"/>
        <v>#DIV/0!</v>
      </c>
      <c r="L1404" s="260"/>
      <c r="M1404" s="177" t="e">
        <f t="shared" si="370"/>
        <v>#DIV/0!</v>
      </c>
      <c r="N1404" s="260"/>
      <c r="O1404" s="169"/>
      <c r="P1404" s="176" t="e">
        <f t="shared" si="371"/>
        <v>#DIV/0!</v>
      </c>
      <c r="Q1404" s="260">
        <f t="shared" si="372"/>
        <v>0</v>
      </c>
      <c r="R1404" s="169">
        <f t="shared" si="373"/>
        <v>0</v>
      </c>
      <c r="S1404" s="171" t="e">
        <f t="shared" si="374"/>
        <v>#DIV/0!</v>
      </c>
      <c r="T1404" s="169"/>
      <c r="U1404" s="169"/>
      <c r="V1404" s="169"/>
      <c r="W1404" s="175">
        <v>1</v>
      </c>
      <c r="X1404" s="169"/>
    </row>
    <row r="1405" spans="2:24">
      <c r="B1405" s="636"/>
      <c r="C1405" s="423"/>
      <c r="D1405" s="206">
        <f t="shared" si="377"/>
        <v>9</v>
      </c>
      <c r="E1405" s="169"/>
      <c r="F1405" s="260"/>
      <c r="G1405" s="169"/>
      <c r="H1405" s="169"/>
      <c r="I1405" s="177" t="e">
        <f t="shared" si="368"/>
        <v>#DIV/0!</v>
      </c>
      <c r="J1405" s="169"/>
      <c r="K1405" s="177" t="e">
        <f t="shared" si="369"/>
        <v>#DIV/0!</v>
      </c>
      <c r="L1405" s="260"/>
      <c r="M1405" s="177" t="e">
        <f t="shared" si="370"/>
        <v>#DIV/0!</v>
      </c>
      <c r="N1405" s="260"/>
      <c r="O1405" s="169"/>
      <c r="P1405" s="176" t="e">
        <f t="shared" si="371"/>
        <v>#DIV/0!</v>
      </c>
      <c r="Q1405" s="260">
        <f t="shared" si="372"/>
        <v>0</v>
      </c>
      <c r="R1405" s="169">
        <f t="shared" si="373"/>
        <v>0</v>
      </c>
      <c r="S1405" s="171" t="e">
        <f t="shared" si="374"/>
        <v>#DIV/0!</v>
      </c>
      <c r="T1405" s="169"/>
      <c r="U1405" s="169"/>
      <c r="V1405" s="169"/>
      <c r="W1405" s="175">
        <v>1</v>
      </c>
      <c r="X1405" s="169"/>
    </row>
    <row r="1406" spans="2:24">
      <c r="B1406" s="636"/>
      <c r="C1406" s="423"/>
      <c r="D1406" s="206">
        <f t="shared" si="377"/>
        <v>10</v>
      </c>
      <c r="E1406" s="169"/>
      <c r="F1406" s="260"/>
      <c r="G1406" s="169"/>
      <c r="H1406" s="169"/>
      <c r="I1406" s="177" t="e">
        <f t="shared" si="368"/>
        <v>#DIV/0!</v>
      </c>
      <c r="J1406" s="169"/>
      <c r="K1406" s="177" t="e">
        <f t="shared" si="369"/>
        <v>#DIV/0!</v>
      </c>
      <c r="L1406" s="260"/>
      <c r="M1406" s="177" t="e">
        <f t="shared" si="370"/>
        <v>#DIV/0!</v>
      </c>
      <c r="N1406" s="260"/>
      <c r="O1406" s="169"/>
      <c r="P1406" s="176" t="e">
        <f t="shared" si="371"/>
        <v>#DIV/0!</v>
      </c>
      <c r="Q1406" s="260">
        <f t="shared" si="372"/>
        <v>0</v>
      </c>
      <c r="R1406" s="169">
        <f t="shared" si="373"/>
        <v>0</v>
      </c>
      <c r="S1406" s="171" t="e">
        <f t="shared" si="374"/>
        <v>#DIV/0!</v>
      </c>
      <c r="T1406" s="169"/>
      <c r="U1406" s="169"/>
      <c r="V1406" s="169"/>
      <c r="W1406" s="175">
        <v>1</v>
      </c>
      <c r="X1406" s="169"/>
    </row>
    <row r="1407" spans="2:24">
      <c r="B1407" s="635">
        <v>46010</v>
      </c>
      <c r="C1407" s="423" t="str">
        <f t="shared" ref="C1407" si="379">RIGHT(TEXT(B1407,"aaa"),1)</f>
        <v>五</v>
      </c>
      <c r="D1407" s="206">
        <f t="shared" si="377"/>
        <v>1</v>
      </c>
      <c r="E1407" s="169"/>
      <c r="F1407" s="260"/>
      <c r="G1407" s="169"/>
      <c r="H1407" s="169"/>
      <c r="I1407" s="177" t="e">
        <f t="shared" si="368"/>
        <v>#DIV/0!</v>
      </c>
      <c r="J1407" s="169"/>
      <c r="K1407" s="177" t="e">
        <f t="shared" si="369"/>
        <v>#DIV/0!</v>
      </c>
      <c r="L1407" s="260"/>
      <c r="M1407" s="177" t="e">
        <f t="shared" si="370"/>
        <v>#DIV/0!</v>
      </c>
      <c r="N1407" s="260"/>
      <c r="O1407" s="169"/>
      <c r="P1407" s="176" t="e">
        <f t="shared" si="371"/>
        <v>#DIV/0!</v>
      </c>
      <c r="Q1407" s="260">
        <f t="shared" si="372"/>
        <v>0</v>
      </c>
      <c r="R1407" s="169">
        <f t="shared" si="373"/>
        <v>0</v>
      </c>
      <c r="S1407" s="171" t="e">
        <f t="shared" si="374"/>
        <v>#DIV/0!</v>
      </c>
      <c r="T1407" s="169"/>
      <c r="U1407" s="169"/>
      <c r="V1407" s="169"/>
      <c r="W1407" s="175">
        <v>1</v>
      </c>
      <c r="X1407" s="169"/>
    </row>
    <row r="1408" spans="2:24">
      <c r="B1408" s="636"/>
      <c r="C1408" s="423"/>
      <c r="D1408" s="206">
        <f t="shared" si="377"/>
        <v>2</v>
      </c>
      <c r="E1408" s="169"/>
      <c r="F1408" s="260"/>
      <c r="G1408" s="169"/>
      <c r="H1408" s="169"/>
      <c r="I1408" s="177" t="e">
        <f t="shared" si="368"/>
        <v>#DIV/0!</v>
      </c>
      <c r="J1408" s="169"/>
      <c r="K1408" s="177" t="e">
        <f t="shared" si="369"/>
        <v>#DIV/0!</v>
      </c>
      <c r="L1408" s="260"/>
      <c r="M1408" s="177" t="e">
        <f t="shared" si="370"/>
        <v>#DIV/0!</v>
      </c>
      <c r="N1408" s="260"/>
      <c r="O1408" s="169"/>
      <c r="P1408" s="176" t="e">
        <f t="shared" si="371"/>
        <v>#DIV/0!</v>
      </c>
      <c r="Q1408" s="260">
        <f t="shared" si="372"/>
        <v>0</v>
      </c>
      <c r="R1408" s="169">
        <f t="shared" si="373"/>
        <v>0</v>
      </c>
      <c r="S1408" s="171" t="e">
        <f t="shared" si="374"/>
        <v>#DIV/0!</v>
      </c>
      <c r="T1408" s="169"/>
      <c r="U1408" s="169"/>
      <c r="V1408" s="169"/>
      <c r="W1408" s="175">
        <v>1</v>
      </c>
      <c r="X1408" s="169"/>
    </row>
    <row r="1409" spans="2:24">
      <c r="B1409" s="636"/>
      <c r="C1409" s="423"/>
      <c r="D1409" s="206">
        <f t="shared" si="377"/>
        <v>3</v>
      </c>
      <c r="E1409" s="169"/>
      <c r="F1409" s="260"/>
      <c r="G1409" s="169"/>
      <c r="H1409" s="169"/>
      <c r="I1409" s="177" t="e">
        <f t="shared" si="368"/>
        <v>#DIV/0!</v>
      </c>
      <c r="J1409" s="169"/>
      <c r="K1409" s="177" t="e">
        <f t="shared" si="369"/>
        <v>#DIV/0!</v>
      </c>
      <c r="L1409" s="260"/>
      <c r="M1409" s="177" t="e">
        <f t="shared" si="370"/>
        <v>#DIV/0!</v>
      </c>
      <c r="N1409" s="260"/>
      <c r="O1409" s="169"/>
      <c r="P1409" s="176" t="e">
        <f t="shared" si="371"/>
        <v>#DIV/0!</v>
      </c>
      <c r="Q1409" s="260">
        <f t="shared" si="372"/>
        <v>0</v>
      </c>
      <c r="R1409" s="169">
        <f t="shared" si="373"/>
        <v>0</v>
      </c>
      <c r="S1409" s="171" t="e">
        <f t="shared" si="374"/>
        <v>#DIV/0!</v>
      </c>
      <c r="T1409" s="169"/>
      <c r="U1409" s="169"/>
      <c r="V1409" s="169"/>
      <c r="W1409" s="175">
        <v>1</v>
      </c>
      <c r="X1409" s="169"/>
    </row>
    <row r="1410" spans="2:24">
      <c r="B1410" s="636"/>
      <c r="C1410" s="423"/>
      <c r="D1410" s="206">
        <f t="shared" si="377"/>
        <v>4</v>
      </c>
      <c r="E1410" s="169"/>
      <c r="F1410" s="260"/>
      <c r="G1410" s="169"/>
      <c r="H1410" s="169"/>
      <c r="I1410" s="177" t="e">
        <f t="shared" si="368"/>
        <v>#DIV/0!</v>
      </c>
      <c r="J1410" s="169"/>
      <c r="K1410" s="177" t="e">
        <f t="shared" si="369"/>
        <v>#DIV/0!</v>
      </c>
      <c r="L1410" s="260"/>
      <c r="M1410" s="177" t="e">
        <f t="shared" si="370"/>
        <v>#DIV/0!</v>
      </c>
      <c r="N1410" s="260"/>
      <c r="O1410" s="169"/>
      <c r="P1410" s="176" t="e">
        <f t="shared" si="371"/>
        <v>#DIV/0!</v>
      </c>
      <c r="Q1410" s="260">
        <f t="shared" si="372"/>
        <v>0</v>
      </c>
      <c r="R1410" s="169">
        <f t="shared" si="373"/>
        <v>0</v>
      </c>
      <c r="S1410" s="171" t="e">
        <f t="shared" si="374"/>
        <v>#DIV/0!</v>
      </c>
      <c r="T1410" s="169"/>
      <c r="U1410" s="169"/>
      <c r="V1410" s="169"/>
      <c r="W1410" s="175">
        <v>1</v>
      </c>
      <c r="X1410" s="169"/>
    </row>
    <row r="1411" spans="2:24">
      <c r="B1411" s="636"/>
      <c r="C1411" s="423"/>
      <c r="D1411" s="206">
        <f t="shared" si="377"/>
        <v>5</v>
      </c>
      <c r="E1411" s="169"/>
      <c r="F1411" s="260"/>
      <c r="G1411" s="169"/>
      <c r="H1411" s="169"/>
      <c r="I1411" s="177" t="e">
        <f t="shared" si="368"/>
        <v>#DIV/0!</v>
      </c>
      <c r="J1411" s="169"/>
      <c r="K1411" s="177" t="e">
        <f t="shared" si="369"/>
        <v>#DIV/0!</v>
      </c>
      <c r="L1411" s="260"/>
      <c r="M1411" s="177" t="e">
        <f t="shared" si="370"/>
        <v>#DIV/0!</v>
      </c>
      <c r="N1411" s="260"/>
      <c r="O1411" s="169"/>
      <c r="P1411" s="176" t="e">
        <f t="shared" si="371"/>
        <v>#DIV/0!</v>
      </c>
      <c r="Q1411" s="260">
        <f t="shared" si="372"/>
        <v>0</v>
      </c>
      <c r="R1411" s="169">
        <f t="shared" si="373"/>
        <v>0</v>
      </c>
      <c r="S1411" s="171" t="e">
        <f t="shared" si="374"/>
        <v>#DIV/0!</v>
      </c>
      <c r="T1411" s="169"/>
      <c r="U1411" s="169"/>
      <c r="V1411" s="169"/>
      <c r="W1411" s="175">
        <v>1</v>
      </c>
      <c r="X1411" s="169"/>
    </row>
    <row r="1412" spans="2:24">
      <c r="B1412" s="636"/>
      <c r="C1412" s="423"/>
      <c r="D1412" s="206">
        <f t="shared" si="377"/>
        <v>6</v>
      </c>
      <c r="E1412" s="169"/>
      <c r="F1412" s="260"/>
      <c r="G1412" s="169"/>
      <c r="H1412" s="169"/>
      <c r="I1412" s="177" t="e">
        <f t="shared" si="368"/>
        <v>#DIV/0!</v>
      </c>
      <c r="J1412" s="169"/>
      <c r="K1412" s="177" t="e">
        <f t="shared" si="369"/>
        <v>#DIV/0!</v>
      </c>
      <c r="L1412" s="260"/>
      <c r="M1412" s="177" t="e">
        <f t="shared" si="370"/>
        <v>#DIV/0!</v>
      </c>
      <c r="N1412" s="260"/>
      <c r="O1412" s="169"/>
      <c r="P1412" s="176" t="e">
        <f t="shared" si="371"/>
        <v>#DIV/0!</v>
      </c>
      <c r="Q1412" s="260">
        <f t="shared" si="372"/>
        <v>0</v>
      </c>
      <c r="R1412" s="169">
        <f t="shared" si="373"/>
        <v>0</v>
      </c>
      <c r="S1412" s="171" t="e">
        <f t="shared" si="374"/>
        <v>#DIV/0!</v>
      </c>
      <c r="T1412" s="169"/>
      <c r="U1412" s="169"/>
      <c r="V1412" s="169"/>
      <c r="W1412" s="175">
        <v>1</v>
      </c>
      <c r="X1412" s="169"/>
    </row>
    <row r="1413" spans="2:24">
      <c r="B1413" s="636"/>
      <c r="C1413" s="423"/>
      <c r="D1413" s="206">
        <f t="shared" si="377"/>
        <v>7</v>
      </c>
      <c r="E1413" s="169"/>
      <c r="F1413" s="260"/>
      <c r="G1413" s="169"/>
      <c r="H1413" s="169"/>
      <c r="I1413" s="177" t="e">
        <f t="shared" si="368"/>
        <v>#DIV/0!</v>
      </c>
      <c r="J1413" s="169"/>
      <c r="K1413" s="177" t="e">
        <f t="shared" si="369"/>
        <v>#DIV/0!</v>
      </c>
      <c r="L1413" s="260"/>
      <c r="M1413" s="177" t="e">
        <f t="shared" si="370"/>
        <v>#DIV/0!</v>
      </c>
      <c r="N1413" s="260"/>
      <c r="O1413" s="169"/>
      <c r="P1413" s="176" t="e">
        <f t="shared" si="371"/>
        <v>#DIV/0!</v>
      </c>
      <c r="Q1413" s="260">
        <f t="shared" si="372"/>
        <v>0</v>
      </c>
      <c r="R1413" s="169">
        <f t="shared" si="373"/>
        <v>0</v>
      </c>
      <c r="S1413" s="171" t="e">
        <f t="shared" si="374"/>
        <v>#DIV/0!</v>
      </c>
      <c r="T1413" s="169"/>
      <c r="U1413" s="169"/>
      <c r="V1413" s="169"/>
      <c r="W1413" s="175">
        <v>1</v>
      </c>
      <c r="X1413" s="169"/>
    </row>
    <row r="1414" spans="2:24">
      <c r="B1414" s="636"/>
      <c r="C1414" s="423"/>
      <c r="D1414" s="206">
        <f t="shared" si="377"/>
        <v>8</v>
      </c>
      <c r="E1414" s="169"/>
      <c r="F1414" s="260"/>
      <c r="G1414" s="169"/>
      <c r="H1414" s="169"/>
      <c r="I1414" s="177" t="e">
        <f t="shared" si="368"/>
        <v>#DIV/0!</v>
      </c>
      <c r="J1414" s="169"/>
      <c r="K1414" s="177" t="e">
        <f t="shared" si="369"/>
        <v>#DIV/0!</v>
      </c>
      <c r="L1414" s="260"/>
      <c r="M1414" s="177" t="e">
        <f t="shared" si="370"/>
        <v>#DIV/0!</v>
      </c>
      <c r="N1414" s="260"/>
      <c r="O1414" s="169"/>
      <c r="P1414" s="176" t="e">
        <f t="shared" si="371"/>
        <v>#DIV/0!</v>
      </c>
      <c r="Q1414" s="260">
        <f t="shared" si="372"/>
        <v>0</v>
      </c>
      <c r="R1414" s="169">
        <f t="shared" si="373"/>
        <v>0</v>
      </c>
      <c r="S1414" s="171" t="e">
        <f t="shared" si="374"/>
        <v>#DIV/0!</v>
      </c>
      <c r="T1414" s="169"/>
      <c r="U1414" s="169"/>
      <c r="V1414" s="169"/>
      <c r="W1414" s="175">
        <v>1</v>
      </c>
      <c r="X1414" s="169"/>
    </row>
    <row r="1415" spans="2:24">
      <c r="B1415" s="636"/>
      <c r="C1415" s="423"/>
      <c r="D1415" s="206">
        <f t="shared" si="377"/>
        <v>9</v>
      </c>
      <c r="E1415" s="169"/>
      <c r="F1415" s="260"/>
      <c r="G1415" s="169"/>
      <c r="H1415" s="169"/>
      <c r="I1415" s="177" t="e">
        <f t="shared" si="368"/>
        <v>#DIV/0!</v>
      </c>
      <c r="J1415" s="169"/>
      <c r="K1415" s="177" t="e">
        <f t="shared" si="369"/>
        <v>#DIV/0!</v>
      </c>
      <c r="L1415" s="260"/>
      <c r="M1415" s="177" t="e">
        <f t="shared" si="370"/>
        <v>#DIV/0!</v>
      </c>
      <c r="N1415" s="260"/>
      <c r="O1415" s="169"/>
      <c r="P1415" s="176" t="e">
        <f t="shared" si="371"/>
        <v>#DIV/0!</v>
      </c>
      <c r="Q1415" s="260">
        <f t="shared" si="372"/>
        <v>0</v>
      </c>
      <c r="R1415" s="169">
        <f t="shared" si="373"/>
        <v>0</v>
      </c>
      <c r="S1415" s="171" t="e">
        <f t="shared" si="374"/>
        <v>#DIV/0!</v>
      </c>
      <c r="T1415" s="169"/>
      <c r="U1415" s="169"/>
      <c r="V1415" s="169"/>
      <c r="W1415" s="175">
        <v>1</v>
      </c>
      <c r="X1415" s="169"/>
    </row>
    <row r="1416" spans="2:24">
      <c r="B1416" s="636"/>
      <c r="C1416" s="423"/>
      <c r="D1416" s="206">
        <f t="shared" si="377"/>
        <v>10</v>
      </c>
      <c r="E1416" s="169"/>
      <c r="F1416" s="260"/>
      <c r="G1416" s="169"/>
      <c r="H1416" s="169"/>
      <c r="I1416" s="177" t="e">
        <f t="shared" si="368"/>
        <v>#DIV/0!</v>
      </c>
      <c r="J1416" s="169"/>
      <c r="K1416" s="177" t="e">
        <f t="shared" si="369"/>
        <v>#DIV/0!</v>
      </c>
      <c r="L1416" s="260"/>
      <c r="M1416" s="177" t="e">
        <f t="shared" si="370"/>
        <v>#DIV/0!</v>
      </c>
      <c r="N1416" s="260"/>
      <c r="O1416" s="169"/>
      <c r="P1416" s="176" t="e">
        <f t="shared" si="371"/>
        <v>#DIV/0!</v>
      </c>
      <c r="Q1416" s="260">
        <f t="shared" si="372"/>
        <v>0</v>
      </c>
      <c r="R1416" s="169">
        <f t="shared" si="373"/>
        <v>0</v>
      </c>
      <c r="S1416" s="171" t="e">
        <f t="shared" si="374"/>
        <v>#DIV/0!</v>
      </c>
      <c r="T1416" s="169"/>
      <c r="U1416" s="169"/>
      <c r="V1416" s="169"/>
      <c r="W1416" s="175">
        <v>1</v>
      </c>
      <c r="X1416" s="169"/>
    </row>
    <row r="1417" spans="2:24">
      <c r="B1417" s="635">
        <v>46011</v>
      </c>
      <c r="C1417" s="423" t="str">
        <f t="shared" ref="C1417" si="380">RIGHT(TEXT(B1417,"aaa"),1)</f>
        <v>六</v>
      </c>
      <c r="D1417" s="206">
        <f t="shared" si="377"/>
        <v>1</v>
      </c>
      <c r="E1417" s="169"/>
      <c r="F1417" s="260"/>
      <c r="G1417" s="169"/>
      <c r="H1417" s="169"/>
      <c r="I1417" s="177" t="e">
        <f t="shared" si="368"/>
        <v>#DIV/0!</v>
      </c>
      <c r="J1417" s="169"/>
      <c r="K1417" s="177" t="e">
        <f t="shared" si="369"/>
        <v>#DIV/0!</v>
      </c>
      <c r="L1417" s="260"/>
      <c r="M1417" s="177" t="e">
        <f t="shared" si="370"/>
        <v>#DIV/0!</v>
      </c>
      <c r="N1417" s="260"/>
      <c r="O1417" s="169"/>
      <c r="P1417" s="176" t="e">
        <f t="shared" si="371"/>
        <v>#DIV/0!</v>
      </c>
      <c r="Q1417" s="260">
        <f t="shared" si="372"/>
        <v>0</v>
      </c>
      <c r="R1417" s="169">
        <f t="shared" si="373"/>
        <v>0</v>
      </c>
      <c r="S1417" s="171" t="e">
        <f t="shared" si="374"/>
        <v>#DIV/0!</v>
      </c>
      <c r="T1417" s="169"/>
      <c r="U1417" s="169"/>
      <c r="V1417" s="169"/>
      <c r="W1417" s="175">
        <v>1</v>
      </c>
      <c r="X1417" s="169"/>
    </row>
    <row r="1418" spans="2:24">
      <c r="B1418" s="636"/>
      <c r="C1418" s="423"/>
      <c r="D1418" s="206">
        <f t="shared" si="377"/>
        <v>2</v>
      </c>
      <c r="E1418" s="169"/>
      <c r="F1418" s="260"/>
      <c r="G1418" s="169"/>
      <c r="H1418" s="169"/>
      <c r="I1418" s="177" t="e">
        <f t="shared" si="368"/>
        <v>#DIV/0!</v>
      </c>
      <c r="J1418" s="169"/>
      <c r="K1418" s="177" t="e">
        <f t="shared" si="369"/>
        <v>#DIV/0!</v>
      </c>
      <c r="L1418" s="260"/>
      <c r="M1418" s="177" t="e">
        <f t="shared" si="370"/>
        <v>#DIV/0!</v>
      </c>
      <c r="N1418" s="260"/>
      <c r="O1418" s="169"/>
      <c r="P1418" s="176" t="e">
        <f t="shared" si="371"/>
        <v>#DIV/0!</v>
      </c>
      <c r="Q1418" s="260">
        <f t="shared" si="372"/>
        <v>0</v>
      </c>
      <c r="R1418" s="169">
        <f t="shared" si="373"/>
        <v>0</v>
      </c>
      <c r="S1418" s="171" t="e">
        <f t="shared" si="374"/>
        <v>#DIV/0!</v>
      </c>
      <c r="T1418" s="169"/>
      <c r="U1418" s="169"/>
      <c r="V1418" s="169"/>
      <c r="W1418" s="175">
        <v>1</v>
      </c>
      <c r="X1418" s="169"/>
    </row>
    <row r="1419" spans="2:24">
      <c r="B1419" s="636"/>
      <c r="C1419" s="423"/>
      <c r="D1419" s="206">
        <f t="shared" si="377"/>
        <v>3</v>
      </c>
      <c r="E1419" s="169"/>
      <c r="F1419" s="260"/>
      <c r="G1419" s="169"/>
      <c r="H1419" s="169"/>
      <c r="I1419" s="177" t="e">
        <f t="shared" si="368"/>
        <v>#DIV/0!</v>
      </c>
      <c r="J1419" s="169"/>
      <c r="K1419" s="177" t="e">
        <f t="shared" si="369"/>
        <v>#DIV/0!</v>
      </c>
      <c r="L1419" s="260"/>
      <c r="M1419" s="177" t="e">
        <f t="shared" si="370"/>
        <v>#DIV/0!</v>
      </c>
      <c r="N1419" s="260"/>
      <c r="O1419" s="169"/>
      <c r="P1419" s="176" t="e">
        <f t="shared" si="371"/>
        <v>#DIV/0!</v>
      </c>
      <c r="Q1419" s="260">
        <f t="shared" si="372"/>
        <v>0</v>
      </c>
      <c r="R1419" s="169">
        <f t="shared" si="373"/>
        <v>0</v>
      </c>
      <c r="S1419" s="171" t="e">
        <f t="shared" si="374"/>
        <v>#DIV/0!</v>
      </c>
      <c r="T1419" s="169"/>
      <c r="U1419" s="169"/>
      <c r="V1419" s="169"/>
      <c r="W1419" s="175">
        <v>1</v>
      </c>
      <c r="X1419" s="169"/>
    </row>
    <row r="1420" spans="2:24">
      <c r="B1420" s="636"/>
      <c r="C1420" s="423"/>
      <c r="D1420" s="206">
        <f t="shared" si="377"/>
        <v>4</v>
      </c>
      <c r="E1420" s="169"/>
      <c r="F1420" s="260"/>
      <c r="G1420" s="169"/>
      <c r="H1420" s="169"/>
      <c r="I1420" s="177" t="e">
        <f t="shared" si="368"/>
        <v>#DIV/0!</v>
      </c>
      <c r="J1420" s="169"/>
      <c r="K1420" s="177" t="e">
        <f t="shared" si="369"/>
        <v>#DIV/0!</v>
      </c>
      <c r="L1420" s="260"/>
      <c r="M1420" s="177" t="e">
        <f t="shared" si="370"/>
        <v>#DIV/0!</v>
      </c>
      <c r="N1420" s="260"/>
      <c r="O1420" s="169"/>
      <c r="P1420" s="176" t="e">
        <f t="shared" si="371"/>
        <v>#DIV/0!</v>
      </c>
      <c r="Q1420" s="260">
        <f t="shared" si="372"/>
        <v>0</v>
      </c>
      <c r="R1420" s="169">
        <f t="shared" si="373"/>
        <v>0</v>
      </c>
      <c r="S1420" s="171" t="e">
        <f t="shared" si="374"/>
        <v>#DIV/0!</v>
      </c>
      <c r="T1420" s="169"/>
      <c r="U1420" s="169"/>
      <c r="V1420" s="169"/>
      <c r="W1420" s="175">
        <v>1</v>
      </c>
      <c r="X1420" s="169"/>
    </row>
    <row r="1421" spans="2:24">
      <c r="B1421" s="636"/>
      <c r="C1421" s="423"/>
      <c r="D1421" s="206">
        <f t="shared" si="377"/>
        <v>5</v>
      </c>
      <c r="E1421" s="169"/>
      <c r="F1421" s="260"/>
      <c r="G1421" s="169"/>
      <c r="H1421" s="169"/>
      <c r="I1421" s="177" t="e">
        <f t="shared" si="368"/>
        <v>#DIV/0!</v>
      </c>
      <c r="J1421" s="169"/>
      <c r="K1421" s="177" t="e">
        <f t="shared" si="369"/>
        <v>#DIV/0!</v>
      </c>
      <c r="L1421" s="260"/>
      <c r="M1421" s="177" t="e">
        <f t="shared" si="370"/>
        <v>#DIV/0!</v>
      </c>
      <c r="N1421" s="260"/>
      <c r="O1421" s="169"/>
      <c r="P1421" s="176" t="e">
        <f t="shared" si="371"/>
        <v>#DIV/0!</v>
      </c>
      <c r="Q1421" s="260">
        <f t="shared" si="372"/>
        <v>0</v>
      </c>
      <c r="R1421" s="169">
        <f t="shared" si="373"/>
        <v>0</v>
      </c>
      <c r="S1421" s="171" t="e">
        <f t="shared" si="374"/>
        <v>#DIV/0!</v>
      </c>
      <c r="T1421" s="169"/>
      <c r="U1421" s="169"/>
      <c r="V1421" s="169"/>
      <c r="W1421" s="175">
        <v>1</v>
      </c>
      <c r="X1421" s="169"/>
    </row>
    <row r="1422" spans="2:24">
      <c r="B1422" s="636"/>
      <c r="C1422" s="423"/>
      <c r="D1422" s="206">
        <f t="shared" si="377"/>
        <v>6</v>
      </c>
      <c r="E1422" s="169"/>
      <c r="F1422" s="260"/>
      <c r="G1422" s="169"/>
      <c r="H1422" s="169"/>
      <c r="I1422" s="177" t="e">
        <f t="shared" si="368"/>
        <v>#DIV/0!</v>
      </c>
      <c r="J1422" s="169"/>
      <c r="K1422" s="177" t="e">
        <f t="shared" si="369"/>
        <v>#DIV/0!</v>
      </c>
      <c r="L1422" s="260"/>
      <c r="M1422" s="177" t="e">
        <f t="shared" si="370"/>
        <v>#DIV/0!</v>
      </c>
      <c r="N1422" s="260"/>
      <c r="O1422" s="169"/>
      <c r="P1422" s="176" t="e">
        <f t="shared" si="371"/>
        <v>#DIV/0!</v>
      </c>
      <c r="Q1422" s="260">
        <f t="shared" si="372"/>
        <v>0</v>
      </c>
      <c r="R1422" s="169">
        <f t="shared" si="373"/>
        <v>0</v>
      </c>
      <c r="S1422" s="171" t="e">
        <f t="shared" si="374"/>
        <v>#DIV/0!</v>
      </c>
      <c r="T1422" s="169"/>
      <c r="U1422" s="169"/>
      <c r="V1422" s="169"/>
      <c r="W1422" s="175">
        <v>1</v>
      </c>
      <c r="X1422" s="169"/>
    </row>
    <row r="1423" spans="2:24">
      <c r="B1423" s="636"/>
      <c r="C1423" s="423"/>
      <c r="D1423" s="206">
        <f t="shared" si="377"/>
        <v>7</v>
      </c>
      <c r="E1423" s="169"/>
      <c r="F1423" s="260"/>
      <c r="G1423" s="169"/>
      <c r="H1423" s="169"/>
      <c r="I1423" s="177" t="e">
        <f t="shared" si="368"/>
        <v>#DIV/0!</v>
      </c>
      <c r="J1423" s="169"/>
      <c r="K1423" s="177" t="e">
        <f t="shared" si="369"/>
        <v>#DIV/0!</v>
      </c>
      <c r="L1423" s="260"/>
      <c r="M1423" s="177" t="e">
        <f t="shared" si="370"/>
        <v>#DIV/0!</v>
      </c>
      <c r="N1423" s="260"/>
      <c r="O1423" s="169"/>
      <c r="P1423" s="176" t="e">
        <f t="shared" si="371"/>
        <v>#DIV/0!</v>
      </c>
      <c r="Q1423" s="260">
        <f t="shared" si="372"/>
        <v>0</v>
      </c>
      <c r="R1423" s="169">
        <f t="shared" si="373"/>
        <v>0</v>
      </c>
      <c r="S1423" s="171" t="e">
        <f t="shared" si="374"/>
        <v>#DIV/0!</v>
      </c>
      <c r="T1423" s="169"/>
      <c r="U1423" s="169"/>
      <c r="V1423" s="169"/>
      <c r="W1423" s="175">
        <v>1</v>
      </c>
      <c r="X1423" s="169"/>
    </row>
    <row r="1424" spans="2:24">
      <c r="B1424" s="636"/>
      <c r="C1424" s="423"/>
      <c r="D1424" s="206">
        <f t="shared" si="377"/>
        <v>8</v>
      </c>
      <c r="E1424" s="169"/>
      <c r="F1424" s="260"/>
      <c r="G1424" s="169"/>
      <c r="H1424" s="169"/>
      <c r="I1424" s="177" t="e">
        <f t="shared" si="368"/>
        <v>#DIV/0!</v>
      </c>
      <c r="J1424" s="169"/>
      <c r="K1424" s="177" t="e">
        <f t="shared" si="369"/>
        <v>#DIV/0!</v>
      </c>
      <c r="L1424" s="260"/>
      <c r="M1424" s="177" t="e">
        <f t="shared" si="370"/>
        <v>#DIV/0!</v>
      </c>
      <c r="N1424" s="260"/>
      <c r="O1424" s="169"/>
      <c r="P1424" s="176" t="e">
        <f t="shared" si="371"/>
        <v>#DIV/0!</v>
      </c>
      <c r="Q1424" s="260">
        <f t="shared" si="372"/>
        <v>0</v>
      </c>
      <c r="R1424" s="169">
        <f t="shared" si="373"/>
        <v>0</v>
      </c>
      <c r="S1424" s="171" t="e">
        <f t="shared" si="374"/>
        <v>#DIV/0!</v>
      </c>
      <c r="T1424" s="169"/>
      <c r="U1424" s="169"/>
      <c r="V1424" s="169"/>
      <c r="W1424" s="175">
        <v>1</v>
      </c>
      <c r="X1424" s="169"/>
    </row>
    <row r="1425" spans="2:24">
      <c r="B1425" s="636"/>
      <c r="C1425" s="423"/>
      <c r="D1425" s="206">
        <f t="shared" si="377"/>
        <v>9</v>
      </c>
      <c r="E1425" s="169"/>
      <c r="F1425" s="260"/>
      <c r="G1425" s="169"/>
      <c r="H1425" s="169"/>
      <c r="I1425" s="177" t="e">
        <f t="shared" si="368"/>
        <v>#DIV/0!</v>
      </c>
      <c r="J1425" s="169"/>
      <c r="K1425" s="177" t="e">
        <f t="shared" si="369"/>
        <v>#DIV/0!</v>
      </c>
      <c r="L1425" s="260"/>
      <c r="M1425" s="177" t="e">
        <f t="shared" si="370"/>
        <v>#DIV/0!</v>
      </c>
      <c r="N1425" s="260"/>
      <c r="O1425" s="169"/>
      <c r="P1425" s="176" t="e">
        <f t="shared" si="371"/>
        <v>#DIV/0!</v>
      </c>
      <c r="Q1425" s="260">
        <f t="shared" si="372"/>
        <v>0</v>
      </c>
      <c r="R1425" s="169">
        <f t="shared" si="373"/>
        <v>0</v>
      </c>
      <c r="S1425" s="171" t="e">
        <f t="shared" si="374"/>
        <v>#DIV/0!</v>
      </c>
      <c r="T1425" s="169"/>
      <c r="U1425" s="169"/>
      <c r="V1425" s="169"/>
      <c r="W1425" s="175">
        <v>1</v>
      </c>
      <c r="X1425" s="169"/>
    </row>
    <row r="1426" spans="2:24">
      <c r="B1426" s="636"/>
      <c r="C1426" s="423"/>
      <c r="D1426" s="206">
        <f t="shared" si="377"/>
        <v>10</v>
      </c>
      <c r="E1426" s="169"/>
      <c r="F1426" s="260"/>
      <c r="G1426" s="169"/>
      <c r="H1426" s="169"/>
      <c r="I1426" s="177" t="e">
        <f t="shared" si="368"/>
        <v>#DIV/0!</v>
      </c>
      <c r="J1426" s="169"/>
      <c r="K1426" s="177" t="e">
        <f t="shared" si="369"/>
        <v>#DIV/0!</v>
      </c>
      <c r="L1426" s="260"/>
      <c r="M1426" s="177" t="e">
        <f t="shared" si="370"/>
        <v>#DIV/0!</v>
      </c>
      <c r="N1426" s="260"/>
      <c r="O1426" s="169"/>
      <c r="P1426" s="176" t="e">
        <f t="shared" si="371"/>
        <v>#DIV/0!</v>
      </c>
      <c r="Q1426" s="260">
        <f t="shared" si="372"/>
        <v>0</v>
      </c>
      <c r="R1426" s="169">
        <f t="shared" si="373"/>
        <v>0</v>
      </c>
      <c r="S1426" s="171" t="e">
        <f t="shared" si="374"/>
        <v>#DIV/0!</v>
      </c>
      <c r="T1426" s="169"/>
      <c r="U1426" s="169"/>
      <c r="V1426" s="169"/>
      <c r="W1426" s="175">
        <v>1</v>
      </c>
      <c r="X1426" s="169"/>
    </row>
    <row r="1427" spans="2:24">
      <c r="B1427" s="635">
        <v>46012</v>
      </c>
      <c r="C1427" s="423" t="str">
        <f t="shared" ref="C1427" si="381">RIGHT(TEXT(B1427,"aaa"),1)</f>
        <v>日</v>
      </c>
      <c r="D1427" s="206">
        <f t="shared" si="377"/>
        <v>1</v>
      </c>
      <c r="E1427" s="169"/>
      <c r="F1427" s="260"/>
      <c r="G1427" s="169"/>
      <c r="H1427" s="169"/>
      <c r="I1427" s="177" t="e">
        <f t="shared" si="368"/>
        <v>#DIV/0!</v>
      </c>
      <c r="J1427" s="169"/>
      <c r="K1427" s="177" t="e">
        <f t="shared" si="369"/>
        <v>#DIV/0!</v>
      </c>
      <c r="L1427" s="260"/>
      <c r="M1427" s="177" t="e">
        <f t="shared" si="370"/>
        <v>#DIV/0!</v>
      </c>
      <c r="N1427" s="260"/>
      <c r="O1427" s="169"/>
      <c r="P1427" s="176" t="e">
        <f t="shared" si="371"/>
        <v>#DIV/0!</v>
      </c>
      <c r="Q1427" s="260">
        <f t="shared" si="372"/>
        <v>0</v>
      </c>
      <c r="R1427" s="169">
        <f t="shared" si="373"/>
        <v>0</v>
      </c>
      <c r="S1427" s="171" t="e">
        <f t="shared" si="374"/>
        <v>#DIV/0!</v>
      </c>
      <c r="T1427" s="169"/>
      <c r="U1427" s="169"/>
      <c r="V1427" s="169"/>
      <c r="W1427" s="175">
        <v>1</v>
      </c>
      <c r="X1427" s="169"/>
    </row>
    <row r="1428" spans="2:24">
      <c r="B1428" s="636"/>
      <c r="C1428" s="423"/>
      <c r="D1428" s="206">
        <f t="shared" si="377"/>
        <v>2</v>
      </c>
      <c r="E1428" s="169"/>
      <c r="F1428" s="260"/>
      <c r="G1428" s="169"/>
      <c r="H1428" s="169"/>
      <c r="I1428" s="177" t="e">
        <f t="shared" si="368"/>
        <v>#DIV/0!</v>
      </c>
      <c r="J1428" s="169"/>
      <c r="K1428" s="177" t="e">
        <f t="shared" si="369"/>
        <v>#DIV/0!</v>
      </c>
      <c r="L1428" s="260"/>
      <c r="M1428" s="177" t="e">
        <f t="shared" si="370"/>
        <v>#DIV/0!</v>
      </c>
      <c r="N1428" s="260"/>
      <c r="O1428" s="169"/>
      <c r="P1428" s="176" t="e">
        <f t="shared" si="371"/>
        <v>#DIV/0!</v>
      </c>
      <c r="Q1428" s="260">
        <f t="shared" si="372"/>
        <v>0</v>
      </c>
      <c r="R1428" s="169">
        <f t="shared" si="373"/>
        <v>0</v>
      </c>
      <c r="S1428" s="171" t="e">
        <f t="shared" si="374"/>
        <v>#DIV/0!</v>
      </c>
      <c r="T1428" s="169"/>
      <c r="U1428" s="169"/>
      <c r="V1428" s="169"/>
      <c r="W1428" s="175">
        <v>1</v>
      </c>
      <c r="X1428" s="169"/>
    </row>
    <row r="1429" spans="2:24">
      <c r="B1429" s="636"/>
      <c r="C1429" s="423"/>
      <c r="D1429" s="206">
        <f t="shared" si="377"/>
        <v>3</v>
      </c>
      <c r="E1429" s="169"/>
      <c r="F1429" s="260"/>
      <c r="G1429" s="169"/>
      <c r="H1429" s="169"/>
      <c r="I1429" s="177" t="e">
        <f t="shared" si="368"/>
        <v>#DIV/0!</v>
      </c>
      <c r="J1429" s="169"/>
      <c r="K1429" s="177" t="e">
        <f t="shared" si="369"/>
        <v>#DIV/0!</v>
      </c>
      <c r="L1429" s="260"/>
      <c r="M1429" s="177" t="e">
        <f t="shared" si="370"/>
        <v>#DIV/0!</v>
      </c>
      <c r="N1429" s="260"/>
      <c r="O1429" s="169"/>
      <c r="P1429" s="176" t="e">
        <f t="shared" si="371"/>
        <v>#DIV/0!</v>
      </c>
      <c r="Q1429" s="260">
        <f t="shared" si="372"/>
        <v>0</v>
      </c>
      <c r="R1429" s="169">
        <f t="shared" si="373"/>
        <v>0</v>
      </c>
      <c r="S1429" s="171" t="e">
        <f t="shared" si="374"/>
        <v>#DIV/0!</v>
      </c>
      <c r="T1429" s="169"/>
      <c r="U1429" s="169"/>
      <c r="V1429" s="169"/>
      <c r="W1429" s="175">
        <v>1</v>
      </c>
      <c r="X1429" s="169"/>
    </row>
    <row r="1430" spans="2:24">
      <c r="B1430" s="636"/>
      <c r="C1430" s="423"/>
      <c r="D1430" s="206">
        <f t="shared" si="377"/>
        <v>4</v>
      </c>
      <c r="E1430" s="169"/>
      <c r="F1430" s="260"/>
      <c r="G1430" s="169"/>
      <c r="H1430" s="169"/>
      <c r="I1430" s="177" t="e">
        <f t="shared" si="368"/>
        <v>#DIV/0!</v>
      </c>
      <c r="J1430" s="169"/>
      <c r="K1430" s="177" t="e">
        <f t="shared" si="369"/>
        <v>#DIV/0!</v>
      </c>
      <c r="L1430" s="260"/>
      <c r="M1430" s="177" t="e">
        <f t="shared" si="370"/>
        <v>#DIV/0!</v>
      </c>
      <c r="N1430" s="260"/>
      <c r="O1430" s="169"/>
      <c r="P1430" s="176" t="e">
        <f t="shared" si="371"/>
        <v>#DIV/0!</v>
      </c>
      <c r="Q1430" s="260">
        <f t="shared" si="372"/>
        <v>0</v>
      </c>
      <c r="R1430" s="169">
        <f t="shared" si="373"/>
        <v>0</v>
      </c>
      <c r="S1430" s="171" t="e">
        <f t="shared" si="374"/>
        <v>#DIV/0!</v>
      </c>
      <c r="T1430" s="169"/>
      <c r="U1430" s="169"/>
      <c r="V1430" s="169"/>
      <c r="W1430" s="175">
        <v>1</v>
      </c>
      <c r="X1430" s="169"/>
    </row>
    <row r="1431" spans="2:24">
      <c r="B1431" s="636"/>
      <c r="C1431" s="423"/>
      <c r="D1431" s="206">
        <f t="shared" si="377"/>
        <v>5</v>
      </c>
      <c r="E1431" s="169"/>
      <c r="F1431" s="260"/>
      <c r="G1431" s="169"/>
      <c r="H1431" s="169"/>
      <c r="I1431" s="177" t="e">
        <f t="shared" si="368"/>
        <v>#DIV/0!</v>
      </c>
      <c r="J1431" s="169"/>
      <c r="K1431" s="177" t="e">
        <f t="shared" si="369"/>
        <v>#DIV/0!</v>
      </c>
      <c r="L1431" s="260"/>
      <c r="M1431" s="177" t="e">
        <f t="shared" si="370"/>
        <v>#DIV/0!</v>
      </c>
      <c r="N1431" s="260"/>
      <c r="O1431" s="169"/>
      <c r="P1431" s="176" t="e">
        <f t="shared" si="371"/>
        <v>#DIV/0!</v>
      </c>
      <c r="Q1431" s="260">
        <f t="shared" si="372"/>
        <v>0</v>
      </c>
      <c r="R1431" s="169">
        <f t="shared" si="373"/>
        <v>0</v>
      </c>
      <c r="S1431" s="171" t="e">
        <f t="shared" si="374"/>
        <v>#DIV/0!</v>
      </c>
      <c r="T1431" s="169"/>
      <c r="U1431" s="169"/>
      <c r="V1431" s="169"/>
      <c r="W1431" s="175">
        <v>1</v>
      </c>
      <c r="X1431" s="169"/>
    </row>
    <row r="1432" spans="2:24">
      <c r="B1432" s="636"/>
      <c r="C1432" s="423"/>
      <c r="D1432" s="206">
        <f t="shared" si="377"/>
        <v>6</v>
      </c>
      <c r="E1432" s="169"/>
      <c r="F1432" s="260"/>
      <c r="G1432" s="169"/>
      <c r="H1432" s="169"/>
      <c r="I1432" s="177" t="e">
        <f t="shared" si="368"/>
        <v>#DIV/0!</v>
      </c>
      <c r="J1432" s="169"/>
      <c r="K1432" s="177" t="e">
        <f t="shared" si="369"/>
        <v>#DIV/0!</v>
      </c>
      <c r="L1432" s="260"/>
      <c r="M1432" s="177" t="e">
        <f t="shared" si="370"/>
        <v>#DIV/0!</v>
      </c>
      <c r="N1432" s="260"/>
      <c r="O1432" s="169"/>
      <c r="P1432" s="176" t="e">
        <f t="shared" si="371"/>
        <v>#DIV/0!</v>
      </c>
      <c r="Q1432" s="260">
        <f t="shared" si="372"/>
        <v>0</v>
      </c>
      <c r="R1432" s="169">
        <f t="shared" si="373"/>
        <v>0</v>
      </c>
      <c r="S1432" s="171" t="e">
        <f t="shared" si="374"/>
        <v>#DIV/0!</v>
      </c>
      <c r="T1432" s="169"/>
      <c r="U1432" s="169"/>
      <c r="V1432" s="169"/>
      <c r="W1432" s="175">
        <v>1</v>
      </c>
      <c r="X1432" s="169"/>
    </row>
    <row r="1433" spans="2:24">
      <c r="B1433" s="636"/>
      <c r="C1433" s="423"/>
      <c r="D1433" s="206">
        <f t="shared" si="377"/>
        <v>7</v>
      </c>
      <c r="E1433" s="169"/>
      <c r="F1433" s="260"/>
      <c r="G1433" s="169"/>
      <c r="H1433" s="169"/>
      <c r="I1433" s="177" t="e">
        <f t="shared" si="368"/>
        <v>#DIV/0!</v>
      </c>
      <c r="J1433" s="169"/>
      <c r="K1433" s="177" t="e">
        <f t="shared" si="369"/>
        <v>#DIV/0!</v>
      </c>
      <c r="L1433" s="260"/>
      <c r="M1433" s="177" t="e">
        <f t="shared" si="370"/>
        <v>#DIV/0!</v>
      </c>
      <c r="N1433" s="260"/>
      <c r="O1433" s="169"/>
      <c r="P1433" s="176" t="e">
        <f t="shared" si="371"/>
        <v>#DIV/0!</v>
      </c>
      <c r="Q1433" s="260">
        <f t="shared" si="372"/>
        <v>0</v>
      </c>
      <c r="R1433" s="169">
        <f t="shared" si="373"/>
        <v>0</v>
      </c>
      <c r="S1433" s="171" t="e">
        <f t="shared" si="374"/>
        <v>#DIV/0!</v>
      </c>
      <c r="T1433" s="169"/>
      <c r="U1433" s="169"/>
      <c r="V1433" s="169"/>
      <c r="W1433" s="175">
        <v>1</v>
      </c>
      <c r="X1433" s="169"/>
    </row>
    <row r="1434" spans="2:24">
      <c r="B1434" s="636"/>
      <c r="C1434" s="423"/>
      <c r="D1434" s="206">
        <f t="shared" si="377"/>
        <v>8</v>
      </c>
      <c r="E1434" s="169"/>
      <c r="F1434" s="260"/>
      <c r="G1434" s="169"/>
      <c r="H1434" s="169"/>
      <c r="I1434" s="177" t="e">
        <f t="shared" si="368"/>
        <v>#DIV/0!</v>
      </c>
      <c r="J1434" s="169"/>
      <c r="K1434" s="177" t="e">
        <f t="shared" si="369"/>
        <v>#DIV/0!</v>
      </c>
      <c r="L1434" s="260"/>
      <c r="M1434" s="177" t="e">
        <f t="shared" si="370"/>
        <v>#DIV/0!</v>
      </c>
      <c r="N1434" s="260"/>
      <c r="O1434" s="169"/>
      <c r="P1434" s="176" t="e">
        <f t="shared" si="371"/>
        <v>#DIV/0!</v>
      </c>
      <c r="Q1434" s="260">
        <f t="shared" si="372"/>
        <v>0</v>
      </c>
      <c r="R1434" s="169">
        <f t="shared" si="373"/>
        <v>0</v>
      </c>
      <c r="S1434" s="171" t="e">
        <f t="shared" si="374"/>
        <v>#DIV/0!</v>
      </c>
      <c r="T1434" s="169"/>
      <c r="U1434" s="169"/>
      <c r="V1434" s="169"/>
      <c r="W1434" s="175">
        <v>1</v>
      </c>
      <c r="X1434" s="169"/>
    </row>
    <row r="1435" spans="2:24">
      <c r="B1435" s="636"/>
      <c r="C1435" s="423"/>
      <c r="D1435" s="206">
        <f t="shared" si="377"/>
        <v>9</v>
      </c>
      <c r="E1435" s="169"/>
      <c r="F1435" s="260"/>
      <c r="G1435" s="169"/>
      <c r="H1435" s="169"/>
      <c r="I1435" s="177" t="e">
        <f t="shared" si="368"/>
        <v>#DIV/0!</v>
      </c>
      <c r="J1435" s="169"/>
      <c r="K1435" s="177" t="e">
        <f t="shared" si="369"/>
        <v>#DIV/0!</v>
      </c>
      <c r="L1435" s="260"/>
      <c r="M1435" s="177" t="e">
        <f t="shared" si="370"/>
        <v>#DIV/0!</v>
      </c>
      <c r="N1435" s="260"/>
      <c r="O1435" s="169"/>
      <c r="P1435" s="176" t="e">
        <f t="shared" si="371"/>
        <v>#DIV/0!</v>
      </c>
      <c r="Q1435" s="260">
        <f t="shared" si="372"/>
        <v>0</v>
      </c>
      <c r="R1435" s="169">
        <f t="shared" si="373"/>
        <v>0</v>
      </c>
      <c r="S1435" s="171" t="e">
        <f t="shared" si="374"/>
        <v>#DIV/0!</v>
      </c>
      <c r="T1435" s="169"/>
      <c r="U1435" s="169"/>
      <c r="V1435" s="169"/>
      <c r="W1435" s="175">
        <v>1</v>
      </c>
      <c r="X1435" s="169"/>
    </row>
    <row r="1436" spans="2:24">
      <c r="B1436" s="636"/>
      <c r="C1436" s="423"/>
      <c r="D1436" s="206">
        <f t="shared" si="377"/>
        <v>10</v>
      </c>
      <c r="E1436" s="169"/>
      <c r="F1436" s="260"/>
      <c r="G1436" s="169"/>
      <c r="H1436" s="169"/>
      <c r="I1436" s="177" t="e">
        <f t="shared" si="368"/>
        <v>#DIV/0!</v>
      </c>
      <c r="J1436" s="169"/>
      <c r="K1436" s="177" t="e">
        <f t="shared" si="369"/>
        <v>#DIV/0!</v>
      </c>
      <c r="L1436" s="260"/>
      <c r="M1436" s="177" t="e">
        <f t="shared" si="370"/>
        <v>#DIV/0!</v>
      </c>
      <c r="N1436" s="260"/>
      <c r="O1436" s="169"/>
      <c r="P1436" s="176" t="e">
        <f t="shared" si="371"/>
        <v>#DIV/0!</v>
      </c>
      <c r="Q1436" s="260">
        <f t="shared" si="372"/>
        <v>0</v>
      </c>
      <c r="R1436" s="169">
        <f t="shared" si="373"/>
        <v>0</v>
      </c>
      <c r="S1436" s="171" t="e">
        <f t="shared" si="374"/>
        <v>#DIV/0!</v>
      </c>
      <c r="T1436" s="169"/>
      <c r="U1436" s="169"/>
      <c r="V1436" s="169"/>
      <c r="W1436" s="175">
        <v>1</v>
      </c>
      <c r="X1436" s="169"/>
    </row>
    <row r="1437" spans="2:24">
      <c r="B1437" s="635">
        <v>46013</v>
      </c>
      <c r="C1437" s="423" t="str">
        <f t="shared" ref="C1437" si="382">RIGHT(TEXT(B1437,"aaa"),1)</f>
        <v>一</v>
      </c>
      <c r="D1437" s="206">
        <f t="shared" si="377"/>
        <v>1</v>
      </c>
      <c r="E1437" s="169"/>
      <c r="F1437" s="260"/>
      <c r="G1437" s="169"/>
      <c r="H1437" s="169"/>
      <c r="I1437" s="177" t="e">
        <f t="shared" si="368"/>
        <v>#DIV/0!</v>
      </c>
      <c r="J1437" s="169"/>
      <c r="K1437" s="177" t="e">
        <f t="shared" si="369"/>
        <v>#DIV/0!</v>
      </c>
      <c r="L1437" s="260"/>
      <c r="M1437" s="177" t="e">
        <f t="shared" si="370"/>
        <v>#DIV/0!</v>
      </c>
      <c r="N1437" s="260"/>
      <c r="O1437" s="169"/>
      <c r="P1437" s="176" t="e">
        <f t="shared" si="371"/>
        <v>#DIV/0!</v>
      </c>
      <c r="Q1437" s="260">
        <f t="shared" si="372"/>
        <v>0</v>
      </c>
      <c r="R1437" s="169">
        <f t="shared" si="373"/>
        <v>0</v>
      </c>
      <c r="S1437" s="171" t="e">
        <f t="shared" si="374"/>
        <v>#DIV/0!</v>
      </c>
      <c r="T1437" s="169"/>
      <c r="U1437" s="169"/>
      <c r="V1437" s="169"/>
      <c r="W1437" s="175">
        <v>1</v>
      </c>
      <c r="X1437" s="169"/>
    </row>
    <row r="1438" spans="2:24">
      <c r="B1438" s="636"/>
      <c r="C1438" s="423"/>
      <c r="D1438" s="206">
        <f t="shared" si="377"/>
        <v>2</v>
      </c>
      <c r="E1438" s="169"/>
      <c r="F1438" s="260"/>
      <c r="G1438" s="169"/>
      <c r="H1438" s="169"/>
      <c r="I1438" s="177" t="e">
        <f t="shared" si="368"/>
        <v>#DIV/0!</v>
      </c>
      <c r="J1438" s="169"/>
      <c r="K1438" s="177" t="e">
        <f t="shared" si="369"/>
        <v>#DIV/0!</v>
      </c>
      <c r="L1438" s="260"/>
      <c r="M1438" s="177" t="e">
        <f t="shared" si="370"/>
        <v>#DIV/0!</v>
      </c>
      <c r="N1438" s="260"/>
      <c r="O1438" s="169"/>
      <c r="P1438" s="176" t="e">
        <f t="shared" si="371"/>
        <v>#DIV/0!</v>
      </c>
      <c r="Q1438" s="260">
        <f t="shared" si="372"/>
        <v>0</v>
      </c>
      <c r="R1438" s="169">
        <f t="shared" si="373"/>
        <v>0</v>
      </c>
      <c r="S1438" s="171" t="e">
        <f t="shared" si="374"/>
        <v>#DIV/0!</v>
      </c>
      <c r="T1438" s="169"/>
      <c r="U1438" s="169"/>
      <c r="V1438" s="169"/>
      <c r="W1438" s="175">
        <v>1</v>
      </c>
      <c r="X1438" s="169"/>
    </row>
    <row r="1439" spans="2:24">
      <c r="B1439" s="636"/>
      <c r="C1439" s="423"/>
      <c r="D1439" s="206">
        <f t="shared" si="377"/>
        <v>3</v>
      </c>
      <c r="E1439" s="169"/>
      <c r="F1439" s="260"/>
      <c r="G1439" s="169"/>
      <c r="H1439" s="169"/>
      <c r="I1439" s="177" t="e">
        <f t="shared" ref="I1439:I1502" si="383">H1439/G1439</f>
        <v>#DIV/0!</v>
      </c>
      <c r="J1439" s="169"/>
      <c r="K1439" s="177" t="e">
        <f t="shared" ref="K1439:K1502" si="384">J1439/G1439</f>
        <v>#DIV/0!</v>
      </c>
      <c r="L1439" s="260"/>
      <c r="M1439" s="177" t="e">
        <f t="shared" ref="M1439:M1502" si="385">(H1439+J1439)/G1439</f>
        <v>#DIV/0!</v>
      </c>
      <c r="N1439" s="260"/>
      <c r="O1439" s="169"/>
      <c r="P1439" s="176" t="e">
        <f t="shared" ref="P1439:P1502" si="386">O1439/G1439</f>
        <v>#DIV/0!</v>
      </c>
      <c r="Q1439" s="260">
        <f t="shared" ref="Q1439:Q1502" si="387">O1439*L1439</f>
        <v>0</v>
      </c>
      <c r="R1439" s="169">
        <f t="shared" ref="R1439:R1502" si="388">(H1439+J1439)-G1439-O1439</f>
        <v>0</v>
      </c>
      <c r="S1439" s="171" t="e">
        <f t="shared" ref="S1439:S1502" si="389">R1439/G1439</f>
        <v>#DIV/0!</v>
      </c>
      <c r="T1439" s="169"/>
      <c r="U1439" s="169"/>
      <c r="V1439" s="169"/>
      <c r="W1439" s="175">
        <v>1</v>
      </c>
      <c r="X1439" s="169"/>
    </row>
    <row r="1440" spans="2:24">
      <c r="B1440" s="636"/>
      <c r="C1440" s="423"/>
      <c r="D1440" s="206">
        <f t="shared" si="377"/>
        <v>4</v>
      </c>
      <c r="E1440" s="169"/>
      <c r="F1440" s="260"/>
      <c r="G1440" s="169"/>
      <c r="H1440" s="169"/>
      <c r="I1440" s="177" t="e">
        <f t="shared" si="383"/>
        <v>#DIV/0!</v>
      </c>
      <c r="J1440" s="169"/>
      <c r="K1440" s="177" t="e">
        <f t="shared" si="384"/>
        <v>#DIV/0!</v>
      </c>
      <c r="L1440" s="260"/>
      <c r="M1440" s="177" t="e">
        <f t="shared" si="385"/>
        <v>#DIV/0!</v>
      </c>
      <c r="N1440" s="260"/>
      <c r="O1440" s="169"/>
      <c r="P1440" s="176" t="e">
        <f t="shared" si="386"/>
        <v>#DIV/0!</v>
      </c>
      <c r="Q1440" s="260">
        <f t="shared" si="387"/>
        <v>0</v>
      </c>
      <c r="R1440" s="169">
        <f t="shared" si="388"/>
        <v>0</v>
      </c>
      <c r="S1440" s="171" t="e">
        <f t="shared" si="389"/>
        <v>#DIV/0!</v>
      </c>
      <c r="T1440" s="169"/>
      <c r="U1440" s="169"/>
      <c r="V1440" s="169"/>
      <c r="W1440" s="175">
        <v>1</v>
      </c>
      <c r="X1440" s="169"/>
    </row>
    <row r="1441" spans="2:24">
      <c r="B1441" s="636"/>
      <c r="C1441" s="423"/>
      <c r="D1441" s="206">
        <f t="shared" si="377"/>
        <v>5</v>
      </c>
      <c r="E1441" s="169"/>
      <c r="F1441" s="260"/>
      <c r="G1441" s="169"/>
      <c r="H1441" s="169"/>
      <c r="I1441" s="177" t="e">
        <f t="shared" si="383"/>
        <v>#DIV/0!</v>
      </c>
      <c r="J1441" s="169"/>
      <c r="K1441" s="177" t="e">
        <f t="shared" si="384"/>
        <v>#DIV/0!</v>
      </c>
      <c r="L1441" s="260"/>
      <c r="M1441" s="177" t="e">
        <f t="shared" si="385"/>
        <v>#DIV/0!</v>
      </c>
      <c r="N1441" s="260"/>
      <c r="O1441" s="169"/>
      <c r="P1441" s="176" t="e">
        <f t="shared" si="386"/>
        <v>#DIV/0!</v>
      </c>
      <c r="Q1441" s="260">
        <f t="shared" si="387"/>
        <v>0</v>
      </c>
      <c r="R1441" s="169">
        <f t="shared" si="388"/>
        <v>0</v>
      </c>
      <c r="S1441" s="171" t="e">
        <f t="shared" si="389"/>
        <v>#DIV/0!</v>
      </c>
      <c r="T1441" s="169"/>
      <c r="U1441" s="169"/>
      <c r="V1441" s="169"/>
      <c r="W1441" s="175">
        <v>1</v>
      </c>
      <c r="X1441" s="169"/>
    </row>
    <row r="1442" spans="2:24">
      <c r="B1442" s="636"/>
      <c r="C1442" s="423"/>
      <c r="D1442" s="206">
        <f t="shared" si="377"/>
        <v>6</v>
      </c>
      <c r="E1442" s="169"/>
      <c r="F1442" s="260"/>
      <c r="G1442" s="169"/>
      <c r="H1442" s="169"/>
      <c r="I1442" s="177" t="e">
        <f t="shared" si="383"/>
        <v>#DIV/0!</v>
      </c>
      <c r="J1442" s="169"/>
      <c r="K1442" s="177" t="e">
        <f t="shared" si="384"/>
        <v>#DIV/0!</v>
      </c>
      <c r="L1442" s="260"/>
      <c r="M1442" s="177" t="e">
        <f t="shared" si="385"/>
        <v>#DIV/0!</v>
      </c>
      <c r="N1442" s="260"/>
      <c r="O1442" s="169"/>
      <c r="P1442" s="176" t="e">
        <f t="shared" si="386"/>
        <v>#DIV/0!</v>
      </c>
      <c r="Q1442" s="260">
        <f t="shared" si="387"/>
        <v>0</v>
      </c>
      <c r="R1442" s="169">
        <f t="shared" si="388"/>
        <v>0</v>
      </c>
      <c r="S1442" s="171" t="e">
        <f t="shared" si="389"/>
        <v>#DIV/0!</v>
      </c>
      <c r="T1442" s="169"/>
      <c r="U1442" s="169"/>
      <c r="V1442" s="169"/>
      <c r="W1442" s="175">
        <v>1</v>
      </c>
      <c r="X1442" s="169"/>
    </row>
    <row r="1443" spans="2:24">
      <c r="B1443" s="636"/>
      <c r="C1443" s="423"/>
      <c r="D1443" s="206">
        <f t="shared" si="377"/>
        <v>7</v>
      </c>
      <c r="E1443" s="169"/>
      <c r="F1443" s="260"/>
      <c r="G1443" s="169"/>
      <c r="H1443" s="169"/>
      <c r="I1443" s="177" t="e">
        <f t="shared" si="383"/>
        <v>#DIV/0!</v>
      </c>
      <c r="J1443" s="169"/>
      <c r="K1443" s="177" t="e">
        <f t="shared" si="384"/>
        <v>#DIV/0!</v>
      </c>
      <c r="L1443" s="260"/>
      <c r="M1443" s="177" t="e">
        <f t="shared" si="385"/>
        <v>#DIV/0!</v>
      </c>
      <c r="N1443" s="260"/>
      <c r="O1443" s="169"/>
      <c r="P1443" s="176" t="e">
        <f t="shared" si="386"/>
        <v>#DIV/0!</v>
      </c>
      <c r="Q1443" s="260">
        <f t="shared" si="387"/>
        <v>0</v>
      </c>
      <c r="R1443" s="169">
        <f t="shared" si="388"/>
        <v>0</v>
      </c>
      <c r="S1443" s="171" t="e">
        <f t="shared" si="389"/>
        <v>#DIV/0!</v>
      </c>
      <c r="T1443" s="169"/>
      <c r="U1443" s="169"/>
      <c r="V1443" s="169"/>
      <c r="W1443" s="175">
        <v>1</v>
      </c>
      <c r="X1443" s="169"/>
    </row>
    <row r="1444" spans="2:24">
      <c r="B1444" s="636"/>
      <c r="C1444" s="423"/>
      <c r="D1444" s="206">
        <f t="shared" si="377"/>
        <v>8</v>
      </c>
      <c r="E1444" s="169"/>
      <c r="F1444" s="260"/>
      <c r="G1444" s="169"/>
      <c r="H1444" s="169"/>
      <c r="I1444" s="177" t="e">
        <f t="shared" si="383"/>
        <v>#DIV/0!</v>
      </c>
      <c r="J1444" s="169"/>
      <c r="K1444" s="177" t="e">
        <f t="shared" si="384"/>
        <v>#DIV/0!</v>
      </c>
      <c r="L1444" s="260"/>
      <c r="M1444" s="177" t="e">
        <f t="shared" si="385"/>
        <v>#DIV/0!</v>
      </c>
      <c r="N1444" s="260"/>
      <c r="O1444" s="169"/>
      <c r="P1444" s="176" t="e">
        <f t="shared" si="386"/>
        <v>#DIV/0!</v>
      </c>
      <c r="Q1444" s="260">
        <f t="shared" si="387"/>
        <v>0</v>
      </c>
      <c r="R1444" s="169">
        <f t="shared" si="388"/>
        <v>0</v>
      </c>
      <c r="S1444" s="171" t="e">
        <f t="shared" si="389"/>
        <v>#DIV/0!</v>
      </c>
      <c r="T1444" s="169"/>
      <c r="U1444" s="169"/>
      <c r="V1444" s="169"/>
      <c r="W1444" s="175">
        <v>1</v>
      </c>
      <c r="X1444" s="169"/>
    </row>
    <row r="1445" spans="2:24">
      <c r="B1445" s="636"/>
      <c r="C1445" s="423"/>
      <c r="D1445" s="206">
        <f t="shared" si="377"/>
        <v>9</v>
      </c>
      <c r="E1445" s="169"/>
      <c r="F1445" s="260"/>
      <c r="G1445" s="169"/>
      <c r="H1445" s="169"/>
      <c r="I1445" s="177" t="e">
        <f t="shared" si="383"/>
        <v>#DIV/0!</v>
      </c>
      <c r="J1445" s="169"/>
      <c r="K1445" s="177" t="e">
        <f t="shared" si="384"/>
        <v>#DIV/0!</v>
      </c>
      <c r="L1445" s="260"/>
      <c r="M1445" s="177" t="e">
        <f t="shared" si="385"/>
        <v>#DIV/0!</v>
      </c>
      <c r="N1445" s="260"/>
      <c r="O1445" s="169"/>
      <c r="P1445" s="176" t="e">
        <f t="shared" si="386"/>
        <v>#DIV/0!</v>
      </c>
      <c r="Q1445" s="260">
        <f t="shared" si="387"/>
        <v>0</v>
      </c>
      <c r="R1445" s="169">
        <f t="shared" si="388"/>
        <v>0</v>
      </c>
      <c r="S1445" s="171" t="e">
        <f t="shared" si="389"/>
        <v>#DIV/0!</v>
      </c>
      <c r="T1445" s="169"/>
      <c r="U1445" s="169"/>
      <c r="V1445" s="169"/>
      <c r="W1445" s="175">
        <v>1</v>
      </c>
      <c r="X1445" s="169"/>
    </row>
    <row r="1446" spans="2:24">
      <c r="B1446" s="636"/>
      <c r="C1446" s="423"/>
      <c r="D1446" s="206">
        <f t="shared" si="377"/>
        <v>10</v>
      </c>
      <c r="E1446" s="169"/>
      <c r="F1446" s="260"/>
      <c r="G1446" s="169"/>
      <c r="H1446" s="169"/>
      <c r="I1446" s="177" t="e">
        <f t="shared" si="383"/>
        <v>#DIV/0!</v>
      </c>
      <c r="J1446" s="169"/>
      <c r="K1446" s="177" t="e">
        <f t="shared" si="384"/>
        <v>#DIV/0!</v>
      </c>
      <c r="L1446" s="260"/>
      <c r="M1446" s="177" t="e">
        <f t="shared" si="385"/>
        <v>#DIV/0!</v>
      </c>
      <c r="N1446" s="260"/>
      <c r="O1446" s="169"/>
      <c r="P1446" s="176" t="e">
        <f t="shared" si="386"/>
        <v>#DIV/0!</v>
      </c>
      <c r="Q1446" s="260">
        <f t="shared" si="387"/>
        <v>0</v>
      </c>
      <c r="R1446" s="169">
        <f t="shared" si="388"/>
        <v>0</v>
      </c>
      <c r="S1446" s="171" t="e">
        <f t="shared" si="389"/>
        <v>#DIV/0!</v>
      </c>
      <c r="T1446" s="169"/>
      <c r="U1446" s="169"/>
      <c r="V1446" s="169"/>
      <c r="W1446" s="175">
        <v>1</v>
      </c>
      <c r="X1446" s="169"/>
    </row>
    <row r="1447" spans="2:24">
      <c r="B1447" s="635">
        <v>46014</v>
      </c>
      <c r="C1447" s="423" t="str">
        <f t="shared" ref="C1447" si="390">RIGHT(TEXT(B1447,"aaa"),1)</f>
        <v>二</v>
      </c>
      <c r="D1447" s="206">
        <f t="shared" si="377"/>
        <v>1</v>
      </c>
      <c r="E1447" s="169"/>
      <c r="F1447" s="260"/>
      <c r="G1447" s="169"/>
      <c r="H1447" s="169"/>
      <c r="I1447" s="177" t="e">
        <f t="shared" si="383"/>
        <v>#DIV/0!</v>
      </c>
      <c r="J1447" s="169"/>
      <c r="K1447" s="177" t="e">
        <f t="shared" si="384"/>
        <v>#DIV/0!</v>
      </c>
      <c r="L1447" s="260"/>
      <c r="M1447" s="177" t="e">
        <f t="shared" si="385"/>
        <v>#DIV/0!</v>
      </c>
      <c r="N1447" s="260"/>
      <c r="O1447" s="169"/>
      <c r="P1447" s="176" t="e">
        <f t="shared" si="386"/>
        <v>#DIV/0!</v>
      </c>
      <c r="Q1447" s="260">
        <f t="shared" si="387"/>
        <v>0</v>
      </c>
      <c r="R1447" s="169">
        <f t="shared" si="388"/>
        <v>0</v>
      </c>
      <c r="S1447" s="171" t="e">
        <f t="shared" si="389"/>
        <v>#DIV/0!</v>
      </c>
      <c r="T1447" s="169"/>
      <c r="U1447" s="169"/>
      <c r="V1447" s="169"/>
      <c r="W1447" s="175">
        <v>1</v>
      </c>
      <c r="X1447" s="169"/>
    </row>
    <row r="1448" spans="2:24">
      <c r="B1448" s="636"/>
      <c r="C1448" s="423"/>
      <c r="D1448" s="206">
        <f t="shared" si="377"/>
        <v>2</v>
      </c>
      <c r="E1448" s="169"/>
      <c r="F1448" s="260"/>
      <c r="G1448" s="169"/>
      <c r="H1448" s="169"/>
      <c r="I1448" s="177" t="e">
        <f t="shared" si="383"/>
        <v>#DIV/0!</v>
      </c>
      <c r="J1448" s="169"/>
      <c r="K1448" s="177" t="e">
        <f t="shared" si="384"/>
        <v>#DIV/0!</v>
      </c>
      <c r="L1448" s="260"/>
      <c r="M1448" s="177" t="e">
        <f t="shared" si="385"/>
        <v>#DIV/0!</v>
      </c>
      <c r="N1448" s="260"/>
      <c r="O1448" s="169"/>
      <c r="P1448" s="176" t="e">
        <f t="shared" si="386"/>
        <v>#DIV/0!</v>
      </c>
      <c r="Q1448" s="260">
        <f t="shared" si="387"/>
        <v>0</v>
      </c>
      <c r="R1448" s="169">
        <f t="shared" si="388"/>
        <v>0</v>
      </c>
      <c r="S1448" s="171" t="e">
        <f t="shared" si="389"/>
        <v>#DIV/0!</v>
      </c>
      <c r="T1448" s="169"/>
      <c r="U1448" s="169"/>
      <c r="V1448" s="169"/>
      <c r="W1448" s="175">
        <v>1</v>
      </c>
      <c r="X1448" s="169"/>
    </row>
    <row r="1449" spans="2:24">
      <c r="B1449" s="636"/>
      <c r="C1449" s="423"/>
      <c r="D1449" s="206">
        <f t="shared" si="377"/>
        <v>3</v>
      </c>
      <c r="E1449" s="169"/>
      <c r="F1449" s="260"/>
      <c r="G1449" s="169"/>
      <c r="H1449" s="169"/>
      <c r="I1449" s="177" t="e">
        <f t="shared" si="383"/>
        <v>#DIV/0!</v>
      </c>
      <c r="J1449" s="169"/>
      <c r="K1449" s="177" t="e">
        <f t="shared" si="384"/>
        <v>#DIV/0!</v>
      </c>
      <c r="L1449" s="260"/>
      <c r="M1449" s="177" t="e">
        <f t="shared" si="385"/>
        <v>#DIV/0!</v>
      </c>
      <c r="N1449" s="260"/>
      <c r="O1449" s="169"/>
      <c r="P1449" s="176" t="e">
        <f t="shared" si="386"/>
        <v>#DIV/0!</v>
      </c>
      <c r="Q1449" s="260">
        <f t="shared" si="387"/>
        <v>0</v>
      </c>
      <c r="R1449" s="169">
        <f t="shared" si="388"/>
        <v>0</v>
      </c>
      <c r="S1449" s="171" t="e">
        <f t="shared" si="389"/>
        <v>#DIV/0!</v>
      </c>
      <c r="T1449" s="169"/>
      <c r="U1449" s="169"/>
      <c r="V1449" s="169"/>
      <c r="W1449" s="175">
        <v>1</v>
      </c>
      <c r="X1449" s="169"/>
    </row>
    <row r="1450" spans="2:24">
      <c r="B1450" s="636"/>
      <c r="C1450" s="423"/>
      <c r="D1450" s="206">
        <f t="shared" si="377"/>
        <v>4</v>
      </c>
      <c r="E1450" s="169"/>
      <c r="F1450" s="260"/>
      <c r="G1450" s="169"/>
      <c r="H1450" s="169"/>
      <c r="I1450" s="177" t="e">
        <f t="shared" si="383"/>
        <v>#DIV/0!</v>
      </c>
      <c r="J1450" s="169"/>
      <c r="K1450" s="177" t="e">
        <f t="shared" si="384"/>
        <v>#DIV/0!</v>
      </c>
      <c r="L1450" s="260"/>
      <c r="M1450" s="177" t="e">
        <f t="shared" si="385"/>
        <v>#DIV/0!</v>
      </c>
      <c r="N1450" s="260"/>
      <c r="O1450" s="169"/>
      <c r="P1450" s="176" t="e">
        <f t="shared" si="386"/>
        <v>#DIV/0!</v>
      </c>
      <c r="Q1450" s="260">
        <f t="shared" si="387"/>
        <v>0</v>
      </c>
      <c r="R1450" s="169">
        <f t="shared" si="388"/>
        <v>0</v>
      </c>
      <c r="S1450" s="171" t="e">
        <f t="shared" si="389"/>
        <v>#DIV/0!</v>
      </c>
      <c r="T1450" s="169"/>
      <c r="U1450" s="169"/>
      <c r="V1450" s="169"/>
      <c r="W1450" s="175">
        <v>1</v>
      </c>
      <c r="X1450" s="169"/>
    </row>
    <row r="1451" spans="2:24">
      <c r="B1451" s="636"/>
      <c r="C1451" s="423"/>
      <c r="D1451" s="206">
        <f t="shared" si="377"/>
        <v>5</v>
      </c>
      <c r="E1451" s="169"/>
      <c r="F1451" s="260"/>
      <c r="G1451" s="169"/>
      <c r="H1451" s="169"/>
      <c r="I1451" s="177" t="e">
        <f t="shared" si="383"/>
        <v>#DIV/0!</v>
      </c>
      <c r="J1451" s="169"/>
      <c r="K1451" s="177" t="e">
        <f t="shared" si="384"/>
        <v>#DIV/0!</v>
      </c>
      <c r="L1451" s="260"/>
      <c r="M1451" s="177" t="e">
        <f t="shared" si="385"/>
        <v>#DIV/0!</v>
      </c>
      <c r="N1451" s="260"/>
      <c r="O1451" s="169"/>
      <c r="P1451" s="176" t="e">
        <f t="shared" si="386"/>
        <v>#DIV/0!</v>
      </c>
      <c r="Q1451" s="260">
        <f t="shared" si="387"/>
        <v>0</v>
      </c>
      <c r="R1451" s="169">
        <f t="shared" si="388"/>
        <v>0</v>
      </c>
      <c r="S1451" s="171" t="e">
        <f t="shared" si="389"/>
        <v>#DIV/0!</v>
      </c>
      <c r="T1451" s="169"/>
      <c r="U1451" s="169"/>
      <c r="V1451" s="169"/>
      <c r="W1451" s="175">
        <v>1</v>
      </c>
      <c r="X1451" s="169"/>
    </row>
    <row r="1452" spans="2:24">
      <c r="B1452" s="636"/>
      <c r="C1452" s="423"/>
      <c r="D1452" s="206">
        <f t="shared" si="377"/>
        <v>6</v>
      </c>
      <c r="E1452" s="169"/>
      <c r="F1452" s="260"/>
      <c r="G1452" s="169"/>
      <c r="H1452" s="169"/>
      <c r="I1452" s="177" t="e">
        <f t="shared" si="383"/>
        <v>#DIV/0!</v>
      </c>
      <c r="J1452" s="169"/>
      <c r="K1452" s="177" t="e">
        <f t="shared" si="384"/>
        <v>#DIV/0!</v>
      </c>
      <c r="L1452" s="260"/>
      <c r="M1452" s="177" t="e">
        <f t="shared" si="385"/>
        <v>#DIV/0!</v>
      </c>
      <c r="N1452" s="260"/>
      <c r="O1452" s="169"/>
      <c r="P1452" s="176" t="e">
        <f t="shared" si="386"/>
        <v>#DIV/0!</v>
      </c>
      <c r="Q1452" s="260">
        <f t="shared" si="387"/>
        <v>0</v>
      </c>
      <c r="R1452" s="169">
        <f t="shared" si="388"/>
        <v>0</v>
      </c>
      <c r="S1452" s="171" t="e">
        <f t="shared" si="389"/>
        <v>#DIV/0!</v>
      </c>
      <c r="T1452" s="169"/>
      <c r="U1452" s="169"/>
      <c r="V1452" s="169"/>
      <c r="W1452" s="175">
        <v>1</v>
      </c>
      <c r="X1452" s="169"/>
    </row>
    <row r="1453" spans="2:24">
      <c r="B1453" s="636"/>
      <c r="C1453" s="423"/>
      <c r="D1453" s="206">
        <f t="shared" si="377"/>
        <v>7</v>
      </c>
      <c r="E1453" s="169"/>
      <c r="F1453" s="260"/>
      <c r="G1453" s="169"/>
      <c r="H1453" s="169"/>
      <c r="I1453" s="177" t="e">
        <f t="shared" si="383"/>
        <v>#DIV/0!</v>
      </c>
      <c r="J1453" s="169"/>
      <c r="K1453" s="177" t="e">
        <f t="shared" si="384"/>
        <v>#DIV/0!</v>
      </c>
      <c r="L1453" s="260"/>
      <c r="M1453" s="177" t="e">
        <f t="shared" si="385"/>
        <v>#DIV/0!</v>
      </c>
      <c r="N1453" s="260"/>
      <c r="O1453" s="169"/>
      <c r="P1453" s="176" t="e">
        <f t="shared" si="386"/>
        <v>#DIV/0!</v>
      </c>
      <c r="Q1453" s="260">
        <f t="shared" si="387"/>
        <v>0</v>
      </c>
      <c r="R1453" s="169">
        <f t="shared" si="388"/>
        <v>0</v>
      </c>
      <c r="S1453" s="171" t="e">
        <f t="shared" si="389"/>
        <v>#DIV/0!</v>
      </c>
      <c r="T1453" s="169"/>
      <c r="U1453" s="169"/>
      <c r="V1453" s="169"/>
      <c r="W1453" s="175">
        <v>1</v>
      </c>
      <c r="X1453" s="169"/>
    </row>
    <row r="1454" spans="2:24">
      <c r="B1454" s="636"/>
      <c r="C1454" s="423"/>
      <c r="D1454" s="206">
        <f t="shared" si="377"/>
        <v>8</v>
      </c>
      <c r="E1454" s="169"/>
      <c r="F1454" s="260"/>
      <c r="G1454" s="169"/>
      <c r="H1454" s="169"/>
      <c r="I1454" s="177" t="e">
        <f t="shared" si="383"/>
        <v>#DIV/0!</v>
      </c>
      <c r="J1454" s="169"/>
      <c r="K1454" s="177" t="e">
        <f t="shared" si="384"/>
        <v>#DIV/0!</v>
      </c>
      <c r="L1454" s="260"/>
      <c r="M1454" s="177" t="e">
        <f t="shared" si="385"/>
        <v>#DIV/0!</v>
      </c>
      <c r="N1454" s="260"/>
      <c r="O1454" s="169"/>
      <c r="P1454" s="176" t="e">
        <f t="shared" si="386"/>
        <v>#DIV/0!</v>
      </c>
      <c r="Q1454" s="260">
        <f t="shared" si="387"/>
        <v>0</v>
      </c>
      <c r="R1454" s="169">
        <f t="shared" si="388"/>
        <v>0</v>
      </c>
      <c r="S1454" s="171" t="e">
        <f t="shared" si="389"/>
        <v>#DIV/0!</v>
      </c>
      <c r="T1454" s="169"/>
      <c r="U1454" s="169"/>
      <c r="V1454" s="169"/>
      <c r="W1454" s="175">
        <v>1</v>
      </c>
      <c r="X1454" s="169"/>
    </row>
    <row r="1455" spans="2:24">
      <c r="B1455" s="636"/>
      <c r="C1455" s="423"/>
      <c r="D1455" s="206">
        <f t="shared" si="377"/>
        <v>9</v>
      </c>
      <c r="E1455" s="169"/>
      <c r="F1455" s="260"/>
      <c r="G1455" s="169"/>
      <c r="H1455" s="169"/>
      <c r="I1455" s="177" t="e">
        <f t="shared" si="383"/>
        <v>#DIV/0!</v>
      </c>
      <c r="J1455" s="169"/>
      <c r="K1455" s="177" t="e">
        <f t="shared" si="384"/>
        <v>#DIV/0!</v>
      </c>
      <c r="L1455" s="260"/>
      <c r="M1455" s="177" t="e">
        <f t="shared" si="385"/>
        <v>#DIV/0!</v>
      </c>
      <c r="N1455" s="260"/>
      <c r="O1455" s="169"/>
      <c r="P1455" s="176" t="e">
        <f t="shared" si="386"/>
        <v>#DIV/0!</v>
      </c>
      <c r="Q1455" s="260">
        <f t="shared" si="387"/>
        <v>0</v>
      </c>
      <c r="R1455" s="169">
        <f t="shared" si="388"/>
        <v>0</v>
      </c>
      <c r="S1455" s="171" t="e">
        <f t="shared" si="389"/>
        <v>#DIV/0!</v>
      </c>
      <c r="T1455" s="169"/>
      <c r="U1455" s="169"/>
      <c r="V1455" s="169"/>
      <c r="W1455" s="175">
        <v>1</v>
      </c>
      <c r="X1455" s="169"/>
    </row>
    <row r="1456" spans="2:24">
      <c r="B1456" s="636"/>
      <c r="C1456" s="423"/>
      <c r="D1456" s="206">
        <f t="shared" si="377"/>
        <v>10</v>
      </c>
      <c r="E1456" s="169"/>
      <c r="F1456" s="260"/>
      <c r="G1456" s="169"/>
      <c r="H1456" s="169"/>
      <c r="I1456" s="177" t="e">
        <f t="shared" si="383"/>
        <v>#DIV/0!</v>
      </c>
      <c r="J1456" s="169"/>
      <c r="K1456" s="177" t="e">
        <f t="shared" si="384"/>
        <v>#DIV/0!</v>
      </c>
      <c r="L1456" s="260"/>
      <c r="M1456" s="177" t="e">
        <f t="shared" si="385"/>
        <v>#DIV/0!</v>
      </c>
      <c r="N1456" s="260"/>
      <c r="O1456" s="169"/>
      <c r="P1456" s="176" t="e">
        <f t="shared" si="386"/>
        <v>#DIV/0!</v>
      </c>
      <c r="Q1456" s="260">
        <f t="shared" si="387"/>
        <v>0</v>
      </c>
      <c r="R1456" s="169">
        <f t="shared" si="388"/>
        <v>0</v>
      </c>
      <c r="S1456" s="171" t="e">
        <f t="shared" si="389"/>
        <v>#DIV/0!</v>
      </c>
      <c r="T1456" s="169"/>
      <c r="U1456" s="169"/>
      <c r="V1456" s="169"/>
      <c r="W1456" s="175">
        <v>1</v>
      </c>
      <c r="X1456" s="169"/>
    </row>
    <row r="1457" spans="2:24">
      <c r="B1457" s="635">
        <v>46015</v>
      </c>
      <c r="C1457" s="423" t="str">
        <f t="shared" ref="C1457" si="391">RIGHT(TEXT(B1457,"aaa"),1)</f>
        <v>三</v>
      </c>
      <c r="D1457" s="206">
        <f t="shared" si="377"/>
        <v>1</v>
      </c>
      <c r="E1457" s="169"/>
      <c r="F1457" s="260"/>
      <c r="G1457" s="169"/>
      <c r="H1457" s="169"/>
      <c r="I1457" s="177" t="e">
        <f t="shared" si="383"/>
        <v>#DIV/0!</v>
      </c>
      <c r="J1457" s="169"/>
      <c r="K1457" s="177" t="e">
        <f t="shared" si="384"/>
        <v>#DIV/0!</v>
      </c>
      <c r="L1457" s="260"/>
      <c r="M1457" s="177" t="e">
        <f t="shared" si="385"/>
        <v>#DIV/0!</v>
      </c>
      <c r="N1457" s="260"/>
      <c r="O1457" s="169"/>
      <c r="P1457" s="176" t="e">
        <f t="shared" si="386"/>
        <v>#DIV/0!</v>
      </c>
      <c r="Q1457" s="260">
        <f t="shared" si="387"/>
        <v>0</v>
      </c>
      <c r="R1457" s="169">
        <f t="shared" si="388"/>
        <v>0</v>
      </c>
      <c r="S1457" s="171" t="e">
        <f t="shared" si="389"/>
        <v>#DIV/0!</v>
      </c>
      <c r="T1457" s="169"/>
      <c r="U1457" s="169"/>
      <c r="V1457" s="169"/>
      <c r="W1457" s="175">
        <v>1</v>
      </c>
      <c r="X1457" s="169"/>
    </row>
    <row r="1458" spans="2:24">
      <c r="B1458" s="636"/>
      <c r="C1458" s="423"/>
      <c r="D1458" s="206">
        <f t="shared" si="377"/>
        <v>2</v>
      </c>
      <c r="E1458" s="169"/>
      <c r="F1458" s="260"/>
      <c r="G1458" s="169"/>
      <c r="H1458" s="169"/>
      <c r="I1458" s="177" t="e">
        <f t="shared" si="383"/>
        <v>#DIV/0!</v>
      </c>
      <c r="J1458" s="169"/>
      <c r="K1458" s="177" t="e">
        <f t="shared" si="384"/>
        <v>#DIV/0!</v>
      </c>
      <c r="L1458" s="260"/>
      <c r="M1458" s="177" t="e">
        <f t="shared" si="385"/>
        <v>#DIV/0!</v>
      </c>
      <c r="N1458" s="260"/>
      <c r="O1458" s="169"/>
      <c r="P1458" s="176" t="e">
        <f t="shared" si="386"/>
        <v>#DIV/0!</v>
      </c>
      <c r="Q1458" s="260">
        <f t="shared" si="387"/>
        <v>0</v>
      </c>
      <c r="R1458" s="169">
        <f t="shared" si="388"/>
        <v>0</v>
      </c>
      <c r="S1458" s="171" t="e">
        <f t="shared" si="389"/>
        <v>#DIV/0!</v>
      </c>
      <c r="T1458" s="169"/>
      <c r="U1458" s="169"/>
      <c r="V1458" s="169"/>
      <c r="W1458" s="175">
        <v>1</v>
      </c>
      <c r="X1458" s="169"/>
    </row>
    <row r="1459" spans="2:24">
      <c r="B1459" s="636"/>
      <c r="C1459" s="423"/>
      <c r="D1459" s="206">
        <f t="shared" si="377"/>
        <v>3</v>
      </c>
      <c r="E1459" s="169"/>
      <c r="F1459" s="260"/>
      <c r="G1459" s="169"/>
      <c r="H1459" s="169"/>
      <c r="I1459" s="177" t="e">
        <f t="shared" si="383"/>
        <v>#DIV/0!</v>
      </c>
      <c r="J1459" s="169"/>
      <c r="K1459" s="177" t="e">
        <f t="shared" si="384"/>
        <v>#DIV/0!</v>
      </c>
      <c r="L1459" s="260"/>
      <c r="M1459" s="177" t="e">
        <f t="shared" si="385"/>
        <v>#DIV/0!</v>
      </c>
      <c r="N1459" s="260"/>
      <c r="O1459" s="169"/>
      <c r="P1459" s="176" t="e">
        <f t="shared" si="386"/>
        <v>#DIV/0!</v>
      </c>
      <c r="Q1459" s="260">
        <f t="shared" si="387"/>
        <v>0</v>
      </c>
      <c r="R1459" s="169">
        <f t="shared" si="388"/>
        <v>0</v>
      </c>
      <c r="S1459" s="171" t="e">
        <f t="shared" si="389"/>
        <v>#DIV/0!</v>
      </c>
      <c r="T1459" s="169"/>
      <c r="U1459" s="169"/>
      <c r="V1459" s="169"/>
      <c r="W1459" s="175">
        <v>1</v>
      </c>
      <c r="X1459" s="169"/>
    </row>
    <row r="1460" spans="2:24">
      <c r="B1460" s="636"/>
      <c r="C1460" s="423"/>
      <c r="D1460" s="206">
        <f t="shared" ref="D1460:D1523" si="392">D1450</f>
        <v>4</v>
      </c>
      <c r="E1460" s="169"/>
      <c r="F1460" s="260"/>
      <c r="G1460" s="169"/>
      <c r="H1460" s="169"/>
      <c r="I1460" s="177" t="e">
        <f t="shared" si="383"/>
        <v>#DIV/0!</v>
      </c>
      <c r="J1460" s="169"/>
      <c r="K1460" s="177" t="e">
        <f t="shared" si="384"/>
        <v>#DIV/0!</v>
      </c>
      <c r="L1460" s="260"/>
      <c r="M1460" s="177" t="e">
        <f t="shared" si="385"/>
        <v>#DIV/0!</v>
      </c>
      <c r="N1460" s="260"/>
      <c r="O1460" s="169"/>
      <c r="P1460" s="176" t="e">
        <f t="shared" si="386"/>
        <v>#DIV/0!</v>
      </c>
      <c r="Q1460" s="260">
        <f t="shared" si="387"/>
        <v>0</v>
      </c>
      <c r="R1460" s="169">
        <f t="shared" si="388"/>
        <v>0</v>
      </c>
      <c r="S1460" s="171" t="e">
        <f t="shared" si="389"/>
        <v>#DIV/0!</v>
      </c>
      <c r="T1460" s="169"/>
      <c r="U1460" s="169"/>
      <c r="V1460" s="169"/>
      <c r="W1460" s="175">
        <v>1</v>
      </c>
      <c r="X1460" s="169"/>
    </row>
    <row r="1461" spans="2:24">
      <c r="B1461" s="636"/>
      <c r="C1461" s="423"/>
      <c r="D1461" s="206">
        <f t="shared" si="392"/>
        <v>5</v>
      </c>
      <c r="E1461" s="169"/>
      <c r="F1461" s="260"/>
      <c r="G1461" s="169"/>
      <c r="H1461" s="169"/>
      <c r="I1461" s="177" t="e">
        <f t="shared" si="383"/>
        <v>#DIV/0!</v>
      </c>
      <c r="J1461" s="169"/>
      <c r="K1461" s="177" t="e">
        <f t="shared" si="384"/>
        <v>#DIV/0!</v>
      </c>
      <c r="L1461" s="260"/>
      <c r="M1461" s="177" t="e">
        <f t="shared" si="385"/>
        <v>#DIV/0!</v>
      </c>
      <c r="N1461" s="260"/>
      <c r="O1461" s="169"/>
      <c r="P1461" s="176" t="e">
        <f t="shared" si="386"/>
        <v>#DIV/0!</v>
      </c>
      <c r="Q1461" s="260">
        <f t="shared" si="387"/>
        <v>0</v>
      </c>
      <c r="R1461" s="169">
        <f t="shared" si="388"/>
        <v>0</v>
      </c>
      <c r="S1461" s="171" t="e">
        <f t="shared" si="389"/>
        <v>#DIV/0!</v>
      </c>
      <c r="T1461" s="169"/>
      <c r="U1461" s="169"/>
      <c r="V1461" s="169"/>
      <c r="W1461" s="175">
        <v>1</v>
      </c>
      <c r="X1461" s="169"/>
    </row>
    <row r="1462" spans="2:24">
      <c r="B1462" s="636"/>
      <c r="C1462" s="423"/>
      <c r="D1462" s="206">
        <f t="shared" si="392"/>
        <v>6</v>
      </c>
      <c r="E1462" s="169"/>
      <c r="F1462" s="260"/>
      <c r="G1462" s="169"/>
      <c r="H1462" s="169"/>
      <c r="I1462" s="177" t="e">
        <f t="shared" si="383"/>
        <v>#DIV/0!</v>
      </c>
      <c r="J1462" s="169"/>
      <c r="K1462" s="177" t="e">
        <f t="shared" si="384"/>
        <v>#DIV/0!</v>
      </c>
      <c r="L1462" s="260"/>
      <c r="M1462" s="177" t="e">
        <f t="shared" si="385"/>
        <v>#DIV/0!</v>
      </c>
      <c r="N1462" s="260"/>
      <c r="O1462" s="169"/>
      <c r="P1462" s="176" t="e">
        <f t="shared" si="386"/>
        <v>#DIV/0!</v>
      </c>
      <c r="Q1462" s="260">
        <f t="shared" si="387"/>
        <v>0</v>
      </c>
      <c r="R1462" s="169">
        <f t="shared" si="388"/>
        <v>0</v>
      </c>
      <c r="S1462" s="171" t="e">
        <f t="shared" si="389"/>
        <v>#DIV/0!</v>
      </c>
      <c r="T1462" s="169"/>
      <c r="U1462" s="169"/>
      <c r="V1462" s="169"/>
      <c r="W1462" s="175">
        <v>1</v>
      </c>
      <c r="X1462" s="169"/>
    </row>
    <row r="1463" spans="2:24">
      <c r="B1463" s="636"/>
      <c r="C1463" s="423"/>
      <c r="D1463" s="206">
        <f t="shared" si="392"/>
        <v>7</v>
      </c>
      <c r="E1463" s="169"/>
      <c r="F1463" s="260"/>
      <c r="G1463" s="169"/>
      <c r="H1463" s="169"/>
      <c r="I1463" s="177" t="e">
        <f t="shared" si="383"/>
        <v>#DIV/0!</v>
      </c>
      <c r="J1463" s="169"/>
      <c r="K1463" s="177" t="e">
        <f t="shared" si="384"/>
        <v>#DIV/0!</v>
      </c>
      <c r="L1463" s="260"/>
      <c r="M1463" s="177" t="e">
        <f t="shared" si="385"/>
        <v>#DIV/0!</v>
      </c>
      <c r="N1463" s="260"/>
      <c r="O1463" s="169"/>
      <c r="P1463" s="176" t="e">
        <f t="shared" si="386"/>
        <v>#DIV/0!</v>
      </c>
      <c r="Q1463" s="260">
        <f t="shared" si="387"/>
        <v>0</v>
      </c>
      <c r="R1463" s="169">
        <f t="shared" si="388"/>
        <v>0</v>
      </c>
      <c r="S1463" s="171" t="e">
        <f t="shared" si="389"/>
        <v>#DIV/0!</v>
      </c>
      <c r="T1463" s="169"/>
      <c r="U1463" s="169"/>
      <c r="V1463" s="169"/>
      <c r="W1463" s="175">
        <v>1</v>
      </c>
      <c r="X1463" s="169"/>
    </row>
    <row r="1464" spans="2:24">
      <c r="B1464" s="636"/>
      <c r="C1464" s="423"/>
      <c r="D1464" s="206">
        <f t="shared" si="392"/>
        <v>8</v>
      </c>
      <c r="E1464" s="169"/>
      <c r="F1464" s="260"/>
      <c r="G1464" s="169"/>
      <c r="H1464" s="169"/>
      <c r="I1464" s="177" t="e">
        <f t="shared" si="383"/>
        <v>#DIV/0!</v>
      </c>
      <c r="J1464" s="169"/>
      <c r="K1464" s="177" t="e">
        <f t="shared" si="384"/>
        <v>#DIV/0!</v>
      </c>
      <c r="L1464" s="260"/>
      <c r="M1464" s="177" t="e">
        <f t="shared" si="385"/>
        <v>#DIV/0!</v>
      </c>
      <c r="N1464" s="260"/>
      <c r="O1464" s="169"/>
      <c r="P1464" s="176" t="e">
        <f t="shared" si="386"/>
        <v>#DIV/0!</v>
      </c>
      <c r="Q1464" s="260">
        <f t="shared" si="387"/>
        <v>0</v>
      </c>
      <c r="R1464" s="169">
        <f t="shared" si="388"/>
        <v>0</v>
      </c>
      <c r="S1464" s="171" t="e">
        <f t="shared" si="389"/>
        <v>#DIV/0!</v>
      </c>
      <c r="T1464" s="169"/>
      <c r="U1464" s="169"/>
      <c r="V1464" s="169"/>
      <c r="W1464" s="175">
        <v>1</v>
      </c>
      <c r="X1464" s="169"/>
    </row>
    <row r="1465" spans="2:24">
      <c r="B1465" s="636"/>
      <c r="C1465" s="423"/>
      <c r="D1465" s="206">
        <f t="shared" si="392"/>
        <v>9</v>
      </c>
      <c r="E1465" s="169"/>
      <c r="F1465" s="260"/>
      <c r="G1465" s="169"/>
      <c r="H1465" s="169"/>
      <c r="I1465" s="177" t="e">
        <f t="shared" si="383"/>
        <v>#DIV/0!</v>
      </c>
      <c r="J1465" s="169"/>
      <c r="K1465" s="177" t="e">
        <f t="shared" si="384"/>
        <v>#DIV/0!</v>
      </c>
      <c r="L1465" s="260"/>
      <c r="M1465" s="177" t="e">
        <f t="shared" si="385"/>
        <v>#DIV/0!</v>
      </c>
      <c r="N1465" s="260"/>
      <c r="O1465" s="169"/>
      <c r="P1465" s="176" t="e">
        <f t="shared" si="386"/>
        <v>#DIV/0!</v>
      </c>
      <c r="Q1465" s="260">
        <f t="shared" si="387"/>
        <v>0</v>
      </c>
      <c r="R1465" s="169">
        <f t="shared" si="388"/>
        <v>0</v>
      </c>
      <c r="S1465" s="171" t="e">
        <f t="shared" si="389"/>
        <v>#DIV/0!</v>
      </c>
      <c r="T1465" s="169"/>
      <c r="U1465" s="169"/>
      <c r="V1465" s="169"/>
      <c r="W1465" s="175">
        <v>1</v>
      </c>
      <c r="X1465" s="169"/>
    </row>
    <row r="1466" spans="2:24">
      <c r="B1466" s="636"/>
      <c r="C1466" s="423"/>
      <c r="D1466" s="206">
        <f t="shared" si="392"/>
        <v>10</v>
      </c>
      <c r="E1466" s="169"/>
      <c r="F1466" s="260"/>
      <c r="G1466" s="169"/>
      <c r="H1466" s="169"/>
      <c r="I1466" s="177" t="e">
        <f t="shared" si="383"/>
        <v>#DIV/0!</v>
      </c>
      <c r="J1466" s="169"/>
      <c r="K1466" s="177" t="e">
        <f t="shared" si="384"/>
        <v>#DIV/0!</v>
      </c>
      <c r="L1466" s="260"/>
      <c r="M1466" s="177" t="e">
        <f t="shared" si="385"/>
        <v>#DIV/0!</v>
      </c>
      <c r="N1466" s="260"/>
      <c r="O1466" s="169"/>
      <c r="P1466" s="176" t="e">
        <f t="shared" si="386"/>
        <v>#DIV/0!</v>
      </c>
      <c r="Q1466" s="260">
        <f t="shared" si="387"/>
        <v>0</v>
      </c>
      <c r="R1466" s="169">
        <f t="shared" si="388"/>
        <v>0</v>
      </c>
      <c r="S1466" s="171" t="e">
        <f t="shared" si="389"/>
        <v>#DIV/0!</v>
      </c>
      <c r="T1466" s="169"/>
      <c r="U1466" s="169"/>
      <c r="V1466" s="169"/>
      <c r="W1466" s="175">
        <v>1</v>
      </c>
      <c r="X1466" s="169"/>
    </row>
    <row r="1467" spans="2:24">
      <c r="B1467" s="635">
        <v>46016</v>
      </c>
      <c r="C1467" s="423" t="str">
        <f t="shared" ref="C1467" si="393">RIGHT(TEXT(B1467,"aaa"),1)</f>
        <v>四</v>
      </c>
      <c r="D1467" s="206">
        <f t="shared" si="392"/>
        <v>1</v>
      </c>
      <c r="E1467" s="169"/>
      <c r="F1467" s="260"/>
      <c r="G1467" s="169"/>
      <c r="H1467" s="169"/>
      <c r="I1467" s="177" t="e">
        <f t="shared" si="383"/>
        <v>#DIV/0!</v>
      </c>
      <c r="J1467" s="169"/>
      <c r="K1467" s="177" t="e">
        <f t="shared" si="384"/>
        <v>#DIV/0!</v>
      </c>
      <c r="L1467" s="260"/>
      <c r="M1467" s="177" t="e">
        <f t="shared" si="385"/>
        <v>#DIV/0!</v>
      </c>
      <c r="N1467" s="260"/>
      <c r="O1467" s="169"/>
      <c r="P1467" s="176" t="e">
        <f t="shared" si="386"/>
        <v>#DIV/0!</v>
      </c>
      <c r="Q1467" s="260">
        <f t="shared" si="387"/>
        <v>0</v>
      </c>
      <c r="R1467" s="169">
        <f t="shared" si="388"/>
        <v>0</v>
      </c>
      <c r="S1467" s="171" t="e">
        <f t="shared" si="389"/>
        <v>#DIV/0!</v>
      </c>
      <c r="T1467" s="169"/>
      <c r="U1467" s="169"/>
      <c r="V1467" s="169"/>
      <c r="W1467" s="175">
        <v>1</v>
      </c>
      <c r="X1467" s="169"/>
    </row>
    <row r="1468" spans="2:24">
      <c r="B1468" s="636"/>
      <c r="C1468" s="423"/>
      <c r="D1468" s="206">
        <f t="shared" si="392"/>
        <v>2</v>
      </c>
      <c r="E1468" s="169"/>
      <c r="F1468" s="260"/>
      <c r="G1468" s="169"/>
      <c r="H1468" s="169"/>
      <c r="I1468" s="177" t="e">
        <f t="shared" si="383"/>
        <v>#DIV/0!</v>
      </c>
      <c r="J1468" s="169"/>
      <c r="K1468" s="177" t="e">
        <f t="shared" si="384"/>
        <v>#DIV/0!</v>
      </c>
      <c r="L1468" s="260"/>
      <c r="M1468" s="177" t="e">
        <f t="shared" si="385"/>
        <v>#DIV/0!</v>
      </c>
      <c r="N1468" s="260"/>
      <c r="O1468" s="169"/>
      <c r="P1468" s="176" t="e">
        <f t="shared" si="386"/>
        <v>#DIV/0!</v>
      </c>
      <c r="Q1468" s="260">
        <f t="shared" si="387"/>
        <v>0</v>
      </c>
      <c r="R1468" s="169">
        <f t="shared" si="388"/>
        <v>0</v>
      </c>
      <c r="S1468" s="171" t="e">
        <f t="shared" si="389"/>
        <v>#DIV/0!</v>
      </c>
      <c r="T1468" s="169"/>
      <c r="U1468" s="169"/>
      <c r="V1468" s="169"/>
      <c r="W1468" s="175">
        <v>1</v>
      </c>
      <c r="X1468" s="169"/>
    </row>
    <row r="1469" spans="2:24">
      <c r="B1469" s="636"/>
      <c r="C1469" s="423"/>
      <c r="D1469" s="206">
        <f t="shared" si="392"/>
        <v>3</v>
      </c>
      <c r="E1469" s="169"/>
      <c r="F1469" s="260"/>
      <c r="G1469" s="169"/>
      <c r="H1469" s="169"/>
      <c r="I1469" s="177" t="e">
        <f t="shared" si="383"/>
        <v>#DIV/0!</v>
      </c>
      <c r="J1469" s="169"/>
      <c r="K1469" s="177" t="e">
        <f t="shared" si="384"/>
        <v>#DIV/0!</v>
      </c>
      <c r="L1469" s="260"/>
      <c r="M1469" s="177" t="e">
        <f t="shared" si="385"/>
        <v>#DIV/0!</v>
      </c>
      <c r="N1469" s="260"/>
      <c r="O1469" s="169"/>
      <c r="P1469" s="176" t="e">
        <f t="shared" si="386"/>
        <v>#DIV/0!</v>
      </c>
      <c r="Q1469" s="260">
        <f t="shared" si="387"/>
        <v>0</v>
      </c>
      <c r="R1469" s="169">
        <f t="shared" si="388"/>
        <v>0</v>
      </c>
      <c r="S1469" s="171" t="e">
        <f t="shared" si="389"/>
        <v>#DIV/0!</v>
      </c>
      <c r="T1469" s="169"/>
      <c r="U1469" s="169"/>
      <c r="V1469" s="169"/>
      <c r="W1469" s="175">
        <v>1</v>
      </c>
      <c r="X1469" s="169"/>
    </row>
    <row r="1470" spans="2:24">
      <c r="B1470" s="636"/>
      <c r="C1470" s="423"/>
      <c r="D1470" s="206">
        <f t="shared" si="392"/>
        <v>4</v>
      </c>
      <c r="E1470" s="169"/>
      <c r="F1470" s="260"/>
      <c r="G1470" s="169"/>
      <c r="H1470" s="169"/>
      <c r="I1470" s="177" t="e">
        <f t="shared" si="383"/>
        <v>#DIV/0!</v>
      </c>
      <c r="J1470" s="169"/>
      <c r="K1470" s="177" t="e">
        <f t="shared" si="384"/>
        <v>#DIV/0!</v>
      </c>
      <c r="L1470" s="260"/>
      <c r="M1470" s="177" t="e">
        <f t="shared" si="385"/>
        <v>#DIV/0!</v>
      </c>
      <c r="N1470" s="260"/>
      <c r="O1470" s="169"/>
      <c r="P1470" s="176" t="e">
        <f t="shared" si="386"/>
        <v>#DIV/0!</v>
      </c>
      <c r="Q1470" s="260">
        <f t="shared" si="387"/>
        <v>0</v>
      </c>
      <c r="R1470" s="169">
        <f t="shared" si="388"/>
        <v>0</v>
      </c>
      <c r="S1470" s="171" t="e">
        <f t="shared" si="389"/>
        <v>#DIV/0!</v>
      </c>
      <c r="T1470" s="169"/>
      <c r="U1470" s="169"/>
      <c r="V1470" s="169"/>
      <c r="W1470" s="175">
        <v>1</v>
      </c>
      <c r="X1470" s="169"/>
    </row>
    <row r="1471" spans="2:24">
      <c r="B1471" s="636"/>
      <c r="C1471" s="423"/>
      <c r="D1471" s="206">
        <f t="shared" si="392"/>
        <v>5</v>
      </c>
      <c r="E1471" s="169"/>
      <c r="F1471" s="260"/>
      <c r="G1471" s="169"/>
      <c r="H1471" s="169"/>
      <c r="I1471" s="177" t="e">
        <f t="shared" si="383"/>
        <v>#DIV/0!</v>
      </c>
      <c r="J1471" s="169"/>
      <c r="K1471" s="177" t="e">
        <f t="shared" si="384"/>
        <v>#DIV/0!</v>
      </c>
      <c r="L1471" s="260"/>
      <c r="M1471" s="177" t="e">
        <f t="shared" si="385"/>
        <v>#DIV/0!</v>
      </c>
      <c r="N1471" s="260"/>
      <c r="O1471" s="169"/>
      <c r="P1471" s="176" t="e">
        <f t="shared" si="386"/>
        <v>#DIV/0!</v>
      </c>
      <c r="Q1471" s="260">
        <f t="shared" si="387"/>
        <v>0</v>
      </c>
      <c r="R1471" s="169">
        <f t="shared" si="388"/>
        <v>0</v>
      </c>
      <c r="S1471" s="171" t="e">
        <f t="shared" si="389"/>
        <v>#DIV/0!</v>
      </c>
      <c r="T1471" s="169"/>
      <c r="U1471" s="169"/>
      <c r="V1471" s="169"/>
      <c r="W1471" s="175">
        <v>1</v>
      </c>
      <c r="X1471" s="169"/>
    </row>
    <row r="1472" spans="2:24">
      <c r="B1472" s="636"/>
      <c r="C1472" s="423"/>
      <c r="D1472" s="206">
        <f t="shared" si="392"/>
        <v>6</v>
      </c>
      <c r="E1472" s="169"/>
      <c r="F1472" s="260"/>
      <c r="G1472" s="169"/>
      <c r="H1472" s="169"/>
      <c r="I1472" s="177" t="e">
        <f t="shared" si="383"/>
        <v>#DIV/0!</v>
      </c>
      <c r="J1472" s="169"/>
      <c r="K1472" s="177" t="e">
        <f t="shared" si="384"/>
        <v>#DIV/0!</v>
      </c>
      <c r="L1472" s="260"/>
      <c r="M1472" s="177" t="e">
        <f t="shared" si="385"/>
        <v>#DIV/0!</v>
      </c>
      <c r="N1472" s="260"/>
      <c r="O1472" s="169"/>
      <c r="P1472" s="176" t="e">
        <f t="shared" si="386"/>
        <v>#DIV/0!</v>
      </c>
      <c r="Q1472" s="260">
        <f t="shared" si="387"/>
        <v>0</v>
      </c>
      <c r="R1472" s="169">
        <f t="shared" si="388"/>
        <v>0</v>
      </c>
      <c r="S1472" s="171" t="e">
        <f t="shared" si="389"/>
        <v>#DIV/0!</v>
      </c>
      <c r="T1472" s="169"/>
      <c r="U1472" s="169"/>
      <c r="V1472" s="169"/>
      <c r="W1472" s="175">
        <v>1</v>
      </c>
      <c r="X1472" s="169"/>
    </row>
    <row r="1473" spans="2:24">
      <c r="B1473" s="636"/>
      <c r="C1473" s="423"/>
      <c r="D1473" s="206">
        <f t="shared" si="392"/>
        <v>7</v>
      </c>
      <c r="E1473" s="169"/>
      <c r="F1473" s="260"/>
      <c r="G1473" s="169"/>
      <c r="H1473" s="169"/>
      <c r="I1473" s="177" t="e">
        <f t="shared" si="383"/>
        <v>#DIV/0!</v>
      </c>
      <c r="J1473" s="169"/>
      <c r="K1473" s="177" t="e">
        <f t="shared" si="384"/>
        <v>#DIV/0!</v>
      </c>
      <c r="L1473" s="260"/>
      <c r="M1473" s="177" t="e">
        <f t="shared" si="385"/>
        <v>#DIV/0!</v>
      </c>
      <c r="N1473" s="260"/>
      <c r="O1473" s="169"/>
      <c r="P1473" s="176" t="e">
        <f t="shared" si="386"/>
        <v>#DIV/0!</v>
      </c>
      <c r="Q1473" s="260">
        <f t="shared" si="387"/>
        <v>0</v>
      </c>
      <c r="R1473" s="169">
        <f t="shared" si="388"/>
        <v>0</v>
      </c>
      <c r="S1473" s="171" t="e">
        <f t="shared" si="389"/>
        <v>#DIV/0!</v>
      </c>
      <c r="T1473" s="169"/>
      <c r="U1473" s="169"/>
      <c r="V1473" s="169"/>
      <c r="W1473" s="175">
        <v>1</v>
      </c>
      <c r="X1473" s="169"/>
    </row>
    <row r="1474" spans="2:24">
      <c r="B1474" s="636"/>
      <c r="C1474" s="423"/>
      <c r="D1474" s="206">
        <f t="shared" si="392"/>
        <v>8</v>
      </c>
      <c r="E1474" s="169"/>
      <c r="F1474" s="260"/>
      <c r="G1474" s="169"/>
      <c r="H1474" s="169"/>
      <c r="I1474" s="177" t="e">
        <f t="shared" si="383"/>
        <v>#DIV/0!</v>
      </c>
      <c r="J1474" s="169"/>
      <c r="K1474" s="177" t="e">
        <f t="shared" si="384"/>
        <v>#DIV/0!</v>
      </c>
      <c r="L1474" s="260"/>
      <c r="M1474" s="177" t="e">
        <f t="shared" si="385"/>
        <v>#DIV/0!</v>
      </c>
      <c r="N1474" s="260"/>
      <c r="O1474" s="169"/>
      <c r="P1474" s="176" t="e">
        <f t="shared" si="386"/>
        <v>#DIV/0!</v>
      </c>
      <c r="Q1474" s="260">
        <f t="shared" si="387"/>
        <v>0</v>
      </c>
      <c r="R1474" s="169">
        <f t="shared" si="388"/>
        <v>0</v>
      </c>
      <c r="S1474" s="171" t="e">
        <f t="shared" si="389"/>
        <v>#DIV/0!</v>
      </c>
      <c r="T1474" s="169"/>
      <c r="U1474" s="169"/>
      <c r="V1474" s="169"/>
      <c r="W1474" s="175">
        <v>1</v>
      </c>
      <c r="X1474" s="169"/>
    </row>
    <row r="1475" spans="2:24">
      <c r="B1475" s="636"/>
      <c r="C1475" s="423"/>
      <c r="D1475" s="206">
        <f t="shared" si="392"/>
        <v>9</v>
      </c>
      <c r="E1475" s="169"/>
      <c r="F1475" s="260"/>
      <c r="G1475" s="169"/>
      <c r="H1475" s="169"/>
      <c r="I1475" s="177" t="e">
        <f t="shared" si="383"/>
        <v>#DIV/0!</v>
      </c>
      <c r="J1475" s="169"/>
      <c r="K1475" s="177" t="e">
        <f t="shared" si="384"/>
        <v>#DIV/0!</v>
      </c>
      <c r="L1475" s="260"/>
      <c r="M1475" s="177" t="e">
        <f t="shared" si="385"/>
        <v>#DIV/0!</v>
      </c>
      <c r="N1475" s="260"/>
      <c r="O1475" s="169"/>
      <c r="P1475" s="176" t="e">
        <f t="shared" si="386"/>
        <v>#DIV/0!</v>
      </c>
      <c r="Q1475" s="260">
        <f t="shared" si="387"/>
        <v>0</v>
      </c>
      <c r="R1475" s="169">
        <f t="shared" si="388"/>
        <v>0</v>
      </c>
      <c r="S1475" s="171" t="e">
        <f t="shared" si="389"/>
        <v>#DIV/0!</v>
      </c>
      <c r="T1475" s="169"/>
      <c r="U1475" s="169"/>
      <c r="V1475" s="169"/>
      <c r="W1475" s="175">
        <v>1</v>
      </c>
      <c r="X1475" s="169"/>
    </row>
    <row r="1476" spans="2:24">
      <c r="B1476" s="636"/>
      <c r="C1476" s="423"/>
      <c r="D1476" s="206">
        <f t="shared" si="392"/>
        <v>10</v>
      </c>
      <c r="E1476" s="169"/>
      <c r="F1476" s="260"/>
      <c r="G1476" s="169"/>
      <c r="H1476" s="169"/>
      <c r="I1476" s="177" t="e">
        <f t="shared" si="383"/>
        <v>#DIV/0!</v>
      </c>
      <c r="J1476" s="169"/>
      <c r="K1476" s="177" t="e">
        <f t="shared" si="384"/>
        <v>#DIV/0!</v>
      </c>
      <c r="L1476" s="260"/>
      <c r="M1476" s="177" t="e">
        <f t="shared" si="385"/>
        <v>#DIV/0!</v>
      </c>
      <c r="N1476" s="260"/>
      <c r="O1476" s="169"/>
      <c r="P1476" s="176" t="e">
        <f t="shared" si="386"/>
        <v>#DIV/0!</v>
      </c>
      <c r="Q1476" s="260">
        <f t="shared" si="387"/>
        <v>0</v>
      </c>
      <c r="R1476" s="169">
        <f t="shared" si="388"/>
        <v>0</v>
      </c>
      <c r="S1476" s="171" t="e">
        <f t="shared" si="389"/>
        <v>#DIV/0!</v>
      </c>
      <c r="T1476" s="169"/>
      <c r="U1476" s="169"/>
      <c r="V1476" s="169"/>
      <c r="W1476" s="175">
        <v>1</v>
      </c>
      <c r="X1476" s="169"/>
    </row>
    <row r="1477" spans="2:24">
      <c r="B1477" s="635">
        <v>46017</v>
      </c>
      <c r="C1477" s="423" t="str">
        <f t="shared" ref="C1477" si="394">RIGHT(TEXT(B1477,"aaa"),1)</f>
        <v>五</v>
      </c>
      <c r="D1477" s="206">
        <f t="shared" si="392"/>
        <v>1</v>
      </c>
      <c r="E1477" s="169"/>
      <c r="F1477" s="260"/>
      <c r="G1477" s="169"/>
      <c r="H1477" s="169"/>
      <c r="I1477" s="177" t="e">
        <f t="shared" si="383"/>
        <v>#DIV/0!</v>
      </c>
      <c r="J1477" s="169"/>
      <c r="K1477" s="177" t="e">
        <f t="shared" si="384"/>
        <v>#DIV/0!</v>
      </c>
      <c r="L1477" s="260"/>
      <c r="M1477" s="177" t="e">
        <f t="shared" si="385"/>
        <v>#DIV/0!</v>
      </c>
      <c r="N1477" s="260"/>
      <c r="O1477" s="169"/>
      <c r="P1477" s="176" t="e">
        <f t="shared" si="386"/>
        <v>#DIV/0!</v>
      </c>
      <c r="Q1477" s="260">
        <f t="shared" si="387"/>
        <v>0</v>
      </c>
      <c r="R1477" s="169">
        <f t="shared" si="388"/>
        <v>0</v>
      </c>
      <c r="S1477" s="171" t="e">
        <f t="shared" si="389"/>
        <v>#DIV/0!</v>
      </c>
      <c r="T1477" s="169"/>
      <c r="U1477" s="169"/>
      <c r="V1477" s="169"/>
      <c r="W1477" s="175">
        <v>1</v>
      </c>
      <c r="X1477" s="169"/>
    </row>
    <row r="1478" spans="2:24">
      <c r="B1478" s="636"/>
      <c r="C1478" s="423"/>
      <c r="D1478" s="206">
        <f t="shared" si="392"/>
        <v>2</v>
      </c>
      <c r="E1478" s="169"/>
      <c r="F1478" s="260"/>
      <c r="G1478" s="169"/>
      <c r="H1478" s="169"/>
      <c r="I1478" s="177" t="e">
        <f t="shared" si="383"/>
        <v>#DIV/0!</v>
      </c>
      <c r="J1478" s="169"/>
      <c r="K1478" s="177" t="e">
        <f t="shared" si="384"/>
        <v>#DIV/0!</v>
      </c>
      <c r="L1478" s="260"/>
      <c r="M1478" s="177" t="e">
        <f t="shared" si="385"/>
        <v>#DIV/0!</v>
      </c>
      <c r="N1478" s="260"/>
      <c r="O1478" s="169"/>
      <c r="P1478" s="176" t="e">
        <f t="shared" si="386"/>
        <v>#DIV/0!</v>
      </c>
      <c r="Q1478" s="260">
        <f t="shared" si="387"/>
        <v>0</v>
      </c>
      <c r="R1478" s="169">
        <f t="shared" si="388"/>
        <v>0</v>
      </c>
      <c r="S1478" s="171" t="e">
        <f t="shared" si="389"/>
        <v>#DIV/0!</v>
      </c>
      <c r="T1478" s="169"/>
      <c r="U1478" s="169"/>
      <c r="V1478" s="169"/>
      <c r="W1478" s="175">
        <v>1</v>
      </c>
      <c r="X1478" s="169"/>
    </row>
    <row r="1479" spans="2:24">
      <c r="B1479" s="636"/>
      <c r="C1479" s="423"/>
      <c r="D1479" s="206">
        <f t="shared" si="392"/>
        <v>3</v>
      </c>
      <c r="E1479" s="169"/>
      <c r="F1479" s="260"/>
      <c r="G1479" s="169"/>
      <c r="H1479" s="169"/>
      <c r="I1479" s="177" t="e">
        <f t="shared" si="383"/>
        <v>#DIV/0!</v>
      </c>
      <c r="J1479" s="169"/>
      <c r="K1479" s="177" t="e">
        <f t="shared" si="384"/>
        <v>#DIV/0!</v>
      </c>
      <c r="L1479" s="260"/>
      <c r="M1479" s="177" t="e">
        <f t="shared" si="385"/>
        <v>#DIV/0!</v>
      </c>
      <c r="N1479" s="260"/>
      <c r="O1479" s="169"/>
      <c r="P1479" s="176" t="e">
        <f t="shared" si="386"/>
        <v>#DIV/0!</v>
      </c>
      <c r="Q1479" s="260">
        <f t="shared" si="387"/>
        <v>0</v>
      </c>
      <c r="R1479" s="169">
        <f t="shared" si="388"/>
        <v>0</v>
      </c>
      <c r="S1479" s="171" t="e">
        <f t="shared" si="389"/>
        <v>#DIV/0!</v>
      </c>
      <c r="T1479" s="169"/>
      <c r="U1479" s="169"/>
      <c r="V1479" s="169"/>
      <c r="W1479" s="175">
        <v>1</v>
      </c>
      <c r="X1479" s="169"/>
    </row>
    <row r="1480" spans="2:24">
      <c r="B1480" s="636"/>
      <c r="C1480" s="423"/>
      <c r="D1480" s="206">
        <f t="shared" si="392"/>
        <v>4</v>
      </c>
      <c r="E1480" s="169"/>
      <c r="F1480" s="260"/>
      <c r="G1480" s="169"/>
      <c r="H1480" s="169"/>
      <c r="I1480" s="177" t="e">
        <f t="shared" si="383"/>
        <v>#DIV/0!</v>
      </c>
      <c r="J1480" s="169"/>
      <c r="K1480" s="177" t="e">
        <f t="shared" si="384"/>
        <v>#DIV/0!</v>
      </c>
      <c r="L1480" s="260"/>
      <c r="M1480" s="177" t="e">
        <f t="shared" si="385"/>
        <v>#DIV/0!</v>
      </c>
      <c r="N1480" s="260"/>
      <c r="O1480" s="169"/>
      <c r="P1480" s="176" t="e">
        <f t="shared" si="386"/>
        <v>#DIV/0!</v>
      </c>
      <c r="Q1480" s="260">
        <f t="shared" si="387"/>
        <v>0</v>
      </c>
      <c r="R1480" s="169">
        <f t="shared" si="388"/>
        <v>0</v>
      </c>
      <c r="S1480" s="171" t="e">
        <f t="shared" si="389"/>
        <v>#DIV/0!</v>
      </c>
      <c r="T1480" s="169"/>
      <c r="U1480" s="169"/>
      <c r="V1480" s="169"/>
      <c r="W1480" s="175">
        <v>1</v>
      </c>
      <c r="X1480" s="169"/>
    </row>
    <row r="1481" spans="2:24">
      <c r="B1481" s="636"/>
      <c r="C1481" s="423"/>
      <c r="D1481" s="206">
        <f t="shared" si="392"/>
        <v>5</v>
      </c>
      <c r="E1481" s="169"/>
      <c r="F1481" s="260"/>
      <c r="G1481" s="169"/>
      <c r="H1481" s="169"/>
      <c r="I1481" s="177" t="e">
        <f t="shared" si="383"/>
        <v>#DIV/0!</v>
      </c>
      <c r="J1481" s="169"/>
      <c r="K1481" s="177" t="e">
        <f t="shared" si="384"/>
        <v>#DIV/0!</v>
      </c>
      <c r="L1481" s="260"/>
      <c r="M1481" s="177" t="e">
        <f t="shared" si="385"/>
        <v>#DIV/0!</v>
      </c>
      <c r="N1481" s="260"/>
      <c r="O1481" s="169"/>
      <c r="P1481" s="176" t="e">
        <f t="shared" si="386"/>
        <v>#DIV/0!</v>
      </c>
      <c r="Q1481" s="260">
        <f t="shared" si="387"/>
        <v>0</v>
      </c>
      <c r="R1481" s="169">
        <f t="shared" si="388"/>
        <v>0</v>
      </c>
      <c r="S1481" s="171" t="e">
        <f t="shared" si="389"/>
        <v>#DIV/0!</v>
      </c>
      <c r="T1481" s="169"/>
      <c r="U1481" s="169"/>
      <c r="V1481" s="169"/>
      <c r="W1481" s="175">
        <v>1</v>
      </c>
      <c r="X1481" s="169"/>
    </row>
    <row r="1482" spans="2:24">
      <c r="B1482" s="636"/>
      <c r="C1482" s="423"/>
      <c r="D1482" s="206">
        <f t="shared" si="392"/>
        <v>6</v>
      </c>
      <c r="E1482" s="169"/>
      <c r="F1482" s="260"/>
      <c r="G1482" s="169"/>
      <c r="H1482" s="169"/>
      <c r="I1482" s="177" t="e">
        <f t="shared" si="383"/>
        <v>#DIV/0!</v>
      </c>
      <c r="J1482" s="169"/>
      <c r="K1482" s="177" t="e">
        <f t="shared" si="384"/>
        <v>#DIV/0!</v>
      </c>
      <c r="L1482" s="260"/>
      <c r="M1482" s="177" t="e">
        <f t="shared" si="385"/>
        <v>#DIV/0!</v>
      </c>
      <c r="N1482" s="260"/>
      <c r="O1482" s="169"/>
      <c r="P1482" s="176" t="e">
        <f t="shared" si="386"/>
        <v>#DIV/0!</v>
      </c>
      <c r="Q1482" s="260">
        <f t="shared" si="387"/>
        <v>0</v>
      </c>
      <c r="R1482" s="169">
        <f t="shared" si="388"/>
        <v>0</v>
      </c>
      <c r="S1482" s="171" t="e">
        <f t="shared" si="389"/>
        <v>#DIV/0!</v>
      </c>
      <c r="T1482" s="169"/>
      <c r="U1482" s="169"/>
      <c r="V1482" s="169"/>
      <c r="W1482" s="175">
        <v>1</v>
      </c>
      <c r="X1482" s="169"/>
    </row>
    <row r="1483" spans="2:24">
      <c r="B1483" s="636"/>
      <c r="C1483" s="423"/>
      <c r="D1483" s="206">
        <f t="shared" si="392"/>
        <v>7</v>
      </c>
      <c r="E1483" s="169"/>
      <c r="F1483" s="260"/>
      <c r="G1483" s="169"/>
      <c r="H1483" s="169"/>
      <c r="I1483" s="177" t="e">
        <f t="shared" si="383"/>
        <v>#DIV/0!</v>
      </c>
      <c r="J1483" s="169"/>
      <c r="K1483" s="177" t="e">
        <f t="shared" si="384"/>
        <v>#DIV/0!</v>
      </c>
      <c r="L1483" s="260"/>
      <c r="M1483" s="177" t="e">
        <f t="shared" si="385"/>
        <v>#DIV/0!</v>
      </c>
      <c r="N1483" s="260"/>
      <c r="O1483" s="169"/>
      <c r="P1483" s="176" t="e">
        <f t="shared" si="386"/>
        <v>#DIV/0!</v>
      </c>
      <c r="Q1483" s="260">
        <f t="shared" si="387"/>
        <v>0</v>
      </c>
      <c r="R1483" s="169">
        <f t="shared" si="388"/>
        <v>0</v>
      </c>
      <c r="S1483" s="171" t="e">
        <f t="shared" si="389"/>
        <v>#DIV/0!</v>
      </c>
      <c r="T1483" s="169"/>
      <c r="U1483" s="169"/>
      <c r="V1483" s="169"/>
      <c r="W1483" s="175">
        <v>1</v>
      </c>
      <c r="X1483" s="169"/>
    </row>
    <row r="1484" spans="2:24">
      <c r="B1484" s="636"/>
      <c r="C1484" s="423"/>
      <c r="D1484" s="206">
        <f t="shared" si="392"/>
        <v>8</v>
      </c>
      <c r="E1484" s="169"/>
      <c r="F1484" s="260"/>
      <c r="G1484" s="169"/>
      <c r="H1484" s="169"/>
      <c r="I1484" s="177" t="e">
        <f t="shared" si="383"/>
        <v>#DIV/0!</v>
      </c>
      <c r="J1484" s="169"/>
      <c r="K1484" s="177" t="e">
        <f t="shared" si="384"/>
        <v>#DIV/0!</v>
      </c>
      <c r="L1484" s="260"/>
      <c r="M1484" s="177" t="e">
        <f t="shared" si="385"/>
        <v>#DIV/0!</v>
      </c>
      <c r="N1484" s="260"/>
      <c r="O1484" s="169"/>
      <c r="P1484" s="176" t="e">
        <f t="shared" si="386"/>
        <v>#DIV/0!</v>
      </c>
      <c r="Q1484" s="260">
        <f t="shared" si="387"/>
        <v>0</v>
      </c>
      <c r="R1484" s="169">
        <f t="shared" si="388"/>
        <v>0</v>
      </c>
      <c r="S1484" s="171" t="e">
        <f t="shared" si="389"/>
        <v>#DIV/0!</v>
      </c>
      <c r="T1484" s="169"/>
      <c r="U1484" s="169"/>
      <c r="V1484" s="169"/>
      <c r="W1484" s="175">
        <v>1</v>
      </c>
      <c r="X1484" s="169"/>
    </row>
    <row r="1485" spans="2:24">
      <c r="B1485" s="636"/>
      <c r="C1485" s="423"/>
      <c r="D1485" s="206">
        <f t="shared" si="392"/>
        <v>9</v>
      </c>
      <c r="E1485" s="169"/>
      <c r="F1485" s="260"/>
      <c r="G1485" s="169"/>
      <c r="H1485" s="169"/>
      <c r="I1485" s="177" t="e">
        <f t="shared" si="383"/>
        <v>#DIV/0!</v>
      </c>
      <c r="J1485" s="169"/>
      <c r="K1485" s="177" t="e">
        <f t="shared" si="384"/>
        <v>#DIV/0!</v>
      </c>
      <c r="L1485" s="260"/>
      <c r="M1485" s="177" t="e">
        <f t="shared" si="385"/>
        <v>#DIV/0!</v>
      </c>
      <c r="N1485" s="260"/>
      <c r="O1485" s="169"/>
      <c r="P1485" s="176" t="e">
        <f t="shared" si="386"/>
        <v>#DIV/0!</v>
      </c>
      <c r="Q1485" s="260">
        <f t="shared" si="387"/>
        <v>0</v>
      </c>
      <c r="R1485" s="169">
        <f t="shared" si="388"/>
        <v>0</v>
      </c>
      <c r="S1485" s="171" t="e">
        <f t="shared" si="389"/>
        <v>#DIV/0!</v>
      </c>
      <c r="T1485" s="169"/>
      <c r="U1485" s="169"/>
      <c r="V1485" s="169"/>
      <c r="W1485" s="175">
        <v>1</v>
      </c>
      <c r="X1485" s="169"/>
    </row>
    <row r="1486" spans="2:24">
      <c r="B1486" s="636"/>
      <c r="C1486" s="423"/>
      <c r="D1486" s="206">
        <f t="shared" si="392"/>
        <v>10</v>
      </c>
      <c r="E1486" s="169"/>
      <c r="F1486" s="260"/>
      <c r="G1486" s="169"/>
      <c r="H1486" s="169"/>
      <c r="I1486" s="177" t="e">
        <f t="shared" si="383"/>
        <v>#DIV/0!</v>
      </c>
      <c r="J1486" s="169"/>
      <c r="K1486" s="177" t="e">
        <f t="shared" si="384"/>
        <v>#DIV/0!</v>
      </c>
      <c r="L1486" s="260"/>
      <c r="M1486" s="177" t="e">
        <f t="shared" si="385"/>
        <v>#DIV/0!</v>
      </c>
      <c r="N1486" s="260"/>
      <c r="O1486" s="169"/>
      <c r="P1486" s="176" t="e">
        <f t="shared" si="386"/>
        <v>#DIV/0!</v>
      </c>
      <c r="Q1486" s="260">
        <f t="shared" si="387"/>
        <v>0</v>
      </c>
      <c r="R1486" s="169">
        <f t="shared" si="388"/>
        <v>0</v>
      </c>
      <c r="S1486" s="171" t="e">
        <f t="shared" si="389"/>
        <v>#DIV/0!</v>
      </c>
      <c r="T1486" s="169"/>
      <c r="U1486" s="169"/>
      <c r="V1486" s="169"/>
      <c r="W1486" s="175">
        <v>1</v>
      </c>
      <c r="X1486" s="169"/>
    </row>
    <row r="1487" spans="2:24">
      <c r="B1487" s="635">
        <v>46018</v>
      </c>
      <c r="C1487" s="423" t="str">
        <f t="shared" ref="C1487" si="395">RIGHT(TEXT(B1487,"aaa"),1)</f>
        <v>六</v>
      </c>
      <c r="D1487" s="206">
        <f t="shared" si="392"/>
        <v>1</v>
      </c>
      <c r="E1487" s="169"/>
      <c r="F1487" s="260"/>
      <c r="G1487" s="169"/>
      <c r="H1487" s="169"/>
      <c r="I1487" s="177" t="e">
        <f t="shared" si="383"/>
        <v>#DIV/0!</v>
      </c>
      <c r="J1487" s="169"/>
      <c r="K1487" s="177" t="e">
        <f t="shared" si="384"/>
        <v>#DIV/0!</v>
      </c>
      <c r="L1487" s="260"/>
      <c r="M1487" s="177" t="e">
        <f t="shared" si="385"/>
        <v>#DIV/0!</v>
      </c>
      <c r="N1487" s="260"/>
      <c r="O1487" s="169"/>
      <c r="P1487" s="176" t="e">
        <f t="shared" si="386"/>
        <v>#DIV/0!</v>
      </c>
      <c r="Q1487" s="260">
        <f t="shared" si="387"/>
        <v>0</v>
      </c>
      <c r="R1487" s="169">
        <f t="shared" si="388"/>
        <v>0</v>
      </c>
      <c r="S1487" s="171" t="e">
        <f t="shared" si="389"/>
        <v>#DIV/0!</v>
      </c>
      <c r="T1487" s="169"/>
      <c r="U1487" s="169"/>
      <c r="V1487" s="169"/>
      <c r="W1487" s="175">
        <v>1</v>
      </c>
      <c r="X1487" s="169"/>
    </row>
    <row r="1488" spans="2:24">
      <c r="B1488" s="636"/>
      <c r="C1488" s="423"/>
      <c r="D1488" s="206">
        <f t="shared" si="392"/>
        <v>2</v>
      </c>
      <c r="E1488" s="169"/>
      <c r="F1488" s="260"/>
      <c r="G1488" s="169"/>
      <c r="H1488" s="169"/>
      <c r="I1488" s="177" t="e">
        <f t="shared" si="383"/>
        <v>#DIV/0!</v>
      </c>
      <c r="J1488" s="169"/>
      <c r="K1488" s="177" t="e">
        <f t="shared" si="384"/>
        <v>#DIV/0!</v>
      </c>
      <c r="L1488" s="260"/>
      <c r="M1488" s="177" t="e">
        <f t="shared" si="385"/>
        <v>#DIV/0!</v>
      </c>
      <c r="N1488" s="260"/>
      <c r="O1488" s="169"/>
      <c r="P1488" s="176" t="e">
        <f t="shared" si="386"/>
        <v>#DIV/0!</v>
      </c>
      <c r="Q1488" s="260">
        <f t="shared" si="387"/>
        <v>0</v>
      </c>
      <c r="R1488" s="169">
        <f t="shared" si="388"/>
        <v>0</v>
      </c>
      <c r="S1488" s="171" t="e">
        <f t="shared" si="389"/>
        <v>#DIV/0!</v>
      </c>
      <c r="T1488" s="169"/>
      <c r="U1488" s="169"/>
      <c r="V1488" s="169"/>
      <c r="W1488" s="175">
        <v>1</v>
      </c>
      <c r="X1488" s="169"/>
    </row>
    <row r="1489" spans="2:24">
      <c r="B1489" s="636"/>
      <c r="C1489" s="423"/>
      <c r="D1489" s="206">
        <f t="shared" si="392"/>
        <v>3</v>
      </c>
      <c r="E1489" s="169"/>
      <c r="F1489" s="260"/>
      <c r="G1489" s="169"/>
      <c r="H1489" s="169"/>
      <c r="I1489" s="177" t="e">
        <f t="shared" si="383"/>
        <v>#DIV/0!</v>
      </c>
      <c r="J1489" s="169"/>
      <c r="K1489" s="177" t="e">
        <f t="shared" si="384"/>
        <v>#DIV/0!</v>
      </c>
      <c r="L1489" s="260"/>
      <c r="M1489" s="177" t="e">
        <f t="shared" si="385"/>
        <v>#DIV/0!</v>
      </c>
      <c r="N1489" s="260"/>
      <c r="O1489" s="169"/>
      <c r="P1489" s="176" t="e">
        <f t="shared" si="386"/>
        <v>#DIV/0!</v>
      </c>
      <c r="Q1489" s="260">
        <f t="shared" si="387"/>
        <v>0</v>
      </c>
      <c r="R1489" s="169">
        <f t="shared" si="388"/>
        <v>0</v>
      </c>
      <c r="S1489" s="171" t="e">
        <f t="shared" si="389"/>
        <v>#DIV/0!</v>
      </c>
      <c r="T1489" s="169"/>
      <c r="U1489" s="169"/>
      <c r="V1489" s="169"/>
      <c r="W1489" s="175">
        <v>1</v>
      </c>
      <c r="X1489" s="169"/>
    </row>
    <row r="1490" spans="2:24">
      <c r="B1490" s="636"/>
      <c r="C1490" s="423"/>
      <c r="D1490" s="206">
        <f t="shared" si="392"/>
        <v>4</v>
      </c>
      <c r="E1490" s="169"/>
      <c r="F1490" s="260"/>
      <c r="G1490" s="169"/>
      <c r="H1490" s="169"/>
      <c r="I1490" s="177" t="e">
        <f t="shared" si="383"/>
        <v>#DIV/0!</v>
      </c>
      <c r="J1490" s="169"/>
      <c r="K1490" s="177" t="e">
        <f t="shared" si="384"/>
        <v>#DIV/0!</v>
      </c>
      <c r="L1490" s="260"/>
      <c r="M1490" s="177" t="e">
        <f t="shared" si="385"/>
        <v>#DIV/0!</v>
      </c>
      <c r="N1490" s="260"/>
      <c r="O1490" s="169"/>
      <c r="P1490" s="176" t="e">
        <f t="shared" si="386"/>
        <v>#DIV/0!</v>
      </c>
      <c r="Q1490" s="260">
        <f t="shared" si="387"/>
        <v>0</v>
      </c>
      <c r="R1490" s="169">
        <f t="shared" si="388"/>
        <v>0</v>
      </c>
      <c r="S1490" s="171" t="e">
        <f t="shared" si="389"/>
        <v>#DIV/0!</v>
      </c>
      <c r="T1490" s="169"/>
      <c r="U1490" s="169"/>
      <c r="V1490" s="169"/>
      <c r="W1490" s="175">
        <v>1</v>
      </c>
      <c r="X1490" s="169"/>
    </row>
    <row r="1491" spans="2:24">
      <c r="B1491" s="636"/>
      <c r="C1491" s="423"/>
      <c r="D1491" s="206">
        <f t="shared" si="392"/>
        <v>5</v>
      </c>
      <c r="E1491" s="169"/>
      <c r="F1491" s="260"/>
      <c r="G1491" s="169"/>
      <c r="H1491" s="169"/>
      <c r="I1491" s="177" t="e">
        <f t="shared" si="383"/>
        <v>#DIV/0!</v>
      </c>
      <c r="J1491" s="169"/>
      <c r="K1491" s="177" t="e">
        <f t="shared" si="384"/>
        <v>#DIV/0!</v>
      </c>
      <c r="L1491" s="260"/>
      <c r="M1491" s="177" t="e">
        <f t="shared" si="385"/>
        <v>#DIV/0!</v>
      </c>
      <c r="N1491" s="260"/>
      <c r="O1491" s="169"/>
      <c r="P1491" s="176" t="e">
        <f t="shared" si="386"/>
        <v>#DIV/0!</v>
      </c>
      <c r="Q1491" s="260">
        <f t="shared" si="387"/>
        <v>0</v>
      </c>
      <c r="R1491" s="169">
        <f t="shared" si="388"/>
        <v>0</v>
      </c>
      <c r="S1491" s="171" t="e">
        <f t="shared" si="389"/>
        <v>#DIV/0!</v>
      </c>
      <c r="T1491" s="169"/>
      <c r="U1491" s="169"/>
      <c r="V1491" s="169"/>
      <c r="W1491" s="175">
        <v>1</v>
      </c>
      <c r="X1491" s="169"/>
    </row>
    <row r="1492" spans="2:24">
      <c r="B1492" s="636"/>
      <c r="C1492" s="423"/>
      <c r="D1492" s="206">
        <f t="shared" si="392"/>
        <v>6</v>
      </c>
      <c r="E1492" s="169"/>
      <c r="F1492" s="260"/>
      <c r="G1492" s="169"/>
      <c r="H1492" s="169"/>
      <c r="I1492" s="177" t="e">
        <f t="shared" si="383"/>
        <v>#DIV/0!</v>
      </c>
      <c r="J1492" s="169"/>
      <c r="K1492" s="177" t="e">
        <f t="shared" si="384"/>
        <v>#DIV/0!</v>
      </c>
      <c r="L1492" s="260"/>
      <c r="M1492" s="177" t="e">
        <f t="shared" si="385"/>
        <v>#DIV/0!</v>
      </c>
      <c r="N1492" s="260"/>
      <c r="O1492" s="169"/>
      <c r="P1492" s="176" t="e">
        <f t="shared" si="386"/>
        <v>#DIV/0!</v>
      </c>
      <c r="Q1492" s="260">
        <f t="shared" si="387"/>
        <v>0</v>
      </c>
      <c r="R1492" s="169">
        <f t="shared" si="388"/>
        <v>0</v>
      </c>
      <c r="S1492" s="171" t="e">
        <f t="shared" si="389"/>
        <v>#DIV/0!</v>
      </c>
      <c r="T1492" s="169"/>
      <c r="U1492" s="169"/>
      <c r="V1492" s="169"/>
      <c r="W1492" s="175">
        <v>1</v>
      </c>
      <c r="X1492" s="169"/>
    </row>
    <row r="1493" spans="2:24">
      <c r="B1493" s="636"/>
      <c r="C1493" s="423"/>
      <c r="D1493" s="206">
        <f t="shared" si="392"/>
        <v>7</v>
      </c>
      <c r="E1493" s="169"/>
      <c r="F1493" s="260"/>
      <c r="G1493" s="169"/>
      <c r="H1493" s="169"/>
      <c r="I1493" s="177" t="e">
        <f t="shared" si="383"/>
        <v>#DIV/0!</v>
      </c>
      <c r="J1493" s="169"/>
      <c r="K1493" s="177" t="e">
        <f t="shared" si="384"/>
        <v>#DIV/0!</v>
      </c>
      <c r="L1493" s="260"/>
      <c r="M1493" s="177" t="e">
        <f t="shared" si="385"/>
        <v>#DIV/0!</v>
      </c>
      <c r="N1493" s="260"/>
      <c r="O1493" s="169"/>
      <c r="P1493" s="176" t="e">
        <f t="shared" si="386"/>
        <v>#DIV/0!</v>
      </c>
      <c r="Q1493" s="260">
        <f t="shared" si="387"/>
        <v>0</v>
      </c>
      <c r="R1493" s="169">
        <f t="shared" si="388"/>
        <v>0</v>
      </c>
      <c r="S1493" s="171" t="e">
        <f t="shared" si="389"/>
        <v>#DIV/0!</v>
      </c>
      <c r="T1493" s="169"/>
      <c r="U1493" s="169"/>
      <c r="V1493" s="169"/>
      <c r="W1493" s="175">
        <v>1</v>
      </c>
      <c r="X1493" s="169"/>
    </row>
    <row r="1494" spans="2:24">
      <c r="B1494" s="636"/>
      <c r="C1494" s="423"/>
      <c r="D1494" s="206">
        <f t="shared" si="392"/>
        <v>8</v>
      </c>
      <c r="E1494" s="169"/>
      <c r="F1494" s="260"/>
      <c r="G1494" s="169"/>
      <c r="H1494" s="169"/>
      <c r="I1494" s="177" t="e">
        <f t="shared" si="383"/>
        <v>#DIV/0!</v>
      </c>
      <c r="J1494" s="169"/>
      <c r="K1494" s="177" t="e">
        <f t="shared" si="384"/>
        <v>#DIV/0!</v>
      </c>
      <c r="L1494" s="260"/>
      <c r="M1494" s="177" t="e">
        <f t="shared" si="385"/>
        <v>#DIV/0!</v>
      </c>
      <c r="N1494" s="260"/>
      <c r="O1494" s="169"/>
      <c r="P1494" s="176" t="e">
        <f t="shared" si="386"/>
        <v>#DIV/0!</v>
      </c>
      <c r="Q1494" s="260">
        <f t="shared" si="387"/>
        <v>0</v>
      </c>
      <c r="R1494" s="169">
        <f t="shared" si="388"/>
        <v>0</v>
      </c>
      <c r="S1494" s="171" t="e">
        <f t="shared" si="389"/>
        <v>#DIV/0!</v>
      </c>
      <c r="T1494" s="169"/>
      <c r="U1494" s="169"/>
      <c r="V1494" s="169"/>
      <c r="W1494" s="175">
        <v>1</v>
      </c>
      <c r="X1494" s="169"/>
    </row>
    <row r="1495" spans="2:24">
      <c r="B1495" s="636"/>
      <c r="C1495" s="423"/>
      <c r="D1495" s="206">
        <f t="shared" si="392"/>
        <v>9</v>
      </c>
      <c r="E1495" s="169"/>
      <c r="F1495" s="260"/>
      <c r="G1495" s="169"/>
      <c r="H1495" s="169"/>
      <c r="I1495" s="177" t="e">
        <f t="shared" si="383"/>
        <v>#DIV/0!</v>
      </c>
      <c r="J1495" s="169"/>
      <c r="K1495" s="177" t="e">
        <f t="shared" si="384"/>
        <v>#DIV/0!</v>
      </c>
      <c r="L1495" s="260"/>
      <c r="M1495" s="177" t="e">
        <f t="shared" si="385"/>
        <v>#DIV/0!</v>
      </c>
      <c r="N1495" s="260"/>
      <c r="O1495" s="169"/>
      <c r="P1495" s="176" t="e">
        <f t="shared" si="386"/>
        <v>#DIV/0!</v>
      </c>
      <c r="Q1495" s="260">
        <f t="shared" si="387"/>
        <v>0</v>
      </c>
      <c r="R1495" s="169">
        <f t="shared" si="388"/>
        <v>0</v>
      </c>
      <c r="S1495" s="171" t="e">
        <f t="shared" si="389"/>
        <v>#DIV/0!</v>
      </c>
      <c r="T1495" s="169"/>
      <c r="U1495" s="169"/>
      <c r="V1495" s="169"/>
      <c r="W1495" s="175">
        <v>1</v>
      </c>
      <c r="X1495" s="169"/>
    </row>
    <row r="1496" spans="2:24">
      <c r="B1496" s="636"/>
      <c r="C1496" s="423"/>
      <c r="D1496" s="206">
        <f t="shared" si="392"/>
        <v>10</v>
      </c>
      <c r="E1496" s="169"/>
      <c r="F1496" s="260"/>
      <c r="G1496" s="169"/>
      <c r="H1496" s="169"/>
      <c r="I1496" s="177" t="e">
        <f t="shared" si="383"/>
        <v>#DIV/0!</v>
      </c>
      <c r="J1496" s="169"/>
      <c r="K1496" s="177" t="e">
        <f t="shared" si="384"/>
        <v>#DIV/0!</v>
      </c>
      <c r="L1496" s="260"/>
      <c r="M1496" s="177" t="e">
        <f t="shared" si="385"/>
        <v>#DIV/0!</v>
      </c>
      <c r="N1496" s="260"/>
      <c r="O1496" s="169"/>
      <c r="P1496" s="176" t="e">
        <f t="shared" si="386"/>
        <v>#DIV/0!</v>
      </c>
      <c r="Q1496" s="260">
        <f t="shared" si="387"/>
        <v>0</v>
      </c>
      <c r="R1496" s="169">
        <f t="shared" si="388"/>
        <v>0</v>
      </c>
      <c r="S1496" s="171" t="e">
        <f t="shared" si="389"/>
        <v>#DIV/0!</v>
      </c>
      <c r="T1496" s="169"/>
      <c r="U1496" s="169"/>
      <c r="V1496" s="169"/>
      <c r="W1496" s="175">
        <v>1</v>
      </c>
      <c r="X1496" s="169"/>
    </row>
    <row r="1497" spans="2:24">
      <c r="B1497" s="635">
        <v>46019</v>
      </c>
      <c r="C1497" s="423" t="str">
        <f t="shared" ref="C1497" si="396">RIGHT(TEXT(B1497,"aaa"),1)</f>
        <v>日</v>
      </c>
      <c r="D1497" s="206">
        <f t="shared" si="392"/>
        <v>1</v>
      </c>
      <c r="E1497" s="169"/>
      <c r="F1497" s="260"/>
      <c r="G1497" s="169"/>
      <c r="H1497" s="169"/>
      <c r="I1497" s="177" t="e">
        <f t="shared" si="383"/>
        <v>#DIV/0!</v>
      </c>
      <c r="J1497" s="169"/>
      <c r="K1497" s="177" t="e">
        <f t="shared" si="384"/>
        <v>#DIV/0!</v>
      </c>
      <c r="L1497" s="260"/>
      <c r="M1497" s="177" t="e">
        <f t="shared" si="385"/>
        <v>#DIV/0!</v>
      </c>
      <c r="N1497" s="260"/>
      <c r="O1497" s="169"/>
      <c r="P1497" s="176" t="e">
        <f t="shared" si="386"/>
        <v>#DIV/0!</v>
      </c>
      <c r="Q1497" s="260">
        <f t="shared" si="387"/>
        <v>0</v>
      </c>
      <c r="R1497" s="169">
        <f t="shared" si="388"/>
        <v>0</v>
      </c>
      <c r="S1497" s="171" t="e">
        <f t="shared" si="389"/>
        <v>#DIV/0!</v>
      </c>
      <c r="T1497" s="169"/>
      <c r="U1497" s="169"/>
      <c r="V1497" s="169"/>
      <c r="W1497" s="175">
        <v>1</v>
      </c>
      <c r="X1497" s="169"/>
    </row>
    <row r="1498" spans="2:24">
      <c r="B1498" s="636"/>
      <c r="C1498" s="423"/>
      <c r="D1498" s="206">
        <f t="shared" si="392"/>
        <v>2</v>
      </c>
      <c r="E1498" s="169"/>
      <c r="F1498" s="260"/>
      <c r="G1498" s="169"/>
      <c r="H1498" s="169"/>
      <c r="I1498" s="177" t="e">
        <f t="shared" si="383"/>
        <v>#DIV/0!</v>
      </c>
      <c r="J1498" s="169"/>
      <c r="K1498" s="177" t="e">
        <f t="shared" si="384"/>
        <v>#DIV/0!</v>
      </c>
      <c r="L1498" s="260"/>
      <c r="M1498" s="177" t="e">
        <f t="shared" si="385"/>
        <v>#DIV/0!</v>
      </c>
      <c r="N1498" s="260"/>
      <c r="O1498" s="169"/>
      <c r="P1498" s="176" t="e">
        <f t="shared" si="386"/>
        <v>#DIV/0!</v>
      </c>
      <c r="Q1498" s="260">
        <f t="shared" si="387"/>
        <v>0</v>
      </c>
      <c r="R1498" s="169">
        <f t="shared" si="388"/>
        <v>0</v>
      </c>
      <c r="S1498" s="171" t="e">
        <f t="shared" si="389"/>
        <v>#DIV/0!</v>
      </c>
      <c r="T1498" s="169"/>
      <c r="U1498" s="169"/>
      <c r="V1498" s="169"/>
      <c r="W1498" s="175">
        <v>1</v>
      </c>
      <c r="X1498" s="169"/>
    </row>
    <row r="1499" spans="2:24">
      <c r="B1499" s="636"/>
      <c r="C1499" s="423"/>
      <c r="D1499" s="206">
        <f t="shared" si="392"/>
        <v>3</v>
      </c>
      <c r="E1499" s="169"/>
      <c r="F1499" s="260"/>
      <c r="G1499" s="169"/>
      <c r="H1499" s="169"/>
      <c r="I1499" s="177" t="e">
        <f t="shared" si="383"/>
        <v>#DIV/0!</v>
      </c>
      <c r="J1499" s="169"/>
      <c r="K1499" s="177" t="e">
        <f t="shared" si="384"/>
        <v>#DIV/0!</v>
      </c>
      <c r="L1499" s="260"/>
      <c r="M1499" s="177" t="e">
        <f t="shared" si="385"/>
        <v>#DIV/0!</v>
      </c>
      <c r="N1499" s="260"/>
      <c r="O1499" s="169"/>
      <c r="P1499" s="176" t="e">
        <f t="shared" si="386"/>
        <v>#DIV/0!</v>
      </c>
      <c r="Q1499" s="260">
        <f t="shared" si="387"/>
        <v>0</v>
      </c>
      <c r="R1499" s="169">
        <f t="shared" si="388"/>
        <v>0</v>
      </c>
      <c r="S1499" s="171" t="e">
        <f t="shared" si="389"/>
        <v>#DIV/0!</v>
      </c>
      <c r="T1499" s="169"/>
      <c r="U1499" s="169"/>
      <c r="V1499" s="169"/>
      <c r="W1499" s="175">
        <v>1</v>
      </c>
      <c r="X1499" s="169"/>
    </row>
    <row r="1500" spans="2:24">
      <c r="B1500" s="636"/>
      <c r="C1500" s="423"/>
      <c r="D1500" s="206">
        <f t="shared" si="392"/>
        <v>4</v>
      </c>
      <c r="E1500" s="169"/>
      <c r="F1500" s="260"/>
      <c r="G1500" s="169"/>
      <c r="H1500" s="169"/>
      <c r="I1500" s="177" t="e">
        <f t="shared" si="383"/>
        <v>#DIV/0!</v>
      </c>
      <c r="J1500" s="169"/>
      <c r="K1500" s="177" t="e">
        <f t="shared" si="384"/>
        <v>#DIV/0!</v>
      </c>
      <c r="L1500" s="260"/>
      <c r="M1500" s="177" t="e">
        <f t="shared" si="385"/>
        <v>#DIV/0!</v>
      </c>
      <c r="N1500" s="260"/>
      <c r="O1500" s="169"/>
      <c r="P1500" s="176" t="e">
        <f t="shared" si="386"/>
        <v>#DIV/0!</v>
      </c>
      <c r="Q1500" s="260">
        <f t="shared" si="387"/>
        <v>0</v>
      </c>
      <c r="R1500" s="169">
        <f t="shared" si="388"/>
        <v>0</v>
      </c>
      <c r="S1500" s="171" t="e">
        <f t="shared" si="389"/>
        <v>#DIV/0!</v>
      </c>
      <c r="T1500" s="169"/>
      <c r="U1500" s="169"/>
      <c r="V1500" s="169"/>
      <c r="W1500" s="175">
        <v>1</v>
      </c>
      <c r="X1500" s="169"/>
    </row>
    <row r="1501" spans="2:24">
      <c r="B1501" s="636"/>
      <c r="C1501" s="423"/>
      <c r="D1501" s="206">
        <f t="shared" si="392"/>
        <v>5</v>
      </c>
      <c r="E1501" s="169"/>
      <c r="F1501" s="260"/>
      <c r="G1501" s="169"/>
      <c r="H1501" s="169"/>
      <c r="I1501" s="177" t="e">
        <f t="shared" si="383"/>
        <v>#DIV/0!</v>
      </c>
      <c r="J1501" s="169"/>
      <c r="K1501" s="177" t="e">
        <f t="shared" si="384"/>
        <v>#DIV/0!</v>
      </c>
      <c r="L1501" s="260"/>
      <c r="M1501" s="177" t="e">
        <f t="shared" si="385"/>
        <v>#DIV/0!</v>
      </c>
      <c r="N1501" s="260"/>
      <c r="O1501" s="169"/>
      <c r="P1501" s="176" t="e">
        <f t="shared" si="386"/>
        <v>#DIV/0!</v>
      </c>
      <c r="Q1501" s="260">
        <f t="shared" si="387"/>
        <v>0</v>
      </c>
      <c r="R1501" s="169">
        <f t="shared" si="388"/>
        <v>0</v>
      </c>
      <c r="S1501" s="171" t="e">
        <f t="shared" si="389"/>
        <v>#DIV/0!</v>
      </c>
      <c r="T1501" s="169"/>
      <c r="U1501" s="169"/>
      <c r="V1501" s="169"/>
      <c r="W1501" s="175">
        <v>1</v>
      </c>
      <c r="X1501" s="169"/>
    </row>
    <row r="1502" spans="2:24">
      <c r="B1502" s="636"/>
      <c r="C1502" s="423"/>
      <c r="D1502" s="206">
        <f t="shared" si="392"/>
        <v>6</v>
      </c>
      <c r="E1502" s="169"/>
      <c r="F1502" s="260"/>
      <c r="G1502" s="169"/>
      <c r="H1502" s="169"/>
      <c r="I1502" s="177" t="e">
        <f t="shared" si="383"/>
        <v>#DIV/0!</v>
      </c>
      <c r="J1502" s="169"/>
      <c r="K1502" s="177" t="e">
        <f t="shared" si="384"/>
        <v>#DIV/0!</v>
      </c>
      <c r="L1502" s="260"/>
      <c r="M1502" s="177" t="e">
        <f t="shared" si="385"/>
        <v>#DIV/0!</v>
      </c>
      <c r="N1502" s="260"/>
      <c r="O1502" s="169"/>
      <c r="P1502" s="176" t="e">
        <f t="shared" si="386"/>
        <v>#DIV/0!</v>
      </c>
      <c r="Q1502" s="260">
        <f t="shared" si="387"/>
        <v>0</v>
      </c>
      <c r="R1502" s="169">
        <f t="shared" si="388"/>
        <v>0</v>
      </c>
      <c r="S1502" s="171" t="e">
        <f t="shared" si="389"/>
        <v>#DIV/0!</v>
      </c>
      <c r="T1502" s="169"/>
      <c r="U1502" s="169"/>
      <c r="V1502" s="169"/>
      <c r="W1502" s="175">
        <v>1</v>
      </c>
      <c r="X1502" s="169"/>
    </row>
    <row r="1503" spans="2:24">
      <c r="B1503" s="636"/>
      <c r="C1503" s="423"/>
      <c r="D1503" s="206">
        <f t="shared" si="392"/>
        <v>7</v>
      </c>
      <c r="E1503" s="169"/>
      <c r="F1503" s="260"/>
      <c r="G1503" s="169"/>
      <c r="H1503" s="169"/>
      <c r="I1503" s="177" t="e">
        <f t="shared" ref="I1503:I1516" si="397">H1503/G1503</f>
        <v>#DIV/0!</v>
      </c>
      <c r="J1503" s="169"/>
      <c r="K1503" s="177" t="e">
        <f t="shared" ref="K1503:K1516" si="398">J1503/G1503</f>
        <v>#DIV/0!</v>
      </c>
      <c r="L1503" s="260"/>
      <c r="M1503" s="177" t="e">
        <f t="shared" ref="M1503:M1516" si="399">(H1503+J1503)/G1503</f>
        <v>#DIV/0!</v>
      </c>
      <c r="N1503" s="260"/>
      <c r="O1503" s="169"/>
      <c r="P1503" s="176" t="e">
        <f t="shared" ref="P1503:P1516" si="400">O1503/G1503</f>
        <v>#DIV/0!</v>
      </c>
      <c r="Q1503" s="260">
        <f t="shared" ref="Q1503:Q1516" si="401">O1503*L1503</f>
        <v>0</v>
      </c>
      <c r="R1503" s="169">
        <f t="shared" ref="R1503:R1516" si="402">(H1503+J1503)-G1503-O1503</f>
        <v>0</v>
      </c>
      <c r="S1503" s="171" t="e">
        <f t="shared" ref="S1503:S1516" si="403">R1503/G1503</f>
        <v>#DIV/0!</v>
      </c>
      <c r="T1503" s="169"/>
      <c r="U1503" s="169"/>
      <c r="V1503" s="169"/>
      <c r="W1503" s="175">
        <v>1</v>
      </c>
      <c r="X1503" s="169"/>
    </row>
    <row r="1504" spans="2:24">
      <c r="B1504" s="636"/>
      <c r="C1504" s="423"/>
      <c r="D1504" s="206">
        <f t="shared" si="392"/>
        <v>8</v>
      </c>
      <c r="E1504" s="169"/>
      <c r="F1504" s="260"/>
      <c r="G1504" s="169"/>
      <c r="H1504" s="169"/>
      <c r="I1504" s="177" t="e">
        <f t="shared" si="397"/>
        <v>#DIV/0!</v>
      </c>
      <c r="J1504" s="169"/>
      <c r="K1504" s="177" t="e">
        <f t="shared" si="398"/>
        <v>#DIV/0!</v>
      </c>
      <c r="L1504" s="260"/>
      <c r="M1504" s="177" t="e">
        <f t="shared" si="399"/>
        <v>#DIV/0!</v>
      </c>
      <c r="N1504" s="260"/>
      <c r="O1504" s="169"/>
      <c r="P1504" s="176" t="e">
        <f t="shared" si="400"/>
        <v>#DIV/0!</v>
      </c>
      <c r="Q1504" s="260">
        <f t="shared" si="401"/>
        <v>0</v>
      </c>
      <c r="R1504" s="169">
        <f t="shared" si="402"/>
        <v>0</v>
      </c>
      <c r="S1504" s="171" t="e">
        <f t="shared" si="403"/>
        <v>#DIV/0!</v>
      </c>
      <c r="T1504" s="169"/>
      <c r="U1504" s="169"/>
      <c r="V1504" s="169"/>
      <c r="W1504" s="175">
        <v>1</v>
      </c>
      <c r="X1504" s="169"/>
    </row>
    <row r="1505" spans="2:24">
      <c r="B1505" s="636"/>
      <c r="C1505" s="423"/>
      <c r="D1505" s="206">
        <f t="shared" si="392"/>
        <v>9</v>
      </c>
      <c r="E1505" s="169"/>
      <c r="F1505" s="260"/>
      <c r="G1505" s="169"/>
      <c r="H1505" s="169"/>
      <c r="I1505" s="177" t="e">
        <f t="shared" si="397"/>
        <v>#DIV/0!</v>
      </c>
      <c r="J1505" s="169"/>
      <c r="K1505" s="177" t="e">
        <f t="shared" si="398"/>
        <v>#DIV/0!</v>
      </c>
      <c r="L1505" s="260"/>
      <c r="M1505" s="177" t="e">
        <f t="shared" si="399"/>
        <v>#DIV/0!</v>
      </c>
      <c r="N1505" s="260"/>
      <c r="O1505" s="169"/>
      <c r="P1505" s="176" t="e">
        <f t="shared" si="400"/>
        <v>#DIV/0!</v>
      </c>
      <c r="Q1505" s="260">
        <f t="shared" si="401"/>
        <v>0</v>
      </c>
      <c r="R1505" s="169">
        <f t="shared" si="402"/>
        <v>0</v>
      </c>
      <c r="S1505" s="171" t="e">
        <f t="shared" si="403"/>
        <v>#DIV/0!</v>
      </c>
      <c r="T1505" s="169"/>
      <c r="U1505" s="169"/>
      <c r="V1505" s="169"/>
      <c r="W1505" s="175">
        <v>1</v>
      </c>
      <c r="X1505" s="169"/>
    </row>
    <row r="1506" spans="2:24">
      <c r="B1506" s="636"/>
      <c r="C1506" s="423"/>
      <c r="D1506" s="206">
        <f t="shared" si="392"/>
        <v>10</v>
      </c>
      <c r="E1506" s="169"/>
      <c r="F1506" s="260"/>
      <c r="G1506" s="169"/>
      <c r="H1506" s="169"/>
      <c r="I1506" s="177" t="e">
        <f t="shared" si="397"/>
        <v>#DIV/0!</v>
      </c>
      <c r="J1506" s="169"/>
      <c r="K1506" s="177" t="e">
        <f t="shared" si="398"/>
        <v>#DIV/0!</v>
      </c>
      <c r="L1506" s="260"/>
      <c r="M1506" s="177" t="e">
        <f t="shared" si="399"/>
        <v>#DIV/0!</v>
      </c>
      <c r="N1506" s="260"/>
      <c r="O1506" s="169"/>
      <c r="P1506" s="176" t="e">
        <f t="shared" si="400"/>
        <v>#DIV/0!</v>
      </c>
      <c r="Q1506" s="260">
        <f t="shared" si="401"/>
        <v>0</v>
      </c>
      <c r="R1506" s="169">
        <f t="shared" si="402"/>
        <v>0</v>
      </c>
      <c r="S1506" s="171" t="e">
        <f t="shared" si="403"/>
        <v>#DIV/0!</v>
      </c>
      <c r="T1506" s="169"/>
      <c r="U1506" s="169"/>
      <c r="V1506" s="169"/>
      <c r="W1506" s="175">
        <v>1</v>
      </c>
      <c r="X1506" s="169"/>
    </row>
    <row r="1507" spans="2:24">
      <c r="B1507" s="635">
        <v>46020</v>
      </c>
      <c r="C1507" s="423" t="str">
        <f t="shared" ref="C1507" si="404">RIGHT(TEXT(B1507,"aaa"),1)</f>
        <v>一</v>
      </c>
      <c r="D1507" s="206">
        <f t="shared" si="392"/>
        <v>1</v>
      </c>
      <c r="E1507" s="169"/>
      <c r="F1507" s="260"/>
      <c r="G1507" s="169"/>
      <c r="H1507" s="169"/>
      <c r="I1507" s="177" t="e">
        <f t="shared" si="397"/>
        <v>#DIV/0!</v>
      </c>
      <c r="J1507" s="169"/>
      <c r="K1507" s="177" t="e">
        <f t="shared" si="398"/>
        <v>#DIV/0!</v>
      </c>
      <c r="L1507" s="260"/>
      <c r="M1507" s="177" t="e">
        <f t="shared" si="399"/>
        <v>#DIV/0!</v>
      </c>
      <c r="N1507" s="260"/>
      <c r="O1507" s="169"/>
      <c r="P1507" s="176" t="e">
        <f t="shared" si="400"/>
        <v>#DIV/0!</v>
      </c>
      <c r="Q1507" s="260">
        <f t="shared" si="401"/>
        <v>0</v>
      </c>
      <c r="R1507" s="169">
        <f t="shared" si="402"/>
        <v>0</v>
      </c>
      <c r="S1507" s="171" t="e">
        <f t="shared" si="403"/>
        <v>#DIV/0!</v>
      </c>
      <c r="T1507" s="169"/>
      <c r="U1507" s="169"/>
      <c r="V1507" s="169"/>
      <c r="W1507" s="175">
        <v>1</v>
      </c>
      <c r="X1507" s="169"/>
    </row>
    <row r="1508" spans="2:24">
      <c r="B1508" s="636"/>
      <c r="C1508" s="423"/>
      <c r="D1508" s="206">
        <f t="shared" si="392"/>
        <v>2</v>
      </c>
      <c r="E1508" s="169"/>
      <c r="F1508" s="260"/>
      <c r="G1508" s="169"/>
      <c r="H1508" s="169"/>
      <c r="I1508" s="177" t="e">
        <f t="shared" si="397"/>
        <v>#DIV/0!</v>
      </c>
      <c r="J1508" s="169"/>
      <c r="K1508" s="177" t="e">
        <f t="shared" si="398"/>
        <v>#DIV/0!</v>
      </c>
      <c r="L1508" s="260"/>
      <c r="M1508" s="177" t="e">
        <f t="shared" si="399"/>
        <v>#DIV/0!</v>
      </c>
      <c r="N1508" s="260"/>
      <c r="O1508" s="169"/>
      <c r="P1508" s="176" t="e">
        <f t="shared" si="400"/>
        <v>#DIV/0!</v>
      </c>
      <c r="Q1508" s="260">
        <f t="shared" si="401"/>
        <v>0</v>
      </c>
      <c r="R1508" s="169">
        <f t="shared" si="402"/>
        <v>0</v>
      </c>
      <c r="S1508" s="171" t="e">
        <f t="shared" si="403"/>
        <v>#DIV/0!</v>
      </c>
      <c r="T1508" s="169"/>
      <c r="U1508" s="169"/>
      <c r="V1508" s="169"/>
      <c r="W1508" s="175">
        <v>1</v>
      </c>
      <c r="X1508" s="169"/>
    </row>
    <row r="1509" spans="2:24">
      <c r="B1509" s="636"/>
      <c r="C1509" s="423"/>
      <c r="D1509" s="206">
        <f t="shared" si="392"/>
        <v>3</v>
      </c>
      <c r="E1509" s="169"/>
      <c r="F1509" s="260"/>
      <c r="G1509" s="169"/>
      <c r="H1509" s="169"/>
      <c r="I1509" s="177" t="e">
        <f t="shared" si="397"/>
        <v>#DIV/0!</v>
      </c>
      <c r="J1509" s="169"/>
      <c r="K1509" s="177" t="e">
        <f t="shared" si="398"/>
        <v>#DIV/0!</v>
      </c>
      <c r="L1509" s="260"/>
      <c r="M1509" s="177" t="e">
        <f t="shared" si="399"/>
        <v>#DIV/0!</v>
      </c>
      <c r="N1509" s="260"/>
      <c r="O1509" s="169"/>
      <c r="P1509" s="176" t="e">
        <f t="shared" si="400"/>
        <v>#DIV/0!</v>
      </c>
      <c r="Q1509" s="260">
        <f t="shared" si="401"/>
        <v>0</v>
      </c>
      <c r="R1509" s="169">
        <f t="shared" si="402"/>
        <v>0</v>
      </c>
      <c r="S1509" s="171" t="e">
        <f t="shared" si="403"/>
        <v>#DIV/0!</v>
      </c>
      <c r="T1509" s="169"/>
      <c r="U1509" s="169"/>
      <c r="V1509" s="169"/>
      <c r="W1509" s="175">
        <v>1</v>
      </c>
      <c r="X1509" s="169"/>
    </row>
    <row r="1510" spans="2:24">
      <c r="B1510" s="636"/>
      <c r="C1510" s="423"/>
      <c r="D1510" s="206">
        <f t="shared" si="392"/>
        <v>4</v>
      </c>
      <c r="E1510" s="169"/>
      <c r="F1510" s="260"/>
      <c r="G1510" s="169"/>
      <c r="H1510" s="169"/>
      <c r="I1510" s="177" t="e">
        <f t="shared" si="397"/>
        <v>#DIV/0!</v>
      </c>
      <c r="J1510" s="169"/>
      <c r="K1510" s="177" t="e">
        <f t="shared" si="398"/>
        <v>#DIV/0!</v>
      </c>
      <c r="L1510" s="260"/>
      <c r="M1510" s="177" t="e">
        <f t="shared" si="399"/>
        <v>#DIV/0!</v>
      </c>
      <c r="N1510" s="260"/>
      <c r="O1510" s="169"/>
      <c r="P1510" s="176" t="e">
        <f t="shared" si="400"/>
        <v>#DIV/0!</v>
      </c>
      <c r="Q1510" s="260">
        <f t="shared" si="401"/>
        <v>0</v>
      </c>
      <c r="R1510" s="169">
        <f t="shared" si="402"/>
        <v>0</v>
      </c>
      <c r="S1510" s="171" t="e">
        <f t="shared" si="403"/>
        <v>#DIV/0!</v>
      </c>
      <c r="T1510" s="169"/>
      <c r="U1510" s="169"/>
      <c r="V1510" s="169"/>
      <c r="W1510" s="175">
        <v>1</v>
      </c>
      <c r="X1510" s="169"/>
    </row>
    <row r="1511" spans="2:24">
      <c r="B1511" s="636"/>
      <c r="C1511" s="423"/>
      <c r="D1511" s="206">
        <f t="shared" si="392"/>
        <v>5</v>
      </c>
      <c r="E1511" s="169"/>
      <c r="F1511" s="260"/>
      <c r="G1511" s="169"/>
      <c r="H1511" s="169"/>
      <c r="I1511" s="177" t="e">
        <f t="shared" si="397"/>
        <v>#DIV/0!</v>
      </c>
      <c r="J1511" s="169"/>
      <c r="K1511" s="177" t="e">
        <f t="shared" si="398"/>
        <v>#DIV/0!</v>
      </c>
      <c r="L1511" s="260"/>
      <c r="M1511" s="177" t="e">
        <f t="shared" si="399"/>
        <v>#DIV/0!</v>
      </c>
      <c r="N1511" s="260"/>
      <c r="O1511" s="169"/>
      <c r="P1511" s="176" t="e">
        <f t="shared" si="400"/>
        <v>#DIV/0!</v>
      </c>
      <c r="Q1511" s="260">
        <f t="shared" si="401"/>
        <v>0</v>
      </c>
      <c r="R1511" s="169">
        <f t="shared" si="402"/>
        <v>0</v>
      </c>
      <c r="S1511" s="171" t="e">
        <f t="shared" si="403"/>
        <v>#DIV/0!</v>
      </c>
      <c r="T1511" s="169"/>
      <c r="U1511" s="169"/>
      <c r="V1511" s="169"/>
      <c r="W1511" s="175">
        <v>1</v>
      </c>
      <c r="X1511" s="169"/>
    </row>
    <row r="1512" spans="2:24">
      <c r="B1512" s="636"/>
      <c r="C1512" s="423"/>
      <c r="D1512" s="206">
        <f t="shared" si="392"/>
        <v>6</v>
      </c>
      <c r="E1512" s="169"/>
      <c r="F1512" s="260"/>
      <c r="G1512" s="169"/>
      <c r="H1512" s="169"/>
      <c r="I1512" s="177" t="e">
        <f t="shared" si="397"/>
        <v>#DIV/0!</v>
      </c>
      <c r="J1512" s="169"/>
      <c r="K1512" s="177" t="e">
        <f t="shared" si="398"/>
        <v>#DIV/0!</v>
      </c>
      <c r="L1512" s="260"/>
      <c r="M1512" s="177" t="e">
        <f t="shared" si="399"/>
        <v>#DIV/0!</v>
      </c>
      <c r="N1512" s="260"/>
      <c r="O1512" s="169"/>
      <c r="P1512" s="176" t="e">
        <f t="shared" si="400"/>
        <v>#DIV/0!</v>
      </c>
      <c r="Q1512" s="260">
        <f t="shared" si="401"/>
        <v>0</v>
      </c>
      <c r="R1512" s="169">
        <f t="shared" si="402"/>
        <v>0</v>
      </c>
      <c r="S1512" s="171" t="e">
        <f t="shared" si="403"/>
        <v>#DIV/0!</v>
      </c>
      <c r="T1512" s="169"/>
      <c r="U1512" s="169"/>
      <c r="V1512" s="169"/>
      <c r="W1512" s="175">
        <v>1</v>
      </c>
      <c r="X1512" s="169"/>
    </row>
    <row r="1513" spans="2:24">
      <c r="B1513" s="636"/>
      <c r="C1513" s="423"/>
      <c r="D1513" s="206">
        <f t="shared" si="392"/>
        <v>7</v>
      </c>
      <c r="E1513" s="169"/>
      <c r="F1513" s="260"/>
      <c r="G1513" s="169"/>
      <c r="H1513" s="169"/>
      <c r="I1513" s="177" t="e">
        <f t="shared" si="397"/>
        <v>#DIV/0!</v>
      </c>
      <c r="J1513" s="169"/>
      <c r="K1513" s="177" t="e">
        <f t="shared" si="398"/>
        <v>#DIV/0!</v>
      </c>
      <c r="L1513" s="260"/>
      <c r="M1513" s="177" t="e">
        <f t="shared" si="399"/>
        <v>#DIV/0!</v>
      </c>
      <c r="N1513" s="260"/>
      <c r="O1513" s="169"/>
      <c r="P1513" s="176" t="e">
        <f t="shared" si="400"/>
        <v>#DIV/0!</v>
      </c>
      <c r="Q1513" s="260">
        <f t="shared" si="401"/>
        <v>0</v>
      </c>
      <c r="R1513" s="169">
        <f t="shared" si="402"/>
        <v>0</v>
      </c>
      <c r="S1513" s="171" t="e">
        <f t="shared" si="403"/>
        <v>#DIV/0!</v>
      </c>
      <c r="T1513" s="169"/>
      <c r="U1513" s="169"/>
      <c r="V1513" s="169"/>
      <c r="W1513" s="175">
        <v>1</v>
      </c>
      <c r="X1513" s="169"/>
    </row>
    <row r="1514" spans="2:24">
      <c r="B1514" s="636"/>
      <c r="C1514" s="423"/>
      <c r="D1514" s="206">
        <f t="shared" si="392"/>
        <v>8</v>
      </c>
      <c r="E1514" s="169"/>
      <c r="F1514" s="260"/>
      <c r="G1514" s="169"/>
      <c r="H1514" s="169"/>
      <c r="I1514" s="177" t="e">
        <f t="shared" si="397"/>
        <v>#DIV/0!</v>
      </c>
      <c r="J1514" s="169"/>
      <c r="K1514" s="177" t="e">
        <f t="shared" si="398"/>
        <v>#DIV/0!</v>
      </c>
      <c r="L1514" s="260"/>
      <c r="M1514" s="177" t="e">
        <f t="shared" si="399"/>
        <v>#DIV/0!</v>
      </c>
      <c r="N1514" s="260"/>
      <c r="O1514" s="169"/>
      <c r="P1514" s="176" t="e">
        <f t="shared" si="400"/>
        <v>#DIV/0!</v>
      </c>
      <c r="Q1514" s="260">
        <f t="shared" si="401"/>
        <v>0</v>
      </c>
      <c r="R1514" s="169">
        <f t="shared" si="402"/>
        <v>0</v>
      </c>
      <c r="S1514" s="171" t="e">
        <f t="shared" si="403"/>
        <v>#DIV/0!</v>
      </c>
      <c r="T1514" s="169"/>
      <c r="U1514" s="169"/>
      <c r="V1514" s="169"/>
      <c r="W1514" s="175">
        <v>1</v>
      </c>
      <c r="X1514" s="169"/>
    </row>
    <row r="1515" spans="2:24">
      <c r="B1515" s="636"/>
      <c r="C1515" s="423"/>
      <c r="D1515" s="206">
        <f t="shared" si="392"/>
        <v>9</v>
      </c>
      <c r="E1515" s="169"/>
      <c r="F1515" s="260"/>
      <c r="G1515" s="169"/>
      <c r="H1515" s="169"/>
      <c r="I1515" s="177" t="e">
        <f t="shared" si="397"/>
        <v>#DIV/0!</v>
      </c>
      <c r="J1515" s="169"/>
      <c r="K1515" s="177" t="e">
        <f t="shared" si="398"/>
        <v>#DIV/0!</v>
      </c>
      <c r="L1515" s="260"/>
      <c r="M1515" s="177" t="e">
        <f t="shared" si="399"/>
        <v>#DIV/0!</v>
      </c>
      <c r="N1515" s="260"/>
      <c r="O1515" s="169"/>
      <c r="P1515" s="176" t="e">
        <f t="shared" si="400"/>
        <v>#DIV/0!</v>
      </c>
      <c r="Q1515" s="260">
        <f t="shared" si="401"/>
        <v>0</v>
      </c>
      <c r="R1515" s="169">
        <f t="shared" si="402"/>
        <v>0</v>
      </c>
      <c r="S1515" s="171" t="e">
        <f t="shared" si="403"/>
        <v>#DIV/0!</v>
      </c>
      <c r="T1515" s="169"/>
      <c r="U1515" s="169"/>
      <c r="V1515" s="169"/>
      <c r="W1515" s="175">
        <v>1</v>
      </c>
      <c r="X1515" s="169"/>
    </row>
    <row r="1516" spans="2:24">
      <c r="B1516" s="636"/>
      <c r="C1516" s="423"/>
      <c r="D1516" s="206">
        <f t="shared" si="392"/>
        <v>10</v>
      </c>
      <c r="E1516" s="169"/>
      <c r="F1516" s="260"/>
      <c r="G1516" s="169"/>
      <c r="H1516" s="169"/>
      <c r="I1516" s="177" t="e">
        <f t="shared" si="397"/>
        <v>#DIV/0!</v>
      </c>
      <c r="J1516" s="169"/>
      <c r="K1516" s="177" t="e">
        <f t="shared" si="398"/>
        <v>#DIV/0!</v>
      </c>
      <c r="L1516" s="260"/>
      <c r="M1516" s="177" t="e">
        <f t="shared" si="399"/>
        <v>#DIV/0!</v>
      </c>
      <c r="N1516" s="260"/>
      <c r="O1516" s="169"/>
      <c r="P1516" s="176" t="e">
        <f t="shared" si="400"/>
        <v>#DIV/0!</v>
      </c>
      <c r="Q1516" s="260">
        <f t="shared" si="401"/>
        <v>0</v>
      </c>
      <c r="R1516" s="169">
        <f t="shared" si="402"/>
        <v>0</v>
      </c>
      <c r="S1516" s="171" t="e">
        <f t="shared" si="403"/>
        <v>#DIV/0!</v>
      </c>
      <c r="T1516" s="169"/>
      <c r="U1516" s="169"/>
      <c r="V1516" s="169"/>
      <c r="W1516" s="175">
        <v>1</v>
      </c>
      <c r="X1516" s="169"/>
    </row>
    <row r="1517" spans="2:24">
      <c r="B1517" s="635">
        <v>46021</v>
      </c>
      <c r="C1517" s="423" t="str">
        <f t="shared" ref="C1517" si="405">RIGHT(TEXT(B1517,"aaa"),1)</f>
        <v>二</v>
      </c>
      <c r="D1517" s="206">
        <f t="shared" si="392"/>
        <v>1</v>
      </c>
      <c r="E1517" s="169"/>
      <c r="F1517" s="260"/>
      <c r="G1517" s="169"/>
      <c r="H1517" s="169"/>
      <c r="I1517" s="177" t="e">
        <f t="shared" ref="I1517:I1546" si="406">H1517/G1517</f>
        <v>#DIV/0!</v>
      </c>
      <c r="J1517" s="169"/>
      <c r="K1517" s="177" t="e">
        <f t="shared" ref="K1517:K1546" si="407">J1517/G1517</f>
        <v>#DIV/0!</v>
      </c>
      <c r="L1517" s="260"/>
      <c r="M1517" s="177" t="e">
        <f t="shared" ref="M1517:M1546" si="408">(H1517+J1517)/G1517</f>
        <v>#DIV/0!</v>
      </c>
      <c r="N1517" s="260"/>
      <c r="O1517" s="169"/>
      <c r="P1517" s="176" t="e">
        <f t="shared" ref="P1517:P1546" si="409">O1517/G1517</f>
        <v>#DIV/0!</v>
      </c>
      <c r="Q1517" s="260">
        <f t="shared" ref="Q1517:Q1546" si="410">O1517*L1517</f>
        <v>0</v>
      </c>
      <c r="R1517" s="169">
        <f t="shared" ref="R1517:R1546" si="411">(H1517+J1517)-G1517-O1517</f>
        <v>0</v>
      </c>
      <c r="S1517" s="171" t="e">
        <f t="shared" ref="S1517:S1546" si="412">R1517/G1517</f>
        <v>#DIV/0!</v>
      </c>
      <c r="T1517" s="169"/>
      <c r="U1517" s="169"/>
      <c r="V1517" s="169"/>
      <c r="W1517" s="175">
        <v>1</v>
      </c>
      <c r="X1517" s="169"/>
    </row>
    <row r="1518" spans="2:24">
      <c r="B1518" s="636"/>
      <c r="C1518" s="423"/>
      <c r="D1518" s="206">
        <f t="shared" si="392"/>
        <v>2</v>
      </c>
      <c r="E1518" s="169"/>
      <c r="F1518" s="260"/>
      <c r="G1518" s="169"/>
      <c r="H1518" s="169"/>
      <c r="I1518" s="177" t="e">
        <f t="shared" si="406"/>
        <v>#DIV/0!</v>
      </c>
      <c r="J1518" s="169"/>
      <c r="K1518" s="177" t="e">
        <f t="shared" si="407"/>
        <v>#DIV/0!</v>
      </c>
      <c r="L1518" s="260"/>
      <c r="M1518" s="177" t="e">
        <f t="shared" si="408"/>
        <v>#DIV/0!</v>
      </c>
      <c r="N1518" s="260"/>
      <c r="O1518" s="169"/>
      <c r="P1518" s="176" t="e">
        <f t="shared" si="409"/>
        <v>#DIV/0!</v>
      </c>
      <c r="Q1518" s="260">
        <f t="shared" si="410"/>
        <v>0</v>
      </c>
      <c r="R1518" s="169">
        <f t="shared" si="411"/>
        <v>0</v>
      </c>
      <c r="S1518" s="171" t="e">
        <f t="shared" si="412"/>
        <v>#DIV/0!</v>
      </c>
      <c r="T1518" s="169"/>
      <c r="U1518" s="169"/>
      <c r="V1518" s="169"/>
      <c r="W1518" s="175">
        <v>1</v>
      </c>
      <c r="X1518" s="169"/>
    </row>
    <row r="1519" spans="2:24">
      <c r="B1519" s="636"/>
      <c r="C1519" s="423"/>
      <c r="D1519" s="206">
        <f t="shared" si="392"/>
        <v>3</v>
      </c>
      <c r="E1519" s="169"/>
      <c r="F1519" s="260"/>
      <c r="G1519" s="169"/>
      <c r="H1519" s="169"/>
      <c r="I1519" s="177" t="e">
        <f t="shared" si="406"/>
        <v>#DIV/0!</v>
      </c>
      <c r="J1519" s="169"/>
      <c r="K1519" s="177" t="e">
        <f t="shared" si="407"/>
        <v>#DIV/0!</v>
      </c>
      <c r="L1519" s="260"/>
      <c r="M1519" s="177" t="e">
        <f t="shared" si="408"/>
        <v>#DIV/0!</v>
      </c>
      <c r="N1519" s="260"/>
      <c r="O1519" s="169"/>
      <c r="P1519" s="176" t="e">
        <f t="shared" si="409"/>
        <v>#DIV/0!</v>
      </c>
      <c r="Q1519" s="260">
        <f t="shared" si="410"/>
        <v>0</v>
      </c>
      <c r="R1519" s="169">
        <f t="shared" si="411"/>
        <v>0</v>
      </c>
      <c r="S1519" s="171" t="e">
        <f t="shared" si="412"/>
        <v>#DIV/0!</v>
      </c>
      <c r="T1519" s="169"/>
      <c r="U1519" s="169"/>
      <c r="V1519" s="169"/>
      <c r="W1519" s="175">
        <v>1</v>
      </c>
      <c r="X1519" s="169"/>
    </row>
    <row r="1520" spans="2:24">
      <c r="B1520" s="636"/>
      <c r="C1520" s="423"/>
      <c r="D1520" s="206">
        <f t="shared" si="392"/>
        <v>4</v>
      </c>
      <c r="E1520" s="169"/>
      <c r="F1520" s="260"/>
      <c r="G1520" s="169"/>
      <c r="H1520" s="169"/>
      <c r="I1520" s="177" t="e">
        <f t="shared" si="406"/>
        <v>#DIV/0!</v>
      </c>
      <c r="J1520" s="169"/>
      <c r="K1520" s="177" t="e">
        <f t="shared" si="407"/>
        <v>#DIV/0!</v>
      </c>
      <c r="L1520" s="260"/>
      <c r="M1520" s="177" t="e">
        <f t="shared" si="408"/>
        <v>#DIV/0!</v>
      </c>
      <c r="N1520" s="260"/>
      <c r="O1520" s="169"/>
      <c r="P1520" s="176" t="e">
        <f t="shared" si="409"/>
        <v>#DIV/0!</v>
      </c>
      <c r="Q1520" s="260">
        <f t="shared" si="410"/>
        <v>0</v>
      </c>
      <c r="R1520" s="169">
        <f t="shared" si="411"/>
        <v>0</v>
      </c>
      <c r="S1520" s="171" t="e">
        <f t="shared" si="412"/>
        <v>#DIV/0!</v>
      </c>
      <c r="T1520" s="169"/>
      <c r="U1520" s="169"/>
      <c r="V1520" s="169"/>
      <c r="W1520" s="175">
        <v>1</v>
      </c>
      <c r="X1520" s="169"/>
    </row>
    <row r="1521" spans="2:24">
      <c r="B1521" s="636"/>
      <c r="C1521" s="423"/>
      <c r="D1521" s="206">
        <f t="shared" si="392"/>
        <v>5</v>
      </c>
      <c r="E1521" s="169"/>
      <c r="F1521" s="260"/>
      <c r="G1521" s="169"/>
      <c r="H1521" s="169"/>
      <c r="I1521" s="177" t="e">
        <f t="shared" si="406"/>
        <v>#DIV/0!</v>
      </c>
      <c r="J1521" s="169"/>
      <c r="K1521" s="177" t="e">
        <f t="shared" si="407"/>
        <v>#DIV/0!</v>
      </c>
      <c r="L1521" s="260"/>
      <c r="M1521" s="177" t="e">
        <f t="shared" si="408"/>
        <v>#DIV/0!</v>
      </c>
      <c r="N1521" s="260"/>
      <c r="O1521" s="169"/>
      <c r="P1521" s="176" t="e">
        <f t="shared" si="409"/>
        <v>#DIV/0!</v>
      </c>
      <c r="Q1521" s="260">
        <f t="shared" si="410"/>
        <v>0</v>
      </c>
      <c r="R1521" s="169">
        <f t="shared" si="411"/>
        <v>0</v>
      </c>
      <c r="S1521" s="171" t="e">
        <f t="shared" si="412"/>
        <v>#DIV/0!</v>
      </c>
      <c r="T1521" s="169"/>
      <c r="U1521" s="169"/>
      <c r="V1521" s="169"/>
      <c r="W1521" s="175">
        <v>1</v>
      </c>
      <c r="X1521" s="169"/>
    </row>
    <row r="1522" spans="2:24">
      <c r="B1522" s="636"/>
      <c r="C1522" s="423"/>
      <c r="D1522" s="206">
        <f t="shared" si="392"/>
        <v>6</v>
      </c>
      <c r="E1522" s="169"/>
      <c r="F1522" s="260"/>
      <c r="G1522" s="169"/>
      <c r="H1522" s="169"/>
      <c r="I1522" s="177" t="e">
        <f t="shared" si="406"/>
        <v>#DIV/0!</v>
      </c>
      <c r="J1522" s="169"/>
      <c r="K1522" s="177" t="e">
        <f t="shared" si="407"/>
        <v>#DIV/0!</v>
      </c>
      <c r="L1522" s="260"/>
      <c r="M1522" s="177" t="e">
        <f t="shared" si="408"/>
        <v>#DIV/0!</v>
      </c>
      <c r="N1522" s="260"/>
      <c r="O1522" s="169"/>
      <c r="P1522" s="176" t="e">
        <f t="shared" si="409"/>
        <v>#DIV/0!</v>
      </c>
      <c r="Q1522" s="260">
        <f t="shared" si="410"/>
        <v>0</v>
      </c>
      <c r="R1522" s="169">
        <f t="shared" si="411"/>
        <v>0</v>
      </c>
      <c r="S1522" s="171" t="e">
        <f t="shared" si="412"/>
        <v>#DIV/0!</v>
      </c>
      <c r="T1522" s="169"/>
      <c r="U1522" s="169"/>
      <c r="V1522" s="169"/>
      <c r="W1522" s="175">
        <v>1</v>
      </c>
      <c r="X1522" s="169"/>
    </row>
    <row r="1523" spans="2:24">
      <c r="B1523" s="636"/>
      <c r="C1523" s="423"/>
      <c r="D1523" s="206">
        <f t="shared" si="392"/>
        <v>7</v>
      </c>
      <c r="E1523" s="169"/>
      <c r="F1523" s="260"/>
      <c r="G1523" s="169"/>
      <c r="H1523" s="169"/>
      <c r="I1523" s="177" t="e">
        <f t="shared" si="406"/>
        <v>#DIV/0!</v>
      </c>
      <c r="J1523" s="169"/>
      <c r="K1523" s="177" t="e">
        <f t="shared" si="407"/>
        <v>#DIV/0!</v>
      </c>
      <c r="L1523" s="260"/>
      <c r="M1523" s="177" t="e">
        <f t="shared" si="408"/>
        <v>#DIV/0!</v>
      </c>
      <c r="N1523" s="260"/>
      <c r="O1523" s="169"/>
      <c r="P1523" s="176" t="e">
        <f t="shared" si="409"/>
        <v>#DIV/0!</v>
      </c>
      <c r="Q1523" s="260">
        <f t="shared" si="410"/>
        <v>0</v>
      </c>
      <c r="R1523" s="169">
        <f t="shared" si="411"/>
        <v>0</v>
      </c>
      <c r="S1523" s="171" t="e">
        <f t="shared" si="412"/>
        <v>#DIV/0!</v>
      </c>
      <c r="T1523" s="169"/>
      <c r="U1523" s="169"/>
      <c r="V1523" s="169"/>
      <c r="W1523" s="175">
        <v>1</v>
      </c>
      <c r="X1523" s="169"/>
    </row>
    <row r="1524" spans="2:24">
      <c r="B1524" s="636"/>
      <c r="C1524" s="423"/>
      <c r="D1524" s="206">
        <f t="shared" ref="D1524:D1586" si="413">D1514</f>
        <v>8</v>
      </c>
      <c r="E1524" s="169"/>
      <c r="F1524" s="260"/>
      <c r="G1524" s="169"/>
      <c r="H1524" s="169"/>
      <c r="I1524" s="177" t="e">
        <f t="shared" si="406"/>
        <v>#DIV/0!</v>
      </c>
      <c r="J1524" s="169"/>
      <c r="K1524" s="177" t="e">
        <f t="shared" si="407"/>
        <v>#DIV/0!</v>
      </c>
      <c r="L1524" s="260"/>
      <c r="M1524" s="177" t="e">
        <f t="shared" si="408"/>
        <v>#DIV/0!</v>
      </c>
      <c r="N1524" s="260"/>
      <c r="O1524" s="169"/>
      <c r="P1524" s="176" t="e">
        <f t="shared" si="409"/>
        <v>#DIV/0!</v>
      </c>
      <c r="Q1524" s="260">
        <f t="shared" si="410"/>
        <v>0</v>
      </c>
      <c r="R1524" s="169">
        <f t="shared" si="411"/>
        <v>0</v>
      </c>
      <c r="S1524" s="171" t="e">
        <f t="shared" si="412"/>
        <v>#DIV/0!</v>
      </c>
      <c r="T1524" s="169"/>
      <c r="U1524" s="169"/>
      <c r="V1524" s="169"/>
      <c r="W1524" s="175">
        <v>1</v>
      </c>
      <c r="X1524" s="169"/>
    </row>
    <row r="1525" spans="2:24">
      <c r="B1525" s="636"/>
      <c r="C1525" s="423"/>
      <c r="D1525" s="206">
        <f t="shared" si="413"/>
        <v>9</v>
      </c>
      <c r="E1525" s="169"/>
      <c r="F1525" s="260"/>
      <c r="G1525" s="169"/>
      <c r="H1525" s="169"/>
      <c r="I1525" s="177" t="e">
        <f t="shared" si="406"/>
        <v>#DIV/0!</v>
      </c>
      <c r="J1525" s="169"/>
      <c r="K1525" s="177" t="e">
        <f t="shared" si="407"/>
        <v>#DIV/0!</v>
      </c>
      <c r="L1525" s="260"/>
      <c r="M1525" s="177" t="e">
        <f t="shared" si="408"/>
        <v>#DIV/0!</v>
      </c>
      <c r="N1525" s="260"/>
      <c r="O1525" s="169"/>
      <c r="P1525" s="176" t="e">
        <f t="shared" si="409"/>
        <v>#DIV/0!</v>
      </c>
      <c r="Q1525" s="260">
        <f t="shared" si="410"/>
        <v>0</v>
      </c>
      <c r="R1525" s="169">
        <f t="shared" si="411"/>
        <v>0</v>
      </c>
      <c r="S1525" s="171" t="e">
        <f t="shared" si="412"/>
        <v>#DIV/0!</v>
      </c>
      <c r="T1525" s="169"/>
      <c r="U1525" s="169"/>
      <c r="V1525" s="169"/>
      <c r="W1525" s="175">
        <v>1</v>
      </c>
      <c r="X1525" s="169"/>
    </row>
    <row r="1526" spans="2:24">
      <c r="B1526" s="636"/>
      <c r="C1526" s="423"/>
      <c r="D1526" s="206">
        <f t="shared" si="413"/>
        <v>10</v>
      </c>
      <c r="E1526" s="169"/>
      <c r="F1526" s="260"/>
      <c r="G1526" s="169"/>
      <c r="H1526" s="169"/>
      <c r="I1526" s="177" t="e">
        <f t="shared" si="406"/>
        <v>#DIV/0!</v>
      </c>
      <c r="J1526" s="169"/>
      <c r="K1526" s="177" t="e">
        <f t="shared" si="407"/>
        <v>#DIV/0!</v>
      </c>
      <c r="L1526" s="260"/>
      <c r="M1526" s="177" t="e">
        <f t="shared" si="408"/>
        <v>#DIV/0!</v>
      </c>
      <c r="N1526" s="260"/>
      <c r="O1526" s="169"/>
      <c r="P1526" s="176" t="e">
        <f t="shared" si="409"/>
        <v>#DIV/0!</v>
      </c>
      <c r="Q1526" s="260">
        <f t="shared" si="410"/>
        <v>0</v>
      </c>
      <c r="R1526" s="169">
        <f t="shared" si="411"/>
        <v>0</v>
      </c>
      <c r="S1526" s="171" t="e">
        <f t="shared" si="412"/>
        <v>#DIV/0!</v>
      </c>
      <c r="T1526" s="169"/>
      <c r="U1526" s="169"/>
      <c r="V1526" s="169"/>
      <c r="W1526" s="175">
        <v>1</v>
      </c>
      <c r="X1526" s="169"/>
    </row>
    <row r="1527" spans="2:24">
      <c r="B1527" s="635">
        <v>46022</v>
      </c>
      <c r="C1527" s="423" t="str">
        <f t="shared" ref="C1527" si="414">RIGHT(TEXT(B1527,"aaa"),1)</f>
        <v>三</v>
      </c>
      <c r="D1527" s="206">
        <f t="shared" si="413"/>
        <v>1</v>
      </c>
      <c r="E1527" s="169"/>
      <c r="F1527" s="260"/>
      <c r="G1527" s="169"/>
      <c r="H1527" s="169"/>
      <c r="I1527" s="177" t="e">
        <f t="shared" si="406"/>
        <v>#DIV/0!</v>
      </c>
      <c r="J1527" s="169"/>
      <c r="K1527" s="177" t="e">
        <f t="shared" si="407"/>
        <v>#DIV/0!</v>
      </c>
      <c r="L1527" s="260"/>
      <c r="M1527" s="177" t="e">
        <f t="shared" si="408"/>
        <v>#DIV/0!</v>
      </c>
      <c r="N1527" s="260"/>
      <c r="O1527" s="169"/>
      <c r="P1527" s="176" t="e">
        <f t="shared" si="409"/>
        <v>#DIV/0!</v>
      </c>
      <c r="Q1527" s="260">
        <f t="shared" si="410"/>
        <v>0</v>
      </c>
      <c r="R1527" s="169">
        <f t="shared" si="411"/>
        <v>0</v>
      </c>
      <c r="S1527" s="171" t="e">
        <f t="shared" si="412"/>
        <v>#DIV/0!</v>
      </c>
      <c r="T1527" s="169"/>
      <c r="U1527" s="169"/>
      <c r="V1527" s="169"/>
      <c r="W1527" s="175">
        <v>1</v>
      </c>
      <c r="X1527" s="169"/>
    </row>
    <row r="1528" spans="2:24">
      <c r="B1528" s="636"/>
      <c r="C1528" s="423"/>
      <c r="D1528" s="206">
        <f t="shared" si="413"/>
        <v>2</v>
      </c>
      <c r="E1528" s="169"/>
      <c r="F1528" s="260"/>
      <c r="G1528" s="169"/>
      <c r="H1528" s="169"/>
      <c r="I1528" s="177" t="e">
        <f t="shared" si="406"/>
        <v>#DIV/0!</v>
      </c>
      <c r="J1528" s="169"/>
      <c r="K1528" s="177" t="e">
        <f t="shared" si="407"/>
        <v>#DIV/0!</v>
      </c>
      <c r="L1528" s="260"/>
      <c r="M1528" s="177" t="e">
        <f t="shared" si="408"/>
        <v>#DIV/0!</v>
      </c>
      <c r="N1528" s="260"/>
      <c r="O1528" s="169"/>
      <c r="P1528" s="176" t="e">
        <f t="shared" si="409"/>
        <v>#DIV/0!</v>
      </c>
      <c r="Q1528" s="260">
        <f t="shared" si="410"/>
        <v>0</v>
      </c>
      <c r="R1528" s="169">
        <f t="shared" si="411"/>
        <v>0</v>
      </c>
      <c r="S1528" s="171" t="e">
        <f t="shared" si="412"/>
        <v>#DIV/0!</v>
      </c>
      <c r="T1528" s="169"/>
      <c r="U1528" s="169"/>
      <c r="V1528" s="169"/>
      <c r="W1528" s="175">
        <v>1</v>
      </c>
      <c r="X1528" s="169"/>
    </row>
    <row r="1529" spans="2:24">
      <c r="B1529" s="636"/>
      <c r="C1529" s="423"/>
      <c r="D1529" s="206">
        <f t="shared" si="413"/>
        <v>3</v>
      </c>
      <c r="E1529" s="169"/>
      <c r="F1529" s="260"/>
      <c r="G1529" s="169"/>
      <c r="H1529" s="169"/>
      <c r="I1529" s="177" t="e">
        <f t="shared" si="406"/>
        <v>#DIV/0!</v>
      </c>
      <c r="J1529" s="169"/>
      <c r="K1529" s="177" t="e">
        <f t="shared" si="407"/>
        <v>#DIV/0!</v>
      </c>
      <c r="L1529" s="260"/>
      <c r="M1529" s="177" t="e">
        <f t="shared" si="408"/>
        <v>#DIV/0!</v>
      </c>
      <c r="N1529" s="260"/>
      <c r="O1529" s="169"/>
      <c r="P1529" s="176" t="e">
        <f t="shared" si="409"/>
        <v>#DIV/0!</v>
      </c>
      <c r="Q1529" s="260">
        <f t="shared" si="410"/>
        <v>0</v>
      </c>
      <c r="R1529" s="169">
        <f t="shared" si="411"/>
        <v>0</v>
      </c>
      <c r="S1529" s="171" t="e">
        <f t="shared" si="412"/>
        <v>#DIV/0!</v>
      </c>
      <c r="T1529" s="169"/>
      <c r="U1529" s="169"/>
      <c r="V1529" s="169"/>
      <c r="W1529" s="175">
        <v>1</v>
      </c>
      <c r="X1529" s="169"/>
    </row>
    <row r="1530" spans="2:24">
      <c r="B1530" s="636"/>
      <c r="C1530" s="423"/>
      <c r="D1530" s="206">
        <f t="shared" si="413"/>
        <v>4</v>
      </c>
      <c r="E1530" s="169"/>
      <c r="F1530" s="260"/>
      <c r="G1530" s="169"/>
      <c r="H1530" s="169"/>
      <c r="I1530" s="177" t="e">
        <f t="shared" si="406"/>
        <v>#DIV/0!</v>
      </c>
      <c r="J1530" s="169"/>
      <c r="K1530" s="177" t="e">
        <f t="shared" si="407"/>
        <v>#DIV/0!</v>
      </c>
      <c r="L1530" s="260"/>
      <c r="M1530" s="177" t="e">
        <f t="shared" si="408"/>
        <v>#DIV/0!</v>
      </c>
      <c r="N1530" s="260"/>
      <c r="O1530" s="169"/>
      <c r="P1530" s="176" t="e">
        <f t="shared" si="409"/>
        <v>#DIV/0!</v>
      </c>
      <c r="Q1530" s="260">
        <f t="shared" si="410"/>
        <v>0</v>
      </c>
      <c r="R1530" s="169">
        <f t="shared" si="411"/>
        <v>0</v>
      </c>
      <c r="S1530" s="171" t="e">
        <f t="shared" si="412"/>
        <v>#DIV/0!</v>
      </c>
      <c r="T1530" s="169"/>
      <c r="U1530" s="169"/>
      <c r="V1530" s="169"/>
      <c r="W1530" s="175">
        <v>1</v>
      </c>
      <c r="X1530" s="169"/>
    </row>
    <row r="1531" spans="2:24">
      <c r="B1531" s="636"/>
      <c r="C1531" s="423"/>
      <c r="D1531" s="206">
        <f t="shared" si="413"/>
        <v>5</v>
      </c>
      <c r="E1531" s="169"/>
      <c r="F1531" s="260"/>
      <c r="G1531" s="169"/>
      <c r="H1531" s="169"/>
      <c r="I1531" s="177" t="e">
        <f t="shared" si="406"/>
        <v>#DIV/0!</v>
      </c>
      <c r="J1531" s="169"/>
      <c r="K1531" s="177" t="e">
        <f t="shared" si="407"/>
        <v>#DIV/0!</v>
      </c>
      <c r="L1531" s="260"/>
      <c r="M1531" s="177" t="e">
        <f t="shared" si="408"/>
        <v>#DIV/0!</v>
      </c>
      <c r="N1531" s="260"/>
      <c r="O1531" s="169"/>
      <c r="P1531" s="176" t="e">
        <f t="shared" si="409"/>
        <v>#DIV/0!</v>
      </c>
      <c r="Q1531" s="260">
        <f t="shared" si="410"/>
        <v>0</v>
      </c>
      <c r="R1531" s="169">
        <f t="shared" si="411"/>
        <v>0</v>
      </c>
      <c r="S1531" s="171" t="e">
        <f t="shared" si="412"/>
        <v>#DIV/0!</v>
      </c>
      <c r="T1531" s="169"/>
      <c r="U1531" s="169"/>
      <c r="V1531" s="169"/>
      <c r="W1531" s="175">
        <v>1</v>
      </c>
      <c r="X1531" s="169"/>
    </row>
    <row r="1532" spans="2:24">
      <c r="B1532" s="636"/>
      <c r="C1532" s="423"/>
      <c r="D1532" s="206">
        <f t="shared" si="413"/>
        <v>6</v>
      </c>
      <c r="E1532" s="169"/>
      <c r="F1532" s="260"/>
      <c r="G1532" s="169"/>
      <c r="H1532" s="169"/>
      <c r="I1532" s="177" t="e">
        <f t="shared" si="406"/>
        <v>#DIV/0!</v>
      </c>
      <c r="J1532" s="169"/>
      <c r="K1532" s="177" t="e">
        <f t="shared" si="407"/>
        <v>#DIV/0!</v>
      </c>
      <c r="L1532" s="260"/>
      <c r="M1532" s="177" t="e">
        <f t="shared" si="408"/>
        <v>#DIV/0!</v>
      </c>
      <c r="N1532" s="260"/>
      <c r="O1532" s="169"/>
      <c r="P1532" s="176" t="e">
        <f t="shared" si="409"/>
        <v>#DIV/0!</v>
      </c>
      <c r="Q1532" s="260">
        <f t="shared" si="410"/>
        <v>0</v>
      </c>
      <c r="R1532" s="169">
        <f t="shared" si="411"/>
        <v>0</v>
      </c>
      <c r="S1532" s="171" t="e">
        <f t="shared" si="412"/>
        <v>#DIV/0!</v>
      </c>
      <c r="T1532" s="169"/>
      <c r="U1532" s="169"/>
      <c r="V1532" s="169"/>
      <c r="W1532" s="175">
        <v>1</v>
      </c>
      <c r="X1532" s="169"/>
    </row>
    <row r="1533" spans="2:24">
      <c r="B1533" s="636"/>
      <c r="C1533" s="423"/>
      <c r="D1533" s="206">
        <f t="shared" si="413"/>
        <v>7</v>
      </c>
      <c r="E1533" s="169"/>
      <c r="F1533" s="260"/>
      <c r="G1533" s="169"/>
      <c r="H1533" s="169"/>
      <c r="I1533" s="177" t="e">
        <f t="shared" si="406"/>
        <v>#DIV/0!</v>
      </c>
      <c r="J1533" s="169"/>
      <c r="K1533" s="177" t="e">
        <f t="shared" si="407"/>
        <v>#DIV/0!</v>
      </c>
      <c r="L1533" s="260"/>
      <c r="M1533" s="177" t="e">
        <f t="shared" si="408"/>
        <v>#DIV/0!</v>
      </c>
      <c r="N1533" s="260"/>
      <c r="O1533" s="169"/>
      <c r="P1533" s="176" t="e">
        <f t="shared" si="409"/>
        <v>#DIV/0!</v>
      </c>
      <c r="Q1533" s="260">
        <f t="shared" si="410"/>
        <v>0</v>
      </c>
      <c r="R1533" s="169">
        <f t="shared" si="411"/>
        <v>0</v>
      </c>
      <c r="S1533" s="171" t="e">
        <f t="shared" si="412"/>
        <v>#DIV/0!</v>
      </c>
      <c r="T1533" s="169"/>
      <c r="U1533" s="169"/>
      <c r="V1533" s="169"/>
      <c r="W1533" s="175">
        <v>1</v>
      </c>
      <c r="X1533" s="169"/>
    </row>
    <row r="1534" spans="2:24">
      <c r="B1534" s="636"/>
      <c r="C1534" s="423"/>
      <c r="D1534" s="206">
        <f t="shared" si="413"/>
        <v>8</v>
      </c>
      <c r="E1534" s="169"/>
      <c r="F1534" s="260"/>
      <c r="G1534" s="169"/>
      <c r="H1534" s="169"/>
      <c r="I1534" s="177" t="e">
        <f t="shared" si="406"/>
        <v>#DIV/0!</v>
      </c>
      <c r="J1534" s="169"/>
      <c r="K1534" s="177" t="e">
        <f t="shared" si="407"/>
        <v>#DIV/0!</v>
      </c>
      <c r="L1534" s="260"/>
      <c r="M1534" s="177" t="e">
        <f t="shared" si="408"/>
        <v>#DIV/0!</v>
      </c>
      <c r="N1534" s="260"/>
      <c r="O1534" s="169"/>
      <c r="P1534" s="176" t="e">
        <f t="shared" si="409"/>
        <v>#DIV/0!</v>
      </c>
      <c r="Q1534" s="260">
        <f t="shared" si="410"/>
        <v>0</v>
      </c>
      <c r="R1534" s="169">
        <f t="shared" si="411"/>
        <v>0</v>
      </c>
      <c r="S1534" s="171" t="e">
        <f t="shared" si="412"/>
        <v>#DIV/0!</v>
      </c>
      <c r="T1534" s="169"/>
      <c r="U1534" s="169"/>
      <c r="V1534" s="169"/>
      <c r="W1534" s="175">
        <v>1</v>
      </c>
      <c r="X1534" s="169"/>
    </row>
    <row r="1535" spans="2:24">
      <c r="B1535" s="636"/>
      <c r="C1535" s="423"/>
      <c r="D1535" s="206">
        <f t="shared" si="413"/>
        <v>9</v>
      </c>
      <c r="E1535" s="169"/>
      <c r="F1535" s="260"/>
      <c r="G1535" s="169"/>
      <c r="H1535" s="169"/>
      <c r="I1535" s="177" t="e">
        <f t="shared" si="406"/>
        <v>#DIV/0!</v>
      </c>
      <c r="J1535" s="169"/>
      <c r="K1535" s="177" t="e">
        <f t="shared" si="407"/>
        <v>#DIV/0!</v>
      </c>
      <c r="L1535" s="260"/>
      <c r="M1535" s="177" t="e">
        <f t="shared" si="408"/>
        <v>#DIV/0!</v>
      </c>
      <c r="N1535" s="260"/>
      <c r="O1535" s="169"/>
      <c r="P1535" s="176" t="e">
        <f t="shared" si="409"/>
        <v>#DIV/0!</v>
      </c>
      <c r="Q1535" s="260">
        <f t="shared" si="410"/>
        <v>0</v>
      </c>
      <c r="R1535" s="169">
        <f t="shared" si="411"/>
        <v>0</v>
      </c>
      <c r="S1535" s="171" t="e">
        <f t="shared" si="412"/>
        <v>#DIV/0!</v>
      </c>
      <c r="T1535" s="169"/>
      <c r="U1535" s="169"/>
      <c r="V1535" s="169"/>
      <c r="W1535" s="175">
        <v>1</v>
      </c>
      <c r="X1535" s="169"/>
    </row>
    <row r="1536" spans="2:24">
      <c r="B1536" s="636"/>
      <c r="C1536" s="423"/>
      <c r="D1536" s="206">
        <f t="shared" si="413"/>
        <v>10</v>
      </c>
      <c r="E1536" s="169"/>
      <c r="F1536" s="260"/>
      <c r="G1536" s="169"/>
      <c r="H1536" s="169"/>
      <c r="I1536" s="177" t="e">
        <f t="shared" si="406"/>
        <v>#DIV/0!</v>
      </c>
      <c r="J1536" s="169"/>
      <c r="K1536" s="177" t="e">
        <f t="shared" si="407"/>
        <v>#DIV/0!</v>
      </c>
      <c r="L1536" s="260"/>
      <c r="M1536" s="177" t="e">
        <f t="shared" si="408"/>
        <v>#DIV/0!</v>
      </c>
      <c r="N1536" s="260"/>
      <c r="O1536" s="169"/>
      <c r="P1536" s="176" t="e">
        <f t="shared" si="409"/>
        <v>#DIV/0!</v>
      </c>
      <c r="Q1536" s="260">
        <f t="shared" si="410"/>
        <v>0</v>
      </c>
      <c r="R1536" s="169">
        <f t="shared" si="411"/>
        <v>0</v>
      </c>
      <c r="S1536" s="171" t="e">
        <f t="shared" si="412"/>
        <v>#DIV/0!</v>
      </c>
      <c r="T1536" s="169"/>
      <c r="U1536" s="169"/>
      <c r="V1536" s="169"/>
      <c r="W1536" s="175">
        <v>1</v>
      </c>
      <c r="X1536" s="169"/>
    </row>
    <row r="1537" spans="2:24">
      <c r="B1537" s="635">
        <v>46023</v>
      </c>
      <c r="C1537" s="423" t="str">
        <f t="shared" ref="C1537" si="415">RIGHT(TEXT(B1537,"aaa"),1)</f>
        <v>四</v>
      </c>
      <c r="D1537" s="206">
        <f t="shared" si="413"/>
        <v>1</v>
      </c>
      <c r="E1537" s="169"/>
      <c r="F1537" s="260"/>
      <c r="G1537" s="169"/>
      <c r="H1537" s="169"/>
      <c r="I1537" s="177" t="e">
        <f t="shared" si="406"/>
        <v>#DIV/0!</v>
      </c>
      <c r="J1537" s="169"/>
      <c r="K1537" s="177" t="e">
        <f t="shared" si="407"/>
        <v>#DIV/0!</v>
      </c>
      <c r="L1537" s="260"/>
      <c r="M1537" s="177" t="e">
        <f t="shared" si="408"/>
        <v>#DIV/0!</v>
      </c>
      <c r="N1537" s="260"/>
      <c r="O1537" s="169"/>
      <c r="P1537" s="176" t="e">
        <f t="shared" si="409"/>
        <v>#DIV/0!</v>
      </c>
      <c r="Q1537" s="260">
        <f t="shared" si="410"/>
        <v>0</v>
      </c>
      <c r="R1537" s="169">
        <f t="shared" si="411"/>
        <v>0</v>
      </c>
      <c r="S1537" s="171" t="e">
        <f t="shared" si="412"/>
        <v>#DIV/0!</v>
      </c>
      <c r="T1537" s="169"/>
      <c r="U1537" s="169"/>
      <c r="V1537" s="169"/>
      <c r="W1537" s="175">
        <v>1</v>
      </c>
      <c r="X1537" s="169"/>
    </row>
    <row r="1538" spans="2:24">
      <c r="B1538" s="636"/>
      <c r="C1538" s="423"/>
      <c r="D1538" s="206">
        <f t="shared" si="413"/>
        <v>2</v>
      </c>
      <c r="E1538" s="169"/>
      <c r="F1538" s="260"/>
      <c r="G1538" s="169"/>
      <c r="H1538" s="169"/>
      <c r="I1538" s="177" t="e">
        <f t="shared" si="406"/>
        <v>#DIV/0!</v>
      </c>
      <c r="J1538" s="169"/>
      <c r="K1538" s="177" t="e">
        <f t="shared" si="407"/>
        <v>#DIV/0!</v>
      </c>
      <c r="L1538" s="260"/>
      <c r="M1538" s="177" t="e">
        <f t="shared" si="408"/>
        <v>#DIV/0!</v>
      </c>
      <c r="N1538" s="260"/>
      <c r="O1538" s="169"/>
      <c r="P1538" s="176" t="e">
        <f t="shared" si="409"/>
        <v>#DIV/0!</v>
      </c>
      <c r="Q1538" s="260">
        <f t="shared" si="410"/>
        <v>0</v>
      </c>
      <c r="R1538" s="169">
        <f t="shared" si="411"/>
        <v>0</v>
      </c>
      <c r="S1538" s="171" t="e">
        <f t="shared" si="412"/>
        <v>#DIV/0!</v>
      </c>
      <c r="T1538" s="169"/>
      <c r="U1538" s="169"/>
      <c r="V1538" s="169"/>
      <c r="W1538" s="175">
        <v>1</v>
      </c>
      <c r="X1538" s="169"/>
    </row>
    <row r="1539" spans="2:24">
      <c r="B1539" s="636"/>
      <c r="C1539" s="423"/>
      <c r="D1539" s="206">
        <f t="shared" si="413"/>
        <v>3</v>
      </c>
      <c r="E1539" s="169"/>
      <c r="F1539" s="260"/>
      <c r="G1539" s="169"/>
      <c r="H1539" s="169"/>
      <c r="I1539" s="177" t="e">
        <f t="shared" si="406"/>
        <v>#DIV/0!</v>
      </c>
      <c r="J1539" s="169"/>
      <c r="K1539" s="177" t="e">
        <f t="shared" si="407"/>
        <v>#DIV/0!</v>
      </c>
      <c r="L1539" s="260"/>
      <c r="M1539" s="177" t="e">
        <f t="shared" si="408"/>
        <v>#DIV/0!</v>
      </c>
      <c r="N1539" s="260"/>
      <c r="O1539" s="169"/>
      <c r="P1539" s="176" t="e">
        <f t="shared" si="409"/>
        <v>#DIV/0!</v>
      </c>
      <c r="Q1539" s="260">
        <f t="shared" si="410"/>
        <v>0</v>
      </c>
      <c r="R1539" s="169">
        <f t="shared" si="411"/>
        <v>0</v>
      </c>
      <c r="S1539" s="171" t="e">
        <f t="shared" si="412"/>
        <v>#DIV/0!</v>
      </c>
      <c r="T1539" s="169"/>
      <c r="U1539" s="169"/>
      <c r="V1539" s="169"/>
      <c r="W1539" s="175">
        <v>1</v>
      </c>
      <c r="X1539" s="169"/>
    </row>
    <row r="1540" spans="2:24">
      <c r="B1540" s="636"/>
      <c r="C1540" s="423"/>
      <c r="D1540" s="206">
        <f t="shared" si="413"/>
        <v>4</v>
      </c>
      <c r="E1540" s="169"/>
      <c r="F1540" s="260"/>
      <c r="G1540" s="169"/>
      <c r="H1540" s="169"/>
      <c r="I1540" s="177" t="e">
        <f t="shared" si="406"/>
        <v>#DIV/0!</v>
      </c>
      <c r="J1540" s="169"/>
      <c r="K1540" s="177" t="e">
        <f t="shared" si="407"/>
        <v>#DIV/0!</v>
      </c>
      <c r="L1540" s="260"/>
      <c r="M1540" s="177" t="e">
        <f t="shared" si="408"/>
        <v>#DIV/0!</v>
      </c>
      <c r="N1540" s="260"/>
      <c r="O1540" s="169"/>
      <c r="P1540" s="176" t="e">
        <f t="shared" si="409"/>
        <v>#DIV/0!</v>
      </c>
      <c r="Q1540" s="260">
        <f t="shared" si="410"/>
        <v>0</v>
      </c>
      <c r="R1540" s="169">
        <f t="shared" si="411"/>
        <v>0</v>
      </c>
      <c r="S1540" s="171" t="e">
        <f t="shared" si="412"/>
        <v>#DIV/0!</v>
      </c>
      <c r="T1540" s="169"/>
      <c r="U1540" s="169"/>
      <c r="V1540" s="169"/>
      <c r="W1540" s="175">
        <v>1</v>
      </c>
      <c r="X1540" s="169"/>
    </row>
    <row r="1541" spans="2:24">
      <c r="B1541" s="636"/>
      <c r="C1541" s="423"/>
      <c r="D1541" s="206">
        <f t="shared" si="413"/>
        <v>5</v>
      </c>
      <c r="E1541" s="169"/>
      <c r="F1541" s="260"/>
      <c r="G1541" s="169"/>
      <c r="H1541" s="169"/>
      <c r="I1541" s="177" t="e">
        <f t="shared" si="406"/>
        <v>#DIV/0!</v>
      </c>
      <c r="J1541" s="169"/>
      <c r="K1541" s="177" t="e">
        <f t="shared" si="407"/>
        <v>#DIV/0!</v>
      </c>
      <c r="L1541" s="260"/>
      <c r="M1541" s="177" t="e">
        <f t="shared" si="408"/>
        <v>#DIV/0!</v>
      </c>
      <c r="N1541" s="260"/>
      <c r="O1541" s="169"/>
      <c r="P1541" s="176" t="e">
        <f t="shared" si="409"/>
        <v>#DIV/0!</v>
      </c>
      <c r="Q1541" s="260">
        <f t="shared" si="410"/>
        <v>0</v>
      </c>
      <c r="R1541" s="169">
        <f t="shared" si="411"/>
        <v>0</v>
      </c>
      <c r="S1541" s="171" t="e">
        <f t="shared" si="412"/>
        <v>#DIV/0!</v>
      </c>
      <c r="T1541" s="169"/>
      <c r="U1541" s="169"/>
      <c r="V1541" s="169"/>
      <c r="W1541" s="175">
        <v>1</v>
      </c>
      <c r="X1541" s="169"/>
    </row>
    <row r="1542" spans="2:24">
      <c r="B1542" s="636"/>
      <c r="C1542" s="423"/>
      <c r="D1542" s="206">
        <f t="shared" si="413"/>
        <v>6</v>
      </c>
      <c r="E1542" s="169"/>
      <c r="F1542" s="260"/>
      <c r="G1542" s="169"/>
      <c r="H1542" s="169"/>
      <c r="I1542" s="177" t="e">
        <f t="shared" si="406"/>
        <v>#DIV/0!</v>
      </c>
      <c r="J1542" s="169"/>
      <c r="K1542" s="177" t="e">
        <f t="shared" si="407"/>
        <v>#DIV/0!</v>
      </c>
      <c r="L1542" s="260"/>
      <c r="M1542" s="177" t="e">
        <f t="shared" si="408"/>
        <v>#DIV/0!</v>
      </c>
      <c r="N1542" s="260"/>
      <c r="O1542" s="169"/>
      <c r="P1542" s="176" t="e">
        <f t="shared" si="409"/>
        <v>#DIV/0!</v>
      </c>
      <c r="Q1542" s="260">
        <f t="shared" si="410"/>
        <v>0</v>
      </c>
      <c r="R1542" s="169">
        <f t="shared" si="411"/>
        <v>0</v>
      </c>
      <c r="S1542" s="171" t="e">
        <f t="shared" si="412"/>
        <v>#DIV/0!</v>
      </c>
      <c r="T1542" s="169"/>
      <c r="U1542" s="169"/>
      <c r="V1542" s="169"/>
      <c r="W1542" s="175">
        <v>1</v>
      </c>
      <c r="X1542" s="169"/>
    </row>
    <row r="1543" spans="2:24">
      <c r="B1543" s="636"/>
      <c r="C1543" s="423"/>
      <c r="D1543" s="206">
        <f t="shared" si="413"/>
        <v>7</v>
      </c>
      <c r="E1543" s="169"/>
      <c r="F1543" s="260"/>
      <c r="G1543" s="169"/>
      <c r="H1543" s="169"/>
      <c r="I1543" s="177" t="e">
        <f t="shared" si="406"/>
        <v>#DIV/0!</v>
      </c>
      <c r="J1543" s="169"/>
      <c r="K1543" s="177" t="e">
        <f t="shared" si="407"/>
        <v>#DIV/0!</v>
      </c>
      <c r="L1543" s="260"/>
      <c r="M1543" s="177" t="e">
        <f t="shared" si="408"/>
        <v>#DIV/0!</v>
      </c>
      <c r="N1543" s="260"/>
      <c r="O1543" s="169"/>
      <c r="P1543" s="176" t="e">
        <f t="shared" si="409"/>
        <v>#DIV/0!</v>
      </c>
      <c r="Q1543" s="260">
        <f t="shared" si="410"/>
        <v>0</v>
      </c>
      <c r="R1543" s="169">
        <f t="shared" si="411"/>
        <v>0</v>
      </c>
      <c r="S1543" s="171" t="e">
        <f t="shared" si="412"/>
        <v>#DIV/0!</v>
      </c>
      <c r="T1543" s="169"/>
      <c r="U1543" s="169"/>
      <c r="V1543" s="169"/>
      <c r="W1543" s="175">
        <v>1</v>
      </c>
      <c r="X1543" s="169"/>
    </row>
    <row r="1544" spans="2:24">
      <c r="B1544" s="636"/>
      <c r="C1544" s="423"/>
      <c r="D1544" s="206">
        <f t="shared" si="413"/>
        <v>8</v>
      </c>
      <c r="E1544" s="169"/>
      <c r="F1544" s="260"/>
      <c r="G1544" s="169"/>
      <c r="H1544" s="169"/>
      <c r="I1544" s="177" t="e">
        <f t="shared" si="406"/>
        <v>#DIV/0!</v>
      </c>
      <c r="J1544" s="169"/>
      <c r="K1544" s="177" t="e">
        <f t="shared" si="407"/>
        <v>#DIV/0!</v>
      </c>
      <c r="L1544" s="260"/>
      <c r="M1544" s="177" t="e">
        <f t="shared" si="408"/>
        <v>#DIV/0!</v>
      </c>
      <c r="N1544" s="260"/>
      <c r="O1544" s="169"/>
      <c r="P1544" s="176" t="e">
        <f t="shared" si="409"/>
        <v>#DIV/0!</v>
      </c>
      <c r="Q1544" s="260">
        <f t="shared" si="410"/>
        <v>0</v>
      </c>
      <c r="R1544" s="169">
        <f t="shared" si="411"/>
        <v>0</v>
      </c>
      <c r="S1544" s="171" t="e">
        <f t="shared" si="412"/>
        <v>#DIV/0!</v>
      </c>
      <c r="T1544" s="169"/>
      <c r="U1544" s="169"/>
      <c r="V1544" s="169"/>
      <c r="W1544" s="175">
        <v>1</v>
      </c>
      <c r="X1544" s="169"/>
    </row>
    <row r="1545" spans="2:24">
      <c r="B1545" s="636"/>
      <c r="C1545" s="423"/>
      <c r="D1545" s="206">
        <f t="shared" si="413"/>
        <v>9</v>
      </c>
      <c r="E1545" s="169"/>
      <c r="F1545" s="260"/>
      <c r="G1545" s="169"/>
      <c r="H1545" s="169"/>
      <c r="I1545" s="177" t="e">
        <f t="shared" si="406"/>
        <v>#DIV/0!</v>
      </c>
      <c r="J1545" s="169"/>
      <c r="K1545" s="177" t="e">
        <f t="shared" si="407"/>
        <v>#DIV/0!</v>
      </c>
      <c r="L1545" s="260"/>
      <c r="M1545" s="177" t="e">
        <f t="shared" si="408"/>
        <v>#DIV/0!</v>
      </c>
      <c r="N1545" s="260"/>
      <c r="O1545" s="169"/>
      <c r="P1545" s="176" t="e">
        <f t="shared" si="409"/>
        <v>#DIV/0!</v>
      </c>
      <c r="Q1545" s="260">
        <f t="shared" si="410"/>
        <v>0</v>
      </c>
      <c r="R1545" s="169">
        <f t="shared" si="411"/>
        <v>0</v>
      </c>
      <c r="S1545" s="171" t="e">
        <f t="shared" si="412"/>
        <v>#DIV/0!</v>
      </c>
      <c r="T1545" s="169"/>
      <c r="U1545" s="169"/>
      <c r="V1545" s="169"/>
      <c r="W1545" s="175">
        <v>1</v>
      </c>
      <c r="X1545" s="169"/>
    </row>
    <row r="1546" spans="2:24">
      <c r="B1546" s="636"/>
      <c r="C1546" s="423"/>
      <c r="D1546" s="206">
        <f t="shared" si="413"/>
        <v>10</v>
      </c>
      <c r="E1546" s="169"/>
      <c r="F1546" s="260"/>
      <c r="G1546" s="169"/>
      <c r="H1546" s="169"/>
      <c r="I1546" s="177" t="e">
        <f t="shared" si="406"/>
        <v>#DIV/0!</v>
      </c>
      <c r="J1546" s="169"/>
      <c r="K1546" s="177" t="e">
        <f t="shared" si="407"/>
        <v>#DIV/0!</v>
      </c>
      <c r="L1546" s="260"/>
      <c r="M1546" s="177" t="e">
        <f t="shared" si="408"/>
        <v>#DIV/0!</v>
      </c>
      <c r="N1546" s="260"/>
      <c r="O1546" s="169"/>
      <c r="P1546" s="176" t="e">
        <f t="shared" si="409"/>
        <v>#DIV/0!</v>
      </c>
      <c r="Q1546" s="260">
        <f t="shared" si="410"/>
        <v>0</v>
      </c>
      <c r="R1546" s="169">
        <f t="shared" si="411"/>
        <v>0</v>
      </c>
      <c r="S1546" s="171" t="e">
        <f t="shared" si="412"/>
        <v>#DIV/0!</v>
      </c>
      <c r="T1546" s="169"/>
      <c r="U1546" s="169"/>
      <c r="V1546" s="169"/>
      <c r="W1546" s="175">
        <v>1</v>
      </c>
      <c r="X1546" s="169"/>
    </row>
    <row r="1547" spans="2:24">
      <c r="B1547" s="635">
        <v>46024</v>
      </c>
      <c r="C1547" s="423" t="str">
        <f t="shared" ref="C1547" si="416">RIGHT(TEXT(B1547,"aaa"),1)</f>
        <v>五</v>
      </c>
      <c r="D1547" s="206">
        <f t="shared" si="413"/>
        <v>1</v>
      </c>
      <c r="E1547" s="169"/>
      <c r="F1547" s="260"/>
      <c r="G1547" s="169"/>
      <c r="H1547" s="169"/>
      <c r="I1547" s="177" t="e">
        <f t="shared" ref="I1547:I1576" si="417">H1547/G1547</f>
        <v>#DIV/0!</v>
      </c>
      <c r="J1547" s="169"/>
      <c r="K1547" s="177" t="e">
        <f t="shared" ref="K1547:K1576" si="418">J1547/G1547</f>
        <v>#DIV/0!</v>
      </c>
      <c r="L1547" s="260"/>
      <c r="M1547" s="177" t="e">
        <f t="shared" ref="M1547:M1576" si="419">(H1547+J1547)/G1547</f>
        <v>#DIV/0!</v>
      </c>
      <c r="N1547" s="260"/>
      <c r="O1547" s="169"/>
      <c r="P1547" s="176" t="e">
        <f t="shared" ref="P1547:P1576" si="420">O1547/G1547</f>
        <v>#DIV/0!</v>
      </c>
      <c r="Q1547" s="260">
        <f t="shared" ref="Q1547:Q1576" si="421">O1547*L1547</f>
        <v>0</v>
      </c>
      <c r="R1547" s="169">
        <f t="shared" ref="R1547:R1576" si="422">(H1547+J1547)-G1547-O1547</f>
        <v>0</v>
      </c>
      <c r="S1547" s="171" t="e">
        <f t="shared" ref="S1547:S1576" si="423">R1547/G1547</f>
        <v>#DIV/0!</v>
      </c>
      <c r="T1547" s="169"/>
      <c r="U1547" s="169"/>
      <c r="V1547" s="169"/>
      <c r="W1547" s="175">
        <v>1</v>
      </c>
      <c r="X1547" s="169"/>
    </row>
    <row r="1548" spans="2:24">
      <c r="B1548" s="636"/>
      <c r="C1548" s="423"/>
      <c r="D1548" s="206">
        <f t="shared" si="413"/>
        <v>2</v>
      </c>
      <c r="E1548" s="169"/>
      <c r="F1548" s="260"/>
      <c r="G1548" s="169"/>
      <c r="H1548" s="169"/>
      <c r="I1548" s="177" t="e">
        <f t="shared" si="417"/>
        <v>#DIV/0!</v>
      </c>
      <c r="J1548" s="169"/>
      <c r="K1548" s="177" t="e">
        <f t="shared" si="418"/>
        <v>#DIV/0!</v>
      </c>
      <c r="L1548" s="260"/>
      <c r="M1548" s="177" t="e">
        <f t="shared" si="419"/>
        <v>#DIV/0!</v>
      </c>
      <c r="N1548" s="260"/>
      <c r="O1548" s="169"/>
      <c r="P1548" s="176" t="e">
        <f t="shared" si="420"/>
        <v>#DIV/0!</v>
      </c>
      <c r="Q1548" s="260">
        <f t="shared" si="421"/>
        <v>0</v>
      </c>
      <c r="R1548" s="169">
        <f t="shared" si="422"/>
        <v>0</v>
      </c>
      <c r="S1548" s="171" t="e">
        <f t="shared" si="423"/>
        <v>#DIV/0!</v>
      </c>
      <c r="T1548" s="169"/>
      <c r="U1548" s="169"/>
      <c r="V1548" s="169"/>
      <c r="W1548" s="175">
        <v>1</v>
      </c>
      <c r="X1548" s="169"/>
    </row>
    <row r="1549" spans="2:24">
      <c r="B1549" s="636"/>
      <c r="C1549" s="423"/>
      <c r="D1549" s="206">
        <f t="shared" si="413"/>
        <v>3</v>
      </c>
      <c r="E1549" s="169"/>
      <c r="F1549" s="260"/>
      <c r="G1549" s="169"/>
      <c r="H1549" s="169"/>
      <c r="I1549" s="177" t="e">
        <f t="shared" si="417"/>
        <v>#DIV/0!</v>
      </c>
      <c r="J1549" s="169"/>
      <c r="K1549" s="177" t="e">
        <f t="shared" si="418"/>
        <v>#DIV/0!</v>
      </c>
      <c r="L1549" s="260"/>
      <c r="M1549" s="177" t="e">
        <f t="shared" si="419"/>
        <v>#DIV/0!</v>
      </c>
      <c r="N1549" s="260"/>
      <c r="O1549" s="169"/>
      <c r="P1549" s="176" t="e">
        <f t="shared" si="420"/>
        <v>#DIV/0!</v>
      </c>
      <c r="Q1549" s="260">
        <f t="shared" si="421"/>
        <v>0</v>
      </c>
      <c r="R1549" s="169">
        <f t="shared" si="422"/>
        <v>0</v>
      </c>
      <c r="S1549" s="171" t="e">
        <f t="shared" si="423"/>
        <v>#DIV/0!</v>
      </c>
      <c r="T1549" s="169"/>
      <c r="U1549" s="169"/>
      <c r="V1549" s="169"/>
      <c r="W1549" s="175">
        <v>1</v>
      </c>
      <c r="X1549" s="169"/>
    </row>
    <row r="1550" spans="2:24">
      <c r="B1550" s="636"/>
      <c r="C1550" s="423"/>
      <c r="D1550" s="206">
        <f t="shared" si="413"/>
        <v>4</v>
      </c>
      <c r="E1550" s="169"/>
      <c r="F1550" s="260"/>
      <c r="G1550" s="169"/>
      <c r="H1550" s="169"/>
      <c r="I1550" s="177" t="e">
        <f t="shared" si="417"/>
        <v>#DIV/0!</v>
      </c>
      <c r="J1550" s="169"/>
      <c r="K1550" s="177" t="e">
        <f t="shared" si="418"/>
        <v>#DIV/0!</v>
      </c>
      <c r="L1550" s="260"/>
      <c r="M1550" s="177" t="e">
        <f t="shared" si="419"/>
        <v>#DIV/0!</v>
      </c>
      <c r="N1550" s="260"/>
      <c r="O1550" s="169"/>
      <c r="P1550" s="176" t="e">
        <f t="shared" si="420"/>
        <v>#DIV/0!</v>
      </c>
      <c r="Q1550" s="260">
        <f t="shared" si="421"/>
        <v>0</v>
      </c>
      <c r="R1550" s="169">
        <f t="shared" si="422"/>
        <v>0</v>
      </c>
      <c r="S1550" s="171" t="e">
        <f t="shared" si="423"/>
        <v>#DIV/0!</v>
      </c>
      <c r="T1550" s="169"/>
      <c r="U1550" s="169"/>
      <c r="V1550" s="169"/>
      <c r="W1550" s="175">
        <v>1</v>
      </c>
      <c r="X1550" s="169"/>
    </row>
    <row r="1551" spans="2:24">
      <c r="B1551" s="636"/>
      <c r="C1551" s="423"/>
      <c r="D1551" s="206">
        <f t="shared" si="413"/>
        <v>5</v>
      </c>
      <c r="E1551" s="169"/>
      <c r="F1551" s="260"/>
      <c r="G1551" s="169"/>
      <c r="H1551" s="169"/>
      <c r="I1551" s="177" t="e">
        <f t="shared" si="417"/>
        <v>#DIV/0!</v>
      </c>
      <c r="J1551" s="169"/>
      <c r="K1551" s="177" t="e">
        <f t="shared" si="418"/>
        <v>#DIV/0!</v>
      </c>
      <c r="L1551" s="260"/>
      <c r="M1551" s="177" t="e">
        <f t="shared" si="419"/>
        <v>#DIV/0!</v>
      </c>
      <c r="N1551" s="260"/>
      <c r="O1551" s="169"/>
      <c r="P1551" s="176" t="e">
        <f t="shared" si="420"/>
        <v>#DIV/0!</v>
      </c>
      <c r="Q1551" s="260">
        <f t="shared" si="421"/>
        <v>0</v>
      </c>
      <c r="R1551" s="169">
        <f t="shared" si="422"/>
        <v>0</v>
      </c>
      <c r="S1551" s="171" t="e">
        <f t="shared" si="423"/>
        <v>#DIV/0!</v>
      </c>
      <c r="T1551" s="169"/>
      <c r="U1551" s="169"/>
      <c r="V1551" s="169"/>
      <c r="W1551" s="175">
        <v>1</v>
      </c>
      <c r="X1551" s="169"/>
    </row>
    <row r="1552" spans="2:24">
      <c r="B1552" s="636"/>
      <c r="C1552" s="423"/>
      <c r="D1552" s="206">
        <f t="shared" si="413"/>
        <v>6</v>
      </c>
      <c r="E1552" s="169"/>
      <c r="F1552" s="260"/>
      <c r="G1552" s="169"/>
      <c r="H1552" s="169"/>
      <c r="I1552" s="177" t="e">
        <f t="shared" si="417"/>
        <v>#DIV/0!</v>
      </c>
      <c r="J1552" s="169"/>
      <c r="K1552" s="177" t="e">
        <f t="shared" si="418"/>
        <v>#DIV/0!</v>
      </c>
      <c r="L1552" s="260"/>
      <c r="M1552" s="177" t="e">
        <f t="shared" si="419"/>
        <v>#DIV/0!</v>
      </c>
      <c r="N1552" s="260"/>
      <c r="O1552" s="169"/>
      <c r="P1552" s="176" t="e">
        <f t="shared" si="420"/>
        <v>#DIV/0!</v>
      </c>
      <c r="Q1552" s="260">
        <f t="shared" si="421"/>
        <v>0</v>
      </c>
      <c r="R1552" s="169">
        <f t="shared" si="422"/>
        <v>0</v>
      </c>
      <c r="S1552" s="171" t="e">
        <f t="shared" si="423"/>
        <v>#DIV/0!</v>
      </c>
      <c r="T1552" s="169"/>
      <c r="U1552" s="169"/>
      <c r="V1552" s="169"/>
      <c r="W1552" s="175">
        <v>1</v>
      </c>
      <c r="X1552" s="169"/>
    </row>
    <row r="1553" spans="2:24">
      <c r="B1553" s="636"/>
      <c r="C1553" s="423"/>
      <c r="D1553" s="206">
        <f t="shared" si="413"/>
        <v>7</v>
      </c>
      <c r="E1553" s="169"/>
      <c r="F1553" s="260"/>
      <c r="G1553" s="169"/>
      <c r="H1553" s="169"/>
      <c r="I1553" s="177" t="e">
        <f t="shared" si="417"/>
        <v>#DIV/0!</v>
      </c>
      <c r="J1553" s="169"/>
      <c r="K1553" s="177" t="e">
        <f t="shared" si="418"/>
        <v>#DIV/0!</v>
      </c>
      <c r="L1553" s="260"/>
      <c r="M1553" s="177" t="e">
        <f t="shared" si="419"/>
        <v>#DIV/0!</v>
      </c>
      <c r="N1553" s="260"/>
      <c r="O1553" s="169"/>
      <c r="P1553" s="176" t="e">
        <f t="shared" si="420"/>
        <v>#DIV/0!</v>
      </c>
      <c r="Q1553" s="260">
        <f t="shared" si="421"/>
        <v>0</v>
      </c>
      <c r="R1553" s="169">
        <f t="shared" si="422"/>
        <v>0</v>
      </c>
      <c r="S1553" s="171" t="e">
        <f t="shared" si="423"/>
        <v>#DIV/0!</v>
      </c>
      <c r="T1553" s="169"/>
      <c r="U1553" s="169"/>
      <c r="V1553" s="169"/>
      <c r="W1553" s="175">
        <v>1</v>
      </c>
      <c r="X1553" s="169"/>
    </row>
    <row r="1554" spans="2:24">
      <c r="B1554" s="636"/>
      <c r="C1554" s="423"/>
      <c r="D1554" s="206">
        <f t="shared" si="413"/>
        <v>8</v>
      </c>
      <c r="E1554" s="169"/>
      <c r="F1554" s="260"/>
      <c r="G1554" s="169"/>
      <c r="H1554" s="169"/>
      <c r="I1554" s="177" t="e">
        <f t="shared" si="417"/>
        <v>#DIV/0!</v>
      </c>
      <c r="J1554" s="169"/>
      <c r="K1554" s="177" t="e">
        <f t="shared" si="418"/>
        <v>#DIV/0!</v>
      </c>
      <c r="L1554" s="260"/>
      <c r="M1554" s="177" t="e">
        <f t="shared" si="419"/>
        <v>#DIV/0!</v>
      </c>
      <c r="N1554" s="260"/>
      <c r="O1554" s="169"/>
      <c r="P1554" s="176" t="e">
        <f t="shared" si="420"/>
        <v>#DIV/0!</v>
      </c>
      <c r="Q1554" s="260">
        <f t="shared" si="421"/>
        <v>0</v>
      </c>
      <c r="R1554" s="169">
        <f t="shared" si="422"/>
        <v>0</v>
      </c>
      <c r="S1554" s="171" t="e">
        <f t="shared" si="423"/>
        <v>#DIV/0!</v>
      </c>
      <c r="T1554" s="169"/>
      <c r="U1554" s="169"/>
      <c r="V1554" s="169"/>
      <c r="W1554" s="175">
        <v>1</v>
      </c>
      <c r="X1554" s="169"/>
    </row>
    <row r="1555" spans="2:24">
      <c r="B1555" s="636"/>
      <c r="C1555" s="423"/>
      <c r="D1555" s="206">
        <f t="shared" si="413"/>
        <v>9</v>
      </c>
      <c r="E1555" s="169"/>
      <c r="F1555" s="260"/>
      <c r="G1555" s="169"/>
      <c r="H1555" s="169"/>
      <c r="I1555" s="177" t="e">
        <f t="shared" si="417"/>
        <v>#DIV/0!</v>
      </c>
      <c r="J1555" s="169"/>
      <c r="K1555" s="177" t="e">
        <f t="shared" si="418"/>
        <v>#DIV/0!</v>
      </c>
      <c r="L1555" s="260"/>
      <c r="M1555" s="177" t="e">
        <f t="shared" si="419"/>
        <v>#DIV/0!</v>
      </c>
      <c r="N1555" s="260"/>
      <c r="O1555" s="169"/>
      <c r="P1555" s="176" t="e">
        <f t="shared" si="420"/>
        <v>#DIV/0!</v>
      </c>
      <c r="Q1555" s="260">
        <f t="shared" si="421"/>
        <v>0</v>
      </c>
      <c r="R1555" s="169">
        <f t="shared" si="422"/>
        <v>0</v>
      </c>
      <c r="S1555" s="171" t="e">
        <f t="shared" si="423"/>
        <v>#DIV/0!</v>
      </c>
      <c r="T1555" s="169"/>
      <c r="U1555" s="169"/>
      <c r="V1555" s="169"/>
      <c r="W1555" s="175">
        <v>1</v>
      </c>
      <c r="X1555" s="169"/>
    </row>
    <row r="1556" spans="2:24">
      <c r="B1556" s="636"/>
      <c r="C1556" s="423"/>
      <c r="D1556" s="206">
        <f t="shared" si="413"/>
        <v>10</v>
      </c>
      <c r="E1556" s="169"/>
      <c r="F1556" s="260"/>
      <c r="G1556" s="169"/>
      <c r="H1556" s="169"/>
      <c r="I1556" s="177" t="e">
        <f t="shared" si="417"/>
        <v>#DIV/0!</v>
      </c>
      <c r="J1556" s="169"/>
      <c r="K1556" s="177" t="e">
        <f t="shared" si="418"/>
        <v>#DIV/0!</v>
      </c>
      <c r="L1556" s="260"/>
      <c r="M1556" s="177" t="e">
        <f t="shared" si="419"/>
        <v>#DIV/0!</v>
      </c>
      <c r="N1556" s="260"/>
      <c r="O1556" s="169"/>
      <c r="P1556" s="176" t="e">
        <f t="shared" si="420"/>
        <v>#DIV/0!</v>
      </c>
      <c r="Q1556" s="260">
        <f t="shared" si="421"/>
        <v>0</v>
      </c>
      <c r="R1556" s="169">
        <f t="shared" si="422"/>
        <v>0</v>
      </c>
      <c r="S1556" s="171" t="e">
        <f t="shared" si="423"/>
        <v>#DIV/0!</v>
      </c>
      <c r="T1556" s="169"/>
      <c r="U1556" s="169"/>
      <c r="V1556" s="169"/>
      <c r="W1556" s="175">
        <v>1</v>
      </c>
      <c r="X1556" s="169"/>
    </row>
    <row r="1557" spans="2:24">
      <c r="B1557" s="635">
        <v>46025</v>
      </c>
      <c r="C1557" s="423" t="str">
        <f t="shared" ref="C1557" si="424">RIGHT(TEXT(B1557,"aaa"),1)</f>
        <v>六</v>
      </c>
      <c r="D1557" s="206">
        <f t="shared" si="413"/>
        <v>1</v>
      </c>
      <c r="E1557" s="169"/>
      <c r="F1557" s="260"/>
      <c r="G1557" s="169"/>
      <c r="H1557" s="169"/>
      <c r="I1557" s="177" t="e">
        <f t="shared" si="417"/>
        <v>#DIV/0!</v>
      </c>
      <c r="J1557" s="169"/>
      <c r="K1557" s="177" t="e">
        <f t="shared" si="418"/>
        <v>#DIV/0!</v>
      </c>
      <c r="L1557" s="260"/>
      <c r="M1557" s="177" t="e">
        <f t="shared" si="419"/>
        <v>#DIV/0!</v>
      </c>
      <c r="N1557" s="260"/>
      <c r="O1557" s="169"/>
      <c r="P1557" s="176" t="e">
        <f t="shared" si="420"/>
        <v>#DIV/0!</v>
      </c>
      <c r="Q1557" s="260">
        <f t="shared" si="421"/>
        <v>0</v>
      </c>
      <c r="R1557" s="169">
        <f t="shared" si="422"/>
        <v>0</v>
      </c>
      <c r="S1557" s="171" t="e">
        <f t="shared" si="423"/>
        <v>#DIV/0!</v>
      </c>
      <c r="T1557" s="169"/>
      <c r="U1557" s="169"/>
      <c r="V1557" s="169"/>
      <c r="W1557" s="175">
        <v>1</v>
      </c>
      <c r="X1557" s="169"/>
    </row>
    <row r="1558" spans="2:24">
      <c r="B1558" s="636"/>
      <c r="C1558" s="423"/>
      <c r="D1558" s="206">
        <f t="shared" si="413"/>
        <v>2</v>
      </c>
      <c r="E1558" s="169"/>
      <c r="F1558" s="260"/>
      <c r="G1558" s="169"/>
      <c r="H1558" s="169"/>
      <c r="I1558" s="177" t="e">
        <f t="shared" si="417"/>
        <v>#DIV/0!</v>
      </c>
      <c r="J1558" s="169"/>
      <c r="K1558" s="177" t="e">
        <f t="shared" si="418"/>
        <v>#DIV/0!</v>
      </c>
      <c r="L1558" s="260"/>
      <c r="M1558" s="177" t="e">
        <f t="shared" si="419"/>
        <v>#DIV/0!</v>
      </c>
      <c r="N1558" s="260"/>
      <c r="O1558" s="169"/>
      <c r="P1558" s="176" t="e">
        <f t="shared" si="420"/>
        <v>#DIV/0!</v>
      </c>
      <c r="Q1558" s="260">
        <f t="shared" si="421"/>
        <v>0</v>
      </c>
      <c r="R1558" s="169">
        <f t="shared" si="422"/>
        <v>0</v>
      </c>
      <c r="S1558" s="171" t="e">
        <f t="shared" si="423"/>
        <v>#DIV/0!</v>
      </c>
      <c r="T1558" s="169"/>
      <c r="U1558" s="169"/>
      <c r="V1558" s="169"/>
      <c r="W1558" s="175">
        <v>1</v>
      </c>
      <c r="X1558" s="169"/>
    </row>
    <row r="1559" spans="2:24">
      <c r="B1559" s="636"/>
      <c r="C1559" s="423"/>
      <c r="D1559" s="206">
        <f t="shared" si="413"/>
        <v>3</v>
      </c>
      <c r="E1559" s="169"/>
      <c r="F1559" s="260"/>
      <c r="G1559" s="169"/>
      <c r="H1559" s="169"/>
      <c r="I1559" s="177" t="e">
        <f t="shared" si="417"/>
        <v>#DIV/0!</v>
      </c>
      <c r="J1559" s="169"/>
      <c r="K1559" s="177" t="e">
        <f t="shared" si="418"/>
        <v>#DIV/0!</v>
      </c>
      <c r="L1559" s="260"/>
      <c r="M1559" s="177" t="e">
        <f t="shared" si="419"/>
        <v>#DIV/0!</v>
      </c>
      <c r="N1559" s="260"/>
      <c r="O1559" s="169"/>
      <c r="P1559" s="176" t="e">
        <f t="shared" si="420"/>
        <v>#DIV/0!</v>
      </c>
      <c r="Q1559" s="260">
        <f t="shared" si="421"/>
        <v>0</v>
      </c>
      <c r="R1559" s="169">
        <f t="shared" si="422"/>
        <v>0</v>
      </c>
      <c r="S1559" s="171" t="e">
        <f t="shared" si="423"/>
        <v>#DIV/0!</v>
      </c>
      <c r="T1559" s="169"/>
      <c r="U1559" s="169"/>
      <c r="V1559" s="169"/>
      <c r="W1559" s="175">
        <v>1</v>
      </c>
      <c r="X1559" s="169"/>
    </row>
    <row r="1560" spans="2:24">
      <c r="B1560" s="636"/>
      <c r="C1560" s="423"/>
      <c r="D1560" s="206">
        <f t="shared" si="413"/>
        <v>4</v>
      </c>
      <c r="E1560" s="169"/>
      <c r="F1560" s="260"/>
      <c r="G1560" s="169"/>
      <c r="H1560" s="169"/>
      <c r="I1560" s="177" t="e">
        <f t="shared" si="417"/>
        <v>#DIV/0!</v>
      </c>
      <c r="J1560" s="169"/>
      <c r="K1560" s="177" t="e">
        <f t="shared" si="418"/>
        <v>#DIV/0!</v>
      </c>
      <c r="L1560" s="260"/>
      <c r="M1560" s="177" t="e">
        <f t="shared" si="419"/>
        <v>#DIV/0!</v>
      </c>
      <c r="N1560" s="260"/>
      <c r="O1560" s="169"/>
      <c r="P1560" s="176" t="e">
        <f t="shared" si="420"/>
        <v>#DIV/0!</v>
      </c>
      <c r="Q1560" s="260">
        <f t="shared" si="421"/>
        <v>0</v>
      </c>
      <c r="R1560" s="169">
        <f t="shared" si="422"/>
        <v>0</v>
      </c>
      <c r="S1560" s="171" t="e">
        <f t="shared" si="423"/>
        <v>#DIV/0!</v>
      </c>
      <c r="T1560" s="169"/>
      <c r="U1560" s="169"/>
      <c r="V1560" s="169"/>
      <c r="W1560" s="175">
        <v>1</v>
      </c>
      <c r="X1560" s="169"/>
    </row>
    <row r="1561" spans="2:24">
      <c r="B1561" s="636"/>
      <c r="C1561" s="423"/>
      <c r="D1561" s="206">
        <f t="shared" si="413"/>
        <v>5</v>
      </c>
      <c r="E1561" s="169"/>
      <c r="F1561" s="260"/>
      <c r="G1561" s="169"/>
      <c r="H1561" s="169"/>
      <c r="I1561" s="177" t="e">
        <f t="shared" si="417"/>
        <v>#DIV/0!</v>
      </c>
      <c r="J1561" s="169"/>
      <c r="K1561" s="177" t="e">
        <f t="shared" si="418"/>
        <v>#DIV/0!</v>
      </c>
      <c r="L1561" s="260"/>
      <c r="M1561" s="177" t="e">
        <f t="shared" si="419"/>
        <v>#DIV/0!</v>
      </c>
      <c r="N1561" s="260"/>
      <c r="O1561" s="169"/>
      <c r="P1561" s="176" t="e">
        <f t="shared" si="420"/>
        <v>#DIV/0!</v>
      </c>
      <c r="Q1561" s="260">
        <f t="shared" si="421"/>
        <v>0</v>
      </c>
      <c r="R1561" s="169">
        <f t="shared" si="422"/>
        <v>0</v>
      </c>
      <c r="S1561" s="171" t="e">
        <f t="shared" si="423"/>
        <v>#DIV/0!</v>
      </c>
      <c r="T1561" s="169"/>
      <c r="U1561" s="169"/>
      <c r="V1561" s="169"/>
      <c r="W1561" s="175">
        <v>1</v>
      </c>
      <c r="X1561" s="169"/>
    </row>
    <row r="1562" spans="2:24">
      <c r="B1562" s="636"/>
      <c r="C1562" s="423"/>
      <c r="D1562" s="206">
        <f t="shared" si="413"/>
        <v>6</v>
      </c>
      <c r="E1562" s="169"/>
      <c r="F1562" s="260"/>
      <c r="G1562" s="169"/>
      <c r="H1562" s="169"/>
      <c r="I1562" s="177" t="e">
        <f t="shared" si="417"/>
        <v>#DIV/0!</v>
      </c>
      <c r="J1562" s="169"/>
      <c r="K1562" s="177" t="e">
        <f t="shared" si="418"/>
        <v>#DIV/0!</v>
      </c>
      <c r="L1562" s="260"/>
      <c r="M1562" s="177" t="e">
        <f t="shared" si="419"/>
        <v>#DIV/0!</v>
      </c>
      <c r="N1562" s="260"/>
      <c r="O1562" s="169"/>
      <c r="P1562" s="176" t="e">
        <f t="shared" si="420"/>
        <v>#DIV/0!</v>
      </c>
      <c r="Q1562" s="260">
        <f t="shared" si="421"/>
        <v>0</v>
      </c>
      <c r="R1562" s="169">
        <f t="shared" si="422"/>
        <v>0</v>
      </c>
      <c r="S1562" s="171" t="e">
        <f t="shared" si="423"/>
        <v>#DIV/0!</v>
      </c>
      <c r="T1562" s="169"/>
      <c r="U1562" s="169"/>
      <c r="V1562" s="169"/>
      <c r="W1562" s="175">
        <v>1</v>
      </c>
      <c r="X1562" s="169"/>
    </row>
    <row r="1563" spans="2:24">
      <c r="B1563" s="636"/>
      <c r="C1563" s="423"/>
      <c r="D1563" s="206">
        <f t="shared" si="413"/>
        <v>7</v>
      </c>
      <c r="E1563" s="169"/>
      <c r="F1563" s="260"/>
      <c r="G1563" s="169"/>
      <c r="H1563" s="169"/>
      <c r="I1563" s="177" t="e">
        <f t="shared" si="417"/>
        <v>#DIV/0!</v>
      </c>
      <c r="J1563" s="169"/>
      <c r="K1563" s="177" t="e">
        <f t="shared" si="418"/>
        <v>#DIV/0!</v>
      </c>
      <c r="L1563" s="260"/>
      <c r="M1563" s="177" t="e">
        <f t="shared" si="419"/>
        <v>#DIV/0!</v>
      </c>
      <c r="N1563" s="260"/>
      <c r="O1563" s="169"/>
      <c r="P1563" s="176" t="e">
        <f t="shared" si="420"/>
        <v>#DIV/0!</v>
      </c>
      <c r="Q1563" s="260">
        <f t="shared" si="421"/>
        <v>0</v>
      </c>
      <c r="R1563" s="169">
        <f t="shared" si="422"/>
        <v>0</v>
      </c>
      <c r="S1563" s="171" t="e">
        <f t="shared" si="423"/>
        <v>#DIV/0!</v>
      </c>
      <c r="T1563" s="169"/>
      <c r="U1563" s="169"/>
      <c r="V1563" s="169"/>
      <c r="W1563" s="175">
        <v>1</v>
      </c>
      <c r="X1563" s="169"/>
    </row>
    <row r="1564" spans="2:24">
      <c r="B1564" s="636"/>
      <c r="C1564" s="423"/>
      <c r="D1564" s="206">
        <f t="shared" si="413"/>
        <v>8</v>
      </c>
      <c r="E1564" s="169"/>
      <c r="F1564" s="260"/>
      <c r="G1564" s="169"/>
      <c r="H1564" s="169"/>
      <c r="I1564" s="177" t="e">
        <f t="shared" si="417"/>
        <v>#DIV/0!</v>
      </c>
      <c r="J1564" s="169"/>
      <c r="K1564" s="177" t="e">
        <f t="shared" si="418"/>
        <v>#DIV/0!</v>
      </c>
      <c r="L1564" s="260"/>
      <c r="M1564" s="177" t="e">
        <f t="shared" si="419"/>
        <v>#DIV/0!</v>
      </c>
      <c r="N1564" s="260"/>
      <c r="O1564" s="169"/>
      <c r="P1564" s="176" t="e">
        <f t="shared" si="420"/>
        <v>#DIV/0!</v>
      </c>
      <c r="Q1564" s="260">
        <f t="shared" si="421"/>
        <v>0</v>
      </c>
      <c r="R1564" s="169">
        <f t="shared" si="422"/>
        <v>0</v>
      </c>
      <c r="S1564" s="171" t="e">
        <f t="shared" si="423"/>
        <v>#DIV/0!</v>
      </c>
      <c r="T1564" s="169"/>
      <c r="U1564" s="169"/>
      <c r="V1564" s="169"/>
      <c r="W1564" s="175">
        <v>1</v>
      </c>
      <c r="X1564" s="169"/>
    </row>
    <row r="1565" spans="2:24">
      <c r="B1565" s="636"/>
      <c r="C1565" s="423"/>
      <c r="D1565" s="206">
        <f t="shared" si="413"/>
        <v>9</v>
      </c>
      <c r="E1565" s="169"/>
      <c r="F1565" s="260"/>
      <c r="G1565" s="169"/>
      <c r="H1565" s="169"/>
      <c r="I1565" s="177" t="e">
        <f t="shared" si="417"/>
        <v>#DIV/0!</v>
      </c>
      <c r="J1565" s="169"/>
      <c r="K1565" s="177" t="e">
        <f t="shared" si="418"/>
        <v>#DIV/0!</v>
      </c>
      <c r="L1565" s="260"/>
      <c r="M1565" s="177" t="e">
        <f t="shared" si="419"/>
        <v>#DIV/0!</v>
      </c>
      <c r="N1565" s="260"/>
      <c r="O1565" s="169"/>
      <c r="P1565" s="176" t="e">
        <f t="shared" si="420"/>
        <v>#DIV/0!</v>
      </c>
      <c r="Q1565" s="260">
        <f t="shared" si="421"/>
        <v>0</v>
      </c>
      <c r="R1565" s="169">
        <f t="shared" si="422"/>
        <v>0</v>
      </c>
      <c r="S1565" s="171" t="e">
        <f t="shared" si="423"/>
        <v>#DIV/0!</v>
      </c>
      <c r="T1565" s="169"/>
      <c r="U1565" s="169"/>
      <c r="V1565" s="169"/>
      <c r="W1565" s="175">
        <v>1</v>
      </c>
      <c r="X1565" s="169"/>
    </row>
    <row r="1566" spans="2:24">
      <c r="B1566" s="636"/>
      <c r="C1566" s="423"/>
      <c r="D1566" s="206">
        <f t="shared" si="413"/>
        <v>10</v>
      </c>
      <c r="E1566" s="169"/>
      <c r="F1566" s="260"/>
      <c r="G1566" s="169"/>
      <c r="H1566" s="169"/>
      <c r="I1566" s="177" t="e">
        <f t="shared" si="417"/>
        <v>#DIV/0!</v>
      </c>
      <c r="J1566" s="169"/>
      <c r="K1566" s="177" t="e">
        <f t="shared" si="418"/>
        <v>#DIV/0!</v>
      </c>
      <c r="L1566" s="260"/>
      <c r="M1566" s="177" t="e">
        <f t="shared" si="419"/>
        <v>#DIV/0!</v>
      </c>
      <c r="N1566" s="260"/>
      <c r="O1566" s="169"/>
      <c r="P1566" s="176" t="e">
        <f t="shared" si="420"/>
        <v>#DIV/0!</v>
      </c>
      <c r="Q1566" s="260">
        <f t="shared" si="421"/>
        <v>0</v>
      </c>
      <c r="R1566" s="169">
        <f t="shared" si="422"/>
        <v>0</v>
      </c>
      <c r="S1566" s="171" t="e">
        <f t="shared" si="423"/>
        <v>#DIV/0!</v>
      </c>
      <c r="T1566" s="169"/>
      <c r="U1566" s="169"/>
      <c r="V1566" s="169"/>
      <c r="W1566" s="175">
        <v>1</v>
      </c>
      <c r="X1566" s="169"/>
    </row>
    <row r="1567" spans="2:24">
      <c r="B1567" s="635">
        <v>46026</v>
      </c>
      <c r="C1567" s="423" t="str">
        <f t="shared" ref="C1567" si="425">RIGHT(TEXT(B1567,"aaa"),1)</f>
        <v>日</v>
      </c>
      <c r="D1567" s="206">
        <f t="shared" si="413"/>
        <v>1</v>
      </c>
      <c r="E1567" s="169"/>
      <c r="F1567" s="260"/>
      <c r="G1567" s="169"/>
      <c r="H1567" s="169"/>
      <c r="I1567" s="177" t="e">
        <f t="shared" si="417"/>
        <v>#DIV/0!</v>
      </c>
      <c r="J1567" s="169"/>
      <c r="K1567" s="177" t="e">
        <f t="shared" si="418"/>
        <v>#DIV/0!</v>
      </c>
      <c r="L1567" s="260"/>
      <c r="M1567" s="177" t="e">
        <f t="shared" si="419"/>
        <v>#DIV/0!</v>
      </c>
      <c r="N1567" s="260"/>
      <c r="O1567" s="169"/>
      <c r="P1567" s="176" t="e">
        <f t="shared" si="420"/>
        <v>#DIV/0!</v>
      </c>
      <c r="Q1567" s="260">
        <f t="shared" si="421"/>
        <v>0</v>
      </c>
      <c r="R1567" s="169">
        <f t="shared" si="422"/>
        <v>0</v>
      </c>
      <c r="S1567" s="171" t="e">
        <f t="shared" si="423"/>
        <v>#DIV/0!</v>
      </c>
      <c r="T1567" s="169"/>
      <c r="U1567" s="169"/>
      <c r="V1567" s="169"/>
      <c r="W1567" s="175">
        <v>1</v>
      </c>
      <c r="X1567" s="169"/>
    </row>
    <row r="1568" spans="2:24">
      <c r="B1568" s="636"/>
      <c r="C1568" s="423"/>
      <c r="D1568" s="206">
        <f t="shared" si="413"/>
        <v>2</v>
      </c>
      <c r="E1568" s="169"/>
      <c r="F1568" s="260"/>
      <c r="G1568" s="169"/>
      <c r="H1568" s="169"/>
      <c r="I1568" s="177" t="e">
        <f t="shared" si="417"/>
        <v>#DIV/0!</v>
      </c>
      <c r="J1568" s="169"/>
      <c r="K1568" s="177" t="e">
        <f t="shared" si="418"/>
        <v>#DIV/0!</v>
      </c>
      <c r="L1568" s="260"/>
      <c r="M1568" s="177" t="e">
        <f t="shared" si="419"/>
        <v>#DIV/0!</v>
      </c>
      <c r="N1568" s="260"/>
      <c r="O1568" s="169"/>
      <c r="P1568" s="176" t="e">
        <f t="shared" si="420"/>
        <v>#DIV/0!</v>
      </c>
      <c r="Q1568" s="260">
        <f t="shared" si="421"/>
        <v>0</v>
      </c>
      <c r="R1568" s="169">
        <f t="shared" si="422"/>
        <v>0</v>
      </c>
      <c r="S1568" s="171" t="e">
        <f t="shared" si="423"/>
        <v>#DIV/0!</v>
      </c>
      <c r="T1568" s="169"/>
      <c r="U1568" s="169"/>
      <c r="V1568" s="169"/>
      <c r="W1568" s="175">
        <v>1</v>
      </c>
      <c r="X1568" s="169"/>
    </row>
    <row r="1569" spans="2:24">
      <c r="B1569" s="636"/>
      <c r="C1569" s="423"/>
      <c r="D1569" s="206">
        <f t="shared" si="413"/>
        <v>3</v>
      </c>
      <c r="E1569" s="169"/>
      <c r="F1569" s="260"/>
      <c r="G1569" s="169"/>
      <c r="H1569" s="169"/>
      <c r="I1569" s="177" t="e">
        <f t="shared" si="417"/>
        <v>#DIV/0!</v>
      </c>
      <c r="J1569" s="169"/>
      <c r="K1569" s="177" t="e">
        <f t="shared" si="418"/>
        <v>#DIV/0!</v>
      </c>
      <c r="L1569" s="260"/>
      <c r="M1569" s="177" t="e">
        <f t="shared" si="419"/>
        <v>#DIV/0!</v>
      </c>
      <c r="N1569" s="260"/>
      <c r="O1569" s="169"/>
      <c r="P1569" s="176" t="e">
        <f t="shared" si="420"/>
        <v>#DIV/0!</v>
      </c>
      <c r="Q1569" s="260">
        <f t="shared" si="421"/>
        <v>0</v>
      </c>
      <c r="R1569" s="169">
        <f t="shared" si="422"/>
        <v>0</v>
      </c>
      <c r="S1569" s="171" t="e">
        <f t="shared" si="423"/>
        <v>#DIV/0!</v>
      </c>
      <c r="T1569" s="169"/>
      <c r="U1569" s="169"/>
      <c r="V1569" s="169"/>
      <c r="W1569" s="175">
        <v>1</v>
      </c>
      <c r="X1569" s="169"/>
    </row>
    <row r="1570" spans="2:24">
      <c r="B1570" s="636"/>
      <c r="C1570" s="423"/>
      <c r="D1570" s="206">
        <f t="shared" si="413"/>
        <v>4</v>
      </c>
      <c r="E1570" s="169"/>
      <c r="F1570" s="260"/>
      <c r="G1570" s="169"/>
      <c r="H1570" s="169"/>
      <c r="I1570" s="177" t="e">
        <f t="shared" si="417"/>
        <v>#DIV/0!</v>
      </c>
      <c r="J1570" s="169"/>
      <c r="K1570" s="177" t="e">
        <f t="shared" si="418"/>
        <v>#DIV/0!</v>
      </c>
      <c r="L1570" s="260"/>
      <c r="M1570" s="177" t="e">
        <f t="shared" si="419"/>
        <v>#DIV/0!</v>
      </c>
      <c r="N1570" s="260"/>
      <c r="O1570" s="169"/>
      <c r="P1570" s="176" t="e">
        <f t="shared" si="420"/>
        <v>#DIV/0!</v>
      </c>
      <c r="Q1570" s="260">
        <f t="shared" si="421"/>
        <v>0</v>
      </c>
      <c r="R1570" s="169">
        <f t="shared" si="422"/>
        <v>0</v>
      </c>
      <c r="S1570" s="171" t="e">
        <f t="shared" si="423"/>
        <v>#DIV/0!</v>
      </c>
      <c r="T1570" s="169"/>
      <c r="U1570" s="169"/>
      <c r="V1570" s="169"/>
      <c r="W1570" s="175">
        <v>1</v>
      </c>
      <c r="X1570" s="169"/>
    </row>
    <row r="1571" spans="2:24">
      <c r="B1571" s="636"/>
      <c r="C1571" s="423"/>
      <c r="D1571" s="206">
        <f t="shared" si="413"/>
        <v>5</v>
      </c>
      <c r="E1571" s="169"/>
      <c r="F1571" s="260"/>
      <c r="G1571" s="169"/>
      <c r="H1571" s="169"/>
      <c r="I1571" s="177" t="e">
        <f t="shared" si="417"/>
        <v>#DIV/0!</v>
      </c>
      <c r="J1571" s="169"/>
      <c r="K1571" s="177" t="e">
        <f t="shared" si="418"/>
        <v>#DIV/0!</v>
      </c>
      <c r="L1571" s="260"/>
      <c r="M1571" s="177" t="e">
        <f t="shared" si="419"/>
        <v>#DIV/0!</v>
      </c>
      <c r="N1571" s="260"/>
      <c r="O1571" s="169"/>
      <c r="P1571" s="176" t="e">
        <f t="shared" si="420"/>
        <v>#DIV/0!</v>
      </c>
      <c r="Q1571" s="260">
        <f t="shared" si="421"/>
        <v>0</v>
      </c>
      <c r="R1571" s="169">
        <f t="shared" si="422"/>
        <v>0</v>
      </c>
      <c r="S1571" s="171" t="e">
        <f t="shared" si="423"/>
        <v>#DIV/0!</v>
      </c>
      <c r="T1571" s="169"/>
      <c r="U1571" s="169"/>
      <c r="V1571" s="169"/>
      <c r="W1571" s="175">
        <v>1</v>
      </c>
      <c r="X1571" s="169"/>
    </row>
    <row r="1572" spans="2:24">
      <c r="B1572" s="636"/>
      <c r="C1572" s="423"/>
      <c r="D1572" s="206">
        <f t="shared" si="413"/>
        <v>6</v>
      </c>
      <c r="E1572" s="169"/>
      <c r="F1572" s="260"/>
      <c r="G1572" s="169"/>
      <c r="H1572" s="169"/>
      <c r="I1572" s="177" t="e">
        <f t="shared" si="417"/>
        <v>#DIV/0!</v>
      </c>
      <c r="J1572" s="169"/>
      <c r="K1572" s="177" t="e">
        <f t="shared" si="418"/>
        <v>#DIV/0!</v>
      </c>
      <c r="L1572" s="260"/>
      <c r="M1572" s="177" t="e">
        <f t="shared" si="419"/>
        <v>#DIV/0!</v>
      </c>
      <c r="N1572" s="260"/>
      <c r="O1572" s="169"/>
      <c r="P1572" s="176" t="e">
        <f t="shared" si="420"/>
        <v>#DIV/0!</v>
      </c>
      <c r="Q1572" s="260">
        <f t="shared" si="421"/>
        <v>0</v>
      </c>
      <c r="R1572" s="169">
        <f t="shared" si="422"/>
        <v>0</v>
      </c>
      <c r="S1572" s="171" t="e">
        <f t="shared" si="423"/>
        <v>#DIV/0!</v>
      </c>
      <c r="T1572" s="169"/>
      <c r="U1572" s="169"/>
      <c r="V1572" s="169"/>
      <c r="W1572" s="175">
        <v>1</v>
      </c>
      <c r="X1572" s="169"/>
    </row>
    <row r="1573" spans="2:24">
      <c r="B1573" s="636"/>
      <c r="C1573" s="423"/>
      <c r="D1573" s="206">
        <f t="shared" si="413"/>
        <v>7</v>
      </c>
      <c r="E1573" s="169"/>
      <c r="F1573" s="260"/>
      <c r="G1573" s="169"/>
      <c r="H1573" s="169"/>
      <c r="I1573" s="177" t="e">
        <f t="shared" si="417"/>
        <v>#DIV/0!</v>
      </c>
      <c r="J1573" s="169"/>
      <c r="K1573" s="177" t="e">
        <f t="shared" si="418"/>
        <v>#DIV/0!</v>
      </c>
      <c r="L1573" s="260"/>
      <c r="M1573" s="177" t="e">
        <f t="shared" si="419"/>
        <v>#DIV/0!</v>
      </c>
      <c r="N1573" s="260"/>
      <c r="O1573" s="169"/>
      <c r="P1573" s="176" t="e">
        <f t="shared" si="420"/>
        <v>#DIV/0!</v>
      </c>
      <c r="Q1573" s="260">
        <f t="shared" si="421"/>
        <v>0</v>
      </c>
      <c r="R1573" s="169">
        <f t="shared" si="422"/>
        <v>0</v>
      </c>
      <c r="S1573" s="171" t="e">
        <f t="shared" si="423"/>
        <v>#DIV/0!</v>
      </c>
      <c r="T1573" s="169"/>
      <c r="U1573" s="169"/>
      <c r="V1573" s="169"/>
      <c r="W1573" s="175">
        <v>1</v>
      </c>
      <c r="X1573" s="169"/>
    </row>
    <row r="1574" spans="2:24">
      <c r="B1574" s="636"/>
      <c r="C1574" s="423"/>
      <c r="D1574" s="206">
        <f t="shared" si="413"/>
        <v>8</v>
      </c>
      <c r="E1574" s="169"/>
      <c r="F1574" s="260"/>
      <c r="G1574" s="169"/>
      <c r="H1574" s="169"/>
      <c r="I1574" s="177" t="e">
        <f t="shared" si="417"/>
        <v>#DIV/0!</v>
      </c>
      <c r="J1574" s="169"/>
      <c r="K1574" s="177" t="e">
        <f t="shared" si="418"/>
        <v>#DIV/0!</v>
      </c>
      <c r="L1574" s="260"/>
      <c r="M1574" s="177" t="e">
        <f t="shared" si="419"/>
        <v>#DIV/0!</v>
      </c>
      <c r="N1574" s="260"/>
      <c r="O1574" s="169"/>
      <c r="P1574" s="176" t="e">
        <f t="shared" si="420"/>
        <v>#DIV/0!</v>
      </c>
      <c r="Q1574" s="260">
        <f t="shared" si="421"/>
        <v>0</v>
      </c>
      <c r="R1574" s="169">
        <f t="shared" si="422"/>
        <v>0</v>
      </c>
      <c r="S1574" s="171" t="e">
        <f t="shared" si="423"/>
        <v>#DIV/0!</v>
      </c>
      <c r="T1574" s="169"/>
      <c r="U1574" s="169"/>
      <c r="V1574" s="169"/>
      <c r="W1574" s="175">
        <v>1</v>
      </c>
      <c r="X1574" s="169"/>
    </row>
    <row r="1575" spans="2:24">
      <c r="B1575" s="636"/>
      <c r="C1575" s="423"/>
      <c r="D1575" s="206">
        <f t="shared" si="413"/>
        <v>9</v>
      </c>
      <c r="E1575" s="169"/>
      <c r="F1575" s="260"/>
      <c r="G1575" s="169"/>
      <c r="H1575" s="169"/>
      <c r="I1575" s="177" t="e">
        <f t="shared" si="417"/>
        <v>#DIV/0!</v>
      </c>
      <c r="J1575" s="169"/>
      <c r="K1575" s="177" t="e">
        <f t="shared" si="418"/>
        <v>#DIV/0!</v>
      </c>
      <c r="L1575" s="260"/>
      <c r="M1575" s="177" t="e">
        <f t="shared" si="419"/>
        <v>#DIV/0!</v>
      </c>
      <c r="N1575" s="260"/>
      <c r="O1575" s="169"/>
      <c r="P1575" s="176" t="e">
        <f t="shared" si="420"/>
        <v>#DIV/0!</v>
      </c>
      <c r="Q1575" s="260">
        <f t="shared" si="421"/>
        <v>0</v>
      </c>
      <c r="R1575" s="169">
        <f t="shared" si="422"/>
        <v>0</v>
      </c>
      <c r="S1575" s="171" t="e">
        <f t="shared" si="423"/>
        <v>#DIV/0!</v>
      </c>
      <c r="T1575" s="169"/>
      <c r="U1575" s="169"/>
      <c r="V1575" s="169"/>
      <c r="W1575" s="175">
        <v>1</v>
      </c>
      <c r="X1575" s="169"/>
    </row>
    <row r="1576" spans="2:24">
      <c r="B1576" s="636"/>
      <c r="C1576" s="423"/>
      <c r="D1576" s="206">
        <f t="shared" si="413"/>
        <v>10</v>
      </c>
      <c r="E1576" s="169"/>
      <c r="F1576" s="260"/>
      <c r="G1576" s="169"/>
      <c r="H1576" s="169"/>
      <c r="I1576" s="177" t="e">
        <f t="shared" si="417"/>
        <v>#DIV/0!</v>
      </c>
      <c r="J1576" s="169"/>
      <c r="K1576" s="177" t="e">
        <f t="shared" si="418"/>
        <v>#DIV/0!</v>
      </c>
      <c r="L1576" s="260"/>
      <c r="M1576" s="177" t="e">
        <f t="shared" si="419"/>
        <v>#DIV/0!</v>
      </c>
      <c r="N1576" s="260"/>
      <c r="O1576" s="169"/>
      <c r="P1576" s="176" t="e">
        <f t="shared" si="420"/>
        <v>#DIV/0!</v>
      </c>
      <c r="Q1576" s="260">
        <f t="shared" si="421"/>
        <v>0</v>
      </c>
      <c r="R1576" s="169">
        <f t="shared" si="422"/>
        <v>0</v>
      </c>
      <c r="S1576" s="171" t="e">
        <f t="shared" si="423"/>
        <v>#DIV/0!</v>
      </c>
      <c r="T1576" s="169"/>
      <c r="U1576" s="169"/>
      <c r="V1576" s="169"/>
      <c r="W1576" s="175">
        <v>1</v>
      </c>
      <c r="X1576" s="169"/>
    </row>
    <row r="1577" spans="2:24">
      <c r="B1577" s="635">
        <v>46027</v>
      </c>
      <c r="C1577" s="423" t="str">
        <f t="shared" ref="C1577" si="426">RIGHT(TEXT(B1577,"aaa"),1)</f>
        <v>一</v>
      </c>
      <c r="D1577" s="206">
        <f t="shared" si="413"/>
        <v>1</v>
      </c>
      <c r="E1577" s="169"/>
      <c r="F1577" s="260"/>
      <c r="G1577" s="169"/>
      <c r="H1577" s="169"/>
      <c r="I1577" s="177" t="e">
        <f t="shared" ref="I1577:I1586" si="427">H1577/G1577</f>
        <v>#DIV/0!</v>
      </c>
      <c r="J1577" s="169"/>
      <c r="K1577" s="177" t="e">
        <f t="shared" ref="K1577:K1586" si="428">J1577/G1577</f>
        <v>#DIV/0!</v>
      </c>
      <c r="L1577" s="260"/>
      <c r="M1577" s="177" t="e">
        <f t="shared" ref="M1577:M1586" si="429">(H1577+J1577)/G1577</f>
        <v>#DIV/0!</v>
      </c>
      <c r="N1577" s="260"/>
      <c r="O1577" s="169"/>
      <c r="P1577" s="176" t="e">
        <f t="shared" ref="P1577:P1586" si="430">O1577/G1577</f>
        <v>#DIV/0!</v>
      </c>
      <c r="Q1577" s="260">
        <f t="shared" ref="Q1577:Q1586" si="431">O1577*L1577</f>
        <v>0</v>
      </c>
      <c r="R1577" s="169">
        <f t="shared" ref="R1577:R1586" si="432">(H1577+J1577)-G1577-O1577</f>
        <v>0</v>
      </c>
      <c r="S1577" s="171" t="e">
        <f t="shared" ref="S1577:S1586" si="433">R1577/G1577</f>
        <v>#DIV/0!</v>
      </c>
      <c r="T1577" s="169"/>
      <c r="U1577" s="169"/>
      <c r="V1577" s="169"/>
      <c r="W1577" s="175">
        <v>1</v>
      </c>
      <c r="X1577" s="169"/>
    </row>
    <row r="1578" spans="2:24">
      <c r="B1578" s="636"/>
      <c r="C1578" s="423"/>
      <c r="D1578" s="206">
        <f t="shared" si="413"/>
        <v>2</v>
      </c>
      <c r="E1578" s="169"/>
      <c r="F1578" s="260"/>
      <c r="G1578" s="169"/>
      <c r="H1578" s="169"/>
      <c r="I1578" s="177" t="e">
        <f t="shared" si="427"/>
        <v>#DIV/0!</v>
      </c>
      <c r="J1578" s="169"/>
      <c r="K1578" s="177" t="e">
        <f t="shared" si="428"/>
        <v>#DIV/0!</v>
      </c>
      <c r="L1578" s="260"/>
      <c r="M1578" s="177" t="e">
        <f t="shared" si="429"/>
        <v>#DIV/0!</v>
      </c>
      <c r="N1578" s="260"/>
      <c r="O1578" s="169"/>
      <c r="P1578" s="176" t="e">
        <f t="shared" si="430"/>
        <v>#DIV/0!</v>
      </c>
      <c r="Q1578" s="260">
        <f t="shared" si="431"/>
        <v>0</v>
      </c>
      <c r="R1578" s="169">
        <f t="shared" si="432"/>
        <v>0</v>
      </c>
      <c r="S1578" s="171" t="e">
        <f t="shared" si="433"/>
        <v>#DIV/0!</v>
      </c>
      <c r="T1578" s="169"/>
      <c r="U1578" s="169"/>
      <c r="V1578" s="169"/>
      <c r="W1578" s="175">
        <v>1</v>
      </c>
      <c r="X1578" s="169"/>
    </row>
    <row r="1579" spans="2:24">
      <c r="B1579" s="636"/>
      <c r="C1579" s="423"/>
      <c r="D1579" s="206">
        <f t="shared" si="413"/>
        <v>3</v>
      </c>
      <c r="E1579" s="169"/>
      <c r="F1579" s="260"/>
      <c r="G1579" s="169"/>
      <c r="H1579" s="169"/>
      <c r="I1579" s="177" t="e">
        <f t="shared" si="427"/>
        <v>#DIV/0!</v>
      </c>
      <c r="J1579" s="169"/>
      <c r="K1579" s="177" t="e">
        <f t="shared" si="428"/>
        <v>#DIV/0!</v>
      </c>
      <c r="L1579" s="260"/>
      <c r="M1579" s="177" t="e">
        <f t="shared" si="429"/>
        <v>#DIV/0!</v>
      </c>
      <c r="N1579" s="260"/>
      <c r="O1579" s="169"/>
      <c r="P1579" s="176" t="e">
        <f t="shared" si="430"/>
        <v>#DIV/0!</v>
      </c>
      <c r="Q1579" s="260">
        <f t="shared" si="431"/>
        <v>0</v>
      </c>
      <c r="R1579" s="169">
        <f t="shared" si="432"/>
        <v>0</v>
      </c>
      <c r="S1579" s="171" t="e">
        <f t="shared" si="433"/>
        <v>#DIV/0!</v>
      </c>
      <c r="T1579" s="169"/>
      <c r="U1579" s="169"/>
      <c r="V1579" s="169"/>
      <c r="W1579" s="175">
        <v>1</v>
      </c>
      <c r="X1579" s="169"/>
    </row>
    <row r="1580" spans="2:24">
      <c r="B1580" s="636"/>
      <c r="C1580" s="423"/>
      <c r="D1580" s="206">
        <f t="shared" si="413"/>
        <v>4</v>
      </c>
      <c r="E1580" s="169"/>
      <c r="F1580" s="260"/>
      <c r="G1580" s="169"/>
      <c r="H1580" s="169"/>
      <c r="I1580" s="177" t="e">
        <f t="shared" si="427"/>
        <v>#DIV/0!</v>
      </c>
      <c r="J1580" s="169"/>
      <c r="K1580" s="177" t="e">
        <f t="shared" si="428"/>
        <v>#DIV/0!</v>
      </c>
      <c r="L1580" s="260"/>
      <c r="M1580" s="177" t="e">
        <f t="shared" si="429"/>
        <v>#DIV/0!</v>
      </c>
      <c r="N1580" s="260"/>
      <c r="O1580" s="169"/>
      <c r="P1580" s="176" t="e">
        <f t="shared" si="430"/>
        <v>#DIV/0!</v>
      </c>
      <c r="Q1580" s="260">
        <f t="shared" si="431"/>
        <v>0</v>
      </c>
      <c r="R1580" s="169">
        <f t="shared" si="432"/>
        <v>0</v>
      </c>
      <c r="S1580" s="171" t="e">
        <f t="shared" si="433"/>
        <v>#DIV/0!</v>
      </c>
      <c r="T1580" s="169"/>
      <c r="U1580" s="169"/>
      <c r="V1580" s="169"/>
      <c r="W1580" s="175">
        <v>1</v>
      </c>
      <c r="X1580" s="169"/>
    </row>
    <row r="1581" spans="2:24">
      <c r="B1581" s="636"/>
      <c r="C1581" s="423"/>
      <c r="D1581" s="206">
        <f t="shared" si="413"/>
        <v>5</v>
      </c>
      <c r="E1581" s="169"/>
      <c r="F1581" s="260"/>
      <c r="G1581" s="169"/>
      <c r="H1581" s="169"/>
      <c r="I1581" s="177" t="e">
        <f t="shared" si="427"/>
        <v>#DIV/0!</v>
      </c>
      <c r="J1581" s="169"/>
      <c r="K1581" s="177" t="e">
        <f t="shared" si="428"/>
        <v>#DIV/0!</v>
      </c>
      <c r="L1581" s="260"/>
      <c r="M1581" s="177" t="e">
        <f t="shared" si="429"/>
        <v>#DIV/0!</v>
      </c>
      <c r="N1581" s="260"/>
      <c r="O1581" s="169"/>
      <c r="P1581" s="176" t="e">
        <f t="shared" si="430"/>
        <v>#DIV/0!</v>
      </c>
      <c r="Q1581" s="260">
        <f t="shared" si="431"/>
        <v>0</v>
      </c>
      <c r="R1581" s="169">
        <f t="shared" si="432"/>
        <v>0</v>
      </c>
      <c r="S1581" s="171" t="e">
        <f t="shared" si="433"/>
        <v>#DIV/0!</v>
      </c>
      <c r="T1581" s="169"/>
      <c r="U1581" s="169"/>
      <c r="V1581" s="169"/>
      <c r="W1581" s="175">
        <v>1</v>
      </c>
      <c r="X1581" s="169"/>
    </row>
    <row r="1582" spans="2:24">
      <c r="B1582" s="636"/>
      <c r="C1582" s="423"/>
      <c r="D1582" s="206">
        <f t="shared" si="413"/>
        <v>6</v>
      </c>
      <c r="E1582" s="169"/>
      <c r="F1582" s="260"/>
      <c r="G1582" s="169"/>
      <c r="H1582" s="169"/>
      <c r="I1582" s="177" t="e">
        <f t="shared" si="427"/>
        <v>#DIV/0!</v>
      </c>
      <c r="J1582" s="169"/>
      <c r="K1582" s="177" t="e">
        <f t="shared" si="428"/>
        <v>#DIV/0!</v>
      </c>
      <c r="L1582" s="260"/>
      <c r="M1582" s="177" t="e">
        <f t="shared" si="429"/>
        <v>#DIV/0!</v>
      </c>
      <c r="N1582" s="260"/>
      <c r="O1582" s="169"/>
      <c r="P1582" s="176" t="e">
        <f t="shared" si="430"/>
        <v>#DIV/0!</v>
      </c>
      <c r="Q1582" s="260">
        <f t="shared" si="431"/>
        <v>0</v>
      </c>
      <c r="R1582" s="169">
        <f t="shared" si="432"/>
        <v>0</v>
      </c>
      <c r="S1582" s="171" t="e">
        <f t="shared" si="433"/>
        <v>#DIV/0!</v>
      </c>
      <c r="T1582" s="169"/>
      <c r="U1582" s="169"/>
      <c r="V1582" s="169"/>
      <c r="W1582" s="175">
        <v>1</v>
      </c>
      <c r="X1582" s="169"/>
    </row>
    <row r="1583" spans="2:24">
      <c r="B1583" s="636"/>
      <c r="C1583" s="423"/>
      <c r="D1583" s="206">
        <f t="shared" si="413"/>
        <v>7</v>
      </c>
      <c r="E1583" s="169"/>
      <c r="F1583" s="260"/>
      <c r="G1583" s="169"/>
      <c r="H1583" s="169"/>
      <c r="I1583" s="177" t="e">
        <f t="shared" si="427"/>
        <v>#DIV/0!</v>
      </c>
      <c r="J1583" s="169"/>
      <c r="K1583" s="177" t="e">
        <f t="shared" si="428"/>
        <v>#DIV/0!</v>
      </c>
      <c r="L1583" s="260"/>
      <c r="M1583" s="177" t="e">
        <f t="shared" si="429"/>
        <v>#DIV/0!</v>
      </c>
      <c r="N1583" s="260"/>
      <c r="O1583" s="169"/>
      <c r="P1583" s="176" t="e">
        <f t="shared" si="430"/>
        <v>#DIV/0!</v>
      </c>
      <c r="Q1583" s="260">
        <f t="shared" si="431"/>
        <v>0</v>
      </c>
      <c r="R1583" s="169">
        <f t="shared" si="432"/>
        <v>0</v>
      </c>
      <c r="S1583" s="171" t="e">
        <f t="shared" si="433"/>
        <v>#DIV/0!</v>
      </c>
      <c r="T1583" s="169"/>
      <c r="U1583" s="169"/>
      <c r="V1583" s="169"/>
      <c r="W1583" s="175">
        <v>1</v>
      </c>
      <c r="X1583" s="169"/>
    </row>
    <row r="1584" spans="2:24">
      <c r="B1584" s="636"/>
      <c r="C1584" s="423"/>
      <c r="D1584" s="206">
        <f t="shared" si="413"/>
        <v>8</v>
      </c>
      <c r="E1584" s="169"/>
      <c r="F1584" s="260"/>
      <c r="G1584" s="169"/>
      <c r="H1584" s="169"/>
      <c r="I1584" s="177" t="e">
        <f t="shared" si="427"/>
        <v>#DIV/0!</v>
      </c>
      <c r="J1584" s="169"/>
      <c r="K1584" s="177" t="e">
        <f t="shared" si="428"/>
        <v>#DIV/0!</v>
      </c>
      <c r="L1584" s="260"/>
      <c r="M1584" s="177" t="e">
        <f t="shared" si="429"/>
        <v>#DIV/0!</v>
      </c>
      <c r="N1584" s="260"/>
      <c r="O1584" s="169"/>
      <c r="P1584" s="176" t="e">
        <f t="shared" si="430"/>
        <v>#DIV/0!</v>
      </c>
      <c r="Q1584" s="260">
        <f t="shared" si="431"/>
        <v>0</v>
      </c>
      <c r="R1584" s="169">
        <f t="shared" si="432"/>
        <v>0</v>
      </c>
      <c r="S1584" s="171" t="e">
        <f t="shared" si="433"/>
        <v>#DIV/0!</v>
      </c>
      <c r="T1584" s="169"/>
      <c r="U1584" s="169"/>
      <c r="V1584" s="169"/>
      <c r="W1584" s="175">
        <v>1</v>
      </c>
      <c r="X1584" s="169"/>
    </row>
    <row r="1585" spans="2:24">
      <c r="B1585" s="636"/>
      <c r="C1585" s="423"/>
      <c r="D1585" s="206">
        <f t="shared" si="413"/>
        <v>9</v>
      </c>
      <c r="E1585" s="169"/>
      <c r="F1585" s="260"/>
      <c r="G1585" s="169"/>
      <c r="H1585" s="169"/>
      <c r="I1585" s="177" t="e">
        <f t="shared" si="427"/>
        <v>#DIV/0!</v>
      </c>
      <c r="J1585" s="169"/>
      <c r="K1585" s="177" t="e">
        <f t="shared" si="428"/>
        <v>#DIV/0!</v>
      </c>
      <c r="L1585" s="260"/>
      <c r="M1585" s="177" t="e">
        <f t="shared" si="429"/>
        <v>#DIV/0!</v>
      </c>
      <c r="N1585" s="260"/>
      <c r="O1585" s="169"/>
      <c r="P1585" s="176" t="e">
        <f t="shared" si="430"/>
        <v>#DIV/0!</v>
      </c>
      <c r="Q1585" s="260">
        <f t="shared" si="431"/>
        <v>0</v>
      </c>
      <c r="R1585" s="169">
        <f t="shared" si="432"/>
        <v>0</v>
      </c>
      <c r="S1585" s="171" t="e">
        <f t="shared" si="433"/>
        <v>#DIV/0!</v>
      </c>
      <c r="T1585" s="169"/>
      <c r="U1585" s="169"/>
      <c r="V1585" s="169"/>
      <c r="W1585" s="175">
        <v>1</v>
      </c>
      <c r="X1585" s="169"/>
    </row>
    <row r="1586" spans="2:24">
      <c r="B1586" s="636"/>
      <c r="C1586" s="423"/>
      <c r="D1586" s="206">
        <f t="shared" si="413"/>
        <v>10</v>
      </c>
      <c r="E1586" s="169"/>
      <c r="F1586" s="260"/>
      <c r="G1586" s="169"/>
      <c r="H1586" s="169"/>
      <c r="I1586" s="177" t="e">
        <f t="shared" si="427"/>
        <v>#DIV/0!</v>
      </c>
      <c r="J1586" s="169"/>
      <c r="K1586" s="177" t="e">
        <f t="shared" si="428"/>
        <v>#DIV/0!</v>
      </c>
      <c r="L1586" s="260"/>
      <c r="M1586" s="177" t="e">
        <f t="shared" si="429"/>
        <v>#DIV/0!</v>
      </c>
      <c r="N1586" s="260"/>
      <c r="O1586" s="169"/>
      <c r="P1586" s="176" t="e">
        <f t="shared" si="430"/>
        <v>#DIV/0!</v>
      </c>
      <c r="Q1586" s="260">
        <f t="shared" si="431"/>
        <v>0</v>
      </c>
      <c r="R1586" s="169">
        <f t="shared" si="432"/>
        <v>0</v>
      </c>
      <c r="S1586" s="171" t="e">
        <f t="shared" si="433"/>
        <v>#DIV/0!</v>
      </c>
      <c r="T1586" s="169"/>
      <c r="U1586" s="169"/>
      <c r="V1586" s="169"/>
      <c r="W1586" s="175">
        <v>1</v>
      </c>
      <c r="X1586" s="169"/>
    </row>
  </sheetData>
  <mergeCells count="339"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3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0000000}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74</v>
      </c>
      <c r="C2" s="47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</v>
      </c>
      <c r="B4" s="67"/>
      <c r="C4" s="67"/>
      <c r="D4" s="67"/>
      <c r="E4" s="61" t="s">
        <v>24</v>
      </c>
      <c r="G4" s="60" t="s">
        <v>72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23</v>
      </c>
      <c r="C5" s="7" t="s">
        <v>1</v>
      </c>
      <c r="D5" s="7" t="s">
        <v>2</v>
      </c>
      <c r="E5" s="7" t="s">
        <v>3</v>
      </c>
      <c r="G5" s="7"/>
      <c r="H5" s="49" t="s">
        <v>70</v>
      </c>
      <c r="I5" s="49" t="s">
        <v>71</v>
      </c>
      <c r="J5" s="49" t="s">
        <v>68</v>
      </c>
      <c r="K5" s="7" t="s">
        <v>3</v>
      </c>
      <c r="L5" s="62" t="s">
        <v>61</v>
      </c>
      <c r="M5" s="7"/>
      <c r="N5" s="49" t="s">
        <v>23</v>
      </c>
      <c r="O5" s="49" t="s">
        <v>67</v>
      </c>
      <c r="P5" s="49" t="s">
        <v>68</v>
      </c>
      <c r="Q5" s="49" t="s">
        <v>69</v>
      </c>
      <c r="R5" s="67"/>
      <c r="S5" s="7"/>
      <c r="T5" s="49" t="s">
        <v>23</v>
      </c>
      <c r="U5" s="49" t="s">
        <v>67</v>
      </c>
      <c r="V5" s="49" t="s">
        <v>68</v>
      </c>
      <c r="W5" s="49" t="s">
        <v>69</v>
      </c>
    </row>
    <row r="6" spans="1:23" ht="15.75" customHeight="1">
      <c r="A6" s="49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31</v>
      </c>
      <c r="H6" s="11">
        <v>110</v>
      </c>
      <c r="I6" s="11">
        <v>100</v>
      </c>
      <c r="J6" s="11">
        <v>90</v>
      </c>
      <c r="K6" s="12"/>
      <c r="L6" s="62" t="s">
        <v>62</v>
      </c>
      <c r="M6" s="49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32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56</v>
      </c>
      <c r="M8" s="49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105</v>
      </c>
      <c r="M9" s="49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30</v>
      </c>
      <c r="H11" s="14">
        <v>0.8</v>
      </c>
      <c r="I11" s="14">
        <v>0.85</v>
      </c>
      <c r="J11" s="14">
        <v>1</v>
      </c>
      <c r="K11" s="14">
        <v>0.92</v>
      </c>
      <c r="L11" s="62" t="s">
        <v>63</v>
      </c>
      <c r="M11" s="49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64</v>
      </c>
      <c r="B13" s="67"/>
      <c r="C13" s="67"/>
      <c r="D13" s="67"/>
      <c r="E13" s="67"/>
      <c r="F13" s="67"/>
      <c r="M13" s="49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23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38</v>
      </c>
      <c r="H15" s="4"/>
      <c r="I15" s="4"/>
      <c r="J15" s="16">
        <f t="shared" ref="J15:J18" si="12">H15-I15</f>
        <v>0</v>
      </c>
      <c r="K15" s="17"/>
      <c r="M15" s="60" t="s">
        <v>73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43</v>
      </c>
      <c r="Q16" s="19"/>
      <c r="R16" s="51" t="s">
        <v>44</v>
      </c>
      <c r="S16" s="19"/>
    </row>
    <row r="17" spans="1:27" ht="15.75" customHeight="1">
      <c r="A17" s="49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42</v>
      </c>
      <c r="P17" s="8" t="s">
        <v>11</v>
      </c>
      <c r="Q17" s="50" t="s">
        <v>42</v>
      </c>
      <c r="R17" s="8" t="s">
        <v>11</v>
      </c>
      <c r="S17" s="50" t="s">
        <v>42</v>
      </c>
    </row>
    <row r="18" spans="1:27" ht="15.75" customHeight="1">
      <c r="A18" s="49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41</v>
      </c>
      <c r="H18" s="4"/>
      <c r="I18" s="4"/>
      <c r="J18" s="16">
        <f t="shared" si="12"/>
        <v>0</v>
      </c>
      <c r="K18" s="17"/>
      <c r="M18" s="49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48</v>
      </c>
      <c r="C21" s="648" t="s">
        <v>12</v>
      </c>
      <c r="D21" s="646"/>
      <c r="E21" s="647"/>
      <c r="F21" s="49" t="s">
        <v>47</v>
      </c>
      <c r="G21" s="49" t="s">
        <v>49</v>
      </c>
      <c r="H21" s="49" t="s">
        <v>50</v>
      </c>
      <c r="I21" s="8" t="s">
        <v>13</v>
      </c>
      <c r="J21" s="661" t="s">
        <v>52</v>
      </c>
      <c r="K21" s="647"/>
      <c r="M21" s="60" t="s">
        <v>53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35</v>
      </c>
      <c r="B22" s="6">
        <v>1</v>
      </c>
      <c r="C22" s="650" t="s">
        <v>14</v>
      </c>
      <c r="D22" s="646"/>
      <c r="E22" s="647"/>
      <c r="F22" s="4">
        <v>3</v>
      </c>
      <c r="G22" s="4">
        <v>3000</v>
      </c>
      <c r="H22" s="4">
        <v>1000</v>
      </c>
      <c r="I22" s="4">
        <v>10</v>
      </c>
      <c r="J22" s="649" t="s">
        <v>77</v>
      </c>
      <c r="K22" s="647"/>
      <c r="M22" s="52" t="s">
        <v>27</v>
      </c>
      <c r="N22" s="57" t="s">
        <v>48</v>
      </c>
      <c r="O22" s="656" t="s">
        <v>12</v>
      </c>
      <c r="P22" s="646"/>
      <c r="Q22" s="647"/>
      <c r="R22" s="662" t="s">
        <v>54</v>
      </c>
      <c r="S22" s="646"/>
      <c r="T22" s="647"/>
      <c r="U22" s="57" t="s">
        <v>55</v>
      </c>
      <c r="V22" s="57" t="s">
        <v>56</v>
      </c>
      <c r="W22" s="57" t="s">
        <v>57</v>
      </c>
      <c r="X22" s="8" t="s">
        <v>11</v>
      </c>
      <c r="Y22" s="8" t="s">
        <v>13</v>
      </c>
      <c r="Z22" s="661" t="s">
        <v>52</v>
      </c>
      <c r="AA22" s="647"/>
    </row>
    <row r="23" spans="1:27" ht="15.75" customHeight="1">
      <c r="A23" s="23"/>
      <c r="B23" s="6">
        <v>2</v>
      </c>
      <c r="C23" s="645"/>
      <c r="D23" s="646"/>
      <c r="E23" s="647"/>
      <c r="F23" s="4"/>
      <c r="G23" s="4"/>
      <c r="H23" s="4"/>
      <c r="I23" s="4"/>
      <c r="J23" s="645"/>
      <c r="K23" s="647"/>
      <c r="M23" s="56" t="s">
        <v>43</v>
      </c>
      <c r="N23" s="24">
        <v>1</v>
      </c>
      <c r="O23" s="649" t="s">
        <v>83</v>
      </c>
      <c r="P23" s="646"/>
      <c r="Q23" s="647"/>
      <c r="R23" s="649" t="s">
        <v>86</v>
      </c>
      <c r="S23" s="646"/>
      <c r="T23" s="647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49" t="s">
        <v>87</v>
      </c>
      <c r="AA23" s="647"/>
    </row>
    <row r="24" spans="1:27" ht="15.75" customHeight="1">
      <c r="A24" s="23"/>
      <c r="B24" s="6">
        <v>3</v>
      </c>
      <c r="C24" s="645"/>
      <c r="D24" s="646"/>
      <c r="E24" s="647"/>
      <c r="F24" s="4"/>
      <c r="G24" s="4"/>
      <c r="H24" s="4"/>
      <c r="I24" s="4"/>
      <c r="J24" s="645"/>
      <c r="K24" s="647"/>
      <c r="M24" s="25"/>
      <c r="N24" s="24">
        <v>2</v>
      </c>
      <c r="O24" s="650"/>
      <c r="P24" s="646"/>
      <c r="Q24" s="647"/>
      <c r="R24" s="650"/>
      <c r="S24" s="646"/>
      <c r="T24" s="647"/>
      <c r="U24" s="4"/>
      <c r="V24" s="14"/>
      <c r="W24" s="4"/>
      <c r="X24" s="16">
        <f t="shared" si="16"/>
        <v>0</v>
      </c>
      <c r="Y24" s="4"/>
      <c r="Z24" s="650"/>
      <c r="AA24" s="647"/>
    </row>
    <row r="25" spans="1:27" ht="15.75" customHeight="1">
      <c r="A25" s="23"/>
      <c r="B25" s="6">
        <v>4</v>
      </c>
      <c r="C25" s="645"/>
      <c r="D25" s="646"/>
      <c r="E25" s="647"/>
      <c r="F25" s="4"/>
      <c r="G25" s="4"/>
      <c r="H25" s="4"/>
      <c r="I25" s="4"/>
      <c r="J25" s="645"/>
      <c r="K25" s="647"/>
      <c r="M25" s="25"/>
      <c r="N25" s="24">
        <v>3</v>
      </c>
      <c r="O25" s="650"/>
      <c r="P25" s="646"/>
      <c r="Q25" s="647"/>
      <c r="R25" s="650"/>
      <c r="S25" s="646"/>
      <c r="T25" s="647"/>
      <c r="U25" s="4"/>
      <c r="V25" s="14"/>
      <c r="W25" s="4"/>
      <c r="X25" s="16">
        <f t="shared" si="16"/>
        <v>0</v>
      </c>
      <c r="Y25" s="4"/>
      <c r="Z25" s="650"/>
      <c r="AA25" s="647"/>
    </row>
    <row r="26" spans="1:27" ht="15.75" customHeight="1">
      <c r="A26" s="23"/>
      <c r="B26" s="26">
        <v>5</v>
      </c>
      <c r="C26" s="659"/>
      <c r="D26" s="655"/>
      <c r="E26" s="652"/>
      <c r="F26" s="27"/>
      <c r="G26" s="27"/>
      <c r="H26" s="27"/>
      <c r="I26" s="27"/>
      <c r="J26" s="659"/>
      <c r="K26" s="652"/>
      <c r="M26" s="25"/>
      <c r="N26" s="24">
        <v>4</v>
      </c>
      <c r="O26" s="650"/>
      <c r="P26" s="646"/>
      <c r="Q26" s="647"/>
      <c r="R26" s="650"/>
      <c r="S26" s="646"/>
      <c r="T26" s="647"/>
      <c r="U26" s="4"/>
      <c r="V26" s="14"/>
      <c r="W26" s="4"/>
      <c r="X26" s="16">
        <f t="shared" si="16"/>
        <v>0</v>
      </c>
      <c r="Y26" s="4"/>
      <c r="Z26" s="650"/>
      <c r="AA26" s="647"/>
    </row>
    <row r="27" spans="1:27" ht="15.75" customHeight="1">
      <c r="A27" s="23"/>
      <c r="B27" s="69" t="s">
        <v>102</v>
      </c>
      <c r="C27" s="653" t="s">
        <v>76</v>
      </c>
      <c r="D27" s="660"/>
      <c r="E27" s="654"/>
      <c r="F27" s="28">
        <v>4</v>
      </c>
      <c r="G27" s="28">
        <v>2800</v>
      </c>
      <c r="H27" s="28">
        <v>700</v>
      </c>
      <c r="I27" s="28" t="s">
        <v>15</v>
      </c>
      <c r="J27" s="653" t="s">
        <v>78</v>
      </c>
      <c r="K27" s="654"/>
      <c r="M27" s="25"/>
      <c r="N27" s="29">
        <v>5</v>
      </c>
      <c r="O27" s="651"/>
      <c r="P27" s="655"/>
      <c r="Q27" s="652"/>
      <c r="R27" s="651"/>
      <c r="S27" s="655"/>
      <c r="T27" s="652"/>
      <c r="U27" s="27"/>
      <c r="V27" s="30"/>
      <c r="W27" s="27"/>
      <c r="X27" s="31">
        <f t="shared" si="16"/>
        <v>0</v>
      </c>
      <c r="Y27" s="4"/>
      <c r="Z27" s="651"/>
      <c r="AA27" s="652"/>
    </row>
    <row r="28" spans="1:27" ht="15.75" customHeight="1">
      <c r="A28" s="23"/>
      <c r="B28" s="70" t="s">
        <v>103</v>
      </c>
      <c r="C28" s="645"/>
      <c r="D28" s="646"/>
      <c r="E28" s="647"/>
      <c r="F28" s="4"/>
      <c r="G28" s="4"/>
      <c r="H28" s="4"/>
      <c r="I28" s="4"/>
      <c r="J28" s="645"/>
      <c r="K28" s="647"/>
      <c r="M28" s="32"/>
      <c r="N28" s="55"/>
      <c r="O28" s="657"/>
      <c r="P28" s="646"/>
      <c r="Q28" s="646"/>
      <c r="R28" s="657"/>
      <c r="S28" s="646"/>
      <c r="T28" s="646"/>
      <c r="U28" s="59" t="s">
        <v>59</v>
      </c>
      <c r="V28" s="33">
        <f>X28/N18</f>
        <v>8.3333333333333329E-2</v>
      </c>
      <c r="W28" s="59" t="s">
        <v>60</v>
      </c>
      <c r="X28" s="34">
        <f>SUM(X23:X27)</f>
        <v>100</v>
      </c>
      <c r="Y28" s="45"/>
      <c r="Z28" s="657"/>
      <c r="AA28" s="647"/>
    </row>
    <row r="29" spans="1:27" ht="15.75" customHeight="1">
      <c r="A29" s="23"/>
      <c r="B29" s="70" t="s">
        <v>101</v>
      </c>
      <c r="C29" s="645"/>
      <c r="D29" s="646"/>
      <c r="E29" s="647"/>
      <c r="F29" s="4"/>
      <c r="G29" s="4"/>
      <c r="H29" s="4"/>
      <c r="I29" s="4"/>
      <c r="J29" s="645"/>
      <c r="K29" s="647"/>
      <c r="M29" s="56" t="s">
        <v>44</v>
      </c>
      <c r="N29" s="24">
        <v>1</v>
      </c>
      <c r="O29" s="670" t="s">
        <v>16</v>
      </c>
      <c r="P29" s="666"/>
      <c r="Q29" s="667"/>
      <c r="R29" s="665" t="s">
        <v>88</v>
      </c>
      <c r="S29" s="666"/>
      <c r="T29" s="667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65" t="s">
        <v>89</v>
      </c>
      <c r="AA29" s="667"/>
    </row>
    <row r="30" spans="1:27" ht="15.75" customHeight="1">
      <c r="A30" s="23"/>
      <c r="B30" s="70" t="s">
        <v>100</v>
      </c>
      <c r="C30" s="645"/>
      <c r="D30" s="646"/>
      <c r="E30" s="647"/>
      <c r="F30" s="4"/>
      <c r="G30" s="4"/>
      <c r="H30" s="4"/>
      <c r="I30" s="4"/>
      <c r="J30" s="645"/>
      <c r="K30" s="647"/>
      <c r="M30" s="25"/>
      <c r="N30" s="24">
        <v>2</v>
      </c>
      <c r="O30" s="650"/>
      <c r="P30" s="646"/>
      <c r="Q30" s="647"/>
      <c r="R30" s="650"/>
      <c r="S30" s="646"/>
      <c r="T30" s="647"/>
      <c r="U30" s="4"/>
      <c r="V30" s="14"/>
      <c r="W30" s="4"/>
      <c r="X30" s="16">
        <f t="shared" si="17"/>
        <v>0</v>
      </c>
      <c r="Y30" s="4"/>
      <c r="Z30" s="650"/>
      <c r="AA30" s="647"/>
    </row>
    <row r="31" spans="1:27" ht="15.75" customHeight="1">
      <c r="A31" s="20"/>
      <c r="B31" s="70" t="s">
        <v>104</v>
      </c>
      <c r="C31" s="645"/>
      <c r="D31" s="646"/>
      <c r="E31" s="647"/>
      <c r="F31" s="4"/>
      <c r="G31" s="4"/>
      <c r="H31" s="4"/>
      <c r="I31" s="4"/>
      <c r="J31" s="645"/>
      <c r="K31" s="647"/>
      <c r="M31" s="25"/>
      <c r="N31" s="24">
        <v>3</v>
      </c>
      <c r="O31" s="650"/>
      <c r="P31" s="646"/>
      <c r="Q31" s="647"/>
      <c r="R31" s="650"/>
      <c r="S31" s="646"/>
      <c r="T31" s="647"/>
      <c r="U31" s="4"/>
      <c r="V31" s="14"/>
      <c r="W31" s="4"/>
      <c r="X31" s="16">
        <f t="shared" si="17"/>
        <v>0</v>
      </c>
      <c r="Y31" s="4"/>
      <c r="Z31" s="650"/>
      <c r="AA31" s="647"/>
    </row>
    <row r="32" spans="1:27" ht="15.75" customHeight="1">
      <c r="A32" s="67"/>
      <c r="M32" s="25"/>
      <c r="N32" s="24">
        <v>4</v>
      </c>
      <c r="O32" s="650"/>
      <c r="P32" s="646"/>
      <c r="Q32" s="647"/>
      <c r="R32" s="650"/>
      <c r="S32" s="646"/>
      <c r="T32" s="647"/>
      <c r="U32" s="4"/>
      <c r="V32" s="14"/>
      <c r="W32" s="4"/>
      <c r="X32" s="16">
        <f t="shared" si="17"/>
        <v>0</v>
      </c>
      <c r="Y32" s="4"/>
      <c r="Z32" s="650"/>
      <c r="AA32" s="647"/>
    </row>
    <row r="33" spans="1:27" ht="15.75" customHeight="1">
      <c r="A33" s="18"/>
      <c r="B33" s="49" t="s">
        <v>48</v>
      </c>
      <c r="C33" s="648" t="s">
        <v>12</v>
      </c>
      <c r="D33" s="646"/>
      <c r="E33" s="647"/>
      <c r="F33" s="49" t="s">
        <v>47</v>
      </c>
      <c r="G33" s="49" t="s">
        <v>49</v>
      </c>
      <c r="H33" s="49" t="s">
        <v>50</v>
      </c>
      <c r="I33" s="8" t="s">
        <v>13</v>
      </c>
      <c r="J33" s="661" t="s">
        <v>52</v>
      </c>
      <c r="K33" s="647"/>
      <c r="M33" s="25"/>
      <c r="N33" s="29">
        <v>5</v>
      </c>
      <c r="O33" s="650"/>
      <c r="P33" s="646"/>
      <c r="Q33" s="647"/>
      <c r="R33" s="650"/>
      <c r="S33" s="646"/>
      <c r="T33" s="647"/>
      <c r="U33" s="27"/>
      <c r="V33" s="30"/>
      <c r="W33" s="27"/>
      <c r="X33" s="31">
        <f t="shared" si="17"/>
        <v>0</v>
      </c>
      <c r="Y33" s="4"/>
      <c r="Z33" s="650"/>
      <c r="AA33" s="647"/>
    </row>
    <row r="34" spans="1:27" ht="15.75" customHeight="1">
      <c r="A34" s="52" t="s">
        <v>36</v>
      </c>
      <c r="B34" s="6">
        <v>1</v>
      </c>
      <c r="C34" s="649" t="s">
        <v>80</v>
      </c>
      <c r="D34" s="646"/>
      <c r="E34" s="647"/>
      <c r="F34" s="4">
        <v>3</v>
      </c>
      <c r="G34" s="4">
        <v>2500</v>
      </c>
      <c r="H34" s="4">
        <v>833.33</v>
      </c>
      <c r="I34" s="4">
        <v>20</v>
      </c>
      <c r="J34" s="649" t="s">
        <v>79</v>
      </c>
      <c r="K34" s="647"/>
      <c r="M34" s="68"/>
      <c r="N34" s="45"/>
      <c r="O34" s="657"/>
      <c r="P34" s="646"/>
      <c r="Q34" s="646"/>
      <c r="R34" s="657"/>
      <c r="S34" s="646"/>
      <c r="T34" s="646"/>
      <c r="U34" s="59" t="s">
        <v>59</v>
      </c>
      <c r="V34" s="33">
        <f>X34/N18</f>
        <v>0.23125000000000001</v>
      </c>
      <c r="W34" s="59" t="s">
        <v>60</v>
      </c>
      <c r="X34" s="34">
        <f>SUM(X29:X33)</f>
        <v>277.5</v>
      </c>
      <c r="Y34" s="45"/>
      <c r="Z34" s="657"/>
      <c r="AA34" s="647"/>
    </row>
    <row r="35" spans="1:27" ht="15.75" customHeight="1">
      <c r="A35" s="23"/>
      <c r="B35" s="6">
        <v>2</v>
      </c>
      <c r="C35" s="650"/>
      <c r="D35" s="646"/>
      <c r="E35" s="647"/>
      <c r="F35" s="4"/>
      <c r="G35" s="4"/>
      <c r="H35" s="4"/>
      <c r="I35" s="4"/>
      <c r="J35" s="650"/>
      <c r="K35" s="647"/>
      <c r="M35" s="1"/>
      <c r="N35" s="1"/>
      <c r="O35" s="668"/>
      <c r="P35" s="669"/>
      <c r="Q35" s="669"/>
      <c r="R35" s="668"/>
      <c r="S35" s="669"/>
      <c r="T35" s="669"/>
      <c r="U35" s="1"/>
      <c r="V35" s="38"/>
      <c r="W35" s="1"/>
      <c r="X35" s="1"/>
      <c r="Y35" s="668"/>
      <c r="Z35" s="669"/>
      <c r="AA35" s="669"/>
    </row>
    <row r="36" spans="1:27" ht="15.75" customHeight="1">
      <c r="A36" s="23"/>
      <c r="B36" s="6">
        <v>3</v>
      </c>
      <c r="C36" s="650"/>
      <c r="D36" s="646"/>
      <c r="E36" s="647"/>
      <c r="F36" s="4"/>
      <c r="G36" s="4"/>
      <c r="H36" s="4"/>
      <c r="I36" s="4"/>
      <c r="J36" s="650"/>
      <c r="K36" s="647"/>
      <c r="M36" s="52" t="s">
        <v>28</v>
      </c>
      <c r="N36" s="57" t="s">
        <v>48</v>
      </c>
      <c r="O36" s="656" t="s">
        <v>12</v>
      </c>
      <c r="P36" s="657"/>
      <c r="Q36" s="658"/>
      <c r="R36" s="662" t="s">
        <v>54</v>
      </c>
      <c r="S36" s="663"/>
      <c r="T36" s="664"/>
      <c r="U36" s="57" t="s">
        <v>55</v>
      </c>
      <c r="V36" s="57" t="s">
        <v>56</v>
      </c>
      <c r="W36" s="57" t="s">
        <v>57</v>
      </c>
      <c r="X36" s="8" t="s">
        <v>11</v>
      </c>
      <c r="Y36" s="8" t="s">
        <v>13</v>
      </c>
      <c r="Z36" s="661" t="s">
        <v>52</v>
      </c>
      <c r="AA36" s="671"/>
    </row>
    <row r="37" spans="1:27" ht="15.75" customHeight="1">
      <c r="A37" s="23"/>
      <c r="B37" s="6">
        <v>4</v>
      </c>
      <c r="C37" s="650"/>
      <c r="D37" s="646"/>
      <c r="E37" s="647"/>
      <c r="F37" s="4"/>
      <c r="G37" s="4"/>
      <c r="H37" s="4"/>
      <c r="I37" s="4"/>
      <c r="J37" s="650"/>
      <c r="K37" s="647"/>
      <c r="M37" s="56" t="s">
        <v>43</v>
      </c>
      <c r="N37" s="24">
        <v>1</v>
      </c>
      <c r="O37" s="649" t="s">
        <v>90</v>
      </c>
      <c r="P37" s="646"/>
      <c r="Q37" s="647"/>
      <c r="R37" s="649" t="s">
        <v>91</v>
      </c>
      <c r="S37" s="646"/>
      <c r="T37" s="647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49" t="s">
        <v>92</v>
      </c>
      <c r="AA37" s="647"/>
    </row>
    <row r="38" spans="1:27" ht="15.75" customHeight="1">
      <c r="A38" s="23"/>
      <c r="B38" s="26">
        <v>5</v>
      </c>
      <c r="C38" s="651"/>
      <c r="D38" s="655"/>
      <c r="E38" s="652"/>
      <c r="F38" s="27"/>
      <c r="G38" s="27"/>
      <c r="H38" s="27"/>
      <c r="I38" s="27"/>
      <c r="J38" s="651"/>
      <c r="K38" s="652"/>
      <c r="M38" s="25"/>
      <c r="N38" s="24">
        <v>2</v>
      </c>
      <c r="O38" s="650"/>
      <c r="P38" s="646"/>
      <c r="Q38" s="647"/>
      <c r="R38" s="650"/>
      <c r="S38" s="646"/>
      <c r="T38" s="647"/>
      <c r="U38" s="4"/>
      <c r="V38" s="14"/>
      <c r="W38" s="4"/>
      <c r="X38" s="16">
        <f t="shared" si="18"/>
        <v>0</v>
      </c>
      <c r="Y38" s="4"/>
      <c r="Z38" s="650"/>
      <c r="AA38" s="647"/>
    </row>
    <row r="39" spans="1:27" ht="14.25">
      <c r="A39" s="23"/>
      <c r="B39" s="69" t="s">
        <v>102</v>
      </c>
      <c r="C39" s="653" t="s">
        <v>81</v>
      </c>
      <c r="D39" s="660"/>
      <c r="E39" s="654"/>
      <c r="F39" s="28">
        <v>7</v>
      </c>
      <c r="G39" s="28">
        <v>2200</v>
      </c>
      <c r="H39" s="28">
        <v>314.29000000000002</v>
      </c>
      <c r="I39" s="28">
        <v>-15</v>
      </c>
      <c r="J39" s="653" t="s">
        <v>82</v>
      </c>
      <c r="K39" s="654"/>
      <c r="M39" s="25"/>
      <c r="N39" s="24">
        <v>3</v>
      </c>
      <c r="O39" s="650"/>
      <c r="P39" s="646"/>
      <c r="Q39" s="647"/>
      <c r="R39" s="650"/>
      <c r="S39" s="646"/>
      <c r="T39" s="647"/>
      <c r="U39" s="4"/>
      <c r="V39" s="14"/>
      <c r="W39" s="4"/>
      <c r="X39" s="16">
        <f t="shared" si="18"/>
        <v>0</v>
      </c>
      <c r="Y39" s="4"/>
      <c r="Z39" s="650"/>
      <c r="AA39" s="647"/>
    </row>
    <row r="40" spans="1:27" ht="14.25">
      <c r="A40" s="23"/>
      <c r="B40" s="70" t="s">
        <v>103</v>
      </c>
      <c r="C40" s="650"/>
      <c r="D40" s="646"/>
      <c r="E40" s="647"/>
      <c r="F40" s="4"/>
      <c r="G40" s="4"/>
      <c r="H40" s="4"/>
      <c r="I40" s="4"/>
      <c r="J40" s="650"/>
      <c r="K40" s="647"/>
      <c r="M40" s="25"/>
      <c r="N40" s="24">
        <v>4</v>
      </c>
      <c r="O40" s="650"/>
      <c r="P40" s="646"/>
      <c r="Q40" s="647"/>
      <c r="R40" s="650"/>
      <c r="S40" s="646"/>
      <c r="T40" s="647"/>
      <c r="U40" s="4"/>
      <c r="V40" s="14"/>
      <c r="W40" s="4"/>
      <c r="X40" s="16">
        <f t="shared" si="18"/>
        <v>0</v>
      </c>
      <c r="Y40" s="4"/>
      <c r="Z40" s="650"/>
      <c r="AA40" s="647"/>
    </row>
    <row r="41" spans="1:27" ht="14.25">
      <c r="A41" s="23"/>
      <c r="B41" s="70" t="s">
        <v>101</v>
      </c>
      <c r="C41" s="650"/>
      <c r="D41" s="646"/>
      <c r="E41" s="647"/>
      <c r="F41" s="4"/>
      <c r="G41" s="4"/>
      <c r="H41" s="4"/>
      <c r="I41" s="4"/>
      <c r="J41" s="650"/>
      <c r="K41" s="647"/>
      <c r="M41" s="25"/>
      <c r="N41" s="29">
        <v>5</v>
      </c>
      <c r="O41" s="651"/>
      <c r="P41" s="655"/>
      <c r="Q41" s="652"/>
      <c r="R41" s="651"/>
      <c r="S41" s="655"/>
      <c r="T41" s="652"/>
      <c r="U41" s="27"/>
      <c r="V41" s="30"/>
      <c r="W41" s="27"/>
      <c r="X41" s="31">
        <f t="shared" si="18"/>
        <v>0</v>
      </c>
      <c r="Y41" s="4"/>
      <c r="Z41" s="650"/>
      <c r="AA41" s="647"/>
    </row>
    <row r="42" spans="1:27" ht="14.25">
      <c r="A42" s="23"/>
      <c r="B42" s="70" t="s">
        <v>100</v>
      </c>
      <c r="C42" s="650"/>
      <c r="D42" s="646"/>
      <c r="E42" s="647"/>
      <c r="F42" s="4"/>
      <c r="G42" s="4"/>
      <c r="H42" s="4"/>
      <c r="I42" s="4"/>
      <c r="J42" s="650"/>
      <c r="K42" s="647"/>
      <c r="M42" s="32"/>
      <c r="N42" s="54"/>
      <c r="O42" s="657"/>
      <c r="P42" s="646"/>
      <c r="Q42" s="646"/>
      <c r="R42" s="657"/>
      <c r="S42" s="646"/>
      <c r="T42" s="646"/>
      <c r="U42" s="59" t="s">
        <v>59</v>
      </c>
      <c r="V42" s="33">
        <f>X42/N19</f>
        <v>5.5555555555555552E-2</v>
      </c>
      <c r="W42" s="59" t="s">
        <v>60</v>
      </c>
      <c r="X42" s="34">
        <f>SUM(X37:X41)</f>
        <v>250</v>
      </c>
      <c r="Y42" s="45"/>
      <c r="Z42" s="657"/>
      <c r="AA42" s="647"/>
    </row>
    <row r="43" spans="1:27" ht="14.25">
      <c r="A43" s="20"/>
      <c r="B43" s="70" t="s">
        <v>104</v>
      </c>
      <c r="C43" s="650"/>
      <c r="D43" s="646"/>
      <c r="E43" s="647"/>
      <c r="F43" s="4"/>
      <c r="G43" s="4"/>
      <c r="H43" s="4"/>
      <c r="I43" s="4"/>
      <c r="J43" s="650"/>
      <c r="K43" s="647"/>
      <c r="M43" s="56" t="s">
        <v>44</v>
      </c>
      <c r="N43" s="24">
        <v>1</v>
      </c>
      <c r="O43" s="649" t="s">
        <v>90</v>
      </c>
      <c r="P43" s="646"/>
      <c r="Q43" s="647"/>
      <c r="R43" s="665" t="s">
        <v>94</v>
      </c>
      <c r="S43" s="666"/>
      <c r="T43" s="667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49" t="s">
        <v>93</v>
      </c>
      <c r="AA43" s="647"/>
    </row>
    <row r="44" spans="1:27" ht="14.25">
      <c r="A44" s="67"/>
      <c r="M44" s="25"/>
      <c r="N44" s="24">
        <v>2</v>
      </c>
      <c r="O44" s="650"/>
      <c r="P44" s="646"/>
      <c r="Q44" s="647"/>
      <c r="R44" s="650"/>
      <c r="S44" s="646"/>
      <c r="T44" s="647"/>
      <c r="U44" s="4"/>
      <c r="V44" s="14"/>
      <c r="W44" s="4"/>
      <c r="X44" s="37">
        <f t="shared" si="19"/>
        <v>0</v>
      </c>
      <c r="Y44" s="4"/>
      <c r="Z44" s="650"/>
      <c r="AA44" s="647"/>
    </row>
    <row r="45" spans="1:27" ht="14.25">
      <c r="A45" s="18"/>
      <c r="B45" s="49" t="s">
        <v>48</v>
      </c>
      <c r="C45" s="648" t="s">
        <v>12</v>
      </c>
      <c r="D45" s="646"/>
      <c r="E45" s="647"/>
      <c r="F45" s="49" t="s">
        <v>47</v>
      </c>
      <c r="G45" s="49" t="s">
        <v>49</v>
      </c>
      <c r="H45" s="49" t="s">
        <v>50</v>
      </c>
      <c r="I45" s="8" t="s">
        <v>13</v>
      </c>
      <c r="J45" s="661" t="s">
        <v>52</v>
      </c>
      <c r="K45" s="647"/>
      <c r="M45" s="25"/>
      <c r="N45" s="24">
        <v>3</v>
      </c>
      <c r="O45" s="650"/>
      <c r="P45" s="646"/>
      <c r="Q45" s="647"/>
      <c r="R45" s="650"/>
      <c r="S45" s="646"/>
      <c r="T45" s="647"/>
      <c r="U45" s="4"/>
      <c r="V45" s="14"/>
      <c r="W45" s="4"/>
      <c r="X45" s="37">
        <f t="shared" si="19"/>
        <v>0</v>
      </c>
      <c r="Y45" s="4"/>
      <c r="Z45" s="650"/>
      <c r="AA45" s="647"/>
    </row>
    <row r="46" spans="1:27" ht="14.25">
      <c r="A46" s="52" t="s">
        <v>37</v>
      </c>
      <c r="B46" s="6">
        <v>1</v>
      </c>
      <c r="C46" s="649" t="s">
        <v>83</v>
      </c>
      <c r="D46" s="646"/>
      <c r="E46" s="647"/>
      <c r="F46" s="4">
        <v>15</v>
      </c>
      <c r="G46" s="4">
        <v>1200</v>
      </c>
      <c r="H46" s="4">
        <v>80</v>
      </c>
      <c r="I46" s="4">
        <v>5</v>
      </c>
      <c r="J46" s="649" t="s">
        <v>84</v>
      </c>
      <c r="K46" s="647"/>
      <c r="M46" s="25"/>
      <c r="N46" s="24">
        <v>4</v>
      </c>
      <c r="O46" s="650"/>
      <c r="P46" s="646"/>
      <c r="Q46" s="647"/>
      <c r="R46" s="650"/>
      <c r="S46" s="646"/>
      <c r="T46" s="647"/>
      <c r="U46" s="4"/>
      <c r="V46" s="14"/>
      <c r="W46" s="4"/>
      <c r="X46" s="37">
        <f t="shared" si="19"/>
        <v>0</v>
      </c>
      <c r="Y46" s="4"/>
      <c r="Z46" s="650"/>
      <c r="AA46" s="647"/>
    </row>
    <row r="47" spans="1:27" ht="14.25">
      <c r="A47" s="23"/>
      <c r="B47" s="6">
        <v>2</v>
      </c>
      <c r="C47" s="650"/>
      <c r="D47" s="646"/>
      <c r="E47" s="647"/>
      <c r="F47" s="4"/>
      <c r="G47" s="4"/>
      <c r="H47" s="4"/>
      <c r="I47" s="4"/>
      <c r="J47" s="650"/>
      <c r="K47" s="647"/>
      <c r="M47" s="25"/>
      <c r="N47" s="29">
        <v>5</v>
      </c>
      <c r="O47" s="650"/>
      <c r="P47" s="646"/>
      <c r="Q47" s="647"/>
      <c r="R47" s="650"/>
      <c r="S47" s="646"/>
      <c r="T47" s="647"/>
      <c r="U47" s="27"/>
      <c r="V47" s="30"/>
      <c r="W47" s="27"/>
      <c r="X47" s="40">
        <f t="shared" si="19"/>
        <v>0</v>
      </c>
      <c r="Y47" s="4"/>
      <c r="Z47" s="650"/>
      <c r="AA47" s="647"/>
    </row>
    <row r="48" spans="1:27" ht="14.25">
      <c r="A48" s="23"/>
      <c r="B48" s="6">
        <v>3</v>
      </c>
      <c r="C48" s="650"/>
      <c r="D48" s="646"/>
      <c r="E48" s="647"/>
      <c r="F48" s="4"/>
      <c r="G48" s="4"/>
      <c r="H48" s="4"/>
      <c r="I48" s="4"/>
      <c r="J48" s="650"/>
      <c r="K48" s="647"/>
      <c r="M48" s="68"/>
      <c r="N48" s="45"/>
      <c r="O48" s="657"/>
      <c r="P48" s="646"/>
      <c r="Q48" s="646"/>
      <c r="R48" s="657"/>
      <c r="S48" s="646"/>
      <c r="T48" s="646"/>
      <c r="U48" s="59" t="s">
        <v>59</v>
      </c>
      <c r="V48" s="33">
        <f>X48/N19</f>
        <v>0.13333333333333333</v>
      </c>
      <c r="W48" s="59" t="s">
        <v>60</v>
      </c>
      <c r="X48" s="34">
        <f>SUM(X43:X47)</f>
        <v>600</v>
      </c>
      <c r="Y48" s="45"/>
      <c r="Z48" s="657"/>
      <c r="AA48" s="647"/>
    </row>
    <row r="49" spans="1:27" ht="14.25">
      <c r="A49" s="23"/>
      <c r="B49" s="6">
        <v>4</v>
      </c>
      <c r="C49" s="650"/>
      <c r="D49" s="646"/>
      <c r="E49" s="647"/>
      <c r="F49" s="4"/>
      <c r="G49" s="4"/>
      <c r="H49" s="4"/>
      <c r="I49" s="4"/>
      <c r="J49" s="650"/>
      <c r="K49" s="64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51"/>
      <c r="D50" s="655"/>
      <c r="E50" s="652"/>
      <c r="F50" s="27"/>
      <c r="G50" s="27"/>
      <c r="H50" s="27"/>
      <c r="I50" s="27"/>
      <c r="J50" s="651"/>
      <c r="K50" s="652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102</v>
      </c>
      <c r="C51" s="653" t="s">
        <v>90</v>
      </c>
      <c r="D51" s="660"/>
      <c r="E51" s="654"/>
      <c r="F51" s="28">
        <v>18</v>
      </c>
      <c r="G51" s="28">
        <v>800</v>
      </c>
      <c r="H51" s="28">
        <v>44.44</v>
      </c>
      <c r="I51" s="28">
        <v>-15</v>
      </c>
      <c r="J51" s="653" t="s">
        <v>85</v>
      </c>
      <c r="K51" s="654"/>
      <c r="M51" s="8"/>
      <c r="N51" s="8" t="s">
        <v>18</v>
      </c>
      <c r="O51" s="656" t="s">
        <v>12</v>
      </c>
      <c r="P51" s="657"/>
      <c r="Q51" s="658"/>
      <c r="R51" s="662" t="s">
        <v>54</v>
      </c>
      <c r="S51" s="663"/>
      <c r="T51" s="664"/>
      <c r="U51" s="57" t="s">
        <v>55</v>
      </c>
      <c r="V51" s="39" t="s">
        <v>19</v>
      </c>
      <c r="W51" s="57" t="s">
        <v>58</v>
      </c>
      <c r="X51" s="8" t="s">
        <v>2</v>
      </c>
      <c r="Y51" s="656" t="s">
        <v>51</v>
      </c>
      <c r="Z51" s="657"/>
      <c r="AA51" s="658"/>
    </row>
    <row r="52" spans="1:27" ht="14.25">
      <c r="A52" s="23"/>
      <c r="B52" s="70" t="s">
        <v>103</v>
      </c>
      <c r="C52" s="650"/>
      <c r="D52" s="646"/>
      <c r="E52" s="647"/>
      <c r="F52" s="4"/>
      <c r="G52" s="4"/>
      <c r="H52" s="4"/>
      <c r="I52" s="4"/>
      <c r="J52" s="650"/>
      <c r="K52" s="647"/>
      <c r="M52" s="56" t="s">
        <v>43</v>
      </c>
      <c r="N52" s="24">
        <v>1</v>
      </c>
      <c r="O52" s="649" t="s">
        <v>90</v>
      </c>
      <c r="P52" s="646"/>
      <c r="Q52" s="647"/>
      <c r="R52" s="665" t="s">
        <v>94</v>
      </c>
      <c r="S52" s="666"/>
      <c r="T52" s="667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49" t="s">
        <v>98</v>
      </c>
      <c r="Z52" s="646"/>
      <c r="AA52" s="647"/>
    </row>
    <row r="53" spans="1:27" ht="14.25">
      <c r="A53" s="23"/>
      <c r="B53" s="70" t="s">
        <v>101</v>
      </c>
      <c r="C53" s="650"/>
      <c r="D53" s="646"/>
      <c r="E53" s="647"/>
      <c r="F53" s="4"/>
      <c r="G53" s="4"/>
      <c r="H53" s="4"/>
      <c r="I53" s="4"/>
      <c r="J53" s="650"/>
      <c r="K53" s="647"/>
      <c r="M53" s="25"/>
      <c r="N53" s="29">
        <v>2</v>
      </c>
      <c r="O53" s="651"/>
      <c r="P53" s="655"/>
      <c r="Q53" s="652"/>
      <c r="R53" s="651"/>
      <c r="S53" s="655"/>
      <c r="T53" s="652"/>
      <c r="U53" s="27"/>
      <c r="V53" s="30"/>
      <c r="W53" s="30"/>
      <c r="X53" s="41">
        <f t="shared" si="20"/>
        <v>0</v>
      </c>
      <c r="Y53" s="651"/>
      <c r="Z53" s="655"/>
      <c r="AA53" s="652"/>
    </row>
    <row r="54" spans="1:27" ht="14.25">
      <c r="A54" s="23"/>
      <c r="B54" s="70" t="s">
        <v>100</v>
      </c>
      <c r="C54" s="650"/>
      <c r="D54" s="646"/>
      <c r="E54" s="647"/>
      <c r="F54" s="4"/>
      <c r="G54" s="4"/>
      <c r="H54" s="4"/>
      <c r="I54" s="4"/>
      <c r="J54" s="650"/>
      <c r="K54" s="647"/>
      <c r="M54" s="56" t="s">
        <v>44</v>
      </c>
      <c r="N54" s="42">
        <v>1</v>
      </c>
      <c r="O54" s="653" t="s">
        <v>95</v>
      </c>
      <c r="P54" s="660"/>
      <c r="Q54" s="654"/>
      <c r="R54" s="653" t="s">
        <v>96</v>
      </c>
      <c r="S54" s="660"/>
      <c r="T54" s="654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53" t="s">
        <v>97</v>
      </c>
      <c r="Z54" s="660"/>
      <c r="AA54" s="654"/>
    </row>
    <row r="55" spans="1:27" ht="14.25">
      <c r="A55" s="20"/>
      <c r="B55" s="70" t="s">
        <v>104</v>
      </c>
      <c r="C55" s="650"/>
      <c r="D55" s="646"/>
      <c r="E55" s="647"/>
      <c r="F55" s="4"/>
      <c r="G55" s="4"/>
      <c r="H55" s="4"/>
      <c r="I55" s="4"/>
      <c r="J55" s="650"/>
      <c r="K55" s="647"/>
      <c r="M55" s="22"/>
      <c r="N55" s="24">
        <v>2</v>
      </c>
      <c r="O55" s="650"/>
      <c r="P55" s="646"/>
      <c r="Q55" s="647"/>
      <c r="R55" s="650"/>
      <c r="S55" s="646"/>
      <c r="T55" s="647"/>
      <c r="U55" s="4"/>
      <c r="V55" s="14"/>
      <c r="W55" s="14"/>
      <c r="X55" s="13">
        <f t="shared" si="20"/>
        <v>0</v>
      </c>
      <c r="Y55" s="650"/>
      <c r="Z55" s="646"/>
      <c r="AA55" s="647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33"/>
  <dimension ref="A3:B10"/>
  <sheetViews>
    <sheetView workbookViewId="0">
      <selection activeCell="B7" sqref="B7"/>
    </sheetView>
  </sheetViews>
  <sheetFormatPr defaultColWidth="9.140625" defaultRowHeight="12.75"/>
  <cols>
    <col min="1" max="16384" width="9.140625" style="264"/>
  </cols>
  <sheetData>
    <row r="3" spans="1:2" ht="14.25">
      <c r="A3" s="264">
        <v>1</v>
      </c>
      <c r="B3" s="265" t="s">
        <v>532</v>
      </c>
    </row>
    <row r="4" spans="1:2" ht="14.25">
      <c r="A4" s="264">
        <v>2</v>
      </c>
      <c r="B4" s="265" t="s">
        <v>593</v>
      </c>
    </row>
    <row r="5" spans="1:2" ht="14.25">
      <c r="A5" s="264">
        <v>3</v>
      </c>
      <c r="B5" s="265" t="s">
        <v>594</v>
      </c>
    </row>
    <row r="6" spans="1:2" ht="14.25">
      <c r="A6" s="264">
        <v>4</v>
      </c>
      <c r="B6" s="314" t="s">
        <v>785</v>
      </c>
    </row>
    <row r="7" spans="1:2" ht="14.25">
      <c r="A7" s="264">
        <v>5</v>
      </c>
      <c r="B7" s="265" t="s">
        <v>219</v>
      </c>
    </row>
    <row r="8" spans="1:2" ht="14.25">
      <c r="A8" s="264">
        <v>6</v>
      </c>
      <c r="B8" s="265" t="s">
        <v>220</v>
      </c>
    </row>
    <row r="9" spans="1:2" ht="14.25">
      <c r="A9" s="264">
        <v>7</v>
      </c>
      <c r="B9" s="265" t="s">
        <v>534</v>
      </c>
    </row>
    <row r="10" spans="1:2" ht="14.25">
      <c r="A10" s="264">
        <v>8</v>
      </c>
      <c r="B10" s="265" t="s">
        <v>595</v>
      </c>
    </row>
  </sheetData>
  <phoneticPr fontId="1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DB9CA8-592E-4400-B9E9-363DEDE63189}"/>
</file>

<file path=customXml/itemProps2.xml><?xml version="1.0" encoding="utf-8"?>
<ds:datastoreItem xmlns:ds="http://schemas.openxmlformats.org/officeDocument/2006/customXml" ds:itemID="{7468A57C-66C8-4FC1-8262-F073C1A3B5B9}"/>
</file>

<file path=customXml/itemProps3.xml><?xml version="1.0" encoding="utf-8"?>
<ds:datastoreItem xmlns:ds="http://schemas.openxmlformats.org/officeDocument/2006/customXml" ds:itemID="{F6545D2C-037E-4675-B6BE-799AB43EE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具名範圍</vt:lpstr>
      </vt:variant>
      <vt:variant>
        <vt:i4>9</vt:i4>
      </vt:variant>
    </vt:vector>
  </HeadingPairs>
  <TitlesOfParts>
    <vt:vector size="4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（５-2）品群別人時生產性（4℃-便當）</vt:lpstr>
      <vt:lpstr>（５-3）品群別人時生產性（4℃-熱食義麵)</vt:lpstr>
      <vt:lpstr>（５-3）品群別人時生產性（4℃-季節調理麵)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7-1 (週) (前20)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報廢20大－原因別分析</vt:lpstr>
      <vt:lpstr>超用20大－原因別分析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 (週) (前20)'!Print_Area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2025-12-08T03:19:21Z</cp:lastPrinted>
  <dcterms:created xsi:type="dcterms:W3CDTF">2025-07-03T16:36:59Z</dcterms:created>
  <dcterms:modified xsi:type="dcterms:W3CDTF">2025-12-17T08:07:51Z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